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71.xml" ContentType="application/vnd.openxmlformats-officedocument.spreadsheetml.worksheet+xml"/>
  <Override PartName="/xl/worksheets/sheet82.xml" ContentType="application/vnd.openxmlformats-officedocument.spreadsheetml.worksheet+xml"/>
  <Override PartName="/xl/drawings/drawing97.xml" ContentType="application/vnd.openxmlformats-officedocument.drawing+xml"/>
  <Override PartName="/xl/worksheets/sheet13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39.xml" ContentType="application/vnd.openxmlformats-officedocument.drawing+xml"/>
  <Override PartName="/xl/comments8.xml" ContentType="application/vnd.openxmlformats-officedocument.spreadsheetml.comments+xml"/>
  <Override PartName="/xl/drawings/drawing86.xml" ContentType="application/vnd.openxmlformats-officedocument.drawing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64.xml" ContentType="application/vnd.openxmlformats-officedocument.drawing+xml"/>
  <Override PartName="/xl/drawings/drawing75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drawings/drawing53.xml" ContentType="application/vnd.openxmlformats-officedocument.drawing+xml"/>
  <Override PartName="/xl/worksheets/sheet3.xml" ContentType="application/vnd.openxmlformats-officedocument.spreadsheetml.worksheet+xml"/>
  <Override PartName="/xl/worksheets/sheet98.xml" ContentType="application/vnd.openxmlformats-officedocument.spreadsheetml.worksheet+xml"/>
  <Override PartName="/xl/drawings/drawing42.xml" ContentType="application/vnd.openxmlformats-officedocument.drawing+xml"/>
  <Override PartName="/xl/worksheets/sheet87.xml" ContentType="application/vnd.openxmlformats-officedocument.spreadsheetml.worksheet+xml"/>
  <Override PartName="/xl/worksheets/sheet106.xml" ContentType="application/vnd.openxmlformats-officedocument.spreadsheetml.worksheet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drawings/drawing102.xml" ContentType="application/vnd.openxmlformats-officedocument.drawing+xml"/>
  <Override PartName="/xl/worksheets/sheet29.xml" ContentType="application/vnd.openxmlformats-officedocument.spreadsheetml.worksheet+xml"/>
  <Override PartName="/xl/worksheets/sheet76.xml" ContentType="application/vnd.openxmlformats-officedocument.spreadsheetml.worksheet+xml"/>
  <Override PartName="/xl/worksheets/sheet18.xml" ContentType="application/vnd.openxmlformats-officedocument.spreadsheetml.worksheet+xml"/>
  <Override PartName="/xl/worksheets/sheet54.xml" ContentType="application/vnd.openxmlformats-officedocument.spreadsheetml.worksheet+xml"/>
  <Override PartName="/xl/worksheets/sheet65.xml" ContentType="application/vnd.openxmlformats-officedocument.spreadsheetml.worksheet+xml"/>
  <Override PartName="/xl/comments10.xml" ContentType="application/vnd.openxmlformats-officedocument.spreadsheetml.comments+xml"/>
  <Override PartName="/xl/worksheets/sheet43.xml" ContentType="application/vnd.openxmlformats-officedocument.spreadsheetml.worksheet+xml"/>
  <Override PartName="/xl/worksheets/sheet90.xml" ContentType="application/vnd.openxmlformats-officedocument.spreadsheetml.worksheet+xml"/>
  <Default Extension="png" ContentType="image/png"/>
  <Override PartName="/xl/drawings/drawing69.xml" ContentType="application/vnd.openxmlformats-officedocument.drawing+xml"/>
  <Override PartName="/xl/worksheets/sheet32.xml" ContentType="application/vnd.openxmlformats-officedocument.spreadsheetml.worksheet+xml"/>
  <Override PartName="/xl/drawings/drawing7.xml" ContentType="application/vnd.openxmlformats-officedocument.drawing+xml"/>
  <Override PartName="/xl/drawings/drawing58.xml" ContentType="application/vnd.openxmlformats-officedocument.drawing+xml"/>
  <Override PartName="/xl/worksheets/sheet8.xml" ContentType="application/vnd.openxmlformats-officedocument.spreadsheetml.worksheet+xml"/>
  <Override PartName="/xl/worksheets/sheet21.xml" ContentType="application/vnd.openxmlformats-officedocument.spreadsheetml.worksheet+xml"/>
  <Override PartName="/xl/drawings/drawing18.xml" ContentType="application/vnd.openxmlformats-officedocument.drawing+xml"/>
  <Override PartName="/xl/drawings/drawing36.xml" ContentType="application/vnd.openxmlformats-officedocument.drawing+xml"/>
  <Override PartName="/xl/drawings/drawing47.xml" ContentType="application/vnd.openxmlformats-officedocument.drawing+xml"/>
  <Override PartName="/xl/drawings/drawing65.xml" ContentType="application/vnd.openxmlformats-officedocument.drawing+xml"/>
  <Override PartName="/xl/drawings/drawing83.xml" ContentType="application/vnd.openxmlformats-officedocument.drawing+xml"/>
  <Override PartName="/xl/drawings/drawing94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25.xml" ContentType="application/vnd.openxmlformats-officedocument.drawing+xml"/>
  <Override PartName="/xl/comments5.xml" ContentType="application/vnd.openxmlformats-officedocument.spreadsheetml.comments+xml"/>
  <Override PartName="/xl/drawings/drawing43.xml" ContentType="application/vnd.openxmlformats-officedocument.drawing+xml"/>
  <Override PartName="/xl/drawings/drawing54.xml" ContentType="application/vnd.openxmlformats-officedocument.drawing+xml"/>
  <Override PartName="/xl/drawings/drawing72.xml" ContentType="application/vnd.openxmlformats-officedocument.drawing+xml"/>
  <Override PartName="/xl/drawings/drawing90.xml" ContentType="application/vnd.openxmlformats-officedocument.drawing+xml"/>
  <Override PartName="/xl/drawings/drawing107.xml" ContentType="application/vnd.openxmlformats-officedocument.drawing+xml"/>
  <Override PartName="/docProps/app.xml" ContentType="application/vnd.openxmlformats-officedocument.extended-properties+xml"/>
  <Override PartName="/xl/worksheets/sheet99.xml" ContentType="application/vnd.openxmlformats-officedocument.spreadsheetml.worksheet+xml"/>
  <Override PartName="/xl/worksheets/sheet107.xml" ContentType="application/vnd.openxmlformats-officedocument.spreadsheetml.worksheet+xml"/>
  <Override PartName="/xl/drawings/drawing14.xml" ContentType="application/vnd.openxmlformats-officedocument.drawing+xml"/>
  <Override PartName="/xl/drawings/drawing32.xml" ContentType="application/vnd.openxmlformats-officedocument.drawing+xml"/>
  <Override PartName="/xl/drawings/drawing61.xml" ContentType="application/vnd.openxmlformats-officedocument.drawing+xml"/>
  <Override PartName="/xl/worksheets/sheet59.xml" ContentType="application/vnd.openxmlformats-officedocument.spreadsheetml.worksheet+xml"/>
  <Override PartName="/xl/worksheets/sheet77.xml" ContentType="application/vnd.openxmlformats-officedocument.spreadsheetml.worksheet+xml"/>
  <Override PartName="/xl/worksheets/sheet88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drawings/drawing21.xml" ContentType="application/vnd.openxmlformats-officedocument.drawing+xml"/>
  <Override PartName="/xl/drawings/drawing50.xml" ContentType="application/vnd.openxmlformats-officedocument.drawing+xml"/>
  <Override PartName="/xl/drawings/drawing103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48.xml" ContentType="application/vnd.openxmlformats-officedocument.spreadsheetml.worksheet+xml"/>
  <Override PartName="/xl/worksheets/sheet66.xml" ContentType="application/vnd.openxmlformats-officedocument.spreadsheetml.worksheet+xml"/>
  <Override PartName="/xl/worksheets/sheet95.xml" ContentType="application/vnd.openxmlformats-officedocument.spreadsheetml.worksheet+xml"/>
  <Override PartName="/xl/worksheets/sheet103.xml" ContentType="application/vnd.openxmlformats-officedocument.spreadsheetml.worksheet+xml"/>
  <Override PartName="/xl/drawings/drawing10.xml" ContentType="application/vnd.openxmlformats-officedocument.drawing+xml"/>
  <Override PartName="/xl/drawings/drawing110.xml" ContentType="application/vnd.openxmlformats-officedocument.drawing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55.xml" ContentType="application/vnd.openxmlformats-officedocument.spreadsheetml.worksheet+xml"/>
  <Override PartName="/xl/worksheets/sheet73.xml" ContentType="application/vnd.openxmlformats-officedocument.spreadsheetml.worksheet+xml"/>
  <Override PartName="/xl/worksheets/sheet84.xml" ContentType="application/vnd.openxmlformats-officedocument.spreadsheetml.worksheet+xml"/>
  <Override PartName="/xl/worksheets/sheet110.xml" ContentType="application/vnd.openxmlformats-officedocument.spreadsheetml.worksheet+xml"/>
  <Override PartName="/xl/comments11.xml" ContentType="application/vnd.openxmlformats-officedocument.spreadsheetml.comments+xml"/>
  <Override PartName="/xl/drawings/drawing99.xml" ContentType="application/vnd.openxmlformats-officedocument.drawing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62.xml" ContentType="application/vnd.openxmlformats-officedocument.spreadsheetml.worksheet+xml"/>
  <Override PartName="/xl/worksheets/sheet91.xml" ContentType="application/vnd.openxmlformats-officedocument.spreadsheetml.worksheet+xml"/>
  <Override PartName="/xl/drawings/drawing59.xml" ContentType="application/vnd.openxmlformats-officedocument.drawing+xml"/>
  <Override PartName="/xl/drawings/drawing88.xml" ContentType="application/vnd.openxmlformats-officedocument.drawing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drawings/drawing48.xml" ContentType="application/vnd.openxmlformats-officedocument.drawing+xml"/>
  <Override PartName="/xl/drawings/drawing66.xml" ContentType="application/vnd.openxmlformats-officedocument.drawing+xml"/>
  <Override PartName="/xl/drawings/drawing77.xml" ContentType="application/vnd.openxmlformats-officedocument.drawing+xml"/>
  <Override PartName="/xl/drawings/drawing95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comments6.xml" ContentType="application/vnd.openxmlformats-officedocument.spreadsheetml.comments+xml"/>
  <Override PartName="/xl/drawings/drawing37.xml" ContentType="application/vnd.openxmlformats-officedocument.drawing+xml"/>
  <Override PartName="/xl/drawings/drawing55.xml" ContentType="application/vnd.openxmlformats-officedocument.drawing+xml"/>
  <Override PartName="/xl/drawings/drawing84.xml" ContentType="application/vnd.openxmlformats-officedocument.drawing+xml"/>
  <Override PartName="/xl/drawings/drawing108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44.xml" ContentType="application/vnd.openxmlformats-officedocument.drawing+xml"/>
  <Override PartName="/xl/drawings/drawing62.xml" ContentType="application/vnd.openxmlformats-officedocument.drawing+xml"/>
  <Override PartName="/xl/drawings/drawing73.xml" ContentType="application/vnd.openxmlformats-officedocument.drawing+xml"/>
  <Override PartName="/xl/drawings/drawing91.xml" ContentType="application/vnd.openxmlformats-officedocument.drawing+xml"/>
  <Override PartName="/xl/worksheets/sheet89.xml" ContentType="application/vnd.openxmlformats-officedocument.spreadsheetml.worksheet+xml"/>
  <Override PartName="/xl/worksheets/sheet108.xml" ContentType="application/vnd.openxmlformats-officedocument.spreadsheetml.worksheet+xml"/>
  <Override PartName="/xl/comments2.xml" ContentType="application/vnd.openxmlformats-officedocument.spreadsheetml.comments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drawings/drawing51.xml" ContentType="application/vnd.openxmlformats-officedocument.drawing+xml"/>
  <Override PartName="/xl/drawings/drawing80.xml" ContentType="application/vnd.openxmlformats-officedocument.drawing+xml"/>
  <Override PartName="/xl/drawings/drawing104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78.xml" ContentType="application/vnd.openxmlformats-officedocument.spreadsheetml.worksheet+xml"/>
  <Override PartName="/xl/worksheets/sheet96.xml" ContentType="application/vnd.openxmlformats-officedocument.spreadsheetml.worksheet+xml"/>
  <Override PartName="/xl/drawings/drawing11.xml" ContentType="application/vnd.openxmlformats-officedocument.drawing+xml"/>
  <Override PartName="/xl/drawings/drawing40.xml" ContentType="application/vnd.openxmlformats-officedocument.drawing+xml"/>
  <Override PartName="/xl/drawings/drawing111.xml" ContentType="application/vnd.openxmlformats-officedocument.drawing+xml"/>
  <Override PartName="/xl/worksheets/sheet38.xml" ContentType="application/vnd.openxmlformats-officedocument.spreadsheetml.worksheet+xml"/>
  <Override PartName="/xl/worksheets/sheet67.xml" ContentType="application/vnd.openxmlformats-officedocument.spreadsheetml.worksheet+xml"/>
  <Override PartName="/xl/worksheets/sheet85.xml" ContentType="application/vnd.openxmlformats-officedocument.spreadsheetml.worksheet+xml"/>
  <Override PartName="/xl/worksheets/sheet104.xml" ContentType="application/vnd.openxmlformats-officedocument.spreadsheetml.worksheet+xml"/>
  <Override PartName="/xl/comments12.xml" ContentType="application/vnd.openxmlformats-officedocument.spreadsheetml.comments+xml"/>
  <Override PartName="/xl/drawings/drawing100.xml" ContentType="application/vnd.openxmlformats-officedocument.drawing+xml"/>
  <Override PartName="/xl/worksheets/sheet27.xml" ContentType="application/vnd.openxmlformats-officedocument.spreadsheetml.worksheet+xml"/>
  <Override PartName="/xl/worksheets/sheet45.xml" ContentType="application/vnd.openxmlformats-officedocument.spreadsheetml.worksheet+xml"/>
  <Override PartName="/xl/worksheets/sheet56.xml" ContentType="application/vnd.openxmlformats-officedocument.spreadsheetml.worksheet+xml"/>
  <Override PartName="/xl/worksheets/sheet74.xml" ContentType="application/vnd.openxmlformats-officedocument.spreadsheetml.worksheet+xml"/>
  <Override PartName="/xl/worksheets/sheet92.xml" ContentType="application/vnd.openxmlformats-officedocument.spreadsheetml.worksheet+xml"/>
  <Override PartName="/xl/worksheets/sheet111.xml" ContentType="application/vnd.openxmlformats-officedocument.spreadsheetml.worksheet+xml"/>
  <Override PartName="/xl/drawings/drawing89.xml" ContentType="application/vnd.openxmlformats-officedocument.drawing+xml"/>
  <Override PartName="/xl/worksheets/sheet16.xml" ContentType="application/vnd.openxmlformats-officedocument.spreadsheetml.worksheet+xml"/>
  <Override PartName="/xl/worksheets/sheet34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worksheets/sheet81.xml" ContentType="application/vnd.openxmlformats-officedocument.spreadsheetml.worksheet+xml"/>
  <Override PartName="/xl/worksheets/sheet100.xml" ContentType="application/vnd.openxmlformats-officedocument.spreadsheetml.worksheet+xml"/>
  <Override PartName="/xl/drawings/drawing9.xml" ContentType="application/vnd.openxmlformats-officedocument.drawing+xml"/>
  <Override PartName="/xl/drawings/drawing78.xml" ContentType="application/vnd.openxmlformats-officedocument.drawing+xml"/>
  <Override PartName="/xl/worksheets/sheet23.xml" ContentType="application/vnd.openxmlformats-officedocument.spreadsheetml.worksheet+xml"/>
  <Override PartName="/xl/worksheets/sheet41.xml" ContentType="application/vnd.openxmlformats-officedocument.spreadsheetml.worksheet+xml"/>
  <Override PartName="/xl/worksheets/sheet70.xml" ContentType="application/vnd.openxmlformats-officedocument.spreadsheetml.worksheet+xml"/>
  <Override PartName="/xl/drawings/drawing38.xml" ContentType="application/vnd.openxmlformats-officedocument.drawing+xml"/>
  <Override PartName="/xl/drawings/drawing49.xml" ContentType="application/vnd.openxmlformats-officedocument.drawing+xml"/>
  <Override PartName="/xl/drawings/drawing67.xml" ContentType="application/vnd.openxmlformats-officedocument.drawing+xml"/>
  <Override PartName="/xl/drawings/drawing85.xml" ContentType="application/vnd.openxmlformats-officedocument.drawing+xml"/>
  <Override PartName="/xl/drawings/drawing96.xml" ContentType="application/vnd.openxmlformats-officedocument.drawing+xml"/>
  <Override PartName="/xl/worksheets/sheet6.xml" ContentType="application/vnd.openxmlformats-officedocument.spreadsheetml.worksheet+xml"/>
  <Override PartName="/xl/worksheets/sheet12.xml" ContentType="application/vnd.openxmlformats-officedocument.spreadsheetml.worksheet+xml"/>
  <Override PartName="/xl/worksheets/sheet30.xml" ContentType="application/vnd.openxmlformats-officedocument.spreadsheetml.worksheet+xml"/>
  <Default Extension="jpeg" ContentType="image/jpeg"/>
  <Override PartName="/xl/drawings/drawing5.xml" ContentType="application/vnd.openxmlformats-officedocument.drawing+xml"/>
  <Override PartName="/xl/drawings/drawing27.xml" ContentType="application/vnd.openxmlformats-officedocument.drawing+xml"/>
  <Override PartName="/xl/drawings/drawing45.xml" ContentType="application/vnd.openxmlformats-officedocument.drawing+xml"/>
  <Override PartName="/xl/comments7.xml" ContentType="application/vnd.openxmlformats-officedocument.spreadsheetml.comments+xml"/>
  <Override PartName="/xl/drawings/drawing56.xml" ContentType="application/vnd.openxmlformats-officedocument.drawing+xml"/>
  <Override PartName="/xl/drawings/drawing74.xml" ContentType="application/vnd.openxmlformats-officedocument.drawing+xml"/>
  <Override PartName="/xl/drawings/drawing92.xml" ContentType="application/vnd.openxmlformats-officedocument.drawing+xml"/>
  <Override PartName="/xl/drawings/drawing109.xml" ContentType="application/vnd.openxmlformats-officedocument.drawing+xml"/>
  <Override PartName="/xl/worksheets/sheet109.xml" ContentType="application/vnd.openxmlformats-officedocument.spreadsheetml.worksheet+xml"/>
  <Override PartName="/xl/drawings/drawing16.xml" ContentType="application/vnd.openxmlformats-officedocument.drawing+xml"/>
  <Override PartName="/xl/drawings/drawing34.xml" ContentType="application/vnd.openxmlformats-officedocument.drawing+xml"/>
  <Override PartName="/xl/drawings/drawing63.xml" ContentType="application/vnd.openxmlformats-officedocument.drawing+xml"/>
  <Override PartName="/xl/drawings/drawing81.xml" ContentType="application/vnd.openxmlformats-officedocument.drawing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23.xml" ContentType="application/vnd.openxmlformats-officedocument.drawing+xml"/>
  <Override PartName="/xl/comments3.xml" ContentType="application/vnd.openxmlformats-officedocument.spreadsheetml.comments+xml"/>
  <Override PartName="/xl/drawings/drawing41.xml" ContentType="application/vnd.openxmlformats-officedocument.drawing+xml"/>
  <Override PartName="/xl/drawings/drawing52.xml" ContentType="application/vnd.openxmlformats-officedocument.drawing+xml"/>
  <Override PartName="/xl/drawings/drawing70.xml" ContentType="application/vnd.openxmlformats-officedocument.drawing+xml"/>
  <Override PartName="/xl/drawings/drawing105.xml" ContentType="application/vnd.openxmlformats-officedocument.drawing+xml"/>
  <Override PartName="/xl/worksheets/sheet68.xml" ContentType="application/vnd.openxmlformats-officedocument.spreadsheetml.worksheet+xml"/>
  <Override PartName="/xl/worksheets/sheet79.xml" ContentType="application/vnd.openxmlformats-officedocument.spreadsheetml.worksheet+xml"/>
  <Override PartName="/xl/worksheets/sheet97.xml" ContentType="application/vnd.openxmlformats-officedocument.spreadsheetml.worksheet+xml"/>
  <Override PartName="/xl/worksheets/sheet105.xml" ContentType="application/vnd.openxmlformats-officedocument.spreadsheetml.worksheet+xml"/>
  <Override PartName="/xl/drawings/drawing12.xml" ContentType="application/vnd.openxmlformats-officedocument.drawing+xml"/>
  <Override PartName="/xl/drawings/drawing30.xml" ContentType="application/vnd.openxmlformats-officedocument.drawing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57.xml" ContentType="application/vnd.openxmlformats-officedocument.spreadsheetml.worksheet+xml"/>
  <Override PartName="/xl/worksheets/sheet75.xml" ContentType="application/vnd.openxmlformats-officedocument.spreadsheetml.worksheet+xml"/>
  <Override PartName="/xl/worksheets/sheet86.xml" ContentType="application/vnd.openxmlformats-officedocument.spreadsheetml.worksheet+xml"/>
  <Override PartName="/xl/worksheets/sheet112.xml" ContentType="application/vnd.openxmlformats-officedocument.spreadsheetml.worksheet+xml"/>
  <Override PartName="/xl/comments13.xml" ContentType="application/vnd.openxmlformats-officedocument.spreadsheetml.comments+xml"/>
  <Override PartName="/xl/drawings/drawing101.xml" ContentType="application/vnd.openxmlformats-officedocument.drawing+xml"/>
  <Override PartName="/xl/worksheets/sheet17.xml" ContentType="application/vnd.openxmlformats-officedocument.spreadsheetml.worksheet+xml"/>
  <Override PartName="/xl/worksheets/sheet46.xml" ContentType="application/vnd.openxmlformats-officedocument.spreadsheetml.worksheet+xml"/>
  <Override PartName="/xl/worksheets/sheet64.xml" ContentType="application/vnd.openxmlformats-officedocument.spreadsheetml.worksheet+xml"/>
  <Override PartName="/xl/worksheets/sheet93.xml" ContentType="application/vnd.openxmlformats-officedocument.spreadsheetml.worksheet+xml"/>
  <Override PartName="/xl/worksheets/sheet101.xml" ContentType="application/vnd.openxmlformats-officedocument.spreadsheetml.worksheet+xml"/>
  <Override PartName="/xl/worksheets/sheet53.xml" ContentType="application/vnd.openxmlformats-officedocument.spreadsheetml.worksheet+xml"/>
  <Override PartName="/xl/drawings/drawing68.xml" ContentType="application/vnd.openxmlformats-officedocument.drawing+xml"/>
  <Override PartName="/xl/drawings/drawing79.xml" ContentType="application/vnd.openxmlformats-officedocument.drawing+xml"/>
  <Override PartName="/xl/worksheets/sheet42.xml" ContentType="application/vnd.openxmlformats-officedocument.spreadsheetml.worksheet+xml"/>
  <Override PartName="/xl/drawings/drawing6.xml" ContentType="application/vnd.openxmlformats-officedocument.drawing+xml"/>
  <Override PartName="/xl/drawings/drawing57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46.xml" ContentType="application/vnd.openxmlformats-officedocument.drawing+xml"/>
  <Override PartName="/xl/drawings/drawing93.xml" ContentType="application/vnd.openxmlformats-officedocument.drawing+xml"/>
  <Override PartName="/xl/comments4.xml" ContentType="application/vnd.openxmlformats-officedocument.spreadsheetml.comments+xml"/>
  <Override PartName="/xl/drawings/drawing35.xml" ContentType="application/vnd.openxmlformats-officedocument.drawing+xml"/>
  <Override PartName="/xl/drawings/drawing82.xml" ContentType="application/vnd.openxmlformats-officedocument.drawing+xml"/>
  <Override PartName="/xl/drawings/drawing106.xml" ContentType="application/vnd.openxmlformats-officedocument.drawing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60.xml" ContentType="application/vnd.openxmlformats-officedocument.drawing+xml"/>
  <Override PartName="/xl/drawings/drawing71.xml" ContentType="application/vnd.openxmlformats-officedocument.drawing+xml"/>
  <Override PartName="/xl/worksheets/sheet69.xml" ContentType="application/vnd.openxmlformats-officedocument.spreadsheetml.worksheet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94.xml" ContentType="application/vnd.openxmlformats-officedocument.spreadsheetml.worksheet+xml"/>
  <Override PartName="/xl/sharedStrings.xml" ContentType="application/vnd.openxmlformats-officedocument.spreadsheetml.sharedStrings+xml"/>
  <Override PartName="/xl/worksheets/sheet36.xml" ContentType="application/vnd.openxmlformats-officedocument.spreadsheetml.worksheet+xml"/>
  <Override PartName="/xl/worksheets/sheet83.xml" ContentType="application/vnd.openxmlformats-officedocument.spreadsheetml.worksheet+xml"/>
  <Override PartName="/xl/worksheets/sheet102.xml" ContentType="application/vnd.openxmlformats-officedocument.spreadsheetml.worksheet+xml"/>
  <Override PartName="/xl/worksheets/sheet25.xml" ContentType="application/vnd.openxmlformats-officedocument.spreadsheetml.worksheet+xml"/>
  <Override PartName="/xl/worksheets/sheet72.xml" ContentType="application/vnd.openxmlformats-officedocument.spreadsheetml.worksheet+xml"/>
  <Default Extension="bin" ContentType="application/vnd.openxmlformats-officedocument.spreadsheetml.printerSettings"/>
  <Override PartName="/xl/drawings/drawing87.xml" ContentType="application/vnd.openxmlformats-officedocument.drawing+xml"/>
  <Override PartName="/xl/drawings/drawing98.xml" ContentType="application/vnd.openxmlformats-officedocument.drawing+xml"/>
  <Override PartName="/xl/worksheets/sheet14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drawings/drawing29.xml" ContentType="application/vnd.openxmlformats-officedocument.drawing+xml"/>
  <Override PartName="/xl/comments9.xml" ContentType="application/vnd.openxmlformats-officedocument.spreadsheetml.comments+xml"/>
  <Override PartName="/xl/drawings/drawing76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0" yWindow="0" windowWidth="16380" windowHeight="8190" tabRatio="911" firstSheet="53" activeTab="65"/>
  </bookViews>
  <sheets>
    <sheet name="Меню" sheetId="1" r:id="rId1"/>
    <sheet name="Двери" sheetId="2" r:id="rId2"/>
    <sheet name="Плитка" sheetId="3" r:id="rId3"/>
    <sheet name="Линолеум" sheetId="4" r:id="rId4"/>
    <sheet name="Другое" sheetId="5" r:id="rId5"/>
    <sheet name="Зеркала торг.залов" sheetId="6" r:id="rId6"/>
    <sheet name="Крепеж" sheetId="7" r:id="rId7"/>
    <sheet name="Опоры колесные" sheetId="8" r:id="rId8"/>
    <sheet name="Направляющие колес" sheetId="9" r:id="rId9"/>
    <sheet name="Стеллажи среднегрузовые" sheetId="10" r:id="rId10"/>
    <sheet name="Защита стеллажей" sheetId="11" r:id="rId11"/>
    <sheet name="Отбойники склада" sheetId="12" r:id="rId12"/>
    <sheet name="Барьеры парковочные" sheetId="13" r:id="rId13"/>
    <sheet name="Столбики складные" sheetId="14" r:id="rId14"/>
    <sheet name="Столбики сталь" sheetId="15" r:id="rId15"/>
    <sheet name="Столбики передвижные" sheetId="16" r:id="rId16"/>
    <sheet name="Столбики съемные" sheetId="17" r:id="rId17"/>
    <sheet name="Столбики чугун" sheetId="18" r:id="rId18"/>
    <sheet name="Столбики гибкие" sheetId="19" r:id="rId19"/>
    <sheet name="Столбики сигнальные" sheetId="20" r:id="rId20"/>
    <sheet name="Колесоотбойники металлические" sheetId="21" r:id="rId21"/>
    <sheet name="Колесоотбойники резиновые" sheetId="22" r:id="rId22"/>
    <sheet name="Колесоотбойник композитные" sheetId="23" r:id="rId23"/>
    <sheet name="Защита углов и стен" sheetId="24" r:id="rId24"/>
    <sheet name="ИДН" sheetId="25" r:id="rId25"/>
    <sheet name="Зеркала сферические" sheetId="26" r:id="rId26"/>
    <sheet name="Конусы" sheetId="27" r:id="rId27"/>
    <sheet name="Кабель-каналы" sheetId="28" r:id="rId28"/>
    <sheet name="Съезды-заезды с бордюра" sheetId="29" r:id="rId29"/>
    <sheet name="Делиниаторы" sheetId="30" r:id="rId30"/>
    <sheet name="Блоки водоналивные" sheetId="31" r:id="rId31"/>
    <sheet name="Вехи" sheetId="32" r:id="rId32"/>
    <sheet name="Подставки для вех и знаков" sheetId="111" r:id="rId33"/>
    <sheet name="Шлагбаумы механ" sheetId="33" r:id="rId34"/>
    <sheet name="Скамейки стальные" sheetId="34" r:id="rId35"/>
    <sheet name="Скам чугун" sheetId="35" r:id="rId36"/>
    <sheet name="Скам ковка" sheetId="36" r:id="rId37"/>
    <sheet name="Скамейки крыша" sheetId="37" r:id="rId38"/>
    <sheet name="Столы-скамейки" sheetId="38" r:id="rId39"/>
    <sheet name="Столы" sheetId="39" r:id="rId40"/>
    <sheet name="Стулья" sheetId="40" r:id="rId41"/>
    <sheet name="Урны" sheetId="41" r:id="rId42"/>
    <sheet name="Урны кованые" sheetId="42" r:id="rId43"/>
    <sheet name="Урны чугунные" sheetId="43" r:id="rId44"/>
    <sheet name="Фонари уличные" sheetId="44" r:id="rId45"/>
    <sheet name="Велопарковки" sheetId="45" r:id="rId46"/>
    <sheet name="Павильоны остановочные" sheetId="46" r:id="rId47"/>
    <sheet name="Контейнеры мусорные" sheetId="47" r:id="rId48"/>
    <sheet name="Площадки контейнерные" sheetId="48" r:id="rId49"/>
    <sheet name="Бункеры мусорные" sheetId="49" r:id="rId50"/>
    <sheet name="Клапаны" sheetId="50" r:id="rId51"/>
    <sheet name="Ящики почтовые" sheetId="51" r:id="rId52"/>
    <sheet name="Плитка-брусчатка резиновая" sheetId="52" r:id="rId53"/>
    <sheet name="Плитка тротуарная" sheetId="53" r:id="rId54"/>
    <sheet name="Лотки ливневые" sheetId="54" r:id="rId55"/>
    <sheet name="Люки канализационные" sheetId="55" r:id="rId56"/>
    <sheet name="Решетки газонные" sheetId="56" r:id="rId57"/>
    <sheet name="Плиты защиты кабеля" sheetId="57" r:id="rId58"/>
    <sheet name="Профиль полиэтиленовый" sheetId="58" r:id="rId59"/>
    <sheet name="ППК" sheetId="59" r:id="rId60"/>
    <sheet name="ДПК" sheetId="60" r:id="rId61"/>
    <sheet name="Доски полистирол" sheetId="61" r:id="rId62"/>
    <sheet name="МПК" sheetId="62" r:id="rId63"/>
    <sheet name="Сварные из профиля" sheetId="63" r:id="rId64"/>
    <sheet name="Кованые" sheetId="64" r:id="rId65"/>
    <sheet name="Заборы 3D" sheetId="65" r:id="rId66"/>
    <sheet name="Ограждения пешеходные" sheetId="66" r:id="rId67"/>
    <sheet name="Заборы алюминиевые" sheetId="67" r:id="rId68"/>
    <sheet name="Ограждения газонные" sheetId="68" r:id="rId69"/>
    <sheet name="Ограждения передвижные" sheetId="69" r:id="rId70"/>
    <sheet name="Ограждения строительные" sheetId="70" r:id="rId71"/>
    <sheet name="Ограждения модульные" sheetId="71" r:id="rId72"/>
    <sheet name="Столбы заборные" sheetId="72" r:id="rId73"/>
    <sheet name="Лаги заборные" sheetId="73" r:id="rId74"/>
    <sheet name="Элементы доборные" sheetId="74" r:id="rId75"/>
    <sheet name="Ограждение аварийное" sheetId="75" r:id="rId76"/>
    <sheet name="Ленты" sheetId="76" r:id="rId77"/>
    <sheet name="Фасадные" sheetId="77" r:id="rId78"/>
    <sheet name="Сетка рулон" sheetId="78" r:id="rId79"/>
    <sheet name="Столбики опознвт" sheetId="79" r:id="rId80"/>
    <sheet name="Скамейки для раздевалок" sheetId="80" r:id="rId81"/>
    <sheet name="Вешалки" sheetId="81" r:id="rId82"/>
    <sheet name="Шкафы картотечные" sheetId="82" r:id="rId83"/>
    <sheet name="Шкафы офисные" sheetId="83" r:id="rId84"/>
    <sheet name="Шкафы одежды" sheetId="84" r:id="rId85"/>
    <sheet name="Тумбы" sheetId="85" r:id="rId86"/>
    <sheet name="Шкафы кассира" sheetId="86" r:id="rId87"/>
    <sheet name="Шкафы абонентские" sheetId="87" r:id="rId88"/>
    <sheet name="Стеллажи архивные" sheetId="88" r:id="rId89"/>
    <sheet name="Стеллажи для спортинвентаря" sheetId="89" r:id="rId90"/>
    <sheet name="Верстаки" sheetId="90" r:id="rId91"/>
    <sheet name="Шкафы инструментальные" sheetId="91" r:id="rId92"/>
    <sheet name="Тележки инструментальные" sheetId="92" r:id="rId93"/>
    <sheet name="Крючки" sheetId="93" r:id="rId94"/>
    <sheet name="Столы металлические" sheetId="94" r:id="rId95"/>
    <sheet name="Столы кондитерские" sheetId="95" r:id="rId96"/>
    <sheet name="Ванны моечные" sheetId="96" r:id="rId97"/>
    <sheet name="Ванны цельнотянутые" sheetId="97" r:id="rId98"/>
    <sheet name="Стеллажи кухонные " sheetId="98" r:id="rId99"/>
    <sheet name="Столы-тумбы" sheetId="99" r:id="rId100"/>
    <sheet name="Рукомойники" sheetId="100" r:id="rId101"/>
    <sheet name="Полки настенные" sheetId="101" r:id="rId102"/>
    <sheet name="Зонты" sheetId="102" r:id="rId103"/>
    <sheet name="Подставки" sheetId="103" r:id="rId104"/>
    <sheet name="Шкафы посуды" sheetId="104" r:id="rId105"/>
    <sheet name="Шпильки" sheetId="105" r:id="rId106"/>
    <sheet name="Сервировочные" sheetId="106" r:id="rId107"/>
    <sheet name="Для тарелок" sheetId="107" r:id="rId108"/>
    <sheet name="Монтаж" sheetId="108" r:id="rId109"/>
    <sheet name="Павильоны для курения" sheetId="109" r:id="rId110"/>
    <sheet name="Знаки дорожные" sheetId="110" r:id="rId111"/>
    <sheet name="Лист2" sheetId="112" r:id="rId112"/>
  </sheets>
  <calcPr calcId="125725" refMode="R1C1"/>
  <extLst>
    <ext xmlns:loext="http://schemas.libreoffice.org/" uri="{7626C862-2A13-11E5-B345-FEFF819CDC9F}">
      <loext:extCalcPr stringRefSyntax="CalcA1ExcelA1"/>
    </ext>
  </extLst>
</workbook>
</file>

<file path=xl/calcChain.xml><?xml version="1.0" encoding="utf-8"?>
<calcChain xmlns="http://schemas.openxmlformats.org/spreadsheetml/2006/main">
  <c r="E21" i="108"/>
  <c r="D21"/>
  <c r="E20"/>
  <c r="D20"/>
  <c r="E19"/>
  <c r="D19"/>
  <c r="E18"/>
  <c r="D18"/>
  <c r="E17"/>
  <c r="D17"/>
  <c r="E16"/>
  <c r="E15"/>
  <c r="E14"/>
  <c r="E13"/>
  <c r="G38" i="88"/>
  <c r="F38"/>
  <c r="G37"/>
  <c r="F37"/>
  <c r="G36"/>
  <c r="F36"/>
  <c r="G35"/>
  <c r="F35"/>
  <c r="G34"/>
  <c r="F34"/>
  <c r="G33"/>
  <c r="F33"/>
  <c r="G32"/>
  <c r="F32"/>
  <c r="G31"/>
  <c r="F31"/>
  <c r="G30"/>
  <c r="F30"/>
  <c r="G28"/>
  <c r="F28"/>
  <c r="G27"/>
  <c r="F27"/>
  <c r="G26"/>
  <c r="F26"/>
  <c r="G25"/>
  <c r="F25"/>
  <c r="G24"/>
  <c r="F24"/>
  <c r="G23"/>
  <c r="F23"/>
  <c r="G22"/>
  <c r="F22"/>
  <c r="G21"/>
  <c r="F21"/>
  <c r="G20"/>
  <c r="F20"/>
  <c r="G18"/>
  <c r="F18"/>
  <c r="G17"/>
  <c r="F17"/>
  <c r="G16"/>
  <c r="F16"/>
  <c r="G15"/>
  <c r="F15"/>
  <c r="G14"/>
  <c r="F14"/>
  <c r="G13"/>
  <c r="F13"/>
  <c r="G12"/>
  <c r="F12"/>
  <c r="G11"/>
  <c r="F11"/>
  <c r="G10"/>
  <c r="F10"/>
  <c r="T10" i="87"/>
  <c r="R10"/>
  <c r="N10"/>
  <c r="S10" s="1"/>
  <c r="M10"/>
  <c r="N9"/>
  <c r="T9" s="1"/>
  <c r="M9"/>
  <c r="T12" i="86"/>
  <c r="S12"/>
  <c r="R12"/>
  <c r="N12"/>
  <c r="M12"/>
  <c r="T11"/>
  <c r="S11"/>
  <c r="R11"/>
  <c r="N11"/>
  <c r="M11"/>
  <c r="T10"/>
  <c r="S10"/>
  <c r="R10"/>
  <c r="N10"/>
  <c r="M10"/>
  <c r="T9"/>
  <c r="S9"/>
  <c r="R9"/>
  <c r="N9"/>
  <c r="M9"/>
  <c r="I433" i="62"/>
  <c r="I432"/>
  <c r="I431"/>
  <c r="I430"/>
  <c r="I429"/>
  <c r="I427"/>
  <c r="I426"/>
  <c r="I425"/>
  <c r="I424"/>
  <c r="I423"/>
  <c r="I421"/>
  <c r="I420"/>
  <c r="I419"/>
  <c r="I418"/>
  <c r="I417"/>
  <c r="I415"/>
  <c r="I414"/>
  <c r="I413"/>
  <c r="I412"/>
  <c r="I411"/>
  <c r="I409"/>
  <c r="I408"/>
  <c r="I407"/>
  <c r="I406"/>
  <c r="I405"/>
  <c r="I403"/>
  <c r="I402"/>
  <c r="I401"/>
  <c r="I400"/>
  <c r="I399"/>
  <c r="I397"/>
  <c r="I396"/>
  <c r="I395"/>
  <c r="I394"/>
  <c r="I393"/>
  <c r="I391"/>
  <c r="I390"/>
  <c r="I389"/>
  <c r="I388"/>
  <c r="I387"/>
  <c r="I385"/>
  <c r="I384"/>
  <c r="I383"/>
  <c r="I382"/>
  <c r="I381"/>
  <c r="I379"/>
  <c r="I378"/>
  <c r="I377"/>
  <c r="I376"/>
  <c r="I375"/>
  <c r="I373"/>
  <c r="I372"/>
  <c r="I371"/>
  <c r="I370"/>
  <c r="I369"/>
  <c r="I367"/>
  <c r="I366"/>
  <c r="I365"/>
  <c r="I364"/>
  <c r="I363"/>
  <c r="I361"/>
  <c r="I360"/>
  <c r="I359"/>
  <c r="I358"/>
  <c r="I357"/>
  <c r="I355"/>
  <c r="I354"/>
  <c r="I353"/>
  <c r="I352"/>
  <c r="I351"/>
  <c r="I349"/>
  <c r="I348"/>
  <c r="I347"/>
  <c r="I346"/>
  <c r="I345"/>
  <c r="I343"/>
  <c r="I342"/>
  <c r="I341"/>
  <c r="I340"/>
  <c r="I339"/>
  <c r="I337"/>
  <c r="I336"/>
  <c r="I335"/>
  <c r="I334"/>
  <c r="I333"/>
  <c r="I331"/>
  <c r="I330"/>
  <c r="I329"/>
  <c r="I328"/>
  <c r="I327"/>
  <c r="I324"/>
  <c r="I323"/>
  <c r="I322"/>
  <c r="I321"/>
  <c r="I320"/>
  <c r="I318"/>
  <c r="I317"/>
  <c r="I316"/>
  <c r="I315"/>
  <c r="I314"/>
  <c r="I312"/>
  <c r="I311"/>
  <c r="I310"/>
  <c r="I309"/>
  <c r="I308"/>
  <c r="I306"/>
  <c r="I305"/>
  <c r="I304"/>
  <c r="I303"/>
  <c r="I302"/>
  <c r="I300"/>
  <c r="I299"/>
  <c r="I298"/>
  <c r="I297"/>
  <c r="I296"/>
  <c r="I294"/>
  <c r="I293"/>
  <c r="I292"/>
  <c r="I291"/>
  <c r="I290"/>
  <c r="I288"/>
  <c r="I287"/>
  <c r="I286"/>
  <c r="I285"/>
  <c r="I284"/>
  <c r="I282"/>
  <c r="I281"/>
  <c r="I280"/>
  <c r="I279"/>
  <c r="I278"/>
  <c r="I276"/>
  <c r="I275"/>
  <c r="I274"/>
  <c r="I273"/>
  <c r="I272"/>
  <c r="I270"/>
  <c r="I269"/>
  <c r="I268"/>
  <c r="I267"/>
  <c r="I266"/>
  <c r="I264"/>
  <c r="I263"/>
  <c r="I262"/>
  <c r="I261"/>
  <c r="I260"/>
  <c r="I258"/>
  <c r="I257"/>
  <c r="I256"/>
  <c r="I255"/>
  <c r="I254"/>
  <c r="I252"/>
  <c r="I251"/>
  <c r="I250"/>
  <c r="I249"/>
  <c r="I248"/>
  <c r="I246"/>
  <c r="I245"/>
  <c r="I244"/>
  <c r="I243"/>
  <c r="I242"/>
  <c r="I240"/>
  <c r="I239"/>
  <c r="I238"/>
  <c r="I237"/>
  <c r="I236"/>
  <c r="I234"/>
  <c r="I233"/>
  <c r="I232"/>
  <c r="I231"/>
  <c r="I230"/>
  <c r="I227"/>
  <c r="I226"/>
  <c r="I225"/>
  <c r="I224"/>
  <c r="I223"/>
  <c r="I221"/>
  <c r="I220"/>
  <c r="I219"/>
  <c r="I218"/>
  <c r="I217"/>
  <c r="I215"/>
  <c r="I214"/>
  <c r="I213"/>
  <c r="I212"/>
  <c r="I211"/>
  <c r="I209"/>
  <c r="I208"/>
  <c r="I207"/>
  <c r="I206"/>
  <c r="I205"/>
  <c r="I203"/>
  <c r="I202"/>
  <c r="I201"/>
  <c r="I200"/>
  <c r="I199"/>
  <c r="I197"/>
  <c r="I196"/>
  <c r="I195"/>
  <c r="I194"/>
  <c r="I193"/>
  <c r="I191"/>
  <c r="I190"/>
  <c r="I189"/>
  <c r="I188"/>
  <c r="I187"/>
  <c r="I185"/>
  <c r="I184"/>
  <c r="I183"/>
  <c r="I182"/>
  <c r="I181"/>
  <c r="I179"/>
  <c r="I178"/>
  <c r="I177"/>
  <c r="I176"/>
  <c r="I175"/>
  <c r="I173"/>
  <c r="I172"/>
  <c r="I171"/>
  <c r="I170"/>
  <c r="I169"/>
  <c r="I166"/>
  <c r="I165"/>
  <c r="I164"/>
  <c r="I163"/>
  <c r="I162"/>
  <c r="I160"/>
  <c r="I159"/>
  <c r="I158"/>
  <c r="I157"/>
  <c r="I156"/>
  <c r="I153"/>
  <c r="I152"/>
  <c r="I151"/>
  <c r="I150"/>
  <c r="I149"/>
  <c r="I147"/>
  <c r="I146"/>
  <c r="I145"/>
  <c r="I144"/>
  <c r="I143"/>
  <c r="I141"/>
  <c r="I140"/>
  <c r="I139"/>
  <c r="I138"/>
  <c r="I137"/>
  <c r="I135"/>
  <c r="I134"/>
  <c r="I133"/>
  <c r="I132"/>
  <c r="I131"/>
  <c r="I129"/>
  <c r="I128"/>
  <c r="I127"/>
  <c r="I126"/>
  <c r="I125"/>
  <c r="I123"/>
  <c r="I122"/>
  <c r="I121"/>
  <c r="I120"/>
  <c r="I119"/>
  <c r="I117"/>
  <c r="I116"/>
  <c r="I115"/>
  <c r="I114"/>
  <c r="I113"/>
  <c r="I111"/>
  <c r="I110"/>
  <c r="I109"/>
  <c r="I108"/>
  <c r="I107"/>
  <c r="I105"/>
  <c r="I104"/>
  <c r="I103"/>
  <c r="I102"/>
  <c r="I101"/>
  <c r="I99"/>
  <c r="I98"/>
  <c r="I97"/>
  <c r="I96"/>
  <c r="I95"/>
  <c r="I93"/>
  <c r="I92"/>
  <c r="I91"/>
  <c r="I90"/>
  <c r="I89"/>
  <c r="I87"/>
  <c r="I86"/>
  <c r="I85"/>
  <c r="I84"/>
  <c r="I83"/>
  <c r="I81"/>
  <c r="I80"/>
  <c r="I79"/>
  <c r="I78"/>
  <c r="I77"/>
  <c r="I75"/>
  <c r="I74"/>
  <c r="I73"/>
  <c r="I72"/>
  <c r="I71"/>
  <c r="I69"/>
  <c r="I68"/>
  <c r="I67"/>
  <c r="I66"/>
  <c r="I65"/>
  <c r="I63"/>
  <c r="I62"/>
  <c r="I61"/>
  <c r="I60"/>
  <c r="I59"/>
  <c r="I57"/>
  <c r="I56"/>
  <c r="I55"/>
  <c r="I54"/>
  <c r="I53"/>
  <c r="I51"/>
  <c r="I50"/>
  <c r="I49"/>
  <c r="I48"/>
  <c r="I47"/>
  <c r="I45"/>
  <c r="I44"/>
  <c r="I43"/>
  <c r="I42"/>
  <c r="I41"/>
  <c r="I39"/>
  <c r="I38"/>
  <c r="I37"/>
  <c r="I36"/>
  <c r="I35"/>
  <c r="I33"/>
  <c r="I32"/>
  <c r="I31"/>
  <c r="I30"/>
  <c r="I29"/>
  <c r="I27"/>
  <c r="I26"/>
  <c r="I25"/>
  <c r="I24"/>
  <c r="I23"/>
  <c r="I21"/>
  <c r="I20"/>
  <c r="I19"/>
  <c r="I18"/>
  <c r="I17"/>
  <c r="I15"/>
  <c r="I14"/>
  <c r="I13"/>
  <c r="I12"/>
  <c r="I11"/>
  <c r="R169" i="51"/>
  <c r="P169"/>
  <c r="L169"/>
  <c r="Q169" s="1"/>
  <c r="K169"/>
  <c r="Q168"/>
  <c r="L168"/>
  <c r="K168"/>
  <c r="R167"/>
  <c r="P167"/>
  <c r="L167"/>
  <c r="Q167" s="1"/>
  <c r="K167"/>
  <c r="L166"/>
  <c r="K166"/>
  <c r="R165"/>
  <c r="P165"/>
  <c r="L165"/>
  <c r="Q165" s="1"/>
  <c r="K165"/>
  <c r="Q164"/>
  <c r="L164"/>
  <c r="K164"/>
  <c r="R163"/>
  <c r="P163"/>
  <c r="L163"/>
  <c r="Q163" s="1"/>
  <c r="K163"/>
  <c r="L162"/>
  <c r="K162"/>
  <c r="R161"/>
  <c r="P161"/>
  <c r="L161"/>
  <c r="Q161" s="1"/>
  <c r="K161"/>
  <c r="Q160"/>
  <c r="L160"/>
  <c r="K160"/>
  <c r="R158"/>
  <c r="P158"/>
  <c r="L158"/>
  <c r="Q158" s="1"/>
  <c r="K158"/>
  <c r="L157"/>
  <c r="K157"/>
  <c r="R156"/>
  <c r="P156"/>
  <c r="L156"/>
  <c r="Q156" s="1"/>
  <c r="K156"/>
  <c r="Q155"/>
  <c r="L155"/>
  <c r="K155"/>
  <c r="R154"/>
  <c r="P154"/>
  <c r="L154"/>
  <c r="Q154" s="1"/>
  <c r="K154"/>
  <c r="L153"/>
  <c r="K153"/>
  <c r="R152"/>
  <c r="P152"/>
  <c r="L152"/>
  <c r="Q152" s="1"/>
  <c r="K152"/>
  <c r="Q151"/>
  <c r="L151"/>
  <c r="K151"/>
  <c r="R150"/>
  <c r="P150"/>
  <c r="L150"/>
  <c r="Q150" s="1"/>
  <c r="K150"/>
  <c r="L149"/>
  <c r="K149"/>
  <c r="R148"/>
  <c r="P148"/>
  <c r="L148"/>
  <c r="Q148" s="1"/>
  <c r="K148"/>
  <c r="Q146"/>
  <c r="L146"/>
  <c r="K146"/>
  <c r="R145"/>
  <c r="P145"/>
  <c r="L145"/>
  <c r="Q145" s="1"/>
  <c r="K145"/>
  <c r="L144"/>
  <c r="K144"/>
  <c r="R143"/>
  <c r="P143"/>
  <c r="L143"/>
  <c r="Q143" s="1"/>
  <c r="K143"/>
  <c r="Q142"/>
  <c r="L142"/>
  <c r="K142"/>
  <c r="R141"/>
  <c r="P141"/>
  <c r="L141"/>
  <c r="Q141" s="1"/>
  <c r="K141"/>
  <c r="L140"/>
  <c r="K140"/>
  <c r="R139"/>
  <c r="P139"/>
  <c r="L139"/>
  <c r="Q139" s="1"/>
  <c r="K139"/>
  <c r="Q138"/>
  <c r="L138"/>
  <c r="K138"/>
  <c r="R137"/>
  <c r="P137"/>
  <c r="L137"/>
  <c r="Q137" s="1"/>
  <c r="K137"/>
  <c r="L136"/>
  <c r="K136"/>
  <c r="R134"/>
  <c r="P134"/>
  <c r="L134"/>
  <c r="Q134" s="1"/>
  <c r="K134"/>
  <c r="Q133"/>
  <c r="L133"/>
  <c r="K133"/>
  <c r="R132"/>
  <c r="P132"/>
  <c r="L132"/>
  <c r="Q132" s="1"/>
  <c r="K132"/>
  <c r="L131"/>
  <c r="K131"/>
  <c r="R130"/>
  <c r="P130"/>
  <c r="L130"/>
  <c r="Q130" s="1"/>
  <c r="K130"/>
  <c r="Q129"/>
  <c r="L129"/>
  <c r="K129"/>
  <c r="R128"/>
  <c r="P128"/>
  <c r="L128"/>
  <c r="Q128" s="1"/>
  <c r="K128"/>
  <c r="L127"/>
  <c r="K127"/>
  <c r="R126"/>
  <c r="P126"/>
  <c r="L126"/>
  <c r="Q126" s="1"/>
  <c r="K126"/>
  <c r="Q124"/>
  <c r="L124"/>
  <c r="K124"/>
  <c r="R123"/>
  <c r="P123"/>
  <c r="L123"/>
  <c r="Q123" s="1"/>
  <c r="K123"/>
  <c r="L122"/>
  <c r="K122"/>
  <c r="R121"/>
  <c r="P121"/>
  <c r="L121"/>
  <c r="Q121" s="1"/>
  <c r="K121"/>
  <c r="Q120"/>
  <c r="L120"/>
  <c r="K120"/>
  <c r="R119"/>
  <c r="P119"/>
  <c r="L119"/>
  <c r="Q119" s="1"/>
  <c r="K119"/>
  <c r="L118"/>
  <c r="K118"/>
  <c r="R117"/>
  <c r="P117"/>
  <c r="L117"/>
  <c r="Q117" s="1"/>
  <c r="K117"/>
  <c r="Q116"/>
  <c r="L116"/>
  <c r="K116"/>
  <c r="R115"/>
  <c r="P115"/>
  <c r="L115"/>
  <c r="Q115" s="1"/>
  <c r="K115"/>
  <c r="L113"/>
  <c r="K113"/>
  <c r="R112"/>
  <c r="P112"/>
  <c r="L112"/>
  <c r="Q112" s="1"/>
  <c r="K112"/>
  <c r="Q111"/>
  <c r="L111"/>
  <c r="K111"/>
  <c r="R110"/>
  <c r="P110"/>
  <c r="L110"/>
  <c r="Q110" s="1"/>
  <c r="K110"/>
  <c r="L109"/>
  <c r="K109"/>
  <c r="R108"/>
  <c r="P108"/>
  <c r="L108"/>
  <c r="Q108" s="1"/>
  <c r="K108"/>
  <c r="Q107"/>
  <c r="L107"/>
  <c r="K107"/>
  <c r="R106"/>
  <c r="P106"/>
  <c r="L106"/>
  <c r="Q106" s="1"/>
  <c r="K106"/>
  <c r="L105"/>
  <c r="K105"/>
  <c r="R103"/>
  <c r="P103"/>
  <c r="L103"/>
  <c r="Q103" s="1"/>
  <c r="K103"/>
  <c r="Q102"/>
  <c r="L102"/>
  <c r="K102"/>
  <c r="R101"/>
  <c r="P101"/>
  <c r="L101"/>
  <c r="Q101" s="1"/>
  <c r="K101"/>
  <c r="L100"/>
  <c r="K100"/>
  <c r="R99"/>
  <c r="P99"/>
  <c r="L99"/>
  <c r="Q99" s="1"/>
  <c r="K99"/>
  <c r="Q98"/>
  <c r="L98"/>
  <c r="K98"/>
  <c r="R97"/>
  <c r="P97"/>
  <c r="L97"/>
  <c r="Q97" s="1"/>
  <c r="K97"/>
  <c r="L96"/>
  <c r="K96"/>
  <c r="R95"/>
  <c r="P95"/>
  <c r="L95"/>
  <c r="Q95" s="1"/>
  <c r="K95"/>
  <c r="Q94"/>
  <c r="L94"/>
  <c r="K94"/>
  <c r="R93"/>
  <c r="P93"/>
  <c r="L93"/>
  <c r="Q93" s="1"/>
  <c r="K93"/>
  <c r="L19" i="45"/>
  <c r="L16"/>
  <c r="L15"/>
  <c r="L14"/>
  <c r="L13"/>
  <c r="M133" i="41"/>
  <c r="M104"/>
  <c r="M103"/>
  <c r="M107" i="35"/>
  <c r="M14"/>
  <c r="G48" i="34"/>
  <c r="K153" i="24"/>
  <c r="K152"/>
  <c r="K151"/>
  <c r="K150"/>
  <c r="K149"/>
  <c r="K148"/>
  <c r="K147"/>
  <c r="K146"/>
  <c r="K145"/>
  <c r="K144"/>
  <c r="K143"/>
  <c r="K142"/>
  <c r="K141"/>
  <c r="K140"/>
  <c r="K139"/>
  <c r="K138"/>
  <c r="K137"/>
  <c r="K136"/>
  <c r="K135"/>
  <c r="K134"/>
  <c r="K133"/>
  <c r="K132"/>
  <c r="K131"/>
  <c r="K130"/>
  <c r="K129"/>
  <c r="K128"/>
  <c r="K127"/>
  <c r="K126"/>
  <c r="K125"/>
  <c r="K124"/>
  <c r="K123"/>
  <c r="K122"/>
  <c r="K121"/>
  <c r="K120"/>
  <c r="K119"/>
  <c r="K118"/>
  <c r="K117"/>
  <c r="K116"/>
  <c r="K115"/>
  <c r="K114"/>
  <c r="K113"/>
  <c r="O246" i="10"/>
  <c r="R96" i="51" l="1"/>
  <c r="P96"/>
  <c r="R100"/>
  <c r="P100"/>
  <c r="R105"/>
  <c r="P105"/>
  <c r="R109"/>
  <c r="P109"/>
  <c r="R113"/>
  <c r="P113"/>
  <c r="R118"/>
  <c r="P118"/>
  <c r="R122"/>
  <c r="P122"/>
  <c r="R127"/>
  <c r="P127"/>
  <c r="R131"/>
  <c r="P131"/>
  <c r="R136"/>
  <c r="P136"/>
  <c r="R140"/>
  <c r="P140"/>
  <c r="R144"/>
  <c r="P144"/>
  <c r="R149"/>
  <c r="P149"/>
  <c r="R153"/>
  <c r="P153"/>
  <c r="R157"/>
  <c r="P157"/>
  <c r="R162"/>
  <c r="P162"/>
  <c r="R166"/>
  <c r="P166"/>
  <c r="R94"/>
  <c r="P94"/>
  <c r="R98"/>
  <c r="P98"/>
  <c r="R102"/>
  <c r="P102"/>
  <c r="R107"/>
  <c r="P107"/>
  <c r="R111"/>
  <c r="P111"/>
  <c r="R116"/>
  <c r="P116"/>
  <c r="R120"/>
  <c r="P120"/>
  <c r="R124"/>
  <c r="P124"/>
  <c r="R129"/>
  <c r="P129"/>
  <c r="R133"/>
  <c r="P133"/>
  <c r="R138"/>
  <c r="P138"/>
  <c r="R142"/>
  <c r="P142"/>
  <c r="R146"/>
  <c r="P146"/>
  <c r="R151"/>
  <c r="P151"/>
  <c r="R155"/>
  <c r="P155"/>
  <c r="R160"/>
  <c r="P160"/>
  <c r="R164"/>
  <c r="P164"/>
  <c r="R168"/>
  <c r="P168"/>
  <c r="Q96"/>
  <c r="Q100"/>
  <c r="Q105"/>
  <c r="Q109"/>
  <c r="Q113"/>
  <c r="Q118"/>
  <c r="Q122"/>
  <c r="Q127"/>
  <c r="Q131"/>
  <c r="Q136"/>
  <c r="Q140"/>
  <c r="Q144"/>
  <c r="Q149"/>
  <c r="Q153"/>
  <c r="Q157"/>
  <c r="Q162"/>
  <c r="Q166"/>
  <c r="S9" i="87"/>
  <c r="R9"/>
</calcChain>
</file>

<file path=xl/comments1.xml><?xml version="1.0" encoding="utf-8"?>
<comments xmlns="http://schemas.openxmlformats.org/spreadsheetml/2006/main">
  <authors>
    <author/>
  </authors>
  <commentList>
    <comment ref="A23" authorId="0">
      <text>
        <r>
          <rPr>
            <sz val="9"/>
            <rFont val="Tahoma"/>
            <charset val="1"/>
          </rPr>
          <t>NoName:
нет фото</t>
        </r>
      </text>
    </comment>
    <comment ref="A34" authorId="0">
      <text>
        <r>
          <rPr>
            <sz val="9"/>
            <rFont val="Tahoma"/>
            <charset val="1"/>
          </rPr>
          <t>NoName:
нет фото</t>
        </r>
      </text>
    </comment>
    <comment ref="A37" authorId="0">
      <text>
        <r>
          <rPr>
            <sz val="9"/>
            <rFont val="Tahoma"/>
            <charset val="1"/>
          </rPr>
          <t>NoName:
нет фото</t>
        </r>
      </text>
    </comment>
    <comment ref="A38" authorId="0">
      <text>
        <r>
          <rPr>
            <sz val="9"/>
            <rFont val="Tahoma"/>
            <charset val="1"/>
          </rPr>
          <t>NoName:
нет фото</t>
        </r>
      </text>
    </comment>
    <comment ref="A43" authorId="0">
      <text>
        <r>
          <rPr>
            <sz val="9"/>
            <rFont val="Tahoma"/>
            <charset val="1"/>
          </rPr>
          <t>NoName:
нет фото</t>
        </r>
      </text>
    </comment>
    <comment ref="A46" authorId="0">
      <text>
        <r>
          <rPr>
            <sz val="9"/>
            <rFont val="Tahoma"/>
            <charset val="1"/>
          </rPr>
          <t>NoName:
нет фото</t>
        </r>
      </text>
    </comment>
    <comment ref="A55" authorId="0">
      <text>
        <r>
          <rPr>
            <sz val="9"/>
            <rFont val="Tahoma"/>
            <charset val="1"/>
          </rPr>
          <t>NoName:
нет фото</t>
        </r>
      </text>
    </comment>
    <comment ref="A61" authorId="0">
      <text>
        <r>
          <rPr>
            <sz val="9"/>
            <rFont val="Tahoma"/>
            <charset val="1"/>
          </rPr>
          <t>NoName:
нет фото</t>
        </r>
      </text>
    </comment>
    <comment ref="A80" authorId="0">
      <text>
        <r>
          <rPr>
            <sz val="9"/>
            <rFont val="Tahoma"/>
            <charset val="1"/>
          </rPr>
          <t>NoName:
нет фото</t>
        </r>
      </text>
    </comment>
    <comment ref="A89" authorId="0">
      <text>
        <r>
          <rPr>
            <sz val="9"/>
            <rFont val="Tahoma"/>
            <charset val="1"/>
          </rPr>
          <t>NoName:
нет фото на все ОПС</t>
        </r>
      </text>
    </comment>
    <comment ref="A96" authorId="0">
      <text>
        <r>
          <rPr>
            <sz val="9"/>
            <rFont val="Tahoma"/>
            <charset val="1"/>
          </rPr>
          <t>NoName:
нет фото</t>
        </r>
      </text>
    </comment>
    <comment ref="A106" authorId="0">
      <text>
        <r>
          <rPr>
            <sz val="9"/>
            <rFont val="Tahoma"/>
            <charset val="1"/>
          </rPr>
          <t>NoName:
нет фото</t>
        </r>
      </text>
    </comment>
  </commentList>
</comments>
</file>

<file path=xl/comments2.xml><?xml version="1.0" encoding="utf-8"?>
<comments xmlns="http://schemas.openxmlformats.org/spreadsheetml/2006/main">
  <authors>
    <author/>
  </authors>
  <commentList>
    <comment ref="C20" authorId="0">
      <text>
        <r>
          <rPr>
            <sz val="9"/>
            <rFont val="Tahoma"/>
            <charset val="1"/>
          </rPr>
          <t>NoName:
нет фото, на сайте неактивен</t>
        </r>
      </text>
    </comment>
  </commentList>
</comments>
</file>

<file path=xl/comments3.xml><?xml version="1.0" encoding="utf-8"?>
<comments xmlns="http://schemas.openxmlformats.org/spreadsheetml/2006/main">
  <authors>
    <author/>
  </authors>
  <commentList>
    <comment ref="A94" authorId="0">
      <text>
        <r>
          <rPr>
            <sz val="9"/>
            <rFont val="Tahoma"/>
            <charset val="1"/>
          </rPr>
          <t>Наталья:
дорожные знаки</t>
        </r>
      </text>
    </comment>
  </commentList>
</comments>
</file>

<file path=xl/comments4.xml><?xml version="1.0" encoding="utf-8"?>
<comments xmlns="http://schemas.openxmlformats.org/spreadsheetml/2006/main">
  <authors>
    <author/>
    <author>NoName</author>
  </authors>
  <commentList>
    <comment ref="A43" authorId="0">
      <text>
        <r>
          <rPr>
            <sz val="9"/>
            <rFont val="Tahoma"/>
            <charset val="1"/>
          </rPr>
          <t>Наталья:
защита стен</t>
        </r>
      </text>
    </comment>
    <comment ref="K46" authorId="1">
      <text>
        <r>
          <rPr>
            <b/>
            <sz val="9"/>
            <color indexed="81"/>
            <rFont val="Tahoma"/>
            <charset val="1"/>
          </rPr>
          <t>NoName:</t>
        </r>
        <r>
          <rPr>
            <sz val="9"/>
            <color indexed="81"/>
            <rFont val="Tahoma"/>
            <charset val="1"/>
          </rPr>
          <t xml:space="preserve">
цена за брак(всего 8 шт)</t>
        </r>
      </text>
    </comment>
  </commentList>
</comments>
</file>

<file path=xl/comments5.xml><?xml version="1.0" encoding="utf-8"?>
<comments xmlns="http://schemas.openxmlformats.org/spreadsheetml/2006/main">
  <authors>
    <author/>
  </authors>
  <commentList>
    <comment ref="A36" authorId="0">
      <text>
        <r>
          <rPr>
            <sz val="9"/>
            <rFont val="Tahoma"/>
            <charset val="1"/>
          </rPr>
          <t>NoName:
ДСР-3(защита стен)</t>
        </r>
      </text>
    </comment>
  </commentList>
</comments>
</file>

<file path=xl/comments6.xml><?xml version="1.0" encoding="utf-8"?>
<comments xmlns="http://schemas.openxmlformats.org/spreadsheetml/2006/main">
  <authors>
    <author/>
  </authors>
  <commentList>
    <comment ref="A10" authorId="0">
      <text>
        <r>
          <rPr>
            <sz val="9"/>
            <rFont val="Tahoma"/>
            <charset val="1"/>
          </rPr>
          <t>NoName:
парковая тишь</t>
        </r>
      </text>
    </comment>
    <comment ref="A14" authorId="0">
      <text>
        <r>
          <rPr>
            <sz val="9"/>
            <rFont val="Tahoma"/>
            <charset val="1"/>
          </rPr>
          <t>NoName:
Роща</t>
        </r>
      </text>
    </comment>
    <comment ref="A16" authorId="0">
      <text>
        <r>
          <rPr>
            <sz val="9"/>
            <rFont val="Tahoma"/>
            <charset val="1"/>
          </rPr>
          <t>NoName:
восток</t>
        </r>
      </text>
    </comment>
    <comment ref="A19" authorId="0">
      <text>
        <r>
          <rPr>
            <sz val="9"/>
            <rFont val="Tahoma"/>
            <charset val="1"/>
          </rPr>
          <t>NoName:
хай-тек</t>
        </r>
      </text>
    </comment>
    <comment ref="A111" authorId="0">
      <text>
        <r>
          <rPr>
            <sz val="11"/>
            <rFont val="Calibri"/>
            <charset val="1"/>
          </rPr>
          <t xml:space="preserve">NoName:
</t>
        </r>
        <r>
          <rPr>
            <sz val="9"/>
            <rFont val="Tahoma"/>
            <charset val="1"/>
          </rPr>
          <t xml:space="preserve">Хай-тек
</t>
        </r>
      </text>
    </comment>
    <comment ref="A113" authorId="0">
      <text>
        <r>
          <rPr>
            <sz val="9"/>
            <rFont val="Tahoma"/>
            <charset val="1"/>
          </rPr>
          <t>NoName:
Историческая</t>
        </r>
      </text>
    </comment>
  </commentList>
</comments>
</file>

<file path=xl/comments7.xml><?xml version="1.0" encoding="utf-8"?>
<comments xmlns="http://schemas.openxmlformats.org/spreadsheetml/2006/main">
  <authors>
    <author/>
  </authors>
  <commentList>
    <comment ref="A15" authorId="0">
      <text>
        <r>
          <rPr>
            <sz val="9"/>
            <rFont val="Tahoma"/>
            <charset val="1"/>
          </rPr>
          <t>NoName:
это универсальное покрытие, которое может применяться в
любых условиях и для любых нужд</t>
        </r>
      </text>
    </comment>
    <comment ref="A25" authorId="0">
      <text>
        <r>
          <rPr>
            <sz val="9"/>
            <rFont val="Tahoma"/>
            <charset val="1"/>
          </rPr>
          <t>NoName:
антирикошетное покрытие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29" authorId="0">
      <text>
        <r>
          <rPr>
            <sz val="9"/>
            <rFont val="Tahoma"/>
            <charset val="1"/>
          </rPr>
          <t>NoName:
антирикошетное покрытие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30" authorId="0">
      <text>
        <r>
          <rPr>
            <sz val="9"/>
            <rFont val="Tahoma"/>
            <charset val="1"/>
          </rPr>
          <t>NoName:
 антирикошетное покрытие Rubblex Target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33" authorId="0">
      <text>
        <r>
          <rPr>
            <sz val="9"/>
            <rFont val="Tahoma"/>
            <charset val="1"/>
          </rPr>
          <t>NoName:
антирикошетное покрытие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37" authorId="0">
      <text>
        <r>
          <rPr>
            <sz val="9"/>
            <rFont val="Tahoma"/>
            <charset val="1"/>
          </rPr>
          <t>NoName:
антирикошетное покрытие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38" authorId="0">
      <text>
        <r>
          <rPr>
            <sz val="9"/>
            <rFont val="Tahoma"/>
            <charset val="1"/>
          </rPr>
          <t>NoName:
 антирикошетное покрытие Rubblex Target
предназначено для применения при устройстве защитных и антирикошетных
систем в стрелковых тирах, как открытого, так и закрытого типа</t>
        </r>
      </text>
    </comment>
    <comment ref="A42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44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46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48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50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52" authorId="0">
      <text>
        <r>
          <rPr>
            <sz val="9"/>
            <rFont val="Tahoma"/>
            <charset val="1"/>
          </rPr>
          <t>NoName:
предназначено специально для эксплуатации в условиях при низких
температурах с воздействием точечных нагрузок</t>
        </r>
      </text>
    </comment>
    <comment ref="A55" authorId="0">
      <text>
        <r>
          <rPr>
            <sz val="9"/>
            <rFont val="Tahoma"/>
            <charset val="1"/>
          </rPr>
          <t>NoName:
выдерживает высокие
точечные нагрузки, отличается ударостойкостью и
износоустойчивостью в сочетании с травмобезопасностью</t>
        </r>
      </text>
    </comment>
    <comment ref="A59" authorId="0">
      <text>
        <r>
          <rPr>
            <sz val="9"/>
            <rFont val="Tahoma"/>
            <charset val="1"/>
          </rPr>
          <t>NoName:
выдерживает высокие
точечные нагрузки, отличается ударостойкостью и
износоустойчивостью в сочетании с травмобезопасностью</t>
        </r>
      </text>
    </comment>
    <comment ref="A63" authorId="0">
      <text>
        <r>
          <rPr>
            <sz val="9"/>
            <rFont val="Tahoma"/>
            <charset val="1"/>
          </rPr>
          <t>NoName:
Как пазл, для спортивных площадок, более выносливые, чем стандартвыдерживает высокие
точечные нагрузки, отличается ударостойкостью и
износоустойчивостью в сочетании с травмобезопасностью
внешний вид:пазл</t>
        </r>
      </text>
    </comment>
    <comment ref="A66" authorId="0">
      <text>
        <r>
          <rPr>
            <sz val="9"/>
            <rFont val="Tahoma"/>
            <charset val="1"/>
          </rPr>
          <t>NoName:
выдерживает высокие
точечные нагрузки, отличается ударостойкостью и
износоустойчивостью в сочетании с травмобезопасностью+ наценка на цвет</t>
        </r>
      </text>
    </comment>
    <comment ref="A69" authorId="0">
      <text>
        <r>
          <rPr>
            <sz val="9"/>
            <rFont val="Tahoma"/>
            <charset val="1"/>
          </rPr>
          <t>NoName:
плитка квадратная, без "лепестков", выдерживает высокие
точечные нагрузки, отличается ударостойкостью и
износоустойчивостью в сочетании с травмобезопасностью.</t>
        </r>
      </text>
    </comment>
    <comment ref="A73" authorId="0">
      <text>
        <r>
          <rPr>
            <sz val="9"/>
            <rFont val="Tahoma"/>
            <charset val="1"/>
          </rPr>
          <t>NoName:
плитка квадратная, без "лепестков",выдерживает высокие
точечные нагрузки, отличается ударостойкостью и
износоустойчивостью в сочетании с травмобезопасностью. + наценка на цвет</t>
        </r>
      </text>
    </comment>
  </commentList>
</comments>
</file>

<file path=xl/comments8.xml><?xml version="1.0" encoding="utf-8"?>
<comments xmlns="http://schemas.openxmlformats.org/spreadsheetml/2006/main">
  <authors>
    <author/>
  </authors>
  <commentList>
    <comment ref="B16" authorId="0">
      <text>
        <r>
          <rPr>
            <sz val="9"/>
            <rFont val="Tahoma"/>
            <charset val="1"/>
          </rPr>
          <t>NoName:
поменять фото</t>
        </r>
      </text>
    </comment>
  </commentList>
</comments>
</file>

<file path=xl/comments9.xml><?xml version="1.0" encoding="utf-8"?>
<comments xmlns="http://schemas.openxmlformats.org/spreadsheetml/2006/main">
  <authors>
    <author>NoName</author>
  </authors>
  <commentList>
    <comment ref="L52" authorId="0">
      <text>
        <r>
          <rPr>
            <b/>
            <sz val="9"/>
            <color indexed="81"/>
            <rFont val="Tahoma"/>
            <family val="2"/>
            <charset val="204"/>
          </rPr>
          <t>NoName:</t>
        </r>
        <r>
          <rPr>
            <sz val="9"/>
            <color indexed="81"/>
            <rFont val="Tahoma"/>
            <family val="2"/>
            <charset val="204"/>
          </rPr>
          <t xml:space="preserve">
Форма сломана, остатки</t>
        </r>
      </text>
    </comment>
  </commentList>
</comments>
</file>

<file path=xl/comments10.xml><?xml version="1.0" encoding="utf-8"?>
<comments xmlns="http://schemas.openxmlformats.org/spreadsheetml/2006/main">
  <authors>
    <author/>
  </authors>
  <commentList>
    <comment ref="G91" authorId="0">
      <text>
        <r>
          <rPr>
            <sz val="9"/>
            <rFont val="Tahoma"/>
            <charset val="1"/>
          </rPr>
          <t>NoName:
Было 2630х2500, в файле было указано 2630-2400</t>
        </r>
      </text>
    </comment>
    <comment ref="G92" authorId="0">
      <text>
        <r>
          <rPr>
            <sz val="9"/>
            <rFont val="Tahoma"/>
            <charset val="1"/>
          </rPr>
          <t>NoName:
Было 2830х2500, в файле было указано 2830-2400</t>
        </r>
      </text>
    </comment>
    <comment ref="G93" authorId="0">
      <text>
        <r>
          <rPr>
            <sz val="9"/>
            <rFont val="Tahoma"/>
            <charset val="1"/>
          </rPr>
          <t>NoName:
Было 3030х2500, в файле было указано 3030-2400</t>
        </r>
      </text>
    </comment>
    <comment ref="G94" authorId="0">
      <text>
        <r>
          <rPr>
            <sz val="9"/>
            <rFont val="Tahoma"/>
            <charset val="1"/>
          </rPr>
          <t>NoName:
Было 3230х2500, в файле было указано 3430-2400</t>
        </r>
      </text>
    </comment>
    <comment ref="G95" authorId="0">
      <text>
        <r>
          <rPr>
            <sz val="9"/>
            <rFont val="Tahoma"/>
            <charset val="1"/>
          </rPr>
          <t>NoName:
Было 3430х2500, в файле было указано 3430-2400</t>
        </r>
      </text>
    </comment>
    <comment ref="G104" authorId="0">
      <text>
        <r>
          <rPr>
            <sz val="9"/>
            <rFont val="Tahoma"/>
            <charset val="1"/>
          </rPr>
          <t>NoName:
Было 2630х2500, в файле было указано 2630-2400</t>
        </r>
      </text>
    </comment>
    <comment ref="G105" authorId="0">
      <text>
        <r>
          <rPr>
            <sz val="9"/>
            <rFont val="Tahoma"/>
            <charset val="1"/>
          </rPr>
          <t>NoName:
Было 2830х2500, в файле было указано 2830-2400</t>
        </r>
      </text>
    </comment>
    <comment ref="G106" authorId="0">
      <text>
        <r>
          <rPr>
            <sz val="9"/>
            <rFont val="Tahoma"/>
            <charset val="1"/>
          </rPr>
          <t>NoName:
Было 3030х2500, в файле было указано 3030-2400</t>
        </r>
      </text>
    </comment>
    <comment ref="G107" authorId="0">
      <text>
        <r>
          <rPr>
            <sz val="9"/>
            <rFont val="Tahoma"/>
            <charset val="1"/>
          </rPr>
          <t>NoName:
Было 3230х2500, в файле было указано 3230-2400</t>
        </r>
      </text>
    </comment>
    <comment ref="G108" authorId="0">
      <text>
        <r>
          <rPr>
            <sz val="9"/>
            <rFont val="Tahoma"/>
            <charset val="1"/>
          </rPr>
          <t>NoName:
Было 3430х2500, в файле было указано 34303-2400</t>
        </r>
      </text>
    </comment>
  </commentList>
</comments>
</file>

<file path=xl/comments11.xml><?xml version="1.0" encoding="utf-8"?>
<comments xmlns="http://schemas.openxmlformats.org/spreadsheetml/2006/main">
  <authors>
    <author/>
  </authors>
  <commentList>
    <comment ref="A9" authorId="0">
      <text>
        <r>
          <rPr>
            <sz val="9"/>
            <rFont val="Tahoma"/>
            <charset val="1"/>
          </rPr>
          <t>Наталья:
Ограждение с сеткой О-320.20</t>
        </r>
      </text>
    </comment>
  </commentList>
</comments>
</file>

<file path=xl/comments12.xml><?xml version="1.0" encoding="utf-8"?>
<comments xmlns="http://schemas.openxmlformats.org/spreadsheetml/2006/main">
  <authors>
    <author/>
  </authors>
  <commentList>
    <comment ref="A78" authorId="0">
      <text>
        <r>
          <rPr>
            <sz val="9"/>
            <rFont val="Tahoma"/>
            <charset val="1"/>
          </rPr>
          <t>NoName:
Шкаф для раздевалок усиленный ML-11-30 (LS-01)</t>
        </r>
      </text>
    </comment>
    <comment ref="A79" authorId="0">
      <text>
        <r>
          <rPr>
            <sz val="9"/>
            <rFont val="Tahoma"/>
            <charset val="1"/>
          </rPr>
          <t xml:space="preserve">NoName:
Шкаф для раздевалок усиленный ML-01-30 (LS-001) </t>
        </r>
      </text>
    </comment>
    <comment ref="A80" authorId="0">
      <text>
        <r>
          <rPr>
            <sz val="9"/>
            <rFont val="Tahoma"/>
            <charset val="1"/>
          </rPr>
          <t xml:space="preserve">NoName:
Шкаф для раздевалок усиленный ML-11-40 (LS-01-40) базовый модуль
</t>
        </r>
      </text>
    </comment>
    <comment ref="A81" authorId="0">
      <text>
        <r>
          <rPr>
            <sz val="9"/>
            <rFont val="Tahoma"/>
            <charset val="1"/>
          </rPr>
          <t xml:space="preserve">NoName:
Шкаф для раздевалок усиленный ML-01-40 (LS-001-40) доп модуль
</t>
        </r>
      </text>
    </comment>
    <comment ref="A84" authorId="0">
      <text>
        <r>
          <rPr>
            <sz val="9"/>
            <rFont val="Tahoma"/>
            <charset val="1"/>
          </rPr>
          <t>NoName:
Шкаф для раздевалок Стандарт ML 21-60(LS-21-60)</t>
        </r>
      </text>
    </comment>
  </commentList>
</comments>
</file>

<file path=xl/comments13.xml><?xml version="1.0" encoding="utf-8"?>
<comments xmlns="http://schemas.openxmlformats.org/spreadsheetml/2006/main">
  <authors>
    <author/>
  </authors>
  <commentList>
    <comment ref="A10" authorId="0">
      <text>
        <r>
          <rPr>
            <sz val="9"/>
            <rFont val="Tahoma"/>
            <charset val="1"/>
          </rPr>
          <t xml:space="preserve">NoName:
Тумба AP-2 (BA4-65/3)
</t>
        </r>
      </text>
    </comment>
  </commentList>
</comments>
</file>

<file path=xl/sharedStrings.xml><?xml version="1.0" encoding="utf-8"?>
<sst xmlns="http://schemas.openxmlformats.org/spreadsheetml/2006/main" count="22300" uniqueCount="8691">
  <si>
    <t>не изменены на сайте</t>
  </si>
  <si>
    <r>
      <rPr>
        <b/>
        <sz val="10"/>
        <rFont val="Arial"/>
        <charset val="1"/>
      </rPr>
      <t>E-mail:</t>
    </r>
    <r>
      <rPr>
        <sz val="10"/>
        <rFont val="Arial"/>
        <charset val="1"/>
      </rPr>
      <t xml:space="preserve"> </t>
    </r>
  </si>
  <si>
    <t>sale@almest.ru</t>
  </si>
  <si>
    <t>изменены на сайте</t>
  </si>
  <si>
    <t>Адрес:</t>
  </si>
  <si>
    <t>Н.Новгород, ул. Юл.Фучика, д.6А</t>
  </si>
  <si>
    <r>
      <rPr>
        <b/>
        <sz val="10"/>
        <rFont val="Arial"/>
        <charset val="1"/>
      </rPr>
      <t>Сайт</t>
    </r>
    <r>
      <rPr>
        <sz val="10"/>
        <rFont val="Arial"/>
        <charset val="1"/>
      </rPr>
      <t xml:space="preserve">: </t>
    </r>
  </si>
  <si>
    <t>almest.ru</t>
  </si>
  <si>
    <t>не пересматривались</t>
  </si>
  <si>
    <t>КАТАЛОГ ПРОДУКЦИИ</t>
  </si>
  <si>
    <t>исключены</t>
  </si>
  <si>
    <t>ЭКСПОЗИТОРЫ</t>
  </si>
  <si>
    <t>ОБОРУДОВАНИЕ СКЛАДА</t>
  </si>
  <si>
    <t>ОБОРУДОВАНИЕ ДОРОЖНОЕ</t>
  </si>
  <si>
    <t>Экспозиторы для дверей</t>
  </si>
  <si>
    <t>Опоры колесные</t>
  </si>
  <si>
    <t>Барьеры парковочные</t>
  </si>
  <si>
    <t>Экспозиторы для плитки</t>
  </si>
  <si>
    <t>Направляющие колес</t>
  </si>
  <si>
    <t>Столбики металлические</t>
  </si>
  <si>
    <t>Экспозиторы для линолеума</t>
  </si>
  <si>
    <t>Стеллажи среднегрузовые</t>
  </si>
  <si>
    <t>Столбики передвижные</t>
  </si>
  <si>
    <t>Экспозиторы другие</t>
  </si>
  <si>
    <t>Зеркала безопасности</t>
  </si>
  <si>
    <t>Столбики съемные</t>
  </si>
  <si>
    <t>Зеркала для торговых залов</t>
  </si>
  <si>
    <t>Защита  стеллажей</t>
  </si>
  <si>
    <t>Столбики складные</t>
  </si>
  <si>
    <t>Отбойники для склада</t>
  </si>
  <si>
    <t>Столбики чугунные</t>
  </si>
  <si>
    <t xml:space="preserve">Столбики гибкие </t>
  </si>
  <si>
    <t>Столбики синальные</t>
  </si>
  <si>
    <t>Колесоотбойники металлические</t>
  </si>
  <si>
    <t>Колесоотбойники резиновые</t>
  </si>
  <si>
    <t>Колесоотбойник композитный</t>
  </si>
  <si>
    <t>Защита углов и стен</t>
  </si>
  <si>
    <t>Ограждения передвижные</t>
  </si>
  <si>
    <t>ИДН</t>
  </si>
  <si>
    <t>Конусы</t>
  </si>
  <si>
    <t>ОБОРУДОВАНИЕ ОБЩЕПИТА</t>
  </si>
  <si>
    <t>Зеркала сферические</t>
  </si>
  <si>
    <t>Съезды/заезды с бордюра</t>
  </si>
  <si>
    <t>Столы металлические</t>
  </si>
  <si>
    <t>Кабель-каналы</t>
  </si>
  <si>
    <t>Столы кондитерские</t>
  </si>
  <si>
    <t>Делиниаторы</t>
  </si>
  <si>
    <t>Ванны моечные сварные</t>
  </si>
  <si>
    <t>Блоки водоналивные</t>
  </si>
  <si>
    <t>Ванны моечные цельнотянутые</t>
  </si>
  <si>
    <t>Шлагбаумы механические</t>
  </si>
  <si>
    <t>Стеллажи кухонные</t>
  </si>
  <si>
    <t>Вехи оградительные</t>
  </si>
  <si>
    <t>Столы-тумбы</t>
  </si>
  <si>
    <t>Знаки дорожные</t>
  </si>
  <si>
    <t>Рукомойники</t>
  </si>
  <si>
    <t>Полки настенные</t>
  </si>
  <si>
    <t>БЛАГОУСТРОЙСТВО, ЖКХ</t>
  </si>
  <si>
    <t>Зонты</t>
  </si>
  <si>
    <t>Подставки</t>
  </si>
  <si>
    <t>Скамейки стальные</t>
  </si>
  <si>
    <t>Шкафы для посуды</t>
  </si>
  <si>
    <t>Скамейки чугунные</t>
  </si>
  <si>
    <t>Тележки-шпильки</t>
  </si>
  <si>
    <t>Скамейки кованые</t>
  </si>
  <si>
    <t>Тележки сервировочные</t>
  </si>
  <si>
    <t>Скамейки с крышей</t>
  </si>
  <si>
    <t>Тележки для тарелок</t>
  </si>
  <si>
    <t>Столы-скамейки</t>
  </si>
  <si>
    <t>Столы</t>
  </si>
  <si>
    <t>Стулья</t>
  </si>
  <si>
    <t>Урны</t>
  </si>
  <si>
    <t>Урны кованые</t>
  </si>
  <si>
    <t>Урны чугунные</t>
  </si>
  <si>
    <t>Фонари уличный</t>
  </si>
  <si>
    <t>Велопарковки</t>
  </si>
  <si>
    <t>Павильоны остановочные</t>
  </si>
  <si>
    <t>МЕБЕЛЬ МЕТАЛЛИЧЕСКАЯ</t>
  </si>
  <si>
    <t>Контейнеры мусорные</t>
  </si>
  <si>
    <t>Площадки контейнерные</t>
  </si>
  <si>
    <t>Скамейки для раздевалок</t>
  </si>
  <si>
    <t>Бункеры мусорные</t>
  </si>
  <si>
    <t>Вешалки гардеробные</t>
  </si>
  <si>
    <t>ОГРАЖДЕНИЯ</t>
  </si>
  <si>
    <t>Ящики почтовые</t>
  </si>
  <si>
    <t>Шкафы картотечные</t>
  </si>
  <si>
    <t>Клапаны мусорные</t>
  </si>
  <si>
    <t>Шкафы офисные</t>
  </si>
  <si>
    <t>Сварные из профиля</t>
  </si>
  <si>
    <t>Плитка/брусчатка резиновая</t>
  </si>
  <si>
    <t>Шкафы для одежды/сумок</t>
  </si>
  <si>
    <t>Заборы кованые</t>
  </si>
  <si>
    <t>Плитка тротуарная</t>
  </si>
  <si>
    <t>Тумбы подкатные</t>
  </si>
  <si>
    <t>Заборы 3D</t>
  </si>
  <si>
    <t xml:space="preserve">Лотки ливневые </t>
  </si>
  <si>
    <t>Сейфы мебельные</t>
  </si>
  <si>
    <t>Заборы алюминиевые</t>
  </si>
  <si>
    <t>Люки канализационные</t>
  </si>
  <si>
    <t>Стеллажи архивные болтовые</t>
  </si>
  <si>
    <t>Ограждения пешеходные</t>
  </si>
  <si>
    <t>Плиты защиты кабеля</t>
  </si>
  <si>
    <t>Стеллажи для спортинвентаря</t>
  </si>
  <si>
    <t>Ограждения газонные</t>
  </si>
  <si>
    <t>Решетки газонные</t>
  </si>
  <si>
    <t>Верстаки</t>
  </si>
  <si>
    <t>Профиль полимерный</t>
  </si>
  <si>
    <t>Шкафы инструментальные</t>
  </si>
  <si>
    <t>Ограждения строительные</t>
  </si>
  <si>
    <t>Павильоны для курения</t>
  </si>
  <si>
    <t>Тележки инструментальные</t>
  </si>
  <si>
    <t>Ограждения модульные</t>
  </si>
  <si>
    <t>Крючки-вешалки</t>
  </si>
  <si>
    <t>Столбы заборные</t>
  </si>
  <si>
    <t>Лаги заборные</t>
  </si>
  <si>
    <t>Элементы доборные</t>
  </si>
  <si>
    <t>ПОЛИМЕРНЫЙ ПРОФИЛЬ</t>
  </si>
  <si>
    <t>Ограждение аварийное</t>
  </si>
  <si>
    <t>Ленты оградительные</t>
  </si>
  <si>
    <t>УСЛУГИ</t>
  </si>
  <si>
    <t>Профиль полиэтиленовый</t>
  </si>
  <si>
    <t>Сетки фасадные</t>
  </si>
  <si>
    <t>ППК</t>
  </si>
  <si>
    <t>Сетка сварная рулонная</t>
  </si>
  <si>
    <t>Монтажные работы</t>
  </si>
  <si>
    <t xml:space="preserve">ДПК </t>
  </si>
  <si>
    <t>Столбики опознавательные</t>
  </si>
  <si>
    <t>Доски полистирол</t>
  </si>
  <si>
    <t>МПК</t>
  </si>
  <si>
    <t>АКСЕССУАРЫ</t>
  </si>
  <si>
    <t>Крепеж</t>
  </si>
  <si>
    <r>
      <rPr>
        <b/>
        <sz val="9"/>
        <rFont val="Arial"/>
        <charset val="1"/>
      </rPr>
      <t>E-mail:</t>
    </r>
    <r>
      <rPr>
        <sz val="9"/>
        <rFont val="Arial"/>
        <charset val="1"/>
      </rPr>
      <t xml:space="preserve"> </t>
    </r>
  </si>
  <si>
    <r>
      <rPr>
        <b/>
        <sz val="9"/>
        <rFont val="Arial"/>
        <charset val="1"/>
      </rPr>
      <t>Сайт</t>
    </r>
    <r>
      <rPr>
        <sz val="9"/>
        <rFont val="Arial"/>
        <charset val="1"/>
      </rPr>
      <t xml:space="preserve">: </t>
    </r>
  </si>
  <si>
    <t>ЭКСПОЗИТОРЫ ДЛЯ ДВЕРЕЙ</t>
  </si>
  <si>
    <t>Артикул</t>
  </si>
  <si>
    <t>Фото</t>
  </si>
  <si>
    <t>Цвет*,
RAL</t>
  </si>
  <si>
    <t>Количество образцов</t>
  </si>
  <si>
    <t>Характеристики</t>
  </si>
  <si>
    <t>Гарантия, мес.</t>
  </si>
  <si>
    <t>Цена
опт**,
руб.</t>
  </si>
  <si>
    <t>Цена,
руб.</t>
  </si>
  <si>
    <t>Габариты в собранном виде, мм</t>
  </si>
  <si>
    <t>Габариты экспонируемой продукции, мм</t>
  </si>
  <si>
    <t>Объем упаковки, куб. м</t>
  </si>
  <si>
    <t>Кол-во мест упаковки</t>
  </si>
  <si>
    <t>Масса, кг</t>
  </si>
  <si>
    <t>Цена расчетная оптовая, руб.</t>
  </si>
  <si>
    <t>Цена расчетная розничная, руб.</t>
  </si>
  <si>
    <t>Цена закупочная, руб.</t>
  </si>
  <si>
    <t>Дата актуализации</t>
  </si>
  <si>
    <t>Поставщик</t>
  </si>
  <si>
    <t>Минимальное кол-во для розницы</t>
  </si>
  <si>
    <t>Минимальное кол-во для опта</t>
  </si>
  <si>
    <t>Заменить на сайте</t>
  </si>
  <si>
    <t>AT-1001</t>
  </si>
  <si>
    <t>2350 х 850 х 1130</t>
  </si>
  <si>
    <t>2000 x 800 x 48</t>
  </si>
  <si>
    <t>12***</t>
  </si>
  <si>
    <t>AT-1002</t>
  </si>
  <si>
    <t>1210 х 850 х 1130</t>
  </si>
  <si>
    <t>2000 x 1000 x 48</t>
  </si>
  <si>
    <t>AT-1011</t>
  </si>
  <si>
    <t>1710 х 850 х 1130</t>
  </si>
  <si>
    <t>2000 х 800 х 48</t>
  </si>
  <si>
    <t>AT-1040</t>
  </si>
  <si>
    <t>2300 х 1500 х 1800</t>
  </si>
  <si>
    <t>2000 х 50 х 900</t>
  </si>
  <si>
    <t>AT-1052</t>
  </si>
  <si>
    <t>2300 х 1500 х 1570</t>
  </si>
  <si>
    <t>AT-1053</t>
  </si>
  <si>
    <t>2210 х 1500 х 1800</t>
  </si>
  <si>
    <t>AT-1043</t>
  </si>
  <si>
    <t>1130 х 1130 х 2170</t>
  </si>
  <si>
    <t>2115 х 100 х 910</t>
  </si>
  <si>
    <t>AT-1057</t>
  </si>
  <si>
    <t>1430 х 1240 х 990</t>
  </si>
  <si>
    <t>2100 х 1000 х 80</t>
  </si>
  <si>
    <t>AT-1061 (700)</t>
  </si>
  <si>
    <t>1720 х 1350 х 2250</t>
  </si>
  <si>
    <t>2000 х 700 х 48</t>
  </si>
  <si>
    <t>AT-1061 (800)</t>
  </si>
  <si>
    <t>Экспозитор для входных дверей книжка угловая</t>
  </si>
  <si>
    <t>3550 х 800 х 2200</t>
  </si>
  <si>
    <t>размер рамы по согласованию</t>
  </si>
  <si>
    <t>Экспозитор для входных дверей выдвижной на 5 позиций</t>
  </si>
  <si>
    <t>1420 х 1350 х 2325</t>
  </si>
  <si>
    <t>размер рамы регулируется по ширине двери</t>
  </si>
  <si>
    <t>1580 х 1240 х 2300</t>
  </si>
  <si>
    <t>* Возможно окрашивание в нестандартный цвет при сумме заказа от 100 000 руб. или от 5 шт. При заказе до 100 000 руб.  окрашивание в нестандартный цвет предполагает наценку 7%
** Цена актуальна при заказе от 200 000 руб. и не менее 5 шт.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</si>
  <si>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ЭКСПОЗИТОРЫ ДЛЯ ПЛИТКИ</t>
  </si>
  <si>
    <t>Назначение</t>
  </si>
  <si>
    <t>AT-1066</t>
  </si>
  <si>
    <t>Книга 26</t>
  </si>
  <si>
    <t>1320 х 1150 х 2390</t>
  </si>
  <si>
    <t>1925 х 1000</t>
  </si>
  <si>
    <t>AT-1067</t>
  </si>
  <si>
    <t>Книга 26 (эконом)</t>
  </si>
  <si>
    <t>1320 х 1150 х 2185</t>
  </si>
  <si>
    <t>AT-1068</t>
  </si>
  <si>
    <t>Книга 24 (эконом)</t>
  </si>
  <si>
    <t>1235 х 1150 х 2185</t>
  </si>
  <si>
    <t>AT-1069</t>
  </si>
  <si>
    <t>Книга 24</t>
  </si>
  <si>
    <t>1235 х 1150 х 2390</t>
  </si>
  <si>
    <t>AT-1070</t>
  </si>
  <si>
    <t>Книга 20</t>
  </si>
  <si>
    <t>1060 х 1150 х 2390</t>
  </si>
  <si>
    <t>AT-1071</t>
  </si>
  <si>
    <t>Книга 20 (эконом)</t>
  </si>
  <si>
    <t>1065 х 1150 х 2185</t>
  </si>
  <si>
    <t>AT-1072</t>
  </si>
  <si>
    <t>Гребенка 150х600/28</t>
  </si>
  <si>
    <t>1200 х 500 х 2270</t>
  </si>
  <si>
    <t>150 х 600</t>
  </si>
  <si>
    <t>AT-1073</t>
  </si>
  <si>
    <t>Гребенка 150х600/20</t>
  </si>
  <si>
    <t>1200 х 500 х 1690</t>
  </si>
  <si>
    <t>AT-1074</t>
  </si>
  <si>
    <t>Гребенка 400х400/39</t>
  </si>
  <si>
    <t>400 х 400</t>
  </si>
  <si>
    <t>AT-1075</t>
  </si>
  <si>
    <t>Гребенка 400х400/27</t>
  </si>
  <si>
    <t>1200 х 500 1690</t>
  </si>
  <si>
    <t>AT-1076</t>
  </si>
  <si>
    <t>Гребенка 600х600/24</t>
  </si>
  <si>
    <t>600 х 600</t>
  </si>
  <si>
    <t>AT-1077</t>
  </si>
  <si>
    <t>Гребенка 600х600/16</t>
  </si>
  <si>
    <t>AT-1078</t>
  </si>
  <si>
    <t>Гребенка настенная 150х600/7</t>
  </si>
  <si>
    <t>600 х 130 х 1140</t>
  </si>
  <si>
    <t>AT-1079</t>
  </si>
  <si>
    <t>Гребенка настенная 150х600/14</t>
  </si>
  <si>
    <t>600 х 130 х 2180</t>
  </si>
  <si>
    <t>AT-1080</t>
  </si>
  <si>
    <t>Гребенка настенная 400х400/7</t>
  </si>
  <si>
    <t>400 х 340 х 1290</t>
  </si>
  <si>
    <t>AT-1081</t>
  </si>
  <si>
    <t>Гребенка настенная 400х400/14</t>
  </si>
  <si>
    <t>400 х 340 х 2330</t>
  </si>
  <si>
    <t>AT-1082</t>
  </si>
  <si>
    <t>Гребенка настенная 600х600/7</t>
  </si>
  <si>
    <t>600 х 480 х 1430</t>
  </si>
  <si>
    <t>AT-1083</t>
  </si>
  <si>
    <t>Гребенка настенная 600х600/14</t>
  </si>
  <si>
    <t>600 х 480 х 2470</t>
  </si>
  <si>
    <t>AT-1003</t>
  </si>
  <si>
    <t>плитка, керамогранит, потолочная плитка</t>
  </si>
  <si>
    <t>1955 х 400 х 400</t>
  </si>
  <si>
    <t>400 х 400 х 13</t>
  </si>
  <si>
    <t>AT-1004</t>
  </si>
  <si>
    <t>1500 х 850 х 420</t>
  </si>
  <si>
    <t>600 х 600 х 14</t>
  </si>
  <si>
    <t>Елка низкая одинарная</t>
  </si>
  <si>
    <t xml:space="preserve">500 х 450 х 1470 </t>
  </si>
  <si>
    <t>Елка низкая двойная</t>
  </si>
  <si>
    <t>900 х 450 х 1470</t>
  </si>
  <si>
    <t>Кулл Горка</t>
  </si>
  <si>
    <t>600 х 900 х 250</t>
  </si>
  <si>
    <t>600 х 600 600 х 1200</t>
  </si>
  <si>
    <t>AT-1014</t>
  </si>
  <si>
    <t>2400 х 1600 х 970</t>
  </si>
  <si>
    <t>1850 х 850 х 16</t>
  </si>
  <si>
    <t>не производится</t>
  </si>
  <si>
    <t>AT-1055</t>
  </si>
  <si>
    <t>2130 х 1280 х 1060</t>
  </si>
  <si>
    <t>1920 х 1000 х 16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</si>
  <si>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200 000 руб., но не менее 5 шт.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</si>
  <si>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ЭКСПОЗИТОРЫ ДЛЯ ЛИНОЛЕУМА / КОВРОВ / ПЛЕНКИ</t>
  </si>
  <si>
    <t>Гарантия мес.</t>
  </si>
  <si>
    <t>Кол-во образцов</t>
  </si>
  <si>
    <t>AT-1041-2500</t>
  </si>
  <si>
    <t>2004, 5005, 7035</t>
  </si>
  <si>
    <t>линолеум, ковры, пленка, погонаж</t>
  </si>
  <si>
    <t>6/12</t>
  </si>
  <si>
    <t>1450 х 2450 х 2700</t>
  </si>
  <si>
    <t>2500 х 400 х 400</t>
  </si>
  <si>
    <t>AT-1041-3000</t>
  </si>
  <si>
    <t>1450 х 2450 х 3200</t>
  </si>
  <si>
    <t>3000 х 400 х 400</t>
  </si>
  <si>
    <t>AT-1041-3500</t>
  </si>
  <si>
    <t>1450 х 2450 х 3700</t>
  </si>
  <si>
    <t>3500 х 400 х 400</t>
  </si>
  <si>
    <t>AT-1041-4000</t>
  </si>
  <si>
    <t>1450 х 2450 х 4200</t>
  </si>
  <si>
    <t>4000 х 400 х 400</t>
  </si>
  <si>
    <t>AT-1042-2500</t>
  </si>
  <si>
    <t>1260 х 2380 х 2700</t>
  </si>
  <si>
    <t>AT-1042-3000</t>
  </si>
  <si>
    <t>1260 х 2380 х 3200</t>
  </si>
  <si>
    <t>AT-1042-3500</t>
  </si>
  <si>
    <t>1260 х 2380 х 3700</t>
  </si>
  <si>
    <t>AT-1042-4000</t>
  </si>
  <si>
    <t>1260 х 2380 х 4200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</si>
  <si>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2 шт.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</si>
  <si>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ЭКСПОЗИТОРЫ ДЛЯ ДРУГИХ ТОВАРОВ</t>
  </si>
  <si>
    <t>AT-1008</t>
  </si>
  <si>
    <t>1970 х 600 х 650</t>
  </si>
  <si>
    <t>AT-1021</t>
  </si>
  <si>
    <t>плинтусы</t>
  </si>
  <si>
    <t>800 х 400 х 1500</t>
  </si>
  <si>
    <t>AT-1021M</t>
  </si>
  <si>
    <t>2000 х 1500 х 500</t>
  </si>
  <si>
    <t>AT-1021-2</t>
  </si>
  <si>
    <t>1600 х 400 х 1500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</si>
  <si>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200 000 руб.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</si>
  <si>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ЗЕРКАЛА ДЛЯ ТОРГОВЫХ ЗАЛОВ</t>
  </si>
  <si>
    <t>Цена
опт*,
руб.</t>
  </si>
  <si>
    <t>Страна производства</t>
  </si>
  <si>
    <t>Расстояние, м**</t>
  </si>
  <si>
    <t>Форма</t>
  </si>
  <si>
    <t>Размер, мм</t>
  </si>
  <si>
    <t>ЗСП-300</t>
  </si>
  <si>
    <t>Болгария</t>
  </si>
  <si>
    <t>помещение</t>
  </si>
  <si>
    <t>круглое</t>
  </si>
  <si>
    <t>кронштейн гибкий</t>
  </si>
  <si>
    <t>ЗСП-400</t>
  </si>
  <si>
    <t>ЗСП-500</t>
  </si>
  <si>
    <t>ЗСП-600</t>
  </si>
  <si>
    <t>ЗСП-700</t>
  </si>
  <si>
    <t>ЗСП-800</t>
  </si>
  <si>
    <t>ЗСП-900</t>
  </si>
  <si>
    <t>Зеркало в корпусе</t>
  </si>
  <si>
    <t>Китай</t>
  </si>
  <si>
    <t>кронштейн стальной</t>
  </si>
  <si>
    <t>12****</t>
  </si>
  <si>
    <t>Зеркало треугольное
ЗСТ-330</t>
  </si>
  <si>
    <t>треугольное</t>
  </si>
  <si>
    <t>330 х 330 х 380</t>
  </si>
  <si>
    <t>ЗСП-400х600</t>
  </si>
  <si>
    <t>прямоугольное</t>
  </si>
  <si>
    <t>400 х 600</t>
  </si>
  <si>
    <t>ЗСП-600х800</t>
  </si>
  <si>
    <t>600 х 800</t>
  </si>
  <si>
    <t>ЗК-600</t>
  </si>
  <si>
    <t>купольное</t>
  </si>
  <si>
    <t>отсутствует</t>
  </si>
  <si>
    <t>ЗКП-600</t>
  </si>
  <si>
    <t>ЗКЧ-600</t>
  </si>
  <si>
    <t>ЗК-800</t>
  </si>
  <si>
    <t>ЗКП-800</t>
  </si>
  <si>
    <t>ЗКЧ-800</t>
  </si>
  <si>
    <t>ЗК-1000</t>
  </si>
  <si>
    <t>ЗКП-1000</t>
  </si>
  <si>
    <t>ЗКЧ-1000</t>
  </si>
  <si>
    <t>ЗК-1200</t>
  </si>
  <si>
    <t>Зеркало купольное "Армстронг"
ЗКА-600</t>
  </si>
  <si>
    <t>* Цена актуальна при заказе от 200 000 руб.
** Сумма расстояний между наблюдателем, зеркалом и объектом
***Гарантия со дня поставки (продажи) потребителю
На отслоение амальгамы у зеркал, на отхождение зеркального полотна от задней крышки
Гарантия не распространяется на механические и иные повреждения.
Изготовитель не принимает претензий на некомплектность изделия после его поставки (продажи) потребителю по истечении суток.
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</si>
  <si>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КРЕПЕЖ</t>
  </si>
  <si>
    <t>Тип</t>
  </si>
  <si>
    <t>Размер</t>
  </si>
  <si>
    <t>Длина, м</t>
  </si>
  <si>
    <t>Цена опт., руб.</t>
  </si>
  <si>
    <t>Цена, руб.</t>
  </si>
  <si>
    <t>Болт анкерный</t>
  </si>
  <si>
    <t>10х85</t>
  </si>
  <si>
    <t>10х120</t>
  </si>
  <si>
    <t>12х120</t>
  </si>
  <si>
    <t>Болт М8х80 (для хим.анкера)</t>
  </si>
  <si>
    <t>8х80</t>
  </si>
  <si>
    <t>Дюбель-гвоздь</t>
  </si>
  <si>
    <t>5х40</t>
  </si>
  <si>
    <t>Цепь цинк</t>
  </si>
  <si>
    <t>Цепь пластик красно-бел</t>
  </si>
  <si>
    <t>12*</t>
  </si>
  <si>
    <t>Цепь пластик черно-желтая</t>
  </si>
  <si>
    <t>Карабин цинк</t>
  </si>
  <si>
    <t>Ушко для столбика ССУ</t>
  </si>
  <si>
    <t>Замок навесной</t>
  </si>
  <si>
    <t>6х50</t>
  </si>
  <si>
    <r>
      <rPr>
        <sz val="9"/>
        <color rgb="FF000000"/>
        <rFont val="Arial"/>
        <charset val="1"/>
      </rPr>
      <t xml:space="preserve">*  </t>
    </r>
    <r>
      <rPr>
        <sz val="11"/>
        <rFont val="Calibri"/>
        <charset val="1"/>
      </rPr>
      <t xml:space="preserve">Гарантия со дня поставки (продажи) потребителю
</t>
    </r>
    <r>
      <rPr>
        <sz val="9"/>
        <color rgb="FF000000"/>
        <rFont val="Arial"/>
        <charset val="1"/>
      </rPr>
      <t>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</t>
    </r>
  </si>
  <si>
    <t xml:space="preserve">ОПОРЫ КОЛЕСНЫЕ </t>
  </si>
  <si>
    <t>Материал</t>
  </si>
  <si>
    <t>Тип опоры, колеса</t>
  </si>
  <si>
    <t>Диам. Колеса, мм</t>
  </si>
  <si>
    <t>Ширина колеса, мм</t>
  </si>
  <si>
    <t>Высота колесной опоры, мм</t>
  </si>
  <si>
    <t>Размер площадки, мм</t>
  </si>
  <si>
    <t>По центрам отверстий, мм</t>
  </si>
  <si>
    <t>Грузоподъемность, кг</t>
  </si>
  <si>
    <t>C 92</t>
  </si>
  <si>
    <t xml:space="preserve"> шинка - черная литая резина </t>
  </si>
  <si>
    <t xml:space="preserve"> пром. без опоры</t>
  </si>
  <si>
    <t>С 46</t>
  </si>
  <si>
    <t>С 54</t>
  </si>
  <si>
    <t>С 63</t>
  </si>
  <si>
    <t>С 80</t>
  </si>
  <si>
    <t>С 85</t>
  </si>
  <si>
    <t>SC 93</t>
  </si>
  <si>
    <t>шинка - черная литая резина, обод - оцинкованная сталь, в оси - роликовый подшипник</t>
  </si>
  <si>
    <t xml:space="preserve"> пром. поворотная</t>
  </si>
  <si>
    <t>81х68</t>
  </si>
  <si>
    <t>60х45</t>
  </si>
  <si>
    <t>SC 42</t>
  </si>
  <si>
    <t>101 х 84</t>
  </si>
  <si>
    <t>60x80</t>
  </si>
  <si>
    <t>SC 55</t>
  </si>
  <si>
    <t>SC 63</t>
  </si>
  <si>
    <t>135х105</t>
  </si>
  <si>
    <t>105х75</t>
  </si>
  <si>
    <t>SC 80</t>
  </si>
  <si>
    <t>SC 85</t>
  </si>
  <si>
    <t>FC 92</t>
  </si>
  <si>
    <t xml:space="preserve">пром. неповоротная  </t>
  </si>
  <si>
    <t>84х72</t>
  </si>
  <si>
    <t>50х62</t>
  </si>
  <si>
    <t>FC 46</t>
  </si>
  <si>
    <t>84x102</t>
  </si>
  <si>
    <t>FC 54</t>
  </si>
  <si>
    <t>FC 63</t>
  </si>
  <si>
    <t>105x135</t>
  </si>
  <si>
    <t>75x105</t>
  </si>
  <si>
    <t>FC 80</t>
  </si>
  <si>
    <t>FC 85</t>
  </si>
  <si>
    <t>SCB 93</t>
  </si>
  <si>
    <t>пром. поворотная с тормозом</t>
  </si>
  <si>
    <t>SCB 42</t>
  </si>
  <si>
    <t>84x101</t>
  </si>
  <si>
    <t>SCB 55</t>
  </si>
  <si>
    <t>SCB 63</t>
  </si>
  <si>
    <t>SCB 80</t>
  </si>
  <si>
    <t>SCB 85</t>
  </si>
  <si>
    <t>SChg 25</t>
  </si>
  <si>
    <t>Аппартная. Серая резина, полипропиленовый обод, в оси - подшипник скольжения</t>
  </si>
  <si>
    <t>поворотная, крепление под болт</t>
  </si>
  <si>
    <t>SChg 93</t>
  </si>
  <si>
    <t>SChg 42</t>
  </si>
  <si>
    <t>10,5/12,5</t>
  </si>
  <si>
    <t>SChg 55</t>
  </si>
  <si>
    <t>SChgb 25</t>
  </si>
  <si>
    <t>поворотная с тормозом, крепление под болт</t>
  </si>
  <si>
    <t>SChgb 93</t>
  </si>
  <si>
    <t>SChgb 42</t>
  </si>
  <si>
    <t>SChgb 55</t>
  </si>
  <si>
    <t>SCg 25</t>
  </si>
  <si>
    <t>поворотная, платформенное крепление</t>
  </si>
  <si>
    <t>50x50</t>
  </si>
  <si>
    <t>35x36</t>
  </si>
  <si>
    <t>SCg 93</t>
  </si>
  <si>
    <t>60x60</t>
  </si>
  <si>
    <t>43x43</t>
  </si>
  <si>
    <t>SCg 42</t>
  </si>
  <si>
    <t>76x76</t>
  </si>
  <si>
    <t>57х57</t>
  </si>
  <si>
    <t>SCg 55</t>
  </si>
  <si>
    <t>FCg 25</t>
  </si>
  <si>
    <t>неповоротная, платформенное крепление</t>
  </si>
  <si>
    <t>50x65</t>
  </si>
  <si>
    <t>33x52</t>
  </si>
  <si>
    <t>FCg 92</t>
  </si>
  <si>
    <t>59x100</t>
  </si>
  <si>
    <t>40x80,5</t>
  </si>
  <si>
    <t>FCg 46</t>
  </si>
  <si>
    <t>FCg 54</t>
  </si>
  <si>
    <t>SCgb 25</t>
  </si>
  <si>
    <t>поворотная с тормозом, платформенное крепление</t>
  </si>
  <si>
    <t>35x35</t>
  </si>
  <si>
    <t>SCgb 93</t>
  </si>
  <si>
    <t>SCgb 42</t>
  </si>
  <si>
    <t>55x55</t>
  </si>
  <si>
    <t>SCgb 55</t>
  </si>
  <si>
    <t>SCtg 25</t>
  </si>
  <si>
    <t>поворотная, крепление с болтом</t>
  </si>
  <si>
    <t>SCtg 93</t>
  </si>
  <si>
    <t>SCtg 42</t>
  </si>
  <si>
    <t>SCtg 55</t>
  </si>
  <si>
    <t>SCtgb 25</t>
  </si>
  <si>
    <t>поворотная с тормозом, крепление с болтом</t>
  </si>
  <si>
    <t>SCtgb 93</t>
  </si>
  <si>
    <t>SCtgb 42</t>
  </si>
  <si>
    <t>SCtgb 55</t>
  </si>
  <si>
    <t>SCD 42</t>
  </si>
  <si>
    <t>литая черная резина, чугунный обод, в оси - роликовый подшипник</t>
  </si>
  <si>
    <t>большегрузная поворотная</t>
  </si>
  <si>
    <t>114х98</t>
  </si>
  <si>
    <t>82х70</t>
  </si>
  <si>
    <t>SCD 55</t>
  </si>
  <si>
    <t>SCD 63</t>
  </si>
  <si>
    <t>SCD 80</t>
  </si>
  <si>
    <t>SCD 85</t>
  </si>
  <si>
    <t>115х100</t>
  </si>
  <si>
    <t>FCD 46</t>
  </si>
  <si>
    <t>большегрузная неповоротная</t>
  </si>
  <si>
    <t>115x100</t>
  </si>
  <si>
    <t>85x73</t>
  </si>
  <si>
    <t>FCD 54</t>
  </si>
  <si>
    <t>FCD 63</t>
  </si>
  <si>
    <t>FCD 80</t>
  </si>
  <si>
    <t>FCD 85</t>
  </si>
  <si>
    <t>SCDB 42</t>
  </si>
  <si>
    <t>большегрузная поворотная с тормозом</t>
  </si>
  <si>
    <t>SCDB 55</t>
  </si>
  <si>
    <t>SCDB 63</t>
  </si>
  <si>
    <t>SCDB 80</t>
  </si>
  <si>
    <t>SCDB 85</t>
  </si>
  <si>
    <t>SCP 42</t>
  </si>
  <si>
    <t>полиуретановое покрытие, чугунный обод, в оси - роликовый подшипник</t>
  </si>
  <si>
    <t>SCP 55</t>
  </si>
  <si>
    <t>SCP 63</t>
  </si>
  <si>
    <t>SCP 80</t>
  </si>
  <si>
    <t>SCP 85</t>
  </si>
  <si>
    <t>FCP 46</t>
  </si>
  <si>
    <t>FCP 54</t>
  </si>
  <si>
    <t>FCP 63</t>
  </si>
  <si>
    <t>FCP 80</t>
  </si>
  <si>
    <t>FCP 85</t>
  </si>
  <si>
    <t>SCPB 42</t>
  </si>
  <si>
    <t>SCPB 55</t>
  </si>
  <si>
    <t>SCPB 63</t>
  </si>
  <si>
    <t>SCPB 80</t>
  </si>
  <si>
    <t>SCPB 85</t>
  </si>
  <si>
    <t xml:space="preserve">ED01 ZBP </t>
  </si>
  <si>
    <t>обод полиамид, контактный слой –полиуретан, кронштейн стальной оцинкованный, в оси-шариковый подшипник</t>
  </si>
  <si>
    <t>большегрузное полиуретановое поворотное</t>
  </si>
  <si>
    <t>115х140</t>
  </si>
  <si>
    <t>81х105</t>
  </si>
  <si>
    <t xml:space="preserve">ED01 ZBP F </t>
  </si>
  <si>
    <t>большегрузное полиуретановое поворотное с тормозом</t>
  </si>
  <si>
    <t xml:space="preserve">ED02 ZBP </t>
  </si>
  <si>
    <t>большегрузное полиуретановое неповоротное</t>
  </si>
  <si>
    <t>ED01 VBР</t>
  </si>
  <si>
    <t>обод-чугун, кронштейн стальной оцинкованный, контактный слой-полиуретан, в оси- шариковый подшипник</t>
  </si>
  <si>
    <t>92х118</t>
  </si>
  <si>
    <t>61х90</t>
  </si>
  <si>
    <t xml:space="preserve">ED01 VBР </t>
  </si>
  <si>
    <t>ED01 VBР F</t>
  </si>
  <si>
    <t xml:space="preserve"> большегрузное полиуретановое поворотное с тормозом</t>
  </si>
  <si>
    <t xml:space="preserve">ED01 VBР F </t>
  </si>
  <si>
    <t xml:space="preserve">ED02 VBР </t>
  </si>
  <si>
    <t>ED01-HKZ</t>
  </si>
  <si>
    <t>кронштейн стальной оцинкованный, в оси- скользящий подшипник</t>
  </si>
  <si>
    <t>большегрузное нейлоновое поворотное</t>
  </si>
  <si>
    <t xml:space="preserve">ED01 HBZ </t>
  </si>
  <si>
    <t xml:space="preserve"> ED01-HKZ-F</t>
  </si>
  <si>
    <t>большегрузное нейлоновое поворотное с тормозом</t>
  </si>
  <si>
    <t xml:space="preserve">ED01 HBZ F </t>
  </si>
  <si>
    <t>ED02-HKZ</t>
  </si>
  <si>
    <t>большегрузное нейлоновое неповоротное</t>
  </si>
  <si>
    <t>ED02 HBZ</t>
  </si>
  <si>
    <t>BKB</t>
  </si>
  <si>
    <t>термостойкое</t>
  </si>
  <si>
    <t xml:space="preserve">Диаметр оси - 12 </t>
  </si>
  <si>
    <t>EM01 BKB100</t>
  </si>
  <si>
    <t>85х100</t>
  </si>
  <si>
    <t>60х80</t>
  </si>
  <si>
    <t>MTW</t>
  </si>
  <si>
    <t>80х70</t>
  </si>
  <si>
    <t>для гидравлических тележек (рохлей) с подшипниками</t>
  </si>
  <si>
    <t>нейлон</t>
  </si>
  <si>
    <t>ось</t>
  </si>
  <si>
    <t>80х60</t>
  </si>
  <si>
    <t>70х60</t>
  </si>
  <si>
    <t>чугун/
полиуретан</t>
  </si>
  <si>
    <t>D180</t>
  </si>
  <si>
    <t>D200</t>
  </si>
  <si>
    <t>алюминий/
резина</t>
  </si>
  <si>
    <t>EM 01 VKV 100</t>
  </si>
  <si>
    <t>Термостойкие</t>
  </si>
  <si>
    <t>Чугун</t>
  </si>
  <si>
    <t>НАПРАВЛЯЮЩИЕ КОЛЕС</t>
  </si>
  <si>
    <t>Наименование</t>
  </si>
  <si>
    <t>Модель</t>
  </si>
  <si>
    <t>Гарантия, мес</t>
  </si>
  <si>
    <t>Цена опт*, руб.</t>
  </si>
  <si>
    <t>Кол-во в упаковке</t>
  </si>
  <si>
    <t>Материалы</t>
  </si>
  <si>
    <t>Габариты, мм</t>
  </si>
  <si>
    <t>анкерные</t>
  </si>
  <si>
    <t>ASO-3013</t>
  </si>
  <si>
    <t>К-722.108</t>
  </si>
  <si>
    <t>2 шт.</t>
  </si>
  <si>
    <t>труба круглая 108х3</t>
  </si>
  <si>
    <t>1615 х 380 х 208
комплект из двух направляющих</t>
  </si>
  <si>
    <t>12**</t>
  </si>
  <si>
    <t>ASO-3015</t>
  </si>
  <si>
    <t>К-722.159</t>
  </si>
  <si>
    <t>труба круглая 159х4</t>
  </si>
  <si>
    <t>2000 х 384 х 312 
комплект из двух направляющих</t>
  </si>
  <si>
    <t>ASO-3017 усиленные</t>
  </si>
  <si>
    <t>колесоотбойник направляющий для колес</t>
  </si>
  <si>
    <t>труба круглая 159х5</t>
  </si>
  <si>
    <t>2000 х 300</t>
  </si>
  <si>
    <t>бетонируемые</t>
  </si>
  <si>
    <t>ASO-3014</t>
  </si>
  <si>
    <t>2шт</t>
  </si>
  <si>
    <t>1500 х 260 х 500 
комплект из двух направляющих</t>
  </si>
  <si>
    <t>ASO-3016</t>
  </si>
  <si>
    <t>2000 х 385 х 600
 комплект из двух направляющих</t>
  </si>
  <si>
    <t>* Цена актуальна при заказе от 200 000 руб., но не менее 5 комплектов.
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</t>
  </si>
  <si>
    <t>СТЕЛЛАЖИ СРЕДНЕГРУЗОВЫЕ</t>
  </si>
  <si>
    <t xml:space="preserve">Размеры, мм </t>
  </si>
  <si>
    <t>Комплектация</t>
  </si>
  <si>
    <t>Нагрузка на секцию, кг</t>
  </si>
  <si>
    <t>Нагрузка на ярус(полку), кг</t>
  </si>
  <si>
    <t>Кол-во ярусов</t>
  </si>
  <si>
    <t>Разборность</t>
  </si>
  <si>
    <t>Покр-е</t>
  </si>
  <si>
    <t>Мат-ал</t>
  </si>
  <si>
    <t>Цена опт, руб.</t>
  </si>
  <si>
    <t xml:space="preserve">Высота </t>
  </si>
  <si>
    <t>Длина</t>
  </si>
  <si>
    <t>Глубина</t>
  </si>
  <si>
    <t>комплект</t>
  </si>
  <si>
    <t xml:space="preserve">Стеллаж MS Pro 200/150x60/4 </t>
  </si>
  <si>
    <t>да</t>
  </si>
  <si>
    <t>порошковое</t>
  </si>
  <si>
    <t>сталь углеродистая оцинкованная</t>
  </si>
  <si>
    <t>Промет</t>
  </si>
  <si>
    <t>Стеллаж MS Pro 200/150x80/4 b</t>
  </si>
  <si>
    <t>Стеллаж MS Pro 200/180x60/4 b</t>
  </si>
  <si>
    <t>Стеллаж MS Pro 250/180x60/5</t>
  </si>
  <si>
    <t>Стеллаж MS Pro 250/150x80/5</t>
  </si>
  <si>
    <t>Стеллаж MS Pro 250/150x60/5</t>
  </si>
  <si>
    <t>Стеллаж MS Pro 300/150x60/5</t>
  </si>
  <si>
    <t>Стеллаж MS Pro 300/150x80/5 b</t>
  </si>
  <si>
    <t>Секция дополнительная MS Pro 200/150x60/4</t>
  </si>
  <si>
    <t>Секция дополнительная MS Pro 200/150x80/4</t>
  </si>
  <si>
    <t>Секция дополнительная MS Pro 200/180x60/4</t>
  </si>
  <si>
    <t>Секция дополнительная MS Pro 250/180x60/5</t>
  </si>
  <si>
    <t>Секция дополнительная MS Pro 250/150x80/5</t>
  </si>
  <si>
    <t>Секция дополнительная MS Pro 250/150x60/5</t>
  </si>
  <si>
    <t>Секция дополнительная MS Pro 300/150x60/5</t>
  </si>
  <si>
    <t>Секция дополнительная MS Pro 300/150x80/5</t>
  </si>
  <si>
    <t>рама MS Pro</t>
  </si>
  <si>
    <t>Рама Profi MS 200х40</t>
  </si>
  <si>
    <t>укомплектована подпятником (с комплектом крепежа), горизонтальными и диагональными связями, без анкеров, толщина металла стойки 1,2 мм</t>
  </si>
  <si>
    <t>цинк</t>
  </si>
  <si>
    <t>Рама Profi MS 200х50</t>
  </si>
  <si>
    <t>Рама Profi MS 200х60</t>
  </si>
  <si>
    <t>Рама Profi MS 200х80</t>
  </si>
  <si>
    <t>Рама Profi MS 200х100</t>
  </si>
  <si>
    <t>Рама Profi MS 250х40</t>
  </si>
  <si>
    <t>Рама Profi MS 250х50</t>
  </si>
  <si>
    <t>Рама Profi MS 250х60</t>
  </si>
  <si>
    <t>Рама Profi MS 250х80</t>
  </si>
  <si>
    <t>Рама Profi MS 250х100</t>
  </si>
  <si>
    <t>Рама Profi MS 300х40</t>
  </si>
  <si>
    <t>Рама Profi MS 300х50</t>
  </si>
  <si>
    <t>Рама Profi MS 300х60</t>
  </si>
  <si>
    <t>Рама Profi MS 300х80</t>
  </si>
  <si>
    <t>Рама Profi MS 300х100</t>
  </si>
  <si>
    <t>Рама MS Pro 200х40 (Expert)</t>
  </si>
  <si>
    <t>укомплектована подпятником (с комплектом крепежа), горизонтальными и диагональными связями, без анкеров, толщина металла стойки 1,5 мм</t>
  </si>
  <si>
    <t>Рама MS Pro 200х50 (Expert)</t>
  </si>
  <si>
    <t>Рама MS Pro 200х60 (Expert)</t>
  </si>
  <si>
    <t>Рама MS Pro 200х80 (Expert)</t>
  </si>
  <si>
    <t>Рама MS Pro 200х100 (Expert)</t>
  </si>
  <si>
    <t>Рама MS Pro 250х40 (Expert)</t>
  </si>
  <si>
    <t>Рама MS Pro 250х50 (Expert)</t>
  </si>
  <si>
    <t>Рама MS Pro 250х60 (Expert)</t>
  </si>
  <si>
    <t>Рама MS Pro 250х80 (Expert)</t>
  </si>
  <si>
    <t>Рама MS Pro 250х100 (Expert)</t>
  </si>
  <si>
    <t>Рама MS Pro 300х40 (Expert)</t>
  </si>
  <si>
    <t>Рама MS Pro 300х50 (Expert)</t>
  </si>
  <si>
    <t>Рама MS Pro 300х60 (Expert)</t>
  </si>
  <si>
    <t>Рама MS Pro 300х80 (Expert)</t>
  </si>
  <si>
    <t>Рама MS Pro 300х100 (Expert)</t>
  </si>
  <si>
    <t>балка MS Pro</t>
  </si>
  <si>
    <t>90 z</t>
  </si>
  <si>
    <t>фиксаторы в комплекте из расчета 2 шт. на одну балку.</t>
  </si>
  <si>
    <t>металл окрашенный</t>
  </si>
  <si>
    <t>120 z</t>
  </si>
  <si>
    <t>150 z</t>
  </si>
  <si>
    <t>180 z</t>
  </si>
  <si>
    <t>210 z</t>
  </si>
  <si>
    <t>стяжка балок MS Pro</t>
  </si>
  <si>
    <t>MS Pro 40 z</t>
  </si>
  <si>
    <t>MS Pro 50 z</t>
  </si>
  <si>
    <t xml:space="preserve">MS Pro 60 z </t>
  </si>
  <si>
    <t>MS Pro 80 z</t>
  </si>
  <si>
    <t>MS Pro 100 z</t>
  </si>
  <si>
    <t>полка  яруса MS Pro</t>
  </si>
  <si>
    <t>Полка MS Pro 40х15 Z</t>
  </si>
  <si>
    <t>Полка MS Pro 50х15 Z</t>
  </si>
  <si>
    <t>Полка MS Pro 60х15 Z</t>
  </si>
  <si>
    <t>Полка MS Pro 80х15 Z</t>
  </si>
  <si>
    <t>Полка MS Pro 100х15 Z</t>
  </si>
  <si>
    <t>дополнительные элементы</t>
  </si>
  <si>
    <t>Накладка для шин MS Pro 150</t>
  </si>
  <si>
    <t>Накладка для шин MS Pro 180</t>
  </si>
  <si>
    <t>Накладка для шин MS Pro 210</t>
  </si>
  <si>
    <t>Фиксатор MS Pro</t>
  </si>
  <si>
    <t>Анкер клиновой 10х100</t>
  </si>
  <si>
    <t>Анкер клиновой 10х100 (4 шт)</t>
  </si>
  <si>
    <t>стеллаж серии МКФ</t>
  </si>
  <si>
    <t>МКФ 15504-2,0</t>
  </si>
  <si>
    <t>стойка=4шт,балка=16шт.фанера=4шт</t>
  </si>
  <si>
    <t xml:space="preserve"> полимерной (порошковой) краской RAL 5015 синего цвета или RAL7035 светло-серого цвета</t>
  </si>
  <si>
    <t xml:space="preserve">холоднокатаная сталь </t>
  </si>
  <si>
    <t>МКФ 15505-2,0</t>
  </si>
  <si>
    <t>стойка=4шт,балка=20шт, фанера=5шт</t>
  </si>
  <si>
    <t>МКФ 15614-2,0</t>
  </si>
  <si>
    <t>стойка=4шт,балка=16шт, фанера=4шт</t>
  </si>
  <si>
    <t>МКФ 15615-2,0</t>
  </si>
  <si>
    <t>МКФ 15764-2,0</t>
  </si>
  <si>
    <t>стойка=4шт,балка=16шт,фанера=4шт</t>
  </si>
  <si>
    <t>МКФ 15765-2,0</t>
  </si>
  <si>
    <t>МКФ 15914-2,0</t>
  </si>
  <si>
    <t>стойка=4шт,балка=16шт,фанера=4шт,стяжка 4 шт.</t>
  </si>
  <si>
    <t>МКФ 15915-2,0</t>
  </si>
  <si>
    <t>стойка=4шт,балка=20шт, фанера=5шт,стяжка 5 шт.</t>
  </si>
  <si>
    <t>МКФ 18504-2,0</t>
  </si>
  <si>
    <t>МКФ 18505-2,0</t>
  </si>
  <si>
    <t>МКФ 18614-2,0</t>
  </si>
  <si>
    <t>МКФ 18615-2,0</t>
  </si>
  <si>
    <t>стойка=4шт,балка=20шт,фанера=5шт</t>
  </si>
  <si>
    <t>МКФ 18764-2,0</t>
  </si>
  <si>
    <t>МКФ 18765-2,0</t>
  </si>
  <si>
    <t>МКФ 18914-2,0</t>
  </si>
  <si>
    <t>стойка=4шт,балка=16шт.фанера=4шт,стяжка 4 шт.</t>
  </si>
  <si>
    <t>МКФ 18915-2,0</t>
  </si>
  <si>
    <t>МКФ 15504-2,5</t>
  </si>
  <si>
    <t>МКФ 15505-2,5</t>
  </si>
  <si>
    <t>МКФ 15614-2,5</t>
  </si>
  <si>
    <t>МКФ 15615-2,5</t>
  </si>
  <si>
    <t>МКФ 15764-2,5</t>
  </si>
  <si>
    <t>МКФ 15765-2,5</t>
  </si>
  <si>
    <t>МКФ 15914-2,5</t>
  </si>
  <si>
    <t>МКФ 15915-2,5</t>
  </si>
  <si>
    <t>МКФ 18504-2,5</t>
  </si>
  <si>
    <t>МКФ 18505-2,5</t>
  </si>
  <si>
    <t>МКФ 18614-2,5</t>
  </si>
  <si>
    <t>МКФ 18615-2,5</t>
  </si>
  <si>
    <t>МКФ 18764-2,5</t>
  </si>
  <si>
    <t>МКФ 18765-2,5</t>
  </si>
  <si>
    <t>МКФ 18914-2,5</t>
  </si>
  <si>
    <t>МКФ 18915-2,5</t>
  </si>
  <si>
    <t>стойка МФК</t>
  </si>
  <si>
    <t>МКФ 200</t>
  </si>
  <si>
    <t>--</t>
  </si>
  <si>
    <t>стойка+пластмассовый подпятник</t>
  </si>
  <si>
    <t>порошковое(RAL5015),
(RAL7035)</t>
  </si>
  <si>
    <t>легированная сталь</t>
  </si>
  <si>
    <t>МКФ 250</t>
  </si>
  <si>
    <t>МКФ 300</t>
  </si>
  <si>
    <t>балка МФК</t>
  </si>
  <si>
    <t>МКФ 50</t>
  </si>
  <si>
    <t>балка 1 шт.</t>
  </si>
  <si>
    <t>сталь</t>
  </si>
  <si>
    <t>МКФ 59</t>
  </si>
  <si>
    <t>МКФ 75</t>
  </si>
  <si>
    <t>МКФ 91</t>
  </si>
  <si>
    <t>МКФ 151</t>
  </si>
  <si>
    <t>МКФ0182</t>
  </si>
  <si>
    <t>фанера МФК</t>
  </si>
  <si>
    <t>Настил фанерный 1525х508</t>
  </si>
  <si>
    <t>фанера , толщина фанеры–9мм, ГОСТ 3916.1-96</t>
  </si>
  <si>
    <t>фанера</t>
  </si>
  <si>
    <t>Настил фанерный 1525х610</t>
  </si>
  <si>
    <t>Настил фанерный 1525х760</t>
  </si>
  <si>
    <t>Настил фанерный 1525х910</t>
  </si>
  <si>
    <t>Настил фанерный 1830х508</t>
  </si>
  <si>
    <t>Настил фанерный 1830х610</t>
  </si>
  <si>
    <t>Настил фанерный 1830х760</t>
  </si>
  <si>
    <t>Настил фанерный 1830х910</t>
  </si>
  <si>
    <t>стяжка  МФК</t>
  </si>
  <si>
    <t>Подпятник МКФ</t>
  </si>
  <si>
    <t>пластиковый подпятник для стойки</t>
  </si>
  <si>
    <t xml:space="preserve"> сталь</t>
  </si>
  <si>
    <t>4 гайки М6. Устанавливаются при использовании стеллажей для хранения колес.</t>
  </si>
  <si>
    <t>ярусы  МФК</t>
  </si>
  <si>
    <t>МКФ 1525х508</t>
  </si>
  <si>
    <t>две балки МКФ 1510, две балки МКФ 500, фанера 1525х508</t>
  </si>
  <si>
    <t>сталь+фанера</t>
  </si>
  <si>
    <t>МКФ 1525х610</t>
  </si>
  <si>
    <t>две балки МКФ 1510, две балки МКФ 610, фанера 1525х610</t>
  </si>
  <si>
    <t>МКФ 1525х760</t>
  </si>
  <si>
    <t>две балки МКФ 1510, две балки МКФ 750, фанера 1525х760</t>
  </si>
  <si>
    <t>МКФ 1525х910</t>
  </si>
  <si>
    <t>две балки МКФ 1510, две балки МКФ 910, стяжка МКФ  91, фанера 1525х910</t>
  </si>
  <si>
    <t>МКФ 1830х508</t>
  </si>
  <si>
    <t>две балки МКФ 1830, две балки МКФ 500, фанера 1830х508</t>
  </si>
  <si>
    <t>МКФ 1830х610</t>
  </si>
  <si>
    <t>две балки МКФ 1830, две балки МКФ 610, фанера 1830х610</t>
  </si>
  <si>
    <t>МКФ 1830х760</t>
  </si>
  <si>
    <t>две балки МКФ 1830, две балки МКФ 750, фанера 1830х760</t>
  </si>
  <si>
    <t>МКФ 1830х910</t>
  </si>
  <si>
    <t>две балки МКФ 1830, две балки МКФ 910, стяжка МКФ 91, фанера 1830х910</t>
  </si>
  <si>
    <t>стеллажи  MZ-Profi</t>
  </si>
  <si>
    <t>MZ-PROFIL 180х75х35х5</t>
  </si>
  <si>
    <t>конструкция на зацепах со сброной стойкой, полки из ДСП устанавливаются на балки, поставляется в индивидуальной упаковке. Нагрузка на ярус до 170кг. черный цвет RAL9011.</t>
  </si>
  <si>
    <t>MZ-PROFIL 180х90х40х4</t>
  </si>
  <si>
    <t>MZ-PROFIL 180х90х45х5</t>
  </si>
  <si>
    <t>MZ-PROFIL 180х120х40х5</t>
  </si>
  <si>
    <t>MZ-PROFIL 180х120х45х5</t>
  </si>
  <si>
    <t>стеллажи  серии SGR-V</t>
  </si>
  <si>
    <t>SGR-V стеллаж 1263-2,0</t>
  </si>
  <si>
    <t>SGR рама 2000х600 (стойка RAL5015) - 2шт.
SGR-V комплект балок 1200 со стяжкой 600 - 3шт.
SGR-V-Zn настил 1200х600 - 3шт.</t>
  </si>
  <si>
    <t>сталь, порошковое покрытие</t>
  </si>
  <si>
    <t>SGR-V стеллаж 1263-2,0-DS</t>
  </si>
  <si>
    <t>SGR рама 2000х600 (стойка RAL5015) - 1шт.
SGR-V комплект балок 2100 со стяжкой 600 - 3шт.
SGR-V-Zn настил 2100х600 - 3шт.</t>
  </si>
  <si>
    <t>SGR-V стеллаж 1283-2,0</t>
  </si>
  <si>
    <t>SGR рама 2000х800 (стойка RAL5015) - 2шт.
SGR-V комплект балок 2100 со стяжкой 800 - 3шт.
SGR-V-Zn настил 2100х800 - 3шт.</t>
  </si>
  <si>
    <t>SGR-V стеллаж 1283-2,0-DS</t>
  </si>
  <si>
    <t>SGR рама 2000х800 (стойка RAL5015) - 1шт.
SGR-V комплект балок 2100 со стяжкой 800 - 3шт.
SGR-V-Zn настил 2100х800 - 3шт.</t>
  </si>
  <si>
    <t>SGR-V стеллаж 12103-2,0</t>
  </si>
  <si>
    <t>SGR рама 2000х1000 (стойка RAL5015) - 2шт.
SGR-V комплект балок 2100 со стяжкой 1000 - 3шт.
SGR-V-Zn настил 2100х1000 - 3шт.</t>
  </si>
  <si>
    <t>SGR-V стеллаж 12103-2,0-DS</t>
  </si>
  <si>
    <t>SGR рама 2000х1000 (стойка RAL5015) - 1шт.
SGR-V комплект балок 2100 со стяжкой 1000 - 3шт.
SGR-V-Zn настил 2100х1000 - 3шт.</t>
  </si>
  <si>
    <t>SGR-V стеллаж 1563-2,0</t>
  </si>
  <si>
    <t>SGR рама 2000х600 (стойка RAL5015) - 2шт.
SGR-V комплект балок 1500 со стяжкой 600 - 3шт.
SGR-V-Zn настил 1500х600 - 3шт.</t>
  </si>
  <si>
    <t>SGR-V стеллаж 1563-2,0-DS</t>
  </si>
  <si>
    <t>SGR рама 2000х600 (стойка RAL5015) - 1шт.
SGR-V комплект балок 1500 со стяжкой 600 - 3шт.
SGR-V-Zn настил 1500х600 - 3шт.</t>
  </si>
  <si>
    <t>SGR-V стеллаж 1583-2,0</t>
  </si>
  <si>
    <t>SGR рама 2000х800 (стойка RAL5015) - 2шт.
SGR-V комплект балок 1500 со стяжкой 800 - 3шт.
SGR-V-Zn настил 1500х800 - 3шт.</t>
  </si>
  <si>
    <t>SGR-V стеллаж 1583-2,0-DS</t>
  </si>
  <si>
    <t>SGR рама 2000х800 (стойка RAL5015) - 1шт.
SGR-V комплект балок 1500 со стяжкой 800 - 3шт.
SGR-V-Zn настил 1500х800 - 3шт.</t>
  </si>
  <si>
    <t>SGR-V стеллаж 15103-2,0</t>
  </si>
  <si>
    <t>SGR рама 2000х1000 (стойка RAL5015) - 2шт.
SGR-V комплект балок 1500 со стяжкой 1000 - 3шт.
SGR-V-Zn настил 1500х1000 - 3шт.</t>
  </si>
  <si>
    <t>SGR-V стеллаж 15103-2,0-DS</t>
  </si>
  <si>
    <t>SGR рама 2000х600 (стойка RAL5015) - 1шт.
SGR-V комплект балок 1800 со стяжкой 600 - 3шт.
SGR-V-Zn настил 1800х600 - 3шт.</t>
  </si>
  <si>
    <t>SGR-V стеллаж 1863-2,0</t>
  </si>
  <si>
    <t>SGR рама 2000х600 (стойка RAL5015) - 2шт.
SGR-V комплект балок 1800 со стяжкой 600 - 3шт.
SGR-V-Zn настил 1800х600 - 3шт.</t>
  </si>
  <si>
    <t>SGR-V стеллаж 1863-2,0-DS</t>
  </si>
  <si>
    <t>SGR-V стеллаж 1883-2,0</t>
  </si>
  <si>
    <t>SGR рама 2000х800 (стойка RAL5015) - 2шт.
SGR-V ромплект балок 1800 со стяжкой 800 - 3шт.
SGR-V-Zn настил 1800х800 - 3шт.</t>
  </si>
  <si>
    <t>SGR-V стеллаж 1883-2,0-DS</t>
  </si>
  <si>
    <t>SGR рама 2000х800 (стойка RAL5015) - 1шт.
SGR-V комплект балок 1800 со стяжкой 800 - 3шт.
SGR-V-Zn настил 1800х800 - 3шт.</t>
  </si>
  <si>
    <t>SGR-V стеллаж 18103-2,0</t>
  </si>
  <si>
    <t>SGR рама 2000х1000 (стойка RAL5015) - 2шт.
SGR-V комплект балок 1800 со стяжкой 1000 - 3шт.
SGR-V-Zn настил 1800х1000 - 3шт.</t>
  </si>
  <si>
    <t>SGR-V стеллаж 18103-2,0-DS</t>
  </si>
  <si>
    <t>SGR рама 2000х1000 (стойка RAL5015) - 1шт.
SGR-V комплект балок 1800 со стяжкой 1000 - 3шт.
SGR-V-Zn настил 1800х1000 - 3шт.</t>
  </si>
  <si>
    <t>SGR-V стеллаж 2163-2,0</t>
  </si>
  <si>
    <t>SGR рама 2000х600 (стойка RAL5015) - 2шт.
SGR-V комплект балок 2100 со стяжкой 600 - 3шт.
SGR-V-Zn настил 2100х600 - 3шт.</t>
  </si>
  <si>
    <t>SGR-V стеллаж 2163-2,0-DS</t>
  </si>
  <si>
    <t>SGR-V стеллаж 2183-2,0</t>
  </si>
  <si>
    <t>SGR-V стеллаж 2183-2,0-DS</t>
  </si>
  <si>
    <t>SGR-V стеллаж 21103-2,0</t>
  </si>
  <si>
    <t>SGR-V стеллаж 21103-2,0-DS</t>
  </si>
  <si>
    <t>SGR-V стеллаж 1264-2,5</t>
  </si>
  <si>
    <t>SGR рама 2500х600 (стойка RAL5015) - 2шт.
SGR-V комплект балок 1200 со стяжкой 600 - 4шт.
SGR-V-Zn настил 1200х600 - 4шт.</t>
  </si>
  <si>
    <t>SGR-V стеллаж 1264-2,5-DS</t>
  </si>
  <si>
    <t>SGR рама 2500х600 (стойка RAL5015) - 1шт.
SGR-V комплект балок 1200 со стяжкой 600 - 4шт.
SGR-V-Zn настил 1200х600 - 4шт.</t>
  </si>
  <si>
    <t>SGR-V стеллаж 1284-2,5</t>
  </si>
  <si>
    <t>SGR рама 2500х800 (стойка RAL5015) - 2шт.
SGR-V комплект балок 1200 со стяжкой 800 - 4шт.
SGR-V-Zn настил 1200х800 - 4шт.</t>
  </si>
  <si>
    <t>SGR-V стеллаж 1284-2,5-DS</t>
  </si>
  <si>
    <t>SGR рама 2500х800 (стойка RAL5015) - 1шт.
SGR-V комплект балок 1200 со стяжкой 800 - 4шт.
SGR-V-Zn настил 1200х800 - 4шт.</t>
  </si>
  <si>
    <t>SGR-V стеллаж 12104-2,5</t>
  </si>
  <si>
    <t>SGR рама 2500х1000 (стойка RAL5015) - 2шт.
SGR-V комплект балок 1200 со стяжкой 1000 - 4шт.
SGR-V-Zn настил 1200х1000 - 4шт.</t>
  </si>
  <si>
    <t>SGR-V стеллаж 12104-2,5-DS</t>
  </si>
  <si>
    <t>SGR рама 2500х1000 (стойка RAL5015) - 1шт.
SGR-V комплект балок 1200 со стяжкой 1000 - 4шт.
SGR-V-Zn настил 1200х1000 - 4шт.</t>
  </si>
  <si>
    <t>SGR-V стеллаж 1564-2,5</t>
  </si>
  <si>
    <t>SGR рама 2500х600 (стойка RAL5015) - 2шт.
SGR-V комплект балок 1500 со стяжкой 600 - 4шт.
SGR-V-Zn настил 1500х600 - 4шт.</t>
  </si>
  <si>
    <t>SGR-V стеллаж 1564-2,5-DS</t>
  </si>
  <si>
    <t>SGR рама 2500х600 (стойка RAL5015) - 1шт.
SGR-V комплект балок 1500 со стяжкой 600 - 4шт.
SGR-V-Zn настил 1500х600 - 4шт.</t>
  </si>
  <si>
    <t>SGR-V стеллаж 1584-2,5</t>
  </si>
  <si>
    <t>SGR рама 2500х800 (стойка RAL5015) - 2шт.
SGR-V комплект балок 1500 со стяжкой 800 - 4шт.
SGR-V-Zn настил 1500х800 - 4шт.</t>
  </si>
  <si>
    <t>SGR-V стеллаж 1584-2,5-DS</t>
  </si>
  <si>
    <t>SGR рама 2500х800 (стойка RAL5015) - 1шт.
SGR-V комплект балок 1500 со стяжкой 800 - 4шт.
SGR-V-Zn настил 1500х800 - 4шт.</t>
  </si>
  <si>
    <t>SGR-V стеллаж 15104-2,5</t>
  </si>
  <si>
    <t>SGR рама 2500х1000 (стойка RAL5015) - 2шт.
SGR-V комплект балок 1500 со стяжкой 1000 - 4шт.
SGR-V-Zn настил 1500х1000 - 4шт.</t>
  </si>
  <si>
    <t>SGR-V стеллаж 15104-2,5-DS</t>
  </si>
  <si>
    <t>SGR рама 2500х1000 (стойка RAL5015) - 1шт.
SGR-V комплект балок 1500 со стяжкой 1000 - 4шт.
SGR-V-Zn настил 1500х1000 - 4шт.</t>
  </si>
  <si>
    <t>SGR-V стеллаж 1864-2,5</t>
  </si>
  <si>
    <t>SGR рама 2500х600 (стойка RAL5015) - 2шт.
SGR-V комплект балок 1800 со стяжкой 600 - 4шт.
SGR-V-Zn настил 1800х600 - 4шт.</t>
  </si>
  <si>
    <t>SGR-V стеллаж 1864-2,5-DS</t>
  </si>
  <si>
    <t>SGR рама 2500х600 (стойка RAL5015) - 1шт.
SGR-V комплект балок 1800 со стяжкой 600 - 4шт.
SGR-V-Zn настил 1800х600 - 4шт.</t>
  </si>
  <si>
    <t>SGR-V стеллаж 1884-2,5</t>
  </si>
  <si>
    <t>SGR рама 2500х800 (стойка RAL5015) - 2шт.
SGR-V комплект балок 1800 со стяжкой 800 - 4шт.
SGR-V-Zn настил 1800х800 - 4шт.</t>
  </si>
  <si>
    <t>SGR-V стеллаж 1884-2,5-DS</t>
  </si>
  <si>
    <t>SGR рама 2500х800 (стойка RAL5015) - 1шт.
SGR-V комплект балок 1800 со стяжкой 800 - 4шт.
SGR-V-Zn настил 1800х800 - 4шт.</t>
  </si>
  <si>
    <t>SGR-V стеллаж 18104-2,5</t>
  </si>
  <si>
    <t>SGR рама 2500х1000 (стойка RAL5015) - 2шт.
SGR-V комплект балок 1800 со стяжкой 1000 - 4шт.
SGR-V-Zn настил 1800х1000 - 4шт.</t>
  </si>
  <si>
    <t>SGR-V стеллаж 18104-2,5-DS</t>
  </si>
  <si>
    <t>SGR рама 2500х1000 (стойка RAL5015) - 1шт.
SGR-V комплект балок 1800 со стяжкой 1000 - 4шт.
SGR-V-Zn настил 1800х1000 - 4шт.</t>
  </si>
  <si>
    <t>SGR-V стеллаж 2164-2,5</t>
  </si>
  <si>
    <t>SGR рама 2500х600 (стойка RAL5015) - 2шт.
SGR-V комплект балок 2100 со стяжкой 600 - 4шт.
SGR-V-Zn настил 2100х600 - 4шт.</t>
  </si>
  <si>
    <t>SGR-V стеллаж 2164-2,5-DS</t>
  </si>
  <si>
    <t>SGR рама 2500х600 (стойка RAL5015) - 1шт.
SGR-V комплект балок 2100 со стяжкой 600 - 4шт.
SGR-V-Zn настил 2100х600 - 4шт.</t>
  </si>
  <si>
    <t>SGR-V стеллаж 2184-2,5</t>
  </si>
  <si>
    <t>SGR рама 2500х800 (стойка RAL5015) - 2шт.
SGR-V комплект балок 2100 со стяжкой 800 - 4шт.
SGR-V-Zn настил 2100х800 - 4шт.</t>
  </si>
  <si>
    <t>SGR-V стеллаж 2184-2,5-DS</t>
  </si>
  <si>
    <t>SGR рама 2500х800 (стойка RAL5015) - 1шт.
SGR-V комплект балок 2100 со стяжкой 800 - 4шт.
SGR-V-Zn настил 2100х800 - 4шт.</t>
  </si>
  <si>
    <t>SGR-V стеллаж 21104-2,5</t>
  </si>
  <si>
    <t>SGR-V стеллаж 21104-2,5-DS</t>
  </si>
  <si>
    <t>SGR-V стеллаж 1265-3,0</t>
  </si>
  <si>
    <t>SGR-V комплект балок 1200 со стяжкой 600 - 5шт.
SGR-V-Zn настил 1200х600 - 5шт.
SGR-Zn рама 3000х600 - 2шт.</t>
  </si>
  <si>
    <t>SGR-V стеллаж 1265-3,0-DS</t>
  </si>
  <si>
    <t>SGR-V комплект балок 1200 со стяжкой 600 - 5шт.
SGR-V-Zn настил 1200х600 - 5шт.
SGR-Zn рама 3000х600 - 1шт.</t>
  </si>
  <si>
    <t>SGR-V стеллаж 1285-3,0</t>
  </si>
  <si>
    <t>SGR-V комплект балок 1200 со стяжкой 800 - 5шт.
SGR-V-Zn настил 1200х800 - 5шт.
SGR-Zn рама 3000х800 - 2шт.</t>
  </si>
  <si>
    <t>SGR-V стеллаж 1285-3,0-DS</t>
  </si>
  <si>
    <t>SGR-V комплект балок 1200 со стяжкой 800 - 5шт.
SGR-V-Zn настил 1200х800 - 5шт.
SGR-Zn рама 3000х800 - 1шт.</t>
  </si>
  <si>
    <t>SGR-V стеллаж 12105-3,0</t>
  </si>
  <si>
    <t>SGR-V комплект балок 1200 со стяжкой 1000 - 5шт.
SGR-V-Zn настил 1200х1000 - 5шт.
SGR-Zn рама 3000х1000 - 2шт.</t>
  </si>
  <si>
    <t>SGR-V стеллаж 12105-3,0-DS</t>
  </si>
  <si>
    <t>SGR-V комплект балок 1200 со стяжкой 1000 - 5шт.
SGR-V-Zn настил 1200х1000 - 5шт.
SGR-Zn рама 3000х1000 - 1шт.</t>
  </si>
  <si>
    <t>SGR-V стеллаж 1565-3,0</t>
  </si>
  <si>
    <t>SGR-V комплект балок 1500 со стяжкой 600 - 5шт.
SGR-V-Zn настил 1500х600 - 5шт.
SGR-Zn рама 3000х600 - 2шт.</t>
  </si>
  <si>
    <t>SGR-V стеллаж 1565-3,0-DS</t>
  </si>
  <si>
    <t>SGR-V комплект балок 1500 со стяжкой 600 - 5шт.
SGR-V-Zn настил 1500х600 - 5шт.
SGR-Zn рама 3000х600 - 1шт.</t>
  </si>
  <si>
    <t>SGR-V стеллаж 1585-3,0</t>
  </si>
  <si>
    <t>SGR-V комплект балок 1500 со стяжкой 800 - 5шт.
SGR-V-Zn настил 1500х800 - 5шт.
SGR-Zn рама 3000х800 - 2шт.</t>
  </si>
  <si>
    <t>SGR-V стеллаж 1585-3,0-DS</t>
  </si>
  <si>
    <t>SGR-V комплект балок 1500 со стяжкой 800 - 5шт.
SGR-V-Zn настил 1500х800 - 5шт.
SGR-Zn рама 3000х800 - 1шт.</t>
  </si>
  <si>
    <t>SGR-V стеллаж 15105-3,0</t>
  </si>
  <si>
    <t>SGR-V комплект балок 1500 со стяжкой 1000 - 5шт.
SGR-V-Zn настил 1500х1000 - 5шт.
SGR-Zn рама 3000х1000 - 2шт.</t>
  </si>
  <si>
    <t>SGR-V стеллаж 15105-3,0-DS</t>
  </si>
  <si>
    <t>SGR-V комплект балок 1500 со стяжкой 1000 - 5шт.
SGR-V-Zn настил 1500х1000 - 5шт.
SGR-Zn рама 3000х1000 - 1шт.</t>
  </si>
  <si>
    <t>SGR-V стеллаж 1865-3,0</t>
  </si>
  <si>
    <t>SGR-V комплект балок 1800 со стяжкой 600 - 5шт.
SGR-V-Zn настил 1800х600 - 5шт.
SGR-Zn рама 3000х600 - 2шт.</t>
  </si>
  <si>
    <t>SGR-V стеллаж 1865-3,0-DS</t>
  </si>
  <si>
    <t>SGR-V комплект балок 1800 со стяжкой 600 - 5шт.
SGR-V-Zn настил 1800х600 - 5шт.
SGR-Zn рама 3000х600 - 1шт.</t>
  </si>
  <si>
    <t>SGR-V стеллаж 1885-3,0</t>
  </si>
  <si>
    <t>SGR-V комплект балок 1800 со стяжкой 800 - 5шт.
SGR-V-Zn настил 1800х800 - 5шт.
SGR-Zn рама 3000х800 - 2шт.</t>
  </si>
  <si>
    <t>SGR-V стеллаж 1885-3,0-DS</t>
  </si>
  <si>
    <t>SGR-V комплект балок 1800 со стяжкой 800 - 5шт.
SGR-V-Zn настил 1800х800 - 5шт.
SGR-Zn рама 3000х800 - 1шт.</t>
  </si>
  <si>
    <t>SGR-V стеллаж 18105-3,0</t>
  </si>
  <si>
    <t>SGR-V комплект балок 1800 со стяжкой 1000 - 5шт.
SGR-V-Zn настил 1800х1000 - 5шт.
SGR-Zn рама 3000х1000 - 2шт.</t>
  </si>
  <si>
    <t>SGR-V стеллаж 18105-3,0-DS</t>
  </si>
  <si>
    <t>SGR-V комплект балок 1800 со стяжкой 1000 - 5шт.
SGR-V-Zn настил 1800х1000 - 5шт.
SGR-Zn рама 3000х1000 - 1шт.</t>
  </si>
  <si>
    <t>SGR-V стеллаж 2165-3,0</t>
  </si>
  <si>
    <t>SGR-V комплект балок 2100 со стяжкой 600 - 5шт.
SGR-V-Zn настил 2100х600 - 5шт.
SGR-Zn рама 3000х600 - 2шт.</t>
  </si>
  <si>
    <t>SGR-V стеллаж 2165-3,0-DS</t>
  </si>
  <si>
    <t>SGR-V комплект балок 2100 со стяжкой 600 - 5шт.
SGR-V-Zn настил 2100х600 - 5шт.
SGR-Zn рама 3000х600 - 1шт.</t>
  </si>
  <si>
    <t>SGR-V стеллаж 2185-3,0</t>
  </si>
  <si>
    <t>SGR-V комплект балок 2100 со стяжкой 800 - 5шт.
SGR-V-Zn настил 2100х800 - 5шт.
SGR-Zn рама 3000х800 - 2шт.</t>
  </si>
  <si>
    <t>SGR-V стеллаж 2185-3,0-DS</t>
  </si>
  <si>
    <t>SGR-V комплект балок 2100 со стяжкой 800 - 5шт.
SGR-V-Zn настил 2100х800 - 5шт.
SGR-Zn рама 3000х800 - 1шт.</t>
  </si>
  <si>
    <t>SGR-V стеллаж 21105-3,0</t>
  </si>
  <si>
    <t>SGR-V комплект балок 2100 со стяжкой 1000 - 5шт.
SGR-V-Zn настил 2100х1000 - 5шт.
SGR-Zn рама 3000х1000 - 2шт.</t>
  </si>
  <si>
    <t>SGR-V стеллаж 21105-3,0-DS</t>
  </si>
  <si>
    <t>SGR-V комплект балок 2100 со стяжкой 1000 - 5шт.
SGR-V-Zn настил 2100х1000 - 5шт.
SGR-Zn рама 3000х1000 - 1шт.</t>
  </si>
  <si>
    <t>аксессуары  серии SGR-V</t>
  </si>
  <si>
    <t>SGR-Zn Стяжка 551</t>
  </si>
  <si>
    <t>-</t>
  </si>
  <si>
    <t>стяжка+4 гайки М6</t>
  </si>
  <si>
    <t>без покрытия</t>
  </si>
  <si>
    <t>SGR-Zn Стяжка 751</t>
  </si>
  <si>
    <t>SGR-Zn Стяжка 951</t>
  </si>
  <si>
    <t>SGR-Zn Стяжка 1114</t>
  </si>
  <si>
    <t>SGR-Zn Рамный комплект №1</t>
  </si>
  <si>
    <t>стяжка SGR 40-4шт, подпятник SGR-2 шт, болт М5х35-7 шт, болт М6х70-2 шт, гайка фланцевая М5-7 шт, гайка фланцевая -2 шт</t>
  </si>
  <si>
    <t>SGR-Zn Рамный комплект №2</t>
  </si>
  <si>
    <t>стяжка SGR 40-4шт, подпятник SGR-2 шт, болт М5х35-9 шт, болт М6х70-2 шт, гайка фланцевая М5-9 шт, гайка фланцевая -2 шт</t>
  </si>
  <si>
    <t>SGR Стойка -2000</t>
  </si>
  <si>
    <t>стойка</t>
  </si>
  <si>
    <t>SGR Стойка -2500</t>
  </si>
  <si>
    <t>SGR-Zn Стойка -3000</t>
  </si>
  <si>
    <t>рама серии SGR-V</t>
  </si>
  <si>
    <t>SGR рама 2000х600</t>
  </si>
  <si>
    <t>две стойки SGR 2.0, три стяжки SGR 551, две стяжки SGR 951</t>
  </si>
  <si>
    <t>SGR рама 2000х800</t>
  </si>
  <si>
    <t>две стойки SGR 2.0, две стяжки SGR 751, две стяжки SGR 1141</t>
  </si>
  <si>
    <t>SGR рама 2000х1000</t>
  </si>
  <si>
    <t>две стойки SGR 2.0, две стяжки SGR 951, три стяжки SGR 1141</t>
  </si>
  <si>
    <t>SGR рама 2500х600</t>
  </si>
  <si>
    <t>две стойки SGR 2.5, две стяжки SGR 551, три стяжки SGR 951</t>
  </si>
  <si>
    <t>SGR рама 2500х800</t>
  </si>
  <si>
    <t>две стойки SGR 2.5, три стяжки SGR 751, две стяжки SGR 1141</t>
  </si>
  <si>
    <t>SGR рама 2500х1000</t>
  </si>
  <si>
    <t>две стойки SGR 2.5, три стяжки SGR 951, три стяжки SGR 1141</t>
  </si>
  <si>
    <t>балки серии SGR-V</t>
  </si>
  <si>
    <t>SGR-V Комплект балок 1200  со стяжкой 600</t>
  </si>
  <si>
    <t>2 полотна балки 1200, 4 зацепа, 4 фиксатора, крепеж, стяжка 600.</t>
  </si>
  <si>
    <t>орошковое покрытие</t>
  </si>
  <si>
    <t>холоднокатаная сталь</t>
  </si>
  <si>
    <t>SGR-V Комплект балок 1200  со стяжкой 800</t>
  </si>
  <si>
    <t>2 полотна балки 1200, 4 зацепа, 4 фиксатора, крепеж, стяжка 800.</t>
  </si>
  <si>
    <t>SGR-V Комплект балок 1200  со стяжкой 1000</t>
  </si>
  <si>
    <t>2 полотна балки 1200, 4 зацепа, 4 фиксатора, крепеж, стяжка 1000</t>
  </si>
  <si>
    <t xml:space="preserve">SGR-V Комплект балок 1500 со стяжкой 600 </t>
  </si>
  <si>
    <t>2 Полотнао балки 1500, 4 зацепа, 4 фиксатора, крепеж, стяжка 800.</t>
  </si>
  <si>
    <t>SGR-V Комплект балок 1500 со стяжкой 800</t>
  </si>
  <si>
    <t>2 полотна балки 1500, 4 зацепа, 4 фиксатора, крепеж, стяжка 1000</t>
  </si>
  <si>
    <t>SGR-V Комплект балок 1500 со стяжкой 1000</t>
  </si>
  <si>
    <t>2 Полотна балки 1500, 4 зацепа, 4 фиксатора, крепеж, стяжка 600.</t>
  </si>
  <si>
    <t xml:space="preserve">SGR-V Комплект балок 1800  со стяжкой 600 </t>
  </si>
  <si>
    <t>2 полотна балки 1800, 4 зацепа, 4 фиксатора, крепеж, стяжка 800</t>
  </si>
  <si>
    <t xml:space="preserve">SGR-V Комплект балок 1800 со стяжкой 800 </t>
  </si>
  <si>
    <t>2 полотна балки 1800, 4 зацепа, 4 фиксатора, крепеж, стяжка 1000</t>
  </si>
  <si>
    <t xml:space="preserve">SGR-V Комплект балок 1800 со стяжкой 1000 </t>
  </si>
  <si>
    <t>2 полотна балки 1800, 4 зацепа, 4 фиксатора, крепеж, стяжка 600.</t>
  </si>
  <si>
    <t xml:space="preserve">SGR-V Комплект балок 2100 со стяжкой 600 </t>
  </si>
  <si>
    <t>2 полотна балки 2100, 4 зацепа, 4 фиксатора, крепеж, стяжка 600.</t>
  </si>
  <si>
    <t xml:space="preserve">SGR-V Комплект балок 2100 со стяжкой 800 </t>
  </si>
  <si>
    <t>2 полотна балки 2100, 4 зацепа, 4 фиксатора, крепеж, стяжка 800.</t>
  </si>
  <si>
    <t xml:space="preserve">SGR-V Комплект балок 2100 со стяжкой 1000 </t>
  </si>
  <si>
    <t>2 полотна балки 2100, 4 зацепа, 4 фиксатора, крепеж, стяжка 1000.</t>
  </si>
  <si>
    <t>ярусы серии SGR-V</t>
  </si>
  <si>
    <t>SGR-V Ярус 1200х600</t>
  </si>
  <si>
    <t>2 SGR балка 1200 комплект, 8 полок SGR 150х600.</t>
  </si>
  <si>
    <t>SGR-V Ярус 1200х800</t>
  </si>
  <si>
    <t>2 SGR балка 1200 комплект, 8 полок SGR 150х800</t>
  </si>
  <si>
    <t>SGR-V Ярус 1200х1000</t>
  </si>
  <si>
    <t>2 SGR балка 1200 комплект, 8 полок SGR 150х1000.</t>
  </si>
  <si>
    <t>SGR-V Ярус 1500х600</t>
  </si>
  <si>
    <t>2 SGR балка 1500(7035) со стяжкой 600 Комплект, 10 полок SGR 150х600.</t>
  </si>
  <si>
    <t>SGR-V Ярус 1500х800</t>
  </si>
  <si>
    <t>2 SGR балка 1500(7035) со стяжкой 800 Комплект, 10 полок SGR 150х800.</t>
  </si>
  <si>
    <t>SGR-V Ярус 1500х1000</t>
  </si>
  <si>
    <t>2 SGR балка 1500(7035) со стяжкой 1000 Комплект, 10 полок SGR 150х1000.</t>
  </si>
  <si>
    <t>SGR-V Ярус 1800х600</t>
  </si>
  <si>
    <t>2 SGR балка 1800(7035) со стяжкой 600 Комплект, 12 полок SGR 150х600.</t>
  </si>
  <si>
    <t>SGR-V Ярус 1800х800</t>
  </si>
  <si>
    <t>2 SGR балка 1800(7035) со стяжкой 800 Комплект, 12 полок SGR 150х800.</t>
  </si>
  <si>
    <t>SGR-V Ярус 1800х1000</t>
  </si>
  <si>
    <t>2 SGR балка 1800(7035) со стяжкой 1000 Комплект, 12 полок SGR 150х1000.</t>
  </si>
  <si>
    <t>SGR-V Ярус 2100х600</t>
  </si>
  <si>
    <t>2 SGR балка 2100(7035) со стяжкой 600, 14 полок SGR 150х600.</t>
  </si>
  <si>
    <t>SGR-V Ярус 2100х800</t>
  </si>
  <si>
    <t>2 SGR балка 2100(7035) со стяжкой 800, 14 полок SGR 150х800.</t>
  </si>
  <si>
    <t>SGR-V Ярус 2100х1000</t>
  </si>
  <si>
    <t>2 SGR балка 2100(7035) со стяжкой 1000, 14 полок SGR 150х1000.</t>
  </si>
  <si>
    <t>стеллажи серии SGR-V-Zn</t>
  </si>
  <si>
    <t>SGR-V-Zn стеллаж 1263-2,0</t>
  </si>
  <si>
    <t>SGR-V-Zn стеллаж 1263-2,0-DS</t>
  </si>
  <si>
    <t>SGR-V-Zn стеллаж 1283-2,0</t>
  </si>
  <si>
    <t>SGR-V-Zn стеллаж 1283-2,0-DS</t>
  </si>
  <si>
    <t>SGR-V-Zn стеллаж 12103-2,0</t>
  </si>
  <si>
    <t>SGR-V-Zn стеллаж 12103-2,0-DS</t>
  </si>
  <si>
    <t>SGR-V-Zn стеллаж 1563-2,0</t>
  </si>
  <si>
    <t>SGR-V-Zn стеллаж 1563-2,0-DS</t>
  </si>
  <si>
    <t>SGR-V-Zn стеллаж 1583-2,0</t>
  </si>
  <si>
    <t>SGR-V-Zn стеллаж 1583-2,0-DS</t>
  </si>
  <si>
    <t>SGR-V-Zn стеллаж 15103-2,0</t>
  </si>
  <si>
    <t>SGR-V-Zn стеллаж 15103-2,0-DS</t>
  </si>
  <si>
    <t>SGR-V-Zn стеллаж 1863-2,0</t>
  </si>
  <si>
    <t>SGR-V-Zn стеллаж 1863-2,0-DS</t>
  </si>
  <si>
    <t>SGR-V-Zn стеллаж 1883-2,0</t>
  </si>
  <si>
    <t>SGR рама 2000х800 (стойка RAL5015) - 2шт.
SGR-V комплект балок 1800 со стяжкой 800 - 3шт.
SGR-V-Zn настил 1800х800 - 3шт.</t>
  </si>
  <si>
    <t>SGR-V-Zn стеллаж 1883-2,0-DS</t>
  </si>
  <si>
    <t>SGR-V-Zn стеллаж 18103-2,0</t>
  </si>
  <si>
    <t>SGR-V-Zn стеллаж 18103-2,0-DS</t>
  </si>
  <si>
    <t>SGR-V-Zn стеллаж 2163-2,0</t>
  </si>
  <si>
    <t>SGR-V-Zn стеллаж 2163-2,0-DS</t>
  </si>
  <si>
    <t>SGR-V-Zn стеллаж 2183-2,0</t>
  </si>
  <si>
    <t>SGR рама 2000х800 (стойка RAL5015) - 2шт.
SGR-Vкомплект балок 2100 со стяжкой 800 - 3шт.
SGR-V-Zn настил 2100х800 - 3шт.</t>
  </si>
  <si>
    <t>SGR-V-Zn стеллаж 2183-2,0-DS</t>
  </si>
  <si>
    <t>SGR-V-Zn стеллаж 21103-2,0</t>
  </si>
  <si>
    <t>SGR-V-Zn стеллаж 21103-2,0-DS</t>
  </si>
  <si>
    <t>SGR-V-Zn стеллаж 1264-2,5</t>
  </si>
  <si>
    <t>SGR-V-Zn стеллаж 1264-2,5-DS</t>
  </si>
  <si>
    <t>SGR-V-Zn стеллаж 1284-2,5</t>
  </si>
  <si>
    <t>SGR-V-Zn стеллаж 1284-2,5-DS</t>
  </si>
  <si>
    <t>SGR-V-Zn стеллаж 12104-2,5</t>
  </si>
  <si>
    <t>SGR-V-Zn стеллаж 12104-2,5-DS</t>
  </si>
  <si>
    <t>SGR-V-Zn стеллаж 1564-2,5</t>
  </si>
  <si>
    <t>SGR-V-Zn стеллаж 1564-2,5-DS</t>
  </si>
  <si>
    <t>SGR-V-Zn стеллаж 1584-2,5</t>
  </si>
  <si>
    <t>SGR-V-Zn стеллаж 1584-2,5-DS</t>
  </si>
  <si>
    <t>SGR-V-Zn стеллаж 15104-2,5</t>
  </si>
  <si>
    <t>SGR-V-Zn стеллаж 15104-2,5-DS</t>
  </si>
  <si>
    <t>SGR-V-Zn стеллаж 1864-2,5</t>
  </si>
  <si>
    <t>SGR-V-Zn стеллаж 1864-2,5-DS</t>
  </si>
  <si>
    <t>SGR-V-Zn стеллаж 1884-2,5</t>
  </si>
  <si>
    <t>SGR-V-Zn стеллаж 1884-2,5-DS</t>
  </si>
  <si>
    <t>SGR-V-Zn стеллаж 18104-2,5</t>
  </si>
  <si>
    <t>SGR-V-Zn стеллаж 18104-2,5-DS</t>
  </si>
  <si>
    <t>SGR-V-Zn стеллаж 2164-2,5</t>
  </si>
  <si>
    <t>SGR-V-Zn стеллаж 2164-2,5-DS</t>
  </si>
  <si>
    <t>SGR-V-Zn стеллаж 2184-2,5</t>
  </si>
  <si>
    <t>SGR-V-Zn стеллаж 2184-2,5-DS</t>
  </si>
  <si>
    <t>SGR-V-Zn стеллаж 21104-2,5</t>
  </si>
  <si>
    <t>SGR-V-Zn стеллаж 21104-2,5-DS</t>
  </si>
  <si>
    <t>SGR-V-Zn стеллаж 1265-3,0</t>
  </si>
  <si>
    <t>SGR-V-Zn стеллаж 1265-3,0-DS</t>
  </si>
  <si>
    <t>SGR-V-Zn стеллаж 1285-3,0</t>
  </si>
  <si>
    <t>SGR-V-Zn стеллаж 1285-3,0-DS</t>
  </si>
  <si>
    <t>SGR-V-Zn стеллаж 12105-3,0</t>
  </si>
  <si>
    <t>SGR-V-Zn стеллаж 12105-3,0-DS</t>
  </si>
  <si>
    <t>SGR-V-Zn стеллаж 1565-3,0</t>
  </si>
  <si>
    <t>SGR-V-Zn стеллаж 1565-3,0-DS</t>
  </si>
  <si>
    <t>SGR-V-Zn стеллаж 1585-3,0</t>
  </si>
  <si>
    <t>SGR-V-Zn стеллаж 1585-3,0-DS</t>
  </si>
  <si>
    <t>SGR-V-Zn стеллаж 15105-3,0</t>
  </si>
  <si>
    <t>SGR-V-Zn стеллаж 15105-3,0-DS</t>
  </si>
  <si>
    <t>SGR-V-Zn стеллаж 1865-3,0</t>
  </si>
  <si>
    <t>SGR-V-Zn стеллаж 1865-3,0-DS</t>
  </si>
  <si>
    <t>SGR-V-Zn стеллаж 1885-3,0</t>
  </si>
  <si>
    <t>SGR-V-Zn стеллаж 1885-3,0-DS</t>
  </si>
  <si>
    <t>SGR-V-Zn стеллаж 18105-3,0</t>
  </si>
  <si>
    <t>SGR-V-Zn стеллаж 18105-3,0-DS</t>
  </si>
  <si>
    <t>SGR-V-Zn стеллаж 2165-3,0</t>
  </si>
  <si>
    <t>SGR-V-Zn стеллаж 2165-3,0-DS</t>
  </si>
  <si>
    <t>SGR-V-Zn стеллаж 2185-3,0</t>
  </si>
  <si>
    <t>SGR-V-Zn стеллаж 2185-3,0-DS</t>
  </si>
  <si>
    <t>SGR-V-Zn стеллаж 21105-3,0</t>
  </si>
  <si>
    <t>SGR-V-Zn стеллаж 21105-3,0-DS</t>
  </si>
  <si>
    <t>рама серии SGR-V-Zn</t>
  </si>
  <si>
    <t>SGR-Zn рама 2000х600</t>
  </si>
  <si>
    <t>две оцинкованные стойки SGR 2.0, Три стяжки SGR 551, две стяжки SGR 951</t>
  </si>
  <si>
    <t>SGR-Zn рама 2000х800</t>
  </si>
  <si>
    <t>две оцинкованные стойки SGR 2.0, две стяжки SGR 751, две стяжки SGR 1141</t>
  </si>
  <si>
    <t>SGR-Zn рама 2000х1000</t>
  </si>
  <si>
    <t>SGR-Zn рама 2500х600</t>
  </si>
  <si>
    <t>две оцинкованные стойки SGR 2.5, две стяжки SGR 551, три стяжки SGR 951</t>
  </si>
  <si>
    <t>SGR-Zn рама 2500х800</t>
  </si>
  <si>
    <t>две оцинкованные стойки SGR 2.5, три стяжки SGR 751, две стяжки SGR 1141</t>
  </si>
  <si>
    <t>SGR-Zn рама 2500х1000</t>
  </si>
  <si>
    <t>две оцинкованные стойки SGR 2.5, три стяжки SGR 951, три стяжки SGR 1141</t>
  </si>
  <si>
    <t>SGR-Zn рама 3000х600</t>
  </si>
  <si>
    <t>две стойки SGR 3.0, три стяжки SGR 551, три стяжки SGR 951</t>
  </si>
  <si>
    <t>SGR-Zn рама 3000х800</t>
  </si>
  <si>
    <t>две стойки SGR 3.0, три стяжки SGR 751, три стяжки SGR 1141</t>
  </si>
  <si>
    <t>SGR-Zn рама 3000х1000</t>
  </si>
  <si>
    <t>две стойки SGR 3.0, три стяжки SGR 951, три стяжки SGR 114</t>
  </si>
  <si>
    <t>настил серии SGR-V-Zn</t>
  </si>
  <si>
    <t>SGR-V-Zn Полка  150х600</t>
  </si>
  <si>
    <t xml:space="preserve">полка </t>
  </si>
  <si>
    <t>SGR-V-Zn Полка  150х800</t>
  </si>
  <si>
    <t>SGR-V-Zn Полка  150х1000</t>
  </si>
  <si>
    <t>SGR-V-Zn Настил 1200х600</t>
  </si>
  <si>
    <t>SGR-V-Zn Настил 1200х800</t>
  </si>
  <si>
    <t>SGR-V-Zn Настил  1200х1000</t>
  </si>
  <si>
    <t>SGR-V-Zn  Настил 1500х600</t>
  </si>
  <si>
    <t>SGR-V-Zn Настил 1500х800</t>
  </si>
  <si>
    <t>SGR-V-Zn Настил 1500х1000</t>
  </si>
  <si>
    <t>SGR-V-Zn Настил 1800х600</t>
  </si>
  <si>
    <t>SGR-V-Zn Настил 1800х800</t>
  </si>
  <si>
    <t>SGR-V-Zn Настил 1800х1000</t>
  </si>
  <si>
    <t>SGR-V-Zn Настил 2100х600</t>
  </si>
  <si>
    <t>SGR-V-Zn Настил 2100х800</t>
  </si>
  <si>
    <t>SGR-V-Zn Настил 2100х1000</t>
  </si>
  <si>
    <t>комплект балок серии SGR-V-Zn</t>
  </si>
  <si>
    <t>SGR-V-Zn Комплект балок 1200  с стяжкой 600</t>
  </si>
  <si>
    <t>2 полотна балки 1200, 4 зацепа, 4 фиксатора, крепеж, стяжка 600</t>
  </si>
  <si>
    <t>SGR-V-Zn Комплект балок 1200  с стяжкой 800</t>
  </si>
  <si>
    <t>SGR-V-Zn Комплект балок 1200  с стяжкой 1000</t>
  </si>
  <si>
    <t>2 полотна балки 1200, 4 зацепа, 4 фиксатора, крепеж, стяжка 800</t>
  </si>
  <si>
    <t xml:space="preserve">SGR-V-Zn Комплект балок 1500 с стяжкой 600 </t>
  </si>
  <si>
    <t>2 Полотнао балки 1500, 4 зацепа, 4 фиксатора, крепеж, стяжка 800</t>
  </si>
  <si>
    <t>SGR-V-Zn Комплект балок 1500 с стяжкой 800</t>
  </si>
  <si>
    <t>SGR-V-Zn Комплект балок 1500 с стяжкой 1000</t>
  </si>
  <si>
    <t>2 Полотна балки 1500, 4 зацепа, 4 фиксатора, крепеж, стяжка 1000</t>
  </si>
  <si>
    <t xml:space="preserve">SGR-V-Zn Комплект балок 1800  с стяжкой 600 </t>
  </si>
  <si>
    <t>2 полотна балки 1800, 4 зацепа, 4 фиксатора, крепеж, стяжка 600</t>
  </si>
  <si>
    <t xml:space="preserve">SGR-V-Zn Комплект балок 1800 с стяжкой 800 </t>
  </si>
  <si>
    <t xml:space="preserve">SGR-V-Zn Комплект балок 1800 с стяжкой 1000 </t>
  </si>
  <si>
    <t xml:space="preserve">SGR-V-Zn Комплект балок 2100 с стяжкой 600 </t>
  </si>
  <si>
    <t>2 полотна балки 2100, 4 зацепа, 4 фиксатора, крепеж, стяжка 600</t>
  </si>
  <si>
    <t xml:space="preserve">SGR-V-Zn Комплект балок 2100 с стяжкой 800 </t>
  </si>
  <si>
    <t>2 полотна балки 2100, 4 зацепа, 4 фиксатора, крепеж, стяжка 800</t>
  </si>
  <si>
    <t xml:space="preserve">SGR-V-Zn Комплект балок 2100 с стяжкой 1000 </t>
  </si>
  <si>
    <t>2 полотна балки 2100, 4 зацепа, 4 фиксатора, крепеж, стяжка 1000</t>
  </si>
  <si>
    <t>SGR-V-Zn Ярус1200х600</t>
  </si>
  <si>
    <t>2 SGR балки 1200 со стяжкой 600</t>
  </si>
  <si>
    <t>SGR-V-Zn Ярус1200х800</t>
  </si>
  <si>
    <t>комплект: 2 SGR балки 1500 со стяжкой 800</t>
  </si>
  <si>
    <t>SGR-V-Zn Ярус1200х1000</t>
  </si>
  <si>
    <t>комплект балок 1200 со стяжкой 1000</t>
  </si>
  <si>
    <t>SGR-V-Zn Ярус1500х600</t>
  </si>
  <si>
    <t>2 SGR балки 1500 со стяжкой 600</t>
  </si>
  <si>
    <t>SGR-V-Zn Ярус1500х800</t>
  </si>
  <si>
    <t>SGR-V-Zn комплект балок 1200 со стяжкой 1000,
SGR-V-Zn полки 1000х150- 8шт.</t>
  </si>
  <si>
    <t>SGR-V-Zn Ярус1500х1000</t>
  </si>
  <si>
    <t>2 SGR балки 1200 со стяжкой 800</t>
  </si>
  <si>
    <t>SGR-V-Zn Ярус1800х600</t>
  </si>
  <si>
    <t>2 SGR балки 1800 со стяжкой 600</t>
  </si>
  <si>
    <t>SGR-V-Zn Ярус1800х800</t>
  </si>
  <si>
    <t xml:space="preserve"> 2 SGR балки 1800 со стяжкой 600</t>
  </si>
  <si>
    <t>SGR-V-Zn Ярус 1800х1000</t>
  </si>
  <si>
    <t>SGR-V-Zn комплект балок 1800 со стяжкой 1000,
 SGR-V-Zn полки 1000х150- 12шт</t>
  </si>
  <si>
    <t>SGR-V-Zn Ярус 2100х600</t>
  </si>
  <si>
    <t>2 SGR балки 2100 со стяжкой 600</t>
  </si>
  <si>
    <t>SGR-V-Zn Ярус 2100х800</t>
  </si>
  <si>
    <t>SGR-V-Zn Ярус 2100х1000</t>
  </si>
  <si>
    <t xml:space="preserve">GR-V-Zn комплект балок 2100 со стяжкой 1000, SGR-V-Zn полки 1000х150 - 14 шт
</t>
  </si>
  <si>
    <t>стеллажи серии SGR-V-ДСП</t>
  </si>
  <si>
    <t>SGR-V-ДСП стеллаж 1263-2,0</t>
  </si>
  <si>
    <t>SGR-V-ДСП стеллаж 1263-2,0-DS</t>
  </si>
  <si>
    <t>SGR рама 2000х600 (стойка RAL5015) - 1шт.
SGR-V комплект балок 1200 со стяжкой 600 - 3шт.
SGR-V-Zn настил 1200х600 - 3шт.</t>
  </si>
  <si>
    <t>SGR-V-ДСП стеллаж 1283-2,0</t>
  </si>
  <si>
    <t>SGR-V-ДСП стеллаж 1283-2,0-DS</t>
  </si>
  <si>
    <t>SGR-V-ДСП стеллаж 1563-2,0</t>
  </si>
  <si>
    <t>SGR-V-ДСП стеллаж 1563-2,0-DS</t>
  </si>
  <si>
    <t>SGR-V-ДСП стеллаж 1583-2,0</t>
  </si>
  <si>
    <t>SGR-V-ДСП стеллаж 1583-2,0-DS</t>
  </si>
  <si>
    <t>SGR-V-ДСП стеллаж 1863-2,0</t>
  </si>
  <si>
    <t>SGR-V-ДСП стеллаж 1863-2,0-DS</t>
  </si>
  <si>
    <t>SGR-V-ДСП стеллаж 1883-2,0</t>
  </si>
  <si>
    <t>SGR-V-ДСП стеллаж 1883-2,0-DS</t>
  </si>
  <si>
    <t>SGR-V-ДСП стеллаж 2163-2,0</t>
  </si>
  <si>
    <t>SGR-V-ДСП стеллаж 2163-2,0-DS</t>
  </si>
  <si>
    <t>SGR-V-ДСП стеллаж 2183-2,0</t>
  </si>
  <si>
    <t>SGR-V-ДСП стеллаж 2183-2,0-DS</t>
  </si>
  <si>
    <t>SGR-V-ДСП стеллаж 1264-2,5</t>
  </si>
  <si>
    <t>SGR-V-ДСП стеллаж 1264-2,5-DS</t>
  </si>
  <si>
    <t>SGR-V-ДСП стеллаж 1284-2,5</t>
  </si>
  <si>
    <t>SGR-V-ДСП стеллаж 1284-2,5-DS</t>
  </si>
  <si>
    <t>SGR-V-ДСП стеллаж 1564-2,5</t>
  </si>
  <si>
    <t>SGR-V-ДСП стеллаж 1564-2,5-DS</t>
  </si>
  <si>
    <t>SGR-V-ДСП стеллаж 1584-2,5</t>
  </si>
  <si>
    <t>SGR-V-ДСП стеллаж 1584-2,5-DS</t>
  </si>
  <si>
    <t>SGR-V-ДСП стеллаж 1864-2,5</t>
  </si>
  <si>
    <t>SGR-V-ДСП стеллаж 1864-2,5-DS</t>
  </si>
  <si>
    <t>SGR-V-ДСП стеллаж 1884-2,5</t>
  </si>
  <si>
    <t>SGR-V-ДСП стеллаж 1884-2,5-DS</t>
  </si>
  <si>
    <t>SGR-V-ДСП стеллаж 2164-2,5</t>
  </si>
  <si>
    <t>SGR-V-ДСП стеллаж 2164-2,5-DS</t>
  </si>
  <si>
    <t>SGR-V-ДСП стеллаж 2184-2,5</t>
  </si>
  <si>
    <t>SGR-V-ДСП стеллаж 2184-2,5-DS</t>
  </si>
  <si>
    <t>SGR-V-ДСП стеллаж 1265-3,0</t>
  </si>
  <si>
    <t>SGR-V-ДСП стеллаж 1265-3,0-DS</t>
  </si>
  <si>
    <t>SGR-V-ДСП стеллаж 1285-3,0</t>
  </si>
  <si>
    <t>SGR-V-ДСП стеллаж 1285-3,0-DS</t>
  </si>
  <si>
    <t>SGR-V-ДСП стеллаж 1565-3,0</t>
  </si>
  <si>
    <t>SGR-V-ДСП стеллаж 1565-3,0-DS</t>
  </si>
  <si>
    <t>SGR-V-ДСП стеллаж 1585-3,0</t>
  </si>
  <si>
    <t>SGR-V-ДСП стеллаж 1585-3,0-DS</t>
  </si>
  <si>
    <t>SGR-V-ДСП стеллаж 1865-3,0</t>
  </si>
  <si>
    <t>SGR-V-ДСП стеллаж 1865-3,0-DS</t>
  </si>
  <si>
    <t>SGR-V-ДСП стеллаж 1885-3,0</t>
  </si>
  <si>
    <t>SGR-V-ДСП стеллаж 1885-3,0-DS</t>
  </si>
  <si>
    <t>SGR-V-ДСП стеллаж 2165-3,0</t>
  </si>
  <si>
    <t>SGR-V-ДСП стеллаж 2165-3,0-DS</t>
  </si>
  <si>
    <t>SGR-V-ДСП стеллаж 2185-3,0</t>
  </si>
  <si>
    <t>SGR-V-ДСП стеллаж 2185-3,0-DS</t>
  </si>
  <si>
    <t>настил серии SGR-V-ДСП</t>
  </si>
  <si>
    <t xml:space="preserve">SGR-ДСП Настил 1200х600 </t>
  </si>
  <si>
    <t>SGR-ДСП Настил 1200х800</t>
  </si>
  <si>
    <t>SGR-ДСП Настил 1500х600</t>
  </si>
  <si>
    <t xml:space="preserve">SGR-ДСП  Настил 1500х800 </t>
  </si>
  <si>
    <t>SGR-ДСП Настил 1800х600</t>
  </si>
  <si>
    <t xml:space="preserve">SGR-ДСП  Настил 1800х800 </t>
  </si>
  <si>
    <t xml:space="preserve">SGR-ДСП Настил 2100х600 </t>
  </si>
  <si>
    <t>SGR-ДСП Настил 2100х800</t>
  </si>
  <si>
    <t>комплект балок серии SGR-V-ДСП</t>
  </si>
  <si>
    <t>SGR-V-ДСП Комплект балок 1200х600 для ДСП настила</t>
  </si>
  <si>
    <t>SGR-V-ДСП Комплект балок 1200х800 для ДСП настила</t>
  </si>
  <si>
    <t>SGR-V-ДСП Комплект балок 1500х600 для ДСП настила</t>
  </si>
  <si>
    <t>SGR-V-ДСП Комплект балок 1500х800 для ДСП настила</t>
  </si>
  <si>
    <t>SGR-V-ДСП Комплект балок 1800х600 для ДСП настила</t>
  </si>
  <si>
    <t>SGR-V-ДСП Комплект балок 1800х800 для ДСП настила</t>
  </si>
  <si>
    <t>SGR-V-ДСП Комплект балок 2100х600 для ДСП настила</t>
  </si>
  <si>
    <t>SGR-V-ДСП Комплект балок 2100х800 для ДСП настила</t>
  </si>
  <si>
    <t>ярусы серии SGR-V-ДСП</t>
  </si>
  <si>
    <t>SGR-V-ДСП Ярус 1200х600</t>
  </si>
  <si>
    <t>SGR-V-ДСП Ярус 1200х800</t>
  </si>
  <si>
    <t>SGR-V-ДСП Ярус 1500х600</t>
  </si>
  <si>
    <t>SGR-V-ДСП Ярус 1500х800</t>
  </si>
  <si>
    <t>SGR-V-ДСП Ярус 1800х600</t>
  </si>
  <si>
    <t>SGR-V-ДСП Ярус 1800х800</t>
  </si>
  <si>
    <t>SGR-V-ДСП Ярус 2100х600</t>
  </si>
  <si>
    <t>SGR-V-ДСП Ярус 2100х800</t>
  </si>
  <si>
    <t>стеллажи серии SGR-V-ДСП-Zn</t>
  </si>
  <si>
    <t>SGR-V-Zn-ДСП стеллаж 1263-2,0</t>
  </si>
  <si>
    <t>SGR-V-Zn-ДСП комплект балок 1200х600 для ДСП настила - 3шт.
SGR-Zn рама 2000х600 - 2шт.
SGR-ДСП настил 1200х600 - 3шт.</t>
  </si>
  <si>
    <t>Холоднокатаная сталь</t>
  </si>
  <si>
    <t>SGR-V-Zn-ДСП стеллаж 1263-2,0-DS</t>
  </si>
  <si>
    <t>SGR-V-Zn-ДСП комплект балок 1200х600 для ДСП настила - 3шт.
SGR-Zn рама 2000х600 - 1шт.
SGR-ДСП настил 1200х600 - 3шт</t>
  </si>
  <si>
    <t>SGR-V-Zn-ДСП стеллаж 1283-2,0</t>
  </si>
  <si>
    <t>SGR-V-Zn-ДСП комплект балок 1200х800 для ДСП настила - 3шт.
SGR-Zn рама 2000х800 - 2шт.
SGR-ДСП настил 1200х800 - 3шт.</t>
  </si>
  <si>
    <t>SGR-V-Zn-ДСП стеллаж 1283-2,0-DS</t>
  </si>
  <si>
    <t>SGR рама 2000х800 (стойка RAL5015) - 1шт.
SGR-V-ДСП комплект балок 1200х800 для ДСП настила - 3шт.
SGR-ДСП настил 1200х800 - 3шт.</t>
  </si>
  <si>
    <t>SGR-V-Zn-ДСП стеллаж 1563-2,0</t>
  </si>
  <si>
    <t>SGR рама 2000х600 (стойка RAL5015) - 2шт.
SGR-V-ДСП комплект балок 1500х600 для ДСП настила - 3шт.
SGR-ДСП настил 1500х600 - 3шт.</t>
  </si>
  <si>
    <t>SGR-V-Zn-ДСП стеллаж 1563-2,0-DS</t>
  </si>
  <si>
    <t>SGR рама 2000х600 (стойка RAL5015) - 1шт.
SGR-V-ДСП комплект балок 1500х600 для ДСП настила - 3шт.
SGR-ДСП настил 1500х600 - 3шт.</t>
  </si>
  <si>
    <t>SGR-V-Zn-ДСП стеллаж 1583-2,0</t>
  </si>
  <si>
    <t>SGR рама 2000х800 (стойка RAL5015) - 2шт.
SGR-V-ДСП комплект балок 1500х800 для ДСП настила - 3шт.
SGR-ДСП настил 1500х800 - 3шт.</t>
  </si>
  <si>
    <t>SGR-V-Zn-ДСП стеллаж 1583-2,0-DS</t>
  </si>
  <si>
    <t>SGR рама 2000х800 (стойка RAL5015) - 1шт.
SGR-V-ДСП комплект балок 1500х800 для ДСП настила - 3шт.
SGR-ДСП настил 1500х800 - 3шт.</t>
  </si>
  <si>
    <t>SGR-V-Zn-ДСП стеллаж 1863-2,0</t>
  </si>
  <si>
    <t>SGR-V-Zn-ДСП комплект балок 1800х800 для ДСП настила - 3шт.
SGR-Zn рама 2000х800 - 2шт.
SGR-ДСП настил 1800х800 - 3шт.</t>
  </si>
  <si>
    <t>SGR-V-Zn-ДСП стеллаж 1863-2,0-DS</t>
  </si>
  <si>
    <t>SGR рама 2000х600 (стойка RAL5015) - 1шт.
SGR-V-ДСП комплект балок 1800х600 для ДСП настила - 3шт.
SGR-ДСП настил 1800х600 - 3шт.</t>
  </si>
  <si>
    <t>SGR-V-Zn-ДСП стеллаж 1883-2,0</t>
  </si>
  <si>
    <t>SGR рама 2000х800 (стойка RAL5015) - 2шт.
SGR-V-ДСП комплект балок 1800х800 для ДСП настила - 3шт.
SGR-ДСП настил 1800х800 - 3шт.</t>
  </si>
  <si>
    <t>SGR-V-Zn-ДСП стеллаж 1883-2,0-DS</t>
  </si>
  <si>
    <t>SGR рама 2000х800 (стойка RAL5015) - 1шт.
SGR-V-ДСП комплект балок 1800х800 для ДСП настила - 3шт.
SGR-ДСП настил 1800х800 - 3шт.</t>
  </si>
  <si>
    <t>SGR-V-Zn-ДСП стеллаж 2163-2,0</t>
  </si>
  <si>
    <t>SGR рама 2000х600 (стойка RAL5015) - 2шт.
SGR-V-ДСП комплект балок 2100х600 для ДСП настила - 3шт.
SGR-ДСП настил 2100х600 - 3шт.</t>
  </si>
  <si>
    <t>SGR-V-Zn-ДСП стеллаж 2163-2,0-DS</t>
  </si>
  <si>
    <t>SGR рама 2000х600 (стойка RAL5015) - 1шт.
SGR-V-ДСП комплект балок 2100х600 для ДСП настила - 3шт.
SGR-ДСП настил 2100х600 - 3шт.</t>
  </si>
  <si>
    <t>SGR-V-Zn-ДСП стеллаж 2183-2,0</t>
  </si>
  <si>
    <t>SGR рама 2000х800 (стойка RAL5015) - 2шт.
SGR-V-ДСП комплект балок 2100х800 для ДСП настила - 3шт.
SGR-ДСП настил 2100х800 - 3шт.</t>
  </si>
  <si>
    <t>SGR-V-Zn-ДСП стеллаж 2183-2,0-DS</t>
  </si>
  <si>
    <t>SGR рама 2000х800 (стойка RAL5015) - 1шт.
SGR-V-ДСП комплект балок 2100х800 для ДСП настила - 3шт.
SGR-ДСП настил 2100х800 - 3шт.</t>
  </si>
  <si>
    <t>SGR-V-Zn-ДСП стеллаж 1264-2,5</t>
  </si>
  <si>
    <t>SGR рама 2500х600 (стойка RAL5015) - 2шт.
SGR-V-ДСП комплект балок 1200х600 для ДСП настила - 4шт.
SGR-ДСП настил 1200х600 - 4шт.</t>
  </si>
  <si>
    <t>SGR-V-Zn-ДСП стеллаж 1264-2,5-DS</t>
  </si>
  <si>
    <t>SGR рама 2500х600 (стойка RAL5015) - 1шт.
SGR-V-ДСП комплект балок 1200х600 для ДСП настила - 4шт.
SGR-ДСП настил 1200х600 - 4шт.</t>
  </si>
  <si>
    <t>SGR-V-Zn-ДСП стеллаж 1284-2,5</t>
  </si>
  <si>
    <t>SGR рама 2500х800 (стойка RAL5015) - 2шт.
SGR-V-ДСП комплект балок 1200х800 для ДСП настила - 4шт.
SGR-ДСП настил 1200х800 - 4шт.</t>
  </si>
  <si>
    <t>SGR-V-Zn-ДСП стеллаж 1284-2,5-DS</t>
  </si>
  <si>
    <t>SGR рама 2500х800 (стойка RAL5015) - 1шт.
SGR-V-ДСП комплект балок 1200х800 для ДСП настила - 4шт.
SGR-ДСП настил 1200х800 - 4шт.</t>
  </si>
  <si>
    <t>SGR-V-Zn-ДСП стеллаж 1564-2,5</t>
  </si>
  <si>
    <t>комплект балок 1500х600 с 3-мя стяжками - 4 шт.
SGR-ДСП настил 1500х600 - 4 шт,
ярус хранения включает в себя две продольные балки, соединенные между собой поперечными балками и настил из ДСП.</t>
  </si>
  <si>
    <t>SGR-V-Zn-ДСП стеллаж 1564-2,5-DS</t>
  </si>
  <si>
    <t>SGR рама 2500х600 (стойка RAL5015) - 1шт.
SGR-V-ДСП комплект балок 1500х600 для ДСП настила - 4шт.
SGR-ДСП настил 1500х600 - 4шт.</t>
  </si>
  <si>
    <t>SGR-V-Zn-ДСП стеллаж 1584-2,5</t>
  </si>
  <si>
    <t>SGR рама 2500х800 (стойка RAL5015) - 2шт.
SGR-V-ДСП комплект балок 1500х800 для ДСП настила - 4шт.
SGR-ДСП настил 1500х800 - 4шт.</t>
  </si>
  <si>
    <t>SGR-V-Zn-ДСП стеллаж 1584-2,5-DS</t>
  </si>
  <si>
    <t>SGR рама 2500х800 (стойка RAL5015) - 1шт.
SGR-V-ДСП комплект балок 1500х800 для ДСП настила - 4шт.
SGR-ДСП настил 1500х800 - 4шт.</t>
  </si>
  <si>
    <t>SGR-V-Zn-ДСП стеллаж 1864-2,5</t>
  </si>
  <si>
    <t>SGR рама 2500х600 (стойка RAL5015) - 2шт.
SGR-V-ДСП комплект балок 1800х600 для ДСП настила - 4шт.
SGR-ДСП настил 1800х600 - 4шт.</t>
  </si>
  <si>
    <t>SGR-V-Zn-ДСП стеллаж 1864-2,5-DS</t>
  </si>
  <si>
    <t>SGR рама 2500х600 (стойка RAL5015) - 1шт.
SGR-V-ДСП комплект балок 1800х600 для ДСП настила - 4шт.
SGR-ДСП настил 1800х600 - 4шт.</t>
  </si>
  <si>
    <t>SGR-V-Zn-ДСП стеллаж 1884-2,5</t>
  </si>
  <si>
    <t>SGR рама 2500х800 (стойка RAL5015) - 2шт.
SGR-V-ДСП комплект балок 1800х800 для ДСП настила - 4шт.
SGR-ДСП настил 1800х800 - 4шт.</t>
  </si>
  <si>
    <t>SGR-V-Zn-ДСП стеллаж 1884-2,5-DS</t>
  </si>
  <si>
    <t>SGR рама 2500х800 (стойка RAL5015) - 1шт.
SGR-V-ДСП комплект балок 1800х800 для ДСП настила - 4шт.
SGR-ДСП настил 1800х800 - 4шт.</t>
  </si>
  <si>
    <t>SGR-V-Zn-ДСП стеллаж 2164-2,5</t>
  </si>
  <si>
    <t>SGR рама 2500х600 (стойка RAL5015) - 2шт.
SGR-V-ДСП комплект балок 2100х600 для ДСП настила - 4шт.
SGR-ДСП настил 2100х600 - 4шт.</t>
  </si>
  <si>
    <t>SGR-V-Zn-ДСП стеллаж 2164-2,5-DS</t>
  </si>
  <si>
    <t>SGR-V-Zn-ДСП комплект балок 2100х600 для ДСП настила - 4шт.
SGR-Zn рама 2500х600 - 1шт.
SGR-ДСП настил 2100х600 - 4шт.</t>
  </si>
  <si>
    <t>SGR-V-Zn-ДСП стеллаж 2184-2,5</t>
  </si>
  <si>
    <t>SGR-V-Zn-ДСП комплект балок 2100х800 для ДСП настила - 4шт.
SGR-Zn рама 2500х800 - 2шт.
SGR-ДСП настил 2100х800 - 4шт.</t>
  </si>
  <si>
    <t>SGR-V-Zn-ДСП стеллаж 2184-2,5-DS</t>
  </si>
  <si>
    <t>SGR рама 2500х800 (стойка RAL5015) - 1шт.
SGR-V-ДСП комплект балок 2100х800 для ДСП настила - 4шт.
SGR-ДСП настил 2100х800 - 4шт.</t>
  </si>
  <si>
    <t>SGR-V-Zn-ДСП стеллаж 1265-3,0</t>
  </si>
  <si>
    <t>SGR-V-ДСП комплект балок 1200х600 для ДСП настила - 5шт.
SGR-Zn рама 3000х600 - 2шт.
SGR-ДСП настил 1200х600 - 5шт.</t>
  </si>
  <si>
    <t>SGR-V-Zn-ДСП стеллаж 1265-3,0-DS</t>
  </si>
  <si>
    <t>SGR-V-ДСП комплект балок 1200х600 для ДСП настила - 5шт.
SGR-ДСП настил 1200х600 - 1шт.</t>
  </si>
  <si>
    <t>SGR-V-Zn-ДСП стеллаж 1285-3,0</t>
  </si>
  <si>
    <t>SGR-V-ДСП комплект балок 1200х800 для ДСП настила - 5шт.
SGR-Zn рама 3000х800 - 2шт.
SGR-ДСП настил 1200х800 - 5шт.</t>
  </si>
  <si>
    <t>SGR-V-Zn-ДСП стеллаж 1285-3,0-DS</t>
  </si>
  <si>
    <t>SGR-V-Zn-ДСП комплект балок 1200х800 для ДСП настила - 5шт.
SGR-Zn рама 3000х800 - 1шт.
SGR-ДСП настил 1200х800 - 5шт.</t>
  </si>
  <si>
    <t>SGR-V-Zn-ДСП стеллаж 1565-3,0</t>
  </si>
  <si>
    <t>SGR-V-ДСП комплект балок 1500х600 для ДСП настила - 5шт.
SGR-Zn рама 3000х600 - 2шт.
SGR-ДСП настил 1500х600 - 5шт.</t>
  </si>
  <si>
    <t>SGR-V-Zn-ДСП стеллаж 1565-3,0-DS</t>
  </si>
  <si>
    <t>SGR-V-Zn-ДСП комплект балок 1500х600 для ДСП настила - 5шт.
SGR-Zn рама 3000х600 - 1шт.
SGR-ДСП настил 1500х600 - 5шт.</t>
  </si>
  <si>
    <t>SGR-V-Zn-ДСП стеллаж 1585-3,0</t>
  </si>
  <si>
    <t>SGR-V-ДСП комплект балок 1500х800 для ДСП настила - 5шт.
SGR-Zn рама 3000х800 - 2шт.
SGR-ДСП настил 1500х800 - 5шт.</t>
  </si>
  <si>
    <t>SGR-V-Zn-ДСП стеллаж 1585-3,0-DS</t>
  </si>
  <si>
    <t>SGR-V-ДСП комплект балок 1500х800 для ДСП настила - 5шт.
SGR-Zn рама 3000х800 - 1шт.
SGR-ДСП настил 1500х800 - 5шт.</t>
  </si>
  <si>
    <t>SGR-V-Zn-ДСП стеллаж 1865-3,0</t>
  </si>
  <si>
    <t>SGR-V-ДСП комплект балок 1800х600 для ДСП настила - 5шт.
SGR-Zn рама 3000х600 - 2шт.
SGR-ДСП настил 1800х600 - 5шт.</t>
  </si>
  <si>
    <t>SGR-V-Zn-ДСП стеллаж 1865-3,0-DS</t>
  </si>
  <si>
    <t>SGR-V-ДСП комплект балок 1800х600 для ДСП настила - 5шт.
SGR-Zn рама 3000х600 - 1шт.
SGR-ДСП настил 1800х600 - 5шт.</t>
  </si>
  <si>
    <t>SGR-V-Zn-ДСП стеллаж 1885-3,0</t>
  </si>
  <si>
    <t>SGR-V-Zn-ДСП комплект балок 1800х800 для ДСП настила - 5шт.
SGR-Zn рама 3000х800 - 2шт.
SGR-ДСП настил 1800х800 - 5шт.</t>
  </si>
  <si>
    <t>SGR-V-Zn-ДСП стеллаж 1885-3,0-DS</t>
  </si>
  <si>
    <t>SGR-V-ДСП комплект балок 1800х800 для ДСП настила - 5шт.
SGR-Zn рама 3000х800 - 1шт.
SGR-ДСП настил 1800х800 - 5шт.</t>
  </si>
  <si>
    <t>SGR-V-Zn-ДСП стеллаж 2165-3,0</t>
  </si>
  <si>
    <t>SGR-V-ДСП комплект балок 2100х600 для ДСП настила - 5шт.
SGR-Zn рама 3000х600 - 2шт.
SGR-ДСП растил 2100х600 - 5шт.</t>
  </si>
  <si>
    <t>SGR-V-Zn-ДСП стеллаж 2165-3,0-DS</t>
  </si>
  <si>
    <t>SGR-V-ДСП комплект балок 2100х600 для ДСП настила - 5шт.
SGR-Zn рама 3000х600 - 1шт.
SGR-ДСП настил 2100х600 - 5шт.</t>
  </si>
  <si>
    <t>SGR-V-Zn-ДСП стеллаж 2185-3,0</t>
  </si>
  <si>
    <t>SGR-V-ДСП комплект балок 2100х800 для ДСП настила - 5шт.
SGR-Zn рама 3000х800 - 1шт.
SGR-ДСП настил 2100х800 - 5шт.</t>
  </si>
  <si>
    <t>SGR-V-Zn-ДСП стеллаж 2185-3,0-DS</t>
  </si>
  <si>
    <t>SGR-V-Zn-ДСП комплект балок 2100х800 для ДСП настила - 5шт.
SGR-Zn рама 3000х800 - 1шт.
SGR-ДСП настил 2100х800 - 5шт.</t>
  </si>
  <si>
    <t>комплект балок серии SGR-V-ДСП-Zn</t>
  </si>
  <si>
    <t>SGR-V-Zn-ДСП Комплект балок 1200х600 для ДСП настила</t>
  </si>
  <si>
    <t>SGR-V-Zn-ДСП Комплект балок 1200х800 для ДСП настила</t>
  </si>
  <si>
    <t>SGR-V-Zn-ДСП Комплект балок 1500х600 для ДСП настила</t>
  </si>
  <si>
    <t>2 полотна балки 1500, 4 зацепа, 4 фиксатора, крепеж, стяжка 600.</t>
  </si>
  <si>
    <t>SGR-V-Zn-ДСП Комплект балок 1500х800 для ДСП настила</t>
  </si>
  <si>
    <t>2 полотна балки 1500, 4 зацепа, 4 фиксатора, крепеж, стяжка 800.</t>
  </si>
  <si>
    <t>SGR-V-Zn-ДСП Комплект балок 1800х600 для ДСП настила</t>
  </si>
  <si>
    <t>SGR-V-Zn-ДСП Комплект балок 1800х800 для ДСП настила</t>
  </si>
  <si>
    <t>SGR-V-Zn-ДСП Комплект балок 2100х600 для ДСП настила</t>
  </si>
  <si>
    <t>SGR-V-Zn-ДСП Комплект балок 2100х800 для ДСП настила</t>
  </si>
  <si>
    <t>ярусы серии SGR-V-ДСП-Zn</t>
  </si>
  <si>
    <t>SGR-V-Zn-ДСП Ярус 1200х600</t>
  </si>
  <si>
    <t xml:space="preserve"> 2 SGR балки 1200 со стяжкой 600,  фанера толщиной 10 мм (серии ФК-10, ГОСТ 3916.1-96)</t>
  </si>
  <si>
    <t>SGR-V-Zn-ДСП Ярус 1200х800</t>
  </si>
  <si>
    <t>2 SGR балки 1200 со стяжкой 800
настил: фанера толщиной 10 мм (серии ФК-10, ГОСТ 3916.1-96)</t>
  </si>
  <si>
    <t>SGR-V-Zn-ДСП Ярус 1500х600</t>
  </si>
  <si>
    <t>2 SGR балки 1500 со стяжкой 600
настил: фанера толщиной 10 мм (серии ФК-10, ГОСТ 3916.1-96)</t>
  </si>
  <si>
    <t>SGR-V-Zn-ДСП Ярус 1500х800</t>
  </si>
  <si>
    <t>2 SGR балки 1500 со стяжкой800
настил: фанера толщиной 10 мм (серии ФК-10, ГОСТ 3916.1-96)</t>
  </si>
  <si>
    <t>SGR-V-Zn-ДСП Ярус 1800х600</t>
  </si>
  <si>
    <t xml:space="preserve"> 2 SGR балки 1800 со стяжкой 600
настил: фанера толщиной 10 мм (серии ФК-10, ГОСТ 3916.1-96)</t>
  </si>
  <si>
    <t>SGR-V-Zn-ДСП Ярус 1800х800</t>
  </si>
  <si>
    <t>2 SGR балки 1800 со стяжкой 600
настил: фанера толщиной 10 мм (серии ФК-10, ГОСТ 3916.1-96)</t>
  </si>
  <si>
    <t>SGR-V-Zn-ДСП Ярус 2100х600</t>
  </si>
  <si>
    <t>2 SGR балки 2100 со стяжкой 600
настил: фанера толщиной 10 мм (серии ФК-10, ГОСТ 3916.1-96)</t>
  </si>
  <si>
    <t>SGR-V-Zn-ДСП Ярус 2100х800</t>
  </si>
  <si>
    <t>* Оптовая цена актуальна при заказе от 200 000 рублей.</t>
  </si>
  <si>
    <t>ЗАЩИТА СТЕЛЛАЖЕЙ</t>
  </si>
  <si>
    <t>Цена**,
руб.</t>
  </si>
  <si>
    <t>Ширина стойки, мм</t>
  </si>
  <si>
    <t>Мах устойчивость к повреждениям</t>
  </si>
  <si>
    <t>Температурный режим</t>
  </si>
  <si>
    <t>пустотелые пластиковые</t>
  </si>
  <si>
    <t>ДС-80</t>
  </si>
  <si>
    <t>5 тонн со скоростью 5 км/с</t>
  </si>
  <si>
    <t>от -50 до +50 С</t>
  </si>
  <si>
    <t>полиэтилен</t>
  </si>
  <si>
    <t>450 х 140 х 160</t>
  </si>
  <si>
    <t>ДС-100</t>
  </si>
  <si>
    <t>460 х 140 х 170</t>
  </si>
  <si>
    <t>ДС-120</t>
  </si>
  <si>
    <t>460 х 170 х 170</t>
  </si>
  <si>
    <t>ДС-130</t>
  </si>
  <si>
    <t>460 х 170 х 180</t>
  </si>
  <si>
    <t>Крепеж для ДС-100, ДС-120, ДС-130</t>
  </si>
  <si>
    <t>вспененные пластиковые</t>
  </si>
  <si>
    <t>80-100</t>
  </si>
  <si>
    <t>2,5 тонн со скоростью 0,7 км/с</t>
  </si>
  <si>
    <t>от -20 С</t>
  </si>
  <si>
    <t>300 х 140 х 140</t>
  </si>
  <si>
    <t>12******</t>
  </si>
  <si>
    <t>70-100</t>
  </si>
  <si>
    <t>105-120</t>
  </si>
  <si>
    <t>105-122</t>
  </si>
  <si>
    <t>400 х 140 х 140</t>
  </si>
  <si>
    <t>600 х 140 х 140</t>
  </si>
  <si>
    <t>металлические</t>
  </si>
  <si>
    <t>ЗСУ-1</t>
  </si>
  <si>
    <t>сталь 3 мм</t>
  </si>
  <si>
    <t>300 х 150 х 150</t>
  </si>
  <si>
    <t>12*****</t>
  </si>
  <si>
    <t>ЗСУ-2</t>
  </si>
  <si>
    <t>ЗСФ-1</t>
  </si>
  <si>
    <t>300 х 216 х 250</t>
  </si>
  <si>
    <t>ЗСФ-2</t>
  </si>
  <si>
    <t>ОС-2</t>
  </si>
  <si>
    <t>от -50 до + 50С</t>
  </si>
  <si>
    <t>сталь 5 мм</t>
  </si>
  <si>
    <t>100 х 100 х 350</t>
  </si>
  <si>
    <t>ОС-3</t>
  </si>
  <si>
    <t>120 х 120 х 400</t>
  </si>
  <si>
    <t>ОС-5</t>
  </si>
  <si>
    <t>160 х 160 х 400</t>
  </si>
  <si>
    <t>* Цена актуальная при сумме заказа 200.000 рублей.
** Минимальная сумма заказа при отсутствии товара на складе - 10'000 рублей.
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 Гарантия со дня поставки (продажи) потребителю
На целостность товара.
Гарантия не распространяется на механические повреждения в процессе эксплуатации защиты.
*****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</si>
  <si>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ОТБОЙНИКИ ДЛЯ СКЛАДА</t>
  </si>
  <si>
    <t>Диамер отверстий, мм</t>
  </si>
  <si>
    <t>Кол-во точек крепления</t>
  </si>
  <si>
    <t>угловые резиновые</t>
  </si>
  <si>
    <t>ДУ-8</t>
  </si>
  <si>
    <t>от -50 до +60 С</t>
  </si>
  <si>
    <t>резина</t>
  </si>
  <si>
    <t>800х100х8</t>
  </si>
  <si>
    <t>ДУ-12</t>
  </si>
  <si>
    <t>900х100х12</t>
  </si>
  <si>
    <t>ДКУ-20</t>
  </si>
  <si>
    <t>800х120х20</t>
  </si>
  <si>
    <t>стеновые резиновые</t>
  </si>
  <si>
    <t>ДСР-2 (Россия)</t>
  </si>
  <si>
    <t>от -50 до + 60С</t>
  </si>
  <si>
    <t>800х220х8</t>
  </si>
  <si>
    <t>800 х 230 х 8</t>
  </si>
  <si>
    <t>ДСР-1</t>
  </si>
  <si>
    <t>1000х150х54</t>
  </si>
  <si>
    <t>ДСР-1.1</t>
  </si>
  <si>
    <t>1000 х 148 х 50</t>
  </si>
  <si>
    <t>ДКР-5000</t>
  </si>
  <si>
    <t>5000х160х15</t>
  </si>
  <si>
    <t>ДСР-3</t>
  </si>
  <si>
    <t>1000х180х30</t>
  </si>
  <si>
    <t>БР-450</t>
  </si>
  <si>
    <t>450 х 250 х 100</t>
  </si>
  <si>
    <t>БР-500</t>
  </si>
  <si>
    <t>500 х 250 х 100</t>
  </si>
  <si>
    <t>угловые металлические</t>
  </si>
  <si>
    <t>ОУУ-35.76</t>
  </si>
  <si>
    <t>750 х 750 х 350</t>
  </si>
  <si>
    <t>ОУУ-60.76</t>
  </si>
  <si>
    <t>750 х 750 х 600</t>
  </si>
  <si>
    <t>ОУУ-100.76</t>
  </si>
  <si>
    <t>750 х 750 х 1000</t>
  </si>
  <si>
    <t>ОУУ-120.76</t>
  </si>
  <si>
    <t>750 х 750 х 1200</t>
  </si>
  <si>
    <t>угловые пластиковые (для колонн)</t>
  </si>
  <si>
    <t>Сегментальная защита колонн и стен</t>
  </si>
  <si>
    <t>от -30 до + 50С</t>
  </si>
  <si>
    <t>40 х 50 х 100</t>
  </si>
  <si>
    <t>10 (1м2)</t>
  </si>
  <si>
    <t>Отбойник для колонн</t>
  </si>
  <si>
    <t>100 х 400</t>
  </si>
  <si>
    <t>Комплект отбойников для колонн</t>
  </si>
  <si>
    <t>300 х 300</t>
  </si>
  <si>
    <t>ОС-4</t>
  </si>
  <si>
    <t>ОС-6</t>
  </si>
  <si>
    <t>180 х 180 х 400</t>
  </si>
  <si>
    <t>стеновые металлические</t>
  </si>
  <si>
    <t>ОС-6.120</t>
  </si>
  <si>
    <t>сталь 4 мм</t>
  </si>
  <si>
    <t>1200 х 60 х 32</t>
  </si>
  <si>
    <t>ОС-6.150</t>
  </si>
  <si>
    <t>1500 х 60 х 32</t>
  </si>
  <si>
    <t>ОС-6.200</t>
  </si>
  <si>
    <t>2000 х 60 х 32</t>
  </si>
  <si>
    <t>КС-1.30.30</t>
  </si>
  <si>
    <t>300 х 300 х 360</t>
  </si>
  <si>
    <t>ОС-2.120</t>
  </si>
  <si>
    <t>сталь 2 мм</t>
  </si>
  <si>
    <t>1200 х 60 х 80</t>
  </si>
  <si>
    <t>ОС-2.150</t>
  </si>
  <si>
    <t>1500 х 60 х 80</t>
  </si>
  <si>
    <t>ОС-2.200</t>
  </si>
  <si>
    <t>2000 х 60 х 80</t>
  </si>
  <si>
    <t>ОС-2.240</t>
  </si>
  <si>
    <t>2400 х 60 х 80</t>
  </si>
  <si>
    <t>ОС-2.250</t>
  </si>
  <si>
    <t>2500 х 60 х 80</t>
  </si>
  <si>
    <t>ОС-3.120</t>
  </si>
  <si>
    <t>1200 х 50 х 50</t>
  </si>
  <si>
    <t>ОС-3.150</t>
  </si>
  <si>
    <t>1500 х 50 х 50</t>
  </si>
  <si>
    <t>ОС-3.200</t>
  </si>
  <si>
    <t>2000 х 50 х 50</t>
  </si>
  <si>
    <t>ОС-1.120</t>
  </si>
  <si>
    <t>ОС-1.150</t>
  </si>
  <si>
    <t>ОС-1.200</t>
  </si>
  <si>
    <t>КС-1.50</t>
  </si>
  <si>
    <t>500 х 150 х 360</t>
  </si>
  <si>
    <t>КС-1.100</t>
  </si>
  <si>
    <t>1000 х 150 х 360</t>
  </si>
  <si>
    <t>КС-1.120</t>
  </si>
  <si>
    <t>1200 х 150 х 360</t>
  </si>
  <si>
    <t>КС-1.150</t>
  </si>
  <si>
    <t>1500 х 150 х 360</t>
  </si>
  <si>
    <t>КС-1.200</t>
  </si>
  <si>
    <t>2000 х 150 х 360</t>
  </si>
  <si>
    <t>КС-1.300</t>
  </si>
  <si>
    <t>3000 х 150 х 360</t>
  </si>
  <si>
    <t>КС-2.50</t>
  </si>
  <si>
    <t>500 х 150 х 430</t>
  </si>
  <si>
    <t>КС-2.100</t>
  </si>
  <si>
    <t>1000 х 150 х 430</t>
  </si>
  <si>
    <t>КС-2.120</t>
  </si>
  <si>
    <t>1200 х 150 х 430</t>
  </si>
  <si>
    <t>КС-2.150</t>
  </si>
  <si>
    <t>1500 х 150 х 430</t>
  </si>
  <si>
    <t>КС-2.200</t>
  </si>
  <si>
    <t>2000 х 150 х 430</t>
  </si>
  <si>
    <t>КС-2.300</t>
  </si>
  <si>
    <t>3000 х 150 х 430</t>
  </si>
  <si>
    <t>КС-3.50</t>
  </si>
  <si>
    <t>КС-3.100</t>
  </si>
  <si>
    <t>КС-3.120</t>
  </si>
  <si>
    <t>КС-3.150</t>
  </si>
  <si>
    <t>КС-3.200</t>
  </si>
  <si>
    <t>КС-3.300</t>
  </si>
  <si>
    <t>КС-4.1.35</t>
  </si>
  <si>
    <t>350 х 150 х 245</t>
  </si>
  <si>
    <t>КС-4.1.50</t>
  </si>
  <si>
    <t>500 х 150 х 245</t>
  </si>
  <si>
    <t>КС-4.1.100</t>
  </si>
  <si>
    <t>1000 х 150 х 245</t>
  </si>
  <si>
    <t>КС-4.1.120</t>
  </si>
  <si>
    <t>1200 х 150 х 245</t>
  </si>
  <si>
    <t>КС-4.1.150</t>
  </si>
  <si>
    <t>1500 х 150 х 245</t>
  </si>
  <si>
    <t>КС-4.1.200</t>
  </si>
  <si>
    <t>2000 х 150 х 245</t>
  </si>
  <si>
    <t>КС-4.1.300</t>
  </si>
  <si>
    <t>3000 х 150 х 2450</t>
  </si>
  <si>
    <t>КС-4.2.50</t>
  </si>
  <si>
    <t>КС-4.2.100</t>
  </si>
  <si>
    <t>КС-4.2.120</t>
  </si>
  <si>
    <t>КС-4.2.150</t>
  </si>
  <si>
    <t>КС-4.2.200</t>
  </si>
  <si>
    <t>КС-4.2.300</t>
  </si>
  <si>
    <t>КС-4.50</t>
  </si>
  <si>
    <t>КС-4.100</t>
  </si>
  <si>
    <t>КС-4.120</t>
  </si>
  <si>
    <t>КС-4.150</t>
  </si>
  <si>
    <t>КС-4.200</t>
  </si>
  <si>
    <t>КС-4.300</t>
  </si>
  <si>
    <t>КС-4.50.50</t>
  </si>
  <si>
    <t>500 х 500 х 245</t>
  </si>
  <si>
    <t>КС-4.35.35</t>
  </si>
  <si>
    <t>350 х 350 х 245</t>
  </si>
  <si>
    <t>ОС-1</t>
  </si>
  <si>
    <t>250 х 300 х 400</t>
  </si>
  <si>
    <t>ОПС-1.37.76</t>
  </si>
  <si>
    <t>375 х 350</t>
  </si>
  <si>
    <t>ОПС-1.75.76</t>
  </si>
  <si>
    <t>750 х 350</t>
  </si>
  <si>
    <t>ОПС-1.100.76</t>
  </si>
  <si>
    <t>1000 х 350</t>
  </si>
  <si>
    <t>ОПС-1.200.76</t>
  </si>
  <si>
    <t>2000 х 350</t>
  </si>
  <si>
    <t>ОПС-2.75.76</t>
  </si>
  <si>
    <t>750 х 600</t>
  </si>
  <si>
    <t>ОПС-2.100.76</t>
  </si>
  <si>
    <t>1000 х 600</t>
  </si>
  <si>
    <t>ОПС-2.200.76</t>
  </si>
  <si>
    <t>2000 х 600</t>
  </si>
  <si>
    <t>ОПС-3.75.76</t>
  </si>
  <si>
    <t>750 х 1200</t>
  </si>
  <si>
    <t>ОПС-3.100.76</t>
  </si>
  <si>
    <t>1000 х 1200</t>
  </si>
  <si>
    <t>ОПС-3.200.76</t>
  </si>
  <si>
    <t>2000 х 1200</t>
  </si>
  <si>
    <t>ОПС-1.37.108</t>
  </si>
  <si>
    <t>400 х 350</t>
  </si>
  <si>
    <t>ОПС-1.75.108</t>
  </si>
  <si>
    <t>ОПС-1.100.108</t>
  </si>
  <si>
    <t>ОПС-1.200.108</t>
  </si>
  <si>
    <t>ОПС-2.75.108</t>
  </si>
  <si>
    <t>ОПС-2.100.108</t>
  </si>
  <si>
    <t>ОПС-2.200.108</t>
  </si>
  <si>
    <t>ОПС-3.75.108</t>
  </si>
  <si>
    <t>ОПС-3.100.108</t>
  </si>
  <si>
    <t>ОПС-3.200.108</t>
  </si>
  <si>
    <t>ОЗ-5.76</t>
  </si>
  <si>
    <t>800 х 350 х 1500</t>
  </si>
  <si>
    <t>ОЗ-6.76</t>
  </si>
  <si>
    <t>2000 х 1000</t>
  </si>
  <si>
    <t>ОЗ-6.108</t>
  </si>
  <si>
    <t>ОЗ-7.80.76</t>
  </si>
  <si>
    <t>800 х 800 х 1000</t>
  </si>
  <si>
    <t>ОЗ-7.120.76</t>
  </si>
  <si>
    <t>1200 х 1200 х 1000</t>
  </si>
  <si>
    <t>ОЗ-7.150.76</t>
  </si>
  <si>
    <t>1500 х 1500 х 1000</t>
  </si>
  <si>
    <t>ОЗ-8.76</t>
  </si>
  <si>
    <t>2500 х 500 х 2500</t>
  </si>
  <si>
    <t>ОЗ-9.76</t>
  </si>
  <si>
    <t>2000 х 250</t>
  </si>
  <si>
    <t>защита пожарных шкафов</t>
  </si>
  <si>
    <t>ОЗ-1.76</t>
  </si>
  <si>
    <t>750 х 280 х 875</t>
  </si>
  <si>
    <t>ОЗ-2.76</t>
  </si>
  <si>
    <t>650 х 280 х 1750</t>
  </si>
  <si>
    <t>ОЗ-3.76</t>
  </si>
  <si>
    <t>1500 х 280 х 1500</t>
  </si>
  <si>
    <t>ОЗ-4.76</t>
  </si>
  <si>
    <t>750 х 280 х 1750</t>
  </si>
  <si>
    <t>* Цена актуальная при сумме заказа 200.000 рублей.
** Минимальная сумма заказа при отсутствии товара на складе - 10'000 рублей.
*** 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*****  Гарантия со дня поставки (продажи) потребителю
На целостность товара.
Гарантия не распространяется на механические повреждения в процессе эксплуатации защиты.</t>
  </si>
  <si>
    <t>БАРЬЕРЫ ПАРКОВОЧНЫЕ</t>
  </si>
  <si>
    <t>Цвет</t>
  </si>
  <si>
    <t>Установка</t>
  </si>
  <si>
    <t>БПЛ</t>
  </si>
  <si>
    <t>Б-450.45</t>
  </si>
  <si>
    <t>анкерный</t>
  </si>
  <si>
    <t>оранжевый</t>
  </si>
  <si>
    <t>болт анкерный 10х85 - 6 шт.</t>
  </si>
  <si>
    <t>труба круглая 42,3х2,8, 33,5х3</t>
  </si>
  <si>
    <t>750х500х500</t>
  </si>
  <si>
    <t>STOP</t>
  </si>
  <si>
    <t>Б-650.45</t>
  </si>
  <si>
    <t>труба круглая 38х1,5, лист 4</t>
  </si>
  <si>
    <t>300х640х590</t>
  </si>
  <si>
    <t>АP-4001</t>
  </si>
  <si>
    <t>Б-150.45</t>
  </si>
  <si>
    <t>труба круглая 45х1,5, 38х1,5</t>
  </si>
  <si>
    <t>АP-4003</t>
  </si>
  <si>
    <t>БУ-150.45 усиленный</t>
  </si>
  <si>
    <t>АP-4005</t>
  </si>
  <si>
    <t>1000х540х500</t>
  </si>
  <si>
    <t>Б-250.45</t>
  </si>
  <si>
    <t>труба круглая 45х1,5</t>
  </si>
  <si>
    <t>500х750</t>
  </si>
  <si>
    <t>БУ-250.45 усиленный</t>
  </si>
  <si>
    <t>труба круглая 42,3х2,8</t>
  </si>
  <si>
    <t>Б-550.45</t>
  </si>
  <si>
    <t>черно-желтый</t>
  </si>
  <si>
    <t>болт анкерный 10х85 - 4 шт.</t>
  </si>
  <si>
    <t>труба круглая       45х1,5</t>
  </si>
  <si>
    <t>500 х 750</t>
  </si>
  <si>
    <t>Б-550.45 усиленный</t>
  </si>
  <si>
    <t>труба круглая 42,3х2,8, 45 х 1,5</t>
  </si>
  <si>
    <t>БПК-1.000</t>
  </si>
  <si>
    <t>черный</t>
  </si>
  <si>
    <t>опорная ножка 38 х 1,5</t>
  </si>
  <si>
    <t>665 х 340 х 470</t>
  </si>
  <si>
    <t>STOP эконом</t>
  </si>
  <si>
    <t>труба круглая 38х1,5</t>
  </si>
  <si>
    <t>* Цена актуальна при заказе от 200 000 рублей, но не менее 50 шт.
** Заказ принимается от 2 шт.
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</t>
  </si>
  <si>
    <t>СТОЛБИКИ СКЛАДНЫЕ</t>
  </si>
  <si>
    <t>Цена опт**, руб.</t>
  </si>
  <si>
    <t>Цвет*</t>
  </si>
  <si>
    <t>Высота, мм</t>
  </si>
  <si>
    <t>ПС-65.60 столбик-барьер</t>
  </si>
  <si>
    <t>анкер/бетон</t>
  </si>
  <si>
    <t>любой</t>
  </si>
  <si>
    <t>труба 60х60х1,5</t>
  </si>
  <si>
    <t>ПС-64.60</t>
  </si>
  <si>
    <t>АПС-70/850</t>
  </si>
  <si>
    <t>бетонируемый</t>
  </si>
  <si>
    <t>бетонирование</t>
  </si>
  <si>
    <t>труба 76х1,5</t>
  </si>
  <si>
    <t>* Возможно окрашивание в нестандартный цвет.
** Цена актуальна при заказе от 200 000 руб.
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 Гарантия со дня поставки (продажи) потребителю
На целостность сварной конструкции-1 год, 6 мес.-на краску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</t>
  </si>
  <si>
    <t>СТОЛБИКИ ПАРКОВОЧНЫЕ</t>
  </si>
  <si>
    <t>эконом</t>
  </si>
  <si>
    <t>СЭБ</t>
  </si>
  <si>
    <t>RAL 9006</t>
  </si>
  <si>
    <t>труба круглая 76х1,5</t>
  </si>
  <si>
    <t>СЭА</t>
  </si>
  <si>
    <t xml:space="preserve"> ПС-11.76</t>
  </si>
  <si>
    <t>ПС-12.76</t>
  </si>
  <si>
    <t>ПС-11.108</t>
  </si>
  <si>
    <t>ПС-12.108</t>
  </si>
  <si>
    <t>ПС-61.60</t>
  </si>
  <si>
    <t>ПС-62.60</t>
  </si>
  <si>
    <t>анкерное</t>
  </si>
  <si>
    <t>ПС-12.76 ЭП</t>
  </si>
  <si>
    <t>мегаполис</t>
  </si>
  <si>
    <t>СМБ</t>
  </si>
  <si>
    <t>хром</t>
  </si>
  <si>
    <t>СМА</t>
  </si>
  <si>
    <t>ПС-12.76 ПП</t>
  </si>
  <si>
    <t>ПС-11.76 ПП</t>
  </si>
  <si>
    <t>СМБ-1</t>
  </si>
  <si>
    <t>СМА-1</t>
  </si>
  <si>
    <t xml:space="preserve"> ПС-21.76</t>
  </si>
  <si>
    <t>ПС-22.76</t>
  </si>
  <si>
    <t>ПС-21.108</t>
  </si>
  <si>
    <t>ПС-22.108</t>
  </si>
  <si>
    <t>хай-тек</t>
  </si>
  <si>
    <t>СХБ2</t>
  </si>
  <si>
    <t>СХА2</t>
  </si>
  <si>
    <t>СХБ</t>
  </si>
  <si>
    <t>СХА</t>
  </si>
  <si>
    <t>ПС-41.76</t>
  </si>
  <si>
    <t>ПС-42.76</t>
  </si>
  <si>
    <t>ПС-41.108</t>
  </si>
  <si>
    <t>ПС-42.108</t>
  </si>
  <si>
    <t>город</t>
  </si>
  <si>
    <t>СБ</t>
  </si>
  <si>
    <t>ПС-81.76</t>
  </si>
  <si>
    <t>СА</t>
  </si>
  <si>
    <t xml:space="preserve"> ПС-82.76</t>
  </si>
  <si>
    <t>премиум</t>
  </si>
  <si>
    <t>СПБ</t>
  </si>
  <si>
    <t>СПА</t>
  </si>
  <si>
    <t>со скошеным верхом</t>
  </si>
  <si>
    <t>ПС-31.76</t>
  </si>
  <si>
    <t>ПС-31.108</t>
  </si>
  <si>
    <t>ПС-32.76</t>
  </si>
  <si>
    <t>ПС-32.108</t>
  </si>
  <si>
    <t>из нержавеющей стали</t>
  </si>
  <si>
    <t xml:space="preserve">ПСН-12.76 </t>
  </si>
  <si>
    <t>ПСН-11.76</t>
  </si>
  <si>
    <t>усиленные</t>
  </si>
  <si>
    <t>ПСУ -70.76</t>
  </si>
  <si>
    <t>труба 76х3</t>
  </si>
  <si>
    <t>ПСУ -70.108</t>
  </si>
  <si>
    <t>АБ-76/1040</t>
  </si>
  <si>
    <t>труба круглая 76х2</t>
  </si>
  <si>
    <t>АБ-76/1080</t>
  </si>
  <si>
    <t>труба круглая 76х3</t>
  </si>
  <si>
    <t>АБ-76/830</t>
  </si>
  <si>
    <t>* Возможно окрашивание в нестандартный цвет.
** Цена актуальна при заказе от 200 000 руб.
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 Гарантия со дня поставки (продажи) потребителю
На целостность сварной конструкции-1 год, 6 мес.- на краску.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</t>
  </si>
  <si>
    <t>СТОЛБИКИ ПЕРЕДВИЖНЫЕ</t>
  </si>
  <si>
    <t>ССП</t>
  </si>
  <si>
    <t>ПС-84.76</t>
  </si>
  <si>
    <t>ССП1</t>
  </si>
  <si>
    <t xml:space="preserve"> ПС-85.76</t>
  </si>
  <si>
    <t>AP-1014</t>
  </si>
  <si>
    <t>Столбик парковочный передвижной металлический с утяжелителем AP-1014</t>
  </si>
  <si>
    <t>СПУ-750</t>
  </si>
  <si>
    <t>пластик</t>
  </si>
  <si>
    <t>СПУ-750-1</t>
  </si>
  <si>
    <t>AP-1013</t>
  </si>
  <si>
    <t xml:space="preserve">оранжевый </t>
  </si>
  <si>
    <t>СП-76</t>
  </si>
  <si>
    <t>СЭП-76</t>
  </si>
  <si>
    <t>* Возможно окрашивание в нестандартный цвет.
** Цена актуальна при заказе от 200 000 руб.
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</si>
  <si>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СТОЛБИКИ СЪЕМНЫЕ</t>
  </si>
  <si>
    <t>ССМ</t>
  </si>
  <si>
    <t>ССМ-1</t>
  </si>
  <si>
    <t>ПС-23.76</t>
  </si>
  <si>
    <t>ПС-13.76</t>
  </si>
  <si>
    <t>RAL</t>
  </si>
  <si>
    <t>АС-76/800</t>
  </si>
  <si>
    <t>ПС-83.76</t>
  </si>
  <si>
    <t>ПС-13.108</t>
  </si>
  <si>
    <t>труба 108х3</t>
  </si>
  <si>
    <t>ПС-23.108</t>
  </si>
  <si>
    <t>ПСН-83.76</t>
  </si>
  <si>
    <t>со скошенным верхом</t>
  </si>
  <si>
    <t>ПС-33.76</t>
  </si>
  <si>
    <t>ПС-33.108</t>
  </si>
  <si>
    <t>СТОЛБИКИ ЧУГУННЫЕ</t>
  </si>
  <si>
    <t>Обозначение</t>
  </si>
  <si>
    <t>Диаметр, мм</t>
  </si>
  <si>
    <t>Покрытие</t>
  </si>
  <si>
    <t>Крепление</t>
  </si>
  <si>
    <t>OP-1002</t>
  </si>
  <si>
    <t>чугун</t>
  </si>
  <si>
    <t>36***</t>
  </si>
  <si>
    <t>Ст.03</t>
  </si>
  <si>
    <t>1000 х 76 х 76</t>
  </si>
  <si>
    <t>Ст.04</t>
  </si>
  <si>
    <t>1000 х 57 х 57</t>
  </si>
  <si>
    <t>OP-1003</t>
  </si>
  <si>
    <t>Ст.05</t>
  </si>
  <si>
    <t>OP-1006</t>
  </si>
  <si>
    <t>Ст.06</t>
  </si>
  <si>
    <t>OP-1004</t>
  </si>
  <si>
    <t>Ст.01</t>
  </si>
  <si>
    <t>OP-1005</t>
  </si>
  <si>
    <t>Ст.02</t>
  </si>
  <si>
    <t>900 х 235 х 235</t>
  </si>
  <si>
    <t>OP-1013</t>
  </si>
  <si>
    <t>Ст.13</t>
  </si>
  <si>
    <t>чугун, сталь</t>
  </si>
  <si>
    <t>870 х 76 х 76</t>
  </si>
  <si>
    <t>Ст.19</t>
  </si>
  <si>
    <t>Ст.19-1</t>
  </si>
  <si>
    <t>OP-1020</t>
  </si>
  <si>
    <t>Ст.20</t>
  </si>
  <si>
    <t>Ст.20-1</t>
  </si>
  <si>
    <t>Ст.22</t>
  </si>
  <si>
    <t>540 х 120 х 120</t>
  </si>
  <si>
    <t>OP-1021</t>
  </si>
  <si>
    <t>столб чугунный №1</t>
  </si>
  <si>
    <t>140х140</t>
  </si>
  <si>
    <t>золото, серебро, медь, черный, серый</t>
  </si>
  <si>
    <t>порошковая полимерная краска или патинирование под бронзу</t>
  </si>
  <si>
    <t>предусмотрены специальные шпильки или анкерные болты для надежной фиксации</t>
  </si>
  <si>
    <t>OP-1022</t>
  </si>
  <si>
    <t>столб чугунный №2</t>
  </si>
  <si>
    <t>80х80</t>
  </si>
  <si>
    <t>OP-1023</t>
  </si>
  <si>
    <t>столб чугунный №4</t>
  </si>
  <si>
    <t>OP-1024</t>
  </si>
  <si>
    <t>столб чугунный №5</t>
  </si>
  <si>
    <t xml:space="preserve">* Возможно окрашивание в нестандартный цвет.
** Цена актуальна при заказе от 200 000 руб.
*** Гарантия на металлоконструкции - 3 года. На лакокрасочное покрытие - 12 месяцев.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****  Гарантия со дня поставки (продажи) потребителю
На целостность продукции
Гарантия не распространяется на повреждения вследствие вандализма </t>
  </si>
  <si>
    <t>СТОЛБИКИ ГИБКИЕ</t>
  </si>
  <si>
    <t>ССУ-480</t>
  </si>
  <si>
    <t>сэвилен</t>
  </si>
  <si>
    <t>болт анкерный 10х85 - 3 шт.</t>
  </si>
  <si>
    <t>Столбик 480мм</t>
  </si>
  <si>
    <t>480 х 200 х 200</t>
  </si>
  <si>
    <t>ССУ-750.000 СБ</t>
  </si>
  <si>
    <t>750 х 200 х 200</t>
  </si>
  <si>
    <t>ССУ-750</t>
  </si>
  <si>
    <t>Столбик 750мм</t>
  </si>
  <si>
    <t>Столбик 750 5 полос</t>
  </si>
  <si>
    <t>751 х 200 х 200</t>
  </si>
  <si>
    <t>Столбик с квадратным основанием 750</t>
  </si>
  <si>
    <t>полиуретан</t>
  </si>
  <si>
    <t>ССУ-750 с ушком</t>
  </si>
  <si>
    <t>ССУ-1000</t>
  </si>
  <si>
    <t>1000 х 200 х 200</t>
  </si>
  <si>
    <t>Столбик 1000мм</t>
  </si>
  <si>
    <t>Столбик 1000 мм (3 полосы)</t>
  </si>
  <si>
    <t>ССУ-1000 (Турция) ТПУ (USTUN)</t>
  </si>
  <si>
    <t>анкер (в комплекте)</t>
  </si>
  <si>
    <t>Фонарь сигнальный ФС-30</t>
  </si>
  <si>
    <t>втулка</t>
  </si>
  <si>
    <t>95 х 45 х 45</t>
  </si>
  <si>
    <t>Держатель цепи ССУ</t>
  </si>
  <si>
    <t>Утяжелитель столбика</t>
  </si>
  <si>
    <t>260 х 260 х 30</t>
  </si>
  <si>
    <t>Утяжелитель диск ССУ 330</t>
  </si>
  <si>
    <t>полимерпесчан</t>
  </si>
  <si>
    <t>перееносной</t>
  </si>
  <si>
    <t>330 х 330 х 40</t>
  </si>
  <si>
    <t>* Цена актуальна при заказе от 200 000 руб.
** Гарантия со дня поставки (продажи) потребителю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</t>
  </si>
  <si>
    <t>СТОЛБИКИ СИГНАЛЬНЫЕ</t>
  </si>
  <si>
    <t>Наи-ие</t>
  </si>
  <si>
    <t>ГОСТ</t>
  </si>
  <si>
    <t>Гарантия,мес</t>
  </si>
  <si>
    <t>С1-1,35</t>
  </si>
  <si>
    <t>1350х120х60</t>
  </si>
  <si>
    <t>С1-1,5</t>
  </si>
  <si>
    <t>50970-2011
32843-2014
52290-2004</t>
  </si>
  <si>
    <t>1500х120х60</t>
  </si>
  <si>
    <t xml:space="preserve">С1-1,6 </t>
  </si>
  <si>
    <t>Столбик сигнальный дорожный С1
С1О-КД1КБIIR1 ГОСТ 32843-2014</t>
  </si>
  <si>
    <t>1600х120х60</t>
  </si>
  <si>
    <t>С1 круглый</t>
  </si>
  <si>
    <t>1500х83х83</t>
  </si>
  <si>
    <t xml:space="preserve">С2 </t>
  </si>
  <si>
    <t>С2 круглый</t>
  </si>
  <si>
    <t>750х83х83</t>
  </si>
  <si>
    <t>С3 прямой**</t>
  </si>
  <si>
    <t>1300х120х3,5</t>
  </si>
  <si>
    <t>24***</t>
  </si>
  <si>
    <t>С2П</t>
  </si>
  <si>
    <t>760 х 220 х 220</t>
  </si>
  <si>
    <t>С3 скошенный</t>
  </si>
  <si>
    <t xml:space="preserve">Столбик сигнальный дорожный С3
С3ОН-КД1КБIIR1 ГОСТ 32843-2014 </t>
  </si>
  <si>
    <t>С3 скошенный- ГОСТ</t>
  </si>
  <si>
    <t>С3 прямой с фланцем</t>
  </si>
  <si>
    <t>Столбик сигнальный дорожный С3
С3П-П- КД1КБIIR1 ГОСТ 32843-2014</t>
  </si>
  <si>
    <t>750х150х150</t>
  </si>
  <si>
    <t>1000х150х150</t>
  </si>
  <si>
    <t>1300х150х150</t>
  </si>
  <si>
    <t>С3 скошенный с фланцем</t>
  </si>
  <si>
    <t>С3 с фланцем</t>
  </si>
  <si>
    <t>Столбик сигнальный дорожный С3</t>
  </si>
  <si>
    <t>С3П-П</t>
  </si>
  <si>
    <t>С3П-П с планшайбой</t>
  </si>
  <si>
    <t>С3 скошенный ГОСТ</t>
  </si>
  <si>
    <t>650х250х100</t>
  </si>
  <si>
    <t>С3 прямой ГОСТ</t>
  </si>
  <si>
    <t>650х250х101</t>
  </si>
  <si>
    <t>Столбик сигнальный дорожный С3
С3О-КД1КБIIR1 ГОСТ 32843-2014</t>
  </si>
  <si>
    <t>С5</t>
  </si>
  <si>
    <t>750 х 130</t>
  </si>
  <si>
    <t>* Цена актуальна при заказе от 200 000 руб.
** Продажа упаковками по 10 шт.
***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</si>
  <si>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КОЛЕСООТБОЙНИКИ МЕТАЛЛИЧЕСКИЕ</t>
  </si>
  <si>
    <t>Аналог</t>
  </si>
  <si>
    <t>Габариты ДхШхВ, мм</t>
  </si>
  <si>
    <t xml:space="preserve">анкерные </t>
  </si>
  <si>
    <t>AP-3001***</t>
  </si>
  <si>
    <t>К-76-2000-ОТ</t>
  </si>
  <si>
    <t>болт анкерный 10х85 - 8 шт.</t>
  </si>
  <si>
    <t>2000 х 141</t>
  </si>
  <si>
    <t>AP-3002</t>
  </si>
  <si>
    <t>2000 х 160 х 150</t>
  </si>
  <si>
    <t>AP-3009***</t>
  </si>
  <si>
    <t>К-108-2000-ОТ</t>
  </si>
  <si>
    <t>труба круглая 108х3, лист 3</t>
  </si>
  <si>
    <t>2000 х 190 х 207</t>
  </si>
  <si>
    <t>AP-3010***</t>
  </si>
  <si>
    <t>К-76-2000-ОП</t>
  </si>
  <si>
    <t>2000 х 190 х 150</t>
  </si>
  <si>
    <t>AP-3021</t>
  </si>
  <si>
    <t>К-450.76</t>
  </si>
  <si>
    <t>500 х 500 х 138</t>
  </si>
  <si>
    <t>AP-3031</t>
  </si>
  <si>
    <t>Труба круглая 76х3</t>
  </si>
  <si>
    <t>408 х 950 х 138</t>
  </si>
  <si>
    <t>AP-3033</t>
  </si>
  <si>
    <t>950 х 408 х 600</t>
  </si>
  <si>
    <t>AP-3034</t>
  </si>
  <si>
    <t>труба круглая 89х3</t>
  </si>
  <si>
    <t>800 х 400 х 140</t>
  </si>
  <si>
    <t>КО-76-2***</t>
  </si>
  <si>
    <t>К-76-2000-КР</t>
  </si>
  <si>
    <t>2000 х 130</t>
  </si>
  <si>
    <t>КО-76-5***</t>
  </si>
  <si>
    <t>К-76-500-УГ-ОП Угловой на
опорах</t>
  </si>
  <si>
    <t>труба круглая 76х3, лист 3</t>
  </si>
  <si>
    <t>500 х 500 х 130</t>
  </si>
  <si>
    <t>КО-76-8***</t>
  </si>
  <si>
    <t>К-76-ТЗ</t>
  </si>
  <si>
    <t>болт анкерный 10х85 - 12 шт.</t>
  </si>
  <si>
    <t>950 х 430 х 130</t>
  </si>
  <si>
    <t>КО-76-9</t>
  </si>
  <si>
    <t>К-220.76</t>
  </si>
  <si>
    <t>КО-76-10</t>
  </si>
  <si>
    <t>950 х 375 х 1000</t>
  </si>
  <si>
    <t>КО-108-2***</t>
  </si>
  <si>
    <t xml:space="preserve">К-108-2000-КР </t>
  </si>
  <si>
    <t>2000 х 150</t>
  </si>
  <si>
    <t>КО-159-1***</t>
  </si>
  <si>
    <t>К-159-2000-ОТ</t>
  </si>
  <si>
    <t>К-110.76</t>
  </si>
  <si>
    <t>1000 х 140</t>
  </si>
  <si>
    <t>1500 х 140</t>
  </si>
  <si>
    <t>2000 х 140</t>
  </si>
  <si>
    <t>К-110.108</t>
  </si>
  <si>
    <t>1000 х 207</t>
  </si>
  <si>
    <t>1500 х 207</t>
  </si>
  <si>
    <t>К-210.76</t>
  </si>
  <si>
    <t>К-210.108</t>
  </si>
  <si>
    <t>К-310.76</t>
  </si>
  <si>
    <t>К-310.108</t>
  </si>
  <si>
    <t>К-410.76.1,5</t>
  </si>
  <si>
    <t>Труба круглая 76х1,5</t>
  </si>
  <si>
    <t>500 х 500 х 140</t>
  </si>
  <si>
    <t>К-450.108</t>
  </si>
  <si>
    <t>Труба круглая 108х3</t>
  </si>
  <si>
    <t>К-550.108</t>
  </si>
  <si>
    <t>К-610.108</t>
  </si>
  <si>
    <t>К-610.76</t>
  </si>
  <si>
    <t>Модель 1</t>
  </si>
  <si>
    <t>1500 х 150 х 100</t>
  </si>
  <si>
    <t>AP-3003</t>
  </si>
  <si>
    <t>бетон</t>
  </si>
  <si>
    <t>2000 х 76 х 500</t>
  </si>
  <si>
    <t>AP-3004</t>
  </si>
  <si>
    <t>AP-3011 без прутков</t>
  </si>
  <si>
    <t>2000 х 108 х 500</t>
  </si>
  <si>
    <t>AP-3012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</si>
  <si>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200 000 руб.                                                                                                                                                        
***Минимальный размер заказа - от 50000 т.р.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
*****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</t>
  </si>
  <si>
    <t>КОЛЕСООТБОЙНИКИ РЕЗИНОВЫЕ</t>
  </si>
  <si>
    <t>Гарантия,мес.</t>
  </si>
  <si>
    <t>Тип крепления</t>
  </si>
  <si>
    <t>резиновые</t>
  </si>
  <si>
    <t>КР-0,6</t>
  </si>
  <si>
    <t>болт анкерный 12х120 - 3 шт.</t>
  </si>
  <si>
    <t>600 х 120 х 100</t>
  </si>
  <si>
    <t>КР-0,55</t>
  </si>
  <si>
    <t>болт анкерный 12х120 - 2 шт.</t>
  </si>
  <si>
    <t>550 х 150 х 100</t>
  </si>
  <si>
    <t>550 х 150 х 90</t>
  </si>
  <si>
    <t>6***</t>
  </si>
  <si>
    <t>КР-1,0
скошенный увеличенный</t>
  </si>
  <si>
    <t>1000 х 200 х 120</t>
  </si>
  <si>
    <t>КР-1,0
усиленный</t>
  </si>
  <si>
    <t>1000 х 200 х 100</t>
  </si>
  <si>
    <t>КР-1,0-2 с выступом</t>
  </si>
  <si>
    <t>500 х 200 х 100</t>
  </si>
  <si>
    <t>КР-1,0-2 с пазом</t>
  </si>
  <si>
    <t>КР-1,83 составной</t>
  </si>
  <si>
    <t>болт анкерный 12х120 - 4 шт.</t>
  </si>
  <si>
    <t>1830 х 150 х 100</t>
  </si>
  <si>
    <t>КР-1,83
цельный</t>
  </si>
  <si>
    <t>резинопласт</t>
  </si>
  <si>
    <t>КР-2,0</t>
  </si>
  <si>
    <t>2000 х 150 х 100</t>
  </si>
  <si>
    <t>КР-2,0
составной увеличенный</t>
  </si>
  <si>
    <t>2000 х 200 х 120</t>
  </si>
  <si>
    <t>КР-2,0
цельный</t>
  </si>
  <si>
    <t>КР-2,0
усиленный</t>
  </si>
  <si>
    <t>2000 х 200 х 100</t>
  </si>
  <si>
    <t>L-1800 составной</t>
  </si>
  <si>
    <t>резиновый</t>
  </si>
  <si>
    <t>1800 х 150 х 100</t>
  </si>
  <si>
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</si>
  <si>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КОЛЕСООТБОЙНИКИ КОМПОЗИТНЫЕ</t>
  </si>
  <si>
    <t>КП-0,55</t>
  </si>
  <si>
    <t>композит</t>
  </si>
  <si>
    <t>550 х 150 х 95</t>
  </si>
  <si>
    <t>КП-1,83</t>
  </si>
  <si>
    <t>1830 х 150 х 110</t>
  </si>
  <si>
    <t>КП-2,0</t>
  </si>
  <si>
    <t>2000 х 150 х 110</t>
  </si>
  <si>
    <t>КО-500</t>
  </si>
  <si>
    <t>500 х 115 х 100</t>
  </si>
  <si>
    <t>КО-600</t>
  </si>
  <si>
    <t>600 х 115 х 100</t>
  </si>
  <si>
    <t>КО-915</t>
  </si>
  <si>
    <t>КО-1000</t>
  </si>
  <si>
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со дня поставки (продажи) потребителю
Гарантия рапространяется на сохранение целостности конструкции, сохранение всех функциональных качеств, в том числе световозвращающих элементов
Гарантия не распространяется на изделия, смонтированные с нарушением требований данного паспорта. Рекомендации по монтажу выдаются по требованию.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</t>
  </si>
  <si>
    <t>ЗАЩИТА УГЛОВ И СТЕН</t>
  </si>
  <si>
    <t>защита углов</t>
  </si>
  <si>
    <t>800 х 100 х 8</t>
  </si>
  <si>
    <t>ДУ-Л-800</t>
  </si>
  <si>
    <t xml:space="preserve">800 х 90 х 8 </t>
  </si>
  <si>
    <t>ДУ-800</t>
  </si>
  <si>
    <t>800 х 95 х 10</t>
  </si>
  <si>
    <t>ДУ-900</t>
  </si>
  <si>
    <t>900 х 95 х 10</t>
  </si>
  <si>
    <t>ДКУ-Л-800</t>
  </si>
  <si>
    <t>800 х 70 х 8</t>
  </si>
  <si>
    <t>Демпфер 800х60</t>
  </si>
  <si>
    <t>800 х 60</t>
  </si>
  <si>
    <t>Демпфер 900х110</t>
  </si>
  <si>
    <t>900 х 100</t>
  </si>
  <si>
    <t>ДУ-8-900 прям.светоотр.</t>
  </si>
  <si>
    <t>900 х 100 х 8</t>
  </si>
  <si>
    <t>ДУ-8-900 косые светоотр.</t>
  </si>
  <si>
    <t>полимерно-песчан.</t>
  </si>
  <si>
    <t>800 х 127 х 10</t>
  </si>
  <si>
    <t>ДУ-10-900 косые.светоотр.</t>
  </si>
  <si>
    <t>900 х 127 х 10</t>
  </si>
  <si>
    <t>ДКУ-Л 900</t>
  </si>
  <si>
    <t>900 х 100 х 20</t>
  </si>
  <si>
    <t>ДБ-3000</t>
  </si>
  <si>
    <t>3000 х 152 х 22</t>
  </si>
  <si>
    <t>Для моделей ДС (кроме ДС-80) комлпект крепежа (две липкие ленты)</t>
  </si>
  <si>
    <t xml:space="preserve">ДУ-10-800 </t>
  </si>
  <si>
    <t>800 х 200 х 10</t>
  </si>
  <si>
    <t>профили из вспененного полиэтиилена</t>
  </si>
  <si>
    <t>ДУ-ВП-1</t>
  </si>
  <si>
    <t>600 х 250 х 8</t>
  </si>
  <si>
    <t>U38K6725А</t>
  </si>
  <si>
    <t>вспененный полиэтилен</t>
  </si>
  <si>
    <t>670х125х38</t>
  </si>
  <si>
    <t>U38K3325A</t>
  </si>
  <si>
    <t>330х125х38</t>
  </si>
  <si>
    <t>U38K10025А</t>
  </si>
  <si>
    <t>1000 х 250 х 38</t>
  </si>
  <si>
    <t>АА0053</t>
  </si>
  <si>
    <t>330 х 250 х 38</t>
  </si>
  <si>
    <t>U20K10019А</t>
  </si>
  <si>
    <t>500х200х20</t>
  </si>
  <si>
    <t>U20K5019А</t>
  </si>
  <si>
    <t>U087820А</t>
  </si>
  <si>
    <t>780 х 200 х 8</t>
  </si>
  <si>
    <t xml:space="preserve">E8S/078/200/90AMR </t>
  </si>
  <si>
    <t xml:space="preserve">38К4010А
</t>
  </si>
  <si>
    <t>400х100х38</t>
  </si>
  <si>
    <t>38К4012А</t>
  </si>
  <si>
    <t>400х12х38</t>
  </si>
  <si>
    <t>38К4014А</t>
  </si>
  <si>
    <t>400х140х38</t>
  </si>
  <si>
    <t>АА0052</t>
  </si>
  <si>
    <t>330х110х8</t>
  </si>
  <si>
    <t>АА0051</t>
  </si>
  <si>
    <t>335х250х38</t>
  </si>
  <si>
    <t>088925А</t>
  </si>
  <si>
    <t>890х250х8</t>
  </si>
  <si>
    <t>0810067А</t>
  </si>
  <si>
    <t>1000х670х8</t>
  </si>
  <si>
    <t>38K10067А</t>
  </si>
  <si>
    <t>1000х670х38</t>
  </si>
  <si>
    <t>38К10089А</t>
  </si>
  <si>
    <t>1000х890х38</t>
  </si>
  <si>
    <t>38К20025А</t>
  </si>
  <si>
    <t>2000х250х38</t>
  </si>
  <si>
    <t>38К20033А</t>
  </si>
  <si>
    <t>2000х330х38</t>
  </si>
  <si>
    <t>20K115100А</t>
  </si>
  <si>
    <t>1150х100х20</t>
  </si>
  <si>
    <t>20K10019А</t>
  </si>
  <si>
    <t>1000х200</t>
  </si>
  <si>
    <t>20K5019А</t>
  </si>
  <si>
    <t>500х200</t>
  </si>
  <si>
    <t xml:space="preserve">D8/1/50AMR          </t>
  </si>
  <si>
    <t>1000 х 50 х 8</t>
  </si>
  <si>
    <t xml:space="preserve">D8/10/50AMR           </t>
  </si>
  <si>
    <t>10000 х 50 х 8</t>
  </si>
  <si>
    <t xml:space="preserve">D8/1/100AMR           </t>
  </si>
  <si>
    <t>1000 х 1000 х 8</t>
  </si>
  <si>
    <t xml:space="preserve">D8/10/100AMR           </t>
  </si>
  <si>
    <t>10000 х 100 х 8</t>
  </si>
  <si>
    <t xml:space="preserve">D20/1/50AMR           </t>
  </si>
  <si>
    <t>1000 х 500 х 20</t>
  </si>
  <si>
    <t xml:space="preserve">D20/1/100AMR           </t>
  </si>
  <si>
    <t>1000 х 100 х 20</t>
  </si>
  <si>
    <t xml:space="preserve">D20/1/140AMR           </t>
  </si>
  <si>
    <t>1000 х 140 х 20</t>
  </si>
  <si>
    <t xml:space="preserve">E8/10/200/90AMR         </t>
  </si>
  <si>
    <t>10000 х 200 х 8</t>
  </si>
  <si>
    <t xml:space="preserve">E8/1/100/42AMR         </t>
  </si>
  <si>
    <t>1000 х 100 х 8</t>
  </si>
  <si>
    <t xml:space="preserve">E8/10/100/42AMR          </t>
  </si>
  <si>
    <t>E8/1/62/26AMR</t>
  </si>
  <si>
    <t>1000 х 620 х 8</t>
  </si>
  <si>
    <t xml:space="preserve">E8/10/62/26AMR </t>
  </si>
  <si>
    <t>10000 х 620 х 8</t>
  </si>
  <si>
    <t xml:space="preserve">E20/1/140/50AMR          </t>
  </si>
  <si>
    <t xml:space="preserve">W8/1/100/2AMR </t>
  </si>
  <si>
    <t>1000 х 100 х 2</t>
  </si>
  <si>
    <t xml:space="preserve">W8/10/100/2AMR </t>
  </si>
  <si>
    <t>10000 х 100 х 2</t>
  </si>
  <si>
    <t xml:space="preserve">W8/1/100/4AMR </t>
  </si>
  <si>
    <t>1000 х 100 х 4</t>
  </si>
  <si>
    <t xml:space="preserve">W8/10/100/4AMR </t>
  </si>
  <si>
    <t>10000 х 100 х 4</t>
  </si>
  <si>
    <t xml:space="preserve">W8/1/100/6AMR </t>
  </si>
  <si>
    <t>1000 х 100 х 6</t>
  </si>
  <si>
    <t xml:space="preserve">W8/10/100/6AMR </t>
  </si>
  <si>
    <t>10000 х 100 х 6</t>
  </si>
  <si>
    <t xml:space="preserve">W8/1/100/8AMR </t>
  </si>
  <si>
    <t xml:space="preserve">W8/10/100/8AMR </t>
  </si>
  <si>
    <t xml:space="preserve">W8/1/100/12AMR </t>
  </si>
  <si>
    <t>1000 х 100 х 12</t>
  </si>
  <si>
    <t xml:space="preserve">W8/10/100/12AMR </t>
  </si>
  <si>
    <t xml:space="preserve">W8/1/100/14AMR </t>
  </si>
  <si>
    <t>1000 х 100 х 14</t>
  </si>
  <si>
    <t xml:space="preserve">W8/10/100/14AMR </t>
  </si>
  <si>
    <t>10000 х 100 х 14</t>
  </si>
  <si>
    <t>защита кромок</t>
  </si>
  <si>
    <t>Тип А</t>
  </si>
  <si>
    <t>1000 х 40 х 20</t>
  </si>
  <si>
    <t>Тип B</t>
  </si>
  <si>
    <t>1000 х 40 х 8</t>
  </si>
  <si>
    <t>Тип C</t>
  </si>
  <si>
    <t>1000 х 40 х 30</t>
  </si>
  <si>
    <t>Тип D</t>
  </si>
  <si>
    <t>1000 х 60 х 20</t>
  </si>
  <si>
    <t>Тип H</t>
  </si>
  <si>
    <t>1000 х 45 х 35</t>
  </si>
  <si>
    <t>защита для стеллажей</t>
  </si>
  <si>
    <t>300 х 216 х 216</t>
  </si>
  <si>
    <t>защита стен</t>
  </si>
  <si>
    <t>РЗС-800</t>
  </si>
  <si>
    <t>800х220х25</t>
  </si>
  <si>
    <t>D8S/078/200AMR</t>
  </si>
  <si>
    <t>ДС-1000П</t>
  </si>
  <si>
    <t>1000 х 150 х 10</t>
  </si>
  <si>
    <t>ДС-1000С</t>
  </si>
  <si>
    <t>БР-450 монтажная пластина</t>
  </si>
  <si>
    <t>металл</t>
  </si>
  <si>
    <t>450 х 250 х 5</t>
  </si>
  <si>
    <t>БР-500 монтажная пластина</t>
  </si>
  <si>
    <t>500 х 250 х 5</t>
  </si>
  <si>
    <t>защита стен (рулонная)</t>
  </si>
  <si>
    <t>0810100А</t>
  </si>
  <si>
    <t>10000х1000х8</t>
  </si>
  <si>
    <t>081050А</t>
  </si>
  <si>
    <t>10000 х 500 х 8</t>
  </si>
  <si>
    <t>081025А</t>
  </si>
  <si>
    <t>10000 х 250 х 8</t>
  </si>
  <si>
    <t>0330100АMR</t>
  </si>
  <si>
    <t>30000 х 1000 х 2</t>
  </si>
  <si>
    <t>033050АMR</t>
  </si>
  <si>
    <t>30000 х 500 х 2</t>
  </si>
  <si>
    <t>033025АMR</t>
  </si>
  <si>
    <t>30000 х 250 х 2</t>
  </si>
  <si>
    <t>защита колонн</t>
  </si>
  <si>
    <t>Труба защитная 800х200 (боллард)</t>
  </si>
  <si>
    <t>800 х 200</t>
  </si>
  <si>
    <t>Труба защитная 800х200 (половина)</t>
  </si>
  <si>
    <t>OS350</t>
  </si>
  <si>
    <t>OS500</t>
  </si>
  <si>
    <t>OS1000</t>
  </si>
  <si>
    <t>O350/2/1200/1</t>
  </si>
  <si>
    <t>350х2 с 1 балкой 1200 (внеш. размер)</t>
  </si>
  <si>
    <t>O350/2/2400/1</t>
  </si>
  <si>
    <t>350х2 с 1 балкой 2400 (внеш. размер)</t>
  </si>
  <si>
    <t>O500/2/1200/2</t>
  </si>
  <si>
    <t>500х2 с 2 балками 1200 (внеш. размер)</t>
  </si>
  <si>
    <t>O500/2/2400/2</t>
  </si>
  <si>
    <t>500х2 с 2 балками 2400 (внеш. размер)</t>
  </si>
  <si>
    <t>O1000/2/1200/3</t>
  </si>
  <si>
    <t>1000х2 с 3 балками 1200 (внеш. размер)</t>
  </si>
  <si>
    <t>O1000/2/2400/3</t>
  </si>
  <si>
    <t>1000х2 с 3 балками 2400 (внеш. размер)</t>
  </si>
  <si>
    <t>OG350/500/500/1</t>
  </si>
  <si>
    <t>500х500 с 1 балкой (внутр. размер)</t>
  </si>
  <si>
    <t>OG350/1000/1000/1</t>
  </si>
  <si>
    <t>1000х1000 с 1 балкой (внутр. размер)</t>
  </si>
  <si>
    <t>OG500/500/500/1</t>
  </si>
  <si>
    <t>OG500/1000/1000/1</t>
  </si>
  <si>
    <t>OG500/1000/1000/2</t>
  </si>
  <si>
    <t>500х500 с 2 балками (внутр. размер)</t>
  </si>
  <si>
    <t>OG500/500/500/2</t>
  </si>
  <si>
    <t>1000х1000 с 2 балками (внутр. размер)</t>
  </si>
  <si>
    <t>OG1000/500/500/2</t>
  </si>
  <si>
    <t>OG1000/1000/1000/2</t>
  </si>
  <si>
    <t>OG1000/500/500/3</t>
  </si>
  <si>
    <t>500х500 с 3 балками (внутр. размер)</t>
  </si>
  <si>
    <t>OG1000/1000/1000/3</t>
  </si>
  <si>
    <t>1000х1000 с 3 балками (внутр. размер)</t>
  </si>
  <si>
    <t>OP350/500/500/1</t>
  </si>
  <si>
    <t>OP350/1000/1000/1</t>
  </si>
  <si>
    <t>OP500/500/500/1</t>
  </si>
  <si>
    <t>OP500/1000/1000/1</t>
  </si>
  <si>
    <t>OP500/500/500/2</t>
  </si>
  <si>
    <t>OP500/1000/1000/2</t>
  </si>
  <si>
    <t>OP1000/500/500/2</t>
  </si>
  <si>
    <t>OP1000/1000/1000/2</t>
  </si>
  <si>
    <t>OP1000/500/500/3</t>
  </si>
  <si>
    <t>OP1000/1000/1000/3</t>
  </si>
  <si>
    <t>OO350/500/500/1</t>
  </si>
  <si>
    <t>OO350/1000/1000/1</t>
  </si>
  <si>
    <t>OO500/500/500/1</t>
  </si>
  <si>
    <t>OO500/1000/1000/1</t>
  </si>
  <si>
    <t>OO500/500/500/2</t>
  </si>
  <si>
    <t>OO500/1000/1000/2</t>
  </si>
  <si>
    <t>OO1000/500/500/2</t>
  </si>
  <si>
    <t>500х500 с 2 балкой (внутр. размер)</t>
  </si>
  <si>
    <t>OO1000/1000/1000/2</t>
  </si>
  <si>
    <t>1000х1000 с 2 балкой (внутр. размер)</t>
  </si>
  <si>
    <t>OO1000/500/500/3</t>
  </si>
  <si>
    <t>OO1000/1000/1000/3</t>
  </si>
  <si>
    <t>* Цена актуальная при сумме заказа 200'000 рублей.
** Минимальная сумма заказа при отсутствии товара на складе - 10'000 рублей.
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несоблюдении хранения и эксплуатации.
*****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</si>
  <si>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ИДН-300</t>
  </si>
  <si>
    <t>ИДН-300 сдвоенный</t>
  </si>
  <si>
    <t>300 х 1000 х 37</t>
  </si>
  <si>
    <t>6*****</t>
  </si>
  <si>
    <t>ИДН-300-1</t>
  </si>
  <si>
    <t>300 х 500 х 35</t>
  </si>
  <si>
    <t>ИДН-300-2</t>
  </si>
  <si>
    <t>300 х 180 х 35</t>
  </si>
  <si>
    <t>ИДН-500</t>
  </si>
  <si>
    <t>ИДН-500-1</t>
  </si>
  <si>
    <t>500 х 500 х 58</t>
  </si>
  <si>
    <t>ИДН 500-1 с кабель-каналом средний</t>
  </si>
  <si>
    <t>500 х 500 х 50</t>
  </si>
  <si>
    <t>ИДН-500-2</t>
  </si>
  <si>
    <t>500 х 250 х 58</t>
  </si>
  <si>
    <t>ИДН-500-1М</t>
  </si>
  <si>
    <t>резина, металл</t>
  </si>
  <si>
    <t>ИДН-900</t>
  </si>
  <si>
    <t>ИДН-900-1</t>
  </si>
  <si>
    <t>900 х 500 х 58</t>
  </si>
  <si>
    <t>ИДН-900-2</t>
  </si>
  <si>
    <t>900 х 250 х 58</t>
  </si>
  <si>
    <t>ИДН-900-1М</t>
  </si>
  <si>
    <t>композитные</t>
  </si>
  <si>
    <t>полимерпесчаный композит</t>
  </si>
  <si>
    <t>300 х 172 х 35</t>
  </si>
  <si>
    <t>ИДН300С</t>
  </si>
  <si>
    <t>300 х 500 х 50</t>
  </si>
  <si>
    <t>ИДН-300 СЖ</t>
  </si>
  <si>
    <t>300 х 500 х 52</t>
  </si>
  <si>
    <t>ИДН300К</t>
  </si>
  <si>
    <t>300 х 250 х 50</t>
  </si>
  <si>
    <t>ИДН-500-1 с треуг.отражателями</t>
  </si>
  <si>
    <t>500 х 500 х 55</t>
  </si>
  <si>
    <t>ИДН-500-1 с прямоуг. Отражателями</t>
  </si>
  <si>
    <t>ИДН500К</t>
  </si>
  <si>
    <t>ИДН500С</t>
  </si>
  <si>
    <t>ИДН500СЖ</t>
  </si>
  <si>
    <t>500 х 250 х 55</t>
  </si>
  <si>
    <t>ИДН500СКК</t>
  </si>
  <si>
    <t>900 х 500 х 50</t>
  </si>
  <si>
    <t>900 х 260 х 50</t>
  </si>
  <si>
    <t>ИДН900-СЖ</t>
  </si>
  <si>
    <t>900х500х58</t>
  </si>
  <si>
    <t>ИДН900К</t>
  </si>
  <si>
    <t>900 х 260 х 58</t>
  </si>
  <si>
    <t>ИДН-1100</t>
  </si>
  <si>
    <t>ИДН 1100С</t>
  </si>
  <si>
    <t>1100 х 500 х 58</t>
  </si>
  <si>
    <t>ИДН 1100СЖ</t>
  </si>
  <si>
    <t>ИДН 1100-2</t>
  </si>
  <si>
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***Гарантийный срок начинается со дня поставки (продажи) потребителю.
Гарантия распространяется на целостность сварной конструкции.
Гарантийные обязательства по креплению к дорожному полотну дает монтажная организация, основываясь на выборе крепежа, качества дорожного полотна и интенсивности дорожного движения.****  Гарантия со дня поставки (продажи) потребителю
На целостность товара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 
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</si>
  <si>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ЗЕРКАЛА СФЕРИЧЕСКИЕ ОБЗОРНЫЕ</t>
  </si>
  <si>
    <t>уличные</t>
  </si>
  <si>
    <t>дорожные с козырьком</t>
  </si>
  <si>
    <t>ЗС-600</t>
  </si>
  <si>
    <t>хомут</t>
  </si>
  <si>
    <t>ЗС-800</t>
  </si>
  <si>
    <t>ЗС-1000</t>
  </si>
  <si>
    <t>ЗС-1200</t>
  </si>
  <si>
    <t>ЗС 900п (с подогревом)</t>
  </si>
  <si>
    <t>дорожные с красно-белой окантовкой</t>
  </si>
  <si>
    <t>ЗСД-500</t>
  </si>
  <si>
    <t>ЗСД-600</t>
  </si>
  <si>
    <t>ЗСД-700</t>
  </si>
  <si>
    <t>ЗСД-800</t>
  </si>
  <si>
    <t>ЗСД-900</t>
  </si>
  <si>
    <t>ЗСД-1000</t>
  </si>
  <si>
    <t>ЗСД-1200</t>
  </si>
  <si>
    <t>ЗСД600</t>
  </si>
  <si>
    <t>ЗСД800</t>
  </si>
  <si>
    <t>ЗСД1000</t>
  </si>
  <si>
    <t>ЗСД-400х600</t>
  </si>
  <si>
    <t>ЗСД-600х800</t>
  </si>
  <si>
    <t>ЗСД-800х1000</t>
  </si>
  <si>
    <t>800 х 1000</t>
  </si>
  <si>
    <t>ЗСД400х600</t>
  </si>
  <si>
    <t>ЗСД600х800</t>
  </si>
  <si>
    <t>для помещений</t>
  </si>
  <si>
    <t>ЗСП-700 усиленное крепление</t>
  </si>
  <si>
    <t>ЗСП300</t>
  </si>
  <si>
    <t>кронштейн</t>
  </si>
  <si>
    <t>ЗСП400</t>
  </si>
  <si>
    <t>ЗСП500</t>
  </si>
  <si>
    <t>ЗСП600</t>
  </si>
  <si>
    <t>ЗСП700</t>
  </si>
  <si>
    <t>ЗСП800</t>
  </si>
  <si>
    <t>ЗСП900</t>
  </si>
  <si>
    <t>330 з 330 х 360</t>
  </si>
  <si>
    <t>ЗСП600х800</t>
  </si>
  <si>
    <t>универсальные</t>
  </si>
  <si>
    <t>ЗСУ-600</t>
  </si>
  <si>
    <t>ЗСУ-900</t>
  </si>
  <si>
    <t>ЗСУ600</t>
  </si>
  <si>
    <t>ЗСУ-450к</t>
  </si>
  <si>
    <t>ЗСУ-600к</t>
  </si>
  <si>
    <t>ЗСУ-800к</t>
  </si>
  <si>
    <t>ЗСУ-1000к</t>
  </si>
  <si>
    <t>купольные</t>
  </si>
  <si>
    <t>без крепежа</t>
  </si>
  <si>
    <t>ЗК600</t>
  </si>
  <si>
    <t>ЗК800</t>
  </si>
  <si>
    <t>ЗК1000</t>
  </si>
  <si>
    <t>индустриальные</t>
  </si>
  <si>
    <t>прямоугольные</t>
  </si>
  <si>
    <t>ЗСИ-400х600</t>
  </si>
  <si>
    <t>ЗСИ-600х800</t>
  </si>
  <si>
    <t>ЗСИ-800х1000</t>
  </si>
  <si>
    <t>круглые</t>
  </si>
  <si>
    <t>ЗСИ-450</t>
  </si>
  <si>
    <t>ЗСИ-600</t>
  </si>
  <si>
    <t>ЗСИ-750</t>
  </si>
  <si>
    <t>ЗСИ-900</t>
  </si>
  <si>
    <t>ЗСИ800</t>
  </si>
  <si>
    <t>крепление / кронштейны</t>
  </si>
  <si>
    <t>Кронштейн для крепления зеркала к стене</t>
  </si>
  <si>
    <t>Россия</t>
  </si>
  <si>
    <t>диам. 60 мм</t>
  </si>
  <si>
    <t>Кронштейн для крепления зеркала к стене/потолку д.76</t>
  </si>
  <si>
    <t>диам. 76</t>
  </si>
  <si>
    <t>Кронштейн для крепления зеркала к стене/потолку д.57</t>
  </si>
  <si>
    <t>диам. 57</t>
  </si>
  <si>
    <t>Стойка для зеркала 3м</t>
  </si>
  <si>
    <t>круглая труба 57х3х3000</t>
  </si>
  <si>
    <t>Стойка для зеркала 4м</t>
  </si>
  <si>
    <t>круглая труба 63х5,5</t>
  </si>
  <si>
    <t>круглая труба 83х5,5</t>
  </si>
  <si>
    <t>* Цена актуальна при заказе от 200 000 руб.
** Сумма расстояний между наблюдателем, зеркалом и объектом
*** Гарантийный срок начинается со дня поставки (продажи) потребителю.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 Гарантия со дня поставки (продажи) потребителю
На отслоение амальгамы у зеркал, на отхождение зеркального полотна от задней крышки
Гарантия не распространяется на механические и иные повреждения.
Изготовитель не принимает претензий на некомплектность изделия после его поставки (продажи) потребителю по истечении суток.
*****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</si>
  <si>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КОНУСЫ ДОРОЖНЫЕ СИГНАЛЬНЫЕ</t>
  </si>
  <si>
    <t>Материал утяжелителя</t>
  </si>
  <si>
    <t>Полосы</t>
  </si>
  <si>
    <t>Утяжелитель</t>
  </si>
  <si>
    <t>Диаметр верхнего отверстия, мм</t>
  </si>
  <si>
    <t xml:space="preserve"> средняя жесткость</t>
  </si>
  <si>
    <t>КС 1.2</t>
  </si>
  <si>
    <t>нет</t>
  </si>
  <si>
    <t>320 х 260 х 260</t>
  </si>
  <si>
    <t>КС 1.4</t>
  </si>
  <si>
    <t>краска</t>
  </si>
  <si>
    <t>КС 1.6</t>
  </si>
  <si>
    <t>пленка</t>
  </si>
  <si>
    <t>КС 2.2</t>
  </si>
  <si>
    <t>510 х 340 х 340</t>
  </si>
  <si>
    <t>КС 2.2.0</t>
  </si>
  <si>
    <t>есть</t>
  </si>
  <si>
    <t>КС 2.4</t>
  </si>
  <si>
    <t>КС 2.4.0</t>
  </si>
  <si>
    <t>КС 2.6</t>
  </si>
  <si>
    <t>пленка/краска</t>
  </si>
  <si>
    <t>КС 2.6.0</t>
  </si>
  <si>
    <t>КС 2.8</t>
  </si>
  <si>
    <t>КС 2.8.0</t>
  </si>
  <si>
    <t>КС 3.2</t>
  </si>
  <si>
    <t>750 х 340 х 340</t>
  </si>
  <si>
    <t>КС 3.2.0</t>
  </si>
  <si>
    <t>КС 3.4</t>
  </si>
  <si>
    <t>КС 3.4.0</t>
  </si>
  <si>
    <t>КС 3.6</t>
  </si>
  <si>
    <t>750 х 350 х 350</t>
  </si>
  <si>
    <t>КС 3.6.0</t>
  </si>
  <si>
    <t>КС 3.8</t>
  </si>
  <si>
    <t>КС 3.8.0</t>
  </si>
  <si>
    <t>КС 3.10.0</t>
  </si>
  <si>
    <t>квадратные мягкие</t>
  </si>
  <si>
    <t>КС-1.1</t>
  </si>
  <si>
    <t>320 х 235 х 235</t>
  </si>
  <si>
    <t>КС-1.2</t>
  </si>
  <si>
    <t>КС-1.3</t>
  </si>
  <si>
    <t>КС-2.1</t>
  </si>
  <si>
    <t>500 х 275 х 275</t>
  </si>
  <si>
    <t>КС-2.2</t>
  </si>
  <si>
    <t>КС-2.2.3</t>
  </si>
  <si>
    <t>500 х 276 х 276</t>
  </si>
  <si>
    <t>КС-2.3</t>
  </si>
  <si>
    <t>КС-2.4</t>
  </si>
  <si>
    <t>КС-2.4.3</t>
  </si>
  <si>
    <t>КС-2.5</t>
  </si>
  <si>
    <t>КС-2.6</t>
  </si>
  <si>
    <t>КС-2.6.3</t>
  </si>
  <si>
    <t>КС-2.7</t>
  </si>
  <si>
    <t>КС-2.8</t>
  </si>
  <si>
    <t>КС-2.8.3</t>
  </si>
  <si>
    <t>КС-3.1</t>
  </si>
  <si>
    <t>КС-3.2</t>
  </si>
  <si>
    <t>КС-3.2.3</t>
  </si>
  <si>
    <t>КС-3.3</t>
  </si>
  <si>
    <t>КС-3.4</t>
  </si>
  <si>
    <t>КС-3.4.3</t>
  </si>
  <si>
    <t>КС-3.5</t>
  </si>
  <si>
    <t>КС-3.6</t>
  </si>
  <si>
    <t>КС-3.6.3</t>
  </si>
  <si>
    <t>КС-3.7</t>
  </si>
  <si>
    <t>КС-3.8</t>
  </si>
  <si>
    <t>КС-3.8.3</t>
  </si>
  <si>
    <t>КС-3.9</t>
  </si>
  <si>
    <t>КС-3.10</t>
  </si>
  <si>
    <t>КС-3.10.1 аэродромный</t>
  </si>
  <si>
    <t>750 х 380 х 380</t>
  </si>
  <si>
    <t>КС-3.10.3</t>
  </si>
  <si>
    <t xml:space="preserve"> средня жесткость</t>
  </si>
  <si>
    <t>520 х 285 х 285</t>
  </si>
  <si>
    <t>345 х 345 х 820</t>
  </si>
  <si>
    <t>Конус 520</t>
  </si>
  <si>
    <t>ПВХ</t>
  </si>
  <si>
    <t>Конус 520 с утяжелителем</t>
  </si>
  <si>
    <t>Водоналивной конус</t>
  </si>
  <si>
    <t>Конус Аэропорт</t>
  </si>
  <si>
    <t>Конус складной с подсветкой</t>
  </si>
  <si>
    <t>ткань</t>
  </si>
  <si>
    <t>500 х 280 х 280</t>
  </si>
  <si>
    <t>Водоналивной конус без полос</t>
  </si>
  <si>
    <t>800 х 350 х 350</t>
  </si>
  <si>
    <t>Табличка медиаконуса</t>
  </si>
  <si>
    <t>600 х 600 х 60</t>
  </si>
  <si>
    <t>аксессуары конусов</t>
  </si>
  <si>
    <t>Лента вытяжная 5 метров</t>
  </si>
  <si>
    <t>240 х 240 х 120</t>
  </si>
  <si>
    <t>Лента вытяжная 9 метров</t>
  </si>
  <si>
    <t>240 х 240 х 240</t>
  </si>
  <si>
    <t>Держатель кабель-каналов</t>
  </si>
  <si>
    <t>втулка-держатель вехи в конусе</t>
  </si>
  <si>
    <t>коннектор для конусов 2м</t>
  </si>
  <si>
    <t>2000, диам кольца-70, диам трубы-20</t>
  </si>
  <si>
    <t>держатель цепи для конуса</t>
  </si>
  <si>
    <t xml:space="preserve"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со дня поставки (продажи) потребителю
На целостность продукции
Гарантия не распространяется на повреждения вследствие вандализма </t>
  </si>
  <si>
    <t>КАБЕЛЬ-КАНАЛЫ</t>
  </si>
  <si>
    <t>Размер канала, мм</t>
  </si>
  <si>
    <t>Нагрузка максимальная, кг</t>
  </si>
  <si>
    <t>1 канал</t>
  </si>
  <si>
    <t>ККМ-200</t>
  </si>
  <si>
    <t>сталь листовая 2,5 мм</t>
  </si>
  <si>
    <t>2000 х 200х 32</t>
  </si>
  <si>
    <t>100 х 30</t>
  </si>
  <si>
    <t>ККМ-360</t>
  </si>
  <si>
    <t>2000 х 360х 40</t>
  </si>
  <si>
    <t>200 х 37</t>
  </si>
  <si>
    <t>ККП-1-1,5</t>
  </si>
  <si>
    <t>1000 х 133 х 20</t>
  </si>
  <si>
    <t>12х38</t>
  </si>
  <si>
    <t>ККР-1-12</t>
  </si>
  <si>
    <t>990х202х38</t>
  </si>
  <si>
    <t>30х30</t>
  </si>
  <si>
    <t>ККР-1-12Б</t>
  </si>
  <si>
    <t>50х51</t>
  </si>
  <si>
    <t>39х14</t>
  </si>
  <si>
    <t>ККР 1-1,5</t>
  </si>
  <si>
    <t>33х13</t>
  </si>
  <si>
    <t>ГКК 1-11</t>
  </si>
  <si>
    <t>9000 х 64 х 11</t>
  </si>
  <si>
    <t>16х6</t>
  </si>
  <si>
    <t>ГКК 1-16</t>
  </si>
  <si>
    <t>9000 х 76 х 16</t>
  </si>
  <si>
    <t>20х8</t>
  </si>
  <si>
    <t>ГКК 1-25</t>
  </si>
  <si>
    <t>9000 х 76 х 25</t>
  </si>
  <si>
    <t>38х16</t>
  </si>
  <si>
    <t>2 канала</t>
  </si>
  <si>
    <t>ККП 2</t>
  </si>
  <si>
    <t>1010 х 205 х 35</t>
  </si>
  <si>
    <t>35х30</t>
  </si>
  <si>
    <t xml:space="preserve">ККР-2-10 </t>
  </si>
  <si>
    <t>990 х 300 х 48</t>
  </si>
  <si>
    <t>32х35</t>
  </si>
  <si>
    <t xml:space="preserve">ККР-2-12 </t>
  </si>
  <si>
    <t>33х30</t>
  </si>
  <si>
    <t>ККП 2-12</t>
  </si>
  <si>
    <t>1000 х 250 х 45</t>
  </si>
  <si>
    <t>34 х 32</t>
  </si>
  <si>
    <t>ККР-2-12У</t>
  </si>
  <si>
    <t>400 х 250 х 45</t>
  </si>
  <si>
    <t>ККР-2-18Б</t>
  </si>
  <si>
    <t>900 х 615 х 105</t>
  </si>
  <si>
    <t>79х93/86</t>
  </si>
  <si>
    <t xml:space="preserve">ККР-500 с наклейками </t>
  </si>
  <si>
    <t>500х500х50</t>
  </si>
  <si>
    <t>34х32</t>
  </si>
  <si>
    <t>МШ-2-20</t>
  </si>
  <si>
    <t>800х300х125</t>
  </si>
  <si>
    <t>94х106</t>
  </si>
  <si>
    <t>Drop Over ККР 2-12</t>
  </si>
  <si>
    <t>300 х 600 х 50</t>
  </si>
  <si>
    <t>32 х 32</t>
  </si>
  <si>
    <t>Джаз 2-12 композит</t>
  </si>
  <si>
    <t>900 х 260 х 55</t>
  </si>
  <si>
    <t>31 х 31</t>
  </si>
  <si>
    <t>Мостик рукава Д-80</t>
  </si>
  <si>
    <t>815 х 297 х 82</t>
  </si>
  <si>
    <t>90 х 70</t>
  </si>
  <si>
    <t>3 канала</t>
  </si>
  <si>
    <t>ККП-3</t>
  </si>
  <si>
    <t>1000 х 290 х 45</t>
  </si>
  <si>
    <t>35 х 30</t>
  </si>
  <si>
    <t>6******</t>
  </si>
  <si>
    <t>ККР-3</t>
  </si>
  <si>
    <t>900 х 300 х 45</t>
  </si>
  <si>
    <t>32х32</t>
  </si>
  <si>
    <t>24****</t>
  </si>
  <si>
    <t>ККР-3-12</t>
  </si>
  <si>
    <t>30х32</t>
  </si>
  <si>
    <t>ККР 3-12У</t>
  </si>
  <si>
    <t>500 х 300 х 50</t>
  </si>
  <si>
    <t>30 х 32</t>
  </si>
  <si>
    <t>ККР 3-20</t>
  </si>
  <si>
    <t>900 х 500 х 75</t>
  </si>
  <si>
    <t>55х62</t>
  </si>
  <si>
    <t>КТ-3М</t>
  </si>
  <si>
    <t>550 х 450 х 80</t>
  </si>
  <si>
    <t>45 х 50</t>
  </si>
  <si>
    <t>ККР-3-20У</t>
  </si>
  <si>
    <t>310х500х75</t>
  </si>
  <si>
    <t>56х62</t>
  </si>
  <si>
    <t>4 канала</t>
  </si>
  <si>
    <t>ДСР 3</t>
  </si>
  <si>
    <t>1000 х 180 х 30</t>
  </si>
  <si>
    <t>16х23/12х20</t>
  </si>
  <si>
    <t>ККР 4-20</t>
  </si>
  <si>
    <t>900 х 600 х 58</t>
  </si>
  <si>
    <t>50х40</t>
  </si>
  <si>
    <t>5 каналов</t>
  </si>
  <si>
    <t>ККП 5</t>
  </si>
  <si>
    <t>880 х 480 х 50</t>
  </si>
  <si>
    <t>35х35</t>
  </si>
  <si>
    <t>ККП 5-20</t>
  </si>
  <si>
    <t>900 х 500 х 55</t>
  </si>
  <si>
    <t>40х38/34</t>
  </si>
  <si>
    <t>ККР 5</t>
  </si>
  <si>
    <t>900 х 550 х 55</t>
  </si>
  <si>
    <t>35х33/37х35</t>
  </si>
  <si>
    <t>ККР 5-20</t>
  </si>
  <si>
    <t>36 х 32</t>
  </si>
  <si>
    <t>ККР 5-20У</t>
  </si>
  <si>
    <t>500 х 300 х 55</t>
  </si>
  <si>
    <t>КТ-5М</t>
  </si>
  <si>
    <t>650 х 450 х 60</t>
  </si>
  <si>
    <t>35 х 35</t>
  </si>
  <si>
    <r>
      <rPr>
        <sz val="9"/>
        <color rgb="FF000000"/>
        <rFont val="Arial"/>
        <charset val="1"/>
      </rPr>
  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со дня поставки (продажи) потребителю
Гарантия рапространяется на сохранение целостности конструкции, сохранение всех функциональных качеств, в том числе световозвращающих элементов
Гарантия не распространяется на изделия, смонтированные с нарушением требований данного паспорта. Рекомендации по монтажу выдаются по требованию.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
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требований.*****</t>
    </r>
    <r>
      <rPr>
        <sz val="11"/>
        <rFont val="Calibri"/>
        <charset val="1"/>
      </rPr>
      <t>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  </r>
  </si>
  <si>
    <t>СЪЕЗДЫ/ЗАЕЗДЫ С БОРДЮРА</t>
  </si>
  <si>
    <t>СР-50</t>
  </si>
  <si>
    <t>50 х 250 х 500</t>
  </si>
  <si>
    <t>СР-50-2</t>
  </si>
  <si>
    <t>55 х 250 х 250</t>
  </si>
  <si>
    <t>СР-55-1</t>
  </si>
  <si>
    <t>55 х 250 х 500</t>
  </si>
  <si>
    <t>СР-55-2</t>
  </si>
  <si>
    <t>СБ 500-1</t>
  </si>
  <si>
    <t>58 х 250 х 500</t>
  </si>
  <si>
    <t>СБ 500-2</t>
  </si>
  <si>
    <t>58 х 250 х 250</t>
  </si>
  <si>
    <t>СР-90</t>
  </si>
  <si>
    <t>90 х 300 х 280</t>
  </si>
  <si>
    <t>СР-100-1</t>
  </si>
  <si>
    <t>100 х 250 х 600</t>
  </si>
  <si>
    <t>СР-100-2</t>
  </si>
  <si>
    <t>100 х 250 х 250</t>
  </si>
  <si>
    <t>СР-110</t>
  </si>
  <si>
    <t>300 х 290 х 110</t>
  </si>
  <si>
    <t>СР-140-1</t>
  </si>
  <si>
    <t>500х300х140</t>
  </si>
  <si>
    <t>СР-140-1 с кабель-каналом</t>
  </si>
  <si>
    <t>500 х 300 х 140</t>
  </si>
  <si>
    <t>СР-150-1</t>
  </si>
  <si>
    <t>150 х 360 х 600</t>
  </si>
  <si>
    <t>СР-150-2</t>
  </si>
  <si>
    <t>150 х 360 х 300</t>
  </si>
  <si>
    <t>СП-150-1</t>
  </si>
  <si>
    <t>полимеро-песчан</t>
  </si>
  <si>
    <t>609 х 365 х 152</t>
  </si>
  <si>
    <t>СП-150-2</t>
  </si>
  <si>
    <t>365 х 365 х 152</t>
  </si>
  <si>
    <t>СП-50-1</t>
  </si>
  <si>
    <t>500 х 250 х 50</t>
  </si>
  <si>
    <t>СП-50-2</t>
  </si>
  <si>
    <t>250 х 250 х 50</t>
  </si>
  <si>
    <t>СБ-500</t>
  </si>
  <si>
    <t>250 х 500 х 58</t>
  </si>
  <si>
    <t>СБК-500</t>
  </si>
  <si>
    <t>250 х 250 х 58</t>
  </si>
  <si>
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со дня поставки (продажи) потребителю
Гарантия рапространяется на сохранение целостности конструкции, сохранение всех функциональных качеств, в том числе световозвращающих элементов
Гарантия не распространяется на изделия, смонтированные с нарушением требований данного паспорта. Рекомендации по монтажу выдаются по требованию.
Гарантийные обязательства по креплению ИДН к дорожному полотну дает монтажная организация, основываясь на выборе крепежа,качества дорожного полотна и интенсивности дорожного движения.
****  Гарантия со дня поставки (продажи) потребителю
Гарантия со дня поставки (продажи) потребителюНа целостность сварной конструкции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 
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</si>
  <si>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ДЕЛИНИАТОРЫ</t>
  </si>
  <si>
    <t>Делиниатор с парусом</t>
  </si>
  <si>
    <t>1000 х 150 х 100</t>
  </si>
  <si>
    <t>с</t>
  </si>
  <si>
    <t>6****</t>
  </si>
  <si>
    <t>L-500</t>
  </si>
  <si>
    <t>500 х 150 х 100</t>
  </si>
  <si>
    <t>L-900 бесконечный</t>
  </si>
  <si>
    <t>900 х 180 х 100</t>
  </si>
  <si>
    <t>L-900 закругленный</t>
  </si>
  <si>
    <t>L-900 шип</t>
  </si>
  <si>
    <t>L-900 паз</t>
  </si>
  <si>
    <t>ДДР-610</t>
  </si>
  <si>
    <t>610 х 250 х 100</t>
  </si>
  <si>
    <t>полимер-песчаные</t>
  </si>
  <si>
    <t>ДПП-1,0-1</t>
  </si>
  <si>
    <t>полимерпесчаный</t>
  </si>
  <si>
    <t>1000 х 260 х 110</t>
  </si>
  <si>
    <t>ДПП-1,0-2</t>
  </si>
  <si>
    <t>400 х 260 х 110</t>
  </si>
  <si>
    <t>ДЛ-600</t>
  </si>
  <si>
    <t>желтый</t>
  </si>
  <si>
    <t>полимер-песчаный композит</t>
  </si>
  <si>
    <t>600 х 260 х 85</t>
  </si>
  <si>
    <t>1120 х 277 х 95</t>
  </si>
  <si>
    <t>ДЛ-1000Н</t>
  </si>
  <si>
    <t>540 х 277 х 95</t>
  </si>
  <si>
    <t>ДЛ-1000К</t>
  </si>
  <si>
    <t>480 х 277 х 95</t>
  </si>
  <si>
    <t>ДЛ-1000 начальный элемент</t>
  </si>
  <si>
    <t>940 х 270 х 90</t>
  </si>
  <si>
    <t>ДЛ-1000 центральный элемент</t>
  </si>
  <si>
    <t>1000 х 270 х 90</t>
  </si>
  <si>
    <t>ДЛ-1000 конечный элемент</t>
  </si>
  <si>
    <t>ДПП-1.0.2 концевая часть</t>
  </si>
  <si>
    <t>велоделиниатор</t>
  </si>
  <si>
    <t>Зебра ВЛ-720</t>
  </si>
  <si>
    <t>720 х 120 х 30</t>
  </si>
  <si>
    <t>Зебра ВЛ-765</t>
  </si>
  <si>
    <t>765 х 165 х 90</t>
  </si>
  <si>
    <t>Зебра ВЛ-820</t>
  </si>
  <si>
    <t>820 х 200 х 120</t>
  </si>
  <si>
    <t>Велоделиниатор</t>
  </si>
  <si>
    <t>крепления и аксессуары</t>
  </si>
  <si>
    <t>Флажок для делиниатора КР-1,0</t>
  </si>
  <si>
    <t>200 х 100 х 50</t>
  </si>
  <si>
    <t>Столбик для делиниатора ДПП-1.0.1 односторонний</t>
  </si>
  <si>
    <t>750 х 125 х 3</t>
  </si>
  <si>
    <t>Столбик для делиниатора ДПП-1.0.1 двусторонний</t>
  </si>
  <si>
    <t>Столбик сигнальный односторонний для ДПП-1,0</t>
  </si>
  <si>
    <t>750 х 125</t>
  </si>
  <si>
    <t>Столбик сигнальный двусторонний для ДПП-1,0</t>
  </si>
  <si>
    <t>Флажок для делиниатора двусторонний</t>
  </si>
  <si>
    <t>Флажок для делиниатора односторонний</t>
  </si>
  <si>
    <t>Подставка под парус</t>
  </si>
  <si>
    <t>250 х 100</t>
  </si>
  <si>
    <t>Делиниатор соед. Элемент</t>
  </si>
  <si>
    <t>* Цена актуальна при заказе от 200 000 руб.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со дня поставки (продажи) потребителю
Гарантия рапространяется на сохранение целостности конструкции, сохранение всех функциональных качеств, в том числе световозвращающих элементов
Гарантия не распространяется на изделия, смонтированные с нарушением требований данного паспорта. Рекомендации по монтажу выдаются по требованию.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
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***** Гарантия со дня поставки (продажи) потребителю
Гарантия поставщика не распространяется на недостатки товара, возникшие вследствие:
-механических повреждений товара, включая случайные;
-механических повреждений, возникших при эксплуатации товара с превышением пределов использования и нагрузочных характеристик, заявленных Поставщиком                         
-повреждений, вызванных использованием товара не по назначению;
-дефектов, возникших как следствие нарушения правил и условий эксплуатации, обслуживания, транспортировки или хранения товара Покупателем или конечными потребителями;    
-неисправностей, возникших в результате нормального износа товара или окончания срока его службы;
-иных случаях, прописанных Поставщиком в паспорте на товар.
*****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</si>
  <si>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БЛОКИ ВОДОНАЛИВНЫЕ</t>
  </si>
  <si>
    <t>Цвет, RAL</t>
  </si>
  <si>
    <t>дорожные</t>
  </si>
  <si>
    <t>Пластиковый дорожный барьер</t>
  </si>
  <si>
    <t>красный, белый</t>
  </si>
  <si>
    <t>1200х750х500</t>
  </si>
  <si>
    <t>Вкладывающийся дорожный пластиковый барьер</t>
  </si>
  <si>
    <t>1500х750х500</t>
  </si>
  <si>
    <t>2000х750х500</t>
  </si>
  <si>
    <t>Дорожный барьер  Стрела</t>
  </si>
  <si>
    <t>красный, белый, черный, желый</t>
  </si>
  <si>
    <t>1500х500х800</t>
  </si>
  <si>
    <t>Парковочный дорожный барьер</t>
  </si>
  <si>
    <t>590х500х1000</t>
  </si>
  <si>
    <t>Дорожный барьер Трасса</t>
  </si>
  <si>
    <t>1500х400х600</t>
  </si>
  <si>
    <t>Водоналивные барьеры стандартные L 1200</t>
  </si>
  <si>
    <t>1200х500х750</t>
  </si>
  <si>
    <t>нет гарантии</t>
  </si>
  <si>
    <t>Водоналивные барьеры стандартные L 2000</t>
  </si>
  <si>
    <t>2000х500х750</t>
  </si>
  <si>
    <t>Вкладывающийся водоналивной барьер  V2000</t>
  </si>
  <si>
    <t>для лыж / спортивные</t>
  </si>
  <si>
    <t>Ограждение "виборд" 800мм</t>
  </si>
  <si>
    <t>по запросу</t>
  </si>
  <si>
    <t>800х200</t>
  </si>
  <si>
    <t>Ограждение "виборд" 1000мм</t>
  </si>
  <si>
    <t>для картинга</t>
  </si>
  <si>
    <t xml:space="preserve">Картинг барьер </t>
  </si>
  <si>
    <t>1200х240х300</t>
  </si>
  <si>
    <t>1000х300х400</t>
  </si>
  <si>
    <t>Картинг барьер (усиленный</t>
  </si>
  <si>
    <t>Картинг барьер-Т</t>
  </si>
  <si>
    <t>1000х300х510</t>
  </si>
  <si>
    <t>Картинг барьер-Т усиленный</t>
  </si>
  <si>
    <t>буферы дорожные</t>
  </si>
  <si>
    <t>Буфер дорожный 920х1200х1250 без маски</t>
  </si>
  <si>
    <t>920х1200х1250</t>
  </si>
  <si>
    <t>1350х1350х1350</t>
  </si>
  <si>
    <t>Осевой буфер разделительный</t>
  </si>
  <si>
    <t>желтый, без маски</t>
  </si>
  <si>
    <t>1300х1300х1300</t>
  </si>
  <si>
    <t>1350х1350х1500</t>
  </si>
  <si>
    <t>Дорожный конусный буфер</t>
  </si>
  <si>
    <t>560х1000</t>
  </si>
  <si>
    <t>Дорожный сигнальный буфер водоналивной</t>
  </si>
  <si>
    <t>580х580х825</t>
  </si>
  <si>
    <t>Тумба сигнальня под знак</t>
  </si>
  <si>
    <t>1500х800х280</t>
  </si>
  <si>
    <t>аксессуары</t>
  </si>
  <si>
    <t>Маска для буфера дорожного 3т/р микропризма</t>
  </si>
  <si>
    <t>900мм</t>
  </si>
  <si>
    <t>Информационная наклейка</t>
  </si>
  <si>
    <t>700х180</t>
  </si>
  <si>
    <t>* Цена актуальна при заказе от 200'000 руб.
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</si>
  <si>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Полосы, тип, шт.</t>
  </si>
  <si>
    <t>вехи дорожные сигнальные ГОСТ 32758-2014</t>
  </si>
  <si>
    <t>ДСВ-1200 х 40</t>
  </si>
  <si>
    <t>красный</t>
  </si>
  <si>
    <t>2, свет.</t>
  </si>
  <si>
    <t>24**</t>
  </si>
  <si>
    <t>ДСВ-1500 х 40</t>
  </si>
  <si>
    <t>ДСВ-1800 х 40</t>
  </si>
  <si>
    <t>ДСВ-2000 х 40</t>
  </si>
  <si>
    <t>ДСВ-2500 х 40</t>
  </si>
  <si>
    <t>ДСВ-1200 х 45</t>
  </si>
  <si>
    <t>ДСВ-1500 х 45</t>
  </si>
  <si>
    <t>ДСВ-1800 х 45</t>
  </si>
  <si>
    <t>ДСВ-2000 х 45</t>
  </si>
  <si>
    <t>вехи  сигнальные</t>
  </si>
  <si>
    <t>СВ 1200 х 25</t>
  </si>
  <si>
    <t>СВ 2000 х 25</t>
  </si>
  <si>
    <t>СВ 1200 х 40</t>
  </si>
  <si>
    <t>СВ 1500 х 40</t>
  </si>
  <si>
    <t>СВ-1200 х 63</t>
  </si>
  <si>
    <t>0.18</t>
  </si>
  <si>
    <t>0.11</t>
  </si>
  <si>
    <t>СВ 1800 х 40</t>
  </si>
  <si>
    <t>СВ 2000 х 40</t>
  </si>
  <si>
    <t>СВ 2500 х 40</t>
  </si>
  <si>
    <t xml:space="preserve">вехи дорожные стержневые сигнальные ГОСТ 32758-2014    </t>
  </si>
  <si>
    <t>ДСВ-1200 х 40С</t>
  </si>
  <si>
    <t>ДСВ-1500 х 40С</t>
  </si>
  <si>
    <t>ДСВ-1800 х 40С</t>
  </si>
  <si>
    <t>ДСВ-2000 х 40С</t>
  </si>
  <si>
    <t>ДСВ-2500 х 40С</t>
  </si>
  <si>
    <t xml:space="preserve">вехи  стержневые сигнальные </t>
  </si>
  <si>
    <t>СВ-1200 х 40С</t>
  </si>
  <si>
    <t>СВ-1500 х 40С</t>
  </si>
  <si>
    <t>СВ-1800 х 40С</t>
  </si>
  <si>
    <t>СВ-2000 х 40С</t>
  </si>
  <si>
    <t>СВ-2500 х 40С</t>
  </si>
  <si>
    <t>крепления</t>
  </si>
  <si>
    <t>Стержень вехи</t>
  </si>
  <si>
    <t>б/п</t>
  </si>
  <si>
    <t>пруток стальной</t>
  </si>
  <si>
    <t>40/45х300</t>
  </si>
  <si>
    <t>Держатель сетки</t>
  </si>
  <si>
    <t>Арматура для установки вехи</t>
  </si>
  <si>
    <t>подставки</t>
  </si>
  <si>
    <t>40,5; 40,5х40,5; 57,5х57,5</t>
  </si>
  <si>
    <t>830 х 425 х 95</t>
  </si>
  <si>
    <t>Подставка 13 кг</t>
  </si>
  <si>
    <t>чёрный</t>
  </si>
  <si>
    <t>470 х 390 х 80</t>
  </si>
  <si>
    <t>Подставка 10 кг</t>
  </si>
  <si>
    <t>330 х 380 х 80</t>
  </si>
  <si>
    <t>Подставка 8,5 кг</t>
  </si>
  <si>
    <t>42х42</t>
  </si>
  <si>
    <t>340 х 340 х 50</t>
  </si>
  <si>
    <t>Подставка 6 кг</t>
  </si>
  <si>
    <t>Подставка 6,5 кг</t>
  </si>
  <si>
    <t>40х40</t>
  </si>
  <si>
    <t>330 х 330 х 60</t>
  </si>
  <si>
    <t>Подставка 5 кг</t>
  </si>
  <si>
    <t>* Цена актуальна при заказе от 200 000 руб.
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</t>
  </si>
  <si>
    <t>ШЛАГБАУМЫ МЕХАНИЧЕСКИЕ</t>
  </si>
  <si>
    <t>Ширина проезда, м</t>
  </si>
  <si>
    <t>Угол подъема стрелы</t>
  </si>
  <si>
    <t>Габаритные размеры,мм</t>
  </si>
  <si>
    <t>Конструкция стрелы</t>
  </si>
  <si>
    <t>подъемные</t>
  </si>
  <si>
    <t>ШМ-3</t>
  </si>
  <si>
    <t>болт анкерный 16х150 - 8 шт.</t>
  </si>
  <si>
    <t>труба круглая 76х1,5, труба профильная 40х40х2</t>
  </si>
  <si>
    <t>ШМ-1</t>
  </si>
  <si>
    <t>ШМ-2</t>
  </si>
  <si>
    <t>ШМ-4</t>
  </si>
  <si>
    <t>болт анкерный 16 диам. - 4 шт</t>
  </si>
  <si>
    <t>4000х1170х400</t>
  </si>
  <si>
    <t>разборная</t>
  </si>
  <si>
    <t>ШМ-5</t>
  </si>
  <si>
    <t>ШМ-6</t>
  </si>
  <si>
    <t>5000х1170х400</t>
  </si>
  <si>
    <t>ШМ-7</t>
  </si>
  <si>
    <t>ШМ-8</t>
  </si>
  <si>
    <t>6000х1170х400</t>
  </si>
  <si>
    <t>ШМ-9</t>
  </si>
  <si>
    <t>ШМ-10</t>
  </si>
  <si>
    <t>7000х1170х400</t>
  </si>
  <si>
    <t>ШМ-11</t>
  </si>
  <si>
    <t>ШМ-12</t>
  </si>
  <si>
    <t>ШМР-2500</t>
  </si>
  <si>
    <t>болт анкерный 16 диам.- 8 шт</t>
  </si>
  <si>
    <t>поворотные</t>
  </si>
  <si>
    <t>ШМП-1</t>
  </si>
  <si>
    <t>болт анкерный 16 диам.- 4 шт</t>
  </si>
  <si>
    <t>3400х1010х500</t>
  </si>
  <si>
    <t>ШМП-2</t>
  </si>
  <si>
    <t>ШМП-3</t>
  </si>
  <si>
    <t>4400х1010х500</t>
  </si>
  <si>
    <t>ШМП-4</t>
  </si>
  <si>
    <t>ШМП-5</t>
  </si>
  <si>
    <t>5400х1010х500</t>
  </si>
  <si>
    <t>ШМП-6</t>
  </si>
  <si>
    <t>ШМП-7</t>
  </si>
  <si>
    <t>6400х1010х500</t>
  </si>
  <si>
    <t>ШМП-8</t>
  </si>
  <si>
    <t>ШМП-9</t>
  </si>
  <si>
    <t>* Цена актуальна при заказе от 5 шт.
** Гарантия со дня поставки (продажи) потребителю
На целостность сварной конструкции-1 год, 6 мес.-на краску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 
*** 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</t>
  </si>
  <si>
    <t>СКАМЕЙКИ СТАЛЬНЫЕ</t>
  </si>
  <si>
    <t>Название</t>
  </si>
  <si>
    <t>Габариты ДхГхВ, мм</t>
  </si>
  <si>
    <t>Тип упаковки</t>
  </si>
  <si>
    <t>с деревянным настилом</t>
  </si>
  <si>
    <t>AB-1001**</t>
  </si>
  <si>
    <t>труба проф. 40х40
труба проф. 25х25
доска 90х35</t>
  </si>
  <si>
    <t>1500 х 500 х 840</t>
  </si>
  <si>
    <t>стрейч-пленка, картон, скотч</t>
  </si>
  <si>
    <t>2000 х 500 х 840</t>
  </si>
  <si>
    <t>AB-1002**</t>
  </si>
  <si>
    <t>труба проф. 25х25
доска 45х45</t>
  </si>
  <si>
    <t>1500 х 330 х 480</t>
  </si>
  <si>
    <t>2000 х 330 х 480</t>
  </si>
  <si>
    <t>AB-1003**</t>
  </si>
  <si>
    <t>труба проф. 25х25
доска 90х35</t>
  </si>
  <si>
    <t>1500 х 350 х 480</t>
  </si>
  <si>
    <t>AB-1004**</t>
  </si>
  <si>
    <t>труба проф. 40х20
доска 43х43</t>
  </si>
  <si>
    <t>2000 х 650 х 840</t>
  </si>
  <si>
    <t>AB-1005**</t>
  </si>
  <si>
    <t>1500 х 540 х 950</t>
  </si>
  <si>
    <t>2000 х 540 х 950</t>
  </si>
  <si>
    <t>AB-1006**</t>
  </si>
  <si>
    <t>AB-1007**</t>
  </si>
  <si>
    <t>труба кругл. 42
труба проф. 25х25
доска 90х35</t>
  </si>
  <si>
    <t>1500 х 500 х 550</t>
  </si>
  <si>
    <t>2000 х 500 х 550</t>
  </si>
  <si>
    <t>AB-1008**</t>
  </si>
  <si>
    <t>1500 х 650 х 870</t>
  </si>
  <si>
    <t>2000 х 650 х 870</t>
  </si>
  <si>
    <t>AB-1014**</t>
  </si>
  <si>
    <t>Труба проф. 40х40
Сталь листовая 5мм,
Доска 100х40</t>
  </si>
  <si>
    <t>1500 х 415 х 480</t>
  </si>
  <si>
    <t>AB-1015</t>
  </si>
  <si>
    <t>труба проф. 40х40, 20*20
сталь листовая 5мм,
доска 90х35</t>
  </si>
  <si>
    <t>1500 х 1500 х 480</t>
  </si>
  <si>
    <t>без упаковки</t>
  </si>
  <si>
    <t>AB-1016**</t>
  </si>
  <si>
    <t>труба проф. 60х40,сталь листовая 2 и 3 мм,
доска 90х35</t>
  </si>
  <si>
    <t>1620 х 1160 х 900</t>
  </si>
  <si>
    <t>Радиусная**</t>
  </si>
  <si>
    <t>брус 45х90</t>
  </si>
  <si>
    <t>3290 х 600 х 480</t>
  </si>
  <si>
    <t>Флеш**</t>
  </si>
  <si>
    <t>брус 45х45</t>
  </si>
  <si>
    <t>2060 х 450 х 450</t>
  </si>
  <si>
    <t>Чикаго**</t>
  </si>
  <si>
    <t>доска 35х90</t>
  </si>
  <si>
    <t>1500 х 500 х 450</t>
  </si>
  <si>
    <t>Архимед**</t>
  </si>
  <si>
    <t>труба 6 мм сосна 45 х 45</t>
  </si>
  <si>
    <t>1500 х 800 х 920</t>
  </si>
  <si>
    <t>2000 х 800 х 920</t>
  </si>
  <si>
    <t>Мадрид**</t>
  </si>
  <si>
    <t>лист 6 мм сосна 45 х 45</t>
  </si>
  <si>
    <t>1500 х 630 х 850</t>
  </si>
  <si>
    <t>2000 х 630 х 850</t>
  </si>
  <si>
    <t>Парабола**</t>
  </si>
  <si>
    <t>1500 х 860 х 900</t>
  </si>
  <si>
    <t>2000 х 860 х 900</t>
  </si>
  <si>
    <t>Пифагор**</t>
  </si>
  <si>
    <t>1500 х 1080 х 1300</t>
  </si>
  <si>
    <t>2000 х 1080 х 1300</t>
  </si>
  <si>
    <t>Дербент-2</t>
  </si>
  <si>
    <t>труба проф-60х30х3 хвойные породы дерева</t>
  </si>
  <si>
    <t>900 х 600 х 1500</t>
  </si>
  <si>
    <t>картон, коробка (если большой объем-поддон  обмотанный пленкой)</t>
  </si>
  <si>
    <t>Модерн</t>
  </si>
  <si>
    <t>труба проф-60х30х2 хвойные породы дерева</t>
  </si>
  <si>
    <t>800 х 570 х 1500</t>
  </si>
  <si>
    <t>"Скамья"</t>
  </si>
  <si>
    <t>труба проф-30х30х2  хвойные породы дерева</t>
  </si>
  <si>
    <t>430 х 340 х 1180</t>
  </si>
  <si>
    <t>с полимерным настилом</t>
  </si>
  <si>
    <t>AB-1001M</t>
  </si>
  <si>
    <t>труба проф. 40х40
труба проф. 30х30
доска пласт. 90х30</t>
  </si>
  <si>
    <t>1500 х 585 х 850</t>
  </si>
  <si>
    <t>2000 х 585 х 850</t>
  </si>
  <si>
    <t>AB-1013</t>
  </si>
  <si>
    <t>труба проф. 60х40, 50х25,
сталь листовая 5мм,
брус пласт. 50х50</t>
  </si>
  <si>
    <t>2160 х 2160 х 475</t>
  </si>
  <si>
    <t>AB-1013-1/2</t>
  </si>
  <si>
    <t>2160 х 1080 х 475</t>
  </si>
  <si>
    <t>Скамья парковая</t>
  </si>
  <si>
    <t xml:space="preserve">2000 х 600 х 820 </t>
  </si>
  <si>
    <t>Скамья садовая</t>
  </si>
  <si>
    <t>труба проф.-51мм</t>
  </si>
  <si>
    <t>1590 х 680 х 750</t>
  </si>
  <si>
    <t>Скамья бульварная</t>
  </si>
  <si>
    <t>1600 х 340 х 460</t>
  </si>
  <si>
    <t>2000 х 340 х 460</t>
  </si>
  <si>
    <t>с металлическим настилом</t>
  </si>
  <si>
    <t>П1**</t>
  </si>
  <si>
    <t>труба проф. 40х20, лист перфор.</t>
  </si>
  <si>
    <t>1500 х 400 х 450</t>
  </si>
  <si>
    <t>2000 х 400 х 450</t>
  </si>
  <si>
    <t>П2**</t>
  </si>
  <si>
    <t>труба круглая 42, труба проф. 25х25, лист перфор.</t>
  </si>
  <si>
    <t>1500 х 500 х 650</t>
  </si>
  <si>
    <t>2000 х 500 х 650</t>
  </si>
  <si>
    <t xml:space="preserve">*  Цена актуальна при заказе от 200 000 руб., но не менее 5 шт.
** Минимальный размер заказа - 4 шт..
*** Гарантия со дня поставки (продажи) потребителю
На целостность продукции
Гарантия не распространяется на повреждения вследствие вандализма </t>
  </si>
  <si>
    <t>СКАМЕЙКИ ЧУГУННЫЕ</t>
  </si>
  <si>
    <t xml:space="preserve">Кол-во брусков </t>
  </si>
  <si>
    <t>Сечение бруса</t>
  </si>
  <si>
    <t xml:space="preserve">Покрытие </t>
  </si>
  <si>
    <t xml:space="preserve">Стандартные цвета боковин </t>
  </si>
  <si>
    <t>Ста-ные  цвета сиденья/спинки</t>
  </si>
  <si>
    <t>Глубина/высота сиденья</t>
  </si>
  <si>
    <t>скамейки</t>
  </si>
  <si>
    <t>OB-1001-1500</t>
  </si>
  <si>
    <t>чугун литой, брус деревянный 50*70</t>
  </si>
  <si>
    <t>30х60</t>
  </si>
  <si>
    <t>атмосферостойкая лессирующая акриловая пропитка с лаком/ порошковое  полимерное покрытие</t>
  </si>
  <si>
    <t>чёрный RAL 9005, серый RAL 7040</t>
  </si>
  <si>
    <t>махагон, палисандр,тик</t>
  </si>
  <si>
    <t>750 х 750 х 1500</t>
  </si>
  <si>
    <t>400 х 440</t>
  </si>
  <si>
    <t>поддон, стрейч-пленка</t>
  </si>
  <si>
    <t>OB-1001-1800</t>
  </si>
  <si>
    <t>750 х 750 х 1800</t>
  </si>
  <si>
    <t>OB-1001-2500</t>
  </si>
  <si>
    <t>800 х 600 х 2500</t>
  </si>
  <si>
    <t>поддон стрейч-пленка</t>
  </si>
  <si>
    <t>Классика-3</t>
  </si>
  <si>
    <t>800 х 600 х 3000</t>
  </si>
  <si>
    <t>СССР</t>
  </si>
  <si>
    <t>чугун литой, брус хвойных, северных пород, категория АВ</t>
  </si>
  <si>
    <t>антикоррозионный грунт; полимерная покраска /  атмосферостойкая тонировочная пропитка</t>
  </si>
  <si>
    <t>любой по RAL</t>
  </si>
  <si>
    <t>палисандр, тик, махагон, сосна</t>
  </si>
  <si>
    <t>800 х 820 х 1500</t>
  </si>
  <si>
    <t>420 х 410</t>
  </si>
  <si>
    <t>785 х 810 х 1800</t>
  </si>
  <si>
    <t>Элегия</t>
  </si>
  <si>
    <t>антикоррозионный грунт, промышленная полиуретановая эмаль /  атмосферостойкая тонировочная пропитка</t>
  </si>
  <si>
    <t>615 х 820 х 1500</t>
  </si>
  <si>
    <t>455 х 400</t>
  </si>
  <si>
    <t>615 х 820 х 1800</t>
  </si>
  <si>
    <t>Барокко</t>
  </si>
  <si>
    <t>черный, серебристый, бронзовый, медный</t>
  </si>
  <si>
    <t xml:space="preserve">палисандр, тик, </t>
  </si>
  <si>
    <t>820 х 650 х 1600</t>
  </si>
  <si>
    <t>450 х 400</t>
  </si>
  <si>
    <t>Варшава</t>
  </si>
  <si>
    <t>30х40</t>
  </si>
  <si>
    <t>630 х 800 х 600</t>
  </si>
  <si>
    <t>435 х 435</t>
  </si>
  <si>
    <t>630 х 800 х 1500</t>
  </si>
  <si>
    <t>630 х 800 х 1800</t>
  </si>
  <si>
    <t>630 х 800 х 2000</t>
  </si>
  <si>
    <t>Голландия с подлокотником</t>
  </si>
  <si>
    <t>антикоррозионный грунт /  атмосферостойкая тонировочная пропитка</t>
  </si>
  <si>
    <t>620 х 793 х 600</t>
  </si>
  <si>
    <t>440 х 440</t>
  </si>
  <si>
    <t>630 х 793 х 1500</t>
  </si>
  <si>
    <t>630 х 793 х 2000</t>
  </si>
  <si>
    <t>630 х 793 х 1800</t>
  </si>
  <si>
    <t>Голландия</t>
  </si>
  <si>
    <t>685 х 845 х 600</t>
  </si>
  <si>
    <t>425 х 440</t>
  </si>
  <si>
    <t>685 х 845 х 1500</t>
  </si>
  <si>
    <t>685 х 845 х 1800</t>
  </si>
  <si>
    <t>685 х 845 х 2000</t>
  </si>
  <si>
    <t>Голиаф</t>
  </si>
  <si>
    <t>40х60</t>
  </si>
  <si>
    <t>635 х 730 х 600</t>
  </si>
  <si>
    <t>425 х 425</t>
  </si>
  <si>
    <t>635 х 730 х 1500</t>
  </si>
  <si>
    <t>635 х 730 х 1800</t>
  </si>
  <si>
    <t>Экстра с подлокотником</t>
  </si>
  <si>
    <t>30х120</t>
  </si>
  <si>
    <t>675 х 780 х 600</t>
  </si>
  <si>
    <t>430 х 440</t>
  </si>
  <si>
    <t>675 х 780 х 1500</t>
  </si>
  <si>
    <t>675 х 780 х 1800</t>
  </si>
  <si>
    <t>Экстра-2 с подлокотниками</t>
  </si>
  <si>
    <t>чугун литой, брус деревянный</t>
  </si>
  <si>
    <t>на выбор</t>
  </si>
  <si>
    <t>880 х 680 х 700</t>
  </si>
  <si>
    <t>510 х 285</t>
  </si>
  <si>
    <t>картон, коробка, при большом объеме-поддон обмотанный пленкой</t>
  </si>
  <si>
    <t>880 х 680 х 1500</t>
  </si>
  <si>
    <t>Экстра</t>
  </si>
  <si>
    <t>675 х 790 х 600</t>
  </si>
  <si>
    <t>430 х 450</t>
  </si>
  <si>
    <t>675 х 790 х 1500</t>
  </si>
  <si>
    <t>675 х 790 х 1800</t>
  </si>
  <si>
    <t>Нева</t>
  </si>
  <si>
    <t>800  х 706 х 600</t>
  </si>
  <si>
    <t>400 х 360</t>
  </si>
  <si>
    <t>800  х 706 х 1500</t>
  </si>
  <si>
    <t>800  х 706 х 1800</t>
  </si>
  <si>
    <t>Хутор</t>
  </si>
  <si>
    <t>730  х 550 х 600</t>
  </si>
  <si>
    <t>400х420</t>
  </si>
  <si>
    <t>730  х 550 х 1500</t>
  </si>
  <si>
    <t>730  х 550 х 1800</t>
  </si>
  <si>
    <t>Наутилус</t>
  </si>
  <si>
    <t>820  х 710 х 600</t>
  </si>
  <si>
    <t>460х460</t>
  </si>
  <si>
    <t>820  х 710 х 1500</t>
  </si>
  <si>
    <t>820  х 710 х 1800</t>
  </si>
  <si>
    <t>Каунас</t>
  </si>
  <si>
    <t>640 х 840 х 600</t>
  </si>
  <si>
    <t>640 х 840 х 1500</t>
  </si>
  <si>
    <t>640 х 840 х 1800</t>
  </si>
  <si>
    <t>Архимед</t>
  </si>
  <si>
    <t>640 х 775 х 600</t>
  </si>
  <si>
    <t>640 х 775 х 1800</t>
  </si>
  <si>
    <t>Скамья-банкетка Хай-тек</t>
  </si>
  <si>
    <t xml:space="preserve">500 х 430 х 600 </t>
  </si>
  <si>
    <t>430 х 540</t>
  </si>
  <si>
    <t>500 х 430 х 1500</t>
  </si>
  <si>
    <t>500 х 430 х 1800</t>
  </si>
  <si>
    <t>500 х 430 х 2000</t>
  </si>
  <si>
    <t>Парус</t>
  </si>
  <si>
    <t>40х90</t>
  </si>
  <si>
    <t>625 х 765 х 1500</t>
  </si>
  <si>
    <t>415 х 445</t>
  </si>
  <si>
    <t>625 х 765 х 1800</t>
  </si>
  <si>
    <t>Ренессанс</t>
  </si>
  <si>
    <t>730 х 780 х 1500</t>
  </si>
  <si>
    <t>395 х 470</t>
  </si>
  <si>
    <t>730 х 780 х 1800</t>
  </si>
  <si>
    <t>Наследие</t>
  </si>
  <si>
    <t>чугун, брус хвойный</t>
  </si>
  <si>
    <t>715 х 820 х 1500</t>
  </si>
  <si>
    <t>450 х 440</t>
  </si>
  <si>
    <t>715 х 820 х 1800</t>
  </si>
  <si>
    <t>Вензель</t>
  </si>
  <si>
    <t>730 х 720 х 1500</t>
  </si>
  <si>
    <t>390 х 470</t>
  </si>
  <si>
    <t>730 х 720 х 1800</t>
  </si>
  <si>
    <t>Герда</t>
  </si>
  <si>
    <t>800 х 770 х 1500</t>
  </si>
  <si>
    <t>420 х 460</t>
  </si>
  <si>
    <t>800 х 770 х 1800</t>
  </si>
  <si>
    <t>Ажурная</t>
  </si>
  <si>
    <t>450 х 450</t>
  </si>
  <si>
    <t>715 х 820 х 2000</t>
  </si>
  <si>
    <t>Европа</t>
  </si>
  <si>
    <t>685 х 690 х 1500</t>
  </si>
  <si>
    <t>372 х 340</t>
  </si>
  <si>
    <t>685 х 690 х 1800</t>
  </si>
  <si>
    <t>Новый парк</t>
  </si>
  <si>
    <t>820 х 800 х 1500</t>
  </si>
  <si>
    <t>410 х 430</t>
  </si>
  <si>
    <t>820 х 800 х 1800</t>
  </si>
  <si>
    <t>Оренбург</t>
  </si>
  <si>
    <t>780 х 780 х 1500</t>
  </si>
  <si>
    <t>385 х 435</t>
  </si>
  <si>
    <t>780 х 780 х 1800</t>
  </si>
  <si>
    <t>Нескучный сад</t>
  </si>
  <si>
    <t>780 х 760 х 1500</t>
  </si>
  <si>
    <t>440 х 445</t>
  </si>
  <si>
    <t>780 х 760 х 1800</t>
  </si>
  <si>
    <t>Шико</t>
  </si>
  <si>
    <t>515 х 490 х 1500</t>
  </si>
  <si>
    <t>490 х 540</t>
  </si>
  <si>
    <t>515 х 490 х 1800</t>
  </si>
  <si>
    <t>Роща 2</t>
  </si>
  <si>
    <t>740 х 750 х 1500</t>
  </si>
  <si>
    <t>740 х 750 х 2000</t>
  </si>
  <si>
    <t>Герда 2</t>
  </si>
  <si>
    <t>790 х 715 х 1500</t>
  </si>
  <si>
    <t>420 х 455</t>
  </si>
  <si>
    <t>790 х 715 х 2000</t>
  </si>
  <si>
    <t>Парк</t>
  </si>
  <si>
    <t>745 х 715 х 1500</t>
  </si>
  <si>
    <t>390 х 430</t>
  </si>
  <si>
    <t>745 х 715 х 2000</t>
  </si>
  <si>
    <t>Ампир</t>
  </si>
  <si>
    <t>490 х 390 х 1500</t>
  </si>
  <si>
    <t>430 х 400</t>
  </si>
  <si>
    <t>490 х 390 х 1800</t>
  </si>
  <si>
    <t>Гринвуд</t>
  </si>
  <si>
    <t>650 х 890 х 1500</t>
  </si>
  <si>
    <t>415 х 380</t>
  </si>
  <si>
    <t>650 х 890 х 1800</t>
  </si>
  <si>
    <t>Кармен</t>
  </si>
  <si>
    <t>чугун, брус хвойный+лиственные породы</t>
  </si>
  <si>
    <t>780 х 770 х 1500</t>
  </si>
  <si>
    <t>Львы</t>
  </si>
  <si>
    <t>600 х 715 х 820</t>
  </si>
  <si>
    <t>Парковая</t>
  </si>
  <si>
    <t>500 х 840 х 1500</t>
  </si>
  <si>
    <t>500 х 810 х 2000</t>
  </si>
  <si>
    <t>Садовая</t>
  </si>
  <si>
    <t>505 х 770 х 1500</t>
  </si>
  <si>
    <t>Стандарт</t>
  </si>
  <si>
    <t>620 х 845 х 1200</t>
  </si>
  <si>
    <t>Кол-во боковин, шт</t>
  </si>
  <si>
    <t>боковины</t>
  </si>
  <si>
    <t>чугун марки СЧ-18</t>
  </si>
  <si>
    <t xml:space="preserve">820 х 650 </t>
  </si>
  <si>
    <t>700 х 650</t>
  </si>
  <si>
    <t>Ренессанс-2</t>
  </si>
  <si>
    <t>820 х 750</t>
  </si>
  <si>
    <t>Ренессанс-2 средняя</t>
  </si>
  <si>
    <t>770 х 610</t>
  </si>
  <si>
    <t>800 х 770</t>
  </si>
  <si>
    <t>770 х 780</t>
  </si>
  <si>
    <t>835 х 570</t>
  </si>
  <si>
    <t>810 х 500</t>
  </si>
  <si>
    <t>770 х 550</t>
  </si>
  <si>
    <t>845 х 620</t>
  </si>
  <si>
    <t>830 х 690</t>
  </si>
  <si>
    <r>
      <rPr>
        <sz val="9"/>
        <color rgb="FF000000"/>
        <rFont val="Arial"/>
        <charset val="1"/>
      </rPr>
      <t xml:space="preserve">*  Цена актуальна при заказе: скамейка - от 5 шт., боковины - от 14 шт.
** Гарантия со дня поставки (продажи) потребителю
На целостность товара
Изделия, покрашенные полимерно-порошковой краской и упакованные в стрейч пленку, категорически нельзя оставлять на хранение в стрейчпленке. Создается эффект «линзы», пленка впекается в краску. При попытке удалить пленку остаются белые разводы на краске или краска полностью сдирается с изделия. Что не является гарантийным случаем на полимерно-порошковое покрытие. При механических повреждениях элементов, неправильной эксплуатации, использовании изделия не по назначению
*** Гарантия на металлоконструкции - 3 года. На лакокрасочное покрытие - 12 месяцев.
**** Гарантия со дня поставки (продажи) потребителю
</t>
    </r>
    <r>
      <rPr>
        <sz val="11"/>
        <rFont val="Calibri"/>
        <charset val="1"/>
      </rPr>
      <t xml:space="preserve">На целостность продукции
Гарантия не распространяется на повреждения вследствие вандализма </t>
    </r>
  </si>
  <si>
    <t>СКАМЕЙКИ КОВАНЫЕ</t>
  </si>
  <si>
    <t>AB-1051-2000</t>
  </si>
  <si>
    <t>труба профильная 30х30, труба профильная 15х15, полимерный профиль 30х90</t>
  </si>
  <si>
    <t>2000 х 950 х 600</t>
  </si>
  <si>
    <t>*  Цена актуальна при заказе от 200 000 руб.
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</si>
  <si>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СКАМЕЙКИ С КРЫШЕЙ</t>
  </si>
  <si>
    <t>AB-1301</t>
  </si>
  <si>
    <t>труба проф. 60х40, труба проф. 40х40, лист стальной 5 мм, поликарбонат сотовый 10 мм, доска деревянная 90х30</t>
  </si>
  <si>
    <t>2100 х 1500 х 905</t>
  </si>
  <si>
    <t>СТОЛЫ-СКАМЕЙКИ</t>
  </si>
  <si>
    <t>AB-1103</t>
  </si>
  <si>
    <t>труба проф. 30х30
доска 90х30</t>
  </si>
  <si>
    <t>1500 х 740 х 1400</t>
  </si>
  <si>
    <t>AB-1104</t>
  </si>
  <si>
    <t>1500 х 770 х 1400</t>
  </si>
  <si>
    <t>СТОЛЫ УЛИЧНЫЕ</t>
  </si>
  <si>
    <t>AB-1201</t>
  </si>
  <si>
    <t>1500 х 806 х 630</t>
  </si>
  <si>
    <t>AB-1202</t>
  </si>
  <si>
    <t>труба проф. 40х40
доска 100х40</t>
  </si>
  <si>
    <t>1500 х 790 х 730</t>
  </si>
  <si>
    <t>Стол садовый складной</t>
  </si>
  <si>
    <t>795 х 840 х 850</t>
  </si>
  <si>
    <t>Стол в стиле Лофт</t>
  </si>
  <si>
    <t>массив хвои, категории А</t>
  </si>
  <si>
    <t>1200 х 800 х 600</t>
  </si>
  <si>
    <t>Ривьера-1-1200</t>
  </si>
  <si>
    <t>труба проф. 22мм</t>
  </si>
  <si>
    <t>1200 х 760 х 750</t>
  </si>
  <si>
    <t>Ривьера-1-815</t>
  </si>
  <si>
    <t>815 х 815 х 750</t>
  </si>
  <si>
    <t>Ривьера-2</t>
  </si>
  <si>
    <t>ируба проф. 40х40</t>
  </si>
  <si>
    <t>Ривьера-600</t>
  </si>
  <si>
    <t>труба проф. 32мм</t>
  </si>
  <si>
    <t xml:space="preserve">*  Цена актуальна при заказе от 200 000 руб.
** Гарантия со дня поставки (продажи) потребителю
На целостность продукции
Гарантия не распространяется на повреждения вследствие вандализма </t>
  </si>
  <si>
    <t xml:space="preserve">СТУЛЬЯ </t>
  </si>
  <si>
    <t>Кресло Ривьера</t>
  </si>
  <si>
    <t xml:space="preserve">труба сталь 30х30
</t>
  </si>
  <si>
    <t>500 х 730 х 930</t>
  </si>
  <si>
    <t>Стул Ривьера</t>
  </si>
  <si>
    <t>Труба проф. 40х40
Доска 100х40</t>
  </si>
  <si>
    <t>Стул Арамиль</t>
  </si>
  <si>
    <t>труба проф. 22мм, толщина металла 1,2 мм</t>
  </si>
  <si>
    <t>430 х 390 х 350</t>
  </si>
  <si>
    <t>табурет</t>
  </si>
  <si>
    <t>Табурет лофт</t>
  </si>
  <si>
    <t>365 х 450 х 360</t>
  </si>
  <si>
    <t>УРНЫ</t>
  </si>
  <si>
    <t>Гарантия,  мес.</t>
  </si>
  <si>
    <t>Объем, л</t>
  </si>
  <si>
    <t>Материал /  толщина, мм</t>
  </si>
  <si>
    <t>Конструкция бака</t>
  </si>
  <si>
    <t>Наличие пепельницы</t>
  </si>
  <si>
    <t>без перфорации</t>
  </si>
  <si>
    <t>AB-2004***</t>
  </si>
  <si>
    <t>по таблице RAL</t>
  </si>
  <si>
    <t>лист 0,7, труба проф. 20х20х1,5</t>
  </si>
  <si>
    <t>анкерное / напольное</t>
  </si>
  <si>
    <t>улица</t>
  </si>
  <si>
    <t>опрокидывающаяся / прямоугольная</t>
  </si>
  <si>
    <t>330 х 220 х 600</t>
  </si>
  <si>
    <t>AB-2004M</t>
  </si>
  <si>
    <t>лист 0,5, труба проф. 20х20х1,5</t>
  </si>
  <si>
    <t>300 х 580 х 350</t>
  </si>
  <si>
    <t>стрейч-пленка</t>
  </si>
  <si>
    <t>AB-2005***</t>
  </si>
  <si>
    <t>370 х 330 х 950</t>
  </si>
  <si>
    <t>AB-2005M</t>
  </si>
  <si>
    <t>AB-2006</t>
  </si>
  <si>
    <t>сталь, толщина металла 0,7мм</t>
  </si>
  <si>
    <t>опрокидывающаяся / круглая</t>
  </si>
  <si>
    <t>380 х 300 х 820</t>
  </si>
  <si>
    <t>коробка</t>
  </si>
  <si>
    <t>AB-2009</t>
  </si>
  <si>
    <t>350 х 300 х 800</t>
  </si>
  <si>
    <t>AB-2012***</t>
  </si>
  <si>
    <t>лист 0,7, полоса 1,5, труба проф. 20х20х1,5</t>
  </si>
  <si>
    <t>AB-2014***</t>
  </si>
  <si>
    <t>AB-2015***</t>
  </si>
  <si>
    <t>370 х 330 х 560</t>
  </si>
  <si>
    <t>AB-2016***</t>
  </si>
  <si>
    <t>чёрный, коричневый, зелёный, синий, светло-серый, жёлтый, красный</t>
  </si>
  <si>
    <t>лист 0,7, труба проф. 20х20 крышка-1,5</t>
  </si>
  <si>
    <t>360 х 320 х 1000</t>
  </si>
  <si>
    <t>AB-2017***</t>
  </si>
  <si>
    <t>370 х 370 х 1000</t>
  </si>
  <si>
    <t>AB-2018***</t>
  </si>
  <si>
    <t>AB-2019***</t>
  </si>
  <si>
    <t>370 х 370 х 880</t>
  </si>
  <si>
    <t>AB-2020***</t>
  </si>
  <si>
    <t>лист 0,7, труба проф. 20х20 пепельница-1,2</t>
  </si>
  <si>
    <t>370 х 290 х 880</t>
  </si>
  <si>
    <t>AB-2021***</t>
  </si>
  <si>
    <t>371 х 290 х 880</t>
  </si>
  <si>
    <t>AB-2022***</t>
  </si>
  <si>
    <t>400 х 400 х 820</t>
  </si>
  <si>
    <t>AB-2023***</t>
  </si>
  <si>
    <t xml:space="preserve">лист 0,7, труба проф. 20х20 </t>
  </si>
  <si>
    <t>360 х 290 х 800</t>
  </si>
  <si>
    <t>AB-2024***</t>
  </si>
  <si>
    <t>лист 0,7, труба проф. диам 33</t>
  </si>
  <si>
    <t>AB-2025***</t>
  </si>
  <si>
    <t>помещение / улица</t>
  </si>
  <si>
    <t>ЯСП-20</t>
  </si>
  <si>
    <t>сталь, профильная труба 40х20х1.5мм, толщина 0,7мм</t>
  </si>
  <si>
    <t>335 х 275 х 1030</t>
  </si>
  <si>
    <t>К-20</t>
  </si>
  <si>
    <t>сталь, профильная труба 40х20х1.5мм толщина металла 0,7</t>
  </si>
  <si>
    <t>275 х 335 х 790</t>
  </si>
  <si>
    <t>Я-20</t>
  </si>
  <si>
    <t>980 х 335 х 275</t>
  </si>
  <si>
    <t>ПК-20</t>
  </si>
  <si>
    <t>335 х 335 х 580</t>
  </si>
  <si>
    <t>ОКС-25</t>
  </si>
  <si>
    <t>315 х 315 х 525</t>
  </si>
  <si>
    <t>ОСК-20</t>
  </si>
  <si>
    <t>335 х 350 х 710</t>
  </si>
  <si>
    <t>П-20</t>
  </si>
  <si>
    <t>напольная</t>
  </si>
  <si>
    <t>335 х 335 х 570</t>
  </si>
  <si>
    <t>ОК-25</t>
  </si>
  <si>
    <t>315 х 315 х 520</t>
  </si>
  <si>
    <t>О-20</t>
  </si>
  <si>
    <t>400 х 335 х 700</t>
  </si>
  <si>
    <t>КСК-20</t>
  </si>
  <si>
    <t>335 х 275 х 800</t>
  </si>
  <si>
    <t>К-50</t>
  </si>
  <si>
    <t>430 х 380 х 900</t>
  </si>
  <si>
    <t>ЯСП-50</t>
  </si>
  <si>
    <t>430 х 380 х 1200</t>
  </si>
  <si>
    <t>Я-50</t>
  </si>
  <si>
    <t>430 х 380 х 1150</t>
  </si>
  <si>
    <t>ЯСП-30</t>
  </si>
  <si>
    <t>365 х 315 х 1065</t>
  </si>
  <si>
    <t>Я-30</t>
  </si>
  <si>
    <t>365 х 315 х 1015</t>
  </si>
  <si>
    <t>ОКС-45</t>
  </si>
  <si>
    <t>Оптимал / С-45</t>
  </si>
  <si>
    <t>напольная/квадратная</t>
  </si>
  <si>
    <t>320 х 320 х 505</t>
  </si>
  <si>
    <t>ПК-30</t>
  </si>
  <si>
    <t>375 х 335 х 580</t>
  </si>
  <si>
    <t>КСК-30</t>
  </si>
  <si>
    <t>365 х 310 х 850</t>
  </si>
  <si>
    <t>ОСК-30</t>
  </si>
  <si>
    <t>375  х 350 х 710</t>
  </si>
  <si>
    <t>ОК-45</t>
  </si>
  <si>
    <t>380 х 380 х 700</t>
  </si>
  <si>
    <t>П-30</t>
  </si>
  <si>
    <t>сталь, профильная труба 20х20х1.5мм, толщина металла 0,5</t>
  </si>
  <si>
    <t>375 х 335 х 570</t>
  </si>
  <si>
    <t>О-30</t>
  </si>
  <si>
    <t>375 х 350 х 700</t>
  </si>
  <si>
    <t>К-30</t>
  </si>
  <si>
    <t>365 х 315 х 840</t>
  </si>
  <si>
    <t>Корона</t>
  </si>
  <si>
    <t>анкерная</t>
  </si>
  <si>
    <t>напольная / круглая</t>
  </si>
  <si>
    <t>630 х 630 х 930</t>
  </si>
  <si>
    <t>напольные</t>
  </si>
  <si>
    <t>УП-260</t>
  </si>
  <si>
    <t>улица / помещение</t>
  </si>
  <si>
    <t>напольная /  круглая</t>
  </si>
  <si>
    <t xml:space="preserve"> 265 х 265 х 630</t>
  </si>
  <si>
    <t>УМ-260</t>
  </si>
  <si>
    <t>265 х 265 х 630</t>
  </si>
  <si>
    <t>УМ-300</t>
  </si>
  <si>
    <t>310 х 310 х 630</t>
  </si>
  <si>
    <t>УМ-360</t>
  </si>
  <si>
    <t>365 х 365 х 630</t>
  </si>
  <si>
    <t>гофробумага</t>
  </si>
  <si>
    <t>УМ-395</t>
  </si>
  <si>
    <t>400 х 400 х 805</t>
  </si>
  <si>
    <t>УПШ-260</t>
  </si>
  <si>
    <t>265 х 265 х 810</t>
  </si>
  <si>
    <t>УП-300</t>
  </si>
  <si>
    <t>УПШ-300</t>
  </si>
  <si>
    <t>305 х 305 х 730</t>
  </si>
  <si>
    <t>ВВ-300</t>
  </si>
  <si>
    <t>310 х 310 х 655</t>
  </si>
  <si>
    <t xml:space="preserve">ВВ-395
</t>
  </si>
  <si>
    <t>УП-360</t>
  </si>
  <si>
    <t>УП-395</t>
  </si>
  <si>
    <t>400 х 400 х 810</t>
  </si>
  <si>
    <t>Оптима</t>
  </si>
  <si>
    <t>опрокидывающаяся / квадратная</t>
  </si>
  <si>
    <t>430 х 430 х 600</t>
  </si>
  <si>
    <t>Комби</t>
  </si>
  <si>
    <t>400 х 360 х 580</t>
  </si>
  <si>
    <t>Комбинация</t>
  </si>
  <si>
    <t>напольная / квадратная</t>
  </si>
  <si>
    <t>330 х 250 х 625</t>
  </si>
  <si>
    <t>Метро</t>
  </si>
  <si>
    <t>металл, толщиной 0,8мм</t>
  </si>
  <si>
    <t>415 х 415 х 710</t>
  </si>
  <si>
    <t>Демос</t>
  </si>
  <si>
    <t>250 х 250 х 430</t>
  </si>
  <si>
    <t>с перфорацией</t>
  </si>
  <si>
    <t xml:space="preserve">AB-2026***
</t>
  </si>
  <si>
    <t>400 х 340 х 600</t>
  </si>
  <si>
    <t xml:space="preserve">AB-2027***
</t>
  </si>
  <si>
    <t>500 х 340 х 700</t>
  </si>
  <si>
    <t xml:space="preserve">AB-2028***
</t>
  </si>
  <si>
    <t>580 х 340 х 700</t>
  </si>
  <si>
    <t>AB-2029***</t>
  </si>
  <si>
    <t>500 х 430 х 700</t>
  </si>
  <si>
    <t xml:space="preserve">ЯСП-50
перфорация
</t>
  </si>
  <si>
    <t>1200 х 380 х 430</t>
  </si>
  <si>
    <t xml:space="preserve">Я-50
перфорация
</t>
  </si>
  <si>
    <t xml:space="preserve">К-50
перфорация
</t>
  </si>
  <si>
    <t>900*430*380</t>
  </si>
  <si>
    <t xml:space="preserve">ЯСП-30
перфорация
</t>
  </si>
  <si>
    <t xml:space="preserve">Я-30
перфорация
</t>
  </si>
  <si>
    <t>1015 х 365 х 315</t>
  </si>
  <si>
    <t xml:space="preserve">ЯСП-20
перфорация
</t>
  </si>
  <si>
    <t>1030 х 335 х 275</t>
  </si>
  <si>
    <t xml:space="preserve">Я-20
перфорация
</t>
  </si>
  <si>
    <t xml:space="preserve">КСК-20
перфорация
</t>
  </si>
  <si>
    <t xml:space="preserve">КСК-30
перфорация
</t>
  </si>
  <si>
    <t xml:space="preserve">К-20
перфорация
</t>
  </si>
  <si>
    <t>790 х 335 х 275</t>
  </si>
  <si>
    <t xml:space="preserve">К-30
перфорация
</t>
  </si>
  <si>
    <t xml:space="preserve">ПК-20
Перфорация
</t>
  </si>
  <si>
    <t>580 х 335 х 335</t>
  </si>
  <si>
    <t>ПК-30
перфорация</t>
  </si>
  <si>
    <t xml:space="preserve">П-20
Перфорация
</t>
  </si>
  <si>
    <t>570 х 335 х 335</t>
  </si>
  <si>
    <t xml:space="preserve">П-30
перфорация
</t>
  </si>
  <si>
    <t>570 х 380 х 335</t>
  </si>
  <si>
    <t xml:space="preserve">О-20
Перфорация
</t>
  </si>
  <si>
    <t xml:space="preserve">О-30
перфорация
</t>
  </si>
  <si>
    <t xml:space="preserve">ОСК-20
Перфорация
</t>
  </si>
  <si>
    <t>ОСК-30 перфорация</t>
  </si>
  <si>
    <t xml:space="preserve">ОКС-25
перфорация
</t>
  </si>
  <si>
    <t>525 х 315 х 315</t>
  </si>
  <si>
    <t xml:space="preserve">ОКС-45
перфорация
</t>
  </si>
  <si>
    <t>705 х 380 х 380</t>
  </si>
  <si>
    <t xml:space="preserve">ОК-25
перфорация
</t>
  </si>
  <si>
    <t>520 х 315 х 315</t>
  </si>
  <si>
    <t xml:space="preserve">ОК- 45
перфорация
</t>
  </si>
  <si>
    <t>700 х 380 х 380</t>
  </si>
  <si>
    <t>красный, черный, зеленый</t>
  </si>
  <si>
    <t>сталь, толщина металла 2 мм</t>
  </si>
  <si>
    <t>опрокидывающаяся</t>
  </si>
  <si>
    <t>430 х 310 х 300</t>
  </si>
  <si>
    <t>Модель 2</t>
  </si>
  <si>
    <t>серия Эконом</t>
  </si>
  <si>
    <t>УМКЭ-20 анкер</t>
  </si>
  <si>
    <t>6029 / 9005</t>
  </si>
  <si>
    <t>сталь / 0,6</t>
  </si>
  <si>
    <t>300 х 300 х 500</t>
  </si>
  <si>
    <t>УМКЭ-20 бетон</t>
  </si>
  <si>
    <t>бетонируемая</t>
  </si>
  <si>
    <t>УМКЭ-25 анкер</t>
  </si>
  <si>
    <t>300 х 300 х 590</t>
  </si>
  <si>
    <t>УМКЭ-25 бетон</t>
  </si>
  <si>
    <t>УМКЭ-30 анкер</t>
  </si>
  <si>
    <t>300 х 300 х 640</t>
  </si>
  <si>
    <t>УМКЭ-30 бетон</t>
  </si>
  <si>
    <t>серия Магнит</t>
  </si>
  <si>
    <t>УМКМ-20 анкер</t>
  </si>
  <si>
    <t xml:space="preserve">порошковое </t>
  </si>
  <si>
    <t>300 х 300 х 880</t>
  </si>
  <si>
    <t>УМКМ-20 бетон</t>
  </si>
  <si>
    <t>УМКМ-25 анкер</t>
  </si>
  <si>
    <t>УМКМ-25 бетон</t>
  </si>
  <si>
    <t>УМКМ-30 анкер</t>
  </si>
  <si>
    <t>УМКМ-30 бетон</t>
  </si>
  <si>
    <t>серия Круглая</t>
  </si>
  <si>
    <t>УМКР-20 анкер</t>
  </si>
  <si>
    <t>УМКР-20 бетон</t>
  </si>
  <si>
    <t>УМКР-25 анкер</t>
  </si>
  <si>
    <t>350 х 300 х 540</t>
  </si>
  <si>
    <t>УМКР-25 бетон</t>
  </si>
  <si>
    <t>УМКР-30 анкер</t>
  </si>
  <si>
    <t>УМКР-30 бетон</t>
  </si>
  <si>
    <t>серия бюджет</t>
  </si>
  <si>
    <t>Бюджет-19**</t>
  </si>
  <si>
    <t>325 х 240 х 560</t>
  </si>
  <si>
    <t>Бюджет-21**</t>
  </si>
  <si>
    <t>325 х 275 х 590</t>
  </si>
  <si>
    <t>Бюджет-25**</t>
  </si>
  <si>
    <t>325 х 240 х 610</t>
  </si>
  <si>
    <t>Бюджет-30**</t>
  </si>
  <si>
    <t>365 х 315 х 590</t>
  </si>
  <si>
    <t>Лайт-20**</t>
  </si>
  <si>
    <t>330 х 285 х 850</t>
  </si>
  <si>
    <t>Лайт-20 с пепельницей**</t>
  </si>
  <si>
    <t>320 х 380 х 900</t>
  </si>
  <si>
    <t>КР-20 Лайт**</t>
  </si>
  <si>
    <t>326 х 280 х 670</t>
  </si>
  <si>
    <t>ЯР-20 Лайт**</t>
  </si>
  <si>
    <t>326 х 280 х 850</t>
  </si>
  <si>
    <t>с деревянными рейками</t>
  </si>
  <si>
    <t>Урна деревянная</t>
  </si>
  <si>
    <t>700 х 300 х 300</t>
  </si>
  <si>
    <t>Урна деревянная с пепельницей</t>
  </si>
  <si>
    <t>Юпитер***</t>
  </si>
  <si>
    <t>RAL 7035, RAL 9005, RAL 8017, RAL 6005</t>
  </si>
  <si>
    <t>380 х 380 х 820</t>
  </si>
  <si>
    <t>Урна с деревянными вставками</t>
  </si>
  <si>
    <t>труба профильная квадратная 20-40 (корпус верх и низ) и 20/20 - рёбра</t>
  </si>
  <si>
    <t>800 х 250 х 250</t>
  </si>
  <si>
    <t>12********</t>
  </si>
  <si>
    <t>с полимерными рейками</t>
  </si>
  <si>
    <t>Квадро-1</t>
  </si>
  <si>
    <t>полимерное</t>
  </si>
  <si>
    <t>листовая сталь, толщина 1мм</t>
  </si>
  <si>
    <t>520 х 410 х 410</t>
  </si>
  <si>
    <t>Квадро-2</t>
  </si>
  <si>
    <t>610 х 460 х 370</t>
  </si>
  <si>
    <t>Бульвар</t>
  </si>
  <si>
    <t>740 х 460 х 370</t>
  </si>
  <si>
    <t>для раздельного сбора мусора</t>
  </si>
  <si>
    <t>ДРСМ круглая</t>
  </si>
  <si>
    <t>900х370х1230</t>
  </si>
  <si>
    <t>ДРСМ квадратная</t>
  </si>
  <si>
    <t>ДРСМ-2</t>
  </si>
  <si>
    <t>ДРСМ-3</t>
  </si>
  <si>
    <t>ДРСМ-4</t>
  </si>
  <si>
    <t>ДСЭ-1</t>
  </si>
  <si>
    <t>OB-2002</t>
  </si>
  <si>
    <t>сталь AISI 430 0,6мм</t>
  </si>
  <si>
    <t>360 х 360 х 800</t>
  </si>
  <si>
    <t>картон</t>
  </si>
  <si>
    <t>12*******</t>
  </si>
  <si>
    <t>*Оптовая цена при заказе на сумму от 200'000 руб.
** Доступна при заказе от 50'000 рублей.                                                                                                                                                                                                                                                      
*** Минимальный размер заказа - 10 шт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
***** Гарантия со дня поставки (продажи) потребителю
На целостность товара.  
Гарантия не распространяется на дефекты, возникшие по вине потребителя или торгующей организации, при нарушении правил транспортировки и хранения, некомплектности изделия и соблюдения требований настоящего паспорта. 
Гарантия на комплектующие, имеющие естественный ограниченный срок службы, не распространяется. Гарантия аннулируется при несоблюдении клиентом требований паспорта.
****** Гарантия со дня поставки (продажи) потребителю
Гарантийный срок товара исчисляется с момента его передачи Покупателю.
Гарантия Поставщика не распространяется на быстроизнашивающиеся части не относящиеся к естественному износу, к ущербу, возникшему вследствие неправильного или небрежного хранения, неправильного или небрежного обслуживания, чрезмерной нагрузки, применения изделия не по назначению
*******Гарантийный срок начинается со дня поставки (продажи) потребителю.
Время нахождения изделия в ремонте в гарантийный срок не включается.
В течение гарантийного срока предприятие-изготовитель гарантирует безвозмездное устранение выявленных дефектов изготовления и замену вышедших из строя составных частей изделия, произошедших не по вине потребителя, при соблюдении условий транспортировки, хранения и эксплуатации изделия
Гарантия не распространяется на случаи, когда изделие вышло из строя по вине потребителя в результате несоблюдения требований, указанных в паспорте. В случае невозможности устранения на месте выявленных дефектов предприятие-изготовитель обязуется заменить изделие. Все детали, узлы и комплектующие изделия, вышедшие из строя в период гарантийного срока эксплуатации, должны быть возвращены предприятию-изготовителю для детального анализа причин выхода из строя и своевременного принятия мер для их исключения.
********Гарантийный срок начинается со дня поставки (продажи) потребителю.
Гарантия на металлоконструкции - 3 года. На лакокрасочное покрытие - 12 месяцев.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</si>
  <si>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УРНЫ КОВАНЫЕ</t>
  </si>
  <si>
    <t>Тип креп-я</t>
  </si>
  <si>
    <t>Назн-е</t>
  </si>
  <si>
    <t>Объем упаковки</t>
  </si>
  <si>
    <t>холодная ковка</t>
  </si>
  <si>
    <t>УК-1 Волна</t>
  </si>
  <si>
    <t>черный с позолотой или с серебром</t>
  </si>
  <si>
    <t>труба профильная  15х15х1,5 мм, лист стальной 0,5</t>
  </si>
  <si>
    <t>поворотная / квадратная</t>
  </si>
  <si>
    <t>550 х 345 х 400</t>
  </si>
  <si>
    <t>УК-2 Классика</t>
  </si>
  <si>
    <t>650 х 260 х 365</t>
  </si>
  <si>
    <t>УКН-1</t>
  </si>
  <si>
    <t>труба профильная  15х15х1,5 мм, лист стальной 0,7</t>
  </si>
  <si>
    <t>790 х 340 х 280</t>
  </si>
  <si>
    <t>УКР-1</t>
  </si>
  <si>
    <t>765 х 365 х560</t>
  </si>
  <si>
    <t>Антивандальная</t>
  </si>
  <si>
    <t>1018
3020
5005
6005
6029
7035
7040
8017
9005</t>
  </si>
  <si>
    <t>лист стальной 0,8</t>
  </si>
  <si>
    <t>425 х 430 х 550</t>
  </si>
  <si>
    <t>Бродвей</t>
  </si>
  <si>
    <t>поворотная / круглая</t>
  </si>
  <si>
    <t>680 х 450 х 835</t>
  </si>
  <si>
    <t>Волна</t>
  </si>
  <si>
    <t>365 х 380 х 480</t>
  </si>
  <si>
    <t>Волна под крышей</t>
  </si>
  <si>
    <t>700 х 370 х 405</t>
  </si>
  <si>
    <t>Классика</t>
  </si>
  <si>
    <t>410 х 240 х 605</t>
  </si>
  <si>
    <t>Кованая</t>
  </si>
  <si>
    <t>450 х 420 х 715</t>
  </si>
  <si>
    <t>Лотос под крышей</t>
  </si>
  <si>
    <t>445 х 445 х 745</t>
  </si>
  <si>
    <t>Лотос</t>
  </si>
  <si>
    <t>445 х 445 х 605</t>
  </si>
  <si>
    <t>Стрит</t>
  </si>
  <si>
    <t>535 х 270 х 360</t>
  </si>
  <si>
    <t>Парковая под крышей</t>
  </si>
  <si>
    <t>440 х 435 х 840</t>
  </si>
  <si>
    <t>410 х 445 х 670</t>
  </si>
  <si>
    <t>Проспект</t>
  </si>
  <si>
    <t>400 х 385 710</t>
  </si>
  <si>
    <t>Пушка</t>
  </si>
  <si>
    <t>517 х 460 х 610</t>
  </si>
  <si>
    <t>Уличная</t>
  </si>
  <si>
    <t>* Оптовая цена при заказе на сумму от 200 000 руб.
** Гарантия со дня поставки (продажи) потребителю
Гарантийный срок товара исчисляется с момента его передачи Покупателю.
Гарантия Поставщика не распространяется на быстроизнашивающиеся части не относящиеся к естественному износу,  к ущербу, возникшему вследствие неправильного или небрежного хранения, неправильного или небрежного обслуживания, чрезмерной нагрузки, применения изделия не по назначению
*** Гарантия со дня поставки (продажи) потребителю
Изготовитель гарантирует работоспособность изделия при соблюдении потребителем правил эксплуатации, мер безопасности, правил транспортировки и хранения.
Гарантийный срок изделия на лакокрасочную продукцию (грунт эмаль) - 30 дней, полиэфирная и молотковая - 3 месяца. На рейку - 6 месяцев.</t>
  </si>
  <si>
    <t>УРНЫ ЧУГУННЫЕ</t>
  </si>
  <si>
    <t>OB-2001</t>
  </si>
  <si>
    <t>У.1</t>
  </si>
  <si>
    <t>жидкая грунт-эмаль</t>
  </si>
  <si>
    <t xml:space="preserve">черный, серый </t>
  </si>
  <si>
    <t>напольная/анкер</t>
  </si>
  <si>
    <t>560 х 380</t>
  </si>
  <si>
    <t>У.2(клен)</t>
  </si>
  <si>
    <t>OB-2003</t>
  </si>
  <si>
    <t>У.3(ладья)</t>
  </si>
  <si>
    <t>380 х 330 х 640</t>
  </si>
  <si>
    <t>OB-2004</t>
  </si>
  <si>
    <t>У.4</t>
  </si>
  <si>
    <t>анкер / бетонирование</t>
  </si>
  <si>
    <t>OB-2005</t>
  </si>
  <si>
    <t>У.5</t>
  </si>
  <si>
    <t>OB-2006</t>
  </si>
  <si>
    <t>У.6</t>
  </si>
  <si>
    <t>820 х 325 х 540</t>
  </si>
  <si>
    <t>OB-2007</t>
  </si>
  <si>
    <t>У.7</t>
  </si>
  <si>
    <t>антикоррозионный грунт,полиуретановая эмаль</t>
  </si>
  <si>
    <t>по RAL</t>
  </si>
  <si>
    <t>380 х 380 х 670</t>
  </si>
  <si>
    <t>375 х 490 х 375</t>
  </si>
  <si>
    <t>Чугунная комби</t>
  </si>
  <si>
    <t>540 х 325 х 820</t>
  </si>
  <si>
    <t>Комбинированная на столбике</t>
  </si>
  <si>
    <t>эмаль,атмосферостойкая пропитка</t>
  </si>
  <si>
    <t>чугун, брус хвойных пород</t>
  </si>
  <si>
    <t>390 х 525 х 1100</t>
  </si>
  <si>
    <t>Ретро</t>
  </si>
  <si>
    <t>610 х 370 х 350</t>
  </si>
  <si>
    <t>Валдай</t>
  </si>
  <si>
    <t>375 х 375 х 620</t>
  </si>
  <si>
    <t>Александровская</t>
  </si>
  <si>
    <t>415 х 415 х 775</t>
  </si>
  <si>
    <t>390 х 390 х 540</t>
  </si>
  <si>
    <t>400 х 400 х 550</t>
  </si>
  <si>
    <t>Ампир-2</t>
  </si>
  <si>
    <r>
      <rPr>
        <sz val="9"/>
        <color rgb="FF000000"/>
        <rFont val="Arial"/>
        <charset val="1"/>
      </rPr>
      <t xml:space="preserve">* Оптовая цена при заказе на сумму от 200 000 руб.
** Гарантия на металлоконструкции - 3 года. На лакокрасочное покрытие - 12 месяцев.
*** </t>
    </r>
    <r>
      <rPr>
        <sz val="11"/>
        <rFont val="Calibri"/>
        <charset val="1"/>
      </rPr>
      <t>Гарантия со дня поставки (продажи) потребителю
На целостность товара
Изделия, покрашенные полимерно-порошковой краской и упакованные в стрейч пленку, категорически нельзя оставлять на хранение в стрейчпленке. Создается эффект «линзы», пленка впекается в краску. При попытке удалить пленку остаются белые разводы на краске или краска полностью сдирается с изделия. Что не является гарантийным случаем на полимерно-порошковое покрытие. При механических повреждениях элементов, неправильной эксплуатации, использовании изделия не по назначению</t>
    </r>
  </si>
  <si>
    <t>ФОНАРИ УЛИЧНЫЕ</t>
  </si>
  <si>
    <t>Высота, м</t>
  </si>
  <si>
    <t>Ог.0С.05</t>
  </si>
  <si>
    <t>стальная опора 76/57, светильник,закладная деталь фундамента</t>
  </si>
  <si>
    <t>до 3</t>
  </si>
  <si>
    <t xml:space="preserve">жидкая грунт
эмаль </t>
  </si>
  <si>
    <t>бетонирование / анкер</t>
  </si>
  <si>
    <t xml:space="preserve">1Ог2К02С02-2 </t>
  </si>
  <si>
    <t>до 2,5</t>
  </si>
  <si>
    <t>1Ог1К2С02-2</t>
  </si>
  <si>
    <t>стальная опора 108/76/57, светильник,закладная деталь фундамента</t>
  </si>
  <si>
    <t>чугун / сталь</t>
  </si>
  <si>
    <t xml:space="preserve">1Ог1К0С01 </t>
  </si>
  <si>
    <t>1.Т01.С05</t>
  </si>
  <si>
    <t xml:space="preserve">Фонарь 
1Т01К0С01 </t>
  </si>
  <si>
    <t>до 4</t>
  </si>
  <si>
    <t xml:space="preserve"> Фонарь 
1Т03К09С01-2 </t>
  </si>
  <si>
    <t>Фонарь 
Адмирал</t>
  </si>
  <si>
    <t xml:space="preserve">1Ог1К02С02-2 </t>
  </si>
  <si>
    <t>стальная опора 76/57, светильник,закладная деталь фундамента, нижний оголовок чугунный диам. 280 мм</t>
  </si>
  <si>
    <t>1Т02К01С01-3</t>
  </si>
  <si>
    <t>опоры 76/57 мм</t>
  </si>
  <si>
    <t>сталь / чугун</t>
  </si>
  <si>
    <t>1.Т01К09С01</t>
  </si>
  <si>
    <t xml:space="preserve">1Т01К02С02-2 </t>
  </si>
  <si>
    <t xml:space="preserve">Фонарь 
дизайнерский </t>
  </si>
  <si>
    <t>до 5,5</t>
  </si>
  <si>
    <t xml:space="preserve">Фонарь  
«Московский» </t>
  </si>
  <si>
    <t xml:space="preserve">Фонарь 
«Лиговский» </t>
  </si>
  <si>
    <t>Ярославль</t>
  </si>
  <si>
    <t>светильник, закладная деталь фундамента.
светильник: поликарбонат, патрон Е – 27.</t>
  </si>
  <si>
    <t>от 2,5 до 4,5</t>
  </si>
  <si>
    <t xml:space="preserve">цинкосодержащий грунт, порошковая полиэфирная краска термо и хладо стойкая. </t>
  </si>
  <si>
    <t>Брянск</t>
  </si>
  <si>
    <t>Голландия однорожковая</t>
  </si>
  <si>
    <t>Голландия двухрожковая</t>
  </si>
  <si>
    <t>Воронеж однорожковый</t>
  </si>
  <si>
    <t>с 1 светильником "Пушкинский", Е27</t>
  </si>
  <si>
    <t>2,5-4,5</t>
  </si>
  <si>
    <t>цинкосодержащий грунт, порошковая полиэфирная краска термо и хладо стойкая.</t>
  </si>
  <si>
    <t>Воронеж двухрожковый</t>
  </si>
  <si>
    <t xml:space="preserve">с 2 светильниками "Пушкинский", Е27
</t>
  </si>
  <si>
    <t>фонарь уличный, четырехрожковый</t>
  </si>
  <si>
    <t>плафон 360 х 250 х 250</t>
  </si>
  <si>
    <t>коричневый, золотой</t>
  </si>
  <si>
    <t xml:space="preserve">* Цена актуальна при заказе от 200 000 рублей
**  Гарантия на металлоконструкции - 3 года. На лакокрасочное покрытие - 12 месяцев.
*** Гарантия со дня поставки (продажи) потребителю
На целостность товара
Изделия, покрашенные полимерно-порошковой краской и упакованные в стрейч пленку, категорически нельзя оставлять на хранение в стрейчпленке. Создается эффект «линзы», пленка впекается в краску. При попытке удалить пленку остаются белые разводы на краске или краска полностью сдирается с изделия. Что не является гарантийным случаем на полимерно-порошковое покрытие. При механических повреждениях элементов, неправильной эксплуатации, использовании изделия не по назначению
**** Гарантия со дня поставки (продажи) потребителю
На целостность продукции
Гарантия не распространяется на повреждения вследствие вандализма </t>
  </si>
  <si>
    <t>ВЕЛОПАРКОВКИ</t>
  </si>
  <si>
    <t>Цвет, RAL*</t>
  </si>
  <si>
    <t>Кол-во мест</t>
  </si>
  <si>
    <t>AB-7002/6</t>
  </si>
  <si>
    <t>ВП-04</t>
  </si>
  <si>
    <t>труба профильная 40х20х1,5, труба круглая 25х1,5 мм</t>
  </si>
  <si>
    <t>500 х 600 х 760</t>
  </si>
  <si>
    <t>AB-7004</t>
  </si>
  <si>
    <t>труба круглая 45х1,5 мм,
лист 2 мм</t>
  </si>
  <si>
    <t>850 х 75 х 1050</t>
  </si>
  <si>
    <t>Хит</t>
  </si>
  <si>
    <t>2004
5005
7035
9005</t>
  </si>
  <si>
    <t xml:space="preserve">
1105 х 800 х 150</t>
  </si>
  <si>
    <t xml:space="preserve">
АВ-7007</t>
  </si>
  <si>
    <t xml:space="preserve"> В-220.5.1</t>
  </si>
  <si>
    <t>труба круглая 45х1,5 мм
лист 2 мм</t>
  </si>
  <si>
    <t>600х900х100</t>
  </si>
  <si>
    <t>В-220.3.5</t>
  </si>
  <si>
    <t>труба круглая 38х1,5,  труба перемычек 25х1,5</t>
  </si>
  <si>
    <t>2000 х 1000 х 650</t>
  </si>
  <si>
    <t>В-220.4.5</t>
  </si>
  <si>
    <t>труба профильная 20х40х1,5, 20х20х1,5</t>
  </si>
  <si>
    <t>2000 х 1000 х650</t>
  </si>
  <si>
    <t>Каскад</t>
  </si>
  <si>
    <t>В-220.2.5</t>
  </si>
  <si>
    <t>труба круглая 38х1,5, труба круглая 25х1,5</t>
  </si>
  <si>
    <t xml:space="preserve">2000 х 650 х1000 </t>
  </si>
  <si>
    <t>Мультипарковка-5</t>
  </si>
  <si>
    <t>труба рамы 20х40х1,5,  труба перемычек 20х20х1,5</t>
  </si>
  <si>
    <t>AB-7008</t>
  </si>
  <si>
    <t>ВП-05</t>
  </si>
  <si>
    <t>труба круглая 45х1,5, труба круглая 25х1,5</t>
  </si>
  <si>
    <t>1020 х 720 х 1400</t>
  </si>
  <si>
    <t>AB-7002/2</t>
  </si>
  <si>
    <t>ВП-03</t>
  </si>
  <si>
    <t>1500 х 600 х 760</t>
  </si>
  <si>
    <t>Мультипарковка-7</t>
  </si>
  <si>
    <t>2500 х 1000 х 650</t>
  </si>
  <si>
    <t>AB-7009</t>
  </si>
  <si>
    <t xml:space="preserve">9005       8017      7035       6005     5005 </t>
  </si>
  <si>
    <t>болт анкерный 12х120-8шт.</t>
  </si>
  <si>
    <t>труба профильная 40х20, 40х40 труба круглая 15х15 мм, поликарбонат сотовый 6 мм</t>
  </si>
  <si>
    <t>3000 х 2050 х 2200</t>
  </si>
  <si>
    <t>AB-7001</t>
  </si>
  <si>
    <t>ВП-01</t>
  </si>
  <si>
    <t>3000 х 600 х 800</t>
  </si>
  <si>
    <t>AB-7002</t>
  </si>
  <si>
    <t>ВП-02</t>
  </si>
  <si>
    <t>3000 х 600 х 760</t>
  </si>
  <si>
    <t>Велопарковка чугунная</t>
  </si>
  <si>
    <t>грунт / эмаль</t>
  </si>
  <si>
    <t>300 х 850 х 70</t>
  </si>
  <si>
    <t>AB-7002/6 сталь</t>
  </si>
  <si>
    <t>AB-7002/2 сталь</t>
  </si>
  <si>
    <t>AB-7002 сталь</t>
  </si>
  <si>
    <t>* При заказе другого цвета по RAL наценка 7%
** Цена актуальна при заказе от 200 000 руб.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
****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***** Гарантия со дня поставки (продажи) потребителю 
На целостность товара
Изделия, покрашенные полимерно-порошковой краской и упакованные в стрейч пленку, категорически нельзя оставлять на хранение в стрейчпленке. Создается эффект «линзы», пленка впекается в краску. При попытке удалить пленку остаются белые разводы на краске или краска полностью сдирается с изделия. Что не является гарантийным случаем на полимерно-порошковое покрытие. При механических повреждениях элементов, неправильной эксплуатации, использовании изделия не по назначению</t>
  </si>
  <si>
    <t>ПАВИЛЬОНЫ ОСТАНОВОЧНЫЕ</t>
  </si>
  <si>
    <t>AA-1001</t>
  </si>
  <si>
    <t>труба профильная 40х40 мм, поликарбонат сотовый 10мм, крыша 6 мм</t>
  </si>
  <si>
    <t>3000 х 2000 х 2500</t>
  </si>
  <si>
    <t>AA-1002</t>
  </si>
  <si>
    <t>труба профильная 40х40 мм, поликарбонат сотовый 10мм, профлист 0,5 мм</t>
  </si>
  <si>
    <t>AA-1002 М</t>
  </si>
  <si>
    <t>труба профильная 40х40 мм, поликарбонат сотовый 6 мм, профлист 0,5 мм</t>
  </si>
  <si>
    <t>3000 х 1950 х 2500</t>
  </si>
  <si>
    <t>AA-1003</t>
  </si>
  <si>
    <t>труба профильная 40х40 мм, поликарбонат  сотовый10мм, перф. лист 1 мм</t>
  </si>
  <si>
    <t>3000 х 1900 х 2500</t>
  </si>
  <si>
    <t>АА-1004</t>
  </si>
  <si>
    <t>труба профильная 40х40 мм, профлист</t>
  </si>
  <si>
    <t>3000 х 1950 х  2500</t>
  </si>
  <si>
    <t>* Возможно окрашивание в нестандартный цвет при сумме заказа от 3 шт.. При заказе до 3 шт.  окрашивание в нестандартный цвет предполагает наценку 10%
** Цена актуальна при заказе 200.000 т.р.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</si>
  <si>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КОНТЕЙНЕРЫ МУСОРНЫЕ</t>
  </si>
  <si>
    <t>Тип загрузки</t>
  </si>
  <si>
    <t>Объем бака, куб. м</t>
  </si>
  <si>
    <t>Объем бака, л</t>
  </si>
  <si>
    <t>Мах. Нагрузка, кг</t>
  </si>
  <si>
    <t>Страна производитель</t>
  </si>
  <si>
    <t>AB-4001 с крышкой***</t>
  </si>
  <si>
    <t>МК-104</t>
  </si>
  <si>
    <t>боковая</t>
  </si>
  <si>
    <t>5005
6005
6029
7035    8017    9005</t>
  </si>
  <si>
    <t>лист стальной 2 мм</t>
  </si>
  <si>
    <t>970х970х1150</t>
  </si>
  <si>
    <t>AB-4002***</t>
  </si>
  <si>
    <t>МК-102</t>
  </si>
  <si>
    <t>AB-4003***</t>
  </si>
  <si>
    <t xml:space="preserve"> МК 104-01</t>
  </si>
  <si>
    <t>AB-4004*** с колесами</t>
  </si>
  <si>
    <t>МК_x005F_x0002_102-01</t>
  </si>
  <si>
    <t>AB-4005***</t>
  </si>
  <si>
    <t>МК 103</t>
  </si>
  <si>
    <t>лист стальной 1,5 мм</t>
  </si>
  <si>
    <t>AB-4006***</t>
  </si>
  <si>
    <t>МК_x005F_x0002_101</t>
  </si>
  <si>
    <t>AB-4007***</t>
  </si>
  <si>
    <t>МК_x005F_x0002_103-01</t>
  </si>
  <si>
    <t>AB-4008***</t>
  </si>
  <si>
    <t>МК_x005F_x0002_101-01</t>
  </si>
  <si>
    <t>AB-4023*** с крышкой и колесами</t>
  </si>
  <si>
    <t>Евро МК_x005F_x0002_106</t>
  </si>
  <si>
    <t>задняя</t>
  </si>
  <si>
    <t>лист стальной 2мм</t>
  </si>
  <si>
    <t>1370х900х1400</t>
  </si>
  <si>
    <t>AB-4027*** с крышкой и колесами</t>
  </si>
  <si>
    <t>Евро МК_x005F_x0002_105</t>
  </si>
  <si>
    <t>AB-4051</t>
  </si>
  <si>
    <t>лист стальнойй 2мм
лист 1,5мм
сетка 50х50</t>
  </si>
  <si>
    <t>1370 х 900 х 1620</t>
  </si>
  <si>
    <t xml:space="preserve">пластиковые </t>
  </si>
  <si>
    <t>Евроконтейнер Razak 60 л с педалью</t>
  </si>
  <si>
    <t>5005
6020
1018
2004    3020     8017    9003</t>
  </si>
  <si>
    <t>400 х 410 х 600</t>
  </si>
  <si>
    <t>Иран</t>
  </si>
  <si>
    <t>Евроконтейнер Razak 120 л</t>
  </si>
  <si>
    <t>5005
6020
1018
2004            7016</t>
  </si>
  <si>
    <t>Евроконтейнер Razak 240 л</t>
  </si>
  <si>
    <t>Евроконтейнер Razak 660 л</t>
  </si>
  <si>
    <t>6005
1018
7040            5005    2004</t>
  </si>
  <si>
    <t>Евроконтейнер Razak 770 л</t>
  </si>
  <si>
    <t>6005
5005    7040</t>
  </si>
  <si>
    <t>Евроконтейнер Razak 1100 л</t>
  </si>
  <si>
    <t>6005
1018
2004            5005    7040</t>
  </si>
  <si>
    <t>1370 х 1030 х 1300</t>
  </si>
  <si>
    <t>Евроконтейнер Razak 1100 л с плоской крышкой</t>
  </si>
  <si>
    <t>6005
2004            5005    7040</t>
  </si>
  <si>
    <t>* Возможно окрашивание в нестандартный цвет с наценкой 10%
** Цена актуальна при заказе от 200 000 рублей.
*** Минимальный размер заказа - 3 шт.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
***** Гарантия со дня поставки (продажи) потребителю
Гарантия распространяется на корпус. 
На колеса гарантия не распространяется.
******Гарантийный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</t>
  </si>
  <si>
    <t>ПЛОЩАДКИ КОНТЕЙНЕРНЫЕ</t>
  </si>
  <si>
    <t>гарантия, мес.</t>
  </si>
  <si>
    <t>Материал каркаса</t>
  </si>
  <si>
    <t>Материал стен</t>
  </si>
  <si>
    <t>Материал крыши</t>
  </si>
  <si>
    <t>Тип конст-ии</t>
  </si>
  <si>
    <t>Способ установки</t>
  </si>
  <si>
    <t>AB-4201</t>
  </si>
  <si>
    <t>Навес для одного контейнера</t>
  </si>
  <si>
    <t>каркас:          9005
8017               6005               5005                 обшивка:       8017                  6005                        5005                      3005</t>
  </si>
  <si>
    <t>труба профильная 40х40 мм</t>
  </si>
  <si>
    <t>лист профилированный С10 0,4мм</t>
  </si>
  <si>
    <t>лист профилированный</t>
  </si>
  <si>
    <t>1650 х 1500 х 2000</t>
  </si>
  <si>
    <t>разборный, соединение болтовое</t>
  </si>
  <si>
    <t>AB-4202</t>
  </si>
  <si>
    <t>Навес для одного контейнера с воротами</t>
  </si>
  <si>
    <t>AB-4203</t>
  </si>
  <si>
    <t>Навес для двух контейнеров</t>
  </si>
  <si>
    <t>3150 х 1500 х 2000</t>
  </si>
  <si>
    <t>AB-4204</t>
  </si>
  <si>
    <t>Навес для двух контейнеров с воротами</t>
  </si>
  <si>
    <t>AB-4205</t>
  </si>
  <si>
    <t>Навес для трех контейнеров</t>
  </si>
  <si>
    <t>4650 х 1500 х 2000</t>
  </si>
  <si>
    <t>AB-4206</t>
  </si>
  <si>
    <t>Навес для трех контейнеров с воротами</t>
  </si>
  <si>
    <t>AB-4207</t>
  </si>
  <si>
    <t>Навес для четырех контейнеров</t>
  </si>
  <si>
    <t>6150 х 1500 х 2000</t>
  </si>
  <si>
    <t>AB-4208</t>
  </si>
  <si>
    <t>Навес для четырех контейнеров с воротами</t>
  </si>
  <si>
    <t>* Возможно окрашивание в нестандартный цвет с наценкой 10%
** Цена актуальна при заказе от 200 000 рублей
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</si>
  <si>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БУНКЕРЫ МУСОРНЫЕ</t>
  </si>
  <si>
    <t>Цена
опт,
руб.**</t>
  </si>
  <si>
    <t>Объем бункера, куб. м</t>
  </si>
  <si>
    <t>Мах нагрузка. Кг</t>
  </si>
  <si>
    <t>AB-4101</t>
  </si>
  <si>
    <t>Металлический Бункер 8 м3 открытого типа</t>
  </si>
  <si>
    <t>эмаль</t>
  </si>
  <si>
    <t>7040
6005 5005</t>
  </si>
  <si>
    <t>дно - лист 3мм,
стенки - лист 2мм</t>
  </si>
  <si>
    <t>3350 х 1950 х 1330</t>
  </si>
  <si>
    <t>AB-4102</t>
  </si>
  <si>
    <t>Металлический Бункер 8 м3</t>
  </si>
  <si>
    <t>5005
6005</t>
  </si>
  <si>
    <t>дно - лист 3мм,
стенки - лист 2мм,
крышка - лист 1,5мм</t>
  </si>
  <si>
    <t>3380 х 1850 х 1350</t>
  </si>
  <si>
    <t>AB-4105</t>
  </si>
  <si>
    <t>7040
6005  5005</t>
  </si>
  <si>
    <t>дно - лист 3мм,
стенки - лист 3мм</t>
  </si>
  <si>
    <t>3380 х 1950 х 1350</t>
  </si>
  <si>
    <t>AB-4106</t>
  </si>
  <si>
    <t>дно - лист 3мм,
стенки - лист 3мм,
крышка - лист 1,5мм</t>
  </si>
  <si>
    <t>AB-4103</t>
  </si>
  <si>
    <t>дно - лист 2мм,
стенки - лист 2мм</t>
  </si>
  <si>
    <t>3450 х 1975 х 1320</t>
  </si>
  <si>
    <t>AB-4104</t>
  </si>
  <si>
    <t>дно - лист 2мм,
стенки - лист 2мм,
крышка - лист 1мм</t>
  </si>
  <si>
    <t>* Цена актуальна при заказе от 300 000 рублей</t>
  </si>
  <si>
    <t>КЛАПАНЫ МУСОРОПРОВОДНЫЕ</t>
  </si>
  <si>
    <t>Цена,
руб.
опт*</t>
  </si>
  <si>
    <t xml:space="preserve">Цена,
руб.
</t>
  </si>
  <si>
    <t>Толщина металла, мм</t>
  </si>
  <si>
    <t>Объем ковша, л</t>
  </si>
  <si>
    <t>Диаметр мусоропровода, мм</t>
  </si>
  <si>
    <t>Окно мусоропровода, мм</t>
  </si>
  <si>
    <t>серия стандарт</t>
  </si>
  <si>
    <t>КЗ-000 1,0 мм</t>
  </si>
  <si>
    <t>КМ-8</t>
  </si>
  <si>
    <t>750 х 370 х 350</t>
  </si>
  <si>
    <t>400-450</t>
  </si>
  <si>
    <t>300х600</t>
  </si>
  <si>
    <t>воздушно-пупырчатая пленка</t>
  </si>
  <si>
    <t>КЗ-000 1,2 мм</t>
  </si>
  <si>
    <t>КМ-1</t>
  </si>
  <si>
    <t>КЗ-000 1,5 мм</t>
  </si>
  <si>
    <t>КМ-9</t>
  </si>
  <si>
    <t>серия эконом</t>
  </si>
  <si>
    <t>750 1,2мм</t>
  </si>
  <si>
    <t>КМ-2</t>
  </si>
  <si>
    <t>750 х 400 х 350</t>
  </si>
  <si>
    <t>900 1,2мм</t>
  </si>
  <si>
    <t>КМ-3</t>
  </si>
  <si>
    <t>900 х 400 х 350</t>
  </si>
  <si>
    <t>300х800</t>
  </si>
  <si>
    <t>750 1,5мм</t>
  </si>
  <si>
    <t>КМ-4</t>
  </si>
  <si>
    <t>900 1,5мм</t>
  </si>
  <si>
    <t>КМ-5</t>
  </si>
  <si>
    <t>750 2мм</t>
  </si>
  <si>
    <t>КМ-6</t>
  </si>
  <si>
    <t>900 2мм</t>
  </si>
  <si>
    <t>КМ-7</t>
  </si>
  <si>
    <t>* Цена актуальна при заказе от 200 000 рублей
** Установка резино-магнитного уплотнителя ковша - 540 рублей
*** Гарантия со дня поставки (продажи) потребителю
На целостность товара.  
Гарантия не распространяется на дефекты, возникшие по вине потребителя или торгующей организации, при нарушении правил транспортировки и хранения, некомплектности изделия и соблюдения требований настоящего паспорта. 
Гарантия на комплектующие, имеющие естественный ограниченный срок службы, не распространяется. Гарантия аннулируется при несоблюдении клиентом требований паспорта.
****Гарантийный срок - 1 год
Гарантийный срок начинается со дня поставки (продажи) потребителю.
Гарантия распространяется на замену или устранение неисправности некачественного и вышедшего из строятовара по причине некачественного изготовления
Гарантия не распространяется на механическое повреждение следов вскрытия, разборки, грязи, не соблюдениятребований эксплуатации, целостности клейм изготовителя.
Обнаружение Покупателем в поставленной партии товара дефектов, не дает оснований приостанавливать оплату за всю партию товара, в которой был выявлен брак (неоплачиваются только то количество товара в котором  был выявлен брак)</t>
  </si>
  <si>
    <t xml:space="preserve">ЯЩИКИ ПОЧТОВЫЕ </t>
  </si>
  <si>
    <t xml:space="preserve">Гарантия,мес. </t>
  </si>
  <si>
    <t>горизонтальные</t>
  </si>
  <si>
    <t>ПЯГ 1</t>
  </si>
  <si>
    <t>380 х 250 х 80</t>
  </si>
  <si>
    <t>бумага, по бокам картон</t>
  </si>
  <si>
    <t>ПЯГ 2</t>
  </si>
  <si>
    <t>380 х 500 х 80</t>
  </si>
  <si>
    <t>ПЯГ 3</t>
  </si>
  <si>
    <t>380 х 750 х 80</t>
  </si>
  <si>
    <t>ПЯГ 4</t>
  </si>
  <si>
    <t>380 х 1000 х 80</t>
  </si>
  <si>
    <t>ПЯГ 5</t>
  </si>
  <si>
    <t>380 х 1250 х 80</t>
  </si>
  <si>
    <t>вертикальные без задней стенки эконом</t>
  </si>
  <si>
    <t xml:space="preserve">ЯПВ-3б </t>
  </si>
  <si>
    <t>410 х 380 х 190</t>
  </si>
  <si>
    <t>ЯПВ-4б</t>
  </si>
  <si>
    <t>510 х 380 х 190</t>
  </si>
  <si>
    <t>ЯПВ-5б</t>
  </si>
  <si>
    <t>600 х 380 х 190</t>
  </si>
  <si>
    <t>ЯПВ-6б</t>
  </si>
  <si>
    <t>690 х 380 х 190</t>
  </si>
  <si>
    <t>ЯПВ-7б</t>
  </si>
  <si>
    <t>780 х 380 х 190</t>
  </si>
  <si>
    <t>ЯПВ-8б</t>
  </si>
  <si>
    <t>860 х 380 х 190</t>
  </si>
  <si>
    <t>ЯПВ-9б</t>
  </si>
  <si>
    <t>950 х 380 х 190</t>
  </si>
  <si>
    <t>ЯПВ-10б</t>
  </si>
  <si>
    <t>1050 х 380 х 190</t>
  </si>
  <si>
    <t>вертикальные с задней стенкой эконом</t>
  </si>
  <si>
    <t xml:space="preserve">ЯПВ - 3 </t>
  </si>
  <si>
    <t>ЯПВ - 4</t>
  </si>
  <si>
    <t>ЯПВ - 5</t>
  </si>
  <si>
    <t>ЯПВ - 6</t>
  </si>
  <si>
    <t>ЯПВ - 7</t>
  </si>
  <si>
    <t>ЯПВ - 8</t>
  </si>
  <si>
    <t>ЯПВ - 9</t>
  </si>
  <si>
    <t>ЯПВ-10</t>
  </si>
  <si>
    <t>вертикальные классические без задней стенки</t>
  </si>
  <si>
    <t>ЯПВ-3</t>
  </si>
  <si>
    <t>410 х 390 х 190</t>
  </si>
  <si>
    <t>ЯПВ-4</t>
  </si>
  <si>
    <t>500 х 390 х 190</t>
  </si>
  <si>
    <t>ЯПВ-5</t>
  </si>
  <si>
    <t>590 х 390 х 190</t>
  </si>
  <si>
    <t>ЯПВ-6</t>
  </si>
  <si>
    <t>680 х 390 х 190</t>
  </si>
  <si>
    <t>ЯПВ-7</t>
  </si>
  <si>
    <t>770 х 390 х 190</t>
  </si>
  <si>
    <t>ЯПВ-8</t>
  </si>
  <si>
    <t>860 х 390 х 190</t>
  </si>
  <si>
    <t>ЯПВ-9</t>
  </si>
  <si>
    <t>950 х 390 х 190</t>
  </si>
  <si>
    <t>1040 х 390 х 190</t>
  </si>
  <si>
    <t>вертикальные классические с задней стенкой</t>
  </si>
  <si>
    <t>ЯПВЗС-3</t>
  </si>
  <si>
    <t>ЯПВЗС-4</t>
  </si>
  <si>
    <t>ЯПВЗС-5</t>
  </si>
  <si>
    <t>ЯПВЗС-6</t>
  </si>
  <si>
    <t>ЯПВЗС-7</t>
  </si>
  <si>
    <t>ЯПВЗС-8</t>
  </si>
  <si>
    <t>ЯПВЗС-9</t>
  </si>
  <si>
    <t>ЯПВЗС-10</t>
  </si>
  <si>
    <t>вертикальные классические с окошком с задней стенкой</t>
  </si>
  <si>
    <t>вертикальные узкие без задней стенки</t>
  </si>
  <si>
    <t>445 х 390 х 120</t>
  </si>
  <si>
    <t>540 х 390 х 120</t>
  </si>
  <si>
    <t>630 х 390 х 120</t>
  </si>
  <si>
    <t>720 х 390 х 120</t>
  </si>
  <si>
    <t>810 х 390 х 120</t>
  </si>
  <si>
    <t>900 х 390 х 120</t>
  </si>
  <si>
    <t>990 х 390 х 120</t>
  </si>
  <si>
    <t>1080 х 390 х 120</t>
  </si>
  <si>
    <t>вертикальные узкие с задней стенкой</t>
  </si>
  <si>
    <t>вертикальные узкие с окошком с задней стенкой</t>
  </si>
  <si>
    <t>* Цена актуальна при заказе от 200 000 рублей
** Гарантия со дня поставки (продажи) потребителю
На целостность товара.  
Гарантия не распространяется на дефекты, возникшие по вине потребителя или торгующей организации, при нарушении правил транспортировки и хранения, некомплектности изделия и соблюдения требований настоящего паспорта. 
Гарантия на комплектующие, имеющие естественный ограниченный срок службы, не распространяется. Гарантия аннулируется при несоблюдении клиентом требований паспорта.
***Гарантийный срок - 1 год
Гарантийный срок начинается со дня поставки (продажи) потребителю.
Гарантия распространяется на замену или устранение неисправности некачественного и вышедшего из строятовара по причине некачественного изготовления
Гарантия не распространяется на механическое повреждение следов вскрытия, разборки, грязи, не соблюдениятребований эксплуатации, целостности клейм изготовителя.
Обнаружение Покупателем в поставленной партии товара дефектов, не дает оснований приостанавливать оплату за всю партию товара, в которой был выявлен брак (неоплачиваются только то количество товара в котором  был выявлен брак)</t>
  </si>
  <si>
    <t>подъезд эконом</t>
  </si>
  <si>
    <t>ЯПВ-2б</t>
  </si>
  <si>
    <t>210 х 330 х 154</t>
  </si>
  <si>
    <t>Лавков</t>
  </si>
  <si>
    <t>ЯПВ-3б</t>
  </si>
  <si>
    <t>310 х 330 х 154</t>
  </si>
  <si>
    <t>410 х 330 х 154</t>
  </si>
  <si>
    <t>510 х 330 х 154</t>
  </si>
  <si>
    <t>610 х 330 х 154</t>
  </si>
  <si>
    <t>720 х 330 х 154</t>
  </si>
  <si>
    <t>820 х 330 х 154</t>
  </si>
  <si>
    <t>920 х 330 х 154</t>
  </si>
  <si>
    <t>1020 х 330 х 154</t>
  </si>
  <si>
    <t>ЯПВ-11б</t>
  </si>
  <si>
    <t>1120 х 330 х 154</t>
  </si>
  <si>
    <t>ЯПВ-12б</t>
  </si>
  <si>
    <t>1154 х 330 х 154</t>
  </si>
  <si>
    <t>подъезд комфорт</t>
  </si>
  <si>
    <t>ЯПВСЗ-2</t>
  </si>
  <si>
    <t>185 х 340 х 154</t>
  </si>
  <si>
    <t>ЯПВСЗ-3</t>
  </si>
  <si>
    <t>275 х 340 х 154</t>
  </si>
  <si>
    <t>ЯПВСЗ-4</t>
  </si>
  <si>
    <t>365 х 340 х 154</t>
  </si>
  <si>
    <t>ЯПВСЗ-5</t>
  </si>
  <si>
    <t>450 х 340 х 154</t>
  </si>
  <si>
    <t>ЯПВСЗ-6</t>
  </si>
  <si>
    <t>540 х 340 х 154</t>
  </si>
  <si>
    <t>ЯПВСЗ-7</t>
  </si>
  <si>
    <t>630 х 340 х 154</t>
  </si>
  <si>
    <t>ЯПВСЗ-8</t>
  </si>
  <si>
    <t>720 х 340 х 154</t>
  </si>
  <si>
    <t>ЯПВСЗ-9</t>
  </si>
  <si>
    <t>810 х 340 х 154</t>
  </si>
  <si>
    <t>ЯПВСЗ-10</t>
  </si>
  <si>
    <t>900 х 340 х 154</t>
  </si>
  <si>
    <t>премиум люкс</t>
  </si>
  <si>
    <t>ЯПВСЗ-1-люкс</t>
  </si>
  <si>
    <t>190 х 340 х 140</t>
  </si>
  <si>
    <t>ЯПВСЗ-2-люкс</t>
  </si>
  <si>
    <t>280 х 340 х 140</t>
  </si>
  <si>
    <t>ЯПВСЗ-3-люкс</t>
  </si>
  <si>
    <t>370 х 340 х 140</t>
  </si>
  <si>
    <t>ЯПВСЗ-4-люкс</t>
  </si>
  <si>
    <t>460 х 340 х 140</t>
  </si>
  <si>
    <t>ЯПВСЗ-5-люкс</t>
  </si>
  <si>
    <t>550 х 340 х 140</t>
  </si>
  <si>
    <t>ЯПВСЗ-6-люкс</t>
  </si>
  <si>
    <t>640 х 340 х 140</t>
  </si>
  <si>
    <t>ЯПВСЗ-7-люкс</t>
  </si>
  <si>
    <t>340 х 730 х 140</t>
  </si>
  <si>
    <t>ЯПВСЗ-8-люкс</t>
  </si>
  <si>
    <t>820 х 340 х 140</t>
  </si>
  <si>
    <t>ЯПВСЗ-9-люкс</t>
  </si>
  <si>
    <t>910 х 340 х 140</t>
  </si>
  <si>
    <t>ЯПВСЗ-10-люкс</t>
  </si>
  <si>
    <t>1000 х 340 х 140</t>
  </si>
  <si>
    <t>орион эконом</t>
  </si>
  <si>
    <t>ЯПВ-2</t>
  </si>
  <si>
    <t>216 х 330 х 155</t>
  </si>
  <si>
    <t>282 х 330 х 140</t>
  </si>
  <si>
    <t>орион комфорт</t>
  </si>
  <si>
    <t>ЯПВЗС-2</t>
  </si>
  <si>
    <t>ЯПВЗС-11</t>
  </si>
  <si>
    <t>ЯПВЗС-12</t>
  </si>
  <si>
    <t>орион люкс</t>
  </si>
  <si>
    <t>ящики для спама</t>
  </si>
  <si>
    <t>ЯПВ-1б-для спама</t>
  </si>
  <si>
    <t>Ящик для спама Подъезд +1-а квартира</t>
  </si>
  <si>
    <t>Ящик для спама Подъезд + 2-е квартиры</t>
  </si>
  <si>
    <t>Ящик для спама Подъезд + 3-и квартиры</t>
  </si>
  <si>
    <t>Ящик для спама Подъезд + 4-и квартиры</t>
  </si>
  <si>
    <t>Ящик для спама Подъезд Люкс</t>
  </si>
  <si>
    <t>Ящик для спама Подъезд Люкс + 1-а квартира</t>
  </si>
  <si>
    <t>Ящик для спама Подъезд Люкс + 2-е квартиры</t>
  </si>
  <si>
    <t>Ящик для спама Подъезд Люкс + 3-и квартиры</t>
  </si>
  <si>
    <t>Ящик для спама Подъезд Люкс + 4-и квартиры</t>
  </si>
  <si>
    <t>РЕЗИНОВАЯ ПЛИТКА</t>
  </si>
  <si>
    <t xml:space="preserve">Цена за кв.м,*,
руб.
</t>
  </si>
  <si>
    <t xml:space="preserve">Цена за кв.м,
руб.
</t>
  </si>
  <si>
    <t>Окрашивание</t>
  </si>
  <si>
    <t>Толщина плитки, мм</t>
  </si>
  <si>
    <t>Масса 1 шт., кг</t>
  </si>
  <si>
    <t>стандарт</t>
  </si>
  <si>
    <t>Плитка 500х500 Standart</t>
  </si>
  <si>
    <t>черный, серый, терракотовый, зеленый, желтый, оранжевый, синий, коричневый</t>
  </si>
  <si>
    <t>стрейч-пленка, поддон</t>
  </si>
  <si>
    <t xml:space="preserve"> Rubblex Standart 1000x1000 «ласточкин хвост»</t>
  </si>
  <si>
    <t>Rubblex Standart 1000х1000</t>
  </si>
  <si>
    <t>Бордюр Standart 500х210х58</t>
  </si>
  <si>
    <t>черная, за шт.</t>
  </si>
  <si>
    <t>цветная, за шт.</t>
  </si>
  <si>
    <t>таргет</t>
  </si>
  <si>
    <t>Rubblex Target 500x500</t>
  </si>
  <si>
    <t>зеленый, терракотовый, желтый, оранжевый, синий, коричневый, серый, черный</t>
  </si>
  <si>
    <t>Rubblex Target 500х300х200(блок)</t>
  </si>
  <si>
    <t>Rubblex Target 1000x1000</t>
  </si>
  <si>
    <t xml:space="preserve"> черный</t>
  </si>
  <si>
    <t>айс</t>
  </si>
  <si>
    <t xml:space="preserve"> Rubblex Ice Puzzle 1000x1000</t>
  </si>
  <si>
    <t>зеленый, терракотовый, желтый, оранжевый, синий, коричневый, серый</t>
  </si>
  <si>
    <t xml:space="preserve"> Rubblex Ice 1000x1000</t>
  </si>
  <si>
    <t xml:space="preserve"> Rubblex Ice Puzzle 1000x1000 Мix 30%</t>
  </si>
  <si>
    <t>оранжевый, синий, красный, фиолетовый, зеленый, серый, голубой, желтый</t>
  </si>
  <si>
    <t xml:space="preserve"> Rubblex Ice 1000x1000 Мix 30%</t>
  </si>
  <si>
    <t>спорт</t>
  </si>
  <si>
    <t xml:space="preserve"> Rubblex Sport 500x500</t>
  </si>
  <si>
    <t xml:space="preserve"> Rubblex Sport 500x500 Mix 30%</t>
  </si>
  <si>
    <t>Rubblex Sport  Puzzle1000х1000</t>
  </si>
  <si>
    <t>Rubblex Sport Puzzle Mix 30% 1000х1000</t>
  </si>
  <si>
    <t>Rubblex Sport 1000x1000</t>
  </si>
  <si>
    <t>Rubblex Sport 1000x1000 Мix 30%</t>
  </si>
  <si>
    <t>Резиновая крошка фракции 1-2, 2-3 (продажа от 1000 кг)</t>
  </si>
  <si>
    <t>* Цена актуальна при заказе от 200 000 рублей.</t>
  </si>
  <si>
    <t>ПЛИТКА ТРОТУАРНАЯ</t>
  </si>
  <si>
    <t>Температурный режим, С</t>
  </si>
  <si>
    <t>Нагрузка, мах, кг</t>
  </si>
  <si>
    <t>плитка тротуарная</t>
  </si>
  <si>
    <t>Плитка тротуарная   "Цветок" 250х250х20</t>
  </si>
  <si>
    <t>от -50С до + 50С</t>
  </si>
  <si>
    <t>шоколад, кирпично-красный, зеленый, светло-серый, мокрый асфальт, желтый</t>
  </si>
  <si>
    <t>полимерно-песчаная</t>
  </si>
  <si>
    <t>поддоны, стрейч-пленка</t>
  </si>
  <si>
    <t>Плитка тротуарная   "8 кирпичей" 330х330х20</t>
  </si>
  <si>
    <t>Плитка тротуарная   "8 кирпичей" 330х330х35</t>
  </si>
  <si>
    <t>Плитка тротуарная   "8 кирпичей" 450х450х30</t>
  </si>
  <si>
    <t>плитка тактильная</t>
  </si>
  <si>
    <t>конусные рифы в линейном порядке 300х300х20</t>
  </si>
  <si>
    <t>от -50С до + 60С</t>
  </si>
  <si>
    <t>полимерный композит</t>
  </si>
  <si>
    <t>стрейx-пленка</t>
  </si>
  <si>
    <t>конусные рифы в шахматном порядке 300х300х20</t>
  </si>
  <si>
    <t>диагональные рифы 300х300х20</t>
  </si>
  <si>
    <t>продольные рифы в линейном порядке 300х300х20</t>
  </si>
  <si>
    <t>конусные рифы в шахматном порядке 500х500х40</t>
  </si>
  <si>
    <t>конусные рифы в линейном порядке 500х500х40</t>
  </si>
  <si>
    <t>диагональные рифы 500х500х40</t>
  </si>
  <si>
    <t>продольные рифы в линейном порядке 500х500х40</t>
  </si>
  <si>
    <t>бордюры тротуарные</t>
  </si>
  <si>
    <t>500х200х55</t>
  </si>
  <si>
    <t>500х250х55</t>
  </si>
  <si>
    <t>* Цена актуальна при заказе от 200 000 рублей.
** Гарантия со дня поставки (продажи) потребителю
На целостность сварной конструкции
Если было нарушение в установке плитки, что повлекло дальнейшее ее повреждение (например установили без термических швов, по бокам "заперли" бордюрами, установленными в бетон, а плитку после этого вытолкнуло из покрытия термическое расширение), то ответственность в этом случае с производителя снимается. Полимерпесчаная плитка имеет термическое расширение, об этом мы предупреждаем своих покупателей. Плитка не имеет адгезии к бетону - мы предупреждаем, что наклеивать на бетонное основание можно только с помощью специальных клеев на цементной основе для наружных работ. Клиент уложил плитку на бетонный раствор, она не удержалась и отваливается - в этом случае тоже негарантийный случай.
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</t>
  </si>
  <si>
    <t>ЛОТКИ ЛИВНЕВЫЕ</t>
  </si>
  <si>
    <t>лоток водоотводный</t>
  </si>
  <si>
    <t>Лоток DN100</t>
  </si>
  <si>
    <t>шоколад, светло-серый, красный, серый</t>
  </si>
  <si>
    <t>1000х140х70</t>
  </si>
  <si>
    <t>решетка класса А15</t>
  </si>
  <si>
    <t>Решетка дренажная 500х140х20</t>
  </si>
  <si>
    <t>500х140х20</t>
  </si>
  <si>
    <t>ПП 50.25.30</t>
  </si>
  <si>
    <t>черная</t>
  </si>
  <si>
    <t>500х250х30</t>
  </si>
  <si>
    <t>ПП 50.25.60</t>
  </si>
  <si>
    <t>500х250х60</t>
  </si>
  <si>
    <t>ПП 50.28.40</t>
  </si>
  <si>
    <t>500х280х40</t>
  </si>
  <si>
    <t>ПП 50.35.40</t>
  </si>
  <si>
    <t>500х350х40</t>
  </si>
  <si>
    <t>ПП 50.35.50</t>
  </si>
  <si>
    <t>ПП 50.35.60</t>
  </si>
  <si>
    <t>500х350х60</t>
  </si>
  <si>
    <t>ПП 50.50.60</t>
  </si>
  <si>
    <t>500х500х60</t>
  </si>
  <si>
    <t>ПП 50.65.50</t>
  </si>
  <si>
    <t>500х650х50</t>
  </si>
  <si>
    <t>* Цена актуальна при заказе от 200 000 рублей.
**Гарантийный срок начинается со дня поставки (продажи) потребителю.
Время нахождения изделия в ремонте в гарантийный срок не включается.
В течение гарантийного срока предприятие-изготовитель гарантирует безвозмездное устранение выявленных дефектов изготовления и замену вышедших из строя составных частей изделия, произошедших не по вине потребителя, при соблюдении условий транспортировки, хранения и эксплуатации изделия
Гарантия не распространяется на случаи, когда изделие вышло из строя по вине потребителя в результате несоблюдения требований, указанных в паспорте. В случае невозможности устранения на месте выявленных дефектов предприятие-изготовитель обязуется заменить изделие. Все детали, узлы и комплектующие изделия, вышедшие из строя в период гарантийного срока эксплуатации, должны быть возвращены предприятию-изготовителю для детального анализа причин выхода из строя и своевременного принятия мер для их исключения.
*** Гарантия со дня поставки (продажи) потребителю
Гарантия поставщика не распространяется на недостатки товара, возникшие вследствие:
-механических повреждений товара, включая случайные;
-механических повреждений, возникших при эксплуатации товара с превышением пределов использования и нагрузочных характеристик, заявленных Поставщиком                         
-повреждений, вызванных использованием товара не по назначению;
-дефектов, возникших как следствие нарушения правил и условий эксплуатации, обслуживания, транспортировки или хранения товара Покупателем или конечными потребителями;    
-неисправностей, возникших в результате нормального износа товара или окончания срока его службы;
-иных случаях, прописанных Поставщиком в паспорте на товар.</t>
  </si>
  <si>
    <t>ЛЮКИ КАНАЛИЗАЦИОННЫЕ</t>
  </si>
  <si>
    <t>Мах нагрузка, тонн</t>
  </si>
  <si>
    <t>Размер ячейки, мм</t>
  </si>
  <si>
    <t>H-крышка,мм</t>
  </si>
  <si>
    <t>Масса., кг</t>
  </si>
  <si>
    <t>люки</t>
  </si>
  <si>
    <t xml:space="preserve">Тип Д </t>
  </si>
  <si>
    <t>720х50х580</t>
  </si>
  <si>
    <t>LION класс "Л"</t>
  </si>
  <si>
    <r>
      <rPr>
        <sz val="9"/>
        <color rgb="FF000000"/>
        <rFont val="Arial"/>
        <charset val="1"/>
      </rPr>
      <t xml:space="preserve">черный
</t>
    </r>
    <r>
      <rPr>
        <sz val="11"/>
        <color rgb="FF000000"/>
        <rFont val="Calibri"/>
        <charset val="1"/>
      </rPr>
      <t>(синий
зеленый
красный
черный)</t>
    </r>
    <r>
      <rPr>
        <sz val="9"/>
        <color rgb="FF000000"/>
        <rFont val="Arial"/>
        <charset val="1"/>
      </rPr>
      <t>-</t>
    </r>
    <r>
      <rPr>
        <sz val="11"/>
        <color rgb="FF000000"/>
        <rFont val="Calibri"/>
        <charset val="1"/>
      </rPr>
      <t>при заказе от 100шт</t>
    </r>
  </si>
  <si>
    <t>750х60х585</t>
  </si>
  <si>
    <t>Компас класса "Л"</t>
  </si>
  <si>
    <t>зеленый
черный</t>
  </si>
  <si>
    <t>770х80х630</t>
  </si>
  <si>
    <t>770х110х630</t>
  </si>
  <si>
    <t>Компас класса "С"</t>
  </si>
  <si>
    <t>серый</t>
  </si>
  <si>
    <t>Компас класса "Т"</t>
  </si>
  <si>
    <t>770х630х110</t>
  </si>
  <si>
    <t>ЛПП-СЛ</t>
  </si>
  <si>
    <t>зеленый, черный, красный, серый</t>
  </si>
  <si>
    <t>750х60</t>
  </si>
  <si>
    <t>ЛПП-Л</t>
  </si>
  <si>
    <t>750х100</t>
  </si>
  <si>
    <t>внутренние решетки</t>
  </si>
  <si>
    <t>Решетка безопасности 610х30</t>
  </si>
  <si>
    <t>полимер</t>
  </si>
  <si>
    <t>610 х 30</t>
  </si>
  <si>
    <t>100х100</t>
  </si>
  <si>
    <t>цветная</t>
  </si>
  <si>
    <t>крышки</t>
  </si>
  <si>
    <t>D 300</t>
  </si>
  <si>
    <t>345х55, внутренний диапозон-300мм</t>
  </si>
  <si>
    <t>D 315</t>
  </si>
  <si>
    <t>360х55, внутренний диапозон-315мм</t>
  </si>
  <si>
    <t>* Цена актуальна при заказе от 200 000 рублей.
** Гарантия со дня поставки (продажи) потребителю
Гарантия поставщика не распространяется на недостатки товара, возникшие вследствие:
-механических повреждений товара, включая случайные;
-механических повреждений, возникших при эксплуатации товара с превышением пределов использования и нагрузочных характеристик, заявленных Поставщиком                         
-повреждений, вызванных использованием товара не по назначению;
-дефектов, возникших как следствие нарушения правил и условий эксплуатации, обслуживания, транспортировки или хранения товара Покупателем или конечными потребителями;    
-неисправностей, возникших в результате нормального износа товара или окончания срока его службы;
-иных случаях, прописанных Поставщиком в паспорте на товар.
***  Гарантия со дня поставки (продажи) потребителю
Время нахождения изделия в ремонте в гарантийный срок не включается.
В течение гарантийного срока предприятие-изготовитель гарантирует безвозмездное устранение выявленных дефектов изготовления и замену вышедших из строя составных частей изделия, произошедших не по вине потребителя, при соблюдении условий транспортировки, хранения и эксплуатации изделия
Гарантия не распространяется на случаи, когда изделие вышло из строя по вине потребителя в результате несоблюдения требований, указанных в паспорте. В случае невозможности устранения на месте выявленных дефектов предприятие-изготовитель обязуется заменить изделие. Все детали, узлы и комплектующие изделия, вышедшие из строя в период гарантийного срока эксплуатации, должны быть возвращены предприятию-изготовителю для детального анализа причин выхода из строя и своевременного принятия мер для их исключения.</t>
  </si>
  <si>
    <t>РЕШЕТКИ ГАЗОННЫЕ</t>
  </si>
  <si>
    <t>Кол-во ячеек, шт</t>
  </si>
  <si>
    <t>600х400</t>
  </si>
  <si>
    <t>600х400х40</t>
  </si>
  <si>
    <t>палеты</t>
  </si>
  <si>
    <t>600х800</t>
  </si>
  <si>
    <t>600х800х30</t>
  </si>
  <si>
    <t>гарантии нет</t>
  </si>
  <si>
    <t>цветной</t>
  </si>
  <si>
    <t>приствольные решетки</t>
  </si>
  <si>
    <t>Приствольная решетка 580х1160х30-черная</t>
  </si>
  <si>
    <t>580х1160х30</t>
  </si>
  <si>
    <t>Приствольная решетка 580х1160х30-цветная</t>
  </si>
  <si>
    <t>ПР-01</t>
  </si>
  <si>
    <t>1200 х 1200</t>
  </si>
  <si>
    <t>ПР-02</t>
  </si>
  <si>
    <t>1200 х 900</t>
  </si>
  <si>
    <t>ПР-03</t>
  </si>
  <si>
    <t>1200 х 600</t>
  </si>
  <si>
    <t>ПР-04</t>
  </si>
  <si>
    <t>1000 х 1000</t>
  </si>
  <si>
    <t>* Цена актуальна при заказе от 200 000 рублей.
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***Гарантийный срок начинается со дня поставки (продажи) потребителю.
Время нахождения изделия в ремонте в гарантийный срок не включается.
В течение гарантийного срока предприятие-изготовитель гарантирует безвозмездное устранение выявленных дефектов изготовления и замену вышедших из строя составных частей изделия, произошедших не по вине потребителя, при соблюдении условий транспортировки, хранения и эксплуатации изделия
Гарантия не распространяется на случаи, когда изделие вышло из строя по вине потребителя в результате несоблюдения требований, указанных в паспорте. В случае невозможности устранения на месте выявленных дефектов предприятие-изготовитель обязуется заменить изделие. Все детали, узлы и комплектующие изделия, вышедшие из строя в период гарантийного срока эксплуатации, должны быть возвращены предприятию-изготовителю для детального анализа причин выхода из строя и своевременного принятия мер для их исключения.</t>
  </si>
  <si>
    <t>ПЛИТЫ ЗАЩИТЫ КАБЕЛЯ</t>
  </si>
  <si>
    <t>ПЗК 240х480</t>
  </si>
  <si>
    <t>вишня, коричневый</t>
  </si>
  <si>
    <t>240х480х15</t>
  </si>
  <si>
    <t>ПЗК 360х480</t>
  </si>
  <si>
    <t>360х480х15</t>
  </si>
  <si>
    <t>* Цена актуальна при заказе от 200 000 рублей.
** Гарантия со дня поставки (продажи) потребителю
На целостность сварной конструкции
Если было нарушение в установке плитки, что повлекло дальнейшее ее повреждение (например установили без термических швов, по бокам "заперли" бордюрами, установленными в бетон, а плитку после этого вытолкнуло из покрытия термическое расширение), то ответственность в этом случае с производителя снимается. Полимерпесчаная плитка имеет термическое расширение, об этом мы предупреждаем своих покупателей. Плитка не имеет адгезии к бетону - мы предупреждаем, что наклеивать на бетонное основание можно только с помощью специальных клеев на цементной основе для наружных работ. Клиент уложил плитку на бетонный раствор, она не удержалась и отваливается - в этом случае тоже негарантийный случай.</t>
  </si>
  <si>
    <t xml:space="preserve">ПРОФИЛЬ ПОЛИЭТИЛЕНОВЫЙ </t>
  </si>
  <si>
    <t>Цена опт*,
руб.</t>
  </si>
  <si>
    <t>Объем, куб.м</t>
  </si>
  <si>
    <t>Морозостойкость, °C</t>
  </si>
  <si>
    <t>Термостойкость, °C</t>
  </si>
  <si>
    <t>15х75х980</t>
  </si>
  <si>
    <t>+70°C</t>
  </si>
  <si>
    <t>20х80х1500</t>
  </si>
  <si>
    <t>20х110х1000</t>
  </si>
  <si>
    <t>20х110х1500</t>
  </si>
  <si>
    <t>цветной**</t>
  </si>
  <si>
    <t>20(15)х80х1500</t>
  </si>
  <si>
    <t>светлый</t>
  </si>
  <si>
    <t>RAL Classic</t>
  </si>
  <si>
    <t>15х75х1000</t>
  </si>
  <si>
    <t>15х75х2000У</t>
  </si>
  <si>
    <t>20х50х2400</t>
  </si>
  <si>
    <t>20х75х1500</t>
  </si>
  <si>
    <t>20х75х2000</t>
  </si>
  <si>
    <t>30х50х1500</t>
  </si>
  <si>
    <t>30х70х1200</t>
  </si>
  <si>
    <t>30х70х1500</t>
  </si>
  <si>
    <t>30х70х2000</t>
  </si>
  <si>
    <t>30х90х1500</t>
  </si>
  <si>
    <t>35х90х1990</t>
  </si>
  <si>
    <t>30х110х2000</t>
  </si>
  <si>
    <t>30х90х2000</t>
  </si>
  <si>
    <t>40х90х1500</t>
  </si>
  <si>
    <t>40х90х2000</t>
  </si>
  <si>
    <t>40х90х2150</t>
  </si>
  <si>
    <t>25х140х2400</t>
  </si>
  <si>
    <t>30х130х2000 шпунт</t>
  </si>
  <si>
    <t>20х70х1500</t>
  </si>
  <si>
    <t>20х70х2000</t>
  </si>
  <si>
    <t>35х90х2000</t>
  </si>
  <si>
    <t>Квадрат</t>
  </si>
  <si>
    <t>32х32х2000</t>
  </si>
  <si>
    <t>40х40х2400</t>
  </si>
  <si>
    <t>50х50х2000</t>
  </si>
  <si>
    <t>70х70х2400</t>
  </si>
  <si>
    <t>100х100х1900</t>
  </si>
  <si>
    <t>100х100х2400</t>
  </si>
  <si>
    <t>110х110х2100</t>
  </si>
  <si>
    <t>120х120х2100</t>
  </si>
  <si>
    <t>Круг</t>
  </si>
  <si>
    <t>80х2400</t>
  </si>
  <si>
    <t xml:space="preserve">80х2400 </t>
  </si>
  <si>
    <t>Круг с пазом</t>
  </si>
  <si>
    <t>80х1980</t>
  </si>
  <si>
    <t>Штакетник</t>
  </si>
  <si>
    <t>20х80х2000</t>
  </si>
  <si>
    <t>прямоугольник</t>
  </si>
  <si>
    <t>15х50х2000</t>
  </si>
  <si>
    <t>17х31х2000</t>
  </si>
  <si>
    <t>20х110х2000</t>
  </si>
  <si>
    <t>30х50х2000</t>
  </si>
  <si>
    <t>30х70х3000</t>
  </si>
  <si>
    <t>30х90х3000</t>
  </si>
  <si>
    <t>30х190х3000</t>
  </si>
  <si>
    <t>45х60х3000</t>
  </si>
  <si>
    <t>60х90х3000</t>
  </si>
  <si>
    <t>квадрат</t>
  </si>
  <si>
    <t>40х40х1500</t>
  </si>
  <si>
    <t>40х40х2000</t>
  </si>
  <si>
    <t>40х40х3000</t>
  </si>
  <si>
    <t>60х60х2000</t>
  </si>
  <si>
    <t>70х70х1500</t>
  </si>
  <si>
    <t>70х70х2000</t>
  </si>
  <si>
    <t>70х70х3000</t>
  </si>
  <si>
    <t>100х100х1500</t>
  </si>
  <si>
    <t>100х100х2000</t>
  </si>
  <si>
    <t>100х100х3000</t>
  </si>
  <si>
    <t>"Минимальный размер заказа при отсутствии товара на складе - 10 000 рублей.
* Цена актуальна при заказе от 200 000 рублей одного цвета и размера.
Пил - 36 руб.
Фаска на торце (4 кромки) - 48 руб.
Поддон деревянный (упаковка на каждые 1000 кг) - 440 руб.</t>
  </si>
  <si>
    <t xml:space="preserve">ПОЛИМЕРПЕСЧАНЫЙ КОМПОЗИТ </t>
  </si>
  <si>
    <t>Цена опт**,
руб.</t>
  </si>
  <si>
    <t>Цена*,
руб.</t>
  </si>
  <si>
    <t>Срок службы</t>
  </si>
  <si>
    <t>Эколамель (террасная доска)</t>
  </si>
  <si>
    <t>коричневый, графит, серый, оливковый, бежевый, мокко, шоколад, красное дерево</t>
  </si>
  <si>
    <t>88х40х1840</t>
  </si>
  <si>
    <t>полимер вторичный, песок речной</t>
  </si>
  <si>
    <t>15 лет</t>
  </si>
  <si>
    <t>стрейч-пленка, бумага, поддон</t>
  </si>
  <si>
    <t>88х60х1840</t>
  </si>
  <si>
    <t>+80°C</t>
  </si>
  <si>
    <t>Фактурная эколамель
(доска под дерево)</t>
  </si>
  <si>
    <t>88х20х1840</t>
  </si>
  <si>
    <t>88х30х1840</t>
  </si>
  <si>
    <t>"Минимальный размер заказа при отсутствии товара на складе - 10 000 рублей.
**Цена актуальна при заказе от 200 000 рублей одного цвета и размера.</t>
  </si>
  <si>
    <t>'Полимерный профиль'!A1</t>
  </si>
  <si>
    <t>ДРЕВЕСНО-ПОЛИМЕРНЫЙ ПРОФИЛЬ</t>
  </si>
  <si>
    <t>Влагостойкость</t>
  </si>
  <si>
    <t>Доска террасная</t>
  </si>
  <si>
    <t>шоколад, графит, серый дым, орех</t>
  </si>
  <si>
    <t>25х150х3000</t>
  </si>
  <si>
    <t>композит древесно-полимерный</t>
  </si>
  <si>
    <t>0,8%-1,1%</t>
  </si>
  <si>
    <t>25х150х4000</t>
  </si>
  <si>
    <t>25х150х6000</t>
  </si>
  <si>
    <t>Доска заборная</t>
  </si>
  <si>
    <r>
      <rPr>
        <sz val="9"/>
        <color rgb="FF000000"/>
        <rFont val="Arial"/>
        <charset val="1"/>
      </rPr>
      <t xml:space="preserve">шоколад, антрацит, серый, орех
</t>
    </r>
  </si>
  <si>
    <t>10х140х2000</t>
  </si>
  <si>
    <t>10х140х3000</t>
  </si>
  <si>
    <t>10х140х4000</t>
  </si>
  <si>
    <t>Доска грядки/ограждения</t>
  </si>
  <si>
    <t>шоколад</t>
  </si>
  <si>
    <t>25х150х2000</t>
  </si>
  <si>
    <t>25х225х2000</t>
  </si>
  <si>
    <t>25х225х3000</t>
  </si>
  <si>
    <t>25х225х4000</t>
  </si>
  <si>
    <t>22х140х3000</t>
  </si>
  <si>
    <t>22х140х4000</t>
  </si>
  <si>
    <t>Угловая доска</t>
  </si>
  <si>
    <t>шоколад, графит,
серый, дым,
орех</t>
  </si>
  <si>
    <t>35х70х3000</t>
  </si>
  <si>
    <t>комплектующие***</t>
  </si>
  <si>
    <t>Шарнир соединительный для грядок ДПК 150/25</t>
  </si>
  <si>
    <t>150х25</t>
  </si>
  <si>
    <t>Кляймер рядовой</t>
  </si>
  <si>
    <t>8мм</t>
  </si>
  <si>
    <t>нержавеющая сталь</t>
  </si>
  <si>
    <t>Кляймер стартовый</t>
  </si>
  <si>
    <t>7мм</t>
  </si>
  <si>
    <t>Лага монтажная ДПК 60х40х3000</t>
  </si>
  <si>
    <t>60х40х3000</t>
  </si>
  <si>
    <t>до -40</t>
  </si>
  <si>
    <t>Масло для ДПК Gren Decking</t>
  </si>
  <si>
    <t>0,75 л</t>
  </si>
  <si>
    <t>" Минимальный размер заказа при отсутствии товара на складе - 10 000 рублей.
** Цена актуальна при заказе от 200 000 рублей одного цвета и размера.
***Комплектующие отдельно не поставляются 
**** Гарантия со дня поставки (продажи) потребителю
Гарантия распространяется на растрескивание, рассыпание изделий из дпк.
На механические повреждения, гарантия не распространяется.</t>
  </si>
  <si>
    <t>ДОСКИ ПОЛИСТИРОЛ</t>
  </si>
  <si>
    <t>Цвет с наценкой</t>
  </si>
  <si>
    <t>Доска из полистирола 15х75х500</t>
  </si>
  <si>
    <t>коричневый, серый</t>
  </si>
  <si>
    <t>15х75х500</t>
  </si>
  <si>
    <t>0.0005</t>
  </si>
  <si>
    <t>полистирол</t>
  </si>
  <si>
    <t>0.5</t>
  </si>
  <si>
    <t>+75°C</t>
  </si>
  <si>
    <t>Доска из полистирола 15х75х1000</t>
  </si>
  <si>
    <t>Доска из полистирола 15х75х1500</t>
  </si>
  <si>
    <t>15х75х1500</t>
  </si>
  <si>
    <t>0.0016</t>
  </si>
  <si>
    <t>Доска из полистирола 15х75х2000</t>
  </si>
  <si>
    <t>15х75х2000</t>
  </si>
  <si>
    <t>0.002</t>
  </si>
  <si>
    <t>Доска из полистирола 15х75х3000</t>
  </si>
  <si>
    <t>15х75х3000</t>
  </si>
  <si>
    <t>0.003</t>
  </si>
  <si>
    <t>Доска из полистирола 15х75х4000</t>
  </si>
  <si>
    <t>15х75х4000</t>
  </si>
  <si>
    <t>0.0045</t>
  </si>
  <si>
    <t>Доска из полистирола 15х75х5000</t>
  </si>
  <si>
    <t>15х75х5000</t>
  </si>
  <si>
    <t>0.005</t>
  </si>
  <si>
    <t>Доска из полистирола 15х75х6000</t>
  </si>
  <si>
    <t>15х75х6000</t>
  </si>
  <si>
    <t>0.006</t>
  </si>
  <si>
    <t>"Минимальный размер заказа при отсутствии товара на складе - 10 000 рублей.
* Цена актуальна при заказе от 200 000 рублей одного цвета и размера.
Пил - 36 руб.
Фаска на торце (4 кромки) - 48 руб.
Поддон деревянный (упаковка на каждые 1000 кг) - 440 руб.
** Гарантия со дня поставки (продажи) потребителю
Изготовитель гарантирует соответствие изделий требованиям настоящих технических условий при соблюдении условий транспортирования и хранения.
Выполнение требований к транспортированию, хранению и монтажу обеспечивается заказчиком.
На продукцию при транспортировании, складировании, хранении которой, заказчиком нарушены требования настоящих технических условий, гарантии изготовителя не распространяются.</t>
  </si>
  <si>
    <t xml:space="preserve">ДОСКИ ИЗ МИНЕРАЛЬНО-ПОЛИМЕРНОГО КОМПОЗИТА </t>
  </si>
  <si>
    <t>Варианты обработки</t>
  </si>
  <si>
    <t>Плотность, кг/м3</t>
  </si>
  <si>
    <t>Водопоглащение, %</t>
  </si>
  <si>
    <t>Срок службы, лет</t>
  </si>
  <si>
    <t>террасная доска</t>
  </si>
  <si>
    <t>Доска террасная / ARTE пустотелая (22х140)</t>
  </si>
  <si>
    <t>антрацит, графит, шоколад, какао, терракот</t>
  </si>
  <si>
    <t>вельвет(брашированный)</t>
  </si>
  <si>
    <t>22х140х1000</t>
  </si>
  <si>
    <t>минерально-полимерный композит</t>
  </si>
  <si>
    <t>0,1-0,6</t>
  </si>
  <si>
    <t>упаковывается в пачки-3-4 шт./ пачка</t>
  </si>
  <si>
    <t>60**</t>
  </si>
  <si>
    <t>22х140х2000</t>
  </si>
  <si>
    <t>22х140х5000</t>
  </si>
  <si>
    <t>22х140х6000</t>
  </si>
  <si>
    <t>шлифовка+теснение</t>
  </si>
  <si>
    <t>3D тиснение (ТТ или кольца дерева)</t>
  </si>
  <si>
    <t>серый, песочный, бронза, бежевый, жемчуг</t>
  </si>
  <si>
    <t>Доска террасная / STRADA пустотелая (25х140)</t>
  </si>
  <si>
    <t>25х140х1000</t>
  </si>
  <si>
    <t>25х140х2000</t>
  </si>
  <si>
    <t>25х140х3000</t>
  </si>
  <si>
    <t>25х140х4000</t>
  </si>
  <si>
    <t>25х140х5000</t>
  </si>
  <si>
    <t>25х140х6000</t>
  </si>
  <si>
    <t>Доска террасная / FORTE пустотелая (22х160)</t>
  </si>
  <si>
    <t>22х160х1000</t>
  </si>
  <si>
    <t>22х160х2000</t>
  </si>
  <si>
    <t>Доска террасная / FORTE MAX полнотелая (22х160)</t>
  </si>
  <si>
    <t>ступени</t>
  </si>
  <si>
    <t>Ступень наборная / STRADA пустотелая  (25х180)</t>
  </si>
  <si>
    <t>25х180х1000</t>
  </si>
  <si>
    <t>25х180х2000</t>
  </si>
  <si>
    <t>25х180х3000</t>
  </si>
  <si>
    <t>25х180х4000</t>
  </si>
  <si>
    <t>25х180х5000</t>
  </si>
  <si>
    <t>25х180х6000</t>
  </si>
  <si>
    <t>фасадные панели и планкен</t>
  </si>
  <si>
    <t>Панель фасадная / CAMPIONE (17х160)</t>
  </si>
  <si>
    <t>тиснение (по глянцу) или шлифовка</t>
  </si>
  <si>
    <t>17х160х1000</t>
  </si>
  <si>
    <t>17х160х2000</t>
  </si>
  <si>
    <t>17х160х3000</t>
  </si>
  <si>
    <t>17х160х4000</t>
  </si>
  <si>
    <t>17х160х5000</t>
  </si>
  <si>
    <t>17х160х6000</t>
  </si>
  <si>
    <t xml:space="preserve">шлифовка+тиснение </t>
  </si>
  <si>
    <t>Планкен / OTTIMO 3D (13х145)</t>
  </si>
  <si>
    <t>3D тиснение - классический рисунок (кольца дерева) c 2х сторон</t>
  </si>
  <si>
    <t>13х145х1000</t>
  </si>
  <si>
    <t>13х145х2000</t>
  </si>
  <si>
    <t>13х145х3000</t>
  </si>
  <si>
    <t>13х145х4000</t>
  </si>
  <si>
    <t>13х145х5000</t>
  </si>
  <si>
    <t>13х145х6000</t>
  </si>
  <si>
    <t>3D тиснение с под дерево с 1й стороны (рисунок ТТ)</t>
  </si>
  <si>
    <t>Реечный фасад (26х219)</t>
  </si>
  <si>
    <t>шлифовка+тиснение</t>
  </si>
  <si>
    <t>26х219х1000</t>
  </si>
  <si>
    <t>26х219х2000</t>
  </si>
  <si>
    <t>26х219х3000</t>
  </si>
  <si>
    <t>26х219х4000</t>
  </si>
  <si>
    <t>26х219х5000</t>
  </si>
  <si>
    <t>26х219х6000</t>
  </si>
  <si>
    <t>доска заборная</t>
  </si>
  <si>
    <t>Доска заборная / CAMPIONE (11х145)</t>
  </si>
  <si>
    <t>11х145х1000</t>
  </si>
  <si>
    <t>11х145х2000</t>
  </si>
  <si>
    <t>11х145х3000</t>
  </si>
  <si>
    <t>11х145х4000</t>
  </si>
  <si>
    <t>11х145х5000</t>
  </si>
  <si>
    <t>11х145х6000</t>
  </si>
  <si>
    <t xml:space="preserve">3D тиснение под дерево с 1й стороны (рисунок ТТ)
</t>
  </si>
  <si>
    <t>Доска заборная премиум / OTTIMO 3D (13х145)</t>
  </si>
  <si>
    <t xml:space="preserve">3D тиснение - классический рисунок (кольца дерева) c 2х сторон </t>
  </si>
  <si>
    <t>3D тиснение - под дерево с 1й стороны (рисунок ТТ)</t>
  </si>
  <si>
    <t>Штакетник (11х69)</t>
  </si>
  <si>
    <t>глянец</t>
  </si>
  <si>
    <t>11х69х1000</t>
  </si>
  <si>
    <t>11х69х2000</t>
  </si>
  <si>
    <t>11х69х3000</t>
  </si>
  <si>
    <t>11х69х4000</t>
  </si>
  <si>
    <t>11х69х5000</t>
  </si>
  <si>
    <t>11х69х6000</t>
  </si>
  <si>
    <t>лавочный брус</t>
  </si>
  <si>
    <t>Брус лавочный (30х50)</t>
  </si>
  <si>
    <t>30х50х1000</t>
  </si>
  <si>
    <t>30х50х3000</t>
  </si>
  <si>
    <t>30х50х4000</t>
  </si>
  <si>
    <t>30х50х5000</t>
  </si>
  <si>
    <t>30х50х6000</t>
  </si>
  <si>
    <t>шлифовка или тиснение с 1 стороны</t>
  </si>
  <si>
    <t>шлифовка+тиснение - 1 сторона</t>
  </si>
  <si>
    <t>Брус лавочный (пустотелый) (40х90)</t>
  </si>
  <si>
    <t>40х90х1000</t>
  </si>
  <si>
    <t>40х90х3000</t>
  </si>
  <si>
    <t>40х90х4000</t>
  </si>
  <si>
    <t>40х90х5000</t>
  </si>
  <si>
    <t>40х90х6000</t>
  </si>
  <si>
    <t>Брус лавочный (40х90)</t>
  </si>
  <si>
    <t>комплектующие</t>
  </si>
  <si>
    <t>Уголок декративный (40х60 - внутр р-р)</t>
  </si>
  <si>
    <t>без обработки (глянец)</t>
  </si>
  <si>
    <t>40х60х3000</t>
  </si>
  <si>
    <t>брашировка</t>
  </si>
  <si>
    <t>Направляющие (30х40)</t>
  </si>
  <si>
    <t xml:space="preserve">без обработки (глянец) </t>
  </si>
  <si>
    <t>30х40х3000</t>
  </si>
  <si>
    <t>Лага (30х50)</t>
  </si>
  <si>
    <t>Лага (35х60)</t>
  </si>
  <si>
    <t>35х60х3000</t>
  </si>
  <si>
    <t>Лага алюминевая (20х40х3000)</t>
  </si>
  <si>
    <t xml:space="preserve">без обработки </t>
  </si>
  <si>
    <t>20х40х3000</t>
  </si>
  <si>
    <t>алюминий</t>
  </si>
  <si>
    <t>Лага алюминевая (40х60х3000)</t>
  </si>
  <si>
    <t>18х19х11</t>
  </si>
  <si>
    <t>30х35х10</t>
  </si>
  <si>
    <t>* Цена актуальна при заказе от 200 000 рублей одного цвета и размера.
** Гарантия со дня поставки (продажи) потребителю
Гарантия распространяется на все физикохимические свойства продукции, в том числе цвет</t>
  </si>
  <si>
    <t xml:space="preserve">
</t>
  </si>
  <si>
    <t>ЗАБОРЫ СВАРНЫЕ ИЗ ПРОФИЛЯ</t>
  </si>
  <si>
    <t>Цена за пог. м опт***, руб.</t>
  </si>
  <si>
    <t>Цена за пог. м розница**, руб.</t>
  </si>
  <si>
    <t>AB-5050</t>
  </si>
  <si>
    <t>5005
7035
9005</t>
  </si>
  <si>
    <t>горизонтали 40х20, наполнение 15х15</t>
  </si>
  <si>
    <t>AB-5070</t>
  </si>
  <si>
    <t>рама 30х30, наполнение 15х15</t>
  </si>
  <si>
    <t>AB-5071</t>
  </si>
  <si>
    <t>AB-5075</t>
  </si>
  <si>
    <t>AB-5102</t>
  </si>
  <si>
    <t>ННЗ-001</t>
  </si>
  <si>
    <t>труба профильная 15х15</t>
  </si>
  <si>
    <t>ННЗ-002</t>
  </si>
  <si>
    <t>ННЗ-003</t>
  </si>
  <si>
    <t>ННЗ-004</t>
  </si>
  <si>
    <t>ННЗ-005</t>
  </si>
  <si>
    <t>ННЗ-006</t>
  </si>
  <si>
    <t>ННЗ-007</t>
  </si>
  <si>
    <t>ННЗ-008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</si>
  <si>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30 погонных метров
*** Цена актуальна при заказе от 200000 т.р.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</si>
  <si>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ЗАБОРЫ КОВАНЫЕ</t>
  </si>
  <si>
    <t>Цена за пог. м опт**, руб.</t>
  </si>
  <si>
    <t>Цена за пог. м розница***, руб.</t>
  </si>
  <si>
    <t>ННЗ-009</t>
  </si>
  <si>
    <t>7035
9005</t>
  </si>
  <si>
    <t>труба проф. 15х15, элементы кованые</t>
  </si>
  <si>
    <t>ННЗ-010</t>
  </si>
  <si>
    <t>ННЗ-011</t>
  </si>
  <si>
    <t>ННЗ-012</t>
  </si>
  <si>
    <t>ННЗ-013</t>
  </si>
  <si>
    <t>ННЗ-014</t>
  </si>
  <si>
    <t>ННЗ-015</t>
  </si>
  <si>
    <t>ННЗ-016</t>
  </si>
  <si>
    <t>* Возможно окрашивание в нестандартный цвет при сумме заказа от 100 000 руб. При заказе до 100 000 руб.  окрашивание в нестандартный цвет предполагает наценку 10%
** Цена актуальна при заказе от 200000 т.р
*** Цена актуальна при 30 п.м.
****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</si>
  <si>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ЗАБОРЫ 3Д (ЗАБОРЫ ИЗ СВАРНЫХ ПРУТЬЕВ)</t>
  </si>
  <si>
    <t>ПАНЕЛИ СВАРНЫЕ</t>
  </si>
  <si>
    <t>Диам. проволоки / диам. прутка в покрытии, мм</t>
  </si>
  <si>
    <t>Кол-во ребер, шт.</t>
  </si>
  <si>
    <t>Кол-во в упак., шт.</t>
  </si>
  <si>
    <t>Fine</t>
  </si>
  <si>
    <t>3,0 / 3,2</t>
  </si>
  <si>
    <t>1530 х 2500</t>
  </si>
  <si>
    <t>1730 х 2500</t>
  </si>
  <si>
    <t>2030 х 2500</t>
  </si>
  <si>
    <t>Light</t>
  </si>
  <si>
    <t>3,3 / 3,5</t>
  </si>
  <si>
    <t>200 х 55</t>
  </si>
  <si>
    <t>1030 х 2500</t>
  </si>
  <si>
    <t>1530 x 2500</t>
  </si>
  <si>
    <t>1730 x 2500</t>
  </si>
  <si>
    <t>Medium</t>
  </si>
  <si>
    <t>3,8 / 4</t>
  </si>
  <si>
    <t>630 х 2500</t>
  </si>
  <si>
    <t>830 х 2500</t>
  </si>
  <si>
    <t>1230 х 2500</t>
  </si>
  <si>
    <t>1430 х 2500</t>
  </si>
  <si>
    <t>1930 х 2500</t>
  </si>
  <si>
    <t>2230 х 2500</t>
  </si>
  <si>
    <t>2430 х 2500</t>
  </si>
  <si>
    <t>2630 х 2400</t>
  </si>
  <si>
    <t>2830 х 2400</t>
  </si>
  <si>
    <t>3030 х 2400</t>
  </si>
  <si>
    <t>3330 х 2400</t>
  </si>
  <si>
    <t>6005, 8017</t>
  </si>
  <si>
    <t>1730 x 3000</t>
  </si>
  <si>
    <t>6005, 7040, 8017</t>
  </si>
  <si>
    <t>2030 х 3000</t>
  </si>
  <si>
    <t>PROFI</t>
  </si>
  <si>
    <t>4,8 / 5,0</t>
  </si>
  <si>
    <t>1930 x 2500</t>
  </si>
  <si>
    <t>6005, 7040</t>
  </si>
  <si>
    <t>BASTION 5/6</t>
  </si>
  <si>
    <t>верт. пруток 5мм, гориз. пруток 6мм</t>
  </si>
  <si>
    <t>1630 х 2500</t>
  </si>
  <si>
    <t>1830 х 2500</t>
  </si>
  <si>
    <t>3230 х 2400</t>
  </si>
  <si>
    <t>3430 х 2400</t>
  </si>
  <si>
    <t xml:space="preserve">* Возможно окрашивание в цвета под заказ от 150 погонных метров: 6005, 5005, 7040, 9016, 1021, 3020, 3005, 8017, 9005, 1014 .Остальные цвета по запросу с наценкой 10% в количестве от 300 погонных метров.
** Цена актуальна при заказе на сумму от 200 000 рублей (не включая элементы входной группы и аксессуары)
*** На целостность товара
4. Гарантия не распространяется при условии , что не должно быть физических воздействий, нарушающих полимерное покрытие, а также не должно быть установлено в прибрежной полосе. </t>
  </si>
  <si>
    <t>СТОЛБЫ</t>
  </si>
  <si>
    <t>Цвет*, RAL</t>
  </si>
  <si>
    <t>Кол-во отв. / вт.</t>
  </si>
  <si>
    <t>Столб с заглушкой</t>
  </si>
  <si>
    <t>51х1500</t>
  </si>
  <si>
    <t>51х1950</t>
  </si>
  <si>
    <t>51 х 2000</t>
  </si>
  <si>
    <t>51х2500</t>
  </si>
  <si>
    <t>60х40х2000</t>
  </si>
  <si>
    <t xml:space="preserve">без отверстий </t>
  </si>
  <si>
    <t>60х40х2500</t>
  </si>
  <si>
    <t>Столб с резьбовыми втулками и заглушкой</t>
  </si>
  <si>
    <t>60х60х2500</t>
  </si>
  <si>
    <t>с любым кол-вом отверстий или без них</t>
  </si>
  <si>
    <t>60х60х3000</t>
  </si>
  <si>
    <t>Столб с приваренным фланцем</t>
  </si>
  <si>
    <t>60х40х1500</t>
  </si>
  <si>
    <t>без отверстий</t>
  </si>
  <si>
    <t>60х40х1700</t>
  </si>
  <si>
    <t>60х60х1500</t>
  </si>
  <si>
    <t>60х60х1700</t>
  </si>
  <si>
    <t>62х55х1500</t>
  </si>
  <si>
    <t>62х55х2000</t>
  </si>
  <si>
    <t>62х55х2200</t>
  </si>
  <si>
    <t>62х55х2500</t>
  </si>
  <si>
    <t>62х55х3000</t>
  </si>
  <si>
    <t>80х80х4000</t>
  </si>
  <si>
    <t>80х80х5000</t>
  </si>
  <si>
    <t>90х55х3000</t>
  </si>
  <si>
    <t>втулки любое кол-во</t>
  </si>
  <si>
    <t>90х55х4000</t>
  </si>
  <si>
    <t>6 отв.</t>
  </si>
  <si>
    <t>6 вт.</t>
  </si>
  <si>
    <t>90х55х5000</t>
  </si>
  <si>
    <t>8 вт</t>
  </si>
  <si>
    <t>Укосина</t>
  </si>
  <si>
    <t>42х21х2000</t>
  </si>
  <si>
    <t>* Возможно окрашивание в нестандартный цвет.
** Цена актуальна при заказе от 200 000 руб.
*** На целостность товара
Гарантия не распространяется при условии , что не должно быть физических воздействий, нарушающих полимерное покрытие, а также не должно быть установлено в прибрежной полосе.</t>
  </si>
  <si>
    <t>Крепление Скоба</t>
  </si>
  <si>
    <t>6005, цинк</t>
  </si>
  <si>
    <t>болт М6*25 + гайка антивандальная М6</t>
  </si>
  <si>
    <t>6005, 7040, 5005, 8017, цинк</t>
  </si>
  <si>
    <t>болт М6*90/110 + гайка антивандальная М6</t>
  </si>
  <si>
    <t>винт М6*30</t>
  </si>
  <si>
    <t>Комплект крепежа для 3D забора Скоба + болт М6х80</t>
  </si>
  <si>
    <t>Скоба+болт</t>
  </si>
  <si>
    <t>Крепление 2 скобы</t>
  </si>
  <si>
    <t>2 скобы+болт М6*30</t>
  </si>
  <si>
    <t>Скоба+саморез</t>
  </si>
  <si>
    <t>6005, 7024, 8017, цинк</t>
  </si>
  <si>
    <t>скоба+саморез 5,5*32</t>
  </si>
  <si>
    <t>Крепление наконечника к столбу</t>
  </si>
  <si>
    <t>М6х90/110 болт+шайба+гайка антивандальная</t>
  </si>
  <si>
    <t>Клипса межпанельная соед.</t>
  </si>
  <si>
    <t>нержав-а</t>
  </si>
  <si>
    <t>соединяет 2 панели между собой</t>
  </si>
  <si>
    <t>Хомут 60х40</t>
  </si>
  <si>
    <t>хомуты, болты, антивандальные гайки</t>
  </si>
  <si>
    <t xml:space="preserve"> Хомут 62х55</t>
  </si>
  <si>
    <t>6005, 7040, 8017, цинк</t>
  </si>
  <si>
    <t>хомут+болты+антивандальные гайки</t>
  </si>
  <si>
    <t>Хомут 51</t>
  </si>
  <si>
    <t>хомут+болт+антивандальная гайка</t>
  </si>
  <si>
    <t>L-наконечник столба 62х55</t>
  </si>
  <si>
    <t>6005, 7040, цинк</t>
  </si>
  <si>
    <t>V-наконечник столба 62х55</t>
  </si>
  <si>
    <t>Наконечник столба универсальный</t>
  </si>
  <si>
    <t>Наконечник столба уличного освещения</t>
  </si>
  <si>
    <t>(талреп М12 - 1 шт, рым-гайка М12 - 2 шт, шпилька М12 - 2 шт, шайба М12 - 4 шт, гайка М12 - 2 шт, зажимы для троса М6 - 4 шт, коуш М6 - 2 шт)</t>
  </si>
  <si>
    <t>Фиксатор струны барьера безопасности</t>
  </si>
  <si>
    <t>скоба + болт М6*40 + гайка М6</t>
  </si>
  <si>
    <t xml:space="preserve">Комплект из 2-х оснований для столба </t>
  </si>
  <si>
    <t>* Возможно окрашивание в нестандартный цвет.
** Цена актуальна при заказе от 200 000 руб.
***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не должно быть установлено в прибрежной полосе.</t>
  </si>
  <si>
    <t>Размер столба</t>
  </si>
  <si>
    <t>Толщина, мм</t>
  </si>
  <si>
    <t>Фланец Прямоугольный
(Отдельный, без столба)</t>
  </si>
  <si>
    <t>Zn; RAL6005; RAL8017</t>
  </si>
  <si>
    <t>60х40</t>
  </si>
  <si>
    <t>160 х 180</t>
  </si>
  <si>
    <t>60х60</t>
  </si>
  <si>
    <t>Фланец
Квадратный
(Отдельный, без столба)</t>
  </si>
  <si>
    <t>230х230</t>
  </si>
  <si>
    <t>Фланец треугольный
(Отдельный, без столба)</t>
  </si>
  <si>
    <t>225х166</t>
  </si>
  <si>
    <t>Фланец приваренный оцинкованный с полимерным покрытием (квадратный)</t>
  </si>
  <si>
    <t>60х40х1,5</t>
  </si>
  <si>
    <t>60х40х1,7</t>
  </si>
  <si>
    <t>60х40х2</t>
  </si>
  <si>
    <t>Усиление фланца косынками</t>
  </si>
  <si>
    <t>Анкер М12*120</t>
  </si>
  <si>
    <t>Винтовая опора с фланцем 1,5 м</t>
  </si>
  <si>
    <t>76 (в опоры) х 210 (d фланца) х 3,0 (толщ. стали) мм только для столбиков с треугольным фланцем</t>
  </si>
  <si>
    <t xml:space="preserve">Болт М12*100 </t>
  </si>
  <si>
    <t>Болт М12х100+шайба+гайка</t>
  </si>
  <si>
    <t>Струна барьера безопасности 2,5мм
400 пог.м</t>
  </si>
  <si>
    <t>Проволока для крепления к струне барьера безопасности 1,6мм
400 пог.м</t>
  </si>
  <si>
    <t>Барьер безопасности СББ 500/3 (4 витка на пог. метр)
Бухта 7-8 пог. м.</t>
  </si>
  <si>
    <t>Барьер безопасности СББ 500/5 (6,2 витка на пог. метр)
Бухта 10 пог. м. Индив. Упак.</t>
  </si>
  <si>
    <t>Барьер безопасности СББ 500/5 (6,2 витка на пог. метр)
Бухта 10 пог. м.</t>
  </si>
  <si>
    <t>* Возможно окрашивание в нестандартный цвет.
** Цена актуальна при заказе от 200 000 руб.
***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 не должно быть установлено в прибрежной полосе.</t>
  </si>
  <si>
    <t>КАЛИТКИ РАСПАШНЫЕ</t>
  </si>
  <si>
    <t>Высота</t>
  </si>
  <si>
    <t>Комплектиция</t>
  </si>
  <si>
    <t>Диам. прутка, мм</t>
  </si>
  <si>
    <t>Комплект калитки Medium включает в себя:
1 створка, 2 опорных столба, петли Locinox GAM12,угол открывания 130 град,замок Locinox LAKZ P1
Комплект калитки Profi включает в себя:
створка, 2 столба, регулируемые петли, угол открывания 180 град, притворная планка, замок Locinox</t>
  </si>
  <si>
    <t>Medium (Lock)</t>
  </si>
  <si>
    <t>6005,8017, 7040</t>
  </si>
  <si>
    <t>столб 90х55/60х60 (2шт.), регулируемая петля (2шт.), замок</t>
  </si>
  <si>
    <t>1,03*1</t>
  </si>
  <si>
    <t>1,23 х 1</t>
  </si>
  <si>
    <t>1,53*1</t>
  </si>
  <si>
    <t>1,73*1</t>
  </si>
  <si>
    <t>2,03*1</t>
  </si>
  <si>
    <t>2,43 х 1</t>
  </si>
  <si>
    <t>Medium (NoLock)</t>
  </si>
  <si>
    <t>столб 90х55/60х60 (2шт.), регулируемая петля (2шт.), 
проушины под навесной замок</t>
  </si>
  <si>
    <t>Profi (Lock)</t>
  </si>
  <si>
    <t>1,03 х 1</t>
  </si>
  <si>
    <t>2,43*1</t>
  </si>
  <si>
    <t>1,25 х 1,03</t>
  </si>
  <si>
    <t>1,25 х 1,53</t>
  </si>
  <si>
    <t>1,25 х 1,73</t>
  </si>
  <si>
    <t>1,25 х 2,03</t>
  </si>
  <si>
    <t>1,25 х 2,43</t>
  </si>
  <si>
    <t>Profi (NoLock)</t>
  </si>
  <si>
    <t>Bastion (Lock)</t>
  </si>
  <si>
    <t>Bastion (NoLock)</t>
  </si>
  <si>
    <t>1,53х1</t>
  </si>
  <si>
    <t>1,73х1</t>
  </si>
  <si>
    <t>2,03х1</t>
  </si>
  <si>
    <t>ВОРОТА РАСПАШНЫЕ</t>
  </si>
  <si>
    <t xml:space="preserve">Гарантия, мес. </t>
  </si>
  <si>
    <t>Габариты, м</t>
  </si>
  <si>
    <t>Комплект ворот Medium включает в себя:
2 створки, 2 опорных столба, петли Locinox GAM12, угол открывания 130 град, замок Locinox LAKZ P1,ригель, планка притворная
Комплект ворот Profi включает в себя:
2 створки ворот, 2 опорных столба, регулируемые петли, угол открывания 180 град, замок Locinox, притворная планка, 2 ригеля Locinox для фиксации створок в землю</t>
  </si>
  <si>
    <t>1,03*3,5</t>
  </si>
  <si>
    <t>1,53*3,5</t>
  </si>
  <si>
    <t>1,73*3,5</t>
  </si>
  <si>
    <t>2,03*3,5</t>
  </si>
  <si>
    <t>2,43 х 3,5</t>
  </si>
  <si>
    <t>1,03 х 4</t>
  </si>
  <si>
    <t>1,53*4</t>
  </si>
  <si>
    <t>1,73*4</t>
  </si>
  <si>
    <t>2,03*4</t>
  </si>
  <si>
    <t>2,43 х 4</t>
  </si>
  <si>
    <t>1,53 х 4,5</t>
  </si>
  <si>
    <t>1,73 х 4,5</t>
  </si>
  <si>
    <t>2,03 х 4,5</t>
  </si>
  <si>
    <t>2,43 х 4,5</t>
  </si>
  <si>
    <t>1,53 х 5</t>
  </si>
  <si>
    <t>1,73 х 5</t>
  </si>
  <si>
    <t>2,03*5</t>
  </si>
  <si>
    <t>2,43 х 5</t>
  </si>
  <si>
    <t>1,53 х 6</t>
  </si>
  <si>
    <t>1,73 х 6</t>
  </si>
  <si>
    <t>2,03*6</t>
  </si>
  <si>
    <t>2,43 х 6</t>
  </si>
  <si>
    <t>Profi(Lock)</t>
  </si>
  <si>
    <t>1,53 х 3</t>
  </si>
  <si>
    <t>1,73 х 3</t>
  </si>
  <si>
    <t>2,03 х 3</t>
  </si>
  <si>
    <t>2,43 х 3</t>
  </si>
  <si>
    <t>1,53 х 3,5</t>
  </si>
  <si>
    <t>1,73 х 3,5</t>
  </si>
  <si>
    <t>2,03 х 3,5</t>
  </si>
  <si>
    <t>2,43*4</t>
  </si>
  <si>
    <t>1,53 х 5,5</t>
  </si>
  <si>
    <t>1,73 х 5,5</t>
  </si>
  <si>
    <t>2,03 х 5,5</t>
  </si>
  <si>
    <t>2,43 х 5,5</t>
  </si>
  <si>
    <t>Profi(NoLock)</t>
  </si>
  <si>
    <t>Bastion(Lock)</t>
  </si>
  <si>
    <t>Bastion(NoLock)</t>
  </si>
  <si>
    <t>2,43 х 5,6</t>
  </si>
  <si>
    <t>2,43 х 5,7</t>
  </si>
  <si>
    <t>2,43 х 5,8</t>
  </si>
  <si>
    <t>ВОРОТА ОТКАТНЫЕ</t>
  </si>
  <si>
    <t xml:space="preserve">Гарнтия, мес. </t>
  </si>
  <si>
    <t>Заполнение</t>
  </si>
  <si>
    <t>Комплект ворот включает в себя:
секция ворот с заполнением панелью Profi, столб опорный - 2шт., комплект роликовых и направляющих устройств, ловитель верхний, ловитель нижний, комплект поддерживающих роликов</t>
  </si>
  <si>
    <t>Profi</t>
  </si>
  <si>
    <t>1,53 х 4</t>
  </si>
  <si>
    <t>1,73 х 4</t>
  </si>
  <si>
    <t>2,03 х 4</t>
  </si>
  <si>
    <t>2,03 х 5</t>
  </si>
  <si>
    <t>2,03 х 6</t>
  </si>
  <si>
    <t>*Цвета под заказ: RAL1014, 1021, 3005, 3020, 5005, 7040, 8017, 9005, 9016 
** Цена актуальна при заказе от 100 тыс рублей. Дополнительная скидка при заказе от 300 тыс., от 500 тыс., от 1 млн. рублей.
***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не должно быть установлено в прибрежной полосе.</t>
  </si>
  <si>
    <t>ОГРАЖДЕНИЯ ПЕШЕХОДНЫЕ</t>
  </si>
  <si>
    <t>Цена за шт., руб.</t>
  </si>
  <si>
    <t>ПО-1***</t>
  </si>
  <si>
    <t>ННЗ-051***</t>
  </si>
  <si>
    <t>7035, 2004, 9005, 5005, 6005, 6029, 8017,
9003</t>
  </si>
  <si>
    <t>труба профильная 30*30</t>
  </si>
  <si>
    <t>1000 х 2000</t>
  </si>
  <si>
    <t>ПО-2**</t>
  </si>
  <si>
    <t>ННЗ-052***</t>
  </si>
  <si>
    <t>Столб 40х40</t>
  </si>
  <si>
    <t>труба профильная 40х40</t>
  </si>
  <si>
    <t>40 х 40 х 1500</t>
  </si>
  <si>
    <t>ГО2</t>
  </si>
  <si>
    <t>AB-5150</t>
  </si>
  <si>
    <t>высота трубы-840</t>
  </si>
  <si>
    <t>2000х400</t>
  </si>
  <si>
    <t>ПО-1</t>
  </si>
  <si>
    <t>ОБ-220.40</t>
  </si>
  <si>
    <t>труба профильная 40х40х2, труба профильная 20х20х1,5</t>
  </si>
  <si>
    <t>850 х 2000</t>
  </si>
  <si>
    <t>ПО-4***</t>
  </si>
  <si>
    <t>AB-5152</t>
  </si>
  <si>
    <t>труба профильная 40х40х1,5, труба профильная 30х30</t>
  </si>
  <si>
    <t>ПО-2</t>
  </si>
  <si>
    <t>ОБ-120.40</t>
  </si>
  <si>
    <t>ПО-5***</t>
  </si>
  <si>
    <t>AB-5154</t>
  </si>
  <si>
    <t>1000х2000</t>
  </si>
  <si>
    <t>ПО-3</t>
  </si>
  <si>
    <t>ОБ-320.40</t>
  </si>
  <si>
    <t>ПО-3***</t>
  </si>
  <si>
    <t>AB-5156</t>
  </si>
  <si>
    <t>труба профильная 40х40х1,5 труба профильная 30х30</t>
  </si>
  <si>
    <t>ПО-6***</t>
  </si>
  <si>
    <t>AB-5157</t>
  </si>
  <si>
    <t>Ограждение X-Line</t>
  </si>
  <si>
    <t>столб 62x55 - 1 шт, кронштейн универсальный накладной - 8 шт, саморез 5,5х32 мм - 48 шт</t>
  </si>
  <si>
    <t>2000 х 2500</t>
  </si>
  <si>
    <t>Ограждение Protect1</t>
  </si>
  <si>
    <t>столб 62x55 - 1 шт L-кронштейн - 4 шт, саморез 5,5х19 мм - 20 шт</t>
  </si>
  <si>
    <t>1,1х2,5</t>
  </si>
  <si>
    <t>1,5х2,5</t>
  </si>
  <si>
    <t>2,0х2,5</t>
  </si>
  <si>
    <t>X-Line</t>
  </si>
  <si>
    <t>Столб концевой с кронштейном
ОБ-01.40</t>
  </si>
  <si>
    <t>труба профильная 40х40х2, лист 4</t>
  </si>
  <si>
    <t>Столб промежуточный ПО</t>
  </si>
  <si>
    <t>Столб промежуточный с кронштейном
ОБ-02.40</t>
  </si>
  <si>
    <t>ОПТ-1 перила    (2 шт.)</t>
  </si>
  <si>
    <t>Перила ОПП-42.2.03</t>
  </si>
  <si>
    <t>труба круглая 42х2</t>
  </si>
  <si>
    <t>ОПТ-1 столб</t>
  </si>
  <si>
    <t>ОПП-42.2.02</t>
  </si>
  <si>
    <t>труба круглая 42х2, лист 4</t>
  </si>
  <si>
    <t>Панель MEDIUM</t>
  </si>
  <si>
    <t>barrier2: панель PROFI или MEDIUM приваренные к трубе 40х20 столб 62х55 мм, длина 1,5 м - 1шт крепление две скобы + болт М6х100 с антивандальными гайками - 2 шт на столб</t>
  </si>
  <si>
    <t>3005, 6005, 8017</t>
  </si>
  <si>
    <t>1,03 х 2,5 62х55</t>
  </si>
  <si>
    <t>Панель 
PROFI</t>
  </si>
  <si>
    <t>1,03 х 2,2 62х55</t>
  </si>
  <si>
    <t>Пешеходное оградение "Союз"</t>
  </si>
  <si>
    <t>1 стойка, 2 швеллера, 1 полимерное покрытие</t>
  </si>
  <si>
    <t>металл/полимер</t>
  </si>
  <si>
    <t>865 х 1000 х 25</t>
  </si>
  <si>
    <t>Пешеходное оградение "Союз" малое</t>
  </si>
  <si>
    <t>500 х 960 х 20</t>
  </si>
  <si>
    <t>Пешеходное ограждение "Ленинское"</t>
  </si>
  <si>
    <t>1000 х 1000 х 30</t>
  </si>
  <si>
    <t>Пешеходное ограждение "Исток"</t>
  </si>
  <si>
    <t>1 стойка, 2 швеллера, 2 полимерное покрытие</t>
  </si>
  <si>
    <t>720 х 900 х 25</t>
  </si>
  <si>
    <t>Концевой столб для пешеходных ограждений</t>
  </si>
  <si>
    <t>металлическая стойка (1шт)-76 диам.</t>
  </si>
  <si>
    <t>1590 х 50</t>
  </si>
  <si>
    <t>* Возможно окрашивание в нестандартный цвет.
** Цена актуальна при заказе от 200 000 руб.
*** Минимальный размер заказа - от 30 п.м.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
*****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******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</t>
  </si>
  <si>
    <t>ЗАБОРЫ АЛЮМИНИЕВЫЕ</t>
  </si>
  <si>
    <t>Цена за пог. м опт*, руб.</t>
  </si>
  <si>
    <t>Ед. измерения</t>
  </si>
  <si>
    <t>Расстояние между секциями</t>
  </si>
  <si>
    <t>Толщина секции, мм</t>
  </si>
  <si>
    <t>сопрано</t>
  </si>
  <si>
    <t>Забор "Сопрано"</t>
  </si>
  <si>
    <t>м2</t>
  </si>
  <si>
    <t>полимерное (матовый)</t>
  </si>
  <si>
    <t xml:space="preserve">7024
8019
9005
7004
7016
</t>
  </si>
  <si>
    <t>1200х1020х100</t>
  </si>
  <si>
    <t>Столб 100*100*4</t>
  </si>
  <si>
    <t>м.п</t>
  </si>
  <si>
    <t>100х100х4</t>
  </si>
  <si>
    <t>расческа</t>
  </si>
  <si>
    <t>Забор "Расческа"</t>
  </si>
  <si>
    <t xml:space="preserve">полимерное (матовый)
</t>
  </si>
  <si>
    <t>1500х840х80</t>
  </si>
  <si>
    <t>эстетик</t>
  </si>
  <si>
    <t>Забор "Эстетик"</t>
  </si>
  <si>
    <t>1200х1040х80</t>
  </si>
  <si>
    <t>aldo</t>
  </si>
  <si>
    <t>Забор "ALDO"</t>
  </si>
  <si>
    <t>плотно прилегают друг к другу</t>
  </si>
  <si>
    <t>1000х1000х80</t>
  </si>
  <si>
    <t>ранчо</t>
  </si>
  <si>
    <t>Забор "Ранчо"</t>
  </si>
  <si>
    <t>каркас калитки из трубы 60*60</t>
  </si>
  <si>
    <t>калитка 2м</t>
  </si>
  <si>
    <t>ручка,замок, петки, сама секция</t>
  </si>
  <si>
    <t>2000х1000</t>
  </si>
  <si>
    <t>2000х1500</t>
  </si>
  <si>
    <t>калитка 2,5м</t>
  </si>
  <si>
    <t>2500х1000</t>
  </si>
  <si>
    <t>2500х1500</t>
  </si>
  <si>
    <t>калитка 3м</t>
  </si>
  <si>
    <t>3000х1000</t>
  </si>
  <si>
    <t>3000х1500</t>
  </si>
  <si>
    <t>каркас распашных ворот из трубы 60*60</t>
  </si>
  <si>
    <t>ворота 1,5м</t>
  </si>
  <si>
    <t>1500х3500</t>
  </si>
  <si>
    <t>1500х4000</t>
  </si>
  <si>
    <t>ворота 2м</t>
  </si>
  <si>
    <t>2000х2000</t>
  </si>
  <si>
    <t>2000х4000</t>
  </si>
  <si>
    <t>каркас откртных ворот из трубы 60*60</t>
  </si>
  <si>
    <t>Откатные ворота от 1,5 до 2м</t>
  </si>
  <si>
    <t>высота 1500-2000 шиирна 3500-4000</t>
  </si>
  <si>
    <t>высота 1500-2000 шиирна 4010-4500</t>
  </si>
  <si>
    <t>высота 1500-2000 шиирна 4510-5000</t>
  </si>
  <si>
    <t>Откатные ворота 2,01 до 2,5 м</t>
  </si>
  <si>
    <t>высота 2010-2500 шиирна 3500-4000</t>
  </si>
  <si>
    <t>высота 2010-2500 шиирна 4010-4500</t>
  </si>
  <si>
    <t>высота 2010-2500 шиирна 4510-5000</t>
  </si>
  <si>
    <t>Откатные ворота 2,51 до 3 м</t>
  </si>
  <si>
    <t>высота 2510-3000 шиирна 3500-4000</t>
  </si>
  <si>
    <t>высота 2510-3000 шиирна 4010-4500</t>
  </si>
  <si>
    <t>высота 2510-3000 шиирна 4510-5000</t>
  </si>
  <si>
    <t>каркас калитки из трубы 80*80</t>
  </si>
  <si>
    <t>каркас распашных ворот из трубы 80*80</t>
  </si>
  <si>
    <t>каркас откртных ворот из трубы 80*80</t>
  </si>
  <si>
    <t>* Минимальная сумма заказа-100.000 руб.
** Цена актуальна при заказе от 500.000 тыс. руб.</t>
  </si>
  <si>
    <t>ОГРАЖДЕНИЯ ГАЗОННЫЕ ДЕКОРАТИВНЫЕ</t>
  </si>
  <si>
    <t>Цена за пог. м**, руб.</t>
  </si>
  <si>
    <t>Гарантияя, мес.</t>
  </si>
  <si>
    <t>AB-5001***</t>
  </si>
  <si>
    <t>СТ-1001</t>
  </si>
  <si>
    <t>профильная труба 20х20</t>
  </si>
  <si>
    <t>500 х 1975</t>
  </si>
  <si>
    <t>AB-5002***</t>
  </si>
  <si>
    <t>СТ-1002 (эконом)</t>
  </si>
  <si>
    <t>профильная труба 10х20</t>
  </si>
  <si>
    <t>СТ-1002</t>
  </si>
  <si>
    <t>профильная труба 40х20, 20х20</t>
  </si>
  <si>
    <t>AB-5003***</t>
  </si>
  <si>
    <t>СТ-1003 (эконом)</t>
  </si>
  <si>
    <t>профильная труба 20х20, 10х10</t>
  </si>
  <si>
    <t>СТ-1003</t>
  </si>
  <si>
    <t>AB-5004***</t>
  </si>
  <si>
    <t>СТ-1004</t>
  </si>
  <si>
    <t>AB-5005***</t>
  </si>
  <si>
    <t>СТ-1005</t>
  </si>
  <si>
    <t>AB-5006***</t>
  </si>
  <si>
    <t>СТ-1006</t>
  </si>
  <si>
    <t>AB-5007***</t>
  </si>
  <si>
    <t>СТ-1007</t>
  </si>
  <si>
    <t>AB-5008***</t>
  </si>
  <si>
    <t>СТ-1008</t>
  </si>
  <si>
    <t>AB-5009***</t>
  </si>
  <si>
    <t>СТ-1009</t>
  </si>
  <si>
    <t>AB-5010***</t>
  </si>
  <si>
    <t>СТ-1010</t>
  </si>
  <si>
    <t>AB-5011***</t>
  </si>
  <si>
    <t>СТ-1011</t>
  </si>
  <si>
    <t>AB-5012***</t>
  </si>
  <si>
    <t>СТ-1012</t>
  </si>
  <si>
    <t>AB-5013***</t>
  </si>
  <si>
    <t>СТ-1013</t>
  </si>
  <si>
    <t>AB-5014***</t>
  </si>
  <si>
    <t>СТ-1014</t>
  </si>
  <si>
    <t>AB-5016***</t>
  </si>
  <si>
    <t>СТ-1016</t>
  </si>
  <si>
    <t>АB-5019***</t>
  </si>
  <si>
    <t>профильная труба 25х25</t>
  </si>
  <si>
    <t>AB-5020***</t>
  </si>
  <si>
    <t>СТ-1072</t>
  </si>
  <si>
    <t>AB-5021***</t>
  </si>
  <si>
    <t>СТ-1073</t>
  </si>
  <si>
    <t>grass: стойка 84х48 -1шт направляющая 60х20 - 1штКрышка универсальная - 1шт панель PROFI или MEDIUM - 1шт крепление две скобы+болт М6х40 - 2шт на 1 пару стоек хаклепки, окрашенные в цвет ограждения</t>
  </si>
  <si>
    <t>1,03х2,5</t>
  </si>
  <si>
    <t>* Ограждения поставляются в виде секций со столбиком. Цена из расчета шага столбиков каждые 2 метра.
Возможно окрашивание в нестандартный цвет при сумме заказа от 50 000 руб. При заказе до 50 000 руб.  окрашивание в нестандартный цвет предполагает наценку 10%
** Цена актуальна при заказе от 200 000 рублей. 
*** Минимальный размер заказа - от 20 п.м.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</si>
  <si>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ОГРАЖДЕНИЯ ПЕРЕДВИЖНЫЕ</t>
  </si>
  <si>
    <t>Кол-во прутьев</t>
  </si>
  <si>
    <t xml:space="preserve">Разборность </t>
  </si>
  <si>
    <t>барьерного типа</t>
  </si>
  <si>
    <t>AP-2001</t>
  </si>
  <si>
    <t>ОП-25-1000х2000</t>
  </si>
  <si>
    <t>труба круглая 25х1, круг 10</t>
  </si>
  <si>
    <t>ножки съемные</t>
  </si>
  <si>
    <t>2000 х 1030 х 550</t>
  </si>
  <si>
    <t>AP-2002</t>
  </si>
  <si>
    <t>ОПЛ-25-1000х2000</t>
  </si>
  <si>
    <t>труба круглая 25х1,2</t>
  </si>
  <si>
    <t>AP-2005**</t>
  </si>
  <si>
    <t>ОП-25-1200х2500</t>
  </si>
  <si>
    <t>труба круглая 25х1</t>
  </si>
  <si>
    <t>1200 х 2500 х 550</t>
  </si>
  <si>
    <t>AP-2006**</t>
  </si>
  <si>
    <t>ОПЛ-25- 1200х2500</t>
  </si>
  <si>
    <t>О-115.25</t>
  </si>
  <si>
    <t>1500 х 1030 х 550</t>
  </si>
  <si>
    <t>О-125.25</t>
  </si>
  <si>
    <t>2500 х 1030 х 550</t>
  </si>
  <si>
    <t>О-215.38</t>
  </si>
  <si>
    <t>1500 х 1250 х 550</t>
  </si>
  <si>
    <t>О-220.38</t>
  </si>
  <si>
    <t>2000 х 1250 х 550</t>
  </si>
  <si>
    <t>О-225.38</t>
  </si>
  <si>
    <t>2500 х 1250 х 550</t>
  </si>
  <si>
    <t>ОП-25</t>
  </si>
  <si>
    <t>О-125.25.01</t>
  </si>
  <si>
    <t>труба круглая 25х1,5, труба круглая 16х1</t>
  </si>
  <si>
    <t>ОП-38</t>
  </si>
  <si>
    <t>ОП-38-1500х2500</t>
  </si>
  <si>
    <t>труба круглая 38х1,5, труба круглая 16х1</t>
  </si>
  <si>
    <t>1500 х 2500 х 550</t>
  </si>
  <si>
    <t>ОП-38 сварное</t>
  </si>
  <si>
    <t>ножки сварные</t>
  </si>
  <si>
    <t>P1250</t>
  </si>
  <si>
    <t>P2000</t>
  </si>
  <si>
    <t>белый, желтый, красный</t>
  </si>
  <si>
    <t>2000 х 1000 х 55</t>
  </si>
  <si>
    <t>1018, 9005, 9003, цинк</t>
  </si>
  <si>
    <t>Баррикада</t>
  </si>
  <si>
    <t>2000 х 1000 х 50</t>
  </si>
  <si>
    <t>МСО-3-на ножках</t>
  </si>
  <si>
    <t>1200 х 1200 х 600</t>
  </si>
  <si>
    <t>МСО-3</t>
  </si>
  <si>
    <t>1200 х 1200 х 400</t>
  </si>
  <si>
    <t>МСО-2-на ножках</t>
  </si>
  <si>
    <t>МСО-2</t>
  </si>
  <si>
    <t>МСО-1-на ножках</t>
  </si>
  <si>
    <t>МСО-1</t>
  </si>
  <si>
    <t>"солдатики"</t>
  </si>
  <si>
    <t>"Солдатик" без наклеек</t>
  </si>
  <si>
    <t>белый, красный</t>
  </si>
  <si>
    <t>300х40х1100</t>
  </si>
  <si>
    <t>"Солдатик" тип1 односторонний</t>
  </si>
  <si>
    <t>"Солдатик" тип1 двусторонний</t>
  </si>
  <si>
    <t>"Солдатик" тип2</t>
  </si>
  <si>
    <t>1150х330х21</t>
  </si>
  <si>
    <t>Металлическая дорожная пластина</t>
  </si>
  <si>
    <t>1200х240</t>
  </si>
  <si>
    <t>"Солдатик" тип3</t>
  </si>
  <si>
    <t>1150х400</t>
  </si>
  <si>
    <t>Панель напольная складная «Мокрый пол»</t>
  </si>
  <si>
    <t>620х300х21</t>
  </si>
  <si>
    <t>Подставка ПП универсальная 28</t>
  </si>
  <si>
    <t>790 х 395 х 115</t>
  </si>
  <si>
    <t>Подставка ПП универсальная 36</t>
  </si>
  <si>
    <t>790 х 395 х 128</t>
  </si>
  <si>
    <t>Подставка 345</t>
  </si>
  <si>
    <t>Подставка резиновая универсальная-7 кг</t>
  </si>
  <si>
    <t>Подставка х600</t>
  </si>
  <si>
    <t>600 х 70</t>
  </si>
  <si>
    <t>OB-2</t>
  </si>
  <si>
    <t>600 х 270 х 134</t>
  </si>
  <si>
    <t>345 х 345 х 100</t>
  </si>
  <si>
    <t>Подставка 445</t>
  </si>
  <si>
    <t>445 х 345 х 150</t>
  </si>
  <si>
    <t>Подставка 445 с разметкой</t>
  </si>
  <si>
    <t>Подставка А600</t>
  </si>
  <si>
    <t>600 х 350 х 55</t>
  </si>
  <si>
    <t>Соединитель для ограждений Агро</t>
  </si>
  <si>
    <t>120 х 40</t>
  </si>
  <si>
    <t>Ножки для "Солдатик"</t>
  </si>
  <si>
    <t>Фонарь "Солдатик"</t>
  </si>
  <si>
    <t>белый, желтый</t>
  </si>
  <si>
    <t>диам-80</t>
  </si>
  <si>
    <t>* Цена актуальна при заказе от 200 000 руб., но не менее 50 шт.
**Минимальный размер заказа - 30 шт.
***Гарантийный срок начинается со дня поставки (продажи) потребителю.
Гарантия распространяется на сварные швы.
Гарантия не распространяется на механические повреждения изделия. либо повреждения покрытия**** Гарантия со дня поставки (продажи) потребителю
На целостность товара
Гарантия не имеет ограничений
*****Гарантийный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требований.****** Гарантия со дня поставки (продажи) потребителю
На целостность продукции
Гарантия не распространяется на повреждения вследствие вандализма 
******* Гарантия со дня поставки (продажи) потребителю
Гарантия рапространяется на сохранение целостности конструкции, сохранение всех функциональных качеств, в том числе световозвращающих элементов
Гарантия не распространяется на изделия, смонтированные с нарушением требований данного паспорта. Рекомендации по монтажу выдаются по требованию.
Гарантийные обязательства по креплению к дорожному полотну дает монтажная организация, основываясь на выборе крепежа,качества дорожного полотна и интенсивности дорожного движения.</t>
  </si>
  <si>
    <t>ОГРАЖДЕНИЯ СТРОИТЕЛЬНЫЕ</t>
  </si>
  <si>
    <t>Материалы/комплектация</t>
  </si>
  <si>
    <t>AР-2003</t>
  </si>
  <si>
    <t>1018
7035</t>
  </si>
  <si>
    <t>труба профильная 20х20х1,5, сетка с ячейкой 100х100, диаметр проволоки 3 мм</t>
  </si>
  <si>
    <t>1200 х 2000 х 500</t>
  </si>
  <si>
    <t>О-320.20.50</t>
  </si>
  <si>
    <t>труба профильная 20х20х1,5, сетка с ячейкой 50х50, диаметр проволоки 3 мм</t>
  </si>
  <si>
    <t>О-320.20.50 со съемными ножками</t>
  </si>
  <si>
    <t>Гармошка</t>
  </si>
  <si>
    <t>AР-2004</t>
  </si>
  <si>
    <t>Секция временного ограждения в рамке EURO</t>
  </si>
  <si>
    <t>диам. прутка-3мм;  размер ячейки-255х100; сечение перекладин 42х21</t>
  </si>
  <si>
    <t>2000 х 3450</t>
  </si>
  <si>
    <t xml:space="preserve">Секция временного ограждения Round </t>
  </si>
  <si>
    <t>диам. прутка-3мм;  размер ячейки-255х100; сечение перекладин 25x38</t>
  </si>
  <si>
    <t>Ограждение временное Grand Line 2x3</t>
  </si>
  <si>
    <t>3100 х 1950 х 51</t>
  </si>
  <si>
    <t>Междуэтажное ограждение</t>
  </si>
  <si>
    <t>7040
1021</t>
  </si>
  <si>
    <t>панель SKY RAL-1 шт
столб 60х40 с прямоугольным фланцем RAL 7040 - 1 шт
крепление скоба 8/8 RAL 1021 и саморез 5,5х32 мм Zn - 1 шт
анкер М12*120 - 4 шт</t>
  </si>
  <si>
    <t>1200 х 2000</t>
  </si>
  <si>
    <t>Комплект для ворот временного ограждения EURO</t>
  </si>
  <si>
    <t>колесо,кронштейн, шайба, гайка, два хомута 51, болт М6</t>
  </si>
  <si>
    <t>Крепление временного ограждения 51 Zn</t>
  </si>
  <si>
    <t>Основание бетонное 32 кг</t>
  </si>
  <si>
    <t>600 х 200 х 125</t>
  </si>
  <si>
    <t>Основание бетонное 32 кг армированное</t>
  </si>
  <si>
    <t>Основание композитное  23 кг</t>
  </si>
  <si>
    <t>600 х 270 х 130</t>
  </si>
  <si>
    <t>Укосина временного ограждения</t>
  </si>
  <si>
    <t>1570 х 57</t>
  </si>
  <si>
    <t>Крепление временного ограждения Хомут 38*</t>
  </si>
  <si>
    <t>Ворота временного ограждения для ограждения Practic</t>
  </si>
  <si>
    <t>2 створки, 2 столба для петель, 2 петли Locinox GAM12-150, 2 опорных ролика, 2 проушины для навесного замка</t>
  </si>
  <si>
    <t>1950 х 5000</t>
  </si>
  <si>
    <t xml:space="preserve">Калитка временного ограждения EURO </t>
  </si>
  <si>
    <t xml:space="preserve">1 створка, 1 компл. петли (хомут 51, вкладыш хомута, крепление для рулонной сетки, болт М6, шайба, гайка) </t>
  </si>
  <si>
    <t>1950 х 1200</t>
  </si>
  <si>
    <t xml:space="preserve">* Возможно изготовление в другом цвете с наценкой
** Цена актуальна при заказе от 200 000 руб.
*** Гарантия со дня поставки (продажи) потребителю
Гарантия распространяется на сварные швы
Гарантия не распространяется на механические повреждения изделия. либо повреждения покрытия
****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не должно быть установлено в прибрежной полосе. </t>
  </si>
  <si>
    <t>ОГРАЖДЕНИЯ МОДУЛЬНЫЕ</t>
  </si>
  <si>
    <t>Длина столба 62х55, мм</t>
  </si>
  <si>
    <t>Цена опт.*, руб/п.м</t>
  </si>
  <si>
    <t>Цена, руб/п.м</t>
  </si>
  <si>
    <t>Комплект на 2,5 метра прямого не замкнутого участка без учета финишных столбов</t>
  </si>
  <si>
    <t>Colority Zinc</t>
  </si>
  <si>
    <t>Цинк</t>
  </si>
  <si>
    <t xml:space="preserve">Труба 40*20*2500 мм - 2 шт. 
Cтолб 62*55*2500 (3000) мм - 1 шт. 
Х-кронштейн - 2 шт.
(заполнение в комплект не входит)
</t>
  </si>
  <si>
    <t>Труба 40*20*3000 мм - 2 шт. (ч/м + полимер)
Cтолб 60*60*3000 мм - 1 шт. (ч/м + полимер)
Х-кронштейн 60x60 - 2 шт.
(заполнение в комплект не входит)</t>
  </si>
  <si>
    <t>Colority Line</t>
  </si>
  <si>
    <t>Полимер</t>
  </si>
  <si>
    <t>Estet</t>
  </si>
  <si>
    <t>3005, 6005, 7024, RR32, 8019</t>
  </si>
  <si>
    <t>панель 860*1600 (1970)мм - 3 шт; направляющая 60*20*2500 мм - 2 шт.; стойка 84*48*2500 (3000) мм - 2 шт.; крышка универсальная - 1 шт.; саморезы 5,5*19</t>
  </si>
  <si>
    <t>Estet Plus</t>
  </si>
  <si>
    <t>Панель  860*1600 (1970) мм - 3 шт.
Направляющая  60*20*2500 мм  - 3 шт.
Декор. полотно 360*2500 мм - 1 шт.
Стойка 84*48*2500 (3000) мм  - 2 шт.
Столб 62*55*3000 - 1 шт (обязат. для ограждения 2,4 м)
Крышка универсальная - 1 шт. / Крышка - 2 шт.
Саморезы 5,5*19</t>
  </si>
  <si>
    <t>калитки</t>
  </si>
  <si>
    <t>7024, 7040, 8017</t>
  </si>
  <si>
    <t>1 створка, 2 опорных столба, петли Locinox GAM12, угол открывания 130°, замок FORTYLOCK, планка ответная</t>
  </si>
  <si>
    <t>3005, 6005, 7024, RR32, 8017</t>
  </si>
  <si>
    <t>створка, 2 столба, регулируемые петли угол открывания 180 град, ответная планка, замок Locinox</t>
  </si>
  <si>
    <t>1,5 х 3,5</t>
  </si>
  <si>
    <t>7040, 8017</t>
  </si>
  <si>
    <t>2 створки, 2 опорных столба, петли Locinox GAM12, угол открывания 130°, замок FORTYLOCK, планка ответная</t>
  </si>
  <si>
    <t>1,8 х 3,5</t>
  </si>
  <si>
    <t>1,8 х 4</t>
  </si>
  <si>
    <t>2 х 3,5</t>
  </si>
  <si>
    <t>2 х 4</t>
  </si>
  <si>
    <t>1,65 х 3,68</t>
  </si>
  <si>
    <t>2 створки, 2 столба, регулируемые петли угол открывания 180 град, ответная планка, замок Locinox</t>
  </si>
  <si>
    <t>2,03 х 3,6</t>
  </si>
  <si>
    <t>2,4 х 3,68</t>
  </si>
  <si>
    <t>ворота откатные</t>
  </si>
  <si>
    <t>Сolority Zinc</t>
  </si>
  <si>
    <t>рама ворот составная,
2 опорных столба П-образных 60*60 или 80*80 в зависимости от массы ворот,
роликовая система Alutech, в которую входят опоры роликовые 2шт, шина направляющая, ролик опорный, улавливатель нижний, улавливатель верхний, шина с с поддерживающими роликами, подставка для роликовых опор 2шт, заглушка
балки торцевая, анкерные болты</t>
  </si>
  <si>
    <t>2 х 5</t>
  </si>
  <si>
    <t>2 х 5,5</t>
  </si>
  <si>
    <t>2 х 6</t>
  </si>
  <si>
    <t>2 х 6,5</t>
  </si>
  <si>
    <t>2 х 7</t>
  </si>
  <si>
    <t>2 х 7,5</t>
  </si>
  <si>
    <t>2 х 8</t>
  </si>
  <si>
    <t>2 х 8,5</t>
  </si>
  <si>
    <t>2 х 9</t>
  </si>
  <si>
    <t>Рама ворот составная с заполнением
2 опорных столба П-образных 60*60 или 80*80 в зависимости от массы ворот
роликовая система (Alutech для откатных ворот), в которую входят опоры роликовые 2шт, шина направляющая, ролик опорный, улавливатель нижний, улавливатель верхний, шина с поддерживающими роликами, подставка для роликовых опор 2шт, заглушка
балки торцевая, анкерные болты</t>
  </si>
  <si>
    <t>2,4 х 3,5</t>
  </si>
  <si>
    <t>2,4 х 4,5</t>
  </si>
  <si>
    <t>Элементы модульных ограждений</t>
  </si>
  <si>
    <t>Вес,кг</t>
  </si>
  <si>
    <t>Габариты</t>
  </si>
  <si>
    <t>Панель Estet</t>
  </si>
  <si>
    <t>860 х 1600</t>
  </si>
  <si>
    <t>Полиэстер ДВС</t>
  </si>
  <si>
    <t>860 х 1970</t>
  </si>
  <si>
    <t>Направляющая</t>
  </si>
  <si>
    <t>60х20х2500</t>
  </si>
  <si>
    <t>6005, 7024, 8017, RR 32</t>
  </si>
  <si>
    <t>Декоративное полотно</t>
  </si>
  <si>
    <t>360х2500</t>
  </si>
  <si>
    <t>1013, 1014, 8017</t>
  </si>
  <si>
    <t>Стойка</t>
  </si>
  <si>
    <t>84х48х2500</t>
  </si>
  <si>
    <t>84х48х3000</t>
  </si>
  <si>
    <t>3005, 6005, 7024, 8017, RR 32</t>
  </si>
  <si>
    <t>Комплект: Замок для панельных откатных ворот</t>
  </si>
  <si>
    <t xml:space="preserve">Цвет(9005), Ручка(3006S), Цилиндр(3012VSZ), Ключи(3шт), Ответная планка SSKZ QF(1шт), Ответная планка O-SET(1шт) </t>
  </si>
  <si>
    <t>Комплект для автоматизации откатных ворот</t>
  </si>
  <si>
    <t xml:space="preserve">1. Привод Nice (Италия) RD400 (для ворот до 5,5 м включительно) или RB600 (для ворот 6 м и более)
2. Встроенный блок управления
3. Встроенный радиоприемник"4. 2 пульта Flo2R-S
5. Зубчатая рейка оцинкованная с креплением (Рейка оцинкованная зубчатая, болт с полукруглой головкой, профиль С, пластина закладная для профиля С, скоба для профиля С)"
</t>
  </si>
  <si>
    <t>Рейка с креплением для откатных ворот</t>
  </si>
  <si>
    <t>1. Рейка оцинкованная зубчатая, 2. Профиль С, 3. Болт с полукруглой головкой, 4. Пластина закладная для профиля С, 5. Скоба для профиля С</t>
  </si>
  <si>
    <t>Ширина ворот, м</t>
  </si>
  <si>
    <t>Комплект для автоматизации распашных ворот</t>
  </si>
  <si>
    <t>Привод электромеханический NICE WG 2024 - 2 шт, Блок управления МС424 - 1 шт, Пульт FLO2RE - 2 шт, 
Кронштейны крепления к столбам и створкам</t>
  </si>
  <si>
    <t>3,0-4,5</t>
  </si>
  <si>
    <t>Привод электромеханический TOONA TO5016/Р - 2 шт, 
Блок управления А60/А - 1шт, Приемник встраиваемый 4к SMXIS - 1шт, Пульт ДУ 2к Smilo SM2 - 2 шт, Кронштейны крепления к столбам и створкам</t>
  </si>
  <si>
    <t>5,0-9,0</t>
  </si>
  <si>
    <t>Лампа светодиодная постоянного тока ELDC</t>
  </si>
  <si>
    <t>3,5 - 4,5</t>
  </si>
  <si>
    <t>Лампа светодиодная переменного тока ELAC</t>
  </si>
  <si>
    <t>5,0 - 9,0</t>
  </si>
  <si>
    <t>Пульт ДУ 2к с динамическим кодом FLO2R-S</t>
  </si>
  <si>
    <t>Переключатель замковый EKS</t>
  </si>
  <si>
    <t>Планка ответная Medium</t>
  </si>
  <si>
    <t>планка</t>
  </si>
  <si>
    <t>зеленый RAL 6005
черный RAL 9005</t>
  </si>
  <si>
    <t xml:space="preserve">Проушины для навесного замка </t>
  </si>
  <si>
    <t>Проушины – 2 шт
Саморезы 5,5 х 19 – 8 шт</t>
  </si>
  <si>
    <t>Засов для ворот Profi</t>
  </si>
  <si>
    <t>Засов в сборе с ответной скобой
Саморезы 5,5х19 – 8 шт</t>
  </si>
  <si>
    <t>Кронштейн для 
датчика ДПМГ</t>
  </si>
  <si>
    <t>Уголок - 2 шт
Саморезы 5,5х19 - 4 шт</t>
  </si>
  <si>
    <t>черный RAL 9005</t>
  </si>
  <si>
    <t>Ригель "Эконом" 
для ворот
Medium NEW (60x40) и Colority® Zinc</t>
  </si>
  <si>
    <t>Ригель в сборе - 1 шт
Саморезы 5,5х19 - 6 шт</t>
  </si>
  <si>
    <t>зеленый RAL 6005
черный RAL 9005 серый RAL 7040</t>
  </si>
  <si>
    <t>Размеры профиля установки</t>
  </si>
  <si>
    <t>мин, мм</t>
  </si>
  <si>
    <t>макс, мм</t>
  </si>
  <si>
    <t>Комплект: Промышленный замок в металлическом корпусе*</t>
  </si>
  <si>
    <t>Цвет(6005.9005, алюминий); Ручка-3006М; Цилиндр-3012VSZ; Ключи-3шт; Упорная часть-алюминий с резиновыми полосами</t>
  </si>
  <si>
    <t>Замок LAKQ6060 (4040) U2**</t>
  </si>
  <si>
    <t>Ответная планка SAKL QF</t>
  </si>
  <si>
    <t>Комплект: Электро механический замок в металлическом корпусе*</t>
  </si>
  <si>
    <t>Цвет(6005); Ручка-3006R; Цилиндр-3012VSZ; Ключи-3шт; Упорная часть-алюминий с резиновыми полосами</t>
  </si>
  <si>
    <t>LEKQ6060 U4</t>
  </si>
  <si>
    <t>Комплект : Замок в полиамидном корпусе*</t>
  </si>
  <si>
    <t>Цвет(6005, 9005); Ручка-3006P; Цилиндр-3012VCA; Ключи-3шт; Упорная часть-алюминий с резиновыми полосами</t>
  </si>
  <si>
    <t>LAKZ6060 (4040) P1**</t>
  </si>
  <si>
    <t>Комплект: Врезной замок HYBRID*</t>
  </si>
  <si>
    <t>Цвет(алюминий); Ручка-3006М-Н; Цилиндр-3012-80-STD-VSZ; Ключи-3шт; Защитная накладка для замка - 3020-HYB-ALU, Полиамид, Ответная планка SFKI-QF40</t>
  </si>
  <si>
    <t>HYBRID 6060</t>
  </si>
  <si>
    <t>Комплект: Врезной замок FORTYLOCK*</t>
  </si>
  <si>
    <t>Цвет(алюминий); Ручка-3006М-Н; Цилиндр-3012-54-STD-VSZ; Ключи-3шт; Защитная накладка для замка - 3020-HYB-ALU, Полиамид, Ответная планка SFKI-QF40</t>
  </si>
  <si>
    <t xml:space="preserve">FORTYLOCKSET40ALUSTD </t>
  </si>
  <si>
    <t>Комплект: Замок для откатных ворот*</t>
  </si>
  <si>
    <t xml:space="preserve">Цвет(6005.9005, алюминий); Ручка-3006S; Цилиндр-3012VSZ; Ключи-3шт; </t>
  </si>
  <si>
    <t>LSKZ6060 U2</t>
  </si>
  <si>
    <t>&gt;</t>
  </si>
  <si>
    <t>Нержавеющая сталь</t>
  </si>
  <si>
    <t>Ответная планка SSKZ QF</t>
  </si>
  <si>
    <t>Алюминий</t>
  </si>
  <si>
    <t>Крышка O-SET для 
ответной планки SSKZ QF</t>
  </si>
  <si>
    <t>Ответная планка замка HYBRID 6060</t>
  </si>
  <si>
    <t>SHKM</t>
  </si>
  <si>
    <t>Ответная планка замка FORTYLOCK</t>
  </si>
  <si>
    <t>SFKI-QF40</t>
  </si>
  <si>
    <t>Ответная планка из полиамида</t>
  </si>
  <si>
    <t>Цвет(6005.9005, 9010)</t>
  </si>
  <si>
    <t>SMKL QF</t>
  </si>
  <si>
    <t>Элемент быстрого монтажа</t>
  </si>
  <si>
    <t>1 шт</t>
  </si>
  <si>
    <t>QUICK-FIX</t>
  </si>
  <si>
    <t>Петля для промышленных ворот</t>
  </si>
  <si>
    <t>для ворот с массой створки до 100 кг</t>
  </si>
  <si>
    <t>Петля с регулировкой в четырех направлениях</t>
  </si>
  <si>
    <t>GBMU4DSHIELD12</t>
  </si>
  <si>
    <t>для ворот с массой створки до 200 к</t>
  </si>
  <si>
    <t>GBMU4DSHIELD16</t>
  </si>
  <si>
    <t>для ворот с массой створки до 200 кг</t>
  </si>
  <si>
    <t xml:space="preserve">Петля с регулировкой в четырех направлениях  
</t>
  </si>
  <si>
    <t>GBMU4D16Z</t>
  </si>
  <si>
    <t>для ворот с массой створки до 400 кг</t>
  </si>
  <si>
    <t>GBMU4D20Z</t>
  </si>
  <si>
    <t>для ворот с массой створки до 300 кг</t>
  </si>
  <si>
    <t>Петля с регулировкой в одном направлении</t>
  </si>
  <si>
    <t>G90Z-M20</t>
  </si>
  <si>
    <t>Петля универсальная</t>
  </si>
  <si>
    <t>Петля универсального открывания</t>
  </si>
  <si>
    <t xml:space="preserve"> GAM12 130 мм (для калиток Эконом)</t>
  </si>
  <si>
    <t xml:space="preserve"> GAM12 150 мм (для ворот Эконом)</t>
  </si>
  <si>
    <t>Ригель створки ворот</t>
  </si>
  <si>
    <t>мин 40 мм</t>
  </si>
  <si>
    <t>ход 140 мм  регулировка по высоте +100 мм</t>
  </si>
  <si>
    <t>Основная часть - алюминий, Запорная часть - цинк</t>
  </si>
  <si>
    <t>VSF QF</t>
  </si>
  <si>
    <t>Фиксатор ригелей ворот</t>
  </si>
  <si>
    <t>Стопорная планка для ворот из профиля 40 - 60 мм</t>
  </si>
  <si>
    <t>для ригелей VSF VSA</t>
  </si>
  <si>
    <t xml:space="preserve">Полиэтилен армированный стекловолокном                     </t>
  </si>
  <si>
    <t>OGS</t>
  </si>
  <si>
    <t>Фиксатор створки ворот</t>
  </si>
  <si>
    <t>регулировка резинового отбойника 40 - 60 мм</t>
  </si>
  <si>
    <t>регулировка крюка +40 мм</t>
  </si>
  <si>
    <t>Положение крюка под нижним профилем ворот</t>
  </si>
  <si>
    <t>UGC</t>
  </si>
  <si>
    <t>Невидимый гибравлический доводчик с комплектом петель</t>
  </si>
  <si>
    <t>для створок 
массой до 150 кг
и профилем рамки 50 или 60 мм</t>
  </si>
  <si>
    <t>встривается в рамку калитки или ворот; Цвет: RAL9005</t>
  </si>
  <si>
    <t>INTERIO</t>
  </si>
  <si>
    <t>Доводчик гидравлический для любого расположения петель</t>
  </si>
  <si>
    <t xml:space="preserve">для створок массой до 75 кг или шириной до 1,1 м  </t>
  </si>
  <si>
    <t>Регулируемые скорость и сила закрытия, Цвет: RAL9005, ZILV</t>
  </si>
  <si>
    <t xml:space="preserve">LION
</t>
  </si>
  <si>
    <t>Доводчик гидравлический поливалентный</t>
  </si>
  <si>
    <t>для створок массой до 150 кг и шириной до 2,0 м</t>
  </si>
  <si>
    <t xml:space="preserve">Регулируемые скорость и сила закрытия </t>
  </si>
  <si>
    <t>SAMSON-2</t>
  </si>
  <si>
    <t>Доводчик гидравлический и петля (два-в-одном), 180°</t>
  </si>
  <si>
    <t>для створок, массой до 150 кг и шириной до 1,5 м</t>
  </si>
  <si>
    <t>Регулируемые скорость и сила закрытия</t>
  </si>
  <si>
    <t>MAMMOTH</t>
  </si>
  <si>
    <t>Доводчик гидравлический для петель на 90° или 180°</t>
  </si>
  <si>
    <t xml:space="preserve">для створок, массой до 150 кг и шириной до 1,5 м </t>
  </si>
  <si>
    <t>Регулируемые скорость и сила закрытия                                                                    Отбойник прилагается в комплекте</t>
  </si>
  <si>
    <t>VERTICLOSE</t>
  </si>
  <si>
    <t>Фиксатор створки ворот антивандальный</t>
  </si>
  <si>
    <t>мин 40</t>
  </si>
  <si>
    <t>Предотвращает взлом ворот с помощью лома</t>
  </si>
  <si>
    <t>HOOK-IN</t>
  </si>
  <si>
    <t>* Цена актуальна при заказе на сумму от 200 000 рублей без учета элементов входной группы.</t>
  </si>
  <si>
    <t>СТОЛБЫ ЗАБОРНЫЕ</t>
  </si>
  <si>
    <t>Цена  опт.,
руб.</t>
  </si>
  <si>
    <t>Толщина стенки, мм</t>
  </si>
  <si>
    <t>60х60х1,4х3000</t>
  </si>
  <si>
    <t>оцинкованная сталь</t>
  </si>
  <si>
    <t>60х60х1,4х2500</t>
  </si>
  <si>
    <t>80х80х2х4000</t>
  </si>
  <si>
    <t>Zn</t>
  </si>
  <si>
    <t>80х80х2х5000</t>
  </si>
  <si>
    <t>60х40х1,2х2000</t>
  </si>
  <si>
    <t>6005, 7016</t>
  </si>
  <si>
    <t>60х40х1,2х2500</t>
  </si>
  <si>
    <t>60х40х1,2х3000</t>
  </si>
  <si>
    <t>60х60х2х3000</t>
  </si>
  <si>
    <t>40х20х1х2500</t>
  </si>
  <si>
    <t>6005, 7024, 8017</t>
  </si>
  <si>
    <t>40х20х2500</t>
  </si>
  <si>
    <t>40х20х1х3000</t>
  </si>
  <si>
    <t>40х20х3000</t>
  </si>
  <si>
    <t>40х20х1,5х3000</t>
  </si>
  <si>
    <t>8017, 7024,7040</t>
  </si>
  <si>
    <t>40х20х2,0х3000</t>
  </si>
  <si>
    <t>51х1,2х2500</t>
  </si>
  <si>
    <t>51х51х2500</t>
  </si>
  <si>
    <t>62х55х1,4х2500</t>
  </si>
  <si>
    <t>7024, 8017</t>
  </si>
  <si>
    <t>62х55х1,4х3000</t>
  </si>
  <si>
    <t>RR32</t>
  </si>
  <si>
    <t xml:space="preserve">* При заказе на сумму от 100 000 руб..
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а также не должно быть установлено в прибрежной полосе. </t>
  </si>
  <si>
    <t>ЛАГИ ЗАБОРНЫЕ</t>
  </si>
  <si>
    <t>Цена опт.*,
руб.</t>
  </si>
  <si>
    <t>Труба 40х20х1,5х3000</t>
  </si>
  <si>
    <t>неоцинк. сталь</t>
  </si>
  <si>
    <t>Труба 40х20х2х3000</t>
  </si>
  <si>
    <t>Труба 40х20х1х2500</t>
  </si>
  <si>
    <t>оцинкованая сталь</t>
  </si>
  <si>
    <t>Труба 40х20х1х3000</t>
  </si>
  <si>
    <t xml:space="preserve">* Цена актуальна при заказе на сумму от 100 000 рублей без учета элементов входной группы.
Дополнительная скидка при заказе от 300 000 рублей.
** Гарантия со дня поставки (продажи) потребителю
На целостность товара
Гарантия не распространяется при условии , что не должно быть физических воздействий, нарушающих полимерное покрытие, не должно быть установлено в прибрежной полосе. </t>
  </si>
  <si>
    <t>ДОБОРНЫЕ ЭЛЕМЕНТЫ ОГРАЖДЕНИЙ</t>
  </si>
  <si>
    <t>Цена опт.**,руб</t>
  </si>
  <si>
    <t>Х-кронштейн
наружный 60х40</t>
  </si>
  <si>
    <t>сталь 1,5 мм</t>
  </si>
  <si>
    <t>175 х 80 х 65</t>
  </si>
  <si>
    <t>цвет</t>
  </si>
  <si>
    <t>Профиль соединительный 40х20</t>
  </si>
  <si>
    <t>* Возможно окрашивание в нестандартный цвет.</t>
  </si>
  <si>
    <t>Плотность, г/кв.м</t>
  </si>
  <si>
    <t xml:space="preserve">«Барьер» А-45, 
Ячейка 40х45мм   </t>
  </si>
  <si>
    <t>1,3х25</t>
  </si>
  <si>
    <t>40*45</t>
  </si>
  <si>
    <t>2х25</t>
  </si>
  <si>
    <t>39*39</t>
  </si>
  <si>
    <t xml:space="preserve">«Барьер» А-90, 
Ячейка 45х90мм   </t>
  </si>
  <si>
    <t>1х50</t>
  </si>
  <si>
    <t>90*40</t>
  </si>
  <si>
    <t xml:space="preserve">«Барьер» А-95, 
Ячейка 45х95мм   </t>
  </si>
  <si>
    <t>95*45</t>
  </si>
  <si>
    <t>1,2х50</t>
  </si>
  <si>
    <t>95*50</t>
  </si>
  <si>
    <t>А-95/1/50 PRO Аварийное ограждение</t>
  </si>
  <si>
    <t>225х55</t>
  </si>
  <si>
    <t>135*40</t>
  </si>
  <si>
    <t>1,5х50/эконом</t>
  </si>
  <si>
    <t>1,5х50</t>
  </si>
  <si>
    <t>1,5х50/150</t>
  </si>
  <si>
    <t>1,2х50/эконом</t>
  </si>
  <si>
    <t>1,2х50/110</t>
  </si>
  <si>
    <t>C 50*95-1,0-50</t>
  </si>
  <si>
    <t>1,0x50</t>
  </si>
  <si>
    <t>50х95</t>
  </si>
  <si>
    <t>C 35*95-1,3-50</t>
  </si>
  <si>
    <t>1,3х50</t>
  </si>
  <si>
    <t>35х95</t>
  </si>
  <si>
    <t>C 40*45-1,5-25/А-45</t>
  </si>
  <si>
    <t>1,5x25</t>
  </si>
  <si>
    <t>40х45</t>
  </si>
  <si>
    <t>0.03</t>
  </si>
  <si>
    <t>C 40*45-1,5-50/А-45</t>
  </si>
  <si>
    <t>C 35*50-1,3-50</t>
  </si>
  <si>
    <t>35х50</t>
  </si>
  <si>
    <t>C 35*50-2,0-25</t>
  </si>
  <si>
    <t>2,0x25</t>
  </si>
  <si>
    <t>A 95 ЧЗМ, 1 м</t>
  </si>
  <si>
    <t>1х25</t>
  </si>
  <si>
    <t>40х95</t>
  </si>
  <si>
    <t>A 95 ЧЗМ, 1,2 м</t>
  </si>
  <si>
    <t>1,2х25</t>
  </si>
  <si>
    <t>45х95</t>
  </si>
  <si>
    <t xml:space="preserve"> А 45 Standart ЧЗМ 1м</t>
  </si>
  <si>
    <t>45х45</t>
  </si>
  <si>
    <t xml:space="preserve"> А 45 Standart ЧЗМ 1.5 м</t>
  </si>
  <si>
    <t>1,5х25</t>
  </si>
  <si>
    <t xml:space="preserve"> А 45 Standart ЧЗМ 1,5 м</t>
  </si>
  <si>
    <t xml:space="preserve"> А 45 Premium ЧЗМ 1,5м</t>
  </si>
  <si>
    <t xml:space="preserve"> А 45 Standart ЧЗМ 2 м</t>
  </si>
  <si>
    <t>2х50</t>
  </si>
  <si>
    <t xml:space="preserve"> А 45 Premium ЧЗМ 2 м</t>
  </si>
  <si>
    <t xml:space="preserve"> А 40 ЧЗМ</t>
  </si>
  <si>
    <t xml:space="preserve">* Цена актуальна при заказе от 200 000 рублей
** 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 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несоблюдении хранения и эксплуатации.
**** Гарантия со дня поставки (продажи) потребителю
На целостность товара
Гарантия не распространяется на повреждения вследствие вандализма.
Гарантия соответствует требованиям ТУ при соблюдении правил эксплуатации, транспортирования и хранения. Сетки должны хранится рассортированными по наименованиям в сухом закрытом помещении, при вертикальном положении рулонов в один ряд по высоте, на расстоянии не менее 1 м от отопительных приборов. Допускается хранение в горизонтальном положении с укладкой не более 5 рулоном по высоте.
</t>
  </si>
  <si>
    <t>ЛЕНТЫ ОГРАДИТЕЛЬНЫЕ</t>
  </si>
  <si>
    <t>Длина, пог.м</t>
  </si>
  <si>
    <t>Ширина, мм</t>
  </si>
  <si>
    <t>Плотность, мкм</t>
  </si>
  <si>
    <t>Объем упаковки, куб.м</t>
  </si>
  <si>
    <t>Лента оградительная сигнальная 50мм х 250м</t>
  </si>
  <si>
    <t xml:space="preserve">красно-белая </t>
  </si>
  <si>
    <t>Лента оградительная сигнальная 75мм х 250м</t>
  </si>
  <si>
    <t>красно-белая</t>
  </si>
  <si>
    <t>ЛО-100 Стандарт</t>
  </si>
  <si>
    <t>красно-белая или желто-черная</t>
  </si>
  <si>
    <t>ЛО-200 Эконом</t>
  </si>
  <si>
    <t>ЛО-250 Эконом</t>
  </si>
  <si>
    <t>ЛО-250 Стандарт</t>
  </si>
  <si>
    <t>ЛО-500 Эконом</t>
  </si>
  <si>
    <t>ЛО-250 Опасная зона</t>
  </si>
  <si>
    <t>ЛО-500 Опасная зона</t>
  </si>
  <si>
    <t>ЛО-250 Проход запрещен</t>
  </si>
  <si>
    <t>ЛО-500 Проход запрещен</t>
  </si>
  <si>
    <t>Лента оградительная ЛО-250 "Опасная зона! МЧС России телефон 01" 250п.м 75мм 50мкм</t>
  </si>
  <si>
    <t>оранжево-бело-синий</t>
  </si>
  <si>
    <t>ЛСГ 200 Опасно газ</t>
  </si>
  <si>
    <t>ЛСГД 200 Опасно газ</t>
  </si>
  <si>
    <t>ЛСТ, ЛСВ,ЛСК</t>
  </si>
  <si>
    <t>белый</t>
  </si>
  <si>
    <t>ЛСТД, ЛСВД, ЛСКД</t>
  </si>
  <si>
    <t>ЛСЭ 150 Осторожно кабель</t>
  </si>
  <si>
    <t>ЛСЭ 250 Осторожно кабель</t>
  </si>
  <si>
    <t>ЛСЭ 300 Осторожно кабель</t>
  </si>
  <si>
    <t>ЛСЭ 450 Осторожно кабель</t>
  </si>
  <si>
    <t>ЛСЭ 600 Осторожно кабель</t>
  </si>
  <si>
    <t>ЛСЭ 750 Осторожно кабель</t>
  </si>
  <si>
    <t>ЛСЭ 900 Осторожно кабель</t>
  </si>
  <si>
    <t>ЛЗС 125 защитная сигнальная лента</t>
  </si>
  <si>
    <t>ЛЗС 250 защитная сигнальная лента</t>
  </si>
  <si>
    <t>Огнеопасно газ!</t>
  </si>
  <si>
    <t>* Возможно изготовление ленты с логотипом на заказ
** Цена актуальна при заказе от 25 000 руб.
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несоблюдении хранения и эксплуатации.
**** Гарантия со дня поставки (продажи) потребителю
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
***** Гарантия со дня поставки (продажи) потребителю
На целостность товара
Гарантия не имеет ограничений</t>
  </si>
  <si>
    <t>СЕТКИ ФАСАДНЫЕ</t>
  </si>
  <si>
    <t>Наим-е</t>
  </si>
  <si>
    <t>Цена опт*, руб. за кв.м</t>
  </si>
  <si>
    <t>Цена,
руб.  за кв.м</t>
  </si>
  <si>
    <t>Вариант исполнения, м</t>
  </si>
  <si>
    <t>СФ-35</t>
  </si>
  <si>
    <t>полиэтилен ленточный высокопрочный HDPE</t>
  </si>
  <si>
    <t>зеленый</t>
  </si>
  <si>
    <t>1,5*10</t>
  </si>
  <si>
    <t>6*100
6*50
4*100
4*50
3*100
3*50
2*100
2*50</t>
  </si>
  <si>
    <t>СФ-55</t>
  </si>
  <si>
    <t>темно-зеленый</t>
  </si>
  <si>
    <t>1,5*6</t>
  </si>
  <si>
    <t>4*50
3*100
3*50
2*50</t>
  </si>
  <si>
    <t>СФ-60</t>
  </si>
  <si>
    <t>нить монофиламентная высокопрочная</t>
  </si>
  <si>
    <t>изумрудный</t>
  </si>
  <si>
    <t>2*2</t>
  </si>
  <si>
    <t>3*50</t>
  </si>
  <si>
    <t>СФ-80</t>
  </si>
  <si>
    <t>1*7</t>
  </si>
  <si>
    <t>6*50
4*50
3*50
3*100
2*50
2*100
1,5*50</t>
  </si>
  <si>
    <t>OXISS</t>
  </si>
  <si>
    <t>OXISS 35/3/50</t>
  </si>
  <si>
    <t>ленточный полиэтилен низкого давления (HDPE)</t>
  </si>
  <si>
    <t>серая</t>
  </si>
  <si>
    <t>OXISS 55/3/50</t>
  </si>
  <si>
    <t xml:space="preserve"> полиэтиленовая мононить</t>
  </si>
  <si>
    <t>1,5 х 6</t>
  </si>
  <si>
    <t>OXISS 55/4/50</t>
  </si>
  <si>
    <t>4*50</t>
  </si>
  <si>
    <t>OXISS 60/3/50</t>
  </si>
  <si>
    <t>3*50
4*50</t>
  </si>
  <si>
    <t>OXISS 72/2/50</t>
  </si>
  <si>
    <t>2*50
3*50
4*50</t>
  </si>
  <si>
    <t>STRONG 80/3/50</t>
  </si>
  <si>
    <t>ленточный полиэтилен низкого давления</t>
  </si>
  <si>
    <t>1*3</t>
  </si>
  <si>
    <t>3х50
4*50</t>
  </si>
  <si>
    <t>* Цена актуальна при заказе от 200 000 руб.
** Гарантия со дня поставки (продажи) потребителю
На целостность товара
Гарантия не распространяется на повреждения вследствие вандализма.
Гарантия соответствует требованиям ТУ при соблюдении правил эксплуатации, транспортирования и хранения. Сетки должны хранится рассортированными по наименованиям в сухом закрытом помещении, при вертикальном положении рулонов в один ряд по высоте, на расстоянии не менее 1 м от отопительных приборов. Допускается хранение в горизонтальном положении с укладкой не более 5 рулоном по высоте.</t>
  </si>
  <si>
    <t>СЕТКА РУЛОННАЯ</t>
  </si>
  <si>
    <t>Диаметр проволоки, мм</t>
  </si>
  <si>
    <t>Высота рулона, м</t>
  </si>
  <si>
    <t>Длина рулона, м</t>
  </si>
  <si>
    <t>Ячейка, мм</t>
  </si>
  <si>
    <t>Сетка сварная
Europlast (Италия)</t>
  </si>
  <si>
    <t>100х50</t>
  </si>
  <si>
    <t xml:space="preserve">Сетка сварная 
MRT Jarditor Mesh-Brico </t>
  </si>
  <si>
    <t>2,1-2,20</t>
  </si>
  <si>
    <t>Сетка сварная Лепсе-Люкс</t>
  </si>
  <si>
    <t>Крепление для рулонной сетки
(пластиковая скоба+саморез 4,8х35)</t>
  </si>
  <si>
    <t>* Цена актуальна при заказе от 200 000 руб.</t>
  </si>
  <si>
    <t>СТОЛБИКИ ОПОЗНАВАТЕЛЬНЫЕ</t>
  </si>
  <si>
    <t>Толщина,мм</t>
  </si>
  <si>
    <t>СОС-2200</t>
  </si>
  <si>
    <t>для кабельной линии связи</t>
  </si>
  <si>
    <t>СОС-2500</t>
  </si>
  <si>
    <t>COC-2200</t>
  </si>
  <si>
    <t>COC-2500</t>
  </si>
  <si>
    <t>СОГ-1800</t>
  </si>
  <si>
    <t>для газопровода</t>
  </si>
  <si>
    <t>СОГ-2500</t>
  </si>
  <si>
    <t>СОГ-3000</t>
  </si>
  <si>
    <t>СОЭ-1200</t>
  </si>
  <si>
    <t>для линий электропередач</t>
  </si>
  <si>
    <t>Наклейка</t>
  </si>
  <si>
    <t>для столба</t>
  </si>
  <si>
    <t>CKT 1600 без таблички</t>
  </si>
  <si>
    <t>для электропередач и кабелей связи</t>
  </si>
  <si>
    <t xml:space="preserve">* Цена актуальна при заказе от 200 000 руб.
** Гарантийный срок начинается со дня поставки (продажи) потребителю.
Гарантия распространяется при соблюдении условий эксплуатации и условия монтажа.
Гарантия не распространяется при несоблюдения технических требований.
</t>
  </si>
  <si>
    <t>СКАМЕЙКИ ДЛЯ РАЗДЕВАЛОК</t>
  </si>
  <si>
    <t>Артикул*</t>
  </si>
  <si>
    <t>AMM-1001***</t>
  </si>
  <si>
    <t xml:space="preserve">
Труба проф. 25х25
Доска 90х35</t>
  </si>
  <si>
    <t>480 х 1000 х 350</t>
  </si>
  <si>
    <t>AMM-1002***</t>
  </si>
  <si>
    <t>480 х 1500 х 350</t>
  </si>
  <si>
    <t>AMM-1003***</t>
  </si>
  <si>
    <t>480 х 2000 х 350</t>
  </si>
  <si>
    <t>AMM-1004***</t>
  </si>
  <si>
    <t>740 х 1000 х 390</t>
  </si>
  <si>
    <t>AMM-1005***</t>
  </si>
  <si>
    <t>740 х 1500 х 390</t>
  </si>
  <si>
    <t>AMM-1006***</t>
  </si>
  <si>
    <t>740 х 2000 х 390</t>
  </si>
  <si>
    <t>AMM-1007***</t>
  </si>
  <si>
    <t>740 х 1000 х 740</t>
  </si>
  <si>
    <t>AMM-1008***</t>
  </si>
  <si>
    <t>740 х 1500 х 740</t>
  </si>
  <si>
    <t>AMM-1009***</t>
  </si>
  <si>
    <t>740 х 2000 х 740</t>
  </si>
  <si>
    <t>AMM-1010***</t>
  </si>
  <si>
    <t>1670 х 1000 х 390</t>
  </si>
  <si>
    <t>AMM-1011***</t>
  </si>
  <si>
    <t>1670 х 1500 х 390</t>
  </si>
  <si>
    <t>AMM-1012***</t>
  </si>
  <si>
    <t>1670 х 2000 х 390</t>
  </si>
  <si>
    <t>AMM-1013***</t>
  </si>
  <si>
    <t>1670 х 1000 х 740</t>
  </si>
  <si>
    <t>AMM-1014***</t>
  </si>
  <si>
    <t>1670 х 1500 х 740</t>
  </si>
  <si>
    <t>AMM-1015***</t>
  </si>
  <si>
    <t>1670 х 2000 х 740</t>
  </si>
  <si>
    <t>W-1000 NT</t>
  </si>
  <si>
    <t>труба проф.25х25 сосна 25х90</t>
  </si>
  <si>
    <t>450 х 1000 х 350</t>
  </si>
  <si>
    <t>W-1200 NT</t>
  </si>
  <si>
    <t>450 Х 1200 Х 350</t>
  </si>
  <si>
    <t>W-1500</t>
  </si>
  <si>
    <t>450 Х 1500 Х 350</t>
  </si>
  <si>
    <t>W-2000</t>
  </si>
  <si>
    <t>450 Х 2000 Х 350</t>
  </si>
  <si>
    <t>CW-1000</t>
  </si>
  <si>
    <t>CW-1200</t>
  </si>
  <si>
    <t>CW-1500</t>
  </si>
  <si>
    <t>CW-2000</t>
  </si>
  <si>
    <t>*  Модели с артикулом AMM поставляются в разобранном виде либо цельносварными по желанию клиента
** Цена актуальна при заказе от 200 000 руб., но не менее 10 штук одного размера.   
***Минимальный размер заказа - 4 шт.
****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</si>
  <si>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ВЕШАЛКИ ГАРДЕРОБНЫЕ</t>
  </si>
  <si>
    <t>AMM-1101</t>
  </si>
  <si>
    <t>Труба проф. 25х25
ЛДСП 16 мм</t>
  </si>
  <si>
    <t>1200 х 550 х 1800</t>
  </si>
  <si>
    <t>AMM-1102</t>
  </si>
  <si>
    <t>1700 х 550 х 1800</t>
  </si>
  <si>
    <t>AMM-1103</t>
  </si>
  <si>
    <t>2400 х 550 х 1800</t>
  </si>
  <si>
    <t>ШКАФЫ КАРТОТЕЧНЫЕ</t>
  </si>
  <si>
    <t>Размеры внешние, мм</t>
  </si>
  <si>
    <t>Размеры внутренние, мм</t>
  </si>
  <si>
    <t>Кол-во ящиков, вместимость</t>
  </si>
  <si>
    <t>Вес, кг</t>
  </si>
  <si>
    <t>Цена опт.*, руб.</t>
  </si>
  <si>
    <t>выс</t>
  </si>
  <si>
    <t>шир</t>
  </si>
  <si>
    <t>глуб</t>
  </si>
  <si>
    <t>картотечные шкафы формата А4 (для папок формата А4)</t>
  </si>
  <si>
    <t>А-42 (для папок формата А4)</t>
  </si>
  <si>
    <t>2/84</t>
  </si>
  <si>
    <t>А-43 (для папок формата А4)</t>
  </si>
  <si>
    <t>3/126</t>
  </si>
  <si>
    <t>А-44 (для папок формата А4)</t>
  </si>
  <si>
    <t>4/168</t>
  </si>
  <si>
    <t>картотечные шкафы формата Foolscap/А4 (для папок  Foolscap или А4)</t>
  </si>
  <si>
    <t>AFC-02 (для папок Foolscap,А4)</t>
  </si>
  <si>
    <t>2/110</t>
  </si>
  <si>
    <t>AFC-03 (для папок Foolscap,А4)</t>
  </si>
  <si>
    <t>3/165</t>
  </si>
  <si>
    <t>AFC-04 (для папок Foolscap,А4)</t>
  </si>
  <si>
    <t>4/220</t>
  </si>
  <si>
    <t>AFC-05 (для папок Foolscap,А4)</t>
  </si>
  <si>
    <t>5/275</t>
  </si>
  <si>
    <t>AMF 1091/3 (боковая картотека для папок Foolscap или А4)*</t>
  </si>
  <si>
    <t>3/230</t>
  </si>
  <si>
    <t>Файловые папки (формат Foolscap и A4, 25 шт.)</t>
  </si>
  <si>
    <t>файловые папки форматa Foolscap/А4 пр-во Испания</t>
  </si>
  <si>
    <t>Папки FP A4 (1/50-оранж) 50 шт</t>
  </si>
  <si>
    <t xml:space="preserve"> Отгружаются кратно 50</t>
  </si>
  <si>
    <t>Папки FP A4 (1/50-синие) 50 шт</t>
  </si>
  <si>
    <t>Папки FP FS (1/50-оранж) 50 шт</t>
  </si>
  <si>
    <t>Папки FP FS (1/50-синие) 50 шт.</t>
  </si>
  <si>
    <t>картотечные шкафы формата А5/А6</t>
  </si>
  <si>
    <t>AFC-06 (для карточек ф А5 и А6)</t>
  </si>
  <si>
    <t>6</t>
  </si>
  <si>
    <t>AFC-07 (для карточек ф А5)</t>
  </si>
  <si>
    <t>7/7000</t>
  </si>
  <si>
    <t>AFC-09C (для карточек ф А6)</t>
  </si>
  <si>
    <t>9/14000</t>
  </si>
  <si>
    <t>Пластина компр. для AFC 06/2</t>
  </si>
  <si>
    <t>Пластина компр. для AFC 06/3</t>
  </si>
  <si>
    <t>Пластина компр. для AFC 06/4</t>
  </si>
  <si>
    <t>Пластина компр. для AFC07</t>
  </si>
  <si>
    <t>Пластина компр. для AFC09</t>
  </si>
  <si>
    <t>картотечные шкафы формата А1 и А0</t>
  </si>
  <si>
    <t>картотеки поставляются в собранном виде</t>
  </si>
  <si>
    <t>Картотека A1-05/0 (база)</t>
  </si>
  <si>
    <t>A1-05/1 (верх) c верхней крышкой</t>
  </si>
  <si>
    <t xml:space="preserve"> А1-05/2 (промежуточная секция) </t>
  </si>
  <si>
    <t>A1-05/3 (низ)  с цоколем</t>
  </si>
  <si>
    <t>Картотека A0-05/0 (база)</t>
  </si>
  <si>
    <t>А0-05/1 (верх) с верхней крышкой</t>
  </si>
  <si>
    <t>А0-05/2 (промежуточная секция)</t>
  </si>
  <si>
    <t>А0-05/3 (низ)  с цоколем</t>
  </si>
  <si>
    <t>Разделитель  А1/ А0</t>
  </si>
  <si>
    <t>*  Цена актуальна при заказе от 200 000 руб., но не менее 5 шт. одного наименования</t>
  </si>
  <si>
    <t>ШКАФЫ  ОФИСНЫЕ</t>
  </si>
  <si>
    <t>Размеры, мм</t>
  </si>
  <si>
    <t>Кол-во секций</t>
  </si>
  <si>
    <t>Кол-во дверей/ замков</t>
  </si>
  <si>
    <t>Цвет корпуса, RAL</t>
  </si>
  <si>
    <t>Кол-во полок, шт</t>
  </si>
  <si>
    <t>Цена опт*.,
руб.</t>
  </si>
  <si>
    <t>Ширина</t>
  </si>
  <si>
    <t>серия ШХА</t>
  </si>
  <si>
    <t>500 мм</t>
  </si>
  <si>
    <t>ШХА-50(40)/670</t>
  </si>
  <si>
    <t>685х530х110</t>
  </si>
  <si>
    <t>ШХА-50(40)/1310</t>
  </si>
  <si>
    <t>1325х530х110</t>
  </si>
  <si>
    <t>ШХА-50(50)</t>
  </si>
  <si>
    <t>1865х530х110</t>
  </si>
  <si>
    <t>ШХА-50(40)</t>
  </si>
  <si>
    <t>Полка П 50 (50) ШХА</t>
  </si>
  <si>
    <t>Полка П 50 (40) ШХА</t>
  </si>
  <si>
    <t>850 мм</t>
  </si>
  <si>
    <t xml:space="preserve">ШХА-850(50)     </t>
  </si>
  <si>
    <t xml:space="preserve">ШХА-850(40)                                                                        </t>
  </si>
  <si>
    <t>ШХА/2-850(50)</t>
  </si>
  <si>
    <t>ШХА/2-850 (40)</t>
  </si>
  <si>
    <t>полка П 85 (50) ШХА</t>
  </si>
  <si>
    <t>полка П 85 (40) ШХА</t>
  </si>
  <si>
    <t>900 мм</t>
  </si>
  <si>
    <t>ШХА-900(50)</t>
  </si>
  <si>
    <t>1865х530х150</t>
  </si>
  <si>
    <t xml:space="preserve">ШХА-900 (40)                                           </t>
  </si>
  <si>
    <t>ШХА/2-900 (50)</t>
  </si>
  <si>
    <t>930х510х150</t>
  </si>
  <si>
    <t xml:space="preserve">ШХА/2-900 (40)                                       </t>
  </si>
  <si>
    <t>930х460х150</t>
  </si>
  <si>
    <t>полка П 90 (50) ШХА</t>
  </si>
  <si>
    <t>полка П 90 (40) ШХА</t>
  </si>
  <si>
    <t>1000 мм</t>
  </si>
  <si>
    <t>ШХА-100(50)</t>
  </si>
  <si>
    <t>ШХА-100(40)</t>
  </si>
  <si>
    <t>архивные шкафы-купе серии AL, ALS</t>
  </si>
  <si>
    <t>AL 1896</t>
  </si>
  <si>
    <t>1015х520х250
1830х550х130</t>
  </si>
  <si>
    <t>AL 2012</t>
  </si>
  <si>
    <t>1255х520х280
2030х670х130</t>
  </si>
  <si>
    <t>AL 2015</t>
  </si>
  <si>
    <t xml:space="preserve"> </t>
  </si>
  <si>
    <t>1930х590х95
2005х470х135
1930х770х80</t>
  </si>
  <si>
    <t>AL 2018</t>
  </si>
  <si>
    <t>1915х930х40
2010х500х65
1930х640х115</t>
  </si>
  <si>
    <t>ALS 8896</t>
  </si>
  <si>
    <t>1015х520х190
920х550х140</t>
  </si>
  <si>
    <t>ALS 8812</t>
  </si>
  <si>
    <t>1255х520х190
920х670х140</t>
  </si>
  <si>
    <t>ALS 8815</t>
  </si>
  <si>
    <t>1550х520х190
920х820х140</t>
  </si>
  <si>
    <t>ALS 8818</t>
  </si>
  <si>
    <t>1840х520х190
940х820х140</t>
  </si>
  <si>
    <t>Полка П96AL</t>
  </si>
  <si>
    <t>Полка П100AL</t>
  </si>
  <si>
    <t>Полка П120AL</t>
  </si>
  <si>
    <t>Полка П150AL</t>
  </si>
  <si>
    <t>Полка П180AL</t>
  </si>
  <si>
    <t>Замок с гнутым</t>
  </si>
  <si>
    <t>Замок-кнопка</t>
  </si>
  <si>
    <t>серия ALR усиленные</t>
  </si>
  <si>
    <t>ALR 1896</t>
  </si>
  <si>
    <t>1020х510х290
1830х550х130</t>
  </si>
  <si>
    <t>ALR 2010</t>
  </si>
  <si>
    <t>1035х510х290
2020х650х130</t>
  </si>
  <si>
    <t>ALR 8896</t>
  </si>
  <si>
    <t>1040х510х180
890х525х120</t>
  </si>
  <si>
    <t>ALR 8810</t>
  </si>
  <si>
    <t>кол-во дверей</t>
  </si>
  <si>
    <t>кассовое отд.</t>
  </si>
  <si>
    <t>Кол-во полок</t>
  </si>
  <si>
    <t>Цена опт*., руб.</t>
  </si>
  <si>
    <t>Цена</t>
  </si>
  <si>
    <t>высота</t>
  </si>
  <si>
    <t>ширина</t>
  </si>
  <si>
    <t>глубина</t>
  </si>
  <si>
    <t>SL-32</t>
  </si>
  <si>
    <t>SL-32T</t>
  </si>
  <si>
    <t xml:space="preserve">да </t>
  </si>
  <si>
    <t>SL-65T</t>
  </si>
  <si>
    <t>SL-65T EL</t>
  </si>
  <si>
    <t>SL-87T</t>
  </si>
  <si>
    <t>SL-87T EL</t>
  </si>
  <si>
    <t>SL-125T</t>
  </si>
  <si>
    <t>SL-125T EL</t>
  </si>
  <si>
    <t>SL-125/2T</t>
  </si>
  <si>
    <t>470/625</t>
  </si>
  <si>
    <t>SL-125/2T EL</t>
  </si>
  <si>
    <t>SL-150T</t>
  </si>
  <si>
    <t>SL-150T EL</t>
  </si>
  <si>
    <t>SL-150/2T</t>
  </si>
  <si>
    <t>460/858</t>
  </si>
  <si>
    <t>SL-150/2T EL</t>
  </si>
  <si>
    <t>SL-150/3T</t>
  </si>
  <si>
    <t>340/492/492</t>
  </si>
  <si>
    <t>SL-150/3T EL</t>
  </si>
  <si>
    <t>SL-185</t>
  </si>
  <si>
    <t>SL-185/2</t>
  </si>
  <si>
    <t>457*2</t>
  </si>
  <si>
    <t>Полка SL</t>
  </si>
  <si>
    <t>шкафы с распашными дверьми</t>
  </si>
  <si>
    <t xml:space="preserve">АМ 0891 </t>
  </si>
  <si>
    <t xml:space="preserve">АМ 1891 </t>
  </si>
  <si>
    <t xml:space="preserve">АМ 2091 </t>
  </si>
  <si>
    <t xml:space="preserve">АМ 1845 </t>
  </si>
  <si>
    <t>АМ 1845/4</t>
  </si>
  <si>
    <t xml:space="preserve"> -</t>
  </si>
  <si>
    <t xml:space="preserve">М 08 </t>
  </si>
  <si>
    <t xml:space="preserve">М 18 </t>
  </si>
  <si>
    <t>аксессуары к шкафам с распашными дверьми</t>
  </si>
  <si>
    <t>Полка BBМ к шкафу серии М</t>
  </si>
  <si>
    <t>Полка BBS к шкафу серии АМ</t>
  </si>
  <si>
    <t>шкафы с дверьми купейного типа</t>
  </si>
  <si>
    <t xml:space="preserve">АМТ 0891 </t>
  </si>
  <si>
    <t xml:space="preserve">АМТ 1891 </t>
  </si>
  <si>
    <t>АМТ 1812</t>
  </si>
  <si>
    <t>АМТ 0812</t>
  </si>
  <si>
    <t>аксессуары к шкафам с дверьми купейного типа</t>
  </si>
  <si>
    <t>Полка BBT</t>
  </si>
  <si>
    <t>Полка BBT-120</t>
  </si>
  <si>
    <t>Размеры полки, мм</t>
  </si>
  <si>
    <t>Вместимость (папки 75 мм)</t>
  </si>
  <si>
    <t>СВ-11</t>
  </si>
  <si>
    <t>845х332</t>
  </si>
  <si>
    <t>СВ-12</t>
  </si>
  <si>
    <t>СВ-13</t>
  </si>
  <si>
    <t>СВ-14</t>
  </si>
  <si>
    <t>СВ-15</t>
  </si>
  <si>
    <t>СВ-21</t>
  </si>
  <si>
    <t>995х433</t>
  </si>
  <si>
    <t>СВ-22</t>
  </si>
  <si>
    <t>Полка СВ 11-12</t>
  </si>
  <si>
    <t>Полка СВ 13-14</t>
  </si>
  <si>
    <t>шкафый сейфового типа с распашными дверьми</t>
  </si>
  <si>
    <t>серия Valberg</t>
  </si>
  <si>
    <t>AMH 1891</t>
  </si>
  <si>
    <t>Полка AMH</t>
  </si>
  <si>
    <t>серия BrandMauer</t>
  </si>
  <si>
    <t>BM-1260 KL</t>
  </si>
  <si>
    <t>BM-1260 EL</t>
  </si>
  <si>
    <t>BM-1993 KL</t>
  </si>
  <si>
    <t>BM-1993 EL</t>
  </si>
  <si>
    <t>Полка BM-0093</t>
  </si>
  <si>
    <t>офисные шкафы серии NM Nobilis</t>
  </si>
  <si>
    <t>NM-1991</t>
  </si>
  <si>
    <t>NM-1991/2U</t>
  </si>
  <si>
    <t>423/423</t>
  </si>
  <si>
    <t>NMT-1912</t>
  </si>
  <si>
    <t>NST-1991</t>
  </si>
  <si>
    <t>* Цена актуальна при заказе от 200 000 рублей, но не менее 5 шт. одного вида
Шкафы поставляются в разобранном виде
** Гарантия со дня поставки (продажи) потребителю
Гарантия не распространяется на несоответствия в изделии, полученные при несоблюдении хранения и эксплуатации.</t>
  </si>
  <si>
    <t>ШКАФЫ МЕТАЛЛИЧЕСКИЕ ДЛЯ ОДЕЖДЫ / СУМОК</t>
  </si>
  <si>
    <t>Кол-во крючков</t>
  </si>
  <si>
    <t>Кол-во перекладин</t>
  </si>
  <si>
    <t>Цвет двери, RAL</t>
  </si>
  <si>
    <t>Габариты упаковки, мм (ВхШхГ)</t>
  </si>
  <si>
    <t>серия ШМУ</t>
  </si>
  <si>
    <t>ШМУ 22-530
разборный</t>
  </si>
  <si>
    <t>ШМУ 22-600
разборный</t>
  </si>
  <si>
    <t>ШМУ 22-800
разборный</t>
  </si>
  <si>
    <t>серия ШРС (на винтах)</t>
  </si>
  <si>
    <t>ШРС-11-300
разборный</t>
  </si>
  <si>
    <t>1865х530х140</t>
  </si>
  <si>
    <t>ШРС-11дс-300
разборный</t>
  </si>
  <si>
    <t>ШРС-11-400
разборный</t>
  </si>
  <si>
    <t>ШРС-11дс-400
разборный</t>
  </si>
  <si>
    <t>ШРС-12-300
разборный</t>
  </si>
  <si>
    <t>ШРС-12дс-300
разборный</t>
  </si>
  <si>
    <t>серия ШРС для сумок и ручной клади</t>
  </si>
  <si>
    <t>ШРС-14-300
разборный</t>
  </si>
  <si>
    <t>ШРС-14дс-300
разборный</t>
  </si>
  <si>
    <t>серия ШР сварные</t>
  </si>
  <si>
    <t>ШР (1850) 22-600</t>
  </si>
  <si>
    <t>ШР (1850) 22-800</t>
  </si>
  <si>
    <t>ШР (1850) 24-600</t>
  </si>
  <si>
    <t>ШР (1850) 28-600</t>
  </si>
  <si>
    <t>опции к шкафам ШРС</t>
  </si>
  <si>
    <t>Полка П30ШРС</t>
  </si>
  <si>
    <t>Полка П40ШРС</t>
  </si>
  <si>
    <t>серия ШРЭК (на клепках)</t>
  </si>
  <si>
    <t>ШРЭК-22-530 разборный</t>
  </si>
  <si>
    <t>1865 х 545 х 120</t>
  </si>
  <si>
    <t>ШРЭК-21-530 разборный</t>
  </si>
  <si>
    <t>серия ТМ по ГОСТу</t>
  </si>
  <si>
    <t>ТМ 12-60</t>
  </si>
  <si>
    <t>ТМ 12-80</t>
  </si>
  <si>
    <t>серия ШРК</t>
  </si>
  <si>
    <t>ШРК-22-600
разборный</t>
  </si>
  <si>
    <t>1865 х 630 х 135</t>
  </si>
  <si>
    <t>ШРК-22-800
разборный</t>
  </si>
  <si>
    <t>1865 х 830 х 65</t>
  </si>
  <si>
    <t>ШРК 21-400</t>
  </si>
  <si>
    <t>1865 х 530 х 140</t>
  </si>
  <si>
    <t>ШРК-24-600
разборный</t>
  </si>
  <si>
    <t>ШРК-24-800
разборный</t>
  </si>
  <si>
    <t>1865 х 830 х 135</t>
  </si>
  <si>
    <t>серия ШРК для сумок и ручной клади</t>
  </si>
  <si>
    <t>ШРК-28-600
разборный</t>
  </si>
  <si>
    <t>ШРК-28-800 разборный</t>
  </si>
  <si>
    <t>ШМ-С 24-30</t>
  </si>
  <si>
    <t>970 х 1200 х 500</t>
  </si>
  <si>
    <t>ШМ 33-30</t>
  </si>
  <si>
    <t>1500 х 900 х 500</t>
  </si>
  <si>
    <t>серия ШРК под выдвижную скамью</t>
  </si>
  <si>
    <t>ШЭРК 21-530 ВСК</t>
  </si>
  <si>
    <t>ШЭРК 22-530 ВСК</t>
  </si>
  <si>
    <t>ШЭРК 22-600 ВСК</t>
  </si>
  <si>
    <t>ШЭРК 22-800 ВСК</t>
  </si>
  <si>
    <t>1865 х 820 х 135</t>
  </si>
  <si>
    <t>антресоли для шкафов ШРК</t>
  </si>
  <si>
    <t>АШРК-22-600
разборный</t>
  </si>
  <si>
    <t>515 х 630 х 135</t>
  </si>
  <si>
    <t>АШРК-22-800
разборный</t>
  </si>
  <si>
    <t>515 х 830 х 135</t>
  </si>
  <si>
    <t>опции к шкафам ШРК</t>
  </si>
  <si>
    <t>Полка П265ШРЭК</t>
  </si>
  <si>
    <t>Полка П30ШРК</t>
  </si>
  <si>
    <t>Полка П40ШРК</t>
  </si>
  <si>
    <t>Заклепочник</t>
  </si>
  <si>
    <t>Петля под навесной замок ЗП 041</t>
  </si>
  <si>
    <t>Навесной замок с ключами</t>
  </si>
  <si>
    <t>Замок повышенной секретности</t>
  </si>
  <si>
    <t>Наклонная крыша KH 530</t>
  </si>
  <si>
    <t>Наклонная крыша KH 600</t>
  </si>
  <si>
    <t>Наклонная крыша KH 800</t>
  </si>
  <si>
    <t>Скамья для Шкафов ШРЭК ВСК</t>
  </si>
  <si>
    <t>Скамья для ШРК 22-600 ВСК</t>
  </si>
  <si>
    <t>Скамья для ШРК 22-800 ВСК</t>
  </si>
  <si>
    <t>Подставка для шкафов PCM 5311</t>
  </si>
  <si>
    <t>Подставка для шкафов PCM 0611</t>
  </si>
  <si>
    <t>Подставка для шкафов PCM 0811</t>
  </si>
  <si>
    <t>* Цена актуальна при заказе от 150 000 рублей, но не менее 5 шт. одного вида
Шкафы поставляются в разобранном виде
** Гарантия со дня поставки (продажи) потребителю
Гарантия не распространяется на несоответствия в изделии, полученные при несоблюдении хранения и эксплуатации.</t>
  </si>
  <si>
    <t>Цвет корпуса*, RAL</t>
  </si>
  <si>
    <t>Цвет двери**, RAL</t>
  </si>
  <si>
    <t>Серия LS</t>
  </si>
  <si>
    <t>ML-11-30 (LS-01)</t>
  </si>
  <si>
    <t xml:space="preserve">ML-01-30 (LS-001) </t>
  </si>
  <si>
    <t>ML-11-40 (LS-01-40)</t>
  </si>
  <si>
    <t xml:space="preserve"> ML-01-40 (LS-001-40) </t>
  </si>
  <si>
    <t>LS 11-40D</t>
  </si>
  <si>
    <t xml:space="preserve">LS 21 </t>
  </si>
  <si>
    <t xml:space="preserve"> ML 21-60(LS-21-60)</t>
  </si>
  <si>
    <t>LS 21U</t>
  </si>
  <si>
    <t>LS  21-80</t>
  </si>
  <si>
    <t>LS  21-80U</t>
  </si>
  <si>
    <t>LS  21-80D</t>
  </si>
  <si>
    <t>LS 22</t>
  </si>
  <si>
    <t>LS 31</t>
  </si>
  <si>
    <t>LS 41</t>
  </si>
  <si>
    <t>серия LS для сумок и ручной клади</t>
  </si>
  <si>
    <t>LS 24</t>
  </si>
  <si>
    <t>LS 34</t>
  </si>
  <si>
    <t>антресоли для шкафов LS</t>
  </si>
  <si>
    <t>LS 21-60</t>
  </si>
  <si>
    <t>полки</t>
  </si>
  <si>
    <t>LS-01 (ML 11-30)</t>
  </si>
  <si>
    <t>LS 11-40</t>
  </si>
  <si>
    <t>LS-21 (2 шт.)</t>
  </si>
  <si>
    <t>LS-41 (4 шт.)</t>
  </si>
  <si>
    <t>LS-21-60 (2 шт.)</t>
  </si>
  <si>
    <t>LS-21-80 (2 шт.)</t>
  </si>
  <si>
    <t>LS-21/22/24</t>
  </si>
  <si>
    <t>LS-21-60</t>
  </si>
  <si>
    <t>LS-21-80</t>
  </si>
  <si>
    <t>LS-31/34</t>
  </si>
  <si>
    <t>LS-41</t>
  </si>
  <si>
    <t>скамьи-подставки</t>
  </si>
  <si>
    <t>LS-01-40</t>
  </si>
  <si>
    <t>LS-21</t>
  </si>
  <si>
    <t>LS-31</t>
  </si>
  <si>
    <t>крыши наклонные</t>
  </si>
  <si>
    <t>LS-01</t>
  </si>
  <si>
    <t>опции для шкафов LS</t>
  </si>
  <si>
    <t>Ножка пластиковая</t>
  </si>
  <si>
    <t>Скоба под навесной замок</t>
  </si>
  <si>
    <t>Навесной замок</t>
  </si>
  <si>
    <t>шкаф серии ШР</t>
  </si>
  <si>
    <t>ШР 1/300</t>
  </si>
  <si>
    <t>1800 х 500 х 330</t>
  </si>
  <si>
    <t>ШР 1/400</t>
  </si>
  <si>
    <t>1800 х 500 х 430</t>
  </si>
  <si>
    <t>ШР 2/600</t>
  </si>
  <si>
    <t>1800 х 500 х 600</t>
  </si>
  <si>
    <t>ШР 2/800</t>
  </si>
  <si>
    <t>1800 х 500 х 800</t>
  </si>
  <si>
    <t>ШР 3/1200</t>
  </si>
  <si>
    <t>1800 х 500 х 1170</t>
  </si>
  <si>
    <t>ШР 3/900</t>
  </si>
  <si>
    <t>1800 х 500 х 870</t>
  </si>
  <si>
    <t>ШР-1-2/300</t>
  </si>
  <si>
    <t>1850 х 500 х 330</t>
  </si>
  <si>
    <t>ШР-1-2/400</t>
  </si>
  <si>
    <t>1850 х 500 х 430</t>
  </si>
  <si>
    <t>* Окраска в цвета RAL 9016, 7035, 5002 +5% к цене, окраска в цвета RAL 1016, 1018, 2008, 3000, 5015, 5012, 6018, 7004, 7016 +20% к цене
** Окраска в цвета RAL 9016, 7035, 5002 +6% к цене, окраска в цвета RAL 1016, 1018, 2008, 3000, 5015, 5012, 6018, 7004, 7016 +6% к цене
*** под заказ, партия от 120 шт.</t>
  </si>
  <si>
    <t>ТУМБЫ ПОДКАТНЫЕ</t>
  </si>
  <si>
    <t>Количество, шт.</t>
  </si>
  <si>
    <t>Колеса, шт.</t>
  </si>
  <si>
    <t>ящиков</t>
  </si>
  <si>
    <t>отделений</t>
  </si>
  <si>
    <t>полок</t>
  </si>
  <si>
    <t>тумбы ПРАКТИК серии АР</t>
  </si>
  <si>
    <t>BA4-65/3 (AP-2)</t>
  </si>
  <si>
    <t>97/258</t>
  </si>
  <si>
    <t>3(2+1)</t>
  </si>
  <si>
    <t>BFC-66/3</t>
  </si>
  <si>
    <t>BFC-70/3 (AP-1)</t>
  </si>
  <si>
    <t>BFC-70/4</t>
  </si>
  <si>
    <t>4(3+1)</t>
  </si>
  <si>
    <t>*Окраска RAL 9016, 7035, 5002 +5% к цене
Окраска RAL 1016, 1018, 2008, 3000, 5015, 5012, 5015, 6018, 7004, 7015 +20% к цене</t>
  </si>
  <si>
    <t>тумбы медицинские серии МД ТП</t>
  </si>
  <si>
    <t>МД ТП-1</t>
  </si>
  <si>
    <t>МД ТП-2</t>
  </si>
  <si>
    <t>МД ТП-3</t>
  </si>
  <si>
    <t>МД ТПL-4</t>
  </si>
  <si>
    <t>МД ТПL-5</t>
  </si>
  <si>
    <t>Установка ключевого замка</t>
  </si>
  <si>
    <t>+200</t>
  </si>
  <si>
    <t>* Цена актуальна при заказе от 200 000 рублей</t>
  </si>
  <si>
    <t>ШКАФЫ КАССИРА ИНДИВИДУАЛЬНЫЕ</t>
  </si>
  <si>
    <t>Размеры ячейки, мм</t>
  </si>
  <si>
    <t>Кол-во отделений</t>
  </si>
  <si>
    <t>*Цена опт, руб.</t>
  </si>
  <si>
    <t>AMB-15/2</t>
  </si>
  <si>
    <t>305/290</t>
  </si>
  <si>
    <t>AMB-30/4</t>
  </si>
  <si>
    <t>AMB-45/6</t>
  </si>
  <si>
    <t>AMB-140/10</t>
  </si>
  <si>
    <t>ШКАФЫ АБОНЕНТСКИЕ ЯЧЕЙКИ</t>
  </si>
  <si>
    <t>* Цена опт, руб.</t>
  </si>
  <si>
    <t>AMB-180/60</t>
  </si>
  <si>
    <t>AMB-180/60 D</t>
  </si>
  <si>
    <t>* Цена актуальна при заказе от 5 шт.</t>
  </si>
  <si>
    <t>СТЕЛЛАЖИ АРХИВНЫЕ</t>
  </si>
  <si>
    <t>комплект MS Standart 500 кг</t>
  </si>
  <si>
    <t>Стеллаж MS 185/100*30/4</t>
  </si>
  <si>
    <t>Стеллаж MS 185/100*40/4</t>
  </si>
  <si>
    <t>Стеллаж MS 185/100*60/4</t>
  </si>
  <si>
    <t>Стеллаж MS 200/100*30/6</t>
  </si>
  <si>
    <t>Стеллаж MS 200/100*40/6</t>
  </si>
  <si>
    <t>Стеллаж MS 200/100*60/6</t>
  </si>
  <si>
    <t>Стеллаж MS 220/100*30/6</t>
  </si>
  <si>
    <t>Стеллаж MS 220/100*40/6</t>
  </si>
  <si>
    <t>Стеллаж MS 220/100*60/6</t>
  </si>
  <si>
    <t>комплект MS Strong 750 кг</t>
  </si>
  <si>
    <t>Стеллаж MS Strong 185/100*30/4</t>
  </si>
  <si>
    <t>Стеллаж MS Strong 185/100*40/4</t>
  </si>
  <si>
    <t>Стеллаж MS Strong 185/100*60/4</t>
  </si>
  <si>
    <t>Стеллаж MS Strong 200/100*30/6</t>
  </si>
  <si>
    <t>Стеллаж MS Strong 200/100*40/6</t>
  </si>
  <si>
    <t>Стеллаж MS Strong 200/100*60/6</t>
  </si>
  <si>
    <t>Стеллаж MS Strong 220/100*30/6</t>
  </si>
  <si>
    <t>Стеллаж MS Strong 220/100*40/6</t>
  </si>
  <si>
    <t>Стеллаж MS Strong 220/100*60/6</t>
  </si>
  <si>
    <t>комплект MS Hard 1000 кг</t>
  </si>
  <si>
    <t>Стеллаж MS Hard 200/100*30/6</t>
  </si>
  <si>
    <t>Стеллаж MS Hard 200/100*40/6</t>
  </si>
  <si>
    <t>Стеллаж MS Hard 200/100*60/6</t>
  </si>
  <si>
    <t>Стеллаж MS Hard 220/100*30/6</t>
  </si>
  <si>
    <t>Стеллаж MS Hard 220/100*40/6</t>
  </si>
  <si>
    <t>Стеллаж MS Hard 220/100*60/6</t>
  </si>
  <si>
    <t>Стеллаж MS Hard 250/100*30/6</t>
  </si>
  <si>
    <t>Стеллаж MS Hard 250/100*40/6</t>
  </si>
  <si>
    <t>Стеллаж MS Hard 250/100*60/6</t>
  </si>
  <si>
    <t>стойки</t>
  </si>
  <si>
    <t>Стандарт MS 160</t>
  </si>
  <si>
    <t>Стандарт MS 185</t>
  </si>
  <si>
    <t>Стандарт MS 200</t>
  </si>
  <si>
    <t>Стандарт MS 220</t>
  </si>
  <si>
    <t>Стандарт MS 255</t>
  </si>
  <si>
    <t>Крепеж стойки стандарт MS (уголки 4 шт)</t>
  </si>
  <si>
    <t>Т-усилитель стойки MS (2 шт.)</t>
  </si>
  <si>
    <t>Strong MS-160</t>
  </si>
  <si>
    <t xml:space="preserve">Strong MS-185 </t>
  </si>
  <si>
    <t xml:space="preserve">Strong MS-200 </t>
  </si>
  <si>
    <t xml:space="preserve">Strong MS-220 </t>
  </si>
  <si>
    <t>Strong MS 235</t>
  </si>
  <si>
    <t xml:space="preserve">Strong MS-255 </t>
  </si>
  <si>
    <t xml:space="preserve">Strong MS-275 </t>
  </si>
  <si>
    <t xml:space="preserve">Strong MS-310 </t>
  </si>
  <si>
    <t>Крепеж стойки Strong MS (уголки 4 шт)</t>
  </si>
  <si>
    <t>Т-усилитель стойки Strong MS (2 шт.)</t>
  </si>
  <si>
    <t>MS Hard 185</t>
  </si>
  <si>
    <t>MS Hard 200</t>
  </si>
  <si>
    <t>MS Hard 220</t>
  </si>
  <si>
    <t>MS Hard 250</t>
  </si>
  <si>
    <t>MS Hard 300</t>
  </si>
  <si>
    <t>Крепеж стойки MS Hard (уголки 4 шт)</t>
  </si>
  <si>
    <t>Т-усилитель стойки MS Hard 2шт (с резьбой)</t>
  </si>
  <si>
    <t>MS Standart 70*30</t>
  </si>
  <si>
    <t>MS Standart 70*40</t>
  </si>
  <si>
    <t>MS Standart 70*50</t>
  </si>
  <si>
    <t>MS Standart 70*60</t>
  </si>
  <si>
    <t>MS Standart 100*25</t>
  </si>
  <si>
    <t>MS Standart 100*30</t>
  </si>
  <si>
    <t>MS Standart 100*40</t>
  </si>
  <si>
    <t>MS Standart 100*50</t>
  </si>
  <si>
    <t>MS Standart 100*60</t>
  </si>
  <si>
    <t>MS Strong 100x30</t>
  </si>
  <si>
    <t>MS Strong 100x40</t>
  </si>
  <si>
    <t>MS Strong 100x50</t>
  </si>
  <si>
    <t>MS Strong 100x60</t>
  </si>
  <si>
    <t>MS Strong 120x30</t>
  </si>
  <si>
    <t>MS Strong 120x40</t>
  </si>
  <si>
    <t>MS Strong 120x50</t>
  </si>
  <si>
    <t>MS Strong 120x60</t>
  </si>
  <si>
    <t>MS Strong 150x30</t>
  </si>
  <si>
    <t>MS Strong 150x40</t>
  </si>
  <si>
    <t>MS Strong 150x50</t>
  </si>
  <si>
    <t>MS Strong 150x60</t>
  </si>
  <si>
    <t>Hard MS 100x30</t>
  </si>
  <si>
    <t>Hard MS 100x40</t>
  </si>
  <si>
    <t>Hard MS 100x50</t>
  </si>
  <si>
    <t>Hard MS 100x60</t>
  </si>
  <si>
    <t>Разделитель MS-30</t>
  </si>
  <si>
    <t>Разделитель MS-40</t>
  </si>
  <si>
    <t>Разделитель MS-50</t>
  </si>
  <si>
    <t>Разделитель MS-60</t>
  </si>
  <si>
    <t>Планка ограничительная MS-25</t>
  </si>
  <si>
    <t>Планка ограничительная MS-30</t>
  </si>
  <si>
    <t>Планка ограничительная MS-40</t>
  </si>
  <si>
    <t>Планка ограничительная MS-50</t>
  </si>
  <si>
    <t>Планка ограничительная MS-60</t>
  </si>
  <si>
    <t>Планка ограничительная MS-70</t>
  </si>
  <si>
    <t>Планка ограничительная MS-100</t>
  </si>
  <si>
    <t>Планка ограничительная MS-120</t>
  </si>
  <si>
    <t>Подпятник Strong MS металлический</t>
  </si>
  <si>
    <t>Винт Strong MS регулировочный</t>
  </si>
  <si>
    <t>Усилитель ребра полки MS-70</t>
  </si>
  <si>
    <t>Усилитель ребра полки MS-100</t>
  </si>
  <si>
    <t>Усилитель ребра полки MS-120</t>
  </si>
  <si>
    <t>Боковая стенка 50х30</t>
  </si>
  <si>
    <t>Боковая стенка 50х40</t>
  </si>
  <si>
    <t>Боковая стенка 50х50</t>
  </si>
  <si>
    <t>Боковая стенка 50х60</t>
  </si>
  <si>
    <t>Боковая стенка 200х30</t>
  </si>
  <si>
    <t>Боковая стенка 200х40</t>
  </si>
  <si>
    <t>Боковая стенка 200х50</t>
  </si>
  <si>
    <t>Боковая стенка 200х60</t>
  </si>
  <si>
    <t>Задняя стенка MS 50х70</t>
  </si>
  <si>
    <t>Задняя стенка MS 50х100</t>
  </si>
  <si>
    <t>Задняя стенка MS 200х70</t>
  </si>
  <si>
    <t>Задняя стенка MS 200х100</t>
  </si>
  <si>
    <t>Комплект разделителей полки MS CR 70х60</t>
  </si>
  <si>
    <t>Комплект разделителей полки MS CR 100х60</t>
  </si>
  <si>
    <t>Один комплект крепежа стоек состоит: 1 пластиковый подпятник, 4 усилителя стойки, болты</t>
  </si>
  <si>
    <t>стеллаж серии СКУ</t>
  </si>
  <si>
    <t>СКУ 1234 (2060)</t>
  </si>
  <si>
    <t>СКУ 1234 (2060)-ДС</t>
  </si>
  <si>
    <t>СКУ 1244 (2060)</t>
  </si>
  <si>
    <t>СКУ 1244 (2060)-ДС</t>
  </si>
  <si>
    <t>СКУ 1254 (2060)</t>
  </si>
  <si>
    <t>СКУ 1254 (2060)-ДС</t>
  </si>
  <si>
    <t>СКУ 1264 (2060)</t>
  </si>
  <si>
    <t>СКУ 1264 (2060)-ДС</t>
  </si>
  <si>
    <t>СКУ 1234 (2485)</t>
  </si>
  <si>
    <t>СКУ 1234 (2485)-ДС</t>
  </si>
  <si>
    <t>СКУ 1244 (2485)</t>
  </si>
  <si>
    <t>СКУ 1244 (2485)-ДС</t>
  </si>
  <si>
    <t>СКУ 1254 (2485)</t>
  </si>
  <si>
    <t>СКУ 1254 (2485)-ДС</t>
  </si>
  <si>
    <t>СКУ 1264 (2485)</t>
  </si>
  <si>
    <t>СКУ 1264 (2485)-ДС</t>
  </si>
  <si>
    <t>СКУ 1234 (2964) оцинк.рамы</t>
  </si>
  <si>
    <t>СКУ 1234 (2964)-ДС оцинк.рамы</t>
  </si>
  <si>
    <t>СКУ 1244 (2964) оцинк.рамы</t>
  </si>
  <si>
    <t>СКУ 1244 (2964)-ДС оцинк.рамы</t>
  </si>
  <si>
    <t>СКУ 1254 (2964) оцинк.рамы</t>
  </si>
  <si>
    <t>СКУ 1254 (2964)-ДС оцинк.рамы</t>
  </si>
  <si>
    <t>СКУ 1264 (2964) оцинк.рамы</t>
  </si>
  <si>
    <t>СКУ 1264 (2964)-ДС оцинк.рамы</t>
  </si>
  <si>
    <t>стеллаж серии СК</t>
  </si>
  <si>
    <t>СК 1034 (2060)</t>
  </si>
  <si>
    <t xml:space="preserve">СК 1034 (2060)-ДС </t>
  </si>
  <si>
    <t>СК 1044 (2060)</t>
  </si>
  <si>
    <t>СК 1044 (2060)-ДС</t>
  </si>
  <si>
    <t>СК 1054 (2060)</t>
  </si>
  <si>
    <t>СК 1054 (2060)-ДС</t>
  </si>
  <si>
    <t>СК 1064 (2060)</t>
  </si>
  <si>
    <t>СК 1064 (2060)-ДС</t>
  </si>
  <si>
    <t>СК 1084 (2060)</t>
  </si>
  <si>
    <t>СК 1084 (2060)-ДС</t>
  </si>
  <si>
    <t>СК 1034 (2485)</t>
  </si>
  <si>
    <t>СК 1034 (2485)-ДС</t>
  </si>
  <si>
    <t>СК 1044 (2485)</t>
  </si>
  <si>
    <t>СК 1044 (2485)-ДС</t>
  </si>
  <si>
    <t>СК 1054 (2485)</t>
  </si>
  <si>
    <t>СК 1054 (2485)-ДС</t>
  </si>
  <si>
    <t>СК 1064 (2485)</t>
  </si>
  <si>
    <t>СК 1064 (2485)-ДС</t>
  </si>
  <si>
    <t>СК 1084 (2485)</t>
  </si>
  <si>
    <t>СК 1084 (2485)-ДС</t>
  </si>
  <si>
    <t>СК 1034 (2964) оцинк.рамы</t>
  </si>
  <si>
    <t>СК 1034 (2964)-ДС   оцинк.рамы</t>
  </si>
  <si>
    <t>СК 1044 (2964) оцинк.рамы</t>
  </si>
  <si>
    <t>СК 1044 (2964)-ДС оцинк.рамы</t>
  </si>
  <si>
    <t>СК 1054 (2964) оцинк.рамы</t>
  </si>
  <si>
    <t>СК 1054 (2964)-ДС оцинк.рамы</t>
  </si>
  <si>
    <t>СК 1064 (2964) оцинк.рамы</t>
  </si>
  <si>
    <t>СК 1064 (2964)-ДС оцинк.рамы</t>
  </si>
  <si>
    <t>СК 1084 (2964)  оцинк.рамы</t>
  </si>
  <si>
    <t>СК 1084 (2964)-ДС оцинк.рамы</t>
  </si>
  <si>
    <t>полки серии СК-125кг</t>
  </si>
  <si>
    <t>СК Полка 1000х300</t>
  </si>
  <si>
    <t>СК Полка 1000х400</t>
  </si>
  <si>
    <t>СК Полка 1000х500</t>
  </si>
  <si>
    <t>СК Полка 1000х600</t>
  </si>
  <si>
    <t>СК Полка 1000х800</t>
  </si>
  <si>
    <t>полки серии СКУ-200кг</t>
  </si>
  <si>
    <t>СКУ Полка 1200х300</t>
  </si>
  <si>
    <t>СКУ Полка 1200х400</t>
  </si>
  <si>
    <t>СКУ Полка 1200х500</t>
  </si>
  <si>
    <t>СКУ Полка 1200х600</t>
  </si>
  <si>
    <t>рама серии СКУ/СК</t>
  </si>
  <si>
    <t>СК стойка -2060</t>
  </si>
  <si>
    <t>СК стойка -2500</t>
  </si>
  <si>
    <t>СК стойка -3000</t>
  </si>
  <si>
    <t>СК балка-222</t>
  </si>
  <si>
    <t>СК балка-322</t>
  </si>
  <si>
    <t>СК балка-422</t>
  </si>
  <si>
    <t>СК балка-522</t>
  </si>
  <si>
    <t>СК балка-722</t>
  </si>
  <si>
    <t>СК Комплект для рамы 2060</t>
  </si>
  <si>
    <t>СК Комплект для рамы 2485</t>
  </si>
  <si>
    <t>СК Комплект для рамы 2964</t>
  </si>
  <si>
    <t>СК Соеденитель межрядный</t>
  </si>
  <si>
    <t>СК/СКУ Фурнитура для крепления рамы стеллажа к стене</t>
  </si>
  <si>
    <t>СК/СКУ фурнитура для крепления стойки к полу</t>
  </si>
  <si>
    <t>СК Полукрестовина жесткости</t>
  </si>
  <si>
    <t>СК Крестовина жесткости</t>
  </si>
  <si>
    <t>СК/СКУ рама 2060х300</t>
  </si>
  <si>
    <t xml:space="preserve">СК/СКУ рама 2060х400 </t>
  </si>
  <si>
    <t xml:space="preserve">СК/СКУ рама 2060х500 </t>
  </si>
  <si>
    <t xml:space="preserve">СК/СКУ рама 2060х600 </t>
  </si>
  <si>
    <t xml:space="preserve">СК/СКУ рама 2060х800 </t>
  </si>
  <si>
    <t xml:space="preserve">СК/СКУ рама 2485х300 </t>
  </si>
  <si>
    <t xml:space="preserve">СК/СКУ рама 2485х400 </t>
  </si>
  <si>
    <t xml:space="preserve">СК/СКУ рама 2485х500 </t>
  </si>
  <si>
    <t xml:space="preserve">СК/СКУ рама 2485х600 </t>
  </si>
  <si>
    <t xml:space="preserve">СК/СКУ рама 2485х800 </t>
  </si>
  <si>
    <t>СК/СКУ рама 2964х300 ОЦИНКОВАННАЯ</t>
  </si>
  <si>
    <t>СК/СКУ рама 2964х400 ОЦИНКОВАННАЯ</t>
  </si>
  <si>
    <t>СК/СКУ рама 2964х500 ОЦИНКОВАННАЯ</t>
  </si>
  <si>
    <t>СК/СКУ рама 2964х600 ОЦИНКОВАННАЯ</t>
  </si>
  <si>
    <t>СК/СКУ рама 2964х800 ОЦИНКОВАННАЯ</t>
  </si>
  <si>
    <t>стеллажи серии СТФЛ с мах нагрузкой до 100 кг</t>
  </si>
  <si>
    <t>СТФЛ 1034-1.8</t>
  </si>
  <si>
    <t>СТФЛ 1044-1.8</t>
  </si>
  <si>
    <t>СТФЛ 1054-1.8</t>
  </si>
  <si>
    <t>СТФЛ 1064-1.8</t>
  </si>
  <si>
    <t>СТФЛ 1035-1.8</t>
  </si>
  <si>
    <t>СТФЛ 1045-1.8</t>
  </si>
  <si>
    <t>СТФЛ 1055-1.8</t>
  </si>
  <si>
    <t>СТФЛ 1065-1.8</t>
  </si>
  <si>
    <t>СТФЛ 1034-2.0</t>
  </si>
  <si>
    <t>СТФЛ 1044-2.0</t>
  </si>
  <si>
    <t>СТФЛ 1054-2.0</t>
  </si>
  <si>
    <t>СТФЛ 1064-2.0</t>
  </si>
  <si>
    <t>СТФЛ 1035-2.0</t>
  </si>
  <si>
    <t>СТФЛ 1045-2.0</t>
  </si>
  <si>
    <t>СТФЛ 1055-2.0</t>
  </si>
  <si>
    <t>СТФЛ 1065-2.0</t>
  </si>
  <si>
    <t>СТФЛ 1034-2.2</t>
  </si>
  <si>
    <t>СТФЛ 1044-2.2</t>
  </si>
  <si>
    <t>СТФЛ 1054-2.2</t>
  </si>
  <si>
    <t>СТФЛ 1064-2.2</t>
  </si>
  <si>
    <t>СТФЛ 1035-2.2</t>
  </si>
  <si>
    <t>СТФЛ 1045-2.2</t>
  </si>
  <si>
    <t>СТФЛ 1055-2.2</t>
  </si>
  <si>
    <t>СТФЛ 1065-2.2</t>
  </si>
  <si>
    <t>СТФЛ 1034-2.5</t>
  </si>
  <si>
    <t>СТФЛ 1044-2.5</t>
  </si>
  <si>
    <t>СТФЛ 1054-2.5</t>
  </si>
  <si>
    <t>СТФЛ 1064-2.5</t>
  </si>
  <si>
    <t>СТФЛ 1035-2.5</t>
  </si>
  <si>
    <t>СТФЛ 1045-2.5</t>
  </si>
  <si>
    <t>СТФЛ 1055-2.5</t>
  </si>
  <si>
    <t>СТФЛ 1065-2.5</t>
  </si>
  <si>
    <t>полка СТФЛ</t>
  </si>
  <si>
    <t>СТФЛ 100х30</t>
  </si>
  <si>
    <t>СТФЛ 100х40</t>
  </si>
  <si>
    <t>СТФЛ 100х50</t>
  </si>
  <si>
    <t>СТФЛ 100х60</t>
  </si>
  <si>
    <t>стойка СТФЛ</t>
  </si>
  <si>
    <t>Стойка СТФ 550</t>
  </si>
  <si>
    <t>Стойка СТФ 1000</t>
  </si>
  <si>
    <t>Стойка СТФ 1200</t>
  </si>
  <si>
    <t>Стойка СТФ 1500</t>
  </si>
  <si>
    <t>Стойка СТФ 1800</t>
  </si>
  <si>
    <t>Стойка СТФ 2000</t>
  </si>
  <si>
    <t>Стойка СТФ 2200</t>
  </si>
  <si>
    <t>Стойка СТФ 2500</t>
  </si>
  <si>
    <t>Стойка СТФЛ 1800</t>
  </si>
  <si>
    <t>Стойка СТФЛ 2000</t>
  </si>
  <si>
    <t>стеллаж серии СТФ мах нагрузка до 100 кг</t>
  </si>
  <si>
    <t>СТФ 1234-1.8</t>
  </si>
  <si>
    <t>СТФ 1244-1.8</t>
  </si>
  <si>
    <t>СТФ 1254-1.8</t>
  </si>
  <si>
    <t>СТФ 1264-1.8</t>
  </si>
  <si>
    <t>СТФ 1235-1.8</t>
  </si>
  <si>
    <t>СТФ 1245-1.8</t>
  </si>
  <si>
    <t>СТФ 1255-1.8</t>
  </si>
  <si>
    <t>СТФ 1265-1.8</t>
  </si>
  <si>
    <t>СТФ 1234-2.0</t>
  </si>
  <si>
    <t>СТФ 1244-2.0</t>
  </si>
  <si>
    <t>СТФ 1254-2.0</t>
  </si>
  <si>
    <t>СТФ 1264-2.0</t>
  </si>
  <si>
    <t>СТФ 1235-2.0</t>
  </si>
  <si>
    <t>СТФ 1245-2.0</t>
  </si>
  <si>
    <t>СТФ 1255-2.0</t>
  </si>
  <si>
    <t>СТФ 1265-2.0</t>
  </si>
  <si>
    <t>СТФ 1234-2.2</t>
  </si>
  <si>
    <t>СТФ 1244-2.2</t>
  </si>
  <si>
    <t>СТФ 1254-2.2</t>
  </si>
  <si>
    <t>СТФ 1264-2.2</t>
  </si>
  <si>
    <t>СТФ 1235-2.2</t>
  </si>
  <si>
    <t>СТФ 1245-2.2</t>
  </si>
  <si>
    <t>СТФ 1255-2.2</t>
  </si>
  <si>
    <t>СТФ 1265-2.2</t>
  </si>
  <si>
    <t>СТФ 1234-2.5</t>
  </si>
  <si>
    <t>СТФ 1244-2.5</t>
  </si>
  <si>
    <t>СТФ 1254-2.5</t>
  </si>
  <si>
    <t>СТФ 1264-2.5</t>
  </si>
  <si>
    <t>СТФ 1235-2.5</t>
  </si>
  <si>
    <t>СТФ 1245-2.5</t>
  </si>
  <si>
    <t>СТФ 1255-2.5</t>
  </si>
  <si>
    <t>СТФ 1265-2.5</t>
  </si>
  <si>
    <t>СТФ 1534-1.8</t>
  </si>
  <si>
    <t>СТФ 1544-1.8</t>
  </si>
  <si>
    <t>СТФ 1554-1.8</t>
  </si>
  <si>
    <t>СТФ 1564-1.8</t>
  </si>
  <si>
    <t>СТФ 1535-1.8</t>
  </si>
  <si>
    <t>СТФ 1545-1.8</t>
  </si>
  <si>
    <t>СТФ 1555-1.8</t>
  </si>
  <si>
    <t>СТФ 1565-1.8</t>
  </si>
  <si>
    <t>СТФ 1534-2.0</t>
  </si>
  <si>
    <t>СТФ 1544-2.0</t>
  </si>
  <si>
    <t>СТФ 1554-2.0</t>
  </si>
  <si>
    <t>СТФ 1564-2.0</t>
  </si>
  <si>
    <t>СТФ 1535-2.0</t>
  </si>
  <si>
    <t>СТФ 1545-2.0</t>
  </si>
  <si>
    <t>СТФ 1555-2.0</t>
  </si>
  <si>
    <t>СТФ 1565-2.0</t>
  </si>
  <si>
    <t>СТФ 1534-2.2</t>
  </si>
  <si>
    <t>СТФ 1544-2.2</t>
  </si>
  <si>
    <t>СТФ 1554-2.2</t>
  </si>
  <si>
    <t>СТФ 1564-2.2</t>
  </si>
  <si>
    <t>СТФ 1535-2.2</t>
  </si>
  <si>
    <t>СТФ 1545-2.2</t>
  </si>
  <si>
    <t>СТФ 1555-2.2</t>
  </si>
  <si>
    <t>СТФ 1565-2.2</t>
  </si>
  <si>
    <t>СТФ 1534-2.5</t>
  </si>
  <si>
    <t>СТФ 1544-2.5</t>
  </si>
  <si>
    <t>СТФ 1554-2.5</t>
  </si>
  <si>
    <t>СТФ 1564-2.5</t>
  </si>
  <si>
    <t>СТФ 1535-2.5</t>
  </si>
  <si>
    <t>СТФ 1545-2.5</t>
  </si>
  <si>
    <t>СТФ 1555-2.5</t>
  </si>
  <si>
    <t>СТФ 1565-2.5</t>
  </si>
  <si>
    <t>полка СТФ</t>
  </si>
  <si>
    <t>Полка СТФ 70х30</t>
  </si>
  <si>
    <t>Полка СТФ 70х40</t>
  </si>
  <si>
    <t>Полка СТФ 70х50</t>
  </si>
  <si>
    <t>Полка СТФ 70х60</t>
  </si>
  <si>
    <t>Полка СТФ 70х80</t>
  </si>
  <si>
    <t>Полка СТФ 100х30</t>
  </si>
  <si>
    <t>Полка СТФ 100х40</t>
  </si>
  <si>
    <t>Полка СТФ 100х50</t>
  </si>
  <si>
    <t>Полка СТФ 100х60</t>
  </si>
  <si>
    <t>Полка СТФ 100х70</t>
  </si>
  <si>
    <t>Полка СТФ 100х80</t>
  </si>
  <si>
    <t>Полка СТФ 120х30</t>
  </si>
  <si>
    <t>Полка СТФ 120х40</t>
  </si>
  <si>
    <t>Полка СТФ 120х50</t>
  </si>
  <si>
    <t>Полка СТФ 120х60</t>
  </si>
  <si>
    <t>Полка СТФ 150х30</t>
  </si>
  <si>
    <t>Полка СТФ 150х40</t>
  </si>
  <si>
    <t>Полка СТФ 150х50</t>
  </si>
  <si>
    <t>Полка СТФ 150х60</t>
  </si>
  <si>
    <t>Полка угловая 50х50(30)</t>
  </si>
  <si>
    <t>Полка угловая 60х60(40)</t>
  </si>
  <si>
    <t>Полка угловая 70х70(50)</t>
  </si>
  <si>
    <t>Полка угловая 80х80(60)</t>
  </si>
  <si>
    <t>стенка СТФ</t>
  </si>
  <si>
    <t>Стенка 50х30</t>
  </si>
  <si>
    <t>Стенка 50х40</t>
  </si>
  <si>
    <t>Стенка 50х50</t>
  </si>
  <si>
    <t>Стенка 50х60</t>
  </si>
  <si>
    <t>Стенка 50х70</t>
  </si>
  <si>
    <t>Стенка 50х100</t>
  </si>
  <si>
    <t>Стенка 100х30</t>
  </si>
  <si>
    <t>Стенка 100х40</t>
  </si>
  <si>
    <t>Стенка 100х50</t>
  </si>
  <si>
    <t>Стенка 100х60</t>
  </si>
  <si>
    <t>Стенка 100х70</t>
  </si>
  <si>
    <t>Стенка 100х100</t>
  </si>
  <si>
    <t>ограничитель СТФ</t>
  </si>
  <si>
    <t>Ограничитель 300</t>
  </si>
  <si>
    <t>Ограничитель 400</t>
  </si>
  <si>
    <t>Ограничитель 500</t>
  </si>
  <si>
    <t>Ограничитель 600</t>
  </si>
  <si>
    <t>Ограничитель 700</t>
  </si>
  <si>
    <t>Ограничитель 800</t>
  </si>
  <si>
    <t>Ограничитель 1000</t>
  </si>
  <si>
    <t>Ограничитель 1200</t>
  </si>
  <si>
    <t>аксессуары для стеллажей серии СТФ</t>
  </si>
  <si>
    <t>Крепеж оцинк., комп</t>
  </si>
  <si>
    <t>Уголок жесткости</t>
  </si>
  <si>
    <t xml:space="preserve">Подпятник </t>
  </si>
  <si>
    <t>Подпятник регулируемый</t>
  </si>
  <si>
    <t>Подпятник металлический</t>
  </si>
  <si>
    <t>Разделитель продольный 1000</t>
  </si>
  <si>
    <t>Папкодержатель 300</t>
  </si>
  <si>
    <t>Папкодержатель 400</t>
  </si>
  <si>
    <t>Папкодержатель 500</t>
  </si>
  <si>
    <t>Папкодержатель 600</t>
  </si>
  <si>
    <t>стеллажи серии СТФ</t>
  </si>
  <si>
    <t>СТФ 734-1.8</t>
  </si>
  <si>
    <t>СТФ 744-1.8</t>
  </si>
  <si>
    <t>СТФ 754-1.8</t>
  </si>
  <si>
    <t>СТФ 764-1.8</t>
  </si>
  <si>
    <t>СТФ 784-1.8</t>
  </si>
  <si>
    <t>СТФ 735-1.8</t>
  </si>
  <si>
    <t>СТФ 745-1.8</t>
  </si>
  <si>
    <t>СТФ 755-1.8</t>
  </si>
  <si>
    <t>СТФ 765-1.8</t>
  </si>
  <si>
    <t>СТФ 785-1.8</t>
  </si>
  <si>
    <t>СТФ 734-2.0</t>
  </si>
  <si>
    <t>СТФ 744-2.0</t>
  </si>
  <si>
    <t>СТФ 754-2.0</t>
  </si>
  <si>
    <t>СТФ 764-2.0</t>
  </si>
  <si>
    <t>СТФ 784-2.0</t>
  </si>
  <si>
    <t>СТФ 735-2.0</t>
  </si>
  <si>
    <t>СТФ 745-2.0</t>
  </si>
  <si>
    <t>СТФ 755-2.0</t>
  </si>
  <si>
    <t>СТФ 765-2.0</t>
  </si>
  <si>
    <t>СТФ 785-2.0</t>
  </si>
  <si>
    <t>СТФ 734-2.2</t>
  </si>
  <si>
    <t>СТФ 744-2.2</t>
  </si>
  <si>
    <t>СТФ 754-2.2</t>
  </si>
  <si>
    <t>СТФ 764-2.2</t>
  </si>
  <si>
    <t>СТФ 784-2.2</t>
  </si>
  <si>
    <t>СТФ 735-2.2</t>
  </si>
  <si>
    <t>СТФ 745-2.2</t>
  </si>
  <si>
    <t>СТФ 755-2.2</t>
  </si>
  <si>
    <t>СТФ 765-2.2</t>
  </si>
  <si>
    <t>СТФ 785-2.2</t>
  </si>
  <si>
    <t>СТФ 734-2.5</t>
  </si>
  <si>
    <t>СТФ 744-2.5</t>
  </si>
  <si>
    <t>СТФ 754-2.5</t>
  </si>
  <si>
    <t>СТФ 764-2.5</t>
  </si>
  <si>
    <t>СТФ 784-2.5</t>
  </si>
  <si>
    <t>СТФ 735-2.5</t>
  </si>
  <si>
    <t>СТФ 745-2.5</t>
  </si>
  <si>
    <t>СТФ 755-2.5</t>
  </si>
  <si>
    <t>СТФ 765-2.5</t>
  </si>
  <si>
    <t>СТФ 785-2.5</t>
  </si>
  <si>
    <t>СТФ 1034-1.8</t>
  </si>
  <si>
    <t>СТФ 1044-1.8</t>
  </si>
  <si>
    <t>СТФ 1054-1.8</t>
  </si>
  <si>
    <t>СТФ 1064-1.8</t>
  </si>
  <si>
    <t>СТФ 1074-1.8</t>
  </si>
  <si>
    <t>СТФ 1084-1.8</t>
  </si>
  <si>
    <t>СТФ 1035-1.8</t>
  </si>
  <si>
    <t>СТФ 1045-1.8</t>
  </si>
  <si>
    <t>СТФ 1055-1.8</t>
  </si>
  <si>
    <t>СТФ 1065-1.8</t>
  </si>
  <si>
    <t>СТФ 1075-1.8</t>
  </si>
  <si>
    <t>СТФ 1085-1.8</t>
  </si>
  <si>
    <t>СТФ 1034-2.0</t>
  </si>
  <si>
    <t>СТФ 1044-2.0</t>
  </si>
  <si>
    <t>СТФ 1054-2.0</t>
  </si>
  <si>
    <t>СТФ 1064-2.0</t>
  </si>
  <si>
    <t>СТФ 1074-2.0</t>
  </si>
  <si>
    <t>СТФ 1084-2.0</t>
  </si>
  <si>
    <t>СТФ 1035-2.0</t>
  </si>
  <si>
    <t>СТФ 1045-2.0</t>
  </si>
  <si>
    <t>СТФ 1055-2.0</t>
  </si>
  <si>
    <t>СТФ 1065-2.0</t>
  </si>
  <si>
    <t>СТФ 1075-2.0</t>
  </si>
  <si>
    <t>СТФ 1085-2.0</t>
  </si>
  <si>
    <t>СТФ 1034-2.2</t>
  </si>
  <si>
    <t>СТФ 1044-2.2</t>
  </si>
  <si>
    <t>СТФ 1054-2.2</t>
  </si>
  <si>
    <t>СТФ 1064-2.2</t>
  </si>
  <si>
    <t>СТФ 1074-2.2</t>
  </si>
  <si>
    <t>СТФ 1084-2.2</t>
  </si>
  <si>
    <t>СТФ 1035-2.2</t>
  </si>
  <si>
    <t>СТФ 1045-2.2</t>
  </si>
  <si>
    <t>СТФ 1055-2.2</t>
  </si>
  <si>
    <t>СТФ 1065-2.2</t>
  </si>
  <si>
    <t>СТФ 1075-2.2</t>
  </si>
  <si>
    <t>СТФ 1085-2.2</t>
  </si>
  <si>
    <t>СТФ 1034-2.5</t>
  </si>
  <si>
    <t>СТФ 1044-2.5</t>
  </si>
  <si>
    <t>СТФ 1054-2.5</t>
  </si>
  <si>
    <t>СТФ 1064-2.5</t>
  </si>
  <si>
    <t>СТФ 1074-2.5</t>
  </si>
  <si>
    <t>СТФ 1084-2.5</t>
  </si>
  <si>
    <t>СТФ 1035-2.5</t>
  </si>
  <si>
    <t>СТФ 1045-2.5</t>
  </si>
  <si>
    <t>СТФ 1055-2.5</t>
  </si>
  <si>
    <t>СТФ 1065-2.5</t>
  </si>
  <si>
    <t>СТФ 1075-2.5</t>
  </si>
  <si>
    <t>СТФ 1085-2.5</t>
  </si>
  <si>
    <t>ограничители СТФ</t>
  </si>
  <si>
    <t>стеллажи серии СТФУ</t>
  </si>
  <si>
    <t>СТФУ 1034-1.8</t>
  </si>
  <si>
    <t>СТФУ 1044-1.8</t>
  </si>
  <si>
    <t>СТФУ 1054-1.8</t>
  </si>
  <si>
    <t>СТФУ 1064-1.8</t>
  </si>
  <si>
    <t>СТФУ 1074-1.8</t>
  </si>
  <si>
    <t>СТФУ 1084-1.8</t>
  </si>
  <si>
    <t>СТФУ 1035-1.8</t>
  </si>
  <si>
    <t>СТФУ 1045-1.8</t>
  </si>
  <si>
    <t>СТФУ 1055-1.8</t>
  </si>
  <si>
    <t>СТФУ 1065-1.8</t>
  </si>
  <si>
    <t>СТФУ 1075-1.8</t>
  </si>
  <si>
    <t>СТФУ 1085-1.8</t>
  </si>
  <si>
    <t>СТФУ 1034-2.0</t>
  </si>
  <si>
    <t>СТФУ 1044-2.0</t>
  </si>
  <si>
    <t>СТФУ 1054-2.0</t>
  </si>
  <si>
    <t>СТФУ 1064-2.0</t>
  </si>
  <si>
    <t>СТФУ 1074-2.0</t>
  </si>
  <si>
    <t>СТФУ 1084-2.0</t>
  </si>
  <si>
    <t>СТФУ 1035-2.0</t>
  </si>
  <si>
    <t>СТФУ 1045-2.0</t>
  </si>
  <si>
    <t>СТФУ 1055-2.0</t>
  </si>
  <si>
    <t>СТФУ 1065-2.0</t>
  </si>
  <si>
    <t>СТФУ 1075-2.0</t>
  </si>
  <si>
    <t>СТФУ 1085-2.0</t>
  </si>
  <si>
    <t>СТФУ 1034-2.2</t>
  </si>
  <si>
    <t>СТФУ 1044-2.2</t>
  </si>
  <si>
    <t>СТФУ 1054-2.2</t>
  </si>
  <si>
    <t>СТФУ 1064-2.2</t>
  </si>
  <si>
    <t>СТФУ 1074-2.2</t>
  </si>
  <si>
    <t>СТФУ 1084-2.2</t>
  </si>
  <si>
    <t>СТФУ 1035-2.2</t>
  </si>
  <si>
    <t>СТФУ 1045-2.2</t>
  </si>
  <si>
    <t>СТФУ 1055-2.2</t>
  </si>
  <si>
    <t>СТФУ 1065-2.2</t>
  </si>
  <si>
    <t>СТФУ 1075-2.2</t>
  </si>
  <si>
    <t>СТФУ 1085-2.2</t>
  </si>
  <si>
    <t>СТФУ 1034-2.5</t>
  </si>
  <si>
    <t>СТФУ 1044-2.5</t>
  </si>
  <si>
    <t>СТФУ 1054-2.5</t>
  </si>
  <si>
    <t>СТФУ 1064-2.5</t>
  </si>
  <si>
    <t>СТФУ 1074-2.5</t>
  </si>
  <si>
    <t>СТФУ 1084-2.5</t>
  </si>
  <si>
    <t>СТФУ 1035-2.5</t>
  </si>
  <si>
    <t>СТФУ 1045-2.5</t>
  </si>
  <si>
    <t>СТФУ 1055-2.5</t>
  </si>
  <si>
    <t>СТФУ 1065-2.5</t>
  </si>
  <si>
    <t>СТФУ 1075-2.5</t>
  </si>
  <si>
    <t>СТФУ 1085-2.5</t>
  </si>
  <si>
    <t>полки СТФУ</t>
  </si>
  <si>
    <t>СТФУ 100х30</t>
  </si>
  <si>
    <t>СТФУ 100х40</t>
  </si>
  <si>
    <t>СТФУ 100х50</t>
  </si>
  <si>
    <t>СТФУ 100х60</t>
  </si>
  <si>
    <t>СТФУ 100х70</t>
  </si>
  <si>
    <t>СТФУ 100х80</t>
  </si>
  <si>
    <t>стойки СТФУ</t>
  </si>
  <si>
    <t>Стойка СТФУ 1800</t>
  </si>
  <si>
    <t>Стойка СТФУ 2000</t>
  </si>
  <si>
    <t>Стойка СТФУ 2200</t>
  </si>
  <si>
    <t>Стойка СТФУ 2500</t>
  </si>
  <si>
    <t>Стойка СТФУ 3000</t>
  </si>
  <si>
    <t>аксессуары для стеллажей СТФУ</t>
  </si>
  <si>
    <t>стеллажи СТФУ-Л</t>
  </si>
  <si>
    <t>СТФУ-П 1036-2.0</t>
  </si>
  <si>
    <t>СТФУ-П 1046-2.0</t>
  </si>
  <si>
    <t>СТФУ-П 1056-2.0</t>
  </si>
  <si>
    <t>СТФУ-П 1066-2.0</t>
  </si>
  <si>
    <t>СТФУ-П 1076-2.0</t>
  </si>
  <si>
    <t>СТФУ-П 1086-2.0</t>
  </si>
  <si>
    <t>СТФУ-П 1037-2.0</t>
  </si>
  <si>
    <t>СТФУ-П 1047-2.0</t>
  </si>
  <si>
    <t>СТФУ-П 1057-2.0</t>
  </si>
  <si>
    <t>СТФУ-П 1067-2.0</t>
  </si>
  <si>
    <t>СТФУ-П 1077-2.0</t>
  </si>
  <si>
    <t>СТФУ-П 1087-2.0</t>
  </si>
  <si>
    <t>СТФУ-П 1038-2.0</t>
  </si>
  <si>
    <t>СТФУ-П 1048-2.0</t>
  </si>
  <si>
    <t>СТФУ-П 1058-2.0</t>
  </si>
  <si>
    <t>СТФУ-П 1068-2.0</t>
  </si>
  <si>
    <t>СТФУ-П 1078-2.0</t>
  </si>
  <si>
    <t>СТФУ-П 1088-2.0</t>
  </si>
  <si>
    <t>СТФУ-П 1035-2.2</t>
  </si>
  <si>
    <t>СТФУ-П 1045-2.2</t>
  </si>
  <si>
    <t>СТФУ-П 1055-2.2</t>
  </si>
  <si>
    <t>СТФУ-П 1065-2.2</t>
  </si>
  <si>
    <t>СТФУ-П 1075-2.2</t>
  </si>
  <si>
    <t>СТФУ-П 1085-2.2</t>
  </si>
  <si>
    <t>СТФУ-П 1036-2.2</t>
  </si>
  <si>
    <t>СТФУ-П 1046-2.2</t>
  </si>
  <si>
    <t>СТФУ-П 1056-2.2</t>
  </si>
  <si>
    <t>СТФУ-П 1066-2.2</t>
  </si>
  <si>
    <t>СТФУ-П 1076-2.2</t>
  </si>
  <si>
    <t>СТФУ-П 1086-2.2</t>
  </si>
  <si>
    <t>СТФУ-П 1037-2.2</t>
  </si>
  <si>
    <t>СТФУ-П 1047-2.2</t>
  </si>
  <si>
    <t>СТФУ-П 1057-2.2</t>
  </si>
  <si>
    <t>СТФУ-П 1067-2.2</t>
  </si>
  <si>
    <t>СТФУ-П 1077-2.2</t>
  </si>
  <si>
    <t>СТФУ-П 1087-2.2</t>
  </si>
  <si>
    <t>СТФУ-П 1034-2.5</t>
  </si>
  <si>
    <t>СТФУ-П 1044-2.5</t>
  </si>
  <si>
    <t>СТФУ-П 1054-2.5</t>
  </si>
  <si>
    <t>СТФУ-П 1064-2.5</t>
  </si>
  <si>
    <t>СТФУ-П 1074-2.5</t>
  </si>
  <si>
    <t>СТФУ-П 1084-2.5</t>
  </si>
  <si>
    <t>СТФУ-П 1035-2.5</t>
  </si>
  <si>
    <t>СТФУ-П 1045-2.5</t>
  </si>
  <si>
    <t>СТФУ-П 1055-2.5</t>
  </si>
  <si>
    <t>СТФУ-П 1065-2.5</t>
  </si>
  <si>
    <t>СТФУ-П 1075-2.5</t>
  </si>
  <si>
    <t>СТФУ-П 1085-2.5</t>
  </si>
  <si>
    <t>СТФУ-П 1036-2.5</t>
  </si>
  <si>
    <t>СТФУ-П 1046-2.5</t>
  </si>
  <si>
    <t>СТФУ-П 1056-2.5</t>
  </si>
  <si>
    <t>СТФУ-П 1066-2.5</t>
  </si>
  <si>
    <t>СТФУ-П 1076-2.5</t>
  </si>
  <si>
    <t>СТФУ-П 1086-2.5</t>
  </si>
  <si>
    <t>СТФУ-П 1034-3.0</t>
  </si>
  <si>
    <t>СТФУ-П 1044-3.0</t>
  </si>
  <si>
    <t>СТФУ-П 1054-3.0</t>
  </si>
  <si>
    <t>СТФУ-П 1064-3.0</t>
  </si>
  <si>
    <t>СТФУ-П 1074-3.0</t>
  </si>
  <si>
    <t>СТФУ-П 1084-3.0</t>
  </si>
  <si>
    <t>СТФУ-П 1035-3.0</t>
  </si>
  <si>
    <t>СТФУ-П 1045-3.0</t>
  </si>
  <si>
    <t>СТФУ-П 1055-3.0</t>
  </si>
  <si>
    <t>СТФУ-П 1065-3.0</t>
  </si>
  <si>
    <t>СТФУ-П 1075-3.0</t>
  </si>
  <si>
    <t>СТФУ-П 1085-3.0</t>
  </si>
  <si>
    <t>СТФУ-П 1036-3.0</t>
  </si>
  <si>
    <t>СТФУ-П 1046-3.0</t>
  </si>
  <si>
    <t>СТФУ-П 1056-3.0</t>
  </si>
  <si>
    <t>СТФУ-П 1066-3.0</t>
  </si>
  <si>
    <t>СТФУ-П 1076-3.0</t>
  </si>
  <si>
    <t>СТФУ-П 1086-3.0</t>
  </si>
  <si>
    <t>*Цена актуальна при заказе от 200 000 руб.</t>
  </si>
  <si>
    <t>СТЕЛЛАЖИ ДЛЯ СПОРТИНВЕНТАРЯ</t>
  </si>
  <si>
    <t>Вместимость</t>
  </si>
  <si>
    <t>Габариты,
мм</t>
  </si>
  <si>
    <t>Способ упаковки</t>
  </si>
  <si>
    <t>ASP-1001</t>
  </si>
  <si>
    <t xml:space="preserve">для коньков </t>
  </si>
  <si>
    <t>50 пар</t>
  </si>
  <si>
    <t>5005
7035
9003
9005</t>
  </si>
  <si>
    <t>Труба проф. 30х30, 15х15</t>
  </si>
  <si>
    <t>660 х 1300 х 2000</t>
  </si>
  <si>
    <t>картон и стрейч</t>
  </si>
  <si>
    <t>Комплект колес 75 мм (поворотное - 2 шт., поворотное с торм. - 2 шт.)</t>
  </si>
  <si>
    <t>* Возможно окрашивание в нестандартный цвет при сумме заказа от 50 000 руб. При заказе до 50 000 руб.  окрашивание в нестандартный цвет предполагает наценку 10%
** Цена актуальна при единовременном заказе от 200 000 рублей.
***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</si>
  <si>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'Верстаки'!A1</t>
  </si>
  <si>
    <t>ВЕРСТАКИ</t>
  </si>
  <si>
    <t>ВЕРСТАКИ СЛЕСАРНЫЕ СЕРИИ W</t>
  </si>
  <si>
    <t xml:space="preserve">Название </t>
  </si>
  <si>
    <t>Название новое</t>
  </si>
  <si>
    <t>Нагрузка на верстак, кг</t>
  </si>
  <si>
    <t>Габариты ШxВxГ</t>
  </si>
  <si>
    <t>Profi WT100.F1/F1.000</t>
  </si>
  <si>
    <t>столешница WT-100 - 1шт.
опора PROFI WF-1 - 2шт.
полка и стенка WSh-160/2 - 1шт.</t>
  </si>
  <si>
    <t>RAL 7038</t>
  </si>
  <si>
    <t>870x1000x700</t>
  </si>
  <si>
    <t>Profi WT100.WD1/F1.000</t>
  </si>
  <si>
    <t>столешница WT100 - 1 шт.
опора WF1 - 1 шт.
тумба WD1 - 1 шт.</t>
  </si>
  <si>
    <t>866х1000х700</t>
  </si>
  <si>
    <t>Profi WT100.WD2/F1</t>
  </si>
  <si>
    <t>столешница WT-100 – 1 шт.
тумба WD-2 – 1 шт.
опора WF-1 – 1 шт.</t>
  </si>
  <si>
    <t>Profi WT100.WD5/F1.000</t>
  </si>
  <si>
    <r>
      <rPr>
        <sz val="9"/>
        <color rgb="FF000000"/>
        <rFont val="Arial"/>
        <charset val="1"/>
      </rPr>
      <t xml:space="preserve">столешница WT-100 – 1 шт.
</t>
    </r>
    <r>
      <rPr>
        <sz val="11"/>
        <color rgb="FF000000"/>
        <rFont val="Calibri"/>
        <charset val="1"/>
      </rPr>
      <t>опора WF-1</t>
    </r>
    <r>
      <rPr>
        <sz val="9"/>
        <color rgb="FF000000"/>
        <rFont val="Arial"/>
        <charset val="1"/>
      </rPr>
      <t xml:space="preserve"> – 1 шт.
</t>
    </r>
    <r>
      <rPr>
        <sz val="11"/>
        <color rgb="FF000000"/>
        <rFont val="Calibri"/>
        <charset val="1"/>
      </rPr>
      <t>тумба WD-5</t>
    </r>
    <r>
      <rPr>
        <sz val="9"/>
        <color rgb="FF000000"/>
        <rFont val="Arial"/>
        <charset val="1"/>
      </rPr>
      <t xml:space="preserve"> – 1 шт.</t>
    </r>
  </si>
  <si>
    <t>Profi WT100.WD5/WD1.000</t>
  </si>
  <si>
    <t>столешница WT-100 - 1 шт.
тумба инструментальная WD-1 - 1 шт.
тумба инструментальная WD-5 - 1 шт.</t>
  </si>
  <si>
    <t>RAL 5002, RAL 7038</t>
  </si>
  <si>
    <t>Profi WT120.WD1/F1.000</t>
  </si>
  <si>
    <t>столешница WT-120 - 1шт.
тумба WD-1 - 1 шт.
опора PROFI WF-1 - 1шт.
полка и Стенка WSh-120/1 - 1шт.</t>
  </si>
  <si>
    <t>корпус RAL 7038, дверь ящика RAL 5002.</t>
  </si>
  <si>
    <t>870x1200x700</t>
  </si>
  <si>
    <t>Profi WT120.WD5/F1.000</t>
  </si>
  <si>
    <t>столешница WT-120 - 1шт.
тумба WD-5 - 1 шт.
опора PROFI WF-1 - 1шт.
полка и стенка WSh-120/1 - 1шт.</t>
  </si>
  <si>
    <t>Profi WT120.WD2/F1.000</t>
  </si>
  <si>
    <t>столешница WT-120 - 1шт.
тумба WD-2 - 1 шт.
опора PROFI WF-1 - 1шт.
полка и стенка WSh-120/1 - 1шт.</t>
  </si>
  <si>
    <t>870х1200х700</t>
  </si>
  <si>
    <t>Profi WT140.WD2/F1.000</t>
  </si>
  <si>
    <t>опора WF-1 - 1 шт.
полка и стенка WSh-140/1 - 1 шт.
столешница WT-140 - 1 шт.
тумба инструментальная WD-2 - 1 шт.</t>
  </si>
  <si>
    <t>870х1400х700</t>
  </si>
  <si>
    <t>Profi WT140.WD2/WD1.000</t>
  </si>
  <si>
    <t>столешница WT140 - 1 шт.
тумба WD2 - 1 шт.
тумба WD1 - 1 шт.</t>
  </si>
  <si>
    <t>Profi WT140.WD1/F1.000</t>
  </si>
  <si>
    <t>столешница WT-140 - 1шт.
тумба WD-1 - 1 шт.
опора PROFI WF-1 - 1шт.
полка и стенка WSh-140/1 - 1шт.</t>
  </si>
  <si>
    <t>870x1400x700</t>
  </si>
  <si>
    <t>Profi WT140.WD5/F1.000</t>
  </si>
  <si>
    <t>столешница WT-140 - 1шт.
тумба WD-5 - 1 шт.
опора PROFI WF-1 - 1шт.
полка и стенка WSh-140/1 - 1шт.</t>
  </si>
  <si>
    <t>Profi WT160.WD1/F1.000</t>
  </si>
  <si>
    <t>столешница WT-160 - 1шт.
тумба WD-1 - 1 шт.
опора PROFI WF-1 - 1шт.
полка и стенка WSh-160/1 - 1шт.</t>
  </si>
  <si>
    <t>870x1600x700</t>
  </si>
  <si>
    <t>Profi WT160.WD1/WD2.000</t>
  </si>
  <si>
    <t>столешница WT160 - 1 шт.
тумба WD1 - 1 шт.
тумба WD2 - 1 шт.
полка и стенка WSH160/2 - 1 шт.</t>
  </si>
  <si>
    <t>870х1600х700</t>
  </si>
  <si>
    <t>Profi WT160.WD2/F1.000</t>
  </si>
  <si>
    <t>столешница WT160 - 1 шт.
опора WF1 - 1 шт.
тумба WD2 - 1 шт.
полка и стенка WSH160/1 - 1 шт.</t>
  </si>
  <si>
    <r>
      <rPr>
        <sz val="9"/>
        <color rgb="FF000000"/>
        <rFont val="Arial"/>
        <charset val="1"/>
      </rPr>
      <t xml:space="preserve">корпус RAL 7038, дверь ящика RAL 5002.
</t>
    </r>
  </si>
  <si>
    <t>WT160.WD5/F1.000</t>
  </si>
  <si>
    <t>столешница WT-160 - 1шт.
тумба WD-5 - 1 шт.
опора PROFI WF-1 - 1шт.
полка и стенка WSh-160/1 - 1шт.</t>
  </si>
  <si>
    <t>WT160.WD1/WD1.000</t>
  </si>
  <si>
    <t>столешница WT-160 - 1шт.
тумба WD-1 - 2 шт.
полка и стенка WSh-160/2 - 1шт.</t>
  </si>
  <si>
    <t>корпус - серый шагрень (RAL 7038), лицевая панель дверцы тумбы – синий шагрень (RAL 5002)</t>
  </si>
  <si>
    <t>WT160.WD1/WD5.000</t>
  </si>
  <si>
    <t>столешница WT-160 - 1шт.
тумба WD-1 - 1 шт.
тумба WD- 5 - 1 шт.
полка и стенка WSh-160/2 - 1шт.</t>
  </si>
  <si>
    <t>WT160.WD5/WD5.000</t>
  </si>
  <si>
    <t>столешница WT-160 - 1шт.
тумба WD-5 - 2 шт.
полка и стенка WSh-160/2 - 1шт.</t>
  </si>
  <si>
    <t>Profi WT180.WD1/WD1.000</t>
  </si>
  <si>
    <t>столешница WT180 - 1 шт.
тумба WD1 - 2 шт.
полка и стенка WSH180/2 - 1 шт.</t>
  </si>
  <si>
    <t>870х1800х700</t>
  </si>
  <si>
    <t>Profi WT180.WD1/WD2.000</t>
  </si>
  <si>
    <t>столешница WT180 - 1 шт.
тумба WD1 - 1 шт.
тумба WD2 - 1 шт.
полка и стенка WSH180/2 - 1 шт.</t>
  </si>
  <si>
    <t>Profi WT180.WD2/WD5.000</t>
  </si>
  <si>
    <t>столешница WT180 - 1 шт.
тумба WD2 - 1 шт.
тумба WD5 - 1 шт.
полка и стенка WSH180/2 - 1 шт.</t>
  </si>
  <si>
    <t>Profi WT180.WD1/WD5.000</t>
  </si>
  <si>
    <t>столешница WT180 - 1 шт.
тумба WD1 - 1 шт.
тумба WD5 - 1 шт.
полка и стенка WSH180/2 - 1 шт.</t>
  </si>
  <si>
    <t>Profi WT180.WD5/WD5.000</t>
  </si>
  <si>
    <t>столешница WT180 - 1 шт.
тумба WD5 - 2 шт.
полка и стенка WSH180/2 - 1 шт.</t>
  </si>
  <si>
    <t>стол производственый</t>
  </si>
  <si>
    <t xml:space="preserve">Стол производственный                                 MKF-W 0906-0,85  </t>
  </si>
  <si>
    <t>926х627х856</t>
  </si>
  <si>
    <t>Стол производственный                                MKF-W 1206-0,85</t>
  </si>
  <si>
    <t>1206х627х856</t>
  </si>
  <si>
    <t xml:space="preserve"> Стол производственный                                     MKF-W 1806-0,85</t>
  </si>
  <si>
    <t>1831х627х856</t>
  </si>
  <si>
    <t>верстаки</t>
  </si>
  <si>
    <t>Верстак -Стол ВС-1</t>
  </si>
  <si>
    <t>1000х685х850</t>
  </si>
  <si>
    <t xml:space="preserve">Верстак с Тумбой ВТ-1.2 </t>
  </si>
  <si>
    <t xml:space="preserve"> 1200x685x850</t>
  </si>
  <si>
    <t>Верстак  с Тумбой ВТ-1.4</t>
  </si>
  <si>
    <t>1390x685x850</t>
  </si>
  <si>
    <t xml:space="preserve">Верстак с Тумбой ВТ-1.6 </t>
  </si>
  <si>
    <t>1600x685x850</t>
  </si>
  <si>
    <t xml:space="preserve">Верстак  с Драйвером ВД-1.2                </t>
  </si>
  <si>
    <t>1200x685x850</t>
  </si>
  <si>
    <t xml:space="preserve">Верстак  с Драйвером ВД-1.4   </t>
  </si>
  <si>
    <t xml:space="preserve">Верстак  с Драйвером ВД-1.6   </t>
  </si>
  <si>
    <t>Верстак с Драйвером и Тумбой ВДТ-1.6</t>
  </si>
  <si>
    <t xml:space="preserve">Верстак с Драйвером и Тумбой ВДТ-1.9 </t>
  </si>
  <si>
    <t>1900x685x850</t>
  </si>
  <si>
    <t>Верстак с двумя Тумбами ВТ2-1.6</t>
  </si>
  <si>
    <t>Верстак с двумя Тумбами ВТ2-1.9</t>
  </si>
  <si>
    <t>Верстак с двумя Драйверами ВД2-1.6</t>
  </si>
  <si>
    <t>Верстак с двумя Драйверами ВД2-1.9</t>
  </si>
  <si>
    <t>комплектующие (элементы) верстаков</t>
  </si>
  <si>
    <t xml:space="preserve">Настил оцинкованный в сборе Н-1                                                                                                                                                                                                                                </t>
  </si>
  <si>
    <t>ВС-1</t>
  </si>
  <si>
    <t xml:space="preserve">Настил оцинкованный в сборе Н-1.2                                                                                                                                                                                                                              </t>
  </si>
  <si>
    <t>ВТ-1.2 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ВД-1.2</t>
  </si>
  <si>
    <t xml:space="preserve">Настил оцинкованный в сборе Н-1.4                                                                                                                                                                                                                              </t>
  </si>
  <si>
    <t xml:space="preserve">ВТ-1.4  ,                ВД-1.4 </t>
  </si>
  <si>
    <t xml:space="preserve">Настил оцинкованный в сборе Н-1.6                                                                                                                                                                                                                              </t>
  </si>
  <si>
    <t>ВТ-1.6  ,            ВД-1.6 ,          ВДТ-1.6,        ВТ2-1.6,               ВД2-1.6</t>
  </si>
  <si>
    <t xml:space="preserve">Настил оцинкованный в сборе Н-1.9                                                                                                                                                                                                                              </t>
  </si>
  <si>
    <t xml:space="preserve">ВДТ-1.9 ,              ВТ2-1.9,             ВД2-1.9 </t>
  </si>
  <si>
    <t xml:space="preserve">Тумба Инструментальная ТИ-50(60)                                                     </t>
  </si>
  <si>
    <t>ВТ-1.2,              ВТ-1.4,              ВТ-1.6,          ВДТ-1.6,        ВДТ-1.9,              ВТ2-1.6,          ВТ2-1.9</t>
  </si>
  <si>
    <t>500x600x825</t>
  </si>
  <si>
    <t xml:space="preserve">Драйвер Инструментальный ДИ5-50(60)                                                                                                                                                                                                                            </t>
  </si>
  <si>
    <t>ВД-1.2,             ВД-1.4 ,            ВД-1.6,           ВДТ-1.6,        ВДТ-1.9,         ВД2-1.6,        ВД2-1.9</t>
  </si>
  <si>
    <t>комплект  Полка+стенка Задняя ПЗ-52</t>
  </si>
  <si>
    <t>ВТ-1,2,                                                                                                                                                                                                                                                                                                                      ВД-1,2,                                                                                                                                                                                                                                                                                                                    ВТ2-1,6,                                                                                                                                                                                                                                                                                                                 ВД2-1,6,                                                                                                                                                                                                                                                                                                                ВДТ-1,6</t>
  </si>
  <si>
    <t xml:space="preserve">комплект  Полка+стенка Задняя ПЗ-68                                                                                                                                                                                                                            </t>
  </si>
  <si>
    <t>ВС-1,                            ВТ-1.4,                              ВД-1.4</t>
  </si>
  <si>
    <t>комплект  Полка+стенка Задняя ПЗ-79</t>
  </si>
  <si>
    <t>ВT2-1,9
ВД2-1,9
ВДТ-1,9</t>
  </si>
  <si>
    <t>комплект  Полка+стенка Задняя ПЗ-94</t>
  </si>
  <si>
    <t>ВТ-1,6
ВД-1,6</t>
  </si>
  <si>
    <t>Опора Верстака</t>
  </si>
  <si>
    <t xml:space="preserve">ВС-1,           ВТ-1.2,                                      ВД-1.2,                ВТ-1.4,                                  ВД-1.4,                    ВТ-1.6,                                ВД-1.6, </t>
  </si>
  <si>
    <t>Панель Инструментальная  ПИК-1 (панель + 2 кронштейна)</t>
  </si>
  <si>
    <t xml:space="preserve">Панель Инструментальная ПИК-1.2 (панель + 2 кронштейна) </t>
  </si>
  <si>
    <t>ВТ-1.2 ,                      ВД-1.2</t>
  </si>
  <si>
    <t xml:space="preserve">Панель Инструментальная ПИК-1.4 (панель + 2 кронштейна) </t>
  </si>
  <si>
    <t>ВТ-1.4,                  ВД-1.4</t>
  </si>
  <si>
    <t xml:space="preserve">Панель Инструментальная ПИК-1.6 (панель + 2 кронштейна) </t>
  </si>
  <si>
    <t>ВТ-1.6,              ВД-1.6,            ВТ2-1.6 ,         ВДТ-1.6 ,        ВД2-1.6</t>
  </si>
  <si>
    <t xml:space="preserve">Панель Инструментальная ПИК-1.9 (панель + 2 кронштейна) </t>
  </si>
  <si>
    <t>ВТ2-1.9 ,                ВДТ-1.9 ,        ВД2-1.9</t>
  </si>
  <si>
    <t>Панель Перфорированная 1000х300                                       (EP 1.0 СТФ-MZ 1000x300)</t>
  </si>
  <si>
    <t>Универсальна для стеллажей 1000х300 (Гор./Верт.),                                         квадратная перфорация 9х9 мм.         ЦВЕТ СИНИЙ RAL5015</t>
  </si>
  <si>
    <t>972 х 272</t>
  </si>
  <si>
    <t>Панель Перфорированная 1000х400                                   (EP 1.0 СТФ-MZ 1000x400)</t>
  </si>
  <si>
    <t>Универсальна для стеллажей 1000х400 (Гор./Верт.)                                         квадратная перфорация 9х9 мм.        ЦВЕТ СИНИЙ RAL5015</t>
  </si>
  <si>
    <t xml:space="preserve">972 х 372 </t>
  </si>
  <si>
    <t>Панель Перфорированная 1000х500                                       (EP 1.0 СТФ-MZ 1000x500)</t>
  </si>
  <si>
    <t>Универсальна для стеллажей 1000х500 (Гор./Верт.)                                         квадратная перфорация 9х9 мм.            ЦВЕТ СИНИЙ RAL5015</t>
  </si>
  <si>
    <t>972 х 472</t>
  </si>
  <si>
    <t>Держатель отверток                DO-14</t>
  </si>
  <si>
    <t>14 предметов</t>
  </si>
  <si>
    <t>45 х 380 х 35</t>
  </si>
  <si>
    <t>Держатель ключей DK-8</t>
  </si>
  <si>
    <t>Для 8 ключей</t>
  </si>
  <si>
    <t>200 х 136 х 32</t>
  </si>
  <si>
    <t>Держатель сверел DS-28</t>
  </si>
  <si>
    <t>На 28 сверл</t>
  </si>
  <si>
    <t>40 х 188 х 40</t>
  </si>
  <si>
    <t>Держатель универсальный DU-13</t>
  </si>
  <si>
    <t>13 предметов</t>
  </si>
  <si>
    <t>44 х 380 х 42</t>
  </si>
  <si>
    <t>Держатель инструмента DT-1 (DT 75x63) (5 шт.)</t>
  </si>
  <si>
    <t>На один предмет (молоток, киянка и т.п.) Отпускается пачкой 5 шт.,                      цена указана за 5 шт.</t>
  </si>
  <si>
    <t>18 х 63 х 75</t>
  </si>
  <si>
    <t>Держатель 6 местный           DT-6 (DM 75x63) (5 шт.)</t>
  </si>
  <si>
    <t>Для фиксации 6 МАЛЕНЬКИХ предметов. Отпускается пачкой 5 шт.,                                                 цена указана за 5 шт.</t>
  </si>
  <si>
    <t>Полка навесная PN 122x96</t>
  </si>
  <si>
    <t>Высота торца 48 мм.</t>
  </si>
  <si>
    <t>48 х 122 х 96</t>
  </si>
  <si>
    <t>Полка навесная PN 173x150</t>
  </si>
  <si>
    <t>Под формат А4</t>
  </si>
  <si>
    <t>48 х 173 х 150</t>
  </si>
  <si>
    <t>Полка навесная PN 320x150</t>
  </si>
  <si>
    <t>48 х 321 х 150</t>
  </si>
  <si>
    <t>Полка навесная PN 570x150</t>
  </si>
  <si>
    <t>48 х 570 х 150</t>
  </si>
  <si>
    <t>Полка для бумаг А4 PDB</t>
  </si>
  <si>
    <t>195 х 226 х 58</t>
  </si>
  <si>
    <t>Держатель ящиков DB-500</t>
  </si>
  <si>
    <t>Оцинкованный</t>
  </si>
  <si>
    <t>Держатель полотенец           TH-230</t>
  </si>
  <si>
    <t>В комплекте с пластиковой монтажной трубкой</t>
  </si>
  <si>
    <t>Держатель двойной  CH-2</t>
  </si>
  <si>
    <t>Поставляется в виде пластины с возможностью согнуть в эксплуатационное состояние</t>
  </si>
  <si>
    <t>ШКАФЫ ИНСТРУМЕНТАЛЬНЫЕ</t>
  </si>
  <si>
    <t>шкафы серии TC</t>
  </si>
  <si>
    <t>Цена опт.*, руб</t>
  </si>
  <si>
    <t>Цена, руб</t>
  </si>
  <si>
    <t xml:space="preserve">выс  </t>
  </si>
  <si>
    <t>шкафы (базовая часть)</t>
  </si>
  <si>
    <t>TC 1095</t>
  </si>
  <si>
    <t>TC 1995</t>
  </si>
  <si>
    <t>AMH TC</t>
  </si>
  <si>
    <t>комплектующие к базовой части</t>
  </si>
  <si>
    <t>Перегородка вертикальная TCD-900</t>
  </si>
  <si>
    <t>Перегородка вертикальная TCD-1800</t>
  </si>
  <si>
    <t>Перегородка вертикальная TCD-1800/2</t>
  </si>
  <si>
    <t>Полка малая TCSh 43х47</t>
  </si>
  <si>
    <t>Полка большая TCSh 95х47</t>
  </si>
  <si>
    <t>Полка малая SSh</t>
  </si>
  <si>
    <t>Полка большая LSh</t>
  </si>
  <si>
    <t>Полка для баллончиков ScSh</t>
  </si>
  <si>
    <t>Полка для ЧПУ SK-50</t>
  </si>
  <si>
    <t>Полка для ЧПУ SK-40</t>
  </si>
  <si>
    <t>Полка AMH TC</t>
  </si>
  <si>
    <t>Держатель ключей WH</t>
  </si>
  <si>
    <t>Держатель инструмента TH</t>
  </si>
  <si>
    <t>Ящик выдвижной малый TCF 42x45</t>
  </si>
  <si>
    <t>Ящик выдвижной большой TCF 87x45</t>
  </si>
  <si>
    <t>Ящик AMH TC 60 </t>
  </si>
  <si>
    <t>Ящик AMH TC 125</t>
  </si>
  <si>
    <t>Экран перфорированный TCS 50x43</t>
  </si>
  <si>
    <t>Комплект экранов перфорированных AMH TC (2 шт)</t>
  </si>
  <si>
    <t>Комплект полок AMH TC SK 40 (2шт)</t>
  </si>
  <si>
    <t>Комплект полок AMH TC SK 50 (2шт)</t>
  </si>
  <si>
    <t>Комплект полок AMH TC HSK 63 (2шт)</t>
  </si>
  <si>
    <t>шкафы серии ТC (в разобранном виде)</t>
  </si>
  <si>
    <t>TC 1095-021010</t>
  </si>
  <si>
    <t>Шкаф TC-1095 - 1шт
Полка TCSh 95х47 - 1шт
Экран TCS 50x43 - 2шт
Ящик TCF 87x45 - 1шт</t>
  </si>
  <si>
    <t>TC 1095-002000</t>
  </si>
  <si>
    <t>Шкаф TC-1095 - 1шт
Полка TCSh 95х47 - 2шт</t>
  </si>
  <si>
    <t>TC 1095-021020</t>
  </si>
  <si>
    <t>Шкаф TC-1095 - 1шт
Полка TCSh 95х47 - 1шт
Экран TCS 50x43 - 2шт
Ящик TCF 87x45 - 2шт</t>
  </si>
  <si>
    <t>TC 1095-001030</t>
  </si>
  <si>
    <t>Шкаф TC-1095 - 1шт
Полка TCSh 95х47 - 1шт
Ящик TCF 87x45 - 3шт</t>
  </si>
  <si>
    <t>TC 1095-001010</t>
  </si>
  <si>
    <t>Шкаф TC-1095 - 1шт
Полка TCSh 95х47 - 1шт
Ящик TCF 87x45 - 1шт</t>
  </si>
  <si>
    <t>TC 1095-100302</t>
  </si>
  <si>
    <t>Шкаф TC-1095 - 1шт
Полка TCSh 43х47 - 3шт
Перегородка TCD-900 - 1шт
Ящик TCF 42x45 - 2шт</t>
  </si>
  <si>
    <t>TC 1095-100215</t>
  </si>
  <si>
    <t>Шкаф TC-1095 - 1шт
Перегородка TCD 1800/2 - 1шт
Полка TCSh 43х47 - 2шт
Ящик TCF 42x45 - 5шт
Ящик TCF 87x45 - 1шт</t>
  </si>
  <si>
    <t>TC 1095-100206</t>
  </si>
  <si>
    <t>Шкаф TC-1095 - 1шт
Перегородка TCD-900 - 1шт
Полка TCSh 43х47 - 2шт
Ящик TCF 42x45 - 6шт</t>
  </si>
  <si>
    <t>ТС 1995-023000</t>
  </si>
  <si>
    <t>Шкаф TC-1995 - 1шт
TC полка большая TCSh 95х47 - 3шт
TC экран перфоррированный TCS 50x43 - 2шт
Полка малая SSh - 1шт
Держатель ключей WH - 1шт
Полка для баллончиков ScSh - 1шт
Держатель инструмента TH - 1шт</t>
  </si>
  <si>
    <t>ТС 1995-023020</t>
  </si>
  <si>
    <t>Шкаф TC-1995 - 1шт
TC полка большая TCSh 95х47 - 3шт
TC ящик выдвижной большой TCF 87x45 - 2шт
TC экран перфорированный TCS 50x43 - 2шт
Полка малая SSh - 1шт
Держатель ключей WH - 1шт
Полка для баллончиков ScSh - 1шт
Держатель инструмента TH - 1шт</t>
  </si>
  <si>
    <t>ТС 1995-120604</t>
  </si>
  <si>
    <t>Шкаф TC-1995 - 1шт
TC перегородка вертикальная TCD-1800 - 1шт
TC полка малая TCSh 43х47 - 6шт
TC ящик выдвижной малый TCF 42x45 - 4шт
TC экран перфорированный TCS 50x43 - 2шт
Полка малая SSh - 1шт
Держатель ключей WH - 1шт
Полка для баллончиков ScSh - 1шт
Держатель инструмента TH - 1шт</t>
  </si>
  <si>
    <t>ТС 1995-120402</t>
  </si>
  <si>
    <t>Шкаф TC-1995 - 1шт
TC полка малая TCSh 43х47 - 4шт
TC перегородка вертикальная TCD-1800 - 1шт
TC ящик выдвижной малый TCF 42x45 - 2шт
TC экран перфорированный TCS 50x43 - 2шт
Полка малая SSh - 1шт
Держатель ключей WH - 1шт
Полка для баллончиков ScSh - 1шт</t>
  </si>
  <si>
    <t>ТС 1995-121215</t>
  </si>
  <si>
    <t>TC шкаф инструментальный TC-1995 - 1шт
TC перегородка вертикальная TCD-1800/2 - 1шт
TC полка большая TCSh 95х47 - 1шт
TC полка малая TCSh 43х47 - 2шт
TC ящик выдвижной малый TCF 42x45 - 5шт
TC ящик выдвижной большой TCF 87x45 - 1шт
TC экран перфорированный TCS 50x43 - 2шт
Полка малая SSh - 1шт
Держатель ключей WH - 1шт
Полка для баллончиков ScSh - 1шт
Держатель инструмента TH - 1шт</t>
  </si>
  <si>
    <t>ТС 1995-042000</t>
  </si>
  <si>
    <t>Шкаф TC-1995 - 1шт
TC полка большая TCSh 95х47 - 2шт
Экран TCS 50x43 - 4шт</t>
  </si>
  <si>
    <t>ТС 1995-042020</t>
  </si>
  <si>
    <t>TC шкаф инструментальный TC-1995 - 1шт
TC экран перфорированный TCS 50x43 - 4шт
TC полка большая TCSh 95х47 - 2шт
TC ящик выдвижной большой TCF 87x45 - 2шт</t>
  </si>
  <si>
    <t>ТС 1995-041030</t>
  </si>
  <si>
    <t>Шкаф TC-1995 - 1шт
TC полка большая TCSh 95х47 - 1шт
TC ящик выдвижной большой TCF 87x45 - 3шт
TC экран перфорированный TCS 50x43 - 4шт</t>
  </si>
  <si>
    <t>ТС 1995-041040</t>
  </si>
  <si>
    <t>Шкаф TC-1995 - 1шт
TC полка большая TCSh 95х47 - 1шт
TC ящик выдвижной большой TCF 87x45 - 4шт
TC экран перфорированный TCS 50x43 - 4шт</t>
  </si>
  <si>
    <t>ТС 1995-004020</t>
  </si>
  <si>
    <t>Шкаф TC-1995 - 1шт
TC полка большая TCSh 95х47 - 4шт
TC ящик выдвижной большой TCF 87x45 - 2шт</t>
  </si>
  <si>
    <t>ТС 1995-003040</t>
  </si>
  <si>
    <t>Шкаф TC-1995 - 1шт
TC полка большая TCSh 95х47 - 3шт
TC ящик выдвижной большой TCF 87x45 - 4шт</t>
  </si>
  <si>
    <t>ТС 1995-004030</t>
  </si>
  <si>
    <t>Шкаф TC-1995 - 1шт
TC полка большая TCSh 95х47 - 4шт
TC ящик выдвижной большой TCF 87x45 - 3шт</t>
  </si>
  <si>
    <t>Шкафы серии AMH TC (в разобранном виде)</t>
  </si>
  <si>
    <t>AMH TC-004000</t>
  </si>
  <si>
    <t>Шкаф AMH TC - 1шт.
Полка AMH TC - 4шт.</t>
  </si>
  <si>
    <t>AMH TC-004000 EL</t>
  </si>
  <si>
    <t>AMH TC-004000 ЧПУ</t>
  </si>
  <si>
    <t>Шкаф AMH TC - 1 шт.
Комплект полок AMH TC SK 50 (2шт.) - 4шт.</t>
  </si>
  <si>
    <t>AMH TC-004010</t>
  </si>
  <si>
    <t>Шкаф AMH TC - 1шт.
Полка AMH TC - 4шт.
Ящик AMH TC 125 - 1шт.</t>
  </si>
  <si>
    <t>AMH TC-062000</t>
  </si>
  <si>
    <t>Шкаф AMH TC - 1 шт.
Полка AMH TC - 2 шт.
Комплект экранов перфорированных AMH TC (2 шт.) - 3 шт.</t>
  </si>
  <si>
    <t>AMH TC-005020</t>
  </si>
  <si>
    <t>Шкаф AMH TC - 1 шт.
Полка AMH TC - 5 шт.
Ящик AMH TC 125 - 2 шт.</t>
  </si>
  <si>
    <t>AMH TC-003040</t>
  </si>
  <si>
    <t>AMH TC-062030</t>
  </si>
  <si>
    <t>Шкаф AMH TC - 1 шт.
Комплект экранов перфорированных AMH TC (2 шт.) - 3 шт.
Полка AMH TC - 2 шт.
Ящик AMH TC 125 - 3 шт.</t>
  </si>
  <si>
    <t>AMH TC-062032</t>
  </si>
  <si>
    <t>Шкаф AMH TC - 1 шт.
Комплект экранов перфорированных AMH TC (2 шт.) - 3шт.
Полка AMH TC - 2шт.
Ящик AMH TC 125 - 3шт.
Ящик AMH TC 60 - 2шт.</t>
  </si>
  <si>
    <t>AMH TC-003000</t>
  </si>
  <si>
    <t>Шкаф AMH TC - 1 шт.
Комплект полок AMH TC SK 40 (2шт.) - 1шт.
Комплект полок AMH TC SK 50 (2шт.) - 1шт.
Комплект полок AMH TC HSK 63 (2шт.) - 1шт.</t>
  </si>
  <si>
    <t>* Цена актуальна при заказе от 200 000 рублей, но не менее 5 шт.</t>
  </si>
  <si>
    <t>ТЕЛЕЖКИ ИНСТРУМЕНТАЛЬНЫЕ</t>
  </si>
  <si>
    <t>серия WDS</t>
  </si>
  <si>
    <t>Внешний вид</t>
  </si>
  <si>
    <t xml:space="preserve">Назв-е </t>
  </si>
  <si>
    <t>Кол-во ящиков</t>
  </si>
  <si>
    <t>Диам. колес, мм</t>
  </si>
  <si>
    <t>Нагрузка, кг</t>
  </si>
  <si>
    <t>Нагрузка на тележку, кг</t>
  </si>
  <si>
    <t>WDS-0</t>
  </si>
  <si>
    <t>на верхн.. и средн. 30, на нижнюю 40</t>
  </si>
  <si>
    <t>WDS-5</t>
  </si>
  <si>
    <t>2 больших, 3 малых</t>
  </si>
  <si>
    <t>на стол 40, на ящик большой 30, на ящик малый 15</t>
  </si>
  <si>
    <t>WDS-6</t>
  </si>
  <si>
    <t>1 большой, 5 малых</t>
  </si>
  <si>
    <t>WDS-7</t>
  </si>
  <si>
    <t>7 малых</t>
  </si>
  <si>
    <t>на стол 40, на ящик малый 15</t>
  </si>
  <si>
    <t>WDS-9</t>
  </si>
  <si>
    <t>6 малых, 3 больших</t>
  </si>
  <si>
    <t xml:space="preserve">WDS Hard </t>
  </si>
  <si>
    <t xml:space="preserve">нет </t>
  </si>
  <si>
    <t>Полка SK 40 с держателями</t>
  </si>
  <si>
    <t>1,5</t>
  </si>
  <si>
    <t>Полка SK 50 с держателями</t>
  </si>
  <si>
    <t>Полка        HSK 63            с держателями</t>
  </si>
  <si>
    <t>Полка для тележки HARD</t>
  </si>
  <si>
    <t>Экран WDS</t>
  </si>
  <si>
    <t>Комплект          перегородок WDS</t>
  </si>
  <si>
    <t>4 продольных, 4 поперечных перегородок</t>
  </si>
  <si>
    <t>Комплект колес WS</t>
  </si>
  <si>
    <t>Полезные габариты ящиков ВхШхГ, мм: Ящик малый: 665х75х400 Ящик большой:655х170х400</t>
  </si>
  <si>
    <t>КРЮЧКИ-ВЕШАЛКИ</t>
  </si>
  <si>
    <t>Кол-во отв</t>
  </si>
  <si>
    <t>Диаметр отв., мм</t>
  </si>
  <si>
    <t>Межосевое расст-е, мм</t>
  </si>
  <si>
    <t>№4</t>
  </si>
  <si>
    <t>№7</t>
  </si>
  <si>
    <t>* Цена актуальна при заказе от 20 000 руб.</t>
  </si>
  <si>
    <t>СТОЛЫ ПРОИЗВОДСТВЕННЫЕ</t>
  </si>
  <si>
    <t>Цена опт.,
руб.</t>
  </si>
  <si>
    <t>Тип а</t>
  </si>
  <si>
    <t>Нагрузка max, кг</t>
  </si>
  <si>
    <t>Толщина металла ешницы, мм</t>
  </si>
  <si>
    <t>Толщина металла ножек, мм</t>
  </si>
  <si>
    <t>ешница</t>
  </si>
  <si>
    <t>Полка</t>
  </si>
  <si>
    <t>бюджетная серия THOR</t>
  </si>
  <si>
    <t>СОРО 6/6</t>
  </si>
  <si>
    <t>островной</t>
  </si>
  <si>
    <t>600 х 600 х 870</t>
  </si>
  <si>
    <t>СОРО 10/6</t>
  </si>
  <si>
    <t>1000 х 600 х 870</t>
  </si>
  <si>
    <t>СОРО 12/6</t>
  </si>
  <si>
    <t>1200 х 600 х 870</t>
  </si>
  <si>
    <t>СОРО 15/6</t>
  </si>
  <si>
    <t>1500 х 600 х 870</t>
  </si>
  <si>
    <t>к / оц / нерж</t>
  </si>
  <si>
    <t>СПРО 6/6</t>
  </si>
  <si>
    <t>пристенный</t>
  </si>
  <si>
    <t>к / нерж</t>
  </si>
  <si>
    <t>СПРО 10/6</t>
  </si>
  <si>
    <t>СПРО 12/6</t>
  </si>
  <si>
    <t>СПРО 15/6</t>
  </si>
  <si>
    <t>серия HESSEN</t>
  </si>
  <si>
    <t>СПО 6/6 к</t>
  </si>
  <si>
    <t>Островной (без борта),                                            ешница t=0,6мм , стойки t=1,5 мм, ДСП t=16 мм</t>
  </si>
  <si>
    <t>600х600х870</t>
  </si>
  <si>
    <t>СПО 6/6 нерж</t>
  </si>
  <si>
    <t>СПО 6/6 оц</t>
  </si>
  <si>
    <t>СПО 8/6 к</t>
  </si>
  <si>
    <t>800х600х870</t>
  </si>
  <si>
    <t>СПО 8/6 нерж</t>
  </si>
  <si>
    <t>СПО 8/6 оц</t>
  </si>
  <si>
    <t>СПО 8/7 к</t>
  </si>
  <si>
    <t>800х700х870</t>
  </si>
  <si>
    <t>СПО 8/7 нерж</t>
  </si>
  <si>
    <t>СПО 8/7 оц</t>
  </si>
  <si>
    <t>СПО 8/8 к</t>
  </si>
  <si>
    <t>800х800х870</t>
  </si>
  <si>
    <t>СПО 8/8 нерж</t>
  </si>
  <si>
    <t>СПО 8/8 оц</t>
  </si>
  <si>
    <t xml:space="preserve"> СПО 9/6 к</t>
  </si>
  <si>
    <t>900х600х870</t>
  </si>
  <si>
    <t xml:space="preserve"> СПО 9/6 нерж</t>
  </si>
  <si>
    <t xml:space="preserve"> СПО 9/6 оц</t>
  </si>
  <si>
    <t xml:space="preserve">  СПО 9/7 к</t>
  </si>
  <si>
    <t>900х700х870</t>
  </si>
  <si>
    <t xml:space="preserve">  СПО 9/7 нерж</t>
  </si>
  <si>
    <t xml:space="preserve">  СПО 9/7 оц</t>
  </si>
  <si>
    <t xml:space="preserve">  СПО 9/8 к</t>
  </si>
  <si>
    <t>900х800х870</t>
  </si>
  <si>
    <t xml:space="preserve">  СПО 9/8 нерж</t>
  </si>
  <si>
    <t xml:space="preserve">  СПО 9/8 оц</t>
  </si>
  <si>
    <t xml:space="preserve">  СПО 10/6 к</t>
  </si>
  <si>
    <t>1000х600х870</t>
  </si>
  <si>
    <t xml:space="preserve">  СПО 10/6 нерж</t>
  </si>
  <si>
    <t xml:space="preserve">  СПО 10/6 оц</t>
  </si>
  <si>
    <t xml:space="preserve">  СПО 10/7 к</t>
  </si>
  <si>
    <t>1000х700х870</t>
  </si>
  <si>
    <t xml:space="preserve">  СПО 10/7 нерж</t>
  </si>
  <si>
    <t xml:space="preserve">  СПО 10/7 оц</t>
  </si>
  <si>
    <t xml:space="preserve">  СПО 10/8 к</t>
  </si>
  <si>
    <t>1000х800х870</t>
  </si>
  <si>
    <t xml:space="preserve">  СПО 10/8 нерж</t>
  </si>
  <si>
    <t xml:space="preserve">  СПО 10/8 оц</t>
  </si>
  <si>
    <t xml:space="preserve">  СПО 12/6 к</t>
  </si>
  <si>
    <t>1200х600х870</t>
  </si>
  <si>
    <t xml:space="preserve">  СПО 12/6 нерж</t>
  </si>
  <si>
    <t xml:space="preserve">  СПО 12/6 оц</t>
  </si>
  <si>
    <t xml:space="preserve">  СПО 12/7 к</t>
  </si>
  <si>
    <t>1200х700х870</t>
  </si>
  <si>
    <t xml:space="preserve">  СПО 12/7 нерж</t>
  </si>
  <si>
    <t xml:space="preserve">  СПО 12/7 оц</t>
  </si>
  <si>
    <t xml:space="preserve">  СПО 12/8 к</t>
  </si>
  <si>
    <t>1200х800х870</t>
  </si>
  <si>
    <t xml:space="preserve">  СПО 12/8 нерж</t>
  </si>
  <si>
    <t xml:space="preserve">  СПО 12/8 оц</t>
  </si>
  <si>
    <t xml:space="preserve">  СПО 15/6 к</t>
  </si>
  <si>
    <t>1500х600х870</t>
  </si>
  <si>
    <t xml:space="preserve">  СПО 15/6 нерж</t>
  </si>
  <si>
    <t xml:space="preserve">  СПО 15/6 оц</t>
  </si>
  <si>
    <t xml:space="preserve">  СПО 15/7 к</t>
  </si>
  <si>
    <t>1500х700х870</t>
  </si>
  <si>
    <t xml:space="preserve">  СПО 15/7 нерж</t>
  </si>
  <si>
    <t xml:space="preserve">  СПО 15/7 оц</t>
  </si>
  <si>
    <t xml:space="preserve">  СПО 15/8 к</t>
  </si>
  <si>
    <t>1500х800х870</t>
  </si>
  <si>
    <t xml:space="preserve">  СПО 15/8 нерж</t>
  </si>
  <si>
    <t xml:space="preserve">  СПО 15/8 оц</t>
  </si>
  <si>
    <t xml:space="preserve">  СПО 18/6 к</t>
  </si>
  <si>
    <t>1800х600х870</t>
  </si>
  <si>
    <t xml:space="preserve">  СПО 18/6 нерж</t>
  </si>
  <si>
    <t xml:space="preserve">  СПО 18/6 оц</t>
  </si>
  <si>
    <t xml:space="preserve">  СПО 18/7 к</t>
  </si>
  <si>
    <t>1800х700х870</t>
  </si>
  <si>
    <t xml:space="preserve">  СПО 18/7 нерж</t>
  </si>
  <si>
    <t xml:space="preserve">  СПО 18/7 оц</t>
  </si>
  <si>
    <t xml:space="preserve">  СПО 18/8 к</t>
  </si>
  <si>
    <t>1800х800х870</t>
  </si>
  <si>
    <t xml:space="preserve">  СПО 18/8 нерж</t>
  </si>
  <si>
    <t xml:space="preserve">  СПО 18/8 оц</t>
  </si>
  <si>
    <t xml:space="preserve"> СПП 6/6 к</t>
  </si>
  <si>
    <t>Пристенный (с бортом),                                         ешница t=0,6мм , стойки t=1,5 мм, ДСП t=16 мм</t>
  </si>
  <si>
    <t xml:space="preserve"> СПП 6/6 нерж</t>
  </si>
  <si>
    <t xml:space="preserve"> СПП 6/6 оц</t>
  </si>
  <si>
    <t xml:space="preserve"> СПП 8/6 к</t>
  </si>
  <si>
    <t xml:space="preserve"> СПП 8/6 нерж</t>
  </si>
  <si>
    <t xml:space="preserve"> СПП 8/6 оц.</t>
  </si>
  <si>
    <t xml:space="preserve"> СПП 8/7 к</t>
  </si>
  <si>
    <t xml:space="preserve"> СПП 8/7 нерж</t>
  </si>
  <si>
    <t xml:space="preserve"> СПП 8/7 оц</t>
  </si>
  <si>
    <t xml:space="preserve"> СПП 8/8 к</t>
  </si>
  <si>
    <t xml:space="preserve"> СПП 8/8 нерж</t>
  </si>
  <si>
    <t xml:space="preserve"> СПП 8/8 оц</t>
  </si>
  <si>
    <t xml:space="preserve"> СПП 9/6 к</t>
  </si>
  <si>
    <t xml:space="preserve"> СПП 9/6 нерж.</t>
  </si>
  <si>
    <t xml:space="preserve"> СПП 9/6 оц</t>
  </si>
  <si>
    <t xml:space="preserve"> СПП 9/7 к</t>
  </si>
  <si>
    <t xml:space="preserve"> СПП 9/7 нерж.</t>
  </si>
  <si>
    <t xml:space="preserve"> СПП 9/7 оц</t>
  </si>
  <si>
    <t xml:space="preserve"> СПП 9/8 к</t>
  </si>
  <si>
    <t xml:space="preserve"> СПП 9/8 нерж</t>
  </si>
  <si>
    <t xml:space="preserve"> СПП 9/8 оц</t>
  </si>
  <si>
    <t xml:space="preserve"> СПП 10/6 к</t>
  </si>
  <si>
    <t xml:space="preserve"> СПП 10/6 нерж</t>
  </si>
  <si>
    <t xml:space="preserve"> СПП 10/6 оц</t>
  </si>
  <si>
    <t xml:space="preserve"> СПП 10/7 к</t>
  </si>
  <si>
    <t xml:space="preserve"> СПП 10/7 нерж</t>
  </si>
  <si>
    <t xml:space="preserve"> СПП 10/7 оц</t>
  </si>
  <si>
    <t xml:space="preserve"> СПП 10/8 к</t>
  </si>
  <si>
    <t xml:space="preserve"> СПП 10/8 нерж</t>
  </si>
  <si>
    <t xml:space="preserve"> СПП 10/8 оц</t>
  </si>
  <si>
    <t xml:space="preserve"> СПП 12/6 к</t>
  </si>
  <si>
    <t xml:space="preserve"> СПП 12/6 нерж</t>
  </si>
  <si>
    <t xml:space="preserve"> СПП 12/6 оц</t>
  </si>
  <si>
    <t xml:space="preserve"> СПП 12/7 к</t>
  </si>
  <si>
    <t xml:space="preserve"> СПП 12/7 нерж</t>
  </si>
  <si>
    <t xml:space="preserve"> СПП 12/7 оц</t>
  </si>
  <si>
    <t xml:space="preserve"> СПП 12/8 к</t>
  </si>
  <si>
    <t xml:space="preserve"> СПП 12/8 нерж</t>
  </si>
  <si>
    <t xml:space="preserve"> СПП 12/8 оц</t>
  </si>
  <si>
    <t xml:space="preserve"> СПП 15/6 к</t>
  </si>
  <si>
    <t xml:space="preserve"> СПП 15/6 нерж</t>
  </si>
  <si>
    <t xml:space="preserve"> СПП 15/6 оц</t>
  </si>
  <si>
    <t xml:space="preserve"> СПП 15/7 к</t>
  </si>
  <si>
    <t xml:space="preserve"> СПП 15/7 нерж</t>
  </si>
  <si>
    <t xml:space="preserve"> СПП 15/7 оц</t>
  </si>
  <si>
    <t xml:space="preserve"> СПП 15/8 к</t>
  </si>
  <si>
    <t xml:space="preserve"> СПП 15/8 нерж</t>
  </si>
  <si>
    <t xml:space="preserve"> СПП 15/8 оц</t>
  </si>
  <si>
    <t xml:space="preserve"> СПП 18/6 к</t>
  </si>
  <si>
    <t xml:space="preserve"> СПП 18/6 нерж</t>
  </si>
  <si>
    <t xml:space="preserve"> СПП 18/6 оц</t>
  </si>
  <si>
    <t xml:space="preserve"> СПП 18/7 к</t>
  </si>
  <si>
    <t xml:space="preserve"> СПП 18/7 нерж</t>
  </si>
  <si>
    <t xml:space="preserve"> СПП 18/7 оц</t>
  </si>
  <si>
    <t xml:space="preserve"> СПП 18/8 к</t>
  </si>
  <si>
    <t xml:space="preserve"> СПП 18/8 нерж</t>
  </si>
  <si>
    <t xml:space="preserve"> СПП 18/8 оц</t>
  </si>
  <si>
    <t xml:space="preserve"> СО 6/6 к</t>
  </si>
  <si>
    <t>Островной (без борта),                                         ешница t=0,6мм , стойки t=1,5 мм, ДСП t=16 мм</t>
  </si>
  <si>
    <t xml:space="preserve"> СО 6/6 нерж</t>
  </si>
  <si>
    <t xml:space="preserve"> СО 6/6 оц.</t>
  </si>
  <si>
    <t xml:space="preserve"> СО 8/6 к</t>
  </si>
  <si>
    <t xml:space="preserve"> СО 8/6 нерж</t>
  </si>
  <si>
    <t xml:space="preserve"> СО 8/6 оц</t>
  </si>
  <si>
    <t xml:space="preserve"> СО 8/7 к</t>
  </si>
  <si>
    <t xml:space="preserve"> СО 8/7 нерж</t>
  </si>
  <si>
    <t xml:space="preserve"> СО 8/7 оц</t>
  </si>
  <si>
    <t xml:space="preserve"> СО 8/8 к</t>
  </si>
  <si>
    <t xml:space="preserve"> СО 8/8 нерж</t>
  </si>
  <si>
    <t xml:space="preserve"> СО 8/8 оц</t>
  </si>
  <si>
    <t xml:space="preserve"> СО 9/6 к</t>
  </si>
  <si>
    <t xml:space="preserve"> СО 9/6 нерж</t>
  </si>
  <si>
    <t xml:space="preserve"> СО 9/6 оц</t>
  </si>
  <si>
    <t xml:space="preserve"> СО 9/7 к</t>
  </si>
  <si>
    <t xml:space="preserve"> СО 9/7 нерж</t>
  </si>
  <si>
    <t xml:space="preserve"> СО 9/7 оц.</t>
  </si>
  <si>
    <t xml:space="preserve"> СО 9/8 к</t>
  </si>
  <si>
    <t xml:space="preserve"> СО 9/8 нерж</t>
  </si>
  <si>
    <t xml:space="preserve"> СО 9/8 оц</t>
  </si>
  <si>
    <t xml:space="preserve"> СО 10/6 к</t>
  </si>
  <si>
    <t xml:space="preserve"> СО 10/6 нерж</t>
  </si>
  <si>
    <t xml:space="preserve"> СО 10/6 оц</t>
  </si>
  <si>
    <t xml:space="preserve"> СО 10/7 к</t>
  </si>
  <si>
    <t xml:space="preserve"> СО 10/7 нерж</t>
  </si>
  <si>
    <t xml:space="preserve"> СО 10/7 оц</t>
  </si>
  <si>
    <t xml:space="preserve"> СО 10/8 к</t>
  </si>
  <si>
    <t xml:space="preserve"> СО 10/8 нерж</t>
  </si>
  <si>
    <t xml:space="preserve"> СО 10/8 оц</t>
  </si>
  <si>
    <t xml:space="preserve"> СО 12/6 к</t>
  </si>
  <si>
    <t xml:space="preserve"> СО 12/6 нерж</t>
  </si>
  <si>
    <t xml:space="preserve"> СО 12/6 оц</t>
  </si>
  <si>
    <t xml:space="preserve"> СО 12/7 к</t>
  </si>
  <si>
    <t xml:space="preserve"> СО 12/7 нерж</t>
  </si>
  <si>
    <t xml:space="preserve"> СО 12/7 оц</t>
  </si>
  <si>
    <t xml:space="preserve"> СО 12/8 к</t>
  </si>
  <si>
    <t xml:space="preserve"> СО 12/8 нерж</t>
  </si>
  <si>
    <t xml:space="preserve"> СО 12/8 оц</t>
  </si>
  <si>
    <t xml:space="preserve"> СО 15/6 к</t>
  </si>
  <si>
    <t xml:space="preserve"> СО 15/6 нерж</t>
  </si>
  <si>
    <t xml:space="preserve"> СО 15/6 оц</t>
  </si>
  <si>
    <t xml:space="preserve"> СО 15/7 к</t>
  </si>
  <si>
    <t xml:space="preserve"> СО 15/7 нерж</t>
  </si>
  <si>
    <t xml:space="preserve"> СО 15/7 оц</t>
  </si>
  <si>
    <t xml:space="preserve"> СО 15/8 к</t>
  </si>
  <si>
    <t xml:space="preserve"> СО 15/8 нерж</t>
  </si>
  <si>
    <t xml:space="preserve"> СО 15/8 оц</t>
  </si>
  <si>
    <t xml:space="preserve"> СО 18/6 к</t>
  </si>
  <si>
    <t xml:space="preserve"> СО 18/6 нерж</t>
  </si>
  <si>
    <t xml:space="preserve"> СО 18/6 оц</t>
  </si>
  <si>
    <t xml:space="preserve"> СО 18/7 к</t>
  </si>
  <si>
    <t xml:space="preserve"> СО 18/7 нерж</t>
  </si>
  <si>
    <t xml:space="preserve"> СО 18/7 оц</t>
  </si>
  <si>
    <t xml:space="preserve"> СО 18/8 к</t>
  </si>
  <si>
    <t xml:space="preserve"> СО 18/8 нерж</t>
  </si>
  <si>
    <t xml:space="preserve"> СО 18/8 оц</t>
  </si>
  <si>
    <t xml:space="preserve"> СП 6/6 к</t>
  </si>
  <si>
    <t xml:space="preserve"> СП 6/6 нерж</t>
  </si>
  <si>
    <t xml:space="preserve"> СП 6/6 оц</t>
  </si>
  <si>
    <t xml:space="preserve"> СП 8/6 к</t>
  </si>
  <si>
    <t xml:space="preserve"> СП 8/6 нерж.</t>
  </si>
  <si>
    <t xml:space="preserve"> СП 8/6 оц</t>
  </si>
  <si>
    <t xml:space="preserve"> СП 8/7 к</t>
  </si>
  <si>
    <t xml:space="preserve"> СП 8/7 нерж</t>
  </si>
  <si>
    <t xml:space="preserve"> СП 8/7 оц</t>
  </si>
  <si>
    <t xml:space="preserve"> СП 8/8 к</t>
  </si>
  <si>
    <t xml:space="preserve"> СП 8/8 нерж</t>
  </si>
  <si>
    <t xml:space="preserve"> СП 8/8 оц</t>
  </si>
  <si>
    <t xml:space="preserve"> СП 9/6 к</t>
  </si>
  <si>
    <t xml:space="preserve"> СП 9/6 нерж.</t>
  </si>
  <si>
    <t xml:space="preserve"> СП 9/6 оц</t>
  </si>
  <si>
    <t xml:space="preserve"> СП 9/7 к</t>
  </si>
  <si>
    <t xml:space="preserve"> СП 9/7 нерж</t>
  </si>
  <si>
    <t xml:space="preserve"> СП 9/7 оц</t>
  </si>
  <si>
    <t xml:space="preserve"> СП 9/8 к</t>
  </si>
  <si>
    <t xml:space="preserve"> СП 9/8 нерж.</t>
  </si>
  <si>
    <t xml:space="preserve"> СП 9/8 оц.</t>
  </si>
  <si>
    <t xml:space="preserve"> СП 10/6 к</t>
  </si>
  <si>
    <t xml:space="preserve"> СП 10/6 нерж</t>
  </si>
  <si>
    <t xml:space="preserve"> СП 10/6 оц</t>
  </si>
  <si>
    <t xml:space="preserve"> СП 10/7 к</t>
  </si>
  <si>
    <t xml:space="preserve"> СП 10/7 нерж</t>
  </si>
  <si>
    <t xml:space="preserve"> СП 10/7 оц</t>
  </si>
  <si>
    <t xml:space="preserve"> СП 10/8 к</t>
  </si>
  <si>
    <t xml:space="preserve"> СП 10/8 нерж</t>
  </si>
  <si>
    <t xml:space="preserve"> СП 10/8 оц</t>
  </si>
  <si>
    <t xml:space="preserve"> СП 12/6 к</t>
  </si>
  <si>
    <t xml:space="preserve"> СП 12/6 нерж</t>
  </si>
  <si>
    <t xml:space="preserve"> СП 12/6 оц</t>
  </si>
  <si>
    <t xml:space="preserve"> СП 12/7 к</t>
  </si>
  <si>
    <t xml:space="preserve"> СП 12/7 нерж</t>
  </si>
  <si>
    <t xml:space="preserve"> СП 12/7 оц</t>
  </si>
  <si>
    <t xml:space="preserve"> СП 12/8 к</t>
  </si>
  <si>
    <t xml:space="preserve"> СП 12/8 нерж</t>
  </si>
  <si>
    <t xml:space="preserve"> СП 12/8 оц</t>
  </si>
  <si>
    <t xml:space="preserve"> СП 15/6 к</t>
  </si>
  <si>
    <t xml:space="preserve"> СП 15/6 нерж</t>
  </si>
  <si>
    <t xml:space="preserve"> СП 15/6 оц</t>
  </si>
  <si>
    <t xml:space="preserve"> СП 15/7 к</t>
  </si>
  <si>
    <t xml:space="preserve"> СП 15/7 нерж</t>
  </si>
  <si>
    <t xml:space="preserve"> СП 15/7 оц</t>
  </si>
  <si>
    <t xml:space="preserve"> СП 15/8 к</t>
  </si>
  <si>
    <t xml:space="preserve"> СП 15/8 нерж</t>
  </si>
  <si>
    <t xml:space="preserve"> СП 15/8 оц</t>
  </si>
  <si>
    <t xml:space="preserve"> СП 18/6 к</t>
  </si>
  <si>
    <t xml:space="preserve"> СП 18/6 нерж</t>
  </si>
  <si>
    <t xml:space="preserve"> СП 18/6 оц</t>
  </si>
  <si>
    <t xml:space="preserve"> СП 18/7 к</t>
  </si>
  <si>
    <t xml:space="preserve"> СП 18/7 нерж</t>
  </si>
  <si>
    <t xml:space="preserve"> СП 18/7 оц</t>
  </si>
  <si>
    <t xml:space="preserve"> СП 18/8 к</t>
  </si>
  <si>
    <t xml:space="preserve"> СП 18/8 нерж</t>
  </si>
  <si>
    <t xml:space="preserve"> СП 18/8 оц</t>
  </si>
  <si>
    <t xml:space="preserve"> СРО 6/6 к</t>
  </si>
  <si>
    <t xml:space="preserve"> СРО 6/6 нерж</t>
  </si>
  <si>
    <t xml:space="preserve"> СРО 8/6 к</t>
  </si>
  <si>
    <t xml:space="preserve"> СРО 8/6 нерж</t>
  </si>
  <si>
    <t xml:space="preserve"> СРО 8/7 к</t>
  </si>
  <si>
    <t xml:space="preserve"> СРО 8/7 нерж</t>
  </si>
  <si>
    <t xml:space="preserve"> СРО 8/8 к</t>
  </si>
  <si>
    <t xml:space="preserve"> СРО 8/8 нерж</t>
  </si>
  <si>
    <t xml:space="preserve"> СРО 9/6 к</t>
  </si>
  <si>
    <t xml:space="preserve"> СРО 9/6 нерж</t>
  </si>
  <si>
    <t xml:space="preserve"> СРО 9/7 к</t>
  </si>
  <si>
    <t xml:space="preserve"> СРО 9/7 нерж.</t>
  </si>
  <si>
    <t xml:space="preserve"> СРО 9/8 к</t>
  </si>
  <si>
    <t xml:space="preserve"> СРО 9/8 нерж</t>
  </si>
  <si>
    <t xml:space="preserve"> СРО 10/6 к</t>
  </si>
  <si>
    <t xml:space="preserve"> СРО 10/6 нерж</t>
  </si>
  <si>
    <t xml:space="preserve"> СРО 10/7 к</t>
  </si>
  <si>
    <t xml:space="preserve"> СРО 10/7 нерж</t>
  </si>
  <si>
    <t xml:space="preserve"> СРО 10/8 к</t>
  </si>
  <si>
    <t xml:space="preserve"> СРО 10/8 нерж</t>
  </si>
  <si>
    <t xml:space="preserve"> СРО 12/6 к</t>
  </si>
  <si>
    <t xml:space="preserve"> СРО 12/6 нерж</t>
  </si>
  <si>
    <t xml:space="preserve"> СРО 12/7 к</t>
  </si>
  <si>
    <t xml:space="preserve"> СРО 12/7 нерж</t>
  </si>
  <si>
    <t xml:space="preserve"> СРО 12/8 к</t>
  </si>
  <si>
    <t xml:space="preserve"> СРО 12/8 нерж</t>
  </si>
  <si>
    <t xml:space="preserve"> СРО 15/6 к</t>
  </si>
  <si>
    <t xml:space="preserve"> СРО 15/6 нерж</t>
  </si>
  <si>
    <t xml:space="preserve"> СРО 15/7 к</t>
  </si>
  <si>
    <t xml:space="preserve"> СРО 15/7 нерж</t>
  </si>
  <si>
    <t xml:space="preserve"> СРО 15/8 к</t>
  </si>
  <si>
    <t xml:space="preserve"> СРО 15/8 нерж</t>
  </si>
  <si>
    <t xml:space="preserve"> СРО 18/6 к</t>
  </si>
  <si>
    <t xml:space="preserve"> СРО 18/6 нерж</t>
  </si>
  <si>
    <t xml:space="preserve"> СРО 18/7 к</t>
  </si>
  <si>
    <t xml:space="preserve"> СРО 18/7 нерж</t>
  </si>
  <si>
    <t xml:space="preserve"> СРО 18/8 к</t>
  </si>
  <si>
    <t xml:space="preserve"> СРО 18/8 нерж</t>
  </si>
  <si>
    <t xml:space="preserve"> СРП 6/6 к</t>
  </si>
  <si>
    <t>Пристенный (с бортом),                                         ешница t=0,6мм ,  труба 40*40мм, ДСП t=16 мм</t>
  </si>
  <si>
    <t xml:space="preserve"> СРП 6/6 нерж</t>
  </si>
  <si>
    <t xml:space="preserve"> СРП 8/6 к</t>
  </si>
  <si>
    <t xml:space="preserve"> СРП 8/6 нерж</t>
  </si>
  <si>
    <t xml:space="preserve"> СРП 8/7 к</t>
  </si>
  <si>
    <t xml:space="preserve"> СРП 8/7 нерж</t>
  </si>
  <si>
    <t xml:space="preserve"> СРП 8/8 к</t>
  </si>
  <si>
    <t xml:space="preserve"> СРП 8/8 нерж</t>
  </si>
  <si>
    <t xml:space="preserve"> СРП 9/6 к</t>
  </si>
  <si>
    <t xml:space="preserve"> СРП 9/6 нерж</t>
  </si>
  <si>
    <t xml:space="preserve"> СРП 9/7 к</t>
  </si>
  <si>
    <t xml:space="preserve"> СРП 9/7 нерж</t>
  </si>
  <si>
    <t xml:space="preserve"> СРП 9/8 к</t>
  </si>
  <si>
    <t xml:space="preserve"> СРП 9/8 нерж</t>
  </si>
  <si>
    <t xml:space="preserve"> СРП 10/6 к</t>
  </si>
  <si>
    <t xml:space="preserve"> СРП 10/6 нерж</t>
  </si>
  <si>
    <t xml:space="preserve"> СРП 10/7 к</t>
  </si>
  <si>
    <t xml:space="preserve"> СРП 10/7 нерж</t>
  </si>
  <si>
    <t xml:space="preserve"> СРП 10/8 к</t>
  </si>
  <si>
    <t xml:space="preserve"> СРП 10/8 нерж</t>
  </si>
  <si>
    <t xml:space="preserve"> СРП 12/6 к</t>
  </si>
  <si>
    <t xml:space="preserve"> СРП 12/6 нерж</t>
  </si>
  <si>
    <t xml:space="preserve"> СРП 12/7 к</t>
  </si>
  <si>
    <t xml:space="preserve"> СРП 12/7 нерж</t>
  </si>
  <si>
    <t xml:space="preserve"> СРП 12/8 к</t>
  </si>
  <si>
    <t xml:space="preserve"> СРП 12/8 нерж</t>
  </si>
  <si>
    <t xml:space="preserve"> СРП 15/6 к</t>
  </si>
  <si>
    <t xml:space="preserve"> СРП 15/6 нерж</t>
  </si>
  <si>
    <t xml:space="preserve"> СРП 15/7 к</t>
  </si>
  <si>
    <t xml:space="preserve"> СРП 15/7 нерж</t>
  </si>
  <si>
    <t xml:space="preserve"> СРП 15/8 к</t>
  </si>
  <si>
    <t xml:space="preserve"> СРП 15/8 нерж</t>
  </si>
  <si>
    <t xml:space="preserve"> СРП 18/6 к</t>
  </si>
  <si>
    <t xml:space="preserve"> СРП 18/6 нерж</t>
  </si>
  <si>
    <t xml:space="preserve"> СРП 18/7 к</t>
  </si>
  <si>
    <t xml:space="preserve"> СРП 18/7 нерж</t>
  </si>
  <si>
    <t xml:space="preserve"> СРП 18/8 к</t>
  </si>
  <si>
    <t xml:space="preserve"> СРП 18/8 нерж</t>
  </si>
  <si>
    <t>Изготовление отверстия в  столе для сбора от/одов 210 мм - 740 рублей.
* Гарантия со дня поставки (продажи) потребителю
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</si>
  <si>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СТОЛЫ КОНДИТЕРСКИЕ</t>
  </si>
  <si>
    <t>Тип стола</t>
  </si>
  <si>
    <t>Столешница</t>
  </si>
  <si>
    <t xml:space="preserve"> СКП 12*8 к</t>
  </si>
  <si>
    <t>1200 х 800 х 870</t>
  </si>
  <si>
    <t xml:space="preserve"> СКП 12*8 нерж</t>
  </si>
  <si>
    <t xml:space="preserve"> СКП 15*8 к</t>
  </si>
  <si>
    <t>1500 х 800 х 870</t>
  </si>
  <si>
    <t xml:space="preserve"> СКП 15*8 нерж</t>
  </si>
  <si>
    <t xml:space="preserve"> СКП 18*8 к</t>
  </si>
  <si>
    <t>1800 х 800 х 870</t>
  </si>
  <si>
    <t xml:space="preserve"> СКП 18*8 нерж</t>
  </si>
  <si>
    <t xml:space="preserve"> СКПТ 12*8 к</t>
  </si>
  <si>
    <t xml:space="preserve"> СКПТ 12*8 нерж</t>
  </si>
  <si>
    <t xml:space="preserve"> СКПТ 15*8 к</t>
  </si>
  <si>
    <t xml:space="preserve"> СКПТ 15*8 нерж</t>
  </si>
  <si>
    <t xml:space="preserve"> СКПТ 18*8 к</t>
  </si>
  <si>
    <t xml:space="preserve"> СКПТ 18*8 нерж</t>
  </si>
  <si>
    <t xml:space="preserve"> СКР 12*8 к</t>
  </si>
  <si>
    <t xml:space="preserve"> СКР 12*8 нерж</t>
  </si>
  <si>
    <t xml:space="preserve"> СКР 15*8 к</t>
  </si>
  <si>
    <t xml:space="preserve"> СКР 15*8 нерж</t>
  </si>
  <si>
    <t xml:space="preserve"> СКР 18*8 к</t>
  </si>
  <si>
    <t xml:space="preserve"> СКР 18*8 нерж.</t>
  </si>
  <si>
    <t xml:space="preserve"> СКРТ 12*8 к</t>
  </si>
  <si>
    <t xml:space="preserve"> СКРТ 12*8 нерж</t>
  </si>
  <si>
    <t xml:space="preserve"> СКРТ 15*8 к</t>
  </si>
  <si>
    <t xml:space="preserve"> СКРТ 15*8 нерж</t>
  </si>
  <si>
    <t xml:space="preserve"> СКРТ 18*8 к</t>
  </si>
  <si>
    <t xml:space="preserve"> СКРТ 18*8 нерж</t>
  </si>
  <si>
    <t>* Гарантия со дня поставки (продажи) потребителю
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</si>
  <si>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ВАННЫ МОЕЧНЫЕ СВАРНЫЕ</t>
  </si>
  <si>
    <t>Тип ванны</t>
  </si>
  <si>
    <t>Толщина металла ёмкости, мм</t>
  </si>
  <si>
    <t>Толщина металла стоек, мм</t>
  </si>
  <si>
    <t>Внутренние размеры мойки, мм</t>
  </si>
  <si>
    <t>ВМО 1/53 оц</t>
  </si>
  <si>
    <t>односекционная</t>
  </si>
  <si>
    <t>530 х 530 х 870</t>
  </si>
  <si>
    <t>450 х 450 х 300</t>
  </si>
  <si>
    <t>ВМО 1/63 оц</t>
  </si>
  <si>
    <t>630 х 630 х 870</t>
  </si>
  <si>
    <t>550 х 550 х 350</t>
  </si>
  <si>
    <t>ВМО 1/70 оц</t>
  </si>
  <si>
    <t>700 х 700 х 870</t>
  </si>
  <si>
    <t>630 х 630 х 400</t>
  </si>
  <si>
    <t>ВМО 2/53 оц</t>
  </si>
  <si>
    <t>двухсекционная</t>
  </si>
  <si>
    <t>1000 х 530 х 870</t>
  </si>
  <si>
    <t>480 х 480 х 300</t>
  </si>
  <si>
    <t>ВМО 2/63 оц</t>
  </si>
  <si>
    <t>1200 х 630 х 870</t>
  </si>
  <si>
    <t>530 х 530 х 350</t>
  </si>
  <si>
    <t>ВМО 2/70 оц</t>
  </si>
  <si>
    <t>1400 х 700 х 870</t>
  </si>
  <si>
    <t>ВМО 3/53 оц</t>
  </si>
  <si>
    <t>трёхсекционная</t>
  </si>
  <si>
    <t>1500 х 530 х 870</t>
  </si>
  <si>
    <t>ВМО 3/63 оц</t>
  </si>
  <si>
    <t>1800 х 630 х 870</t>
  </si>
  <si>
    <t xml:space="preserve"> серия HESSEN</t>
  </si>
  <si>
    <t>ВМ1/4 к</t>
  </si>
  <si>
    <t>470х450х870</t>
  </si>
  <si>
    <t>400х380х300</t>
  </si>
  <si>
    <t>ВМ1/4 нерж</t>
  </si>
  <si>
    <t>ВМ1/4 оц</t>
  </si>
  <si>
    <t>ВМ1/5 к</t>
  </si>
  <si>
    <t>550х550х870</t>
  </si>
  <si>
    <t>480х480х300</t>
  </si>
  <si>
    <t>ВМ1/5 нерж</t>
  </si>
  <si>
    <t>ВМ1/5 оц</t>
  </si>
  <si>
    <t>ВМ1/6 к</t>
  </si>
  <si>
    <t>650х650х870</t>
  </si>
  <si>
    <t>580х580х350</t>
  </si>
  <si>
    <t>ВМ1/6 нерж</t>
  </si>
  <si>
    <t>ВМ1/6 оц</t>
  </si>
  <si>
    <t>ВМ1/7 к</t>
  </si>
  <si>
    <t>750х750х870</t>
  </si>
  <si>
    <t>680х680х400</t>
  </si>
  <si>
    <t>ВМ1/7 нерж</t>
  </si>
  <si>
    <t>ВМ1/7 оц</t>
  </si>
  <si>
    <t>ВМ2/4 к</t>
  </si>
  <si>
    <t>850х470х870</t>
  </si>
  <si>
    <t>ВМ2/4 нерж</t>
  </si>
  <si>
    <t>ВМ2/4 оц</t>
  </si>
  <si>
    <t>ВМ2/5 к</t>
  </si>
  <si>
    <t xml:space="preserve">1050х550х870 </t>
  </si>
  <si>
    <t>ВМ2/5 нерж</t>
  </si>
  <si>
    <t>ВМ2/5 оц</t>
  </si>
  <si>
    <t>ВМ2/6 к</t>
  </si>
  <si>
    <t>1250х650х870</t>
  </si>
  <si>
    <t xml:space="preserve"> 580х580х350</t>
  </si>
  <si>
    <t>ВМ2/6 нерж</t>
  </si>
  <si>
    <t>ВМ2/6 оц</t>
  </si>
  <si>
    <t>ВМ2/7 к</t>
  </si>
  <si>
    <t>1450х750х870</t>
  </si>
  <si>
    <t>ВМ2/7 нерж</t>
  </si>
  <si>
    <t>ВМ2/7 оц</t>
  </si>
  <si>
    <t>ВМ3/4 к</t>
  </si>
  <si>
    <t>1250х470х870</t>
  </si>
  <si>
    <t>ВМ3/4нерж</t>
  </si>
  <si>
    <t>ВМ3/4 оц</t>
  </si>
  <si>
    <t>ВМ3/5 к</t>
  </si>
  <si>
    <t>1550х550х870</t>
  </si>
  <si>
    <t>ВМ3/5 нерж</t>
  </si>
  <si>
    <t>ВМ3/5 оц</t>
  </si>
  <si>
    <t>ВМ3/6 к</t>
  </si>
  <si>
    <t>1850х650х870</t>
  </si>
  <si>
    <t>ВМ3/6 нерж</t>
  </si>
  <si>
    <t>ВМ3/6 оц</t>
  </si>
  <si>
    <t>ВМ3/7 к</t>
  </si>
  <si>
    <t>2150х750х870</t>
  </si>
  <si>
    <t>ВМ3/7 нерж</t>
  </si>
  <si>
    <t>ВМ3/7 оц</t>
  </si>
  <si>
    <t>ВМП1/5 к</t>
  </si>
  <si>
    <t>500х600х870</t>
  </si>
  <si>
    <t>430х430х300</t>
  </si>
  <si>
    <t>ВМП1/5 нерж</t>
  </si>
  <si>
    <t>ВМП1/5 оц</t>
  </si>
  <si>
    <t>ВМП1/6 к</t>
  </si>
  <si>
    <t>600х700х870</t>
  </si>
  <si>
    <t>530х530х350</t>
  </si>
  <si>
    <t>ВМП1/6 нерж</t>
  </si>
  <si>
    <t>ВМП1/6 оц</t>
  </si>
  <si>
    <t>ВМП1/7 к</t>
  </si>
  <si>
    <t>700х800х870</t>
  </si>
  <si>
    <t>630х630х400</t>
  </si>
  <si>
    <t>ВМП1/7 нерж</t>
  </si>
  <si>
    <t>ВМП1/7 оц</t>
  </si>
  <si>
    <t>ВМП2/5 к</t>
  </si>
  <si>
    <t xml:space="preserve">950х600х870 </t>
  </si>
  <si>
    <t>ВМП2/5 нерж</t>
  </si>
  <si>
    <t>ВМП2/5 оц</t>
  </si>
  <si>
    <t>ВМП2/6 к</t>
  </si>
  <si>
    <t>1150х700х870</t>
  </si>
  <si>
    <t>ВМП2/6 нерж</t>
  </si>
  <si>
    <t>ВМП2/6 оц</t>
  </si>
  <si>
    <t>ВМП2/7 к</t>
  </si>
  <si>
    <t>1330х800х870</t>
  </si>
  <si>
    <t>ВМП2/7 нерж</t>
  </si>
  <si>
    <t>ВМП2/7 оц</t>
  </si>
  <si>
    <t>ВМП3/5 к</t>
  </si>
  <si>
    <t>1400х600х870</t>
  </si>
  <si>
    <t>ВМП3/5 нерж</t>
  </si>
  <si>
    <t>ВМП3/5 оц</t>
  </si>
  <si>
    <t>ВМП3/6 к</t>
  </si>
  <si>
    <t>1700х700х870</t>
  </si>
  <si>
    <t>ВМП3/6 нерж</t>
  </si>
  <si>
    <t>ВМП3/6 оц</t>
  </si>
  <si>
    <t>ВК1 к</t>
  </si>
  <si>
    <t xml:space="preserve">1300х770х870       </t>
  </si>
  <si>
    <t>1230х700х450</t>
  </si>
  <si>
    <t>ВК1 нерж</t>
  </si>
  <si>
    <t>ВК1/8 к</t>
  </si>
  <si>
    <t>850х850х870</t>
  </si>
  <si>
    <t>780х780х450</t>
  </si>
  <si>
    <t>ВК1/8 нерж</t>
  </si>
  <si>
    <t>ВК1/8 оц</t>
  </si>
  <si>
    <t>ВК2/8 к</t>
  </si>
  <si>
    <t>1650х850х870</t>
  </si>
  <si>
    <t>ВК2/8 нерж</t>
  </si>
  <si>
    <t>ВСЛ 12*6*5 к</t>
  </si>
  <si>
    <t>Ванна 480*480, встроенная в стол пристенный</t>
  </si>
  <si>
    <t>1150х600х870</t>
  </si>
  <si>
    <t>ВСЛ 12*6*5 нерж</t>
  </si>
  <si>
    <t>ВСЛ 12*6*5 оц</t>
  </si>
  <si>
    <t>ВСЛ 15*6*5 к</t>
  </si>
  <si>
    <t>ВСЛ 15*6*5 нерж</t>
  </si>
  <si>
    <t>ВСЛ 15*6*5 оц</t>
  </si>
  <si>
    <t>ВСО 12*6*5 к</t>
  </si>
  <si>
    <t>Ванна 480*480 встроенная в стол островной</t>
  </si>
  <si>
    <t>ВСО 12*6*5 нерж</t>
  </si>
  <si>
    <t>ВСО 12*6*5 оц</t>
  </si>
  <si>
    <t>ВСО 15*6*5 к</t>
  </si>
  <si>
    <t>ВСО 15*6*5 нерж</t>
  </si>
  <si>
    <t>ВСО 15*6*5 оц</t>
  </si>
  <si>
    <t>ВСП 12*6*5 к</t>
  </si>
  <si>
    <t>ВСП 12*6*5 нерж</t>
  </si>
  <si>
    <t>ВСП 12*6*5 оц</t>
  </si>
  <si>
    <t>ВСП 15*6*5 к</t>
  </si>
  <si>
    <t>ВСП 15*6*5 нерж</t>
  </si>
  <si>
    <t>ВСП 15*6*5 оц</t>
  </si>
  <si>
    <t>Отверстие под смеситель - 2600 рублей
Накладка на сварной шов из нерж. стали (2 шт.) - 2270 рублей
Сифон с "разрывом струи" - 665 рублей
Канализационный выпуск с сеткой из нерж. стали - 190 рублей
* Гарантия со дня поставки (продажи) потребителю
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</si>
  <si>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ВАННЫ МОЕЧНЫЕ ЦЕЛЬНОТЯНУТЫЕ</t>
  </si>
  <si>
    <t>Тощина металла ёмкости, мм</t>
  </si>
  <si>
    <t>Тощина металла стоек, мм</t>
  </si>
  <si>
    <t>Внутренние размеры ёмкости,
мм</t>
  </si>
  <si>
    <t xml:space="preserve">с бортом h=40 мм. и полкой под смеситель (без "фартука") </t>
  </si>
  <si>
    <t>ВМЦ 1/5644 стнд.</t>
  </si>
  <si>
    <t>500 х 600 х 870</t>
  </si>
  <si>
    <t>400 х 400 х 250</t>
  </si>
  <si>
    <t>ВМЦ 1/5644 нерж.</t>
  </si>
  <si>
    <t>ВМЦ 1/6645 стнд.</t>
  </si>
  <si>
    <t>400 х 500 х 250</t>
  </si>
  <si>
    <t>ВМЦ 1/6645 нерж.</t>
  </si>
  <si>
    <t>ВМЦ 1/6755 стнд.</t>
  </si>
  <si>
    <t>600 х 700 х 870</t>
  </si>
  <si>
    <t>500 х 500 х 300</t>
  </si>
  <si>
    <t>ВМЦ 1/6755 нерж.</t>
  </si>
  <si>
    <t>ВМЦ 2/10644 стнд.</t>
  </si>
  <si>
    <t>ВМЦ 2/10644 нерж.</t>
  </si>
  <si>
    <t>ВМЦ 2/12645 стнд.</t>
  </si>
  <si>
    <t>ВМЦ 2/12645 нерж.</t>
  </si>
  <si>
    <t>ВМЦ 2/12755 стнд.</t>
  </si>
  <si>
    <t>1200 х 700 х 870</t>
  </si>
  <si>
    <t>ВМЦ 2/12755 нерж.</t>
  </si>
  <si>
    <t>ВМЦ 3/15644 стнд.</t>
  </si>
  <si>
    <t>ВМЦ 3/15644 нерж.</t>
  </si>
  <si>
    <t>ВМЦ 3/17645 стнд.</t>
  </si>
  <si>
    <t>1700 х 600 х 870</t>
  </si>
  <si>
    <t>ВМЦ 3/17645 нерж.</t>
  </si>
  <si>
    <t>ВМЦ 3/17755 стнд.</t>
  </si>
  <si>
    <t>1700 х 700 х 870</t>
  </si>
  <si>
    <t>ВМЦ 3/17755 нерж.</t>
  </si>
  <si>
    <t>ВМЦ 3/17756 стнд.</t>
  </si>
  <si>
    <t>500 х 600 х 300</t>
  </si>
  <si>
    <t>ВМЦ 3/17756 нерж.</t>
  </si>
  <si>
    <t>встроенные в  рабочую поверхность  с бортом h=40 мм</t>
  </si>
  <si>
    <t>ВЦСП 9/6 стнд.</t>
  </si>
  <si>
    <t>900 х 600 х 870</t>
  </si>
  <si>
    <t>ВЦСП 9/6 нерж.</t>
  </si>
  <si>
    <t>ВЦСЛ 9/6 стнд.</t>
  </si>
  <si>
    <t>ВЦСЛ 9/6 нерж.</t>
  </si>
  <si>
    <t>ВЦСП 12/6 стнд.</t>
  </si>
  <si>
    <t>ВЦСП 12/6 нерж.</t>
  </si>
  <si>
    <t>ВЦСЛ 12/6 стнд.</t>
  </si>
  <si>
    <t>ВЦСЛ 12/6 нерж.</t>
  </si>
  <si>
    <t>ВЦСП 15/6 стнд.</t>
  </si>
  <si>
    <t>ВЦСП 15/6 нерж.</t>
  </si>
  <si>
    <t>ВЦСЛ 15/6 стнд.</t>
  </si>
  <si>
    <t>ВЦСЛ 15/6 нерж.</t>
  </si>
  <si>
    <t>Сифон с "разрывом струи" - 665 рублей
Канализационный выпуск с сеткой из нерж. стали - 190 рублей
*  Гарантия со дня поставки (продажи) потребителю
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</si>
  <si>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СТЕЛЛАЖИ КУХОННЫЕ</t>
  </si>
  <si>
    <t>Вместимость тарелок, шт.</t>
  </si>
  <si>
    <t>Толищина металла полки, мм</t>
  </si>
  <si>
    <t>Толищина металла стойки, мм</t>
  </si>
  <si>
    <t>Объем, куб. м</t>
  </si>
  <si>
    <t>СД-1,6*6*4/4 к</t>
  </si>
  <si>
    <t>хранения кухонного инвентаря, посуды и упакованных пищевых продуктов.</t>
  </si>
  <si>
    <t>600 х 400 х 1600</t>
  </si>
  <si>
    <t>СД-1,6*6*4/4 нерж</t>
  </si>
  <si>
    <t>СД-1,6*6*4/4 оц</t>
  </si>
  <si>
    <t>СД-1,6*10*4/4 к</t>
  </si>
  <si>
    <t>1000 х 400 х 1600</t>
  </si>
  <si>
    <t>СД-1,6*10*4/4 нерж</t>
  </si>
  <si>
    <t>СД-1,6*10*4/4 оц</t>
  </si>
  <si>
    <t>СД-1,6*10*5/4 к</t>
  </si>
  <si>
    <t>1000 х 500 х 1600</t>
  </si>
  <si>
    <t>СД-1,6*10*5/4 нерж</t>
  </si>
  <si>
    <t>СД-1,6*10*5/4 оц</t>
  </si>
  <si>
    <t>СД-1,6*12*4/4 к</t>
  </si>
  <si>
    <t>1200 х 400 х 1600</t>
  </si>
  <si>
    <t>СД-1,6*12*4/4 нерж</t>
  </si>
  <si>
    <t>СД-1,6*12*4/4 оц</t>
  </si>
  <si>
    <t>СД-1,6*12*5/4 к</t>
  </si>
  <si>
    <t>1200 х 500 х 1600</t>
  </si>
  <si>
    <t>СД-1,6*12*5/4 нерж</t>
  </si>
  <si>
    <t>СД-1,6*12*5/4 оц</t>
  </si>
  <si>
    <t>СД-1,8*6*4/4 к</t>
  </si>
  <si>
    <t>600 х 400 х 1800</t>
  </si>
  <si>
    <t>СД-1,8*6*4/4 нерж</t>
  </si>
  <si>
    <t>СД-1,8*6*4/4 оц</t>
  </si>
  <si>
    <t>СД-1,8*10*4/4 к</t>
  </si>
  <si>
    <t>1000 х 400 х 1800</t>
  </si>
  <si>
    <t>СД-1,8*10*4/4 нерж</t>
  </si>
  <si>
    <t>СД-1,8*10*4/4 оц</t>
  </si>
  <si>
    <t>СД-1,8*10*5/4 к</t>
  </si>
  <si>
    <t>1000 х 500 х 1800</t>
  </si>
  <si>
    <t>СД-1,8*10*5/4 нерж</t>
  </si>
  <si>
    <t>СД-1,8*10*5/4 оц</t>
  </si>
  <si>
    <t>СД-1,8*12*4/4 к</t>
  </si>
  <si>
    <t>1200 х 400 х 1800</t>
  </si>
  <si>
    <t>СД-1,8*12*4/4 нерж</t>
  </si>
  <si>
    <t>СД-1,8*12*4/4 оц</t>
  </si>
  <si>
    <t>СД-1,8*12*5/4 к</t>
  </si>
  <si>
    <t>1200 х 500 х 1800</t>
  </si>
  <si>
    <t>СД-1,8*12*5/4 нерж</t>
  </si>
  <si>
    <t>СД-1,8*12*5/4 оц</t>
  </si>
  <si>
    <t>СД-2*6*4/4 к</t>
  </si>
  <si>
    <t>600 х 400 х 2000</t>
  </si>
  <si>
    <t>СД-2*6*4/4 нерж</t>
  </si>
  <si>
    <t>СД-2*6*4/4 оц</t>
  </si>
  <si>
    <t>СД-2*10*4/4 к</t>
  </si>
  <si>
    <t>1000 х 400 х 2000</t>
  </si>
  <si>
    <t>СД-2*10*4/4 нерж</t>
  </si>
  <si>
    <t>СД-2*10*4/4 оц</t>
  </si>
  <si>
    <t>СД-2*10*5/4 к</t>
  </si>
  <si>
    <t>1000 х 500 х 2000</t>
  </si>
  <si>
    <t>СД-2*10*5/4 нерж</t>
  </si>
  <si>
    <t>СД-2*10*5/4 оц</t>
  </si>
  <si>
    <t>СД-2*12*4/4 к</t>
  </si>
  <si>
    <t>1200 х 400 х 2000</t>
  </si>
  <si>
    <t>СД-2*12*4/4 нерж</t>
  </si>
  <si>
    <t>СД-2*12*4/4 оц</t>
  </si>
  <si>
    <t>СД-2*12*5/4 к</t>
  </si>
  <si>
    <t>1200 х 500 х 2000</t>
  </si>
  <si>
    <t>СД-2*12*5/4 нерж</t>
  </si>
  <si>
    <t>СД-2*12*5/4 оц</t>
  </si>
  <si>
    <t>с полками для тарелок и стаканов</t>
  </si>
  <si>
    <t>СТ-1,6*6/5 к</t>
  </si>
  <si>
    <t>хранения и сушки тарелок</t>
  </si>
  <si>
    <t>600 х 310 х 1600</t>
  </si>
  <si>
    <t>СТ-1,6*6/5 нерж</t>
  </si>
  <si>
    <t>СТ-1,6*6/5 оц</t>
  </si>
  <si>
    <t>СТ-1,6*8/5 к</t>
  </si>
  <si>
    <t>800 х 310 х 1600</t>
  </si>
  <si>
    <t>СТ-1,6*8/5 нерж</t>
  </si>
  <si>
    <t>СТ-1,6*8/5 оц</t>
  </si>
  <si>
    <t>СТ-1,6*12/5 к</t>
  </si>
  <si>
    <t>1180 х 310 х 1600</t>
  </si>
  <si>
    <t>СТ-1,6*12/5 нерж</t>
  </si>
  <si>
    <t>СТ-1,6*12/5 оц</t>
  </si>
  <si>
    <t xml:space="preserve">СТ-1,6*16/5 к </t>
  </si>
  <si>
    <t>1580 х 310 х 1600</t>
  </si>
  <si>
    <t xml:space="preserve">СТ-1,6*16/5 нерж </t>
  </si>
  <si>
    <t xml:space="preserve">СТ-1,6*16/5 оц </t>
  </si>
  <si>
    <t xml:space="preserve"> СТ-1,8*6/5 к</t>
  </si>
  <si>
    <t>600 х 310 х 1800</t>
  </si>
  <si>
    <t xml:space="preserve"> СТ-1,8*6/5 нерж</t>
  </si>
  <si>
    <t xml:space="preserve"> СТ-1,8*6/5 оц</t>
  </si>
  <si>
    <t xml:space="preserve"> СТ-1,8*8/5 к</t>
  </si>
  <si>
    <t>800 х 310 х 1800</t>
  </si>
  <si>
    <t xml:space="preserve"> СТ-1,8*8/5 нерж</t>
  </si>
  <si>
    <t xml:space="preserve"> СТ-1,8*8/5 оц</t>
  </si>
  <si>
    <t xml:space="preserve"> СТ-1,8*12/5 к</t>
  </si>
  <si>
    <t>1180 х 310 х 1800</t>
  </si>
  <si>
    <t xml:space="preserve"> СТ-1,8*12/5 нерж</t>
  </si>
  <si>
    <t xml:space="preserve"> СТ-1,8*12/5 оц</t>
  </si>
  <si>
    <t xml:space="preserve"> СТ-1,8*16/5 к</t>
  </si>
  <si>
    <t>1580 х 310 х 1800</t>
  </si>
  <si>
    <t xml:space="preserve"> СТ-1,8*16/5 нерж</t>
  </si>
  <si>
    <t xml:space="preserve"> СТ-1,8*16/5 оц</t>
  </si>
  <si>
    <t xml:space="preserve">СТР-1,6*6/3+2 к </t>
  </si>
  <si>
    <t>3+2</t>
  </si>
  <si>
    <t>хранения и сушки тарелок, стаканов и инвентаря</t>
  </si>
  <si>
    <t xml:space="preserve">СТР-1,6*6/3+2 нерж </t>
  </si>
  <si>
    <t xml:space="preserve">СТР-1,6*6/3+2 оц </t>
  </si>
  <si>
    <t>СТР-1,6*8/3+2 к</t>
  </si>
  <si>
    <t>СТР-1,6*8/3+2 нерж</t>
  </si>
  <si>
    <t>СТР-1,6*8/3+2 оц</t>
  </si>
  <si>
    <t>СТР-1,6*12/3+2 к</t>
  </si>
  <si>
    <t>СТР-1,6*12/3+2 нерж</t>
  </si>
  <si>
    <t>СТР-1,6*12/3+2 оц</t>
  </si>
  <si>
    <t xml:space="preserve">СТР-1,6*16/3+2 к </t>
  </si>
  <si>
    <t xml:space="preserve">СТР-1,6*16/3+2 нерж </t>
  </si>
  <si>
    <t xml:space="preserve">СТР-1,6*16/3+2 оц </t>
  </si>
  <si>
    <t xml:space="preserve"> СТР-1,8*6/3+2 к</t>
  </si>
  <si>
    <t xml:space="preserve"> СТР-1,8*6/3+2 нерж</t>
  </si>
  <si>
    <t xml:space="preserve"> СТР-1,8*6/3+2 оц</t>
  </si>
  <si>
    <t xml:space="preserve"> СТР-1,8*8/3+2 к</t>
  </si>
  <si>
    <t xml:space="preserve"> СТР-1,8*8/3+2 нерж</t>
  </si>
  <si>
    <t xml:space="preserve"> СТР-1,8*8/3+2 оц</t>
  </si>
  <si>
    <t xml:space="preserve"> СТР-1,8*12/3+2 к</t>
  </si>
  <si>
    <t xml:space="preserve"> СТР-1,8*12/3+2 нерж</t>
  </si>
  <si>
    <t xml:space="preserve"> СТР-1,8*12/3+2 оц</t>
  </si>
  <si>
    <t xml:space="preserve"> СТР-1,8*16/3+2 к</t>
  </si>
  <si>
    <t xml:space="preserve"> СТР-1,8*16/3+2 нерж</t>
  </si>
  <si>
    <t xml:space="preserve"> СТР-1,8*16/3+2 оц</t>
  </si>
  <si>
    <t xml:space="preserve"> СР-1,6*6/5 к</t>
  </si>
  <si>
    <t>сушка и хранение стаканов и инвентаря</t>
  </si>
  <si>
    <t xml:space="preserve"> СР-1,6*6/5 нерж</t>
  </si>
  <si>
    <t xml:space="preserve"> СР-1,6*6/5 оц</t>
  </si>
  <si>
    <t xml:space="preserve"> СР-1,6*8/5 к</t>
  </si>
  <si>
    <t xml:space="preserve"> СР-1,6*8/5 нерж</t>
  </si>
  <si>
    <t xml:space="preserve"> СР-1,6*8/5 оц</t>
  </si>
  <si>
    <t xml:space="preserve"> СР-1,6*12/5 к</t>
  </si>
  <si>
    <t xml:space="preserve"> СР-1,6*12/5 нерж</t>
  </si>
  <si>
    <t xml:space="preserve"> СР-1,6*12/5 оц</t>
  </si>
  <si>
    <t xml:space="preserve"> СР-1,6*16/5 к</t>
  </si>
  <si>
    <t xml:space="preserve"> СР-1,6*16/5 нерж</t>
  </si>
  <si>
    <t xml:space="preserve"> СР-1,6*16/5 оц</t>
  </si>
  <si>
    <t xml:space="preserve"> СР-1,8*6/5 к</t>
  </si>
  <si>
    <t xml:space="preserve"> СР-1,8*6/5 нерж</t>
  </si>
  <si>
    <t xml:space="preserve"> СР-1,8*6/5 оц</t>
  </si>
  <si>
    <t xml:space="preserve"> СР-1,8*8/5 к</t>
  </si>
  <si>
    <t xml:space="preserve"> СР-1,8*8/5 нерж</t>
  </si>
  <si>
    <t xml:space="preserve"> СР-1,8*8/5 оц</t>
  </si>
  <si>
    <t xml:space="preserve"> СР-1,8*12/5 к</t>
  </si>
  <si>
    <t xml:space="preserve"> СР-1,8*12/5 нерж</t>
  </si>
  <si>
    <t xml:space="preserve"> СР-1,8*12/5 оц</t>
  </si>
  <si>
    <t xml:space="preserve"> СР-1,8*16/5 к</t>
  </si>
  <si>
    <t xml:space="preserve"> СР-1,8*16/5 нерж</t>
  </si>
  <si>
    <t xml:space="preserve"> СР-1,8*16/5 оц</t>
  </si>
  <si>
    <t>Решётки из никелированной стали</t>
  </si>
  <si>
    <t>со сплошными полками</t>
  </si>
  <si>
    <t xml:space="preserve"> С-1,6*6*3/4 к</t>
  </si>
  <si>
    <t>600 х 300 х 1600</t>
  </si>
  <si>
    <t xml:space="preserve"> С-1,6*6*3/4 нерж</t>
  </si>
  <si>
    <t xml:space="preserve"> С-1,6*6*3/4 оц</t>
  </si>
  <si>
    <t xml:space="preserve"> С-1,6*6*4/4 к</t>
  </si>
  <si>
    <t xml:space="preserve"> С-1,6*6*4/4 нерж</t>
  </si>
  <si>
    <t xml:space="preserve"> С-1,6*6*4/4 оц</t>
  </si>
  <si>
    <t xml:space="preserve"> С-1,6*6*5/4  к</t>
  </si>
  <si>
    <t>600 х 500 х 1600</t>
  </si>
  <si>
    <t xml:space="preserve"> С-1,6*6*5/4 нерж</t>
  </si>
  <si>
    <t xml:space="preserve"> С-1,6*6*5/4 оц</t>
  </si>
  <si>
    <t xml:space="preserve"> С-1,6*6*6/4 к</t>
  </si>
  <si>
    <t>600 х 600 х 1600</t>
  </si>
  <si>
    <t xml:space="preserve"> С-1,6*6*6/4 нерж</t>
  </si>
  <si>
    <t xml:space="preserve"> С-1,6*6*6/4 оц</t>
  </si>
  <si>
    <t xml:space="preserve"> С-1,6*8*3/4 к</t>
  </si>
  <si>
    <t>800 х 300 х 1600</t>
  </si>
  <si>
    <t xml:space="preserve"> С-1,6*8*3/4 нерж</t>
  </si>
  <si>
    <t xml:space="preserve"> С-1,6*8*3/4 оц</t>
  </si>
  <si>
    <t xml:space="preserve"> С-1,6*8*4/4 к</t>
  </si>
  <si>
    <t>800 х 400 х 1600</t>
  </si>
  <si>
    <t xml:space="preserve"> С-1,6*8*4/4 нерж</t>
  </si>
  <si>
    <t xml:space="preserve"> С-1,6*8*4/4 оц</t>
  </si>
  <si>
    <t xml:space="preserve"> С-1,6*8*5/4 к</t>
  </si>
  <si>
    <t>800 х 500 х 1600</t>
  </si>
  <si>
    <t xml:space="preserve"> С-1,6*8*5/4 нерж</t>
  </si>
  <si>
    <t xml:space="preserve"> С-1,6*8*5/4 оц</t>
  </si>
  <si>
    <t xml:space="preserve"> С-1,6*8*6/4 к</t>
  </si>
  <si>
    <t>800 х 600 х 1600</t>
  </si>
  <si>
    <t xml:space="preserve"> С-1,6*8*6/4 нерж</t>
  </si>
  <si>
    <t xml:space="preserve"> С-1,6*8*6/4 оц</t>
  </si>
  <si>
    <t xml:space="preserve"> С-1,6*9*3/4 к</t>
  </si>
  <si>
    <t>900 х 300 х 1600</t>
  </si>
  <si>
    <t xml:space="preserve"> С-1,6*9*3/4 нерж</t>
  </si>
  <si>
    <t xml:space="preserve"> С-1,6*9*3/4 оц</t>
  </si>
  <si>
    <t xml:space="preserve"> С-1,6*9*4/4 к</t>
  </si>
  <si>
    <t>900 х 400 х 1600</t>
  </si>
  <si>
    <t xml:space="preserve"> С-1,6*9*4/4 нерж</t>
  </si>
  <si>
    <t xml:space="preserve"> С-1,6*9*4/4 оц</t>
  </si>
  <si>
    <t xml:space="preserve"> С-1,6*9*5/4 к</t>
  </si>
  <si>
    <t>900 х 500 х 1600</t>
  </si>
  <si>
    <t xml:space="preserve"> С-1,6*9*5/4 нерж</t>
  </si>
  <si>
    <t xml:space="preserve"> С-1,6*9*5/4 оц</t>
  </si>
  <si>
    <t xml:space="preserve"> С-1,6*9*6/4 к</t>
  </si>
  <si>
    <t>900 х 600 х 1600</t>
  </si>
  <si>
    <t xml:space="preserve"> С-1,6*9*6/4 нерж</t>
  </si>
  <si>
    <t xml:space="preserve"> С-1,6*9*6/4 оц</t>
  </si>
  <si>
    <t xml:space="preserve"> С-1,6*10*3/4 к</t>
  </si>
  <si>
    <t>1000 х 300 х 1600</t>
  </si>
  <si>
    <t xml:space="preserve"> С-1,6*10*3/4 нерж</t>
  </si>
  <si>
    <t xml:space="preserve"> С-1,6*10*3/4 оц</t>
  </si>
  <si>
    <t xml:space="preserve"> С-1,6*10*4/4 к</t>
  </si>
  <si>
    <t xml:space="preserve"> С-1,6*10*4/4 нерж</t>
  </si>
  <si>
    <t xml:space="preserve"> С-1,6*10*4/4 оц</t>
  </si>
  <si>
    <t xml:space="preserve"> С-1,6*10*5/4 к</t>
  </si>
  <si>
    <t xml:space="preserve"> С-1,6*10*5/4 нерж</t>
  </si>
  <si>
    <t xml:space="preserve"> С-1,6*10*5/4 оц</t>
  </si>
  <si>
    <t xml:space="preserve"> С-1,6*10*6/4 к</t>
  </si>
  <si>
    <t>1000 х 600 х 1600</t>
  </si>
  <si>
    <t xml:space="preserve"> С-1,6*10*6/4 нерж</t>
  </si>
  <si>
    <t xml:space="preserve"> С-1,6*10*6/4 оц.</t>
  </si>
  <si>
    <t xml:space="preserve"> С-1,6*12*3/4 к</t>
  </si>
  <si>
    <t>1200 х 300 х 1600</t>
  </si>
  <si>
    <t xml:space="preserve"> С-1,6*12*3/4 нерж</t>
  </si>
  <si>
    <t xml:space="preserve"> С-1,6*12*3/4 оц</t>
  </si>
  <si>
    <t xml:space="preserve"> С-1,6*12*4/4 к</t>
  </si>
  <si>
    <t xml:space="preserve"> С-1,6*12*4/4 нерж</t>
  </si>
  <si>
    <t xml:space="preserve"> С-1,6*12*4/4 оц</t>
  </si>
  <si>
    <t xml:space="preserve"> С-1,6*12*5/4 к</t>
  </si>
  <si>
    <t xml:space="preserve"> С-1,6*12*5/4 нерж</t>
  </si>
  <si>
    <t xml:space="preserve"> С-1,6*12*5/4 оц</t>
  </si>
  <si>
    <t xml:space="preserve"> С-1,6*12*6/4 к</t>
  </si>
  <si>
    <t>1200 х 600 х 1600</t>
  </si>
  <si>
    <t xml:space="preserve"> С-1,6*12*6/4 нерж</t>
  </si>
  <si>
    <t xml:space="preserve"> С-1,6*12*6/4 оц</t>
  </si>
  <si>
    <t xml:space="preserve"> С-1,6*15*3/4 к</t>
  </si>
  <si>
    <t>1500 х 300 х 1600</t>
  </si>
  <si>
    <t xml:space="preserve"> С-1,6*15*3/4 нерж</t>
  </si>
  <si>
    <t xml:space="preserve"> С-1,6*15*3/4 оц</t>
  </si>
  <si>
    <t xml:space="preserve"> С-1,6*15*4/4 к</t>
  </si>
  <si>
    <t>1500 х 400 х 1600</t>
  </si>
  <si>
    <t xml:space="preserve"> С-1,6*15*4/4 нерж</t>
  </si>
  <si>
    <t xml:space="preserve"> С-1,6*15*4/4 оц</t>
  </si>
  <si>
    <t xml:space="preserve"> С-1,6*15*5/4 к</t>
  </si>
  <si>
    <t>1500 х 500 х 1600</t>
  </si>
  <si>
    <t xml:space="preserve"> С-1,6*15*5/4 нерж</t>
  </si>
  <si>
    <t xml:space="preserve"> С-1,6*15*5/4 оц</t>
  </si>
  <si>
    <t xml:space="preserve"> С-1,6*15*6/4 к</t>
  </si>
  <si>
    <t>1500 х 600 х 1600</t>
  </si>
  <si>
    <t xml:space="preserve"> С-1,6*15*6/4 нерж</t>
  </si>
  <si>
    <t xml:space="preserve"> С-1,6*15*6/4 оц</t>
  </si>
  <si>
    <t xml:space="preserve"> С-1,8*6*3/4 к</t>
  </si>
  <si>
    <t>600 х 300 х 1800</t>
  </si>
  <si>
    <t xml:space="preserve"> С-1,8*6*3/4 нерж</t>
  </si>
  <si>
    <t xml:space="preserve"> С-1,8*6*3/4 оц</t>
  </si>
  <si>
    <t xml:space="preserve"> С-1,8*6*4/4 к</t>
  </si>
  <si>
    <t xml:space="preserve"> С-1,8*6*4/4 нерж</t>
  </si>
  <si>
    <t xml:space="preserve"> С-1,8*6*4/4 оц</t>
  </si>
  <si>
    <t xml:space="preserve"> С-1,8*6*5/4 к</t>
  </si>
  <si>
    <t>600 х 500 х 1800</t>
  </si>
  <si>
    <t xml:space="preserve"> С-1,8*6*5/4 нерж</t>
  </si>
  <si>
    <t xml:space="preserve"> С-1,8*6*5/4 оц</t>
  </si>
  <si>
    <t xml:space="preserve"> С-1,8*6*6/4 к</t>
  </si>
  <si>
    <t>600 х 600 х 1800</t>
  </si>
  <si>
    <t xml:space="preserve"> С-1,8*6*6/4 нерж</t>
  </si>
  <si>
    <t xml:space="preserve"> С-1,8*6*6/4 оц</t>
  </si>
  <si>
    <t xml:space="preserve"> С-1,8*8*3/4 к</t>
  </si>
  <si>
    <t>800 х 300 х 1800</t>
  </si>
  <si>
    <t xml:space="preserve"> С-1,8*8*3/4 нерж</t>
  </si>
  <si>
    <t xml:space="preserve"> С-1,8*8*3/4 оц</t>
  </si>
  <si>
    <t xml:space="preserve"> С-1,8*8*4/4 к</t>
  </si>
  <si>
    <t>800 х 400 х 1800</t>
  </si>
  <si>
    <t xml:space="preserve"> С-1,8*8*4/4 нерж.</t>
  </si>
  <si>
    <t xml:space="preserve"> С-1,8*8*4/4 оц</t>
  </si>
  <si>
    <t xml:space="preserve"> С-1,8*8*5/4 к</t>
  </si>
  <si>
    <t>800 х 500 х 1800</t>
  </si>
  <si>
    <t xml:space="preserve"> С-1,8*8*5/4 нерж</t>
  </si>
  <si>
    <t xml:space="preserve"> С-1,8*8*5/4 оц</t>
  </si>
  <si>
    <t xml:space="preserve"> С-1,8*8*6/4 к</t>
  </si>
  <si>
    <t>800 х 600 х 1800</t>
  </si>
  <si>
    <t xml:space="preserve"> С-1,8*8*6/4 нерж</t>
  </si>
  <si>
    <t xml:space="preserve"> С-1,8*8*6/4 оц</t>
  </si>
  <si>
    <t xml:space="preserve"> С-1,8*9*3/4 к</t>
  </si>
  <si>
    <t>900 х 300 х 1800</t>
  </si>
  <si>
    <t xml:space="preserve"> С-1,8*9*3/4 нерж</t>
  </si>
  <si>
    <t xml:space="preserve"> С-1,8*9*3/4 оц</t>
  </si>
  <si>
    <t xml:space="preserve"> С-1,8*9*4/4 к</t>
  </si>
  <si>
    <t>900 х 400 х 1800</t>
  </si>
  <si>
    <t xml:space="preserve"> С-1,8*9*4/4 нерж</t>
  </si>
  <si>
    <t xml:space="preserve"> С-1,8*9*4/4 оц</t>
  </si>
  <si>
    <t xml:space="preserve"> С-1,8*9*5/4 к</t>
  </si>
  <si>
    <t>900 х 500 х 1800</t>
  </si>
  <si>
    <t xml:space="preserve"> С-1,8*9*5/4 нерж</t>
  </si>
  <si>
    <t xml:space="preserve"> С-1,8*9*5/4 оц</t>
  </si>
  <si>
    <t xml:space="preserve"> С-1,8*9*6/4 к</t>
  </si>
  <si>
    <t>900 х 600 х 1800</t>
  </si>
  <si>
    <t xml:space="preserve"> С-1,8*9*6/4 нерж</t>
  </si>
  <si>
    <t xml:space="preserve"> С-1,8*9*6/4 оц</t>
  </si>
  <si>
    <t xml:space="preserve"> С-1,8*10*3/4 к</t>
  </si>
  <si>
    <t>1000 х 300 х 1800</t>
  </si>
  <si>
    <t xml:space="preserve"> С-1,8*10*3/4 нерж</t>
  </si>
  <si>
    <t xml:space="preserve"> С-1,8*10*3/4 оц</t>
  </si>
  <si>
    <t xml:space="preserve"> С-1,8*10*4/4 к</t>
  </si>
  <si>
    <t xml:space="preserve"> С-1,8*10*4/4 нерж</t>
  </si>
  <si>
    <t xml:space="preserve"> С-1,8*10*4/4 оц</t>
  </si>
  <si>
    <t xml:space="preserve"> С-1,8*10*5/4 к</t>
  </si>
  <si>
    <t xml:space="preserve"> С-1,8*10*5/4 нерж</t>
  </si>
  <si>
    <t xml:space="preserve"> С-1,8*10*5/4 оц</t>
  </si>
  <si>
    <t xml:space="preserve"> С-1,8*10*6/4 к</t>
  </si>
  <si>
    <t>1000 х 600 х 1800</t>
  </si>
  <si>
    <t xml:space="preserve"> С-1,8*10*6/4 нерж</t>
  </si>
  <si>
    <t xml:space="preserve"> С-1,8*10*6/4 оц</t>
  </si>
  <si>
    <t xml:space="preserve"> С-1,8*12*3/4 к</t>
  </si>
  <si>
    <t>1200 х 300 х 1800</t>
  </si>
  <si>
    <t xml:space="preserve"> С-1,8*12*3/4 нерж</t>
  </si>
  <si>
    <t xml:space="preserve"> С-1,8*12*3/4 оц</t>
  </si>
  <si>
    <t xml:space="preserve"> С-1,8*12*4/4 к</t>
  </si>
  <si>
    <t xml:space="preserve"> С-1,8*12*4/4 нерж</t>
  </si>
  <si>
    <t xml:space="preserve"> С-1,8*12*4/4 оц</t>
  </si>
  <si>
    <t xml:space="preserve"> С-1,8*12*5/4 к</t>
  </si>
  <si>
    <t xml:space="preserve"> С-1,8*12*5/4 нерж</t>
  </si>
  <si>
    <t xml:space="preserve"> С-1,8*12*5/4 оц</t>
  </si>
  <si>
    <t xml:space="preserve"> С-1,8*12*6/4 к</t>
  </si>
  <si>
    <t>1200 х 600 х 1800</t>
  </si>
  <si>
    <t xml:space="preserve"> С-1,8*12*6/4 нерж</t>
  </si>
  <si>
    <t xml:space="preserve"> С-1,8*12*6/4 оц</t>
  </si>
  <si>
    <t xml:space="preserve"> С-1,8*15*3/4 к</t>
  </si>
  <si>
    <t>1500 х 300 х 1800</t>
  </si>
  <si>
    <t xml:space="preserve"> С-1,8*15*3/4 нерж</t>
  </si>
  <si>
    <t xml:space="preserve"> С-1,8*15*3/4 оц</t>
  </si>
  <si>
    <t xml:space="preserve"> С-1,8*15*4/4 к</t>
  </si>
  <si>
    <t>1500 х 400 х 1800</t>
  </si>
  <si>
    <t xml:space="preserve"> С-1,8*15*4/4 нерж</t>
  </si>
  <si>
    <t xml:space="preserve"> С-1,8*15*4/4 оц</t>
  </si>
  <si>
    <t xml:space="preserve"> С-1,8*15*5/4 к</t>
  </si>
  <si>
    <t>1500 х 500 х 1800</t>
  </si>
  <si>
    <t xml:space="preserve"> С-1,8*15*5/4 нерж</t>
  </si>
  <si>
    <t xml:space="preserve"> С-1,8*15*5/4 оц</t>
  </si>
  <si>
    <t xml:space="preserve"> С-1,8*15*6/4 к</t>
  </si>
  <si>
    <t>1500 х 600 х 1800</t>
  </si>
  <si>
    <t xml:space="preserve"> С-1,8*15*6/4 нерж</t>
  </si>
  <si>
    <t xml:space="preserve"> С-1,8*15*6/4 оц</t>
  </si>
  <si>
    <t xml:space="preserve"> С-2*6*3/4 к</t>
  </si>
  <si>
    <t>600 х 300 х 2000</t>
  </si>
  <si>
    <t xml:space="preserve"> С-2*6*3/4 нерж</t>
  </si>
  <si>
    <t xml:space="preserve"> С-2*6*3/4 оц</t>
  </si>
  <si>
    <t xml:space="preserve"> С-2*6*4/4 к</t>
  </si>
  <si>
    <t xml:space="preserve"> С-2*6*4/4 нерж</t>
  </si>
  <si>
    <t xml:space="preserve"> С-2*6*4/4 оц</t>
  </si>
  <si>
    <t xml:space="preserve"> С-2*6*5/4 к</t>
  </si>
  <si>
    <t>600 х 500 х 2000</t>
  </si>
  <si>
    <t xml:space="preserve"> С-2*6*5/4 нерж</t>
  </si>
  <si>
    <t xml:space="preserve"> С-2*6*5/4 оц</t>
  </si>
  <si>
    <t xml:space="preserve"> С-2*6*6/4 к</t>
  </si>
  <si>
    <t>600 х 600 х 2000</t>
  </si>
  <si>
    <t xml:space="preserve"> С-2*6*6/4 нерж</t>
  </si>
  <si>
    <t xml:space="preserve"> С-2*6*6/4 оц</t>
  </si>
  <si>
    <t xml:space="preserve"> С-2*8*3/4 к</t>
  </si>
  <si>
    <t>800 х 300 х 2000</t>
  </si>
  <si>
    <t xml:space="preserve"> С-2*8*3/4 нерж</t>
  </si>
  <si>
    <t xml:space="preserve"> С-2*8*3/4 оц</t>
  </si>
  <si>
    <t xml:space="preserve"> С-2*8*4/4 к</t>
  </si>
  <si>
    <t>800 х 400 х 2000</t>
  </si>
  <si>
    <t xml:space="preserve"> С-2*8*4/4 нерж</t>
  </si>
  <si>
    <t xml:space="preserve"> С-2*8*4/4 оц</t>
  </si>
  <si>
    <t xml:space="preserve"> С-2*8*5/4 к</t>
  </si>
  <si>
    <t>800 х 500 х 2000</t>
  </si>
  <si>
    <t xml:space="preserve"> С-2*8*5/4 нерж</t>
  </si>
  <si>
    <t xml:space="preserve"> С-2*8*5/4 оц</t>
  </si>
  <si>
    <t xml:space="preserve"> С-2*8*6/4 к</t>
  </si>
  <si>
    <t>800 х 600 х 2000</t>
  </si>
  <si>
    <t xml:space="preserve"> С-2*8*6/4 нерж</t>
  </si>
  <si>
    <t xml:space="preserve"> С-2*8*6/4 оц</t>
  </si>
  <si>
    <t xml:space="preserve"> С-2*9*3/4 к</t>
  </si>
  <si>
    <t>900 х 300 х 2000</t>
  </si>
  <si>
    <t xml:space="preserve"> С-2*9*3/4 нерж</t>
  </si>
  <si>
    <t xml:space="preserve"> С-2*9*3/4 оц</t>
  </si>
  <si>
    <t xml:space="preserve"> С-2*9*4/4 к</t>
  </si>
  <si>
    <t>900 х 400 х 2000</t>
  </si>
  <si>
    <t xml:space="preserve"> С-2*9*4/4 нерж.</t>
  </si>
  <si>
    <t xml:space="preserve"> С-2*9*4/4 оц</t>
  </si>
  <si>
    <t xml:space="preserve"> С-2*9*5/4 к</t>
  </si>
  <si>
    <t>900 х 500 х 2000</t>
  </si>
  <si>
    <t xml:space="preserve"> С-2*9*5/4 нерж</t>
  </si>
  <si>
    <t xml:space="preserve"> С-2*9*5/4 оц</t>
  </si>
  <si>
    <t xml:space="preserve"> С-2*9*6/4 к</t>
  </si>
  <si>
    <t>900 х 600 х 2000</t>
  </si>
  <si>
    <t xml:space="preserve"> С-2*9*6/4 нерж</t>
  </si>
  <si>
    <t xml:space="preserve"> С-2*9*6/4 оц</t>
  </si>
  <si>
    <t xml:space="preserve"> С-2*10*3/4 к</t>
  </si>
  <si>
    <t>1000 х 300 х 2000</t>
  </si>
  <si>
    <t xml:space="preserve"> С-2*10*3/4 нерж</t>
  </si>
  <si>
    <t xml:space="preserve"> С-2*10*3/4 оц</t>
  </si>
  <si>
    <t xml:space="preserve"> С-2*10*4/4 к</t>
  </si>
  <si>
    <t xml:space="preserve"> С-2*10*4/4 нерж</t>
  </si>
  <si>
    <t xml:space="preserve"> С-2*10*4/4 оц</t>
  </si>
  <si>
    <t xml:space="preserve"> С-2*10*5/4 к</t>
  </si>
  <si>
    <t xml:space="preserve"> С-2*10*5/4 нерж</t>
  </si>
  <si>
    <t xml:space="preserve"> С-2*10*5/4 оц</t>
  </si>
  <si>
    <t xml:space="preserve"> С-2*10*6/4 к</t>
  </si>
  <si>
    <t>1000 х 600 х 2000</t>
  </si>
  <si>
    <t xml:space="preserve"> С-2*10*6/4 нерж</t>
  </si>
  <si>
    <t xml:space="preserve"> С-2*10*6/4 оц</t>
  </si>
  <si>
    <t xml:space="preserve"> С-2*12*3/4 к</t>
  </si>
  <si>
    <t>1200 х 300 х 2000</t>
  </si>
  <si>
    <t xml:space="preserve"> С-2*12*3/4 нерж</t>
  </si>
  <si>
    <t xml:space="preserve"> С-2*12*3/4 оц</t>
  </si>
  <si>
    <t xml:space="preserve"> С-2*12*4/4 к</t>
  </si>
  <si>
    <t xml:space="preserve"> С-2*12*4/4 нерж</t>
  </si>
  <si>
    <t xml:space="preserve"> С-2*12*4/4 оц</t>
  </si>
  <si>
    <t xml:space="preserve"> С-2*12*5/4 к</t>
  </si>
  <si>
    <t xml:space="preserve"> С-2*12*5/4 нерж</t>
  </si>
  <si>
    <t xml:space="preserve"> С-2*12*5/4 оц</t>
  </si>
  <si>
    <t xml:space="preserve"> С-2*12*6/4 к</t>
  </si>
  <si>
    <t>1200 х 600 х 2000</t>
  </si>
  <si>
    <t xml:space="preserve"> С-2*12*6/4 нерж</t>
  </si>
  <si>
    <t xml:space="preserve"> С-2*12*6/4 оц</t>
  </si>
  <si>
    <t xml:space="preserve"> С-2*15*3/4 к</t>
  </si>
  <si>
    <t>1500 х 300 х 2000</t>
  </si>
  <si>
    <t xml:space="preserve"> С-2*15*3/4 нерж</t>
  </si>
  <si>
    <t xml:space="preserve"> С-2*15*3/4 оц</t>
  </si>
  <si>
    <t xml:space="preserve"> С-2*15*4/4 к</t>
  </si>
  <si>
    <t>1500 х 400 х 2000</t>
  </si>
  <si>
    <t xml:space="preserve"> С-2*15*4/4 нерж</t>
  </si>
  <si>
    <t xml:space="preserve"> С-2*15*4/4 оц</t>
  </si>
  <si>
    <t xml:space="preserve"> С-2*15*5/4 к</t>
  </si>
  <si>
    <t>1500 х 500 х 2000</t>
  </si>
  <si>
    <t xml:space="preserve"> С-2*15*5/4 нерж.</t>
  </si>
  <si>
    <t xml:space="preserve"> С-2*15*5/4 оц</t>
  </si>
  <si>
    <t xml:space="preserve"> С-2*15*6/4 к</t>
  </si>
  <si>
    <t>1500 х 600 х 2000</t>
  </si>
  <si>
    <t xml:space="preserve"> С-2*15*6/4 нерж</t>
  </si>
  <si>
    <t xml:space="preserve"> С-2*15*6/4 оц</t>
  </si>
  <si>
    <t>С-1,6*10*3/4 к</t>
  </si>
  <si>
    <t>хранения кухонного инвентаря, посуды и упакованных пищевых продуктов</t>
  </si>
  <si>
    <t>С-1,6*10*3/4 нерж</t>
  </si>
  <si>
    <t>С-1,6*10*3/4 оц</t>
  </si>
  <si>
    <t>С-1,6*10*4/4 к</t>
  </si>
  <si>
    <t>С-1,6*10*4/4 нерж</t>
  </si>
  <si>
    <t>С-1,6*10*4/4 оц</t>
  </si>
  <si>
    <t>С-1,6*10*5/4 к</t>
  </si>
  <si>
    <t>С-1,6*10*5/4 нерж</t>
  </si>
  <si>
    <t>С-1,6*10*5/4 оц</t>
  </si>
  <si>
    <t>С-1,6*10*6/4 к</t>
  </si>
  <si>
    <t>С-1,6*10*6/4 нерж</t>
  </si>
  <si>
    <t>С-1,6*10*6/4 оц</t>
  </si>
  <si>
    <t>С-1,6*12*3/4 к</t>
  </si>
  <si>
    <t>С-1,6*12*3/4 нерж</t>
  </si>
  <si>
    <t>С-1,6*12*3/4 оц</t>
  </si>
  <si>
    <t>С-1,6*12*4/4 к</t>
  </si>
  <si>
    <t>С-1,6*12*4/4 нерж</t>
  </si>
  <si>
    <t>С-1,6*12*4/4 оц</t>
  </si>
  <si>
    <t>С-1,6*12*5/4 к</t>
  </si>
  <si>
    <t>С-1,6*12*5/4 нерж</t>
  </si>
  <si>
    <t>С-1,6*12*5/4 оц</t>
  </si>
  <si>
    <t>С-1,6*12*6/4 к</t>
  </si>
  <si>
    <t>С-1,6*12*6/4 нерж</t>
  </si>
  <si>
    <t>С-1,6*12*6/4 оц</t>
  </si>
  <si>
    <t>С-1,6*15*3/4 к</t>
  </si>
  <si>
    <t>С-1,6*15*3/4 нерж</t>
  </si>
  <si>
    <t>С-1,6*15*3/4 оц</t>
  </si>
  <si>
    <t>С-1,6*15*4/4 к</t>
  </si>
  <si>
    <t>С-1,6*15*4/4 нерж</t>
  </si>
  <si>
    <t>С-1,6*15*4/4 оц</t>
  </si>
  <si>
    <t>С-1,6*15*5/4 к</t>
  </si>
  <si>
    <t>С-1,6*15*5/4 нерж</t>
  </si>
  <si>
    <t>С-1,6*15*5/4 оц</t>
  </si>
  <si>
    <t>С-1,6*15*6/4 к</t>
  </si>
  <si>
    <t>С-1,6*15*6/4 нерж</t>
  </si>
  <si>
    <t>С-1,6*15*6/4 оц</t>
  </si>
  <si>
    <t>С-1,6*6*3/4 к</t>
  </si>
  <si>
    <t>С-1,6*6*3/4 нерж</t>
  </si>
  <si>
    <t>600 х 300 1600</t>
  </si>
  <si>
    <t>С-1,6*6*3/4 оц</t>
  </si>
  <si>
    <t>С-1,6*6*4/4 к</t>
  </si>
  <si>
    <t>С-1,6*6*4/4 нерж</t>
  </si>
  <si>
    <t>С-1,6*6*4/4 оц</t>
  </si>
  <si>
    <t>С-1,6*6*5/4 к</t>
  </si>
  <si>
    <t>С-1,6*6*5/4 нерж</t>
  </si>
  <si>
    <t>С-1,6*6*5/4 оц</t>
  </si>
  <si>
    <t>С-1,6*6*6/4 к</t>
  </si>
  <si>
    <t>С-1,6*6*6/4 нерж</t>
  </si>
  <si>
    <t>С-1,6*6*6/4 оц</t>
  </si>
  <si>
    <t>С-1,6*8*3/4 к</t>
  </si>
  <si>
    <t>С-1,6*8*3/4 нерж</t>
  </si>
  <si>
    <t>С-1,6*8*3/4 оц</t>
  </si>
  <si>
    <t>С-1,6*8*4/4 к</t>
  </si>
  <si>
    <t>С-1,6*8*4/4 нерж</t>
  </si>
  <si>
    <t>С-1,6*8*4/4 оц</t>
  </si>
  <si>
    <t>С-1,6*8*5/4 к</t>
  </si>
  <si>
    <t>С-1,6*8*5/4 нерж</t>
  </si>
  <si>
    <t>С-1,6*8*5/4 оц</t>
  </si>
  <si>
    <t>С-1,6*9*3/4 к</t>
  </si>
  <si>
    <t>С-1,6*9*3/4 нерж</t>
  </si>
  <si>
    <t>С-1,6*9*3/4 оц</t>
  </si>
  <si>
    <t>С-1,6*9*4/4 к</t>
  </si>
  <si>
    <t>С-1,6*9*4/4 нерж</t>
  </si>
  <si>
    <t>С-1,6*9*4/4 оц</t>
  </si>
  <si>
    <t>С-1,6*9*5/4 к</t>
  </si>
  <si>
    <t>С-1,6*9*5/4 нерж</t>
  </si>
  <si>
    <t>С-1,6*9*5/4 оц</t>
  </si>
  <si>
    <t>С-1,8*10*3/4 к</t>
  </si>
  <si>
    <t>С-1,8*10*3/4 нерж</t>
  </si>
  <si>
    <t>С-1,8*10*3/4 оц</t>
  </si>
  <si>
    <t>С-1,8*10*4/4 к</t>
  </si>
  <si>
    <t>С-1,8*10*4/4 нерж</t>
  </si>
  <si>
    <t>С-1,8*10*4/4 оц</t>
  </si>
  <si>
    <t>С-1,8*10*5/4 к</t>
  </si>
  <si>
    <t>С-1,8*10*5/4 нерж</t>
  </si>
  <si>
    <t>С-1,8*10*5/4 оц</t>
  </si>
  <si>
    <t>С-1,8*10*6/4 к</t>
  </si>
  <si>
    <t>С-1,8*10*6/4 нерж</t>
  </si>
  <si>
    <t>С-1,8*10*6/4 оц</t>
  </si>
  <si>
    <t>С-1,8*12*3/4 к</t>
  </si>
  <si>
    <t>С-1,8*12*3/4 нерж</t>
  </si>
  <si>
    <t>С-1,8*12*3/4 оц</t>
  </si>
  <si>
    <t>С-1,8*12*4/4 к</t>
  </si>
  <si>
    <t>С-1,8*12*4/4 нерж</t>
  </si>
  <si>
    <t>С-1,8*12*4/4 оц</t>
  </si>
  <si>
    <t>С-1,8*12*5/4 к</t>
  </si>
  <si>
    <t>С-1,8*12*5/4 нерж</t>
  </si>
  <si>
    <t>С-1,8*12*5/4 оц</t>
  </si>
  <si>
    <t>С-1,8*12*6/4 к</t>
  </si>
  <si>
    <t>С-1,8*12*6/4 нерж</t>
  </si>
  <si>
    <t>С-1,8*12*6/4 оц</t>
  </si>
  <si>
    <t>С-1,8*15*3/4 к</t>
  </si>
  <si>
    <t>С-1,8*15*3/4 нерж</t>
  </si>
  <si>
    <t>С-1,8*15*3/4 оц</t>
  </si>
  <si>
    <t>С-1,8*15*4/4 к</t>
  </si>
  <si>
    <t>С-1,8*15*4/4 нерж</t>
  </si>
  <si>
    <t>С-1,8*15*4/4 оц</t>
  </si>
  <si>
    <t>С-1,8*15*5/4 к</t>
  </si>
  <si>
    <t>С-1,8*15*5/4 нерж</t>
  </si>
  <si>
    <t>С-1,8*15*5/4 оц</t>
  </si>
  <si>
    <t>С-1,8*15*6/4 к</t>
  </si>
  <si>
    <t>С-1,8*15*6/4 нерж</t>
  </si>
  <si>
    <t>С-1,8*15*6/4 оц</t>
  </si>
  <si>
    <t>С-1,8*6*3/4 к</t>
  </si>
  <si>
    <t>С-1,8*6*3/4 нерж</t>
  </si>
  <si>
    <t>С-1,8*6*3/4 оц</t>
  </si>
  <si>
    <t>С-1,8*6*4/4 к</t>
  </si>
  <si>
    <t>С-1,8*6*4/4 нерж</t>
  </si>
  <si>
    <t>С-1,8*6*4/4 оц</t>
  </si>
  <si>
    <t>С-1,8*6*5/4 к</t>
  </si>
  <si>
    <t>С-1,8*6*5/4 нерж</t>
  </si>
  <si>
    <t>С-1,8*6*5/4 оц</t>
  </si>
  <si>
    <t>С-1,8*6*6/4 к</t>
  </si>
  <si>
    <t>С-1,8*6*6/4 нерж</t>
  </si>
  <si>
    <t>С-1,8*6*6/4 оц</t>
  </si>
  <si>
    <t>С-1,8*8*3/4 к</t>
  </si>
  <si>
    <t>С-1,8*8*3/4 нерж</t>
  </si>
  <si>
    <t>С-1,8*8*3/4 оц</t>
  </si>
  <si>
    <t xml:space="preserve"> С-1,8*8*4/4 нерж</t>
  </si>
  <si>
    <t>С-1,8*8*5/4 к</t>
  </si>
  <si>
    <t>С-1,8*8*5/4 нерж</t>
  </si>
  <si>
    <t>С-1,8*8*5/4 оц</t>
  </si>
  <si>
    <t>С-1,8*8*6/4  к</t>
  </si>
  <si>
    <t>С-1,8*8*6/4  нерж</t>
  </si>
  <si>
    <t>С-1,8*8*6/4  оц</t>
  </si>
  <si>
    <t>С-1,8*9*3/4  к</t>
  </si>
  <si>
    <t>С-1,8*9*3/4 нерж</t>
  </si>
  <si>
    <t>С-1,8*9*3/4  оц</t>
  </si>
  <si>
    <t>С-1,8*9*4/4 к</t>
  </si>
  <si>
    <t>С-1,8*9*4/4 нерж</t>
  </si>
  <si>
    <t>С-1,8*9*4/4 оц</t>
  </si>
  <si>
    <t>С-1,8*9*5/4 к</t>
  </si>
  <si>
    <t>С-1,8*9*5/4 нерж</t>
  </si>
  <si>
    <t>С-1,8*9*5/4 оц</t>
  </si>
  <si>
    <t>С-1,8*9*6/4 к</t>
  </si>
  <si>
    <t>С-1,8*9*6/4 нерж</t>
  </si>
  <si>
    <t>С-1,8*9*6/4 оц</t>
  </si>
  <si>
    <t>С-2*10*4/4 к</t>
  </si>
  <si>
    <t>С-2*10*4/4 нерж</t>
  </si>
  <si>
    <t>С-2*10*4/4 оц</t>
  </si>
  <si>
    <t>С-2*10*5/4 к</t>
  </si>
  <si>
    <t>С-2*10*5/4 нерж</t>
  </si>
  <si>
    <t>С-2*10*5/4 оц</t>
  </si>
  <si>
    <t>С-2*10*6/4 к</t>
  </si>
  <si>
    <t>С-2*10*6/4 нерж</t>
  </si>
  <si>
    <t>С-2*10*6/4 оц</t>
  </si>
  <si>
    <t>С-2*12*3/4 к</t>
  </si>
  <si>
    <t>С-2*12*3/4 нерж</t>
  </si>
  <si>
    <t>С-2*12*3/4 оц</t>
  </si>
  <si>
    <t>С-2*12*4/4 к</t>
  </si>
  <si>
    <t>С-2*12*4/4 нерж</t>
  </si>
  <si>
    <t>С-2*12*4/4 оц</t>
  </si>
  <si>
    <t>С-2*12*5/4 к</t>
  </si>
  <si>
    <t>С-2*12*5/4 нерж</t>
  </si>
  <si>
    <t>С-2*12*5/4 оц</t>
  </si>
  <si>
    <t>С-2*12*6/4 к</t>
  </si>
  <si>
    <t>С-2*12*6/4 нерж</t>
  </si>
  <si>
    <t>С-2*12*6/4 оц</t>
  </si>
  <si>
    <t>С-2*15*3/4 к</t>
  </si>
  <si>
    <t>С-2*15*3/4 нерж</t>
  </si>
  <si>
    <t>С-2*15*3/4 оц</t>
  </si>
  <si>
    <t>С-2*15*4/4 к</t>
  </si>
  <si>
    <t>С-2*15*4/4 нерж</t>
  </si>
  <si>
    <t>С-2*15*4/4 оц</t>
  </si>
  <si>
    <t>С-2*15*5/4 к</t>
  </si>
  <si>
    <t>С-2*15*5/4 нерж</t>
  </si>
  <si>
    <t>С-2*15*5/4 оц</t>
  </si>
  <si>
    <t>С-2*15*6/4 к</t>
  </si>
  <si>
    <t>С-2*15*6/4 нерж</t>
  </si>
  <si>
    <t>С-2*15*6/4 оц</t>
  </si>
  <si>
    <t>С-2*6*3/4 к</t>
  </si>
  <si>
    <t>С-2*6*3/4 нерж</t>
  </si>
  <si>
    <t>С-2*6*3/4 оц</t>
  </si>
  <si>
    <t>С-2*6*4/4 к</t>
  </si>
  <si>
    <t>С-2*6*4/4 нерж</t>
  </si>
  <si>
    <t>С-2*6*4/4 оц</t>
  </si>
  <si>
    <t>С-2*6*5/4 к</t>
  </si>
  <si>
    <t>С-2*6*5/4 нерж</t>
  </si>
  <si>
    <t>С-2*6*5/4 оц</t>
  </si>
  <si>
    <t>С-2*6*6/4 к</t>
  </si>
  <si>
    <t>С-2*6*6/4 нерж</t>
  </si>
  <si>
    <t>С-2*6*6/4 оц</t>
  </si>
  <si>
    <t>С-2*8*3/4 к</t>
  </si>
  <si>
    <t>С-2*8*3/4 нерж</t>
  </si>
  <si>
    <t>С-2*8*3/4 оц</t>
  </si>
  <si>
    <t>С-2*8*4/4 к</t>
  </si>
  <si>
    <t>С-2*8*4/4 нерж</t>
  </si>
  <si>
    <t>С-2*8*4/4 оц</t>
  </si>
  <si>
    <t>С-2*8*5/4 к</t>
  </si>
  <si>
    <t>С-2*8*5/4 нерж</t>
  </si>
  <si>
    <t>С-2*8*5/4 оц</t>
  </si>
  <si>
    <t>С-2*8*6/4 к</t>
  </si>
  <si>
    <t>С-2*8*6/4 нерж</t>
  </si>
  <si>
    <t>С-2*8*6/4 оц</t>
  </si>
  <si>
    <t>С-2*9*3/4 к</t>
  </si>
  <si>
    <t>С-2*9*3/4 нерж</t>
  </si>
  <si>
    <t>С-2*9*3/4 оц</t>
  </si>
  <si>
    <t>С-2*9*4/4 к</t>
  </si>
  <si>
    <t>С-2*9*4/4 нерж</t>
  </si>
  <si>
    <t>С-2*9*4/4 оц</t>
  </si>
  <si>
    <t>С-2*9*5/4 к</t>
  </si>
  <si>
    <t>С-2*9*5/4 нерж</t>
  </si>
  <si>
    <t>С-2*9*5/4 оц</t>
  </si>
  <si>
    <t>С-2*9*6/4 к</t>
  </si>
  <si>
    <t>С-2*9*6/4 нерж</t>
  </si>
  <si>
    <t>С-2*9*6/4 оц</t>
  </si>
  <si>
    <t>с усиленными ребрами из нержавеющей стали</t>
  </si>
  <si>
    <t>Т-1,6*10*5/4</t>
  </si>
  <si>
    <t xml:space="preserve">1000 х 500 х 1600 </t>
  </si>
  <si>
    <t xml:space="preserve"> Т-1,6*10*6/4</t>
  </si>
  <si>
    <t xml:space="preserve"> Т-1,6*12*5/4</t>
  </si>
  <si>
    <t xml:space="preserve"> Т-1,6*12*6/4</t>
  </si>
  <si>
    <t>Т-1,6*15*5/4</t>
  </si>
  <si>
    <t xml:space="preserve"> Т-1,6*15*6/4</t>
  </si>
  <si>
    <t>Т-1,8*10*5/4</t>
  </si>
  <si>
    <t>Т-1,8*10*6/4</t>
  </si>
  <si>
    <t>Т-1,8*12*5/4</t>
  </si>
  <si>
    <t>Т-1,8*12*6/4</t>
  </si>
  <si>
    <t>Т-1,8*15*5/4</t>
  </si>
  <si>
    <t xml:space="preserve">Т-1,8*15*6/4 </t>
  </si>
  <si>
    <t>Т-2*10*5/4</t>
  </si>
  <si>
    <t>Т-2*10*6/4</t>
  </si>
  <si>
    <t>Т-2*12*5/4</t>
  </si>
  <si>
    <t>Т-2*12*6/4</t>
  </si>
  <si>
    <t>Т-2*15*5/4</t>
  </si>
  <si>
    <t>Т-2*15*6/4</t>
  </si>
  <si>
    <t>поддоны</t>
  </si>
  <si>
    <t>ПВ 12*3</t>
  </si>
  <si>
    <t>1180 х 320</t>
  </si>
  <si>
    <t>ПВ 16*3</t>
  </si>
  <si>
    <t>1580 х 310</t>
  </si>
  <si>
    <t>ПВ 6*3</t>
  </si>
  <si>
    <t>600 х 310</t>
  </si>
  <si>
    <t xml:space="preserve"> ПВ 8*3</t>
  </si>
  <si>
    <t>800 х 310</t>
  </si>
  <si>
    <t>полка для сушки тарелок</t>
  </si>
  <si>
    <t>ПТ 12*3</t>
  </si>
  <si>
    <t>ПТ 16*3</t>
  </si>
  <si>
    <t>ПТ 6*3</t>
  </si>
  <si>
    <t>ПТ 8*3</t>
  </si>
  <si>
    <t>ПР 12*3</t>
  </si>
  <si>
    <t>ПР 16*3</t>
  </si>
  <si>
    <t>ПР 6*3</t>
  </si>
  <si>
    <t>ПР 8*3</t>
  </si>
  <si>
    <t>П 10*3</t>
  </si>
  <si>
    <t>1000 х 300</t>
  </si>
  <si>
    <t>П 10*4</t>
  </si>
  <si>
    <t>1000 х 400</t>
  </si>
  <si>
    <t>П 10*5</t>
  </si>
  <si>
    <t>1000 х 500</t>
  </si>
  <si>
    <t>П 10*6</t>
  </si>
  <si>
    <t>П 12*3</t>
  </si>
  <si>
    <t>1200 х 300</t>
  </si>
  <si>
    <t>П 12*4</t>
  </si>
  <si>
    <t xml:space="preserve"> 1200 х 400</t>
  </si>
  <si>
    <t>П 12*5</t>
  </si>
  <si>
    <t>1200 х 500</t>
  </si>
  <si>
    <t>П 12*6</t>
  </si>
  <si>
    <t>П 15*3</t>
  </si>
  <si>
    <t>1500 х 300</t>
  </si>
  <si>
    <t>П 15*4</t>
  </si>
  <si>
    <t>1500 х 400</t>
  </si>
  <si>
    <t>П 15*5</t>
  </si>
  <si>
    <t>1500 х 500</t>
  </si>
  <si>
    <t>П 15*6</t>
  </si>
  <si>
    <t>1500 х 600</t>
  </si>
  <si>
    <t>П 6*3</t>
  </si>
  <si>
    <t>600 х 300</t>
  </si>
  <si>
    <t>П 6*4</t>
  </si>
  <si>
    <t>600 х 400</t>
  </si>
  <si>
    <t>П 6*5</t>
  </si>
  <si>
    <t>600 х 500</t>
  </si>
  <si>
    <t>П 6*6</t>
  </si>
  <si>
    <t xml:space="preserve"> 600 х 600</t>
  </si>
  <si>
    <t>П 8*3</t>
  </si>
  <si>
    <t>800 х 300</t>
  </si>
  <si>
    <t>П 8*4</t>
  </si>
  <si>
    <t>800 х 400</t>
  </si>
  <si>
    <t>П 8*5</t>
  </si>
  <si>
    <t>800 х 500</t>
  </si>
  <si>
    <t>П 8*6</t>
  </si>
  <si>
    <t>800 х 600</t>
  </si>
  <si>
    <t>П 9*3</t>
  </si>
  <si>
    <t>900 х 300</t>
  </si>
  <si>
    <t>П 9*4</t>
  </si>
  <si>
    <t>900 х 400</t>
  </si>
  <si>
    <t>П 9*5</t>
  </si>
  <si>
    <t>900 х 500</t>
  </si>
  <si>
    <t>П 9*6</t>
  </si>
  <si>
    <t>900 х 600</t>
  </si>
  <si>
    <t xml:space="preserve">стойки </t>
  </si>
  <si>
    <t>Ст 1.6 к</t>
  </si>
  <si>
    <t>Ст 1.6 нерж</t>
  </si>
  <si>
    <t>Ст 1.6 оц</t>
  </si>
  <si>
    <t>Ст 1.8 к</t>
  </si>
  <si>
    <t>Ст 1.8 нерж</t>
  </si>
  <si>
    <t>Ст 1.8 оц</t>
  </si>
  <si>
    <t>Ст 2.0 к</t>
  </si>
  <si>
    <t>Ст 2.0 нерж</t>
  </si>
  <si>
    <t>Ст 2.0 оц</t>
  </si>
  <si>
    <t>*  нерж - каркас из нержавеющей стали, к. - каркас из углеродистой стали с порошковым покрытием
** Цена актуальна при заказе от 200 000 руб.
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</si>
  <si>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СТОЛЫ-ТУМБЫ</t>
  </si>
  <si>
    <t>Технические характеристики</t>
  </si>
  <si>
    <t>Цена опт.,
руб.**</t>
  </si>
  <si>
    <t>Тип дверей</t>
  </si>
  <si>
    <t>на стол</t>
  </si>
  <si>
    <t>на полку</t>
  </si>
  <si>
    <t>островные</t>
  </si>
  <si>
    <t xml:space="preserve"> СТРО 6/6 к</t>
  </si>
  <si>
    <t>распашные</t>
  </si>
  <si>
    <t xml:space="preserve"> СТРО 6/6 нерж</t>
  </si>
  <si>
    <t xml:space="preserve"> СТРО 8/6 к</t>
  </si>
  <si>
    <t>800 х 600 х 870</t>
  </si>
  <si>
    <t xml:space="preserve"> СТРО 8/6 нерж</t>
  </si>
  <si>
    <t xml:space="preserve"> СТРО 9/6 к</t>
  </si>
  <si>
    <t xml:space="preserve"> СТРО 9/6 нерж</t>
  </si>
  <si>
    <t xml:space="preserve"> СТРО 10/6 к</t>
  </si>
  <si>
    <t xml:space="preserve"> СТРО 10/6 нерж</t>
  </si>
  <si>
    <t xml:space="preserve"> СТРО 12/6 к</t>
  </si>
  <si>
    <t xml:space="preserve"> СТРО 12/6 нерж</t>
  </si>
  <si>
    <t xml:space="preserve"> СТРО 15/6 к</t>
  </si>
  <si>
    <t xml:space="preserve"> СТРО 15/6 нерж</t>
  </si>
  <si>
    <t xml:space="preserve"> СТКО 8/6 к</t>
  </si>
  <si>
    <t>купе</t>
  </si>
  <si>
    <t xml:space="preserve"> СТКО 8/6 нерж</t>
  </si>
  <si>
    <t xml:space="preserve"> СТКО 9/6 к</t>
  </si>
  <si>
    <t xml:space="preserve"> СТКО 9/6 нерж</t>
  </si>
  <si>
    <t xml:space="preserve"> СТКО 10/6 к</t>
  </si>
  <si>
    <t xml:space="preserve"> СТКО 10/6 нерж</t>
  </si>
  <si>
    <t xml:space="preserve"> СТКО 12/6 к</t>
  </si>
  <si>
    <t xml:space="preserve"> СТКО 12/6 нерж</t>
  </si>
  <si>
    <t xml:space="preserve"> СТКО 15/6 к</t>
  </si>
  <si>
    <t xml:space="preserve"> СТКО 15/6 нерж</t>
  </si>
  <si>
    <t>пристенные</t>
  </si>
  <si>
    <t xml:space="preserve"> СТРП 6/6 к</t>
  </si>
  <si>
    <t xml:space="preserve"> СТРП 6/6 нерж</t>
  </si>
  <si>
    <t xml:space="preserve"> СТРП 8/6 к</t>
  </si>
  <si>
    <t xml:space="preserve"> СТРП 8/6 нерж</t>
  </si>
  <si>
    <t xml:space="preserve"> СТРП 9/6 к</t>
  </si>
  <si>
    <t xml:space="preserve"> СТРП 9/6 нерж</t>
  </si>
  <si>
    <t xml:space="preserve"> СТРП 10/6 к</t>
  </si>
  <si>
    <t xml:space="preserve"> СТРП 10/6 нерж</t>
  </si>
  <si>
    <t xml:space="preserve"> СТРП 12/6 к</t>
  </si>
  <si>
    <t xml:space="preserve"> СТРП 12/6 нерж</t>
  </si>
  <si>
    <t xml:space="preserve"> СТРП 15/6 к</t>
  </si>
  <si>
    <t xml:space="preserve"> СТРП 15/6 нерж</t>
  </si>
  <si>
    <t xml:space="preserve"> СТКП 8/6 к</t>
  </si>
  <si>
    <t xml:space="preserve"> СТКП 8/6 нерж</t>
  </si>
  <si>
    <t xml:space="preserve"> СТКП 9/6 к</t>
  </si>
  <si>
    <t xml:space="preserve"> СТКП 9/6 нерж</t>
  </si>
  <si>
    <t xml:space="preserve"> СТКП 10/6 к</t>
  </si>
  <si>
    <t xml:space="preserve"> СТКП 10/6 нерж</t>
  </si>
  <si>
    <t xml:space="preserve"> СТКП 12/6 к</t>
  </si>
  <si>
    <t xml:space="preserve"> СТКП 12/6 нерж</t>
  </si>
  <si>
    <t xml:space="preserve"> СТКП 15/6 к</t>
  </si>
  <si>
    <t xml:space="preserve"> СТКП 15/6 нерж</t>
  </si>
  <si>
    <t>*  нерж - каркас из нержавеющей стали, стнд. - каркас из углеродистой стали с порошковым покрытием
** Цена актуальна при заказе от 200 000 руб.
***  Гарантия со дня поставки (продажи) потребителю
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</si>
  <si>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РУКОМОЙНИКИ</t>
  </si>
  <si>
    <t>РН 4*3 нерж.</t>
  </si>
  <si>
    <t>400 х 400 х 300</t>
  </si>
  <si>
    <t>РНБ 4*3 нерж.</t>
  </si>
  <si>
    <t>РПЗ 5*6 к.</t>
  </si>
  <si>
    <t>РПЗ 5*6 нерж</t>
  </si>
  <si>
    <t>РПО 5*6 нерж.</t>
  </si>
  <si>
    <t>РПО 5*6 к</t>
  </si>
  <si>
    <t>*  нерж - каркас из нержавеющей стали, стнд. - каркас из углеродистой стали с порошковым покрытием
** Цена актуальна при заказе от 200 000 руб.
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</si>
  <si>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ПОЛКИ НАСТЕННЫЕ</t>
  </si>
  <si>
    <t>Вместимость тарелок, шт</t>
  </si>
  <si>
    <t>сплошные</t>
  </si>
  <si>
    <t>ПН 6х3</t>
  </si>
  <si>
    <t>нерж. сталь</t>
  </si>
  <si>
    <t>ПН 6х4</t>
  </si>
  <si>
    <t>ПН 8*3</t>
  </si>
  <si>
    <t>ПН 8*4</t>
  </si>
  <si>
    <t>ПН 9х3</t>
  </si>
  <si>
    <t>ПН 9х4</t>
  </si>
  <si>
    <t>ПН 10х3</t>
  </si>
  <si>
    <t>ПН 10х4</t>
  </si>
  <si>
    <t>ПН 12х3</t>
  </si>
  <si>
    <t>ПН 12х4</t>
  </si>
  <si>
    <t>1200 х 400</t>
  </si>
  <si>
    <t>ПН 15х3</t>
  </si>
  <si>
    <t>ПН 15х4</t>
  </si>
  <si>
    <t>решетчатые</t>
  </si>
  <si>
    <t>ПНР 6х3</t>
  </si>
  <si>
    <t>стаканы / кухонный инвентарь</t>
  </si>
  <si>
    <t>каркас - нерж. сталь, полки - никелированная сталь</t>
  </si>
  <si>
    <t>ПНР 8х3</t>
  </si>
  <si>
    <t>ПНР 12х3</t>
  </si>
  <si>
    <t>1180 х 310</t>
  </si>
  <si>
    <t>ПНР 16х3</t>
  </si>
  <si>
    <t>ПНТ 6х3</t>
  </si>
  <si>
    <t xml:space="preserve"> тарелки</t>
  </si>
  <si>
    <t>ПНТ 8х3</t>
  </si>
  <si>
    <t>ПНТ 12х3</t>
  </si>
  <si>
    <t>ПНТ 16х3</t>
  </si>
  <si>
    <t>поддоны для сбора воды ПНТ / ПНР</t>
  </si>
  <si>
    <t>ПНН-1/10*3</t>
  </si>
  <si>
    <t>1000 х 300 х 400</t>
  </si>
  <si>
    <t>ПНН-1/10*4</t>
  </si>
  <si>
    <t>1000 х 400 х 400</t>
  </si>
  <si>
    <t>ПНН-1/12*3</t>
  </si>
  <si>
    <t>1200 х 300 х 400</t>
  </si>
  <si>
    <t>ПНН-1/12*4</t>
  </si>
  <si>
    <t>1200 х 400 х 400</t>
  </si>
  <si>
    <t>ПНН-1/15*3</t>
  </si>
  <si>
    <t>1500 х 300 х 400</t>
  </si>
  <si>
    <t>ПНН-1/15*4</t>
  </si>
  <si>
    <t>1500 х 400 х 400</t>
  </si>
  <si>
    <t>ПНН-1/6*3</t>
  </si>
  <si>
    <t>600 х 300 х 400</t>
  </si>
  <si>
    <t>ПНН-1/6*4</t>
  </si>
  <si>
    <t>600 х 400 х 400</t>
  </si>
  <si>
    <t>ПНН-1/8*3</t>
  </si>
  <si>
    <t>800 х 300 х 400</t>
  </si>
  <si>
    <t>ПНН-1/8*4</t>
  </si>
  <si>
    <t>ПНН-1/9*3</t>
  </si>
  <si>
    <t>900 х 300 х 400</t>
  </si>
  <si>
    <t>ПНН-1/9*4</t>
  </si>
  <si>
    <t>900 х 400 х 400</t>
  </si>
  <si>
    <t>ПНН-2/10*3</t>
  </si>
  <si>
    <t>1000 х 300 х 800</t>
  </si>
  <si>
    <t>ПНН-2/10*4</t>
  </si>
  <si>
    <t>1000 х 400 х 800</t>
  </si>
  <si>
    <t>ПНН-2/12*3</t>
  </si>
  <si>
    <t>1200 х 300 х 800</t>
  </si>
  <si>
    <t>ПНН-2/12*4</t>
  </si>
  <si>
    <t>1200 х 400 х 800</t>
  </si>
  <si>
    <t>ПНН-2/15*3</t>
  </si>
  <si>
    <t>1500 х 300 х 800</t>
  </si>
  <si>
    <t>ПНН-2/15*4</t>
  </si>
  <si>
    <t>1500 х 400 х 800</t>
  </si>
  <si>
    <t>ПНН-2/6*3</t>
  </si>
  <si>
    <t>600 х 300 х 800</t>
  </si>
  <si>
    <t>ПНН-2/6*4</t>
  </si>
  <si>
    <t>600 х 400 х 800</t>
  </si>
  <si>
    <t>ПНН-2/8*3</t>
  </si>
  <si>
    <t>800 х 300 х 800</t>
  </si>
  <si>
    <t>ПНН-2/8*4</t>
  </si>
  <si>
    <t>800 х 400 х 800</t>
  </si>
  <si>
    <t>ПНН-2/9*3</t>
  </si>
  <si>
    <t>900 х 300 х 800</t>
  </si>
  <si>
    <t>ПНН-2/9*4</t>
  </si>
  <si>
    <t>900 х 400 х 800</t>
  </si>
  <si>
    <t>ПВТ/Р 6</t>
  </si>
  <si>
    <t>ПВТ/Р 8</t>
  </si>
  <si>
    <t>ПВТ/Р 12</t>
  </si>
  <si>
    <t>ПВТ/Р 16</t>
  </si>
  <si>
    <t>открытые со сплошной полкой</t>
  </si>
  <si>
    <t>ПНО-8*4</t>
  </si>
  <si>
    <t>800 х 400 х 700</t>
  </si>
  <si>
    <t>ПНО-9*4</t>
  </si>
  <si>
    <t>900 х 400 х 700</t>
  </si>
  <si>
    <t>ПНО-10*4</t>
  </si>
  <si>
    <t>1000 х 400 х 700</t>
  </si>
  <si>
    <t>ПНО-12*4</t>
  </si>
  <si>
    <t>1200 х 400 х 700</t>
  </si>
  <si>
    <t>закрытые со сплошной полкой</t>
  </si>
  <si>
    <t>ПНЗ-8х4</t>
  </si>
  <si>
    <t>ПНЗ-9х4</t>
  </si>
  <si>
    <t xml:space="preserve"> 900 х 400 х 700</t>
  </si>
  <si>
    <t>ПНЗ-10х4</t>
  </si>
  <si>
    <t>ПНЗ-12х4</t>
  </si>
  <si>
    <t>1150 х 400 х 700</t>
  </si>
  <si>
    <t>открытые с двумя полками</t>
  </si>
  <si>
    <t>ПТО-8*4</t>
  </si>
  <si>
    <t>тарелки, стаканы, кухонный инвентарь</t>
  </si>
  <si>
    <t>ПТО-12*4</t>
  </si>
  <si>
    <t>1180 х 400 х 700</t>
  </si>
  <si>
    <t>закрытые с двумя полками для тарелок, стаканов, кухонного инвентаря</t>
  </si>
  <si>
    <t>ПТЗ-8*4</t>
  </si>
  <si>
    <t>ПТЗ-12*4</t>
  </si>
  <si>
    <t>для досок и подносов</t>
  </si>
  <si>
    <t xml:space="preserve">ПД 600/11 </t>
  </si>
  <si>
    <t>доски/подносы</t>
  </si>
  <si>
    <t>600 х 400 х 370</t>
  </si>
  <si>
    <t xml:space="preserve">ПД 950/17 </t>
  </si>
  <si>
    <t>950 х 400 х 370</t>
  </si>
  <si>
    <t>ПДГ 600х400</t>
  </si>
  <si>
    <t>600 х 270 х 400</t>
  </si>
  <si>
    <t>*  Цена актуальна при заказе от 200 000 руб.
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</si>
  <si>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ЗОНТЫ ВЕНИЛЯЦИОННЫЕ</t>
  </si>
  <si>
    <t>вентиляционные с жироуловителем лабиринтного типа</t>
  </si>
  <si>
    <t xml:space="preserve">ЗВП 10х8 </t>
  </si>
  <si>
    <t>нерж.сталь</t>
  </si>
  <si>
    <t>960 х 800 х 450</t>
  </si>
  <si>
    <t>ЗВП 12х8</t>
  </si>
  <si>
    <t>1200 х 800 х 450</t>
  </si>
  <si>
    <t>ЗВП 800-2</t>
  </si>
  <si>
    <t>1250 х 800 х 450</t>
  </si>
  <si>
    <t>ЗВП 900-1</t>
  </si>
  <si>
    <t>920 х 900 х 450</t>
  </si>
  <si>
    <t>ЗВП 900-2</t>
  </si>
  <si>
    <t>1350 х 900 х 450</t>
  </si>
  <si>
    <t>ЗВП 10х10</t>
  </si>
  <si>
    <t>1000 х 1000 х 450</t>
  </si>
  <si>
    <t>ЗВО 10х10</t>
  </si>
  <si>
    <t>960 х 1000 х 600</t>
  </si>
  <si>
    <t>ЗВО12х10</t>
  </si>
  <si>
    <t>1200 х 1000 х 600</t>
  </si>
  <si>
    <t>ЗВО 15х10</t>
  </si>
  <si>
    <t>1500 х 1000 х 600</t>
  </si>
  <si>
    <t>приточно-вытяжные с жироуловителем лабиринтного типа</t>
  </si>
  <si>
    <t xml:space="preserve">ЗПВП 10х10 </t>
  </si>
  <si>
    <t>ЗПВП 12х10</t>
  </si>
  <si>
    <t>1200 х 1000 х 450</t>
  </si>
  <si>
    <t>ЗПВП 15х10</t>
  </si>
  <si>
    <t>1500 х 1000 х 450</t>
  </si>
  <si>
    <t>ЗПВО 10х10</t>
  </si>
  <si>
    <t>ЗПВО 12х10</t>
  </si>
  <si>
    <t>ЗПВО 15х10</t>
  </si>
  <si>
    <t>*  Цена актуальна при заказе от 200 000 руб.
** 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</si>
  <si>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ПОДСТАВКИ</t>
  </si>
  <si>
    <t>Комплектующие</t>
  </si>
  <si>
    <t>под кухонный инвентарь</t>
  </si>
  <si>
    <t xml:space="preserve"> ПК 4*4 к</t>
  </si>
  <si>
    <t>стойки крашен. / стол.оцинк</t>
  </si>
  <si>
    <t>400 х 400 х 420</t>
  </si>
  <si>
    <t xml:space="preserve"> ПК 4*4 нерж</t>
  </si>
  <si>
    <t>оцинк.сталь</t>
  </si>
  <si>
    <t xml:space="preserve"> ПК 4*4 оц</t>
  </si>
  <si>
    <t xml:space="preserve"> ПК 6*4 к</t>
  </si>
  <si>
    <t>600 х 400 х 420</t>
  </si>
  <si>
    <t xml:space="preserve"> ПК 6*4 нерж</t>
  </si>
  <si>
    <t xml:space="preserve"> ПК 6*4 оц</t>
  </si>
  <si>
    <t xml:space="preserve"> ПК 8*4 к</t>
  </si>
  <si>
    <t>800 х 400 х 420</t>
  </si>
  <si>
    <t xml:space="preserve"> ПК 8*4 нерж</t>
  </si>
  <si>
    <t xml:space="preserve"> ПК 8*4 оц</t>
  </si>
  <si>
    <t xml:space="preserve"> ПК 10*5 к</t>
  </si>
  <si>
    <t>1000 х 500 х 300</t>
  </si>
  <si>
    <t xml:space="preserve"> ПК 10*5 нерж</t>
  </si>
  <si>
    <t xml:space="preserve"> ПК 10*5 оц.</t>
  </si>
  <si>
    <t xml:space="preserve"> ПК 12*4 к</t>
  </si>
  <si>
    <t>1200 х 400 х 420</t>
  </si>
  <si>
    <t xml:space="preserve"> ПК 12*4 нерж</t>
  </si>
  <si>
    <t xml:space="preserve"> ПК 12*4 оц</t>
  </si>
  <si>
    <t>под пароконвектомат</t>
  </si>
  <si>
    <t>ПК 6 стнд</t>
  </si>
  <si>
    <t>6 направляющих для гастроемкостей G 1/1, столешница с подложкой из ДСП, каркас из трубы 40*40</t>
  </si>
  <si>
    <t>840х700х930</t>
  </si>
  <si>
    <t>ПК 6 нерж</t>
  </si>
  <si>
    <t>ПК 10 стнд</t>
  </si>
  <si>
    <t>10 направляющих для гастроемкостей G 1/1, столешница с подложкой из ДСП, каркас из трубы 40*40</t>
  </si>
  <si>
    <t>840х700х650</t>
  </si>
  <si>
    <t>ПК 10 нерж</t>
  </si>
  <si>
    <t>ПКУ 6</t>
  </si>
  <si>
    <t xml:space="preserve">6 направляющих для гастроемкостей G 1/1 или противней 600*400, столешница с подложкой из ДСП, каркас из трубы 40*40  </t>
  </si>
  <si>
    <t>910 х 710 х 800</t>
  </si>
  <si>
    <t>ПК 6 (910х710)</t>
  </si>
  <si>
    <t xml:space="preserve">6 направляющих для гастроемкостей G 1/1,столешница с подложкой из ДСП, каркас из трубы 40*40  </t>
  </si>
  <si>
    <t>ПК 10 (960х810)</t>
  </si>
  <si>
    <t>10 направляющих для гастроемкостей G 1/1,столешница с подложкой из ДСП, каркас из трубы  30*30</t>
  </si>
  <si>
    <t>960 х 810 х 600</t>
  </si>
  <si>
    <t>ПМ-4*6 к</t>
  </si>
  <si>
    <t>400 х 600 х 860</t>
  </si>
  <si>
    <t>ПМ-4*6 нерж</t>
  </si>
  <si>
    <t>ПМ-4*6 оц</t>
  </si>
  <si>
    <t>ПМ-4*8 к</t>
  </si>
  <si>
    <t>400 х 850 х 860</t>
  </si>
  <si>
    <t>ПМ-4*8 нерж</t>
  </si>
  <si>
    <t>ПМ-4*8 оц</t>
  </si>
  <si>
    <t>ПМт-4*6 к</t>
  </si>
  <si>
    <t>ПМт-4*6 нерж</t>
  </si>
  <si>
    <t>ПМт-4*8 к</t>
  </si>
  <si>
    <t>ПМт-4*8 нерж</t>
  </si>
  <si>
    <t>ППЭ-2Н к</t>
  </si>
  <si>
    <t>400 х 700 х 510</t>
  </si>
  <si>
    <t>ППЭ-2Н нерж</t>
  </si>
  <si>
    <t>ППЭ-2Н оц</t>
  </si>
  <si>
    <t>ППЭт-2Н к</t>
  </si>
  <si>
    <t>ППЭт-2Н нерж</t>
  </si>
  <si>
    <t>*  нерж - каркас из нержавеющей стали, оц - каркас из оцинкованной стали, стнд. - каркас из углеродистой стали с порошковым покрытием
** Цена актуальна при заказе от 200 000 руб.
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</si>
  <si>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ШКАФЫ ДЛЯ ПОСУДЫ</t>
  </si>
  <si>
    <t>ШР 10х6</t>
  </si>
  <si>
    <t>1000 х 600 х 1750</t>
  </si>
  <si>
    <t>ШР 12х6</t>
  </si>
  <si>
    <t>1200 х 600 х 1750</t>
  </si>
  <si>
    <t>ШК 10х6</t>
  </si>
  <si>
    <t>ШК 12х6</t>
  </si>
  <si>
    <t>ТЕЛЕЖКИ-ШПИЛЬКИ</t>
  </si>
  <si>
    <t>Кол-во уровней</t>
  </si>
  <si>
    <t>Размер элементов наполнения, мм</t>
  </si>
  <si>
    <t>Габариты
(глубина х ширина х высота),
 мм</t>
  </si>
  <si>
    <t>ТШП-12 к</t>
  </si>
  <si>
    <t>Противни</t>
  </si>
  <si>
    <t>400 * 600</t>
  </si>
  <si>
    <t>600 х 450 х 1700</t>
  </si>
  <si>
    <t>ТШП-12 нерж</t>
  </si>
  <si>
    <t>ТШП-15 нерж</t>
  </si>
  <si>
    <t>Подносы</t>
  </si>
  <si>
    <t>530 * 330</t>
  </si>
  <si>
    <t>535 х 380 х 1800</t>
  </si>
  <si>
    <t>ТШГ-12 к</t>
  </si>
  <si>
    <t>Гастроемкости</t>
  </si>
  <si>
    <t>G1/1(530 * 325)</t>
  </si>
  <si>
    <t>530 х 375 х 1700</t>
  </si>
  <si>
    <t>ТШГ-12 нерж</t>
  </si>
  <si>
    <t>ТШГ-12-2 к</t>
  </si>
  <si>
    <t>G1/1(530 * 325), G2/1(530 * 650)</t>
  </si>
  <si>
    <t>650 х 580 х 1700</t>
  </si>
  <si>
    <t>ТШГ-12-2 нерж</t>
  </si>
  <si>
    <t>ТШ-9 к</t>
  </si>
  <si>
    <t>Хлебные лотки</t>
  </si>
  <si>
    <t>9 (18 лотков)</t>
  </si>
  <si>
    <t>740 * 450</t>
  </si>
  <si>
    <t>900 х 800 х 1700</t>
  </si>
  <si>
    <t>ТШ-9 нерж</t>
  </si>
  <si>
    <t>В состав входит 4 колеса, одно из которых с тормозом.
*  Цена актуальна при заказе от 200 000 руб.
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</si>
  <si>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ТЕЛЕЖКИ СЕРВИРОВОЧНЫЕ</t>
  </si>
  <si>
    <t>Глубина поддона, мм</t>
  </si>
  <si>
    <t>Диаметр колес, мм</t>
  </si>
  <si>
    <t>ТО-2 8/5</t>
  </si>
  <si>
    <t>сервировочная</t>
  </si>
  <si>
    <t>800 х 500 х 970</t>
  </si>
  <si>
    <t>ТО-3 8/5</t>
  </si>
  <si>
    <t>800x500x970</t>
  </si>
  <si>
    <t>ТС-2 8/5</t>
  </si>
  <si>
    <t>сбор посуды</t>
  </si>
  <si>
    <t>ТЕЛЕЖКИ ДЛЯ ТАРЕЛОК</t>
  </si>
  <si>
    <t xml:space="preserve">Цена опт.*,
руб.
нерж.
</t>
  </si>
  <si>
    <t xml:space="preserve">Цена,
руб.
нерж.
</t>
  </si>
  <si>
    <t>ТТ-2 8/5</t>
  </si>
  <si>
    <t>810 х 560 х 870</t>
  </si>
  <si>
    <t>ТТ-3 8/5</t>
  </si>
  <si>
    <t>810 х 560 х 1200</t>
  </si>
  <si>
    <t>'Монтаж'!A1</t>
  </si>
  <si>
    <t>МОНТАЖНЫЕ РАБОТЫ</t>
  </si>
  <si>
    <t>Тип работ</t>
  </si>
  <si>
    <t>химический анкер</t>
  </si>
  <si>
    <t>Цена 1, руб.</t>
  </si>
  <si>
    <t>Цена 2, руб.</t>
  </si>
  <si>
    <t>Установка барьера парковочного</t>
  </si>
  <si>
    <t>Установка столбика парковочного*</t>
  </si>
  <si>
    <t>Установка зеркала сферического на кронштейн</t>
  </si>
  <si>
    <t>Установка зеркала сферического на стойку</t>
  </si>
  <si>
    <t>Установка ИДН-300</t>
  </si>
  <si>
    <t>Установка ИДН-500 композит</t>
  </si>
  <si>
    <t>Установка ИДН-500 резина</t>
  </si>
  <si>
    <t>Установка ИДН-900</t>
  </si>
  <si>
    <t>Установка колесоотбойника металлического</t>
  </si>
  <si>
    <t>Установка колесоотбойника резинового</t>
  </si>
  <si>
    <t>Установка шлагбаума механического</t>
  </si>
  <si>
    <t>Установка урны</t>
  </si>
  <si>
    <t>Установка велопарковки</t>
  </si>
  <si>
    <t>Цена 1 актуальна при заказе работ от 1 до 2 шт., Цена 2 актуальна при заказе от 3 шт. Крепеж не входит в стоимость установки. Подключение к электричеству не требуется при Цена 1. Все цены указаны без НДС.
При установке в брусчатку взимается дополнительная плата 100 рублей за 1 предмет установки.</t>
  </si>
  <si>
    <t>ПАВИЛЬОНЫ ДЛЯ КУРЕНИЯ</t>
  </si>
  <si>
    <t>Окраска</t>
  </si>
  <si>
    <t>Тип конструкции</t>
  </si>
  <si>
    <t>AB-4301</t>
  </si>
  <si>
    <t>Павильон для курения Поликарбонат 2 м</t>
  </si>
  <si>
    <t>порошковая</t>
  </si>
  <si>
    <t>труба профильная 40х40, 40х20 мм. материал стен: поликарбонат сотовый 6 мм; материал крыши: поликарбонат сотовый 6 мм</t>
  </si>
  <si>
    <t>2000 х 1950 х 2330</t>
  </si>
  <si>
    <t>бетонирование или анкерное</t>
  </si>
  <si>
    <t xml:space="preserve">скамья со спинкой 1,5 м - в комплекте 2 шт.урна - в комплекте 1 шт. </t>
  </si>
  <si>
    <t>без упаковки, отдельные элементы прокладываем картоном.</t>
  </si>
  <si>
    <t>AB-4302</t>
  </si>
  <si>
    <t>Павильон для курения Профлист 2 м</t>
  </si>
  <si>
    <t xml:space="preserve"> труба
профильная 40х40, 40х20 мм.
материал стен: лист
профилированный; материал
крыши: лист
профилированный</t>
  </si>
  <si>
    <t xml:space="preserve">скамья со
спинкой 1,5 м - в комплекте 2
шт. урна - в комплекте 1 шт. </t>
  </si>
  <si>
    <t>AB-4303</t>
  </si>
  <si>
    <t>Павильон для курения Поликарбонат 2 м, без обшивки стен</t>
  </si>
  <si>
    <t>труба профильная 40х40, 40х20 мм. материал стен: без обшивки; материал крыши: поликарбонат сотовый 6 мм</t>
  </si>
  <si>
    <t>скамья со спинкой 1,5 м - в комплекте 2 шт. урна - в комплекте 1 шт.</t>
  </si>
  <si>
    <t>AB-4304</t>
  </si>
  <si>
    <t>Павильон для курения Профлист 2 м, без обшивки стен</t>
  </si>
  <si>
    <t>труба профильная 40х40, 40х20 мм. материал стен: без обшивки; материал крыши: лист профилированный</t>
  </si>
  <si>
    <t>AB-4305</t>
  </si>
  <si>
    <t>Павильон для курения Поликарбонат 3 м</t>
  </si>
  <si>
    <t>3000 х 1950 х 2330</t>
  </si>
  <si>
    <t>скамья со спинкой 1,5 м - в комплекте 3 шт. урна - в комплекте 1 шт</t>
  </si>
  <si>
    <t>AB-4306</t>
  </si>
  <si>
    <t>Павильон для курения Профлист 3 м</t>
  </si>
  <si>
    <t>труба профильная 40х40, 40х20 мм. материал стен: лист профилированный; материал крыши: лист профилированный</t>
  </si>
  <si>
    <t>* Возможно окрашивание в нестандартный цвет при сумме заказа от 3 шт.. При заказе до 3 шт.  окрашивание в нестандартный цвет предполагает наценку 10%
** Цена актуальна при заказе 200.000 т.р.
***  Гарантия со дня поставки (продажи) потребителю
На целостность сварной конструкции
Гарантия не распространяется на повреждения вследствие вандализма и на окрасочное покрытие.
Изготовитель не принимает претензий на некомплектность изделия после его поставки (продажи) потребителю по истечении суток.</t>
  </si>
  <si>
    <t>ЗНАКИ ДОРОЖНЫЕ</t>
  </si>
  <si>
    <t>Тип знака</t>
  </si>
  <si>
    <t>Тип плеенки</t>
  </si>
  <si>
    <t>предупреждающие знаки</t>
  </si>
  <si>
    <t>Знак дорожный 1.17 "Искусственная неровность"</t>
  </si>
  <si>
    <t>предупреждающий знак</t>
  </si>
  <si>
    <t>сталь / плёнка коммерческая</t>
  </si>
  <si>
    <t>тип А, микропризма</t>
  </si>
  <si>
    <t>900 х 900 х 900</t>
  </si>
  <si>
    <t>Знак дорожный 5.20 "Искусственная неровность"</t>
  </si>
  <si>
    <t>обозначает границы искусственной неровности</t>
  </si>
  <si>
    <t>700 х 700 х 15</t>
  </si>
  <si>
    <t>Знак Железнодорожный переезд со шлагбаумом 1.1</t>
  </si>
  <si>
    <t>стальная труба с цинковым покрытием</t>
  </si>
  <si>
    <t>круглая труба 57х57х3000</t>
  </si>
  <si>
    <t>Стойка оцинкованная диаметром 57х4000</t>
  </si>
  <si>
    <t>круглая труба 57х57х4000</t>
  </si>
  <si>
    <t>Стойка оцинкованная 76х3000</t>
  </si>
  <si>
    <t>круглая труба 76х76х3000</t>
  </si>
  <si>
    <t>Стойка оцинкованная 76х4000</t>
  </si>
  <si>
    <t>круглая труба 76х76х4000</t>
  </si>
  <si>
    <t>Крепление хомут для дорожных знаков 57 мм</t>
  </si>
  <si>
    <t>на трубу
d 57 мм, 2 мм</t>
  </si>
  <si>
    <t>Крепление хомут для дорожных знаков 76 мм</t>
  </si>
  <si>
    <t>на трубу
d 76 мм, 2 мм</t>
  </si>
  <si>
    <t>* Возможно окрашивание в нестандартный цвет при сумме заказа от 3 шт.. При заказе до 3 шт.  окрашивание в нестандартный цвет предполагает наценку 10%
** Цена актуальна при заказе 200.000 т.р.
*** Гарантия распространяется на любые несоответствия в изделии, вызванные дефектами производства или материала
Гарантия не распространяется на несоответствия в изделии, полученные при механическом повреждении.</t>
  </si>
  <si>
    <t>30х130х1990 шпунт</t>
  </si>
  <si>
    <t>ИДН-500 готовые комплекты</t>
  </si>
  <si>
    <t>ИДН 500 (готовый комплект 4м)</t>
  </si>
  <si>
    <t>ИДН 500 (готовый комплект 5 м)</t>
  </si>
  <si>
    <t>ИДН 500 (готовый комплект 6 м)</t>
  </si>
  <si>
    <t>ИДН 500 (готовый комплект 7 м)</t>
  </si>
  <si>
    <t>ИДН 500 (готовый комплект 8 м)</t>
  </si>
  <si>
    <t>ИДН 500 (готовый комплект 9 м)</t>
  </si>
  <si>
    <t>резина; 
диам. отверстия-12 мм</t>
  </si>
  <si>
    <t xml:space="preserve">кол-во средних элементов: ИДН-500-1-7 шт.
кол-во концевых элементов ИДН-500-2-2 шт.
количество крепежных отверстий: 50 шт.
</t>
  </si>
  <si>
    <t xml:space="preserve">кол-во средних элементов: ИДН-500-1-9 шт.
кол-во концевых элементов ИДН-500-2-2 шт.
количество крепежных отверстий: 62 шт.
</t>
  </si>
  <si>
    <t xml:space="preserve">кол-во средних элементов: ИДН-500-1-11 шт.
кол-во концевых элементов ИДН-500-2-2 шт.
количество крепежных отверстий: 74 шт.
</t>
  </si>
  <si>
    <t xml:space="preserve">кол-во средних элементов: ИДН-500-1-13 шт.
кол-во концевых элементов ИДН-500-2-2 шт.
количество крепежных отверстий: 86 шт.
</t>
  </si>
  <si>
    <t xml:space="preserve">кол-во средних элементов: ИДН-500-1-15 шт.
кол-во концевых элементов ИДН-500-2-2 шт.
количество крепежных отверстий: 98 шт.
</t>
  </si>
  <si>
    <t xml:space="preserve">кол-во средних элементов: ИДН-500-1-17 шт.
кол-во концевых элементов ИДН-500-2-2 шт.
количество крепежных отверстий: 110 шт.
</t>
  </si>
  <si>
    <t>Объем  куб. м</t>
  </si>
  <si>
    <t>Сечение, мм</t>
  </si>
  <si>
    <t>сталь, профильная труба 40х20х1.5мм, толщина металла 0,7</t>
  </si>
  <si>
    <t>сталь, профильная труба 20х20х1.5мм, толщина металла 0,7</t>
  </si>
  <si>
    <t>375 х 350 х 710</t>
  </si>
  <si>
    <t>1150 х 380 х 430</t>
  </si>
  <si>
    <t>800 х 335 х 275</t>
  </si>
  <si>
    <t>850 х 365 х 310</t>
  </si>
  <si>
    <t>840 х 365 х 315</t>
  </si>
  <si>
    <t>700 х 350 х 335</t>
  </si>
  <si>
    <t>700 х 350 х 375</t>
  </si>
  <si>
    <t>1500 х 650 х 840</t>
  </si>
  <si>
    <t>ШМП-1М</t>
  </si>
  <si>
    <t>ШМП-3М</t>
  </si>
  <si>
    <t>ШМП-5М</t>
  </si>
  <si>
    <t>ШМП-7М</t>
  </si>
  <si>
    <t>цельная</t>
  </si>
  <si>
    <t>3500х1000</t>
  </si>
  <si>
    <t>4000х1000</t>
  </si>
  <si>
    <t>4500х1000</t>
  </si>
  <si>
    <t>5000х1000</t>
  </si>
  <si>
    <t>5500х1000</t>
  </si>
  <si>
    <t>6000х1000</t>
  </si>
  <si>
    <t>6500х1000</t>
  </si>
  <si>
    <t>7000х1000</t>
  </si>
  <si>
    <t>металл(сталь)</t>
  </si>
  <si>
    <t>тумба, стрела, проушины для навесного замка, для фиксации стрелы в открытом и закрытом положении</t>
  </si>
  <si>
    <t>ШМ-4М</t>
  </si>
  <si>
    <t>ШМ-6м</t>
  </si>
  <si>
    <t>ШМ-8М</t>
  </si>
  <si>
    <t>тумба шлагбаума, стрела сборно-разборная, приемная стойка</t>
  </si>
  <si>
    <t>тумба шлагбаума, стрела сборно-разборная</t>
  </si>
  <si>
    <t>ШМ-10М</t>
  </si>
  <si>
    <t xml:space="preserve">труба профильная стальная 60х40х2 </t>
  </si>
  <si>
    <r>
      <t>E-mail:</t>
    </r>
    <r>
      <rPr>
        <sz val="9"/>
        <rFont val="Arial"/>
        <family val="2"/>
        <charset val="204"/>
      </rPr>
      <t xml:space="preserve"> </t>
    </r>
  </si>
  <si>
    <r>
      <t>Сайт</t>
    </r>
    <r>
      <rPr>
        <sz val="9"/>
        <rFont val="Arial"/>
        <family val="2"/>
        <charset val="204"/>
      </rPr>
      <t xml:space="preserve">: </t>
    </r>
  </si>
  <si>
    <r>
      <t>+70</t>
    </r>
    <r>
      <rPr>
        <sz val="9"/>
        <color rgb="FF000000"/>
        <rFont val="Arial"/>
        <family val="2"/>
        <charset val="204"/>
      </rPr>
      <t>°C</t>
    </r>
  </si>
  <si>
    <r>
      <t>+80</t>
    </r>
    <r>
      <rPr>
        <sz val="9"/>
        <color rgb="FF000000"/>
        <rFont val="Arial"/>
        <family val="2"/>
        <charset val="204"/>
      </rPr>
      <t>°C</t>
    </r>
  </si>
  <si>
    <r>
      <t>22х160</t>
    </r>
    <r>
      <rPr>
        <sz val="9"/>
        <rFont val="Arial"/>
        <family val="2"/>
        <charset val="204"/>
      </rPr>
      <t>х3000</t>
    </r>
  </si>
  <si>
    <r>
      <t>22х160</t>
    </r>
    <r>
      <rPr>
        <sz val="9"/>
        <rFont val="Arial"/>
        <family val="2"/>
        <charset val="204"/>
      </rPr>
      <t>х4000</t>
    </r>
  </si>
  <si>
    <r>
      <t>22х160</t>
    </r>
    <r>
      <rPr>
        <sz val="9"/>
        <rFont val="Arial"/>
        <family val="2"/>
        <charset val="204"/>
      </rPr>
      <t>х5000</t>
    </r>
  </si>
  <si>
    <r>
      <t>22х160</t>
    </r>
    <r>
      <rPr>
        <sz val="9"/>
        <rFont val="Arial"/>
        <family val="2"/>
        <charset val="204"/>
      </rPr>
      <t>х6000</t>
    </r>
  </si>
  <si>
    <t>Столбик парковочный передвижной пластиковый с утяжелителем AP-1015</t>
  </si>
  <si>
    <t>ПЗК Красная</t>
  </si>
  <si>
    <t>480х240х16</t>
  </si>
  <si>
    <t>ПЗК Черная</t>
  </si>
  <si>
    <t>материалы</t>
  </si>
  <si>
    <t>органическое стекло / полиметилметакрилат, резина, металлопластик (ножка)</t>
  </si>
  <si>
    <t>RAL 7035, RAL 7040, RAL 7024, RAL 9005, RAL 9003, RAL 5005, RAL 8017, RAL 6005, RAL 1018</t>
  </si>
  <si>
    <t>книжка</t>
  </si>
  <si>
    <t>выдвижной</t>
  </si>
  <si>
    <t>920  х 1500 х 2250</t>
  </si>
  <si>
    <t>1320  х 1500 х 2250</t>
  </si>
  <si>
    <t>1720 х 1500 х 2250</t>
  </si>
  <si>
    <t>Экспозитор для входных дверей КУБ</t>
  </si>
  <si>
    <t>1160х1160х2150</t>
  </si>
  <si>
    <t>AT-1059 (800)</t>
  </si>
  <si>
    <t>AT-1059 (700)</t>
  </si>
  <si>
    <t>920  х 1350 х 2250</t>
  </si>
  <si>
    <t>AT-1060 (800)</t>
  </si>
  <si>
    <t>AT-1060 (700)</t>
  </si>
  <si>
    <t>1320  х 1350 х 2250</t>
  </si>
  <si>
    <t xml:space="preserve"> АТ-1062 </t>
  </si>
  <si>
    <t xml:space="preserve"> АТ-1063 </t>
  </si>
  <si>
    <t xml:space="preserve">1710 х 850 х 1130 </t>
  </si>
  <si>
    <t xml:space="preserve"> АТ-1064 </t>
  </si>
  <si>
    <t>1820 х 850 х 1130</t>
  </si>
  <si>
    <t>2000 х 800 х 80</t>
  </si>
  <si>
    <t>Выдвижные</t>
  </si>
  <si>
    <t>Модульные</t>
  </si>
  <si>
    <t>800х230х260</t>
  </si>
  <si>
    <t>Ограждение парковочное "Премиум 800" без наклейки</t>
  </si>
  <si>
    <t>Ограждение парковочное "Премиум 800" с наклейкой</t>
  </si>
  <si>
    <t>пластик АБС</t>
  </si>
  <si>
    <t>Ограждение временное "Солдатик" тип 3</t>
  </si>
  <si>
    <t>"Мокрый пол"</t>
  </si>
  <si>
    <t>370 х 330 х 800</t>
  </si>
  <si>
    <t xml:space="preserve"> AP-1015</t>
  </si>
  <si>
    <t xml:space="preserve"> 1250 х 2000</t>
  </si>
  <si>
    <t>труба профильная 20х20х1,5</t>
  </si>
  <si>
    <t>ОГРАЖДЕНИЕ АВАРИЙНОЕ (СЕТКА ПЛАСТИКОВАЯ СИГНАЛЬНАЯ)</t>
  </si>
  <si>
    <t>7035, 7040, 7024, 9005, 9003, 5005, 6005, 1018, 8017</t>
  </si>
  <si>
    <t>КР-2,0
цельный Стандарт</t>
  </si>
  <si>
    <t>ДУ-8-800 РЕЗИНА V-обр. светоотражатель</t>
  </si>
  <si>
    <t>Делиниатор Скошенный L-1000</t>
  </si>
  <si>
    <t>Мат парковочный 25*33*3,8</t>
  </si>
  <si>
    <t>Демпфер угловой резиновый ДУ-8</t>
  </si>
  <si>
    <t>Демпфер угловой ДУ-10-800</t>
  </si>
  <si>
    <t>Демпфер угловой круглый ДКУ-20</t>
  </si>
  <si>
    <t>Демпфер стеновой ДСР-2</t>
  </si>
  <si>
    <t>Мат парковочный 11*33*0,8</t>
  </si>
  <si>
    <t>Демпфер угловой ДУ-12</t>
  </si>
  <si>
    <t>Демпфер стеллажей ДС-80</t>
  </si>
  <si>
    <t>Демпфер угловой U38K6725А</t>
  </si>
  <si>
    <t>Демпфер угловой U38K3325A</t>
  </si>
  <si>
    <t>Демпфер угловой U38K10025А</t>
  </si>
  <si>
    <t>Демпфер стеновой 0810067А</t>
  </si>
  <si>
    <t>Демпфер стеновой 38K10067А</t>
  </si>
  <si>
    <t>Демпфер стеновой 38К20025А</t>
  </si>
  <si>
    <t>Демпфер стеновой 38К20033А</t>
  </si>
  <si>
    <t xml:space="preserve">М/300                     </t>
  </si>
  <si>
    <t xml:space="preserve">Демпфер стеллажей RG30S                       </t>
  </si>
  <si>
    <t xml:space="preserve">XS/300                  </t>
  </si>
  <si>
    <t xml:space="preserve">Демпфер стеллажей RG30XS                     </t>
  </si>
  <si>
    <t xml:space="preserve">Демпфер стеллажей RG30M                      </t>
  </si>
  <si>
    <t>Демпфер стеллажей RG30XM</t>
  </si>
  <si>
    <t xml:space="preserve">Демпфер стеллажей RG40S                       </t>
  </si>
  <si>
    <t>Демпфер стеллажей  RG40XS</t>
  </si>
  <si>
    <t xml:space="preserve">Демпфер стеллажей RG40M                    </t>
  </si>
  <si>
    <t>Демпфер стеллажей RG40XM</t>
  </si>
  <si>
    <t xml:space="preserve">Демпфер стеллажей RG60S                       </t>
  </si>
  <si>
    <t>Демпфер стеллажей RG60XS</t>
  </si>
  <si>
    <t xml:space="preserve">Демпфер стеллажей RG60M                    </t>
  </si>
  <si>
    <t>Демпфер стеллажей RG60XM</t>
  </si>
  <si>
    <t xml:space="preserve">М/300                   </t>
  </si>
  <si>
    <t>ХМ/300</t>
  </si>
  <si>
    <t xml:space="preserve">S/400                     </t>
  </si>
  <si>
    <t>XS/400</t>
  </si>
  <si>
    <t xml:space="preserve">M/400                </t>
  </si>
  <si>
    <t>XM/400</t>
  </si>
  <si>
    <t xml:space="preserve">S/600                       </t>
  </si>
  <si>
    <t>XS/600</t>
  </si>
  <si>
    <t xml:space="preserve">M/600                    </t>
  </si>
  <si>
    <t>XM/600</t>
  </si>
  <si>
    <t>Демпфер стеллажей металлическийЗСУ-1</t>
  </si>
  <si>
    <t>Демпфер стеллажей металлическийЗСУ-2</t>
  </si>
  <si>
    <t>Демпфер стеллажей металлическийЗСФ-1</t>
  </si>
  <si>
    <t>Демпфер стеллажей металлическийЗСФ-2</t>
  </si>
  <si>
    <t>Демпфер стеллажей металлическийОС-2</t>
  </si>
  <si>
    <t>Демпфер стеллажей металлическийОС-3</t>
  </si>
  <si>
    <t>Демпфер стеллажей металлическийОС-5</t>
  </si>
  <si>
    <t>Клещи монтажные комплект</t>
  </si>
  <si>
    <t>RGP400</t>
  </si>
  <si>
    <t>50х50х400</t>
  </si>
  <si>
    <t>Велопарковка В-220.5.1</t>
  </si>
  <si>
    <t>полимерно-порошковое</t>
  </si>
  <si>
    <t>труба круглая 45х1,5 мм</t>
  </si>
  <si>
    <t>600х900</t>
  </si>
  <si>
    <t>Экспозитор для входных дверей выдвижной на 6 позиций</t>
  </si>
  <si>
    <t>межкомнатные</t>
  </si>
  <si>
    <t>Вид дверей</t>
  </si>
  <si>
    <t>банные</t>
  </si>
  <si>
    <t>входные</t>
  </si>
  <si>
    <t>Экспозитор книжка для банных дверей</t>
  </si>
  <si>
    <t>AT-1065</t>
  </si>
  <si>
    <t>AT-1084</t>
  </si>
  <si>
    <t>AT-1085</t>
  </si>
  <si>
    <t>AT-1086</t>
  </si>
  <si>
    <t>AT-1087</t>
  </si>
  <si>
    <t>AT-1088</t>
  </si>
  <si>
    <t>AT-1089</t>
  </si>
  <si>
    <t>990 х 320 х 66</t>
  </si>
  <si>
    <t>Буфер дорожный осевой 1350х1350х1350 без маски</t>
  </si>
  <si>
    <t>Буфер дорожный ДТ1 1350х1350х1500 без маски</t>
  </si>
  <si>
    <t>Ограждение передвижное мобильное Р1250</t>
  </si>
  <si>
    <t>Ограждение передвижное мобильное Р2000</t>
  </si>
  <si>
    <t>Ограждение передвижное мобильное АГРО</t>
  </si>
  <si>
    <t>Ограждение Арго 1500х1000 на резиновых или пластиковых подставках 345</t>
  </si>
  <si>
    <t>1500 х 1000 х 50</t>
  </si>
  <si>
    <t>2000 х 1000 х 45</t>
  </si>
  <si>
    <t>Ограждение Vario(с двух сторон наклейка) без подставок</t>
  </si>
  <si>
    <t>Ограждение передвижное мобильное Vario</t>
  </si>
  <si>
    <t>белый, красный, желтый</t>
  </si>
  <si>
    <t>1240х300х60</t>
  </si>
  <si>
    <t>345 х 345 х 80</t>
  </si>
  <si>
    <t>Водоналивная подставка 345</t>
  </si>
  <si>
    <t>Подставка резиновая водоналивная</t>
  </si>
  <si>
    <t>Подставка 445 с бетонным наполнителем</t>
  </si>
  <si>
    <t>Усиление ножки для пластикового ограждения</t>
  </si>
  <si>
    <t>750х120х60</t>
  </si>
  <si>
    <t>Подставки для знаков и вех</t>
  </si>
  <si>
    <t>ПОДСТАВКИ ДЛЯ ЗНАКОВ И ВЕХ</t>
  </si>
  <si>
    <t>УП-6</t>
  </si>
  <si>
    <t>Подставка универсальная УП-6</t>
  </si>
  <si>
    <t>Диаметр трубы, мм</t>
  </si>
  <si>
    <t>400 х 400 х 125</t>
  </si>
  <si>
    <t>Р-10</t>
  </si>
  <si>
    <t>Подставка универсальная пластиковая х600</t>
  </si>
  <si>
    <t>Подставка 28 кг</t>
  </si>
  <si>
    <t>Подставка 36кг</t>
  </si>
  <si>
    <t>Подставка универсальная ОВ-2</t>
  </si>
  <si>
    <t>Подставка 445 для установки ограждений солдатик и вех</t>
  </si>
  <si>
    <t>Подставка А600 композитная</t>
  </si>
  <si>
    <t>ВЕХИ СИГНАЛЬНЫЕ</t>
  </si>
  <si>
    <t>Аксессуары</t>
  </si>
  <si>
    <t>ОД-1.20</t>
  </si>
  <si>
    <t>Опора для одного знака</t>
  </si>
  <si>
    <t xml:space="preserve">1210 х 550 х 50 </t>
  </si>
  <si>
    <t>ОД-2.20</t>
  </si>
  <si>
    <t>ОД-3.20</t>
  </si>
  <si>
    <t>ОД-4.20</t>
  </si>
  <si>
    <t>Опора для двух знаков</t>
  </si>
  <si>
    <t>Опора для трех знаков</t>
  </si>
  <si>
    <t>Опора для четырех знаков</t>
  </si>
  <si>
    <t xml:space="preserve">1720 х 1000 х 50 </t>
  </si>
  <si>
    <t xml:space="preserve">2540 х 1500 х 50 </t>
  </si>
  <si>
    <t xml:space="preserve">1780 х 2000 х 50 </t>
  </si>
  <si>
    <t>Диаметр посадочного места, мм</t>
  </si>
  <si>
    <t>желтый, серый, красный, оранжевый, синий, черный, белый</t>
  </si>
  <si>
    <t xml:space="preserve">труба стальная профильная 20 х 20 х1,5, труба стальная профильная 15 х 15 х 1,5, </t>
  </si>
  <si>
    <t>панель - 1,74х3,1м, бетонное основание 32 кг, столб временного ограждения 51х1,2х1950, крепление временного ограждения Zn</t>
  </si>
  <si>
    <t>СС-76</t>
  </si>
  <si>
    <t>2000 х 310 х 245</t>
  </si>
  <si>
    <t>50 х 250 х 250</t>
  </si>
  <si>
    <t>570 х 725 х 600</t>
  </si>
  <si>
    <t>1210 х 765 х 1200</t>
  </si>
  <si>
    <t>1280 х 830 х 1360</t>
  </si>
  <si>
    <t>1226 х 1030 х 1300</t>
  </si>
  <si>
    <t>480 х 540 х 950</t>
  </si>
  <si>
    <t>пластик ABS, акрил</t>
  </si>
  <si>
    <t>Ral 6005</t>
  </si>
</sst>
</file>

<file path=xl/styles.xml><?xml version="1.0" encoding="utf-8"?>
<styleSheet xmlns="http://schemas.openxmlformats.org/spreadsheetml/2006/main">
  <numFmts count="3">
    <numFmt numFmtId="164" formatCode="\ [$€]* #,##0.00\ ;\ [$€]* \(#,##0.00\);\ [$€]* \-#\ ;\ @\ "/>
    <numFmt numFmtId="165" formatCode="0.00;\-0.00"/>
    <numFmt numFmtId="166" formatCode="#,##0[$р.-419];\-#,##0[$р.-419]"/>
  </numFmts>
  <fonts count="38">
    <font>
      <sz val="11"/>
      <color rgb="FF000000"/>
      <name val="Calibri"/>
      <family val="2"/>
    </font>
    <font>
      <sz val="10"/>
      <color rgb="FF000000"/>
      <name val="Arial"/>
      <charset val="1"/>
    </font>
    <font>
      <b/>
      <sz val="10"/>
      <name val="Arial"/>
      <charset val="1"/>
    </font>
    <font>
      <sz val="10"/>
      <name val="Arial"/>
      <charset val="1"/>
    </font>
    <font>
      <u/>
      <sz val="10"/>
      <color rgb="FF0000FF"/>
      <name val="Arial"/>
      <charset val="1"/>
    </font>
    <font>
      <b/>
      <sz val="10"/>
      <color rgb="FF000000"/>
      <name val="Arial"/>
      <charset val="1"/>
    </font>
    <font>
      <u/>
      <sz val="11"/>
      <color rgb="FF0000FF"/>
      <name val="Calibri"/>
      <charset val="1"/>
    </font>
    <font>
      <sz val="9"/>
      <color rgb="FF000000"/>
      <name val="Arial"/>
      <charset val="1"/>
    </font>
    <font>
      <sz val="9"/>
      <name val="Arial"/>
      <charset val="1"/>
    </font>
    <font>
      <b/>
      <sz val="9"/>
      <name val="Arial"/>
      <charset val="1"/>
    </font>
    <font>
      <u/>
      <sz val="9"/>
      <color rgb="FF0000FF"/>
      <name val="Arial"/>
      <charset val="1"/>
    </font>
    <font>
      <b/>
      <sz val="9"/>
      <color rgb="FF000000"/>
      <name val="Arial"/>
      <charset val="1"/>
    </font>
    <font>
      <sz val="11"/>
      <name val="Calibri"/>
      <charset val="1"/>
    </font>
    <font>
      <sz val="9"/>
      <name val="Tahoma"/>
      <charset val="1"/>
    </font>
    <font>
      <sz val="9"/>
      <color rgb="FF333333"/>
      <name val="Arial"/>
      <charset val="1"/>
    </font>
    <font>
      <sz val="10"/>
      <name val="Arial Cyr"/>
      <charset val="1"/>
    </font>
    <font>
      <sz val="9"/>
      <color rgb="FFFF0000"/>
      <name val="Arial"/>
      <charset val="1"/>
    </font>
    <font>
      <sz val="9"/>
      <color rgb="FFFB290D"/>
      <name val="Arial"/>
      <charset val="1"/>
    </font>
    <font>
      <b/>
      <sz val="11"/>
      <color rgb="FF000000"/>
      <name val="Calibri"/>
      <charset val="1"/>
    </font>
    <font>
      <u/>
      <sz val="9"/>
      <color rgb="FFFFFFFF"/>
      <name val="Arial"/>
      <charset val="1"/>
    </font>
    <font>
      <sz val="11"/>
      <color rgb="FF000000"/>
      <name val="Calibri"/>
      <charset val="1"/>
    </font>
    <font>
      <b/>
      <u/>
      <sz val="9"/>
      <color rgb="FF0000FF"/>
      <name val="Arial"/>
      <charset val="1"/>
    </font>
    <font>
      <sz val="8"/>
      <color rgb="FF000000"/>
      <name val="Arial"/>
      <charset val="1"/>
    </font>
    <font>
      <sz val="9"/>
      <color rgb="FF0000FF"/>
      <name val="Arial"/>
      <charset val="1"/>
    </font>
    <font>
      <b/>
      <u/>
      <sz val="9"/>
      <color rgb="FFFFFFFF"/>
      <name val="Arial"/>
      <charset val="1"/>
    </font>
    <font>
      <sz val="9"/>
      <color indexed="81"/>
      <name val="Tahoma"/>
      <charset val="1"/>
    </font>
    <font>
      <b/>
      <sz val="9"/>
      <color indexed="81"/>
      <name val="Tahoma"/>
      <charset val="1"/>
    </font>
    <font>
      <sz val="9"/>
      <name val="Arial"/>
      <family val="2"/>
      <charset val="204"/>
    </font>
    <font>
      <sz val="9"/>
      <color rgb="FF000000"/>
      <name val="Arial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sz val="9"/>
      <color theme="1"/>
      <name val="Arial"/>
      <family val="2"/>
      <charset val="204"/>
    </font>
    <font>
      <sz val="11"/>
      <color rgb="FF000000"/>
      <name val="Arial"/>
      <family val="2"/>
      <charset val="204"/>
    </font>
    <font>
      <u/>
      <sz val="9"/>
      <color rgb="FFFFFFFF"/>
      <name val="Arial"/>
      <family val="2"/>
      <charset val="204"/>
    </font>
    <font>
      <b/>
      <sz val="9"/>
      <name val="Arial"/>
      <family val="2"/>
      <charset val="204"/>
    </font>
    <font>
      <u/>
      <sz val="9"/>
      <color rgb="FF0000FF"/>
      <name val="Arial"/>
      <family val="2"/>
      <charset val="204"/>
    </font>
    <font>
      <b/>
      <sz val="9"/>
      <color rgb="FF000000"/>
      <name val="Arial"/>
      <family val="2"/>
      <charset val="204"/>
    </font>
    <font>
      <u/>
      <sz val="10"/>
      <color rgb="FF0000FF"/>
      <name val="Arial"/>
      <family val="2"/>
      <charset val="20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rgb="FFFFFF01"/>
      </patternFill>
    </fill>
    <fill>
      <patternFill patternType="solid">
        <fgColor rgb="FF00B050"/>
        <bgColor rgb="FF00AF50"/>
      </patternFill>
    </fill>
    <fill>
      <patternFill patternType="solid">
        <fgColor rgb="FFFF0000"/>
        <bgColor rgb="FFFB290D"/>
      </patternFill>
    </fill>
    <fill>
      <patternFill patternType="solid">
        <fgColor rgb="FF00AF50"/>
        <bgColor rgb="FF00AF51"/>
      </patternFill>
    </fill>
    <fill>
      <patternFill patternType="solid">
        <fgColor rgb="FFFFFF01"/>
        <bgColor rgb="FFFFFF00"/>
      </patternFill>
    </fill>
    <fill>
      <patternFill patternType="solid">
        <fgColor rgb="FFD9D9D9"/>
        <bgColor rgb="FFD8D8D8"/>
      </patternFill>
    </fill>
    <fill>
      <patternFill patternType="solid">
        <fgColor rgb="FFEBF1DE"/>
        <bgColor rgb="FFFFFFFF"/>
      </patternFill>
    </fill>
    <fill>
      <patternFill patternType="solid">
        <fgColor rgb="FFBFBFBF"/>
        <bgColor rgb="FFE6B9B8"/>
      </patternFill>
    </fill>
    <fill>
      <patternFill patternType="solid">
        <fgColor rgb="FFFCD5B5"/>
        <bgColor rgb="FFD9D9D9"/>
      </patternFill>
    </fill>
    <fill>
      <patternFill patternType="solid">
        <fgColor rgb="FFFB290D"/>
        <bgColor rgb="FFFF0000"/>
      </patternFill>
    </fill>
    <fill>
      <patternFill patternType="solid">
        <fgColor rgb="FF92D050"/>
        <bgColor rgb="FFBFBFBF"/>
      </patternFill>
    </fill>
    <fill>
      <patternFill patternType="solid">
        <fgColor rgb="FFFFFFFF"/>
        <bgColor rgb="FFEBF1DE"/>
      </patternFill>
    </fill>
    <fill>
      <patternFill patternType="solid">
        <fgColor rgb="FFE6B9B8"/>
        <bgColor rgb="FFBFBFBF"/>
      </patternFill>
    </fill>
    <fill>
      <patternFill patternType="solid">
        <fgColor rgb="FF00AF51"/>
        <bgColor rgb="FF00AF50"/>
      </patternFill>
    </fill>
    <fill>
      <patternFill patternType="solid">
        <fgColor rgb="FFD8D8D8"/>
        <bgColor rgb="FFD9D9D9"/>
      </patternFill>
    </fill>
    <fill>
      <patternFill patternType="solid">
        <fgColor rgb="FFFFDC38"/>
        <bgColor rgb="FFFFFF01"/>
      </patternFill>
    </fill>
    <fill>
      <patternFill patternType="solid">
        <fgColor rgb="FFD99694"/>
        <bgColor rgb="FFE6B9B8"/>
      </patternFill>
    </fill>
    <fill>
      <patternFill patternType="solid">
        <fgColor rgb="FF00B050"/>
        <bgColor rgb="FFFFFF01"/>
      </patternFill>
    </fill>
    <fill>
      <patternFill patternType="solid">
        <fgColor theme="5" tint="0.59999389629810485"/>
        <bgColor rgb="FF00AF50"/>
      </patternFill>
    </fill>
    <fill>
      <patternFill patternType="solid">
        <fgColor rgb="FF00B050"/>
        <bgColor rgb="FFFB290D"/>
      </patternFill>
    </fill>
    <fill>
      <patternFill patternType="solid">
        <fgColor rgb="FF00B050"/>
        <bgColor rgb="FF00AF51"/>
      </patternFill>
    </fill>
    <fill>
      <patternFill patternType="solid">
        <fgColor rgb="FFFF0000"/>
        <bgColor rgb="FF00AF50"/>
      </patternFill>
    </fill>
    <fill>
      <patternFill patternType="solid">
        <fgColor rgb="FFFF0000"/>
        <bgColor rgb="FF00AF51"/>
      </patternFill>
    </fill>
    <fill>
      <patternFill patternType="solid">
        <fgColor rgb="FF00B050"/>
        <bgColor indexed="64"/>
      </patternFill>
    </fill>
    <fill>
      <patternFill patternType="solid">
        <fgColor rgb="FF00B050"/>
        <bgColor rgb="FFFF0000"/>
      </patternFill>
    </fill>
    <fill>
      <patternFill patternType="solid">
        <fgColor rgb="FF00B050"/>
        <bgColor rgb="FFFFFF00"/>
      </patternFill>
    </fill>
    <fill>
      <patternFill patternType="solid">
        <fgColor rgb="FFFFFF00"/>
        <bgColor rgb="FF00AF50"/>
      </patternFill>
    </fill>
    <fill>
      <patternFill patternType="solid">
        <fgColor rgb="FFFFFF00"/>
        <bgColor rgb="FF00AF51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rgb="FF00AF50"/>
      </patternFill>
    </fill>
    <fill>
      <patternFill patternType="solid">
        <fgColor rgb="FFFFFF00"/>
        <bgColor rgb="FFFF0000"/>
      </patternFill>
    </fill>
    <fill>
      <patternFill patternType="solid">
        <fgColor rgb="FFFF0000"/>
        <bgColor rgb="FFFF0000"/>
      </patternFill>
    </fill>
    <fill>
      <patternFill patternType="solid">
        <fgColor theme="0"/>
        <bgColor rgb="FF00AF51"/>
      </patternFill>
    </fill>
  </fills>
  <borders count="197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dotted">
        <color auto="1"/>
      </right>
      <top/>
      <bottom style="dotted">
        <color auto="1"/>
      </bottom>
      <diagonal/>
    </border>
    <border>
      <left style="dotted">
        <color auto="1"/>
      </left>
      <right style="dotted">
        <color auto="1"/>
      </right>
      <top style="thin">
        <color auto="1"/>
      </top>
      <bottom style="dotted">
        <color auto="1"/>
      </bottom>
      <diagonal/>
    </border>
    <border>
      <left style="dotted">
        <color auto="1"/>
      </left>
      <right style="dotted">
        <color auto="1"/>
      </right>
      <top/>
      <bottom/>
      <diagonal/>
    </border>
    <border>
      <left style="dotted">
        <color auto="1"/>
      </left>
      <right style="dotted">
        <color auto="1"/>
      </right>
      <top/>
      <bottom style="dotted">
        <color auto="1"/>
      </bottom>
      <diagonal/>
    </border>
    <border>
      <left style="dotted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dotted">
        <color auto="1"/>
      </left>
      <right style="thin">
        <color auto="1"/>
      </right>
      <top style="dotted">
        <color auto="1"/>
      </top>
      <bottom style="dotted">
        <color auto="1"/>
      </bottom>
      <diagonal/>
    </border>
    <border>
      <left style="thin">
        <color auto="1"/>
      </left>
      <right style="dotted">
        <color auto="1"/>
      </right>
      <top style="dotted">
        <color auto="1"/>
      </top>
      <bottom/>
      <diagonal/>
    </border>
    <border>
      <left style="dotted">
        <color auto="1"/>
      </left>
      <right style="dotted">
        <color auto="1"/>
      </right>
      <top style="dotted">
        <color auto="1"/>
      </top>
      <bottom/>
      <diagonal/>
    </border>
    <border>
      <left style="dotted">
        <color auto="1"/>
      </left>
      <right/>
      <top style="dotted">
        <color auto="1"/>
      </top>
      <bottom style="dotted">
        <color auto="1"/>
      </bottom>
      <diagonal/>
    </border>
    <border>
      <left style="thin">
        <color auto="1"/>
      </left>
      <right/>
      <top/>
      <bottom/>
      <diagonal/>
    </border>
    <border>
      <left style="dotted">
        <color auto="1"/>
      </left>
      <right style="thin">
        <color auto="1"/>
      </right>
      <top/>
      <bottom style="dotted">
        <color auto="1"/>
      </bottom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 style="dotted">
        <color auto="1"/>
      </right>
      <top style="dotted">
        <color auto="1"/>
      </top>
      <bottom style="dotted">
        <color auto="1"/>
      </bottom>
      <diagonal/>
    </border>
    <border>
      <left/>
      <right style="thin">
        <color auto="1"/>
      </right>
      <top style="dotted">
        <color auto="1"/>
      </top>
      <bottom style="dotted">
        <color auto="1"/>
      </bottom>
      <diagonal/>
    </border>
    <border>
      <left/>
      <right/>
      <top style="dotted">
        <color auto="1"/>
      </top>
      <bottom/>
      <diagonal/>
    </border>
    <border>
      <left style="dotted">
        <color auto="1"/>
      </left>
      <right/>
      <top style="dotted">
        <color auto="1"/>
      </top>
      <bottom/>
      <diagonal/>
    </border>
    <border>
      <left style="dotted">
        <color auto="1"/>
      </left>
      <right style="dotted">
        <color auto="1"/>
      </right>
      <top/>
      <bottom style="thin">
        <color auto="1"/>
      </bottom>
      <diagonal/>
    </border>
    <border>
      <left/>
      <right style="dotted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dotted">
        <color auto="1"/>
      </left>
      <right style="dotted">
        <color auto="1"/>
      </right>
      <top style="thin">
        <color auto="1"/>
      </top>
      <bottom/>
      <diagonal/>
    </border>
    <border>
      <left/>
      <right style="dotted">
        <color auto="1"/>
      </right>
      <top/>
      <bottom style="dotted">
        <color auto="1"/>
      </bottom>
      <diagonal/>
    </border>
    <border>
      <left style="dotted">
        <color auto="1"/>
      </left>
      <right style="thin">
        <color auto="1"/>
      </right>
      <top style="dotted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dotted">
        <color auto="1"/>
      </right>
      <top style="thin">
        <color auto="1"/>
      </top>
      <bottom style="dotted">
        <color auto="1"/>
      </bottom>
      <diagonal/>
    </border>
    <border>
      <left style="dotted">
        <color auto="1"/>
      </left>
      <right style="dotted">
        <color auto="1"/>
      </right>
      <top style="thin">
        <color auto="1"/>
      </top>
      <bottom style="thin">
        <color auto="1"/>
      </bottom>
      <diagonal/>
    </border>
    <border>
      <left/>
      <right style="dotted">
        <color auto="1"/>
      </right>
      <top style="thin">
        <color auto="1"/>
      </top>
      <bottom/>
      <diagonal/>
    </border>
    <border>
      <left style="dotted">
        <color auto="1"/>
      </left>
      <right style="dotted">
        <color auto="1"/>
      </right>
      <top style="dotted">
        <color auto="1"/>
      </top>
      <bottom style="thin">
        <color auto="1"/>
      </bottom>
      <diagonal/>
    </border>
    <border>
      <left style="dotted">
        <color auto="1"/>
      </left>
      <right style="thin">
        <color auto="1"/>
      </right>
      <top/>
      <bottom/>
      <diagonal/>
    </border>
    <border>
      <left style="thin">
        <color auto="1"/>
      </left>
      <right style="dotted">
        <color auto="1"/>
      </right>
      <top/>
      <bottom style="thin">
        <color auto="1"/>
      </bottom>
      <diagonal/>
    </border>
    <border>
      <left style="dotted">
        <color auto="1"/>
      </left>
      <right style="thin">
        <color auto="1"/>
      </right>
      <top/>
      <bottom style="thin">
        <color auto="1"/>
      </bottom>
      <diagonal/>
    </border>
    <border>
      <left style="dotted">
        <color auto="1"/>
      </left>
      <right/>
      <top style="thin">
        <color auto="1"/>
      </top>
      <bottom style="dotted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dotted">
        <color auto="1"/>
      </right>
      <top style="medium">
        <color auto="1"/>
      </top>
      <bottom style="dotted">
        <color auto="1"/>
      </bottom>
      <diagonal/>
    </border>
    <border>
      <left style="dotted">
        <color auto="1"/>
      </left>
      <right/>
      <top style="medium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medium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medium">
        <color auto="1"/>
      </top>
      <bottom style="dotted">
        <color auto="1"/>
      </bottom>
      <diagonal/>
    </border>
    <border>
      <left style="dotted">
        <color auto="1"/>
      </left>
      <right style="medium">
        <color auto="1"/>
      </right>
      <top style="medium">
        <color auto="1"/>
      </top>
      <bottom style="dotted">
        <color auto="1"/>
      </bottom>
      <diagonal/>
    </border>
    <border>
      <left style="dotted">
        <color auto="1"/>
      </left>
      <right style="medium">
        <color auto="1"/>
      </right>
      <top style="dotted">
        <color auto="1"/>
      </top>
      <bottom style="dotted">
        <color auto="1"/>
      </bottom>
      <diagonal/>
    </border>
    <border>
      <left style="thin">
        <color auto="1"/>
      </left>
      <right style="dotted">
        <color auto="1"/>
      </right>
      <top style="dotted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medium">
        <color auto="1"/>
      </bottom>
      <diagonal/>
    </border>
    <border>
      <left style="dotted">
        <color auto="1"/>
      </left>
      <right style="medium">
        <color auto="1"/>
      </right>
      <top style="dotted">
        <color auto="1"/>
      </top>
      <bottom style="medium">
        <color auto="1"/>
      </bottom>
      <diagonal/>
    </border>
    <border>
      <left style="thin">
        <color auto="1"/>
      </left>
      <right style="dotted">
        <color auto="1"/>
      </right>
      <top style="medium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medium">
        <color auto="1"/>
      </top>
      <bottom/>
      <diagonal/>
    </border>
    <border>
      <left style="dotted">
        <color auto="1"/>
      </left>
      <right style="dotted">
        <color auto="1"/>
      </right>
      <top/>
      <bottom style="medium">
        <color auto="1"/>
      </bottom>
      <diagonal/>
    </border>
    <border>
      <left style="dotted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dotted">
        <color auto="1"/>
      </right>
      <top style="medium">
        <color auto="1"/>
      </top>
      <bottom/>
      <diagonal/>
    </border>
    <border>
      <left style="dotted">
        <color auto="1"/>
      </left>
      <right style="medium">
        <color auto="1"/>
      </right>
      <top/>
      <bottom style="dotted">
        <color auto="1"/>
      </bottom>
      <diagonal/>
    </border>
    <border>
      <left style="dotted">
        <color auto="1"/>
      </left>
      <right style="medium">
        <color auto="1"/>
      </right>
      <top style="dotted">
        <color auto="1"/>
      </top>
      <bottom/>
      <diagonal/>
    </border>
    <border>
      <left style="thin">
        <color auto="1"/>
      </left>
      <right style="dotted">
        <color auto="1"/>
      </right>
      <top/>
      <bottom style="medium">
        <color auto="1"/>
      </bottom>
      <diagonal/>
    </border>
    <border>
      <left style="dotted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dotted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dotted">
        <color auto="1"/>
      </top>
      <bottom style="dotted">
        <color auto="1"/>
      </bottom>
      <diagonal/>
    </border>
    <border>
      <left/>
      <right style="dotted">
        <color auto="1"/>
      </right>
      <top/>
      <bottom/>
      <diagonal/>
    </border>
    <border>
      <left style="thin">
        <color auto="1"/>
      </left>
      <right style="dotted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dotted">
        <color auto="1"/>
      </top>
      <bottom style="dotted">
        <color auto="1"/>
      </bottom>
      <diagonal/>
    </border>
    <border>
      <left style="thin">
        <color auto="1"/>
      </left>
      <right style="thin">
        <color auto="1"/>
      </right>
      <top/>
      <bottom style="dotted">
        <color auto="1"/>
      </bottom>
      <diagonal/>
    </border>
    <border>
      <left style="thin">
        <color auto="1"/>
      </left>
      <right/>
      <top style="dotted">
        <color auto="1"/>
      </top>
      <bottom style="thin">
        <color auto="1"/>
      </bottom>
      <diagonal/>
    </border>
    <border>
      <left style="dotted">
        <color auto="1"/>
      </left>
      <right/>
      <top style="dotted">
        <color auto="1"/>
      </top>
      <bottom style="thin">
        <color auto="1"/>
      </bottom>
      <diagonal/>
    </border>
    <border>
      <left style="dotted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dotted">
        <color auto="1"/>
      </top>
      <bottom style="thin">
        <color auto="1"/>
      </bottom>
      <diagonal/>
    </border>
    <border>
      <left style="dotted">
        <color auto="1"/>
      </left>
      <right/>
      <top/>
      <bottom style="dotted">
        <color auto="1"/>
      </bottom>
      <diagonal/>
    </border>
    <border>
      <left style="dotted">
        <color auto="1"/>
      </left>
      <right style="thin">
        <color auto="1"/>
      </right>
      <top style="dotted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dotted">
        <color auto="1"/>
      </right>
      <top/>
      <bottom/>
      <diagonal/>
    </border>
    <border>
      <left style="thin">
        <color auto="1"/>
      </left>
      <right style="thin">
        <color auto="1"/>
      </right>
      <top style="dotted">
        <color auto="1"/>
      </top>
      <bottom/>
      <diagonal/>
    </border>
    <border>
      <left style="thin">
        <color auto="1"/>
      </left>
      <right style="dotted">
        <color auto="1"/>
      </right>
      <top style="thin">
        <color auto="1"/>
      </top>
      <bottom style="thin">
        <color auto="1"/>
      </bottom>
      <diagonal/>
    </border>
    <border>
      <left style="dotted">
        <color auto="1"/>
      </left>
      <right/>
      <top style="thin">
        <color auto="1"/>
      </top>
      <bottom style="thin">
        <color auto="1"/>
      </bottom>
      <diagonal/>
    </border>
    <border>
      <left style="dotted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tted">
        <color auto="1"/>
      </right>
      <top style="dotted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dotted">
        <color auto="1"/>
      </top>
      <bottom style="thin">
        <color auto="1"/>
      </bottom>
      <diagonal/>
    </border>
    <border>
      <left style="thin">
        <color auto="1"/>
      </left>
      <right/>
      <top style="dotted">
        <color auto="1"/>
      </top>
      <bottom/>
      <diagonal/>
    </border>
    <border>
      <left/>
      <right/>
      <top/>
      <bottom style="dotted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dotted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dotted">
        <color auto="1"/>
      </bottom>
      <diagonal/>
    </border>
    <border>
      <left style="thin">
        <color auto="1"/>
      </left>
      <right style="dotted">
        <color auto="1"/>
      </right>
      <top style="thin">
        <color auto="1"/>
      </top>
      <bottom/>
      <diagonal/>
    </border>
    <border>
      <left/>
      <right style="dotted">
        <color auto="1"/>
      </right>
      <top style="dotted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dotted">
        <color auto="1"/>
      </bottom>
      <diagonal/>
    </border>
    <border>
      <left/>
      <right style="thin">
        <color auto="1"/>
      </right>
      <top style="dotted">
        <color auto="1"/>
      </top>
      <bottom/>
      <diagonal/>
    </border>
    <border>
      <left style="dotted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dotted">
        <color auto="1"/>
      </right>
      <top style="thin">
        <color auto="1"/>
      </top>
      <bottom style="dotted">
        <color auto="1"/>
      </bottom>
      <diagonal/>
    </border>
    <border>
      <left style="hair">
        <color auto="1"/>
      </left>
      <right/>
      <top style="dotted">
        <color auto="1"/>
      </top>
      <bottom style="dotted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/>
      <right style="thin">
        <color auto="1"/>
      </right>
      <top/>
      <bottom style="dotted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dotted">
        <color auto="1"/>
      </right>
      <top style="medium">
        <color auto="1"/>
      </top>
      <bottom style="dotted">
        <color auto="1"/>
      </bottom>
      <diagonal/>
    </border>
    <border>
      <left style="medium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medium">
        <color auto="1"/>
      </left>
      <right style="dotted">
        <color auto="1"/>
      </right>
      <top style="dotted">
        <color auto="1"/>
      </top>
      <bottom style="medium">
        <color auto="1"/>
      </bottom>
      <diagonal/>
    </border>
    <border>
      <left style="dotted">
        <color auto="1"/>
      </left>
      <right style="dotted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dotted">
        <color auto="1"/>
      </right>
      <top style="dotted">
        <color auto="1"/>
      </top>
      <bottom style="thin">
        <color auto="1"/>
      </bottom>
      <diagonal/>
    </border>
    <border>
      <left style="dotted">
        <color auto="1"/>
      </left>
      <right style="medium">
        <color auto="1"/>
      </right>
      <top style="dotted">
        <color auto="1"/>
      </top>
      <bottom style="thin">
        <color auto="1"/>
      </bottom>
      <diagonal/>
    </border>
    <border>
      <left style="medium">
        <color auto="1"/>
      </left>
      <right style="dotted">
        <color auto="1"/>
      </right>
      <top/>
      <bottom style="dotted">
        <color auto="1"/>
      </bottom>
      <diagonal/>
    </border>
    <border>
      <left style="medium">
        <color auto="1"/>
      </left>
      <right style="dotted">
        <color auto="1"/>
      </right>
      <top style="dotted">
        <color auto="1"/>
      </top>
      <bottom/>
      <diagonal/>
    </border>
    <border>
      <left/>
      <right style="medium">
        <color auto="1"/>
      </right>
      <top style="medium">
        <color auto="1"/>
      </top>
      <bottom style="dotted">
        <color auto="1"/>
      </bottom>
      <diagonal/>
    </border>
    <border>
      <left/>
      <right style="medium">
        <color auto="1"/>
      </right>
      <top style="dotted">
        <color auto="1"/>
      </top>
      <bottom style="dotted">
        <color auto="1"/>
      </bottom>
      <diagonal/>
    </border>
    <border>
      <left/>
      <right style="medium">
        <color auto="1"/>
      </right>
      <top style="dotted">
        <color auto="1"/>
      </top>
      <bottom style="thin">
        <color auto="1"/>
      </bottom>
      <diagonal/>
    </border>
    <border>
      <left style="dotted">
        <color auto="1"/>
      </left>
      <right style="dotted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/>
      <bottom style="dotted">
        <color auto="1"/>
      </bottom>
      <diagonal/>
    </border>
    <border>
      <left/>
      <right style="medium">
        <color auto="1"/>
      </right>
      <top style="dotted">
        <color auto="1"/>
      </top>
      <bottom style="medium">
        <color auto="1"/>
      </bottom>
      <diagonal/>
    </border>
    <border>
      <left style="dotted">
        <color auto="1"/>
      </left>
      <right/>
      <top style="dotted">
        <color auto="1"/>
      </top>
      <bottom style="medium">
        <color auto="1"/>
      </bottom>
      <diagonal/>
    </border>
    <border>
      <left style="medium">
        <color auto="1"/>
      </left>
      <right style="dotted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dotted">
        <color auto="1"/>
      </right>
      <top/>
      <bottom/>
      <diagonal/>
    </border>
    <border>
      <left style="dotted">
        <color auto="1"/>
      </left>
      <right style="medium">
        <color auto="1"/>
      </right>
      <top/>
      <bottom/>
      <diagonal/>
    </border>
    <border>
      <left style="medium">
        <color auto="1"/>
      </left>
      <right style="dotted">
        <color auto="1"/>
      </right>
      <top style="thin">
        <color auto="1"/>
      </top>
      <bottom style="medium">
        <color auto="1"/>
      </bottom>
      <diagonal/>
    </border>
    <border>
      <left style="dotted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dotted">
        <color auto="1"/>
      </right>
      <top style="medium">
        <color auto="1"/>
      </top>
      <bottom/>
      <diagonal/>
    </border>
    <border>
      <left style="dotted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dotted">
        <color auto="1"/>
      </right>
      <top style="thin">
        <color auto="1"/>
      </top>
      <bottom style="dotted">
        <color auto="1"/>
      </bottom>
      <diagonal/>
    </border>
    <border>
      <left/>
      <right style="dotted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dotted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dotted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tted">
        <color auto="1"/>
      </bottom>
      <diagonal/>
    </border>
    <border>
      <left style="dotted">
        <color auto="1"/>
      </left>
      <right style="dotted">
        <color auto="1"/>
      </right>
      <top style="thin">
        <color auto="1"/>
      </top>
      <bottom style="hair">
        <color auto="1"/>
      </bottom>
      <diagonal/>
    </border>
    <border>
      <left/>
      <right style="thin">
        <color auto="1"/>
      </right>
      <top style="dotted">
        <color auto="1"/>
      </top>
      <bottom style="thin">
        <color auto="1"/>
      </bottom>
      <diagonal/>
    </border>
    <border>
      <left style="dotted">
        <color auto="1"/>
      </left>
      <right style="thin">
        <color auto="1"/>
      </right>
      <top style="medium">
        <color auto="1"/>
      </top>
      <bottom style="dotted">
        <color auto="1"/>
      </bottom>
      <diagonal/>
    </border>
    <border>
      <left style="dotted">
        <color auto="1"/>
      </left>
      <right style="thin">
        <color auto="1"/>
      </right>
      <top style="dotted">
        <color auto="1"/>
      </top>
      <bottom style="medium">
        <color auto="1"/>
      </bottom>
      <diagonal/>
    </border>
    <border>
      <left/>
      <right style="dotted">
        <color auto="1"/>
      </right>
      <top style="medium">
        <color auto="1"/>
      </top>
      <bottom/>
      <diagonal/>
    </border>
    <border>
      <left/>
      <right style="dotted">
        <color auto="1"/>
      </right>
      <top/>
      <bottom style="medium">
        <color auto="1"/>
      </bottom>
      <diagonal/>
    </border>
    <border>
      <left style="hair">
        <color auto="1"/>
      </left>
      <right style="hair">
        <color auto="1"/>
      </right>
      <top/>
      <bottom style="medium">
        <color auto="1"/>
      </bottom>
      <diagonal/>
    </border>
    <border>
      <left/>
      <right/>
      <top style="medium">
        <color auto="1"/>
      </top>
      <bottom style="dotted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dotted">
        <color auto="1"/>
      </top>
      <bottom/>
      <diagonal/>
    </border>
    <border>
      <left style="hair">
        <color auto="1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tted">
        <color auto="1"/>
      </left>
      <right style="hair">
        <color indexed="64"/>
      </right>
      <top style="dotted">
        <color auto="1"/>
      </top>
      <bottom style="hair">
        <color indexed="64"/>
      </bottom>
      <diagonal/>
    </border>
    <border>
      <left style="dotted">
        <color auto="1"/>
      </left>
      <right style="dotted">
        <color auto="1"/>
      </right>
      <top style="hair">
        <color indexed="64"/>
      </top>
      <bottom style="dotted">
        <color auto="1"/>
      </bottom>
      <diagonal/>
    </border>
    <border>
      <left style="dotted">
        <color auto="1"/>
      </left>
      <right style="thin">
        <color auto="1"/>
      </right>
      <top style="hair">
        <color indexed="64"/>
      </top>
      <bottom style="dotted">
        <color auto="1"/>
      </bottom>
      <diagonal/>
    </border>
    <border>
      <left style="hair">
        <color indexed="64"/>
      </left>
      <right style="dotted">
        <color auto="1"/>
      </right>
      <top style="hair">
        <color indexed="64"/>
      </top>
      <bottom style="hair">
        <color indexed="64"/>
      </bottom>
      <diagonal/>
    </border>
    <border>
      <left style="dotted">
        <color auto="1"/>
      </left>
      <right style="dotted">
        <color auto="1"/>
      </right>
      <top style="hair">
        <color indexed="64"/>
      </top>
      <bottom style="hair">
        <color indexed="64"/>
      </bottom>
      <diagonal/>
    </border>
    <border>
      <left style="dotted">
        <color auto="1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hair">
        <color auto="1"/>
      </left>
      <right style="hair">
        <color auto="1"/>
      </right>
      <top/>
      <bottom/>
      <diagonal/>
    </border>
    <border>
      <left style="dotted">
        <color auto="1"/>
      </left>
      <right style="dotted">
        <color auto="1"/>
      </right>
      <top style="hair">
        <color indexed="64"/>
      </top>
      <bottom/>
      <diagonal/>
    </border>
    <border>
      <left style="thin">
        <color auto="1"/>
      </left>
      <right style="hair">
        <color indexed="64"/>
      </right>
      <top style="hair">
        <color auto="1"/>
      </top>
      <bottom style="dotted">
        <color auto="1"/>
      </bottom>
      <diagonal/>
    </border>
    <border>
      <left style="thin">
        <color auto="1"/>
      </left>
      <right style="hair">
        <color indexed="64"/>
      </right>
      <top style="dotted">
        <color auto="1"/>
      </top>
      <bottom style="dotted">
        <color auto="1"/>
      </bottom>
      <diagonal/>
    </border>
    <border>
      <left style="hair">
        <color auto="1"/>
      </left>
      <right/>
      <top style="thin">
        <color indexed="64"/>
      </top>
      <bottom style="hair">
        <color auto="1"/>
      </bottom>
      <diagonal/>
    </border>
    <border>
      <left/>
      <right style="hair">
        <color auto="1"/>
      </right>
      <top style="thin">
        <color indexed="64"/>
      </top>
      <bottom style="hair">
        <color auto="1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hair">
        <color indexed="64"/>
      </bottom>
      <diagonal/>
    </border>
    <border>
      <left style="thin">
        <color auto="1"/>
      </left>
      <right style="dotted">
        <color auto="1"/>
      </right>
      <top style="hair">
        <color indexed="64"/>
      </top>
      <bottom style="thin">
        <color auto="1"/>
      </bottom>
      <diagonal/>
    </border>
    <border>
      <left style="dotted">
        <color auto="1"/>
      </left>
      <right/>
      <top style="hair">
        <color indexed="64"/>
      </top>
      <bottom style="thin">
        <color auto="1"/>
      </bottom>
      <diagonal/>
    </border>
    <border>
      <left style="dotted">
        <color auto="1"/>
      </left>
      <right style="thin">
        <color auto="1"/>
      </right>
      <top style="dotted">
        <color auto="1"/>
      </top>
      <bottom style="hair">
        <color indexed="64"/>
      </bottom>
      <diagonal/>
    </border>
    <border>
      <left style="dotted">
        <color auto="1"/>
      </left>
      <right/>
      <top style="hair">
        <color indexed="64"/>
      </top>
      <bottom style="dotted">
        <color auto="1"/>
      </bottom>
      <diagonal/>
    </border>
    <border>
      <left style="thin">
        <color auto="1"/>
      </left>
      <right style="dotted">
        <color auto="1"/>
      </right>
      <top style="dotted">
        <color auto="1"/>
      </top>
      <bottom style="hair">
        <color indexed="64"/>
      </bottom>
      <diagonal/>
    </border>
    <border>
      <left style="hair">
        <color indexed="64"/>
      </left>
      <right/>
      <top/>
      <bottom style="thin">
        <color auto="1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ashed">
        <color indexed="64"/>
      </bottom>
      <diagonal/>
    </border>
    <border>
      <left style="dotted">
        <color auto="1"/>
      </left>
      <right style="dotted">
        <color auto="1"/>
      </right>
      <top/>
      <bottom style="dashed">
        <color indexed="64"/>
      </bottom>
      <diagonal/>
    </border>
    <border>
      <left style="dotted">
        <color auto="1"/>
      </left>
      <right style="dotted">
        <color auto="1"/>
      </right>
      <top style="dashed">
        <color indexed="64"/>
      </top>
      <bottom/>
      <diagonal/>
    </border>
    <border>
      <left style="dotted">
        <color auto="1"/>
      </left>
      <right style="dashed">
        <color indexed="64"/>
      </right>
      <top style="dashed">
        <color indexed="64"/>
      </top>
      <bottom style="dashed">
        <color indexed="64"/>
      </bottom>
      <diagonal/>
    </border>
    <border>
      <left style="dotted">
        <color auto="1"/>
      </left>
      <right style="dashed">
        <color indexed="64"/>
      </right>
      <top style="dotted">
        <color auto="1"/>
      </top>
      <bottom style="dotted">
        <color auto="1"/>
      </bottom>
      <diagonal/>
    </border>
    <border>
      <left style="dashed">
        <color indexed="64"/>
      </left>
      <right style="dashed">
        <color indexed="64"/>
      </right>
      <top/>
      <bottom/>
      <diagonal/>
    </border>
    <border>
      <left style="dashed">
        <color indexed="64"/>
      </left>
      <right style="dashed">
        <color indexed="64"/>
      </right>
      <top/>
      <bottom style="dashed">
        <color indexed="64"/>
      </bottom>
      <diagonal/>
    </border>
    <border>
      <left style="dotted">
        <color auto="1"/>
      </left>
      <right style="dashed">
        <color indexed="64"/>
      </right>
      <top/>
      <bottom style="dotted">
        <color indexed="64"/>
      </bottom>
      <diagonal/>
    </border>
    <border>
      <left style="dotted">
        <color auto="1"/>
      </left>
      <right style="dashed">
        <color indexed="64"/>
      </right>
      <top style="dotted">
        <color indexed="64"/>
      </top>
      <bottom/>
      <diagonal/>
    </border>
    <border>
      <left style="dashed">
        <color indexed="64"/>
      </left>
      <right style="dotted">
        <color auto="1"/>
      </right>
      <top style="dashed">
        <color indexed="64"/>
      </top>
      <bottom/>
      <diagonal/>
    </border>
    <border>
      <left style="dotted">
        <color auto="1"/>
      </left>
      <right style="dashed">
        <color indexed="64"/>
      </right>
      <top style="dashed">
        <color indexed="64"/>
      </top>
      <bottom/>
      <diagonal/>
    </border>
    <border>
      <left style="dotted">
        <color indexed="64"/>
      </left>
      <right style="dotted">
        <color auto="1"/>
      </right>
      <top/>
      <bottom style="hair">
        <color auto="1"/>
      </bottom>
      <diagonal/>
    </border>
    <border>
      <left style="thin">
        <color auto="1"/>
      </left>
      <right style="dotted">
        <color indexed="64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indexed="64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indexed="64"/>
      </top>
      <bottom/>
      <diagonal/>
    </border>
  </borders>
  <cellStyleXfs count="2">
    <xf numFmtId="164" fontId="0" fillId="0" borderId="0"/>
    <xf numFmtId="164" fontId="6" fillId="0" borderId="0" applyBorder="0" applyProtection="0">
      <alignment vertical="top"/>
    </xf>
  </cellStyleXfs>
  <cellXfs count="2732">
    <xf numFmtId="164" fontId="0" fillId="0" borderId="0" xfId="0"/>
    <xf numFmtId="0" fontId="1" fillId="0" borderId="0" xfId="0" applyNumberFormat="1" applyFont="1" applyBorder="1" applyAlignment="1">
      <alignment vertical="center"/>
    </xf>
    <xf numFmtId="0" fontId="2" fillId="0" borderId="0" xfId="0" applyNumberFormat="1" applyFont="1" applyBorder="1" applyAlignment="1">
      <alignment vertical="center"/>
    </xf>
    <xf numFmtId="0" fontId="2" fillId="0" borderId="0" xfId="0" applyNumberFormat="1" applyFont="1" applyBorder="1" applyAlignment="1">
      <alignment vertical="center" wrapText="1"/>
    </xf>
    <xf numFmtId="0" fontId="2" fillId="0" borderId="0" xfId="0" applyNumberFormat="1" applyFont="1" applyBorder="1" applyAlignment="1">
      <alignment horizontal="center" vertical="center"/>
    </xf>
    <xf numFmtId="0" fontId="3" fillId="0" borderId="0" xfId="0" applyNumberFormat="1" applyFont="1" applyBorder="1" applyAlignment="1">
      <alignment vertical="center"/>
    </xf>
    <xf numFmtId="0" fontId="3" fillId="0" borderId="0" xfId="0" applyNumberFormat="1" applyFont="1" applyBorder="1" applyAlignment="1">
      <alignment vertical="center" wrapText="1"/>
    </xf>
    <xf numFmtId="0" fontId="4" fillId="0" borderId="0" xfId="0" applyNumberFormat="1" applyFont="1" applyBorder="1" applyAlignment="1">
      <alignment vertical="center"/>
    </xf>
    <xf numFmtId="0" fontId="5" fillId="0" borderId="0" xfId="0" applyNumberFormat="1" applyFont="1" applyBorder="1" applyAlignment="1">
      <alignment vertical="center"/>
    </xf>
    <xf numFmtId="0" fontId="1" fillId="0" borderId="0" xfId="0" applyNumberFormat="1" applyFont="1" applyBorder="1" applyAlignment="1">
      <alignment vertical="center" wrapText="1"/>
    </xf>
    <xf numFmtId="0" fontId="5" fillId="0" borderId="0" xfId="0" applyNumberFormat="1" applyFont="1" applyBorder="1" applyAlignment="1">
      <alignment horizontal="center" vertical="center"/>
    </xf>
    <xf numFmtId="0" fontId="1" fillId="0" borderId="2" xfId="0" applyNumberFormat="1" applyFont="1" applyBorder="1" applyAlignment="1">
      <alignment vertical="center"/>
    </xf>
    <xf numFmtId="0" fontId="3" fillId="0" borderId="3" xfId="0" applyNumberFormat="1" applyFont="1" applyBorder="1" applyAlignment="1">
      <alignment vertical="center"/>
    </xf>
    <xf numFmtId="0" fontId="3" fillId="0" borderId="4" xfId="0" applyNumberFormat="1" applyFont="1" applyBorder="1" applyAlignment="1">
      <alignment vertical="center"/>
    </xf>
    <xf numFmtId="0" fontId="3" fillId="0" borderId="2" xfId="0" applyNumberFormat="1" applyFont="1" applyBorder="1" applyAlignment="1">
      <alignment vertical="center"/>
    </xf>
    <xf numFmtId="0" fontId="1" fillId="0" borderId="5" xfId="0" applyNumberFormat="1" applyFont="1" applyBorder="1" applyAlignment="1">
      <alignment vertical="center"/>
    </xf>
    <xf numFmtId="0" fontId="3" fillId="0" borderId="6" xfId="0" applyNumberFormat="1" applyFont="1" applyBorder="1" applyAlignment="1">
      <alignment vertical="center"/>
    </xf>
    <xf numFmtId="0" fontId="3" fillId="0" borderId="5" xfId="0" applyNumberFormat="1" applyFont="1" applyBorder="1" applyAlignment="1">
      <alignment vertical="center"/>
    </xf>
    <xf numFmtId="0" fontId="4" fillId="2" borderId="0" xfId="0" applyNumberFormat="1" applyFont="1" applyFill="1" applyBorder="1" applyAlignment="1">
      <alignment vertical="center"/>
    </xf>
    <xf numFmtId="0" fontId="4" fillId="0" borderId="6" xfId="0" applyNumberFormat="1" applyFont="1" applyBorder="1" applyAlignment="1">
      <alignment vertical="center"/>
    </xf>
    <xf numFmtId="0" fontId="4" fillId="2" borderId="0" xfId="1" applyNumberFormat="1" applyFont="1" applyFill="1" applyBorder="1" applyAlignment="1" applyProtection="1">
      <alignment vertical="center"/>
    </xf>
    <xf numFmtId="0" fontId="4" fillId="3" borderId="0" xfId="0" applyNumberFormat="1" applyFont="1" applyFill="1" applyBorder="1" applyAlignment="1">
      <alignment vertical="center"/>
    </xf>
    <xf numFmtId="0" fontId="4" fillId="3" borderId="0" xfId="1" applyNumberFormat="1" applyFont="1" applyFill="1" applyBorder="1" applyAlignment="1" applyProtection="1">
      <alignment vertical="center"/>
    </xf>
    <xf numFmtId="0" fontId="4" fillId="3" borderId="0" xfId="1" applyNumberFormat="1" applyFont="1" applyFill="1" applyBorder="1" applyAlignment="1" applyProtection="1"/>
    <xf numFmtId="0" fontId="1" fillId="0" borderId="6" xfId="0" applyNumberFormat="1" applyFont="1" applyBorder="1" applyAlignment="1">
      <alignment vertical="center"/>
    </xf>
    <xf numFmtId="0" fontId="1" fillId="0" borderId="8" xfId="0" applyNumberFormat="1" applyFont="1" applyBorder="1" applyAlignment="1">
      <alignment vertical="center"/>
    </xf>
    <xf numFmtId="0" fontId="1" fillId="0" borderId="9" xfId="0" applyNumberFormat="1" applyFont="1" applyBorder="1" applyAlignment="1">
      <alignment vertical="center"/>
    </xf>
    <xf numFmtId="0" fontId="4" fillId="0" borderId="9" xfId="0" applyNumberFormat="1" applyFont="1" applyBorder="1" applyAlignment="1">
      <alignment vertical="center"/>
    </xf>
    <xf numFmtId="0" fontId="4" fillId="0" borderId="10" xfId="0" applyNumberFormat="1" applyFont="1" applyBorder="1" applyAlignment="1">
      <alignment vertical="center"/>
    </xf>
    <xf numFmtId="0" fontId="4" fillId="0" borderId="3" xfId="0" applyNumberFormat="1" applyFont="1" applyBorder="1" applyAlignment="1">
      <alignment vertical="center"/>
    </xf>
    <xf numFmtId="0" fontId="4" fillId="3" borderId="0" xfId="1" applyNumberFormat="1" applyFont="1" applyFill="1" applyBorder="1" applyAlignment="1" applyProtection="1">
      <alignment horizontal="left" vertical="center"/>
    </xf>
    <xf numFmtId="0" fontId="4" fillId="2" borderId="6" xfId="0" applyNumberFormat="1" applyFont="1" applyFill="1" applyBorder="1" applyAlignment="1">
      <alignment vertical="center"/>
    </xf>
    <xf numFmtId="0" fontId="1" fillId="0" borderId="10" xfId="0" applyNumberFormat="1" applyFont="1" applyBorder="1" applyAlignment="1">
      <alignment vertical="center"/>
    </xf>
    <xf numFmtId="0" fontId="5" fillId="0" borderId="6" xfId="0" applyNumberFormat="1" applyFont="1" applyBorder="1" applyAlignment="1">
      <alignment horizontal="center" vertical="center"/>
    </xf>
    <xf numFmtId="0" fontId="4" fillId="2" borderId="0" xfId="1" applyNumberFormat="1" applyFont="1" applyFill="1" applyBorder="1" applyAlignment="1" applyProtection="1">
      <alignment horizontal="left" vertical="center"/>
    </xf>
    <xf numFmtId="0" fontId="4" fillId="2" borderId="0" xfId="0" applyNumberFormat="1" applyFont="1" applyFill="1" applyBorder="1" applyAlignment="1">
      <alignment horizontal="left" vertical="center"/>
    </xf>
    <xf numFmtId="0" fontId="4" fillId="0" borderId="4" xfId="0" applyNumberFormat="1" applyFont="1" applyBorder="1" applyAlignment="1">
      <alignment vertical="center"/>
    </xf>
    <xf numFmtId="0" fontId="1" fillId="0" borderId="0" xfId="0" applyNumberFormat="1" applyFont="1" applyBorder="1"/>
    <xf numFmtId="0" fontId="1" fillId="0" borderId="3" xfId="0" applyNumberFormat="1" applyFont="1" applyBorder="1" applyAlignment="1">
      <alignment vertical="center"/>
    </xf>
    <xf numFmtId="0" fontId="1" fillId="0" borderId="4" xfId="0" applyNumberFormat="1" applyFont="1" applyBorder="1" applyAlignment="1">
      <alignment vertical="center"/>
    </xf>
    <xf numFmtId="0" fontId="4" fillId="0" borderId="5" xfId="0" applyNumberFormat="1" applyFont="1" applyBorder="1" applyAlignment="1">
      <alignment vertical="center"/>
    </xf>
    <xf numFmtId="0" fontId="5" fillId="0" borderId="5" xfId="0" applyNumberFormat="1" applyFont="1" applyBorder="1" applyAlignment="1">
      <alignment horizontal="center" vertical="center"/>
    </xf>
    <xf numFmtId="0" fontId="4" fillId="5" borderId="0" xfId="1" applyNumberFormat="1" applyFont="1" applyFill="1" applyBorder="1" applyAlignment="1" applyProtection="1"/>
    <xf numFmtId="0" fontId="5" fillId="0" borderId="5" xfId="0" applyNumberFormat="1" applyFont="1" applyBorder="1" applyAlignment="1">
      <alignment vertical="center"/>
    </xf>
    <xf numFmtId="0" fontId="4" fillId="0" borderId="6" xfId="0" applyNumberFormat="1" applyFont="1" applyBorder="1" applyAlignment="1">
      <alignment horizontal="left" vertical="center"/>
    </xf>
    <xf numFmtId="0" fontId="4" fillId="6" borderId="0" xfId="1" applyNumberFormat="1" applyFont="1" applyFill="1" applyBorder="1" applyAlignment="1" applyProtection="1">
      <alignment vertical="center"/>
    </xf>
    <xf numFmtId="0" fontId="4" fillId="5" borderId="0" xfId="1" applyNumberFormat="1" applyFont="1" applyFill="1" applyBorder="1" applyAlignment="1" applyProtection="1">
      <alignment vertical="center"/>
    </xf>
    <xf numFmtId="0" fontId="4" fillId="5" borderId="0" xfId="1" applyNumberFormat="1" applyFont="1" applyFill="1" applyBorder="1" applyAlignment="1" applyProtection="1">
      <alignment horizontal="left" vertical="center"/>
    </xf>
    <xf numFmtId="0" fontId="4" fillId="5" borderId="0" xfId="0" applyNumberFormat="1" applyFont="1" applyFill="1" applyBorder="1" applyAlignment="1">
      <alignment vertical="center"/>
    </xf>
    <xf numFmtId="0" fontId="1" fillId="5" borderId="0" xfId="0" applyNumberFormat="1" applyFont="1" applyFill="1" applyBorder="1" applyAlignment="1">
      <alignment vertical="center"/>
    </xf>
    <xf numFmtId="0" fontId="4" fillId="2" borderId="9" xfId="0" applyNumberFormat="1" applyFont="1" applyFill="1" applyBorder="1" applyAlignment="1">
      <alignment vertical="center"/>
    </xf>
    <xf numFmtId="0" fontId="4" fillId="0" borderId="0" xfId="0" applyNumberFormat="1" applyFont="1" applyBorder="1" applyAlignment="1">
      <alignment horizontal="left" vertical="center"/>
    </xf>
    <xf numFmtId="0" fontId="7" fillId="0" borderId="0" xfId="0" applyNumberFormat="1" applyFont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8" fillId="0" borderId="0" xfId="0" applyNumberFormat="1" applyFont="1" applyBorder="1" applyAlignment="1">
      <alignment horizontal="left" vertical="center"/>
    </xf>
    <xf numFmtId="0" fontId="8" fillId="0" borderId="0" xfId="0" applyNumberFormat="1" applyFont="1" applyBorder="1" applyAlignment="1">
      <alignment horizontal="left" vertical="center" wrapText="1"/>
    </xf>
    <xf numFmtId="0" fontId="9" fillId="0" borderId="0" xfId="0" applyNumberFormat="1" applyFont="1" applyBorder="1" applyAlignment="1">
      <alignment horizontal="left" vertical="center"/>
    </xf>
    <xf numFmtId="0" fontId="10" fillId="0" borderId="0" xfId="0" applyNumberFormat="1" applyFont="1" applyBorder="1" applyAlignment="1">
      <alignment horizontal="left" vertical="center"/>
    </xf>
    <xf numFmtId="0" fontId="7" fillId="0" borderId="0" xfId="0" applyNumberFormat="1" applyFont="1" applyBorder="1" applyAlignment="1">
      <alignment horizontal="left" vertical="center"/>
    </xf>
    <xf numFmtId="0" fontId="10" fillId="0" borderId="0" xfId="0" applyNumberFormat="1" applyFont="1" applyBorder="1" applyAlignment="1">
      <alignment horizontal="center" vertical="center"/>
    </xf>
    <xf numFmtId="0" fontId="8" fillId="0" borderId="0" xfId="0" applyNumberFormat="1" applyFont="1" applyBorder="1" applyAlignment="1">
      <alignment horizontal="center" vertical="center"/>
    </xf>
    <xf numFmtId="0" fontId="11" fillId="0" borderId="0" xfId="0" applyNumberFormat="1" applyFont="1" applyBorder="1" applyAlignment="1">
      <alignment horizontal="left" vertical="center"/>
    </xf>
    <xf numFmtId="0" fontId="9" fillId="0" borderId="0" xfId="0" applyNumberFormat="1" applyFont="1" applyBorder="1" applyAlignment="1">
      <alignment horizontal="center" vertical="center"/>
    </xf>
    <xf numFmtId="0" fontId="9" fillId="0" borderId="0" xfId="0" applyNumberFormat="1" applyFont="1" applyBorder="1" applyAlignment="1">
      <alignment horizontal="center" vertical="center" wrapText="1"/>
    </xf>
    <xf numFmtId="0" fontId="8" fillId="0" borderId="0" xfId="0" applyNumberFormat="1" applyFont="1" applyBorder="1" applyAlignment="1">
      <alignment horizontal="center" vertical="center" wrapText="1"/>
    </xf>
    <xf numFmtId="0" fontId="11" fillId="0" borderId="0" xfId="0" applyNumberFormat="1" applyFont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/>
    </xf>
    <xf numFmtId="0" fontId="7" fillId="7" borderId="12" xfId="0" applyNumberFormat="1" applyFont="1" applyFill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 wrapText="1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0" fontId="7" fillId="3" borderId="17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3" borderId="20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/>
    </xf>
    <xf numFmtId="0" fontId="7" fillId="4" borderId="18" xfId="0" applyNumberFormat="1" applyFont="1" applyFill="1" applyBorder="1" applyAlignment="1">
      <alignment horizontal="center" vertical="center" wrapText="1"/>
    </xf>
    <xf numFmtId="0" fontId="7" fillId="2" borderId="19" xfId="0" applyNumberFormat="1" applyFont="1" applyFill="1" applyBorder="1" applyAlignment="1">
      <alignment horizontal="center" vertical="center"/>
    </xf>
    <xf numFmtId="0" fontId="7" fillId="2" borderId="19" xfId="0" applyNumberFormat="1" applyFont="1" applyFill="1" applyBorder="1" applyAlignment="1">
      <alignment horizontal="center" vertical="center" wrapText="1"/>
    </xf>
    <xf numFmtId="0" fontId="7" fillId="2" borderId="16" xfId="0" applyNumberFormat="1" applyFont="1" applyFill="1" applyBorder="1" applyAlignment="1">
      <alignment horizontal="center" vertical="center" wrapText="1"/>
    </xf>
    <xf numFmtId="0" fontId="7" fillId="6" borderId="19" xfId="0" applyNumberFormat="1" applyFont="1" applyFill="1" applyBorder="1" applyAlignment="1">
      <alignment horizontal="center" vertical="center" wrapText="1"/>
    </xf>
    <xf numFmtId="0" fontId="7" fillId="2" borderId="20" xfId="0" applyNumberFormat="1" applyFont="1" applyFill="1" applyBorder="1" applyAlignment="1">
      <alignment horizontal="center" vertical="center" wrapText="1"/>
    </xf>
    <xf numFmtId="0" fontId="7" fillId="0" borderId="16" xfId="0" applyNumberFormat="1" applyFont="1" applyBorder="1" applyAlignment="1">
      <alignment horizontal="center" vertical="center" wrapText="1"/>
    </xf>
    <xf numFmtId="0" fontId="7" fillId="0" borderId="20" xfId="0" applyNumberFormat="1" applyFont="1" applyBorder="1" applyAlignment="1">
      <alignment horizontal="center" vertical="center" wrapText="1"/>
    </xf>
    <xf numFmtId="0" fontId="7" fillId="4" borderId="18" xfId="0" applyNumberFormat="1" applyFont="1" applyFill="1" applyBorder="1" applyAlignment="1">
      <alignment horizontal="center" vertical="center"/>
    </xf>
    <xf numFmtId="0" fontId="7" fillId="4" borderId="19" xfId="0" applyNumberFormat="1" applyFont="1" applyFill="1" applyBorder="1" applyAlignment="1">
      <alignment horizontal="center" vertical="center"/>
    </xf>
    <xf numFmtId="0" fontId="7" fillId="4" borderId="19" xfId="0" applyNumberFormat="1" applyFont="1" applyFill="1" applyBorder="1" applyAlignment="1">
      <alignment horizontal="center" vertical="center" wrapText="1"/>
    </xf>
    <xf numFmtId="0" fontId="7" fillId="4" borderId="16" xfId="0" applyNumberFormat="1" applyFont="1" applyFill="1" applyBorder="1" applyAlignment="1">
      <alignment horizontal="center" vertical="center" wrapText="1"/>
    </xf>
    <xf numFmtId="0" fontId="7" fillId="4" borderId="20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/>
    </xf>
    <xf numFmtId="0" fontId="7" fillId="3" borderId="22" xfId="0" applyNumberFormat="1" applyFont="1" applyFill="1" applyBorder="1" applyAlignment="1">
      <alignment horizontal="center" vertical="center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23" xfId="0" applyNumberFormat="1" applyFont="1" applyFill="1" applyBorder="1" applyAlignment="1">
      <alignment horizontal="center" vertical="center" wrapText="1"/>
    </xf>
    <xf numFmtId="0" fontId="7" fillId="0" borderId="24" xfId="0" applyNumberFormat="1" applyFont="1" applyBorder="1" applyAlignment="1">
      <alignment horizontal="center" vertical="center"/>
    </xf>
    <xf numFmtId="0" fontId="7" fillId="3" borderId="25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center" vertical="center"/>
    </xf>
    <xf numFmtId="0" fontId="7" fillId="5" borderId="25" xfId="0" applyNumberFormat="1" applyFont="1" applyFill="1" applyBorder="1" applyAlignment="1">
      <alignment horizontal="center" vertical="center" wrapText="1"/>
    </xf>
    <xf numFmtId="0" fontId="7" fillId="5" borderId="26" xfId="0" applyNumberFormat="1" applyFont="1" applyFill="1" applyBorder="1" applyAlignment="1">
      <alignment horizontal="center" vertical="center" wrapText="1"/>
    </xf>
    <xf numFmtId="0" fontId="7" fillId="5" borderId="27" xfId="0" applyNumberFormat="1" applyFont="1" applyFill="1" applyBorder="1" applyAlignment="1">
      <alignment horizontal="center" vertical="center" wrapText="1"/>
    </xf>
    <xf numFmtId="0" fontId="7" fillId="5" borderId="28" xfId="0" applyNumberFormat="1" applyFont="1" applyFill="1" applyBorder="1" applyAlignment="1">
      <alignment horizontal="center" vertical="center" wrapText="1"/>
    </xf>
    <xf numFmtId="0" fontId="7" fillId="2" borderId="18" xfId="0" applyNumberFormat="1" applyFont="1" applyFill="1" applyBorder="1" applyAlignment="1">
      <alignment horizontal="center" vertical="center" wrapText="1"/>
    </xf>
    <xf numFmtId="0" fontId="7" fillId="2" borderId="22" xfId="0" applyNumberFormat="1" applyFont="1" applyFill="1" applyBorder="1" applyAlignment="1">
      <alignment horizontal="center" vertical="center"/>
    </xf>
    <xf numFmtId="0" fontId="7" fillId="2" borderId="22" xfId="0" applyNumberFormat="1" applyFont="1" applyFill="1" applyBorder="1" applyAlignment="1">
      <alignment horizontal="center" vertical="center" wrapText="1"/>
    </xf>
    <xf numFmtId="0" fontId="7" fillId="2" borderId="30" xfId="0" applyNumberFormat="1" applyFont="1" applyFill="1" applyBorder="1" applyAlignment="1">
      <alignment horizontal="center" vertical="center" wrapText="1"/>
    </xf>
    <xf numFmtId="0" fontId="7" fillId="2" borderId="23" xfId="0" applyNumberFormat="1" applyFont="1" applyFill="1" applyBorder="1" applyAlignment="1">
      <alignment horizontal="center" vertical="center" wrapText="1"/>
    </xf>
    <xf numFmtId="0" fontId="7" fillId="2" borderId="18" xfId="0" applyNumberFormat="1" applyFont="1" applyFill="1" applyBorder="1" applyAlignment="1">
      <alignment horizontal="center" vertical="center"/>
    </xf>
    <xf numFmtId="0" fontId="7" fillId="2" borderId="31" xfId="0" applyNumberFormat="1" applyFont="1" applyFill="1" applyBorder="1" applyAlignment="1">
      <alignment horizontal="center" vertical="center"/>
    </xf>
    <xf numFmtId="0" fontId="7" fillId="2" borderId="31" xfId="0" applyNumberFormat="1" applyFont="1" applyFill="1" applyBorder="1" applyAlignment="1">
      <alignment horizontal="center" vertical="center" wrapText="1"/>
    </xf>
    <xf numFmtId="0" fontId="7" fillId="2" borderId="0" xfId="0" applyNumberFormat="1" applyFont="1" applyFill="1" applyBorder="1" applyAlignment="1">
      <alignment horizontal="center" vertical="center" wrapText="1"/>
    </xf>
    <xf numFmtId="0" fontId="7" fillId="2" borderId="32" xfId="0" applyNumberFormat="1" applyFont="1" applyFill="1" applyBorder="1" applyAlignment="1">
      <alignment horizontal="center" vertical="center" wrapText="1"/>
    </xf>
    <xf numFmtId="0" fontId="7" fillId="2" borderId="33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vertical="center"/>
    </xf>
    <xf numFmtId="0" fontId="7" fillId="7" borderId="11" xfId="0" applyNumberFormat="1" applyFont="1" applyFill="1" applyBorder="1" applyAlignment="1">
      <alignment horizontal="right" vertical="center" textRotation="90" wrapText="1"/>
    </xf>
    <xf numFmtId="0" fontId="7" fillId="7" borderId="11" xfId="0" applyNumberFormat="1" applyFont="1" applyFill="1" applyBorder="1" applyAlignment="1">
      <alignment vertical="center" wrapText="1"/>
    </xf>
    <xf numFmtId="0" fontId="7" fillId="2" borderId="13" xfId="0" applyNumberFormat="1" applyFont="1" applyFill="1" applyBorder="1" applyAlignment="1">
      <alignment horizontal="center" vertical="center"/>
    </xf>
    <xf numFmtId="0" fontId="7" fillId="2" borderId="16" xfId="0" applyNumberFormat="1" applyFont="1" applyFill="1" applyBorder="1" applyAlignment="1">
      <alignment horizontal="center" vertical="center"/>
    </xf>
    <xf numFmtId="0" fontId="7" fillId="2" borderId="34" xfId="0" applyNumberFormat="1" applyFont="1" applyFill="1" applyBorder="1" applyAlignment="1">
      <alignment horizontal="center" vertical="center"/>
    </xf>
    <xf numFmtId="0" fontId="7" fillId="2" borderId="14" xfId="0" applyNumberFormat="1" applyFont="1" applyFill="1" applyBorder="1" applyAlignment="1">
      <alignment horizontal="center" vertical="center" wrapText="1"/>
    </xf>
    <xf numFmtId="0" fontId="7" fillId="2" borderId="25" xfId="0" applyNumberFormat="1" applyFont="1" applyFill="1" applyBorder="1" applyAlignment="1">
      <alignment horizontal="center" vertical="center" wrapText="1"/>
    </xf>
    <xf numFmtId="0" fontId="7" fillId="2" borderId="27" xfId="0" applyNumberFormat="1" applyFont="1" applyFill="1" applyBorder="1" applyAlignment="1">
      <alignment horizontal="center" vertical="center" wrapText="1"/>
    </xf>
    <xf numFmtId="0" fontId="7" fillId="2" borderId="15" xfId="0" applyNumberFormat="1" applyFont="1" applyFill="1" applyBorder="1" applyAlignment="1">
      <alignment horizontal="center" vertical="center"/>
    </xf>
    <xf numFmtId="0" fontId="7" fillId="3" borderId="35" xfId="0" applyNumberFormat="1" applyFont="1" applyFill="1" applyBorder="1" applyAlignment="1">
      <alignment horizontal="center" vertical="center"/>
    </xf>
    <xf numFmtId="0" fontId="7" fillId="0" borderId="16" xfId="0" applyNumberFormat="1" applyFont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27" xfId="0" applyNumberFormat="1" applyFont="1" applyFill="1" applyBorder="1" applyAlignment="1">
      <alignment horizontal="center" vertical="center"/>
    </xf>
    <xf numFmtId="0" fontId="7" fillId="0" borderId="19" xfId="0" applyNumberFormat="1" applyFont="1" applyBorder="1" applyAlignment="1">
      <alignment horizontal="center" vertical="center"/>
    </xf>
    <xf numFmtId="0" fontId="7" fillId="3" borderId="36" xfId="0" applyNumberFormat="1" applyFont="1" applyFill="1" applyBorder="1" applyAlignment="1">
      <alignment horizontal="center" vertical="center" wrapText="1"/>
    </xf>
    <xf numFmtId="0" fontId="7" fillId="2" borderId="36" xfId="0" applyNumberFormat="1" applyFont="1" applyFill="1" applyBorder="1" applyAlignment="1">
      <alignment horizontal="center" vertical="center" wrapText="1"/>
    </xf>
    <xf numFmtId="0" fontId="7" fillId="4" borderId="27" xfId="0" applyNumberFormat="1" applyFont="1" applyFill="1" applyBorder="1" applyAlignment="1">
      <alignment horizontal="center" vertical="center"/>
    </xf>
    <xf numFmtId="0" fontId="7" fillId="3" borderId="0" xfId="0" applyNumberFormat="1" applyFont="1" applyFill="1" applyBorder="1" applyAlignment="1">
      <alignment horizontal="center" vertical="center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7" borderId="37" xfId="0" applyNumberFormat="1" applyFont="1" applyFill="1" applyBorder="1" applyAlignment="1">
      <alignment horizontal="center" vertical="center"/>
    </xf>
    <xf numFmtId="0" fontId="7" fillId="7" borderId="38" xfId="0" applyNumberFormat="1" applyFont="1" applyFill="1" applyBorder="1" applyAlignment="1">
      <alignment vertical="center"/>
    </xf>
    <xf numFmtId="0" fontId="7" fillId="7" borderId="39" xfId="0" applyNumberFormat="1" applyFont="1" applyFill="1" applyBorder="1" applyAlignment="1">
      <alignment horizontal="center" vertical="center"/>
    </xf>
    <xf numFmtId="0" fontId="7" fillId="7" borderId="40" xfId="0" applyNumberFormat="1" applyFont="1" applyFill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 textRotation="90" wrapText="1"/>
    </xf>
    <xf numFmtId="0" fontId="7" fillId="3" borderId="41" xfId="0" applyNumberFormat="1" applyFont="1" applyFill="1" applyBorder="1" applyAlignment="1">
      <alignment vertical="center"/>
    </xf>
    <xf numFmtId="0" fontId="7" fillId="3" borderId="42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 wrapText="1"/>
    </xf>
    <xf numFmtId="0" fontId="7" fillId="5" borderId="14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vertical="center"/>
    </xf>
    <xf numFmtId="0" fontId="7" fillId="3" borderId="15" xfId="0" applyNumberFormat="1" applyFont="1" applyFill="1" applyBorder="1" applyAlignment="1">
      <alignment horizontal="center" vertical="center"/>
    </xf>
    <xf numFmtId="0" fontId="7" fillId="3" borderId="13" xfId="0" applyNumberFormat="1" applyFont="1" applyFill="1" applyBorder="1" applyAlignment="1">
      <alignment vertical="center"/>
    </xf>
    <xf numFmtId="0" fontId="7" fillId="3" borderId="44" xfId="0" applyNumberFormat="1" applyFont="1" applyFill="1" applyBorder="1" applyAlignment="1">
      <alignment horizontal="center" vertical="center"/>
    </xf>
    <xf numFmtId="0" fontId="7" fillId="3" borderId="45" xfId="0" applyNumberFormat="1" applyFont="1" applyFill="1" applyBorder="1" applyAlignment="1">
      <alignment horizontal="center" vertical="center" wrapText="1"/>
    </xf>
    <xf numFmtId="0" fontId="7" fillId="3" borderId="46" xfId="0" applyNumberFormat="1" applyFont="1" applyFill="1" applyBorder="1" applyAlignment="1">
      <alignment vertical="center"/>
    </xf>
    <xf numFmtId="0" fontId="7" fillId="3" borderId="47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 textRotation="90" wrapText="1"/>
    </xf>
    <xf numFmtId="0" fontId="7" fillId="3" borderId="48" xfId="0" applyNumberFormat="1" applyFont="1" applyFill="1" applyBorder="1" applyAlignment="1">
      <alignment horizontal="center" vertical="center" wrapText="1"/>
    </xf>
    <xf numFmtId="0" fontId="9" fillId="0" borderId="0" xfId="0" applyNumberFormat="1" applyFont="1" applyBorder="1" applyAlignment="1">
      <alignment horizontal="left" vertical="top"/>
    </xf>
    <xf numFmtId="0" fontId="11" fillId="0" borderId="0" xfId="0" applyNumberFormat="1" applyFont="1" applyBorder="1" applyAlignment="1">
      <alignment horizontal="left" vertical="top"/>
    </xf>
    <xf numFmtId="0" fontId="7" fillId="7" borderId="54" xfId="0" applyNumberFormat="1" applyFont="1" applyFill="1" applyBorder="1" applyAlignment="1">
      <alignment horizontal="center" vertical="center" wrapText="1"/>
    </xf>
    <xf numFmtId="0" fontId="7" fillId="3" borderId="55" xfId="0" applyNumberFormat="1" applyFont="1" applyFill="1" applyBorder="1" applyAlignment="1">
      <alignment horizontal="center" vertical="center" wrapText="1"/>
    </xf>
    <xf numFmtId="0" fontId="7" fillId="3" borderId="57" xfId="0" applyNumberFormat="1" applyFont="1" applyFill="1" applyBorder="1" applyAlignment="1">
      <alignment horizontal="center" vertical="center"/>
    </xf>
    <xf numFmtId="0" fontId="7" fillId="3" borderId="57" xfId="0" applyNumberFormat="1" applyFont="1" applyFill="1" applyBorder="1" applyAlignment="1">
      <alignment horizontal="center" vertical="center" wrapText="1"/>
    </xf>
    <xf numFmtId="0" fontId="7" fillId="5" borderId="58" xfId="0" applyNumberFormat="1" applyFont="1" applyFill="1" applyBorder="1" applyAlignment="1">
      <alignment horizontal="center" vertical="center" wrapText="1"/>
    </xf>
    <xf numFmtId="0" fontId="7" fillId="3" borderId="58" xfId="0" applyNumberFormat="1" applyFont="1" applyFill="1" applyBorder="1" applyAlignment="1">
      <alignment horizontal="center" vertical="center" wrapText="1"/>
    </xf>
    <xf numFmtId="0" fontId="7" fillId="3" borderId="59" xfId="0" applyNumberFormat="1" applyFont="1" applyFill="1" applyBorder="1" applyAlignment="1">
      <alignment horizontal="center" vertical="center" wrapText="1"/>
    </xf>
    <xf numFmtId="0" fontId="7" fillId="3" borderId="60" xfId="0" applyNumberFormat="1" applyFont="1" applyFill="1" applyBorder="1" applyAlignment="1">
      <alignment horizontal="center" vertical="center" wrapText="1"/>
    </xf>
    <xf numFmtId="0" fontId="7" fillId="3" borderId="61" xfId="0" applyNumberFormat="1" applyFont="1" applyFill="1" applyBorder="1" applyAlignment="1">
      <alignment horizontal="center" vertical="center" wrapText="1"/>
    </xf>
    <xf numFmtId="0" fontId="7" fillId="5" borderId="62" xfId="0" applyNumberFormat="1" applyFont="1" applyFill="1" applyBorder="1" applyAlignment="1">
      <alignment horizontal="center" vertical="center" wrapText="1"/>
    </xf>
    <xf numFmtId="0" fontId="7" fillId="3" borderId="62" xfId="0" applyNumberFormat="1" applyFont="1" applyFill="1" applyBorder="1" applyAlignment="1">
      <alignment horizontal="center" vertical="center" wrapText="1"/>
    </xf>
    <xf numFmtId="0" fontId="7" fillId="3" borderId="63" xfId="0" applyNumberFormat="1" applyFont="1" applyFill="1" applyBorder="1" applyAlignment="1">
      <alignment horizontal="center" vertical="center" wrapText="1"/>
    </xf>
    <xf numFmtId="0" fontId="7" fillId="3" borderId="64" xfId="0" applyNumberFormat="1" applyFont="1" applyFill="1" applyBorder="1" applyAlignment="1">
      <alignment horizontal="center" vertical="center" wrapText="1"/>
    </xf>
    <xf numFmtId="0" fontId="7" fillId="5" borderId="65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 wrapText="1"/>
    </xf>
    <xf numFmtId="0" fontId="7" fillId="5" borderId="66" xfId="0" applyNumberFormat="1" applyFont="1" applyFill="1" applyBorder="1" applyAlignment="1">
      <alignment horizontal="center" vertical="center" wrapText="1"/>
    </xf>
    <xf numFmtId="0" fontId="7" fillId="5" borderId="57" xfId="0" applyNumberFormat="1" applyFont="1" applyFill="1" applyBorder="1" applyAlignment="1">
      <alignment horizontal="center" vertical="center" wrapText="1"/>
    </xf>
    <xf numFmtId="0" fontId="7" fillId="3" borderId="67" xfId="0" applyNumberFormat="1" applyFont="1" applyFill="1" applyBorder="1" applyAlignment="1">
      <alignment horizontal="center" vertical="center" wrapText="1"/>
    </xf>
    <xf numFmtId="0" fontId="7" fillId="3" borderId="68" xfId="0" applyNumberFormat="1" applyFont="1" applyFill="1" applyBorder="1" applyAlignment="1">
      <alignment horizontal="center" vertical="center" wrapText="1"/>
    </xf>
    <xf numFmtId="0" fontId="7" fillId="3" borderId="65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 wrapText="1"/>
    </xf>
    <xf numFmtId="0" fontId="7" fillId="3" borderId="69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3" borderId="70" xfId="0" applyNumberFormat="1" applyFont="1" applyFill="1" applyBorder="1" applyAlignment="1">
      <alignment horizontal="center" vertical="center" wrapText="1"/>
    </xf>
    <xf numFmtId="0" fontId="7" fillId="5" borderId="71" xfId="0" applyNumberFormat="1" applyFont="1" applyFill="1" applyBorder="1" applyAlignment="1">
      <alignment horizontal="center" vertical="center" wrapText="1"/>
    </xf>
    <xf numFmtId="0" fontId="7" fillId="5" borderId="72" xfId="0" applyNumberFormat="1" applyFont="1" applyFill="1" applyBorder="1" applyAlignment="1">
      <alignment horizontal="center" vertical="center" wrapText="1"/>
    </xf>
    <xf numFmtId="0" fontId="7" fillId="0" borderId="74" xfId="0" applyNumberFormat="1" applyFont="1" applyBorder="1" applyAlignment="1">
      <alignment horizontal="center" vertical="center" wrapText="1"/>
    </xf>
    <xf numFmtId="0" fontId="7" fillId="0" borderId="75" xfId="0" applyNumberFormat="1" applyFont="1" applyBorder="1" applyAlignment="1">
      <alignment horizontal="center" vertical="center"/>
    </xf>
    <xf numFmtId="0" fontId="7" fillId="7" borderId="73" xfId="0" applyNumberFormat="1" applyFont="1" applyFill="1" applyBorder="1" applyAlignment="1">
      <alignment horizontal="center" vertical="center"/>
    </xf>
    <xf numFmtId="0" fontId="7" fillId="7" borderId="73" xfId="0" applyNumberFormat="1" applyFont="1" applyFill="1" applyBorder="1" applyAlignment="1">
      <alignment horizontal="center" vertical="center" wrapText="1"/>
    </xf>
    <xf numFmtId="0" fontId="8" fillId="0" borderId="0" xfId="0" applyNumberFormat="1" applyFont="1" applyBorder="1" applyAlignment="1">
      <alignment vertical="center" wrapText="1"/>
    </xf>
    <xf numFmtId="0" fontId="7" fillId="0" borderId="23" xfId="0" applyNumberFormat="1" applyFont="1" applyBorder="1" applyAlignment="1">
      <alignment horizontal="center" vertical="center"/>
    </xf>
    <xf numFmtId="0" fontId="7" fillId="2" borderId="23" xfId="0" applyNumberFormat="1" applyFont="1" applyFill="1" applyBorder="1" applyAlignment="1">
      <alignment horizontal="center" vertical="center"/>
    </xf>
    <xf numFmtId="0" fontId="7" fillId="2" borderId="13" xfId="0" applyNumberFormat="1" applyFont="1" applyFill="1" applyBorder="1" applyAlignment="1">
      <alignment horizontal="center" vertical="center" wrapText="1"/>
    </xf>
    <xf numFmtId="0" fontId="7" fillId="3" borderId="23" xfId="0" applyNumberFormat="1" applyFont="1" applyFill="1" applyBorder="1" applyAlignment="1">
      <alignment horizontal="center" vertical="center"/>
    </xf>
    <xf numFmtId="0" fontId="7" fillId="5" borderId="23" xfId="0" applyNumberFormat="1" applyFont="1" applyFill="1" applyBorder="1" applyAlignment="1">
      <alignment horizontal="center" vertical="center"/>
    </xf>
    <xf numFmtId="0" fontId="7" fillId="5" borderId="20" xfId="0" applyNumberFormat="1" applyFont="1" applyFill="1" applyBorder="1" applyAlignment="1">
      <alignment horizontal="center" vertical="center" wrapText="1"/>
    </xf>
    <xf numFmtId="0" fontId="7" fillId="6" borderId="19" xfId="0" applyNumberFormat="1" applyFont="1" applyFill="1" applyBorder="1" applyAlignment="1">
      <alignment horizontal="center" vertical="center"/>
    </xf>
    <xf numFmtId="0" fontId="7" fillId="2" borderId="77" xfId="0" applyNumberFormat="1" applyFont="1" applyFill="1" applyBorder="1" applyAlignment="1">
      <alignment horizontal="center" vertical="center" wrapText="1"/>
    </xf>
    <xf numFmtId="0" fontId="7" fillId="2" borderId="26" xfId="0" applyNumberFormat="1" applyFont="1" applyFill="1" applyBorder="1" applyAlignment="1">
      <alignment horizontal="center" vertical="center"/>
    </xf>
    <xf numFmtId="0" fontId="7" fillId="2" borderId="28" xfId="0" applyNumberFormat="1" applyFont="1" applyFill="1" applyBorder="1" applyAlignment="1">
      <alignment horizontal="center" vertical="center" wrapText="1"/>
    </xf>
    <xf numFmtId="0" fontId="7" fillId="0" borderId="26" xfId="0" applyNumberFormat="1" applyFont="1" applyBorder="1" applyAlignment="1">
      <alignment horizontal="center" vertical="center"/>
    </xf>
    <xf numFmtId="0" fontId="7" fillId="3" borderId="28" xfId="0" applyNumberFormat="1" applyFont="1" applyFill="1" applyBorder="1" applyAlignment="1">
      <alignment horizontal="center" vertical="center" wrapText="1"/>
    </xf>
    <xf numFmtId="0" fontId="7" fillId="2" borderId="21" xfId="0" applyNumberFormat="1" applyFont="1" applyFill="1" applyBorder="1" applyAlignment="1">
      <alignment horizontal="center" vertical="center" wrapText="1"/>
    </xf>
    <xf numFmtId="0" fontId="7" fillId="0" borderId="28" xfId="0" applyNumberFormat="1" applyFont="1" applyBorder="1" applyAlignment="1">
      <alignment horizontal="center" vertical="center" wrapText="1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32" xfId="0" applyNumberFormat="1" applyFont="1" applyFill="1" applyBorder="1" applyAlignment="1">
      <alignment horizontal="center" vertical="center"/>
    </xf>
    <xf numFmtId="0" fontId="7" fillId="0" borderId="31" xfId="0" applyNumberFormat="1" applyFont="1" applyBorder="1" applyAlignment="1">
      <alignment horizontal="center" vertical="center"/>
    </xf>
    <xf numFmtId="0" fontId="7" fillId="0" borderId="40" xfId="0" applyNumberFormat="1" applyFont="1" applyBorder="1" applyAlignment="1">
      <alignment horizontal="center" vertical="center" wrapText="1"/>
    </xf>
    <xf numFmtId="0" fontId="14" fillId="0" borderId="0" xfId="0" applyNumberFormat="1" applyFont="1" applyBorder="1" applyAlignment="1">
      <alignment horizontal="center" vertical="center" wrapText="1"/>
    </xf>
    <xf numFmtId="0" fontId="8" fillId="3" borderId="79" xfId="0" applyNumberFormat="1" applyFont="1" applyFill="1" applyBorder="1" applyAlignment="1">
      <alignment horizontal="center" vertical="center"/>
    </xf>
    <xf numFmtId="0" fontId="8" fillId="3" borderId="14" xfId="0" applyNumberFormat="1" applyFont="1" applyFill="1" applyBorder="1" applyAlignment="1">
      <alignment horizontal="center" vertical="center"/>
    </xf>
    <xf numFmtId="0" fontId="8" fillId="3" borderId="48" xfId="0" applyNumberFormat="1" applyFont="1" applyFill="1" applyBorder="1" applyAlignment="1">
      <alignment horizontal="center" vertical="center"/>
    </xf>
    <xf numFmtId="0" fontId="8" fillId="8" borderId="80" xfId="0" applyNumberFormat="1" applyFont="1" applyFill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/>
    </xf>
    <xf numFmtId="0" fontId="8" fillId="3" borderId="76" xfId="0" applyNumberFormat="1" applyFont="1" applyFill="1" applyBorder="1" applyAlignment="1">
      <alignment horizontal="center" vertical="center"/>
    </xf>
    <xf numFmtId="0" fontId="8" fillId="3" borderId="19" xfId="0" applyNumberFormat="1" applyFont="1" applyFill="1" applyBorder="1" applyAlignment="1">
      <alignment horizontal="center" vertical="center"/>
    </xf>
    <xf numFmtId="0" fontId="8" fillId="3" borderId="23" xfId="0" applyNumberFormat="1" applyFont="1" applyFill="1" applyBorder="1" applyAlignment="1">
      <alignment horizontal="center" vertical="center"/>
    </xf>
    <xf numFmtId="0" fontId="8" fillId="3" borderId="81" xfId="0" applyNumberFormat="1" applyFont="1" applyFill="1" applyBorder="1" applyAlignment="1">
      <alignment horizontal="center" vertical="center"/>
    </xf>
    <xf numFmtId="0" fontId="8" fillId="3" borderId="82" xfId="0" applyNumberFormat="1" applyFont="1" applyFill="1" applyBorder="1" applyAlignment="1">
      <alignment horizontal="center" vertical="center"/>
    </xf>
    <xf numFmtId="0" fontId="8" fillId="8" borderId="83" xfId="0" applyNumberFormat="1" applyFont="1" applyFill="1" applyBorder="1" applyAlignment="1">
      <alignment horizontal="center" vertical="center"/>
    </xf>
    <xf numFmtId="0" fontId="8" fillId="3" borderId="84" xfId="0" applyNumberFormat="1" applyFont="1" applyFill="1" applyBorder="1" applyAlignment="1">
      <alignment horizontal="center" vertical="center"/>
    </xf>
    <xf numFmtId="0" fontId="8" fillId="3" borderId="44" xfId="0" applyNumberFormat="1" applyFont="1" applyFill="1" applyBorder="1" applyAlignment="1">
      <alignment horizontal="center" vertical="center"/>
    </xf>
    <xf numFmtId="0" fontId="8" fillId="3" borderId="85" xfId="0" applyNumberFormat="1" applyFont="1" applyFill="1" applyBorder="1" applyAlignment="1">
      <alignment horizontal="center" vertical="center"/>
    </xf>
    <xf numFmtId="0" fontId="8" fillId="8" borderId="82" xfId="0" applyNumberFormat="1" applyFont="1" applyFill="1" applyBorder="1" applyAlignment="1">
      <alignment horizontal="center" vertical="center"/>
    </xf>
    <xf numFmtId="0" fontId="8" fillId="8" borderId="81" xfId="0" applyNumberFormat="1" applyFont="1" applyFill="1" applyBorder="1" applyAlignment="1">
      <alignment horizontal="center" vertical="center"/>
    </xf>
    <xf numFmtId="0" fontId="8" fillId="8" borderId="12" xfId="0" applyNumberFormat="1" applyFont="1" applyFill="1" applyBorder="1" applyAlignment="1">
      <alignment horizontal="center" vertical="center"/>
    </xf>
    <xf numFmtId="0" fontId="8" fillId="3" borderId="18" xfId="0" applyNumberFormat="1" applyFont="1" applyFill="1" applyBorder="1" applyAlignment="1">
      <alignment horizontal="center" vertical="center"/>
    </xf>
    <xf numFmtId="0" fontId="8" fillId="2" borderId="73" xfId="0" applyNumberFormat="1" applyFont="1" applyFill="1" applyBorder="1" applyAlignment="1">
      <alignment horizontal="center" vertical="center"/>
    </xf>
    <xf numFmtId="0" fontId="8" fillId="2" borderId="46" xfId="0" applyNumberFormat="1" applyFont="1" applyFill="1" applyBorder="1" applyAlignment="1">
      <alignment horizontal="center" vertical="center"/>
    </xf>
    <xf numFmtId="0" fontId="8" fillId="2" borderId="31" xfId="0" applyNumberFormat="1" applyFont="1" applyFill="1" applyBorder="1" applyAlignment="1">
      <alignment horizontal="center" vertical="center"/>
    </xf>
    <xf numFmtId="0" fontId="8" fillId="2" borderId="86" xfId="0" applyNumberFormat="1" applyFont="1" applyFill="1" applyBorder="1" applyAlignment="1">
      <alignment horizontal="center" vertical="center"/>
    </xf>
    <xf numFmtId="0" fontId="8" fillId="8" borderId="87" xfId="0" applyNumberFormat="1" applyFont="1" applyFill="1" applyBorder="1" applyAlignment="1">
      <alignment horizontal="center" vertical="center"/>
    </xf>
    <xf numFmtId="0" fontId="8" fillId="3" borderId="83" xfId="0" applyNumberFormat="1" applyFont="1" applyFill="1" applyBorder="1" applyAlignment="1">
      <alignment horizontal="center" vertical="center"/>
    </xf>
    <xf numFmtId="0" fontId="7" fillId="3" borderId="73" xfId="0" applyNumberFormat="1" applyFont="1" applyFill="1" applyBorder="1" applyAlignment="1">
      <alignment horizontal="center" vertical="center"/>
    </xf>
    <xf numFmtId="0" fontId="7" fillId="3" borderId="81" xfId="0" applyNumberFormat="1" applyFont="1" applyFill="1" applyBorder="1" applyAlignment="1">
      <alignment horizontal="center" vertical="center" wrapText="1"/>
    </xf>
    <xf numFmtId="0" fontId="8" fillId="3" borderId="13" xfId="0" applyNumberFormat="1" applyFont="1" applyFill="1" applyBorder="1" applyAlignment="1">
      <alignment horizontal="center" vertical="center"/>
    </xf>
    <xf numFmtId="0" fontId="8" fillId="3" borderId="16" xfId="0" applyNumberFormat="1" applyFont="1" applyFill="1" applyBorder="1" applyAlignment="1">
      <alignment horizontal="center" vertical="center"/>
    </xf>
    <xf numFmtId="0" fontId="8" fillId="3" borderId="88" xfId="0" applyNumberFormat="1" applyFont="1" applyFill="1" applyBorder="1" applyAlignment="1">
      <alignment horizontal="center" vertical="center"/>
    </xf>
    <xf numFmtId="0" fontId="8" fillId="3" borderId="73" xfId="0" applyNumberFormat="1" applyFont="1" applyFill="1" applyBorder="1" applyAlignment="1">
      <alignment horizontal="center" vertical="center"/>
    </xf>
    <xf numFmtId="0" fontId="8" fillId="3" borderId="46" xfId="0" applyNumberFormat="1" applyFont="1" applyFill="1" applyBorder="1" applyAlignment="1">
      <alignment horizontal="center" vertical="center"/>
    </xf>
    <xf numFmtId="0" fontId="8" fillId="3" borderId="31" xfId="0" applyNumberFormat="1" applyFont="1" applyFill="1" applyBorder="1" applyAlignment="1">
      <alignment horizontal="center" vertical="center"/>
    </xf>
    <xf numFmtId="0" fontId="8" fillId="3" borderId="86" xfId="0" applyNumberFormat="1" applyFont="1" applyFill="1" applyBorder="1" applyAlignment="1">
      <alignment horizontal="center" vertical="center"/>
    </xf>
    <xf numFmtId="0" fontId="8" fillId="3" borderId="80" xfId="0" applyNumberFormat="1" applyFont="1" applyFill="1" applyBorder="1" applyAlignment="1">
      <alignment horizontal="center" vertical="center"/>
    </xf>
    <xf numFmtId="0" fontId="8" fillId="3" borderId="41" xfId="0" applyNumberFormat="1" applyFont="1" applyFill="1" applyBorder="1" applyAlignment="1">
      <alignment horizontal="center" vertical="center"/>
    </xf>
    <xf numFmtId="0" fontId="8" fillId="3" borderId="87" xfId="0" applyNumberFormat="1" applyFont="1" applyFill="1" applyBorder="1" applyAlignment="1">
      <alignment horizontal="center" vertical="center"/>
    </xf>
    <xf numFmtId="0" fontId="8" fillId="3" borderId="15" xfId="0" applyNumberFormat="1" applyFont="1" applyFill="1" applyBorder="1" applyAlignment="1">
      <alignment horizontal="center" vertical="center"/>
    </xf>
    <xf numFmtId="0" fontId="8" fillId="3" borderId="89" xfId="0" applyNumberFormat="1" applyFont="1" applyFill="1" applyBorder="1" applyAlignment="1">
      <alignment horizontal="center" vertical="center"/>
    </xf>
    <xf numFmtId="0" fontId="8" fillId="3" borderId="20" xfId="0" applyNumberFormat="1" applyFont="1" applyFill="1" applyBorder="1" applyAlignment="1">
      <alignment horizontal="center" vertical="center"/>
    </xf>
    <xf numFmtId="0" fontId="8" fillId="2" borderId="90" xfId="0" applyNumberFormat="1" applyFont="1" applyFill="1" applyBorder="1" applyAlignment="1">
      <alignment horizontal="center" vertical="center"/>
    </xf>
    <xf numFmtId="0" fontId="8" fillId="2" borderId="44" xfId="0" applyNumberFormat="1" applyFont="1" applyFill="1" applyBorder="1" applyAlignment="1">
      <alignment horizontal="center" vertical="center"/>
    </xf>
    <xf numFmtId="0" fontId="8" fillId="2" borderId="89" xfId="0" applyNumberFormat="1" applyFont="1" applyFill="1" applyBorder="1" applyAlignment="1">
      <alignment horizontal="center" vertical="center"/>
    </xf>
    <xf numFmtId="0" fontId="7" fillId="3" borderId="81" xfId="0" applyNumberFormat="1" applyFont="1" applyFill="1" applyBorder="1" applyAlignment="1">
      <alignment horizontal="center" vertical="center"/>
    </xf>
    <xf numFmtId="0" fontId="8" fillId="3" borderId="91" xfId="0" applyNumberFormat="1" applyFont="1" applyFill="1" applyBorder="1" applyAlignment="1">
      <alignment horizontal="center" vertical="center"/>
    </xf>
    <xf numFmtId="0" fontId="8" fillId="3" borderId="74" xfId="0" applyNumberFormat="1" applyFont="1" applyFill="1" applyBorder="1" applyAlignment="1">
      <alignment horizontal="center" vertical="center"/>
    </xf>
    <xf numFmtId="0" fontId="8" fillId="3" borderId="30" xfId="0" applyNumberFormat="1" applyFont="1" applyFill="1" applyBorder="1" applyAlignment="1">
      <alignment horizontal="center" vertical="center"/>
    </xf>
    <xf numFmtId="0" fontId="8" fillId="8" borderId="92" xfId="0" applyNumberFormat="1" applyFont="1" applyFill="1" applyBorder="1" applyAlignment="1">
      <alignment horizontal="center" vertical="center"/>
    </xf>
    <xf numFmtId="0" fontId="7" fillId="3" borderId="24" xfId="0" applyNumberFormat="1" applyFont="1" applyFill="1" applyBorder="1" applyAlignment="1">
      <alignment horizontal="center" vertical="center"/>
    </xf>
    <xf numFmtId="0" fontId="7" fillId="3" borderId="33" xfId="0" applyNumberFormat="1" applyFont="1" applyFill="1" applyBorder="1" applyAlignment="1">
      <alignment horizontal="center" vertical="center"/>
    </xf>
    <xf numFmtId="0" fontId="7" fillId="3" borderId="12" xfId="0" applyNumberFormat="1" applyFont="1" applyFill="1" applyBorder="1" applyAlignment="1">
      <alignment horizontal="center" vertical="center"/>
    </xf>
    <xf numFmtId="0" fontId="8" fillId="3" borderId="75" xfId="0" applyNumberFormat="1" applyFont="1" applyFill="1" applyBorder="1" applyAlignment="1">
      <alignment horizontal="center" vertical="center"/>
    </xf>
    <xf numFmtId="0" fontId="8" fillId="8" borderId="73" xfId="0" applyNumberFormat="1" applyFont="1" applyFill="1" applyBorder="1" applyAlignment="1">
      <alignment horizontal="center" vertical="center"/>
    </xf>
    <xf numFmtId="0" fontId="8" fillId="2" borderId="93" xfId="0" applyNumberFormat="1" applyFont="1" applyFill="1" applyBorder="1" applyAlignment="1">
      <alignment horizontal="center" vertical="center"/>
    </xf>
    <xf numFmtId="0" fontId="8" fillId="2" borderId="42" xfId="0" applyNumberFormat="1" applyFont="1" applyFill="1" applyBorder="1" applyAlignment="1">
      <alignment horizontal="center" vertical="center"/>
    </xf>
    <xf numFmtId="0" fontId="8" fillId="2" borderId="94" xfId="0" applyNumberFormat="1" applyFont="1" applyFill="1" applyBorder="1" applyAlignment="1">
      <alignment horizontal="center" vertical="center"/>
    </xf>
    <xf numFmtId="0" fontId="8" fillId="2" borderId="11" xfId="0" applyNumberFormat="1" applyFont="1" applyFill="1" applyBorder="1" applyAlignment="1">
      <alignment horizontal="center" vertical="center"/>
    </xf>
    <xf numFmtId="0" fontId="8" fillId="4" borderId="80" xfId="0" applyNumberFormat="1" applyFont="1" applyFill="1" applyBorder="1" applyAlignment="1">
      <alignment horizontal="center" vertical="center"/>
    </xf>
    <xf numFmtId="0" fontId="8" fillId="4" borderId="46" xfId="0" applyNumberFormat="1" applyFont="1" applyFill="1" applyBorder="1" applyAlignment="1">
      <alignment horizontal="center" vertical="center"/>
    </xf>
    <xf numFmtId="0" fontId="8" fillId="4" borderId="31" xfId="0" applyNumberFormat="1" applyFont="1" applyFill="1" applyBorder="1" applyAlignment="1">
      <alignment horizontal="center" vertical="center"/>
    </xf>
    <xf numFmtId="0" fontId="8" fillId="4" borderId="86" xfId="0" applyNumberFormat="1" applyFont="1" applyFill="1" applyBorder="1" applyAlignment="1">
      <alignment horizontal="center" vertical="center"/>
    </xf>
    <xf numFmtId="0" fontId="8" fillId="4" borderId="73" xfId="0" applyNumberFormat="1" applyFont="1" applyFill="1" applyBorder="1" applyAlignment="1">
      <alignment horizontal="center" vertical="center"/>
    </xf>
    <xf numFmtId="0" fontId="8" fillId="4" borderId="11" xfId="0" applyNumberFormat="1" applyFont="1" applyFill="1" applyBorder="1" applyAlignment="1">
      <alignment horizontal="center" vertical="center"/>
    </xf>
    <xf numFmtId="0" fontId="7" fillId="3" borderId="73" xfId="0" applyNumberFormat="1" applyFont="1" applyFill="1" applyBorder="1" applyAlignment="1">
      <alignment horizontal="center" vertical="center" wrapText="1"/>
    </xf>
    <xf numFmtId="0" fontId="7" fillId="3" borderId="88" xfId="0" applyNumberFormat="1" applyFont="1" applyFill="1" applyBorder="1" applyAlignment="1">
      <alignment horizontal="center" vertical="center"/>
    </xf>
    <xf numFmtId="0" fontId="7" fillId="4" borderId="12" xfId="0" applyNumberFormat="1" applyFont="1" applyFill="1" applyBorder="1" applyAlignment="1">
      <alignment horizontal="center" vertical="center"/>
    </xf>
    <xf numFmtId="0" fontId="7" fillId="5" borderId="73" xfId="0" applyNumberFormat="1" applyFont="1" applyFill="1" applyBorder="1" applyAlignment="1">
      <alignment horizontal="center" vertical="center"/>
    </xf>
    <xf numFmtId="0" fontId="8" fillId="5" borderId="73" xfId="0" applyNumberFormat="1" applyFont="1" applyFill="1" applyBorder="1" applyAlignment="1">
      <alignment horizontal="center" vertical="center"/>
    </xf>
    <xf numFmtId="0" fontId="7" fillId="3" borderId="73" xfId="0" applyNumberFormat="1" applyFont="1" applyFill="1" applyBorder="1" applyAlignment="1">
      <alignment horizontal="center" vertical="center" textRotation="90" wrapText="1"/>
    </xf>
    <xf numFmtId="0" fontId="8" fillId="3" borderId="90" xfId="0" applyNumberFormat="1" applyFont="1" applyFill="1" applyBorder="1" applyAlignment="1">
      <alignment horizontal="center" vertical="center"/>
    </xf>
    <xf numFmtId="0" fontId="8" fillId="3" borderId="94" xfId="0" applyNumberFormat="1" applyFont="1" applyFill="1" applyBorder="1" applyAlignment="1">
      <alignment horizontal="center" vertical="center"/>
    </xf>
    <xf numFmtId="0" fontId="8" fillId="3" borderId="42" xfId="0" applyNumberFormat="1" applyFont="1" applyFill="1" applyBorder="1" applyAlignment="1">
      <alignment horizontal="center" vertical="center"/>
    </xf>
    <xf numFmtId="0" fontId="8" fillId="3" borderId="95" xfId="0" applyNumberFormat="1" applyFont="1" applyFill="1" applyBorder="1" applyAlignment="1">
      <alignment horizontal="center" vertical="center"/>
    </xf>
    <xf numFmtId="0" fontId="11" fillId="7" borderId="11" xfId="0" applyNumberFormat="1" applyFont="1" applyFill="1" applyBorder="1" applyAlignment="1">
      <alignment horizontal="center" vertical="center"/>
    </xf>
    <xf numFmtId="0" fontId="11" fillId="7" borderId="11" xfId="0" applyNumberFormat="1" applyFont="1" applyFill="1" applyBorder="1" applyAlignment="1">
      <alignment horizontal="center" vertical="center" wrapText="1"/>
    </xf>
    <xf numFmtId="0" fontId="7" fillId="3" borderId="78" xfId="0" applyNumberFormat="1" applyFont="1" applyFill="1" applyBorder="1" applyAlignment="1">
      <alignment horizontal="center" vertical="center"/>
    </xf>
    <xf numFmtId="0" fontId="7" fillId="3" borderId="96" xfId="0" applyNumberFormat="1" applyFont="1" applyFill="1" applyBorder="1" applyAlignment="1">
      <alignment horizontal="center" vertical="center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5" borderId="44" xfId="0" applyNumberFormat="1" applyFont="1" applyFill="1" applyBorder="1" applyAlignment="1">
      <alignment horizontal="center" vertical="center" wrapText="1"/>
    </xf>
    <xf numFmtId="0" fontId="7" fillId="3" borderId="89" xfId="0" applyNumberFormat="1" applyFont="1" applyFill="1" applyBorder="1" applyAlignment="1">
      <alignment horizontal="center" vertical="center" wrapText="1"/>
    </xf>
    <xf numFmtId="0" fontId="9" fillId="0" borderId="75" xfId="0" applyNumberFormat="1" applyFont="1" applyBorder="1" applyAlignment="1">
      <alignment horizontal="center" vertical="center"/>
    </xf>
    <xf numFmtId="0" fontId="7" fillId="0" borderId="24" xfId="0" applyNumberFormat="1" applyFont="1" applyBorder="1" applyAlignment="1">
      <alignment horizontal="center" vertical="center" wrapText="1"/>
    </xf>
    <xf numFmtId="0" fontId="8" fillId="3" borderId="13" xfId="0" applyNumberFormat="1" applyFont="1" applyFill="1" applyBorder="1" applyAlignment="1">
      <alignment horizontal="center" vertical="center" wrapText="1"/>
    </xf>
    <xf numFmtId="0" fontId="8" fillId="3" borderId="16" xfId="0" applyNumberFormat="1" applyFont="1" applyFill="1" applyBorder="1" applyAlignment="1">
      <alignment horizontal="center" vertical="center" wrapText="1"/>
    </xf>
    <xf numFmtId="0" fontId="8" fillId="2" borderId="16" xfId="0" applyNumberFormat="1" applyFont="1" applyFill="1" applyBorder="1" applyAlignment="1">
      <alignment horizontal="center" vertical="center" wrapText="1"/>
    </xf>
    <xf numFmtId="0" fontId="8" fillId="2" borderId="15" xfId="0" applyNumberFormat="1" applyFont="1" applyFill="1" applyBorder="1" applyAlignment="1">
      <alignment horizontal="center" vertical="center" wrapText="1"/>
    </xf>
    <xf numFmtId="0" fontId="8" fillId="3" borderId="25" xfId="0" applyNumberFormat="1" applyFont="1" applyFill="1" applyBorder="1" applyAlignment="1">
      <alignment horizontal="center" vertical="center"/>
    </xf>
    <xf numFmtId="0" fontId="8" fillId="2" borderId="18" xfId="0" applyNumberFormat="1" applyFont="1" applyFill="1" applyBorder="1" applyAlignment="1">
      <alignment horizontal="center" vertical="center" wrapText="1"/>
    </xf>
    <xf numFmtId="0" fontId="8" fillId="2" borderId="19" xfId="0" applyNumberFormat="1" applyFont="1" applyFill="1" applyBorder="1" applyAlignment="1">
      <alignment horizontal="center" vertical="center"/>
    </xf>
    <xf numFmtId="0" fontId="8" fillId="2" borderId="19" xfId="0" applyNumberFormat="1" applyFont="1" applyFill="1" applyBorder="1" applyAlignment="1">
      <alignment horizontal="center" vertical="center" wrapText="1"/>
    </xf>
    <xf numFmtId="0" fontId="8" fillId="2" borderId="27" xfId="0" applyNumberFormat="1" applyFont="1" applyFill="1" applyBorder="1" applyAlignment="1">
      <alignment horizontal="center" vertical="center" wrapText="1"/>
    </xf>
    <xf numFmtId="0" fontId="8" fillId="2" borderId="23" xfId="0" applyNumberFormat="1" applyFont="1" applyFill="1" applyBorder="1" applyAlignment="1">
      <alignment horizontal="center" vertical="center" wrapText="1"/>
    </xf>
    <xf numFmtId="0" fontId="8" fillId="2" borderId="20" xfId="0" applyNumberFormat="1" applyFont="1" applyFill="1" applyBorder="1" applyAlignment="1">
      <alignment horizontal="center" vertical="center"/>
    </xf>
    <xf numFmtId="0" fontId="8" fillId="3" borderId="18" xfId="0" applyNumberFormat="1" applyFont="1" applyFill="1" applyBorder="1" applyAlignment="1">
      <alignment horizontal="center" vertical="center" wrapText="1"/>
    </xf>
    <xf numFmtId="0" fontId="8" fillId="3" borderId="19" xfId="0" applyNumberFormat="1" applyFont="1" applyFill="1" applyBorder="1" applyAlignment="1">
      <alignment horizontal="center" vertical="center" wrapText="1"/>
    </xf>
    <xf numFmtId="0" fontId="8" fillId="3" borderId="21" xfId="0" applyNumberFormat="1" applyFont="1" applyFill="1" applyBorder="1" applyAlignment="1">
      <alignment horizontal="center" vertical="center" wrapText="1"/>
    </xf>
    <xf numFmtId="0" fontId="8" fillId="3" borderId="22" xfId="0" applyNumberFormat="1" applyFont="1" applyFill="1" applyBorder="1" applyAlignment="1">
      <alignment horizontal="center" vertical="center"/>
    </xf>
    <xf numFmtId="0" fontId="8" fillId="3" borderId="22" xfId="0" applyNumberFormat="1" applyFont="1" applyFill="1" applyBorder="1" applyAlignment="1">
      <alignment horizontal="center" vertical="center" wrapText="1"/>
    </xf>
    <xf numFmtId="0" fontId="8" fillId="2" borderId="22" xfId="0" applyNumberFormat="1" applyFont="1" applyFill="1" applyBorder="1" applyAlignment="1">
      <alignment horizontal="center" vertical="center" wrapText="1"/>
    </xf>
    <xf numFmtId="0" fontId="8" fillId="2" borderId="30" xfId="0" applyNumberFormat="1" applyFont="1" applyFill="1" applyBorder="1" applyAlignment="1">
      <alignment horizontal="center" vertical="center" wrapText="1"/>
    </xf>
    <xf numFmtId="0" fontId="8" fillId="3" borderId="36" xfId="0" applyNumberFormat="1" applyFont="1" applyFill="1" applyBorder="1" applyAlignment="1">
      <alignment horizontal="center" vertical="center"/>
    </xf>
    <xf numFmtId="0" fontId="7" fillId="3" borderId="25" xfId="0" applyNumberFormat="1" applyFont="1" applyFill="1" applyBorder="1" applyAlignment="1">
      <alignment horizontal="center" vertical="center"/>
    </xf>
    <xf numFmtId="0" fontId="7" fillId="3" borderId="20" xfId="0" applyNumberFormat="1" applyFont="1" applyFill="1" applyBorder="1" applyAlignment="1">
      <alignment horizontal="center" vertical="center"/>
    </xf>
    <xf numFmtId="4" fontId="7" fillId="0" borderId="0" xfId="0" applyNumberFormat="1" applyFont="1" applyBorder="1" applyAlignment="1">
      <alignment horizontal="center" vertical="center"/>
    </xf>
    <xf numFmtId="0" fontId="7" fillId="2" borderId="20" xfId="0" applyNumberFormat="1" applyFont="1" applyFill="1" applyBorder="1" applyAlignment="1">
      <alignment horizontal="center" vertical="center"/>
    </xf>
    <xf numFmtId="0" fontId="7" fillId="2" borderId="21" xfId="0" applyNumberFormat="1" applyFont="1" applyFill="1" applyBorder="1" applyAlignment="1">
      <alignment horizontal="center" vertical="center"/>
    </xf>
    <xf numFmtId="0" fontId="7" fillId="2" borderId="36" xfId="0" applyNumberFormat="1" applyFont="1" applyFill="1" applyBorder="1" applyAlignment="1">
      <alignment horizontal="center" vertical="center"/>
    </xf>
    <xf numFmtId="0" fontId="7" fillId="4" borderId="15" xfId="0" applyNumberFormat="1" applyFont="1" applyFill="1" applyBorder="1" applyAlignment="1">
      <alignment horizontal="center" vertical="center" wrapText="1"/>
    </xf>
    <xf numFmtId="0" fontId="7" fillId="4" borderId="20" xfId="0" applyNumberFormat="1" applyFont="1" applyFill="1" applyBorder="1" applyAlignment="1">
      <alignment horizontal="center" vertical="center"/>
    </xf>
    <xf numFmtId="0" fontId="7" fillId="3" borderId="36" xfId="0" applyNumberFormat="1" applyFont="1" applyFill="1" applyBorder="1" applyAlignment="1">
      <alignment horizontal="center" vertical="center"/>
    </xf>
    <xf numFmtId="0" fontId="7" fillId="5" borderId="18" xfId="0" applyNumberFormat="1" applyFont="1" applyFill="1" applyBorder="1" applyAlignment="1">
      <alignment horizontal="center" vertical="center"/>
    </xf>
    <xf numFmtId="0" fontId="8" fillId="5" borderId="19" xfId="0" applyNumberFormat="1" applyFont="1" applyFill="1" applyBorder="1" applyAlignment="1">
      <alignment horizontal="center" vertical="center" wrapText="1"/>
    </xf>
    <xf numFmtId="0" fontId="7" fillId="5" borderId="20" xfId="0" applyNumberFormat="1" applyFont="1" applyFill="1" applyBorder="1" applyAlignment="1">
      <alignment horizontal="center" vertical="center"/>
    </xf>
    <xf numFmtId="0" fontId="7" fillId="4" borderId="13" xfId="0" applyNumberFormat="1" applyFont="1" applyFill="1" applyBorder="1" applyAlignment="1">
      <alignment horizontal="center" vertical="center"/>
    </xf>
    <xf numFmtId="0" fontId="7" fillId="4" borderId="16" xfId="0" applyNumberFormat="1" applyFont="1" applyFill="1" applyBorder="1" applyAlignment="1">
      <alignment horizontal="center" vertical="center"/>
    </xf>
    <xf numFmtId="0" fontId="7" fillId="4" borderId="25" xfId="0" applyNumberFormat="1" applyFont="1" applyFill="1" applyBorder="1" applyAlignment="1">
      <alignment horizontal="center" vertical="center"/>
    </xf>
    <xf numFmtId="0" fontId="7" fillId="2" borderId="78" xfId="0" applyNumberFormat="1" applyFont="1" applyFill="1" applyBorder="1" applyAlignment="1">
      <alignment horizontal="center" vertical="center"/>
    </xf>
    <xf numFmtId="0" fontId="7" fillId="2" borderId="44" xfId="0" applyNumberFormat="1" applyFont="1" applyFill="1" applyBorder="1" applyAlignment="1">
      <alignment horizontal="center" vertical="center"/>
    </xf>
    <xf numFmtId="0" fontId="7" fillId="2" borderId="44" xfId="0" applyNumberFormat="1" applyFont="1" applyFill="1" applyBorder="1" applyAlignment="1">
      <alignment horizontal="center" vertical="center" wrapText="1"/>
    </xf>
    <xf numFmtId="0" fontId="7" fillId="2" borderId="89" xfId="0" applyNumberFormat="1" applyFont="1" applyFill="1" applyBorder="1" applyAlignment="1">
      <alignment horizontal="center" vertical="center"/>
    </xf>
    <xf numFmtId="0" fontId="7" fillId="2" borderId="42" xfId="0" applyNumberFormat="1" applyFont="1" applyFill="1" applyBorder="1" applyAlignment="1">
      <alignment horizontal="center" vertical="center" wrapText="1"/>
    </xf>
    <xf numFmtId="0" fontId="7" fillId="2" borderId="17" xfId="0" applyNumberFormat="1" applyFont="1" applyFill="1" applyBorder="1" applyAlignment="1">
      <alignment horizontal="center" vertical="center"/>
    </xf>
    <xf numFmtId="0" fontId="7" fillId="2" borderId="15" xfId="0" applyNumberFormat="1" applyFont="1" applyFill="1" applyBorder="1" applyAlignment="1">
      <alignment horizontal="center" vertical="center" wrapText="1"/>
    </xf>
    <xf numFmtId="0" fontId="7" fillId="2" borderId="45" xfId="0" applyNumberFormat="1" applyFont="1" applyFill="1" applyBorder="1" applyAlignment="1">
      <alignment horizontal="center" vertical="center"/>
    </xf>
    <xf numFmtId="0" fontId="15" fillId="0" borderId="0" xfId="0" applyNumberFormat="1" applyFont="1" applyBorder="1" applyAlignment="1">
      <alignment horizontal="center" vertical="center"/>
    </xf>
    <xf numFmtId="0" fontId="16" fillId="2" borderId="21" xfId="0" applyNumberFormat="1" applyFont="1" applyFill="1" applyBorder="1" applyAlignment="1">
      <alignment horizontal="center" vertical="center"/>
    </xf>
    <xf numFmtId="0" fontId="7" fillId="2" borderId="34" xfId="0" applyNumberFormat="1" applyFont="1" applyFill="1" applyBorder="1" applyAlignment="1">
      <alignment horizontal="center" vertical="center" wrapText="1"/>
    </xf>
    <xf numFmtId="0" fontId="7" fillId="2" borderId="41" xfId="0" applyNumberFormat="1" applyFont="1" applyFill="1" applyBorder="1" applyAlignment="1">
      <alignment horizontal="center" vertical="center"/>
    </xf>
    <xf numFmtId="0" fontId="7" fillId="2" borderId="14" xfId="0" applyNumberFormat="1" applyFont="1" applyFill="1" applyBorder="1" applyAlignment="1">
      <alignment horizontal="center" vertical="center"/>
    </xf>
    <xf numFmtId="0" fontId="17" fillId="2" borderId="18" xfId="0" applyNumberFormat="1" applyFont="1" applyFill="1" applyBorder="1" applyAlignment="1">
      <alignment horizontal="center" vertical="center"/>
    </xf>
    <xf numFmtId="0" fontId="17" fillId="2" borderId="21" xfId="0" applyNumberFormat="1" applyFont="1" applyFill="1" applyBorder="1" applyAlignment="1">
      <alignment horizontal="center" vertical="center"/>
    </xf>
    <xf numFmtId="0" fontId="16" fillId="2" borderId="18" xfId="0" applyNumberFormat="1" applyFont="1" applyFill="1" applyBorder="1" applyAlignment="1">
      <alignment horizontal="center" vertical="center"/>
    </xf>
    <xf numFmtId="0" fontId="7" fillId="7" borderId="0" xfId="0" applyNumberFormat="1" applyFont="1" applyFill="1" applyBorder="1" applyAlignment="1">
      <alignment horizontal="center" vertical="center"/>
    </xf>
    <xf numFmtId="0" fontId="7" fillId="2" borderId="25" xfId="0" applyNumberFormat="1" applyFont="1" applyFill="1" applyBorder="1" applyAlignment="1">
      <alignment horizontal="center" vertical="center"/>
    </xf>
    <xf numFmtId="0" fontId="7" fillId="0" borderId="90" xfId="0" applyNumberFormat="1" applyFont="1" applyBorder="1" applyAlignment="1">
      <alignment horizontal="center" vertical="center"/>
    </xf>
    <xf numFmtId="0" fontId="7" fillId="0" borderId="40" xfId="0" applyNumberFormat="1" applyFont="1" applyBorder="1" applyAlignment="1">
      <alignment horizontal="center" vertical="center"/>
    </xf>
    <xf numFmtId="0" fontId="7" fillId="7" borderId="97" xfId="0" applyNumberFormat="1" applyFont="1" applyFill="1" applyBorder="1" applyAlignment="1">
      <alignment horizontal="center" vertical="center"/>
    </xf>
    <xf numFmtId="0" fontId="7" fillId="3" borderId="48" xfId="0" applyNumberFormat="1" applyFont="1" applyFill="1" applyBorder="1" applyAlignment="1">
      <alignment horizontal="center" vertical="center"/>
    </xf>
    <xf numFmtId="0" fontId="7" fillId="3" borderId="30" xfId="0" applyNumberFormat="1" applyFont="1" applyFill="1" applyBorder="1" applyAlignment="1">
      <alignment horizontal="center" vertical="center"/>
    </xf>
    <xf numFmtId="0" fontId="7" fillId="3" borderId="85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horizontal="center" vertical="center"/>
    </xf>
    <xf numFmtId="0" fontId="7" fillId="3" borderId="98" xfId="0" applyNumberFormat="1" applyFont="1" applyFill="1" applyBorder="1" applyAlignment="1">
      <alignment horizontal="center" vertical="center" wrapText="1"/>
    </xf>
    <xf numFmtId="0" fontId="7" fillId="3" borderId="85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/>
    </xf>
    <xf numFmtId="0" fontId="7" fillId="3" borderId="99" xfId="0" applyNumberFormat="1" applyFont="1" applyFill="1" applyBorder="1" applyAlignment="1">
      <alignment horizontal="center" vertical="center" wrapText="1"/>
    </xf>
    <xf numFmtId="0" fontId="7" fillId="3" borderId="29" xfId="0" applyNumberFormat="1" applyFont="1" applyFill="1" applyBorder="1" applyAlignment="1">
      <alignment horizontal="center" vertical="center"/>
    </xf>
    <xf numFmtId="0" fontId="7" fillId="3" borderId="30" xfId="0" applyNumberFormat="1" applyFont="1" applyFill="1" applyBorder="1" applyAlignment="1">
      <alignment horizontal="center" vertical="center" wrapText="1"/>
    </xf>
    <xf numFmtId="0" fontId="7" fillId="3" borderId="77" xfId="0" applyNumberFormat="1" applyFont="1" applyFill="1" applyBorder="1" applyAlignment="1">
      <alignment horizontal="center" vertical="center"/>
    </xf>
    <xf numFmtId="0" fontId="7" fillId="3" borderId="23" xfId="0" applyNumberFormat="1" applyFont="1" applyFill="1" applyBorder="1" applyAlignment="1">
      <alignment vertical="center" wrapText="1"/>
    </xf>
    <xf numFmtId="0" fontId="7" fillId="3" borderId="19" xfId="0" applyNumberFormat="1" applyFont="1" applyFill="1" applyBorder="1" applyAlignment="1">
      <alignment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7" fillId="5" borderId="14" xfId="0" applyNumberFormat="1" applyFont="1" applyFill="1" applyBorder="1" applyAlignment="1">
      <alignment horizontal="center" vertical="center"/>
    </xf>
    <xf numFmtId="0" fontId="7" fillId="4" borderId="13" xfId="0" applyNumberFormat="1" applyFont="1" applyFill="1" applyBorder="1" applyAlignment="1">
      <alignment horizontal="center" vertical="center" wrapText="1"/>
    </xf>
    <xf numFmtId="0" fontId="7" fillId="3" borderId="24" xfId="0" applyNumberFormat="1" applyFont="1" applyFill="1" applyBorder="1" applyAlignment="1">
      <alignment horizontal="center" vertical="center" wrapText="1"/>
    </xf>
    <xf numFmtId="0" fontId="8" fillId="0" borderId="0" xfId="0" applyNumberFormat="1" applyFont="1" applyBorder="1" applyAlignment="1">
      <alignment vertical="center"/>
    </xf>
    <xf numFmtId="0" fontId="9" fillId="0" borderId="0" xfId="0" applyNumberFormat="1" applyFont="1" applyBorder="1" applyAlignment="1">
      <alignment vertical="center"/>
    </xf>
    <xf numFmtId="0" fontId="10" fillId="0" borderId="0" xfId="0" applyNumberFormat="1" applyFont="1" applyBorder="1" applyAlignment="1">
      <alignment vertical="center"/>
    </xf>
    <xf numFmtId="0" fontId="11" fillId="0" borderId="0" xfId="0" applyNumberFormat="1" applyFont="1" applyBorder="1" applyAlignment="1">
      <alignment vertical="center"/>
    </xf>
    <xf numFmtId="0" fontId="7" fillId="7" borderId="80" xfId="0" applyNumberFormat="1" applyFont="1" applyFill="1" applyBorder="1" applyAlignment="1">
      <alignment horizontal="center" vertical="center" wrapText="1"/>
    </xf>
    <xf numFmtId="0" fontId="7" fillId="3" borderId="100" xfId="0" applyNumberFormat="1" applyFont="1" applyFill="1" applyBorder="1" applyAlignment="1">
      <alignment horizontal="center" vertical="center"/>
    </xf>
    <xf numFmtId="0" fontId="7" fillId="5" borderId="48" xfId="0" applyNumberFormat="1" applyFont="1" applyFill="1" applyBorder="1" applyAlignment="1">
      <alignment horizontal="center" vertical="center"/>
    </xf>
    <xf numFmtId="0" fontId="7" fillId="3" borderId="26" xfId="0" applyNumberFormat="1" applyFont="1" applyFill="1" applyBorder="1" applyAlignment="1">
      <alignment horizontal="center" vertical="center"/>
    </xf>
    <xf numFmtId="0" fontId="7" fillId="3" borderId="0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/>
    </xf>
    <xf numFmtId="0" fontId="7" fillId="3" borderId="22" xfId="0" applyNumberFormat="1" applyFont="1" applyFill="1" applyBorder="1" applyAlignment="1">
      <alignment vertical="center"/>
    </xf>
    <xf numFmtId="0" fontId="7" fillId="3" borderId="19" xfId="0" applyNumberFormat="1" applyFont="1" applyFill="1" applyBorder="1" applyAlignment="1">
      <alignment horizontal="center" vertical="center" textRotation="90" wrapText="1"/>
    </xf>
    <xf numFmtId="0" fontId="7" fillId="3" borderId="100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vertical="center"/>
    </xf>
    <xf numFmtId="0" fontId="7" fillId="4" borderId="100" xfId="0" applyNumberFormat="1" applyFont="1" applyFill="1" applyBorder="1" applyAlignment="1">
      <alignment horizontal="center" vertical="center"/>
    </xf>
    <xf numFmtId="0" fontId="7" fillId="4" borderId="100" xfId="0" applyNumberFormat="1" applyFont="1" applyFill="1" applyBorder="1" applyAlignment="1">
      <alignment horizontal="center" vertical="center" wrapText="1"/>
    </xf>
    <xf numFmtId="0" fontId="7" fillId="4" borderId="88" xfId="0" applyNumberFormat="1" applyFont="1" applyFill="1" applyBorder="1" applyAlignment="1">
      <alignment horizontal="center" vertical="center"/>
    </xf>
    <xf numFmtId="0" fontId="7" fillId="4" borderId="25" xfId="0" applyNumberFormat="1" applyFont="1" applyFill="1" applyBorder="1" applyAlignment="1">
      <alignment horizontal="center" vertical="center" wrapText="1"/>
    </xf>
    <xf numFmtId="0" fontId="7" fillId="3" borderId="75" xfId="0" applyNumberFormat="1" applyFont="1" applyFill="1" applyBorder="1" applyAlignment="1">
      <alignment horizontal="center" vertical="center" wrapText="1"/>
    </xf>
    <xf numFmtId="0" fontId="7" fillId="5" borderId="44" xfId="0" applyNumberFormat="1" applyFont="1" applyFill="1" applyBorder="1" applyAlignment="1">
      <alignment horizontal="center" vertical="center"/>
    </xf>
    <xf numFmtId="0" fontId="7" fillId="0" borderId="0" xfId="0" applyNumberFormat="1" applyFont="1" applyBorder="1" applyAlignment="1">
      <alignment vertical="center" wrapText="1"/>
    </xf>
    <xf numFmtId="164" fontId="7" fillId="0" borderId="0" xfId="0" applyFont="1" applyBorder="1" applyAlignment="1">
      <alignment horizontal="center" vertical="center"/>
    </xf>
    <xf numFmtId="164" fontId="7" fillId="0" borderId="0" xfId="0" applyFont="1" applyBorder="1" applyAlignment="1">
      <alignment vertical="center"/>
    </xf>
    <xf numFmtId="164" fontId="7" fillId="0" borderId="0" xfId="0" applyFont="1" applyBorder="1" applyAlignment="1">
      <alignment horizontal="center" vertical="center" wrapText="1"/>
    </xf>
    <xf numFmtId="0" fontId="7" fillId="5" borderId="34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vertical="center"/>
    </xf>
    <xf numFmtId="0" fontId="7" fillId="0" borderId="101" xfId="0" applyNumberFormat="1" applyFont="1" applyBorder="1" applyAlignment="1">
      <alignment vertical="center" wrapText="1"/>
    </xf>
    <xf numFmtId="165" fontId="7" fillId="0" borderId="0" xfId="0" applyNumberFormat="1" applyFont="1" applyBorder="1" applyAlignment="1">
      <alignment horizontal="center" vertical="center"/>
    </xf>
    <xf numFmtId="165" fontId="7" fillId="0" borderId="0" xfId="0" applyNumberFormat="1" applyFont="1" applyBorder="1" applyAlignment="1">
      <alignment horizontal="center" vertical="center" wrapText="1"/>
    </xf>
    <xf numFmtId="0" fontId="7" fillId="4" borderId="41" xfId="0" applyNumberFormat="1" applyFont="1" applyFill="1" applyBorder="1" applyAlignment="1">
      <alignment horizontal="center" vertical="center" wrapText="1"/>
    </xf>
    <xf numFmtId="0" fontId="7" fillId="4" borderId="103" xfId="0" applyNumberFormat="1" applyFont="1" applyFill="1" applyBorder="1" applyAlignment="1">
      <alignment horizontal="center" vertical="center" wrapText="1"/>
    </xf>
    <xf numFmtId="0" fontId="7" fillId="4" borderId="14" xfId="0" applyNumberFormat="1" applyFont="1" applyFill="1" applyBorder="1" applyAlignment="1">
      <alignment horizontal="center" vertical="center"/>
    </xf>
    <xf numFmtId="0" fontId="7" fillId="4" borderId="14" xfId="0" applyNumberFormat="1" applyFont="1" applyFill="1" applyBorder="1" applyAlignment="1">
      <alignment horizontal="center" vertical="center" wrapText="1"/>
    </xf>
    <xf numFmtId="0" fontId="7" fillId="4" borderId="17" xfId="0" applyNumberFormat="1" applyFont="1" applyFill="1" applyBorder="1" applyAlignment="1">
      <alignment horizontal="center" vertical="center" wrapText="1"/>
    </xf>
    <xf numFmtId="0" fontId="7" fillId="4" borderId="44" xfId="0" applyNumberFormat="1" applyFont="1" applyFill="1" applyBorder="1" applyAlignment="1">
      <alignment horizontal="center" vertical="center" wrapText="1"/>
    </xf>
    <xf numFmtId="0" fontId="7" fillId="3" borderId="79" xfId="0" applyNumberFormat="1" applyFont="1" applyFill="1" applyBorder="1" applyAlignment="1">
      <alignment horizontal="center" vertical="center" wrapText="1"/>
    </xf>
    <xf numFmtId="0" fontId="7" fillId="3" borderId="76" xfId="0" applyNumberFormat="1" applyFont="1" applyFill="1" applyBorder="1" applyAlignment="1">
      <alignment horizontal="center" vertical="center" wrapText="1"/>
    </xf>
    <xf numFmtId="0" fontId="7" fillId="3" borderId="91" xfId="0" applyNumberFormat="1" applyFont="1" applyFill="1" applyBorder="1" applyAlignment="1">
      <alignment horizontal="center" vertical="center" wrapText="1"/>
    </xf>
    <xf numFmtId="0" fontId="7" fillId="4" borderId="104" xfId="0" applyNumberFormat="1" applyFont="1" applyFill="1" applyBorder="1" applyAlignment="1">
      <alignment horizontal="center" vertical="center" wrapText="1"/>
    </xf>
    <xf numFmtId="0" fontId="7" fillId="4" borderId="38" xfId="0" applyNumberFormat="1" applyFont="1" applyFill="1" applyBorder="1" applyAlignment="1">
      <alignment horizontal="center" vertical="center" wrapText="1"/>
    </xf>
    <xf numFmtId="0" fontId="7" fillId="4" borderId="23" xfId="0" applyNumberFormat="1" applyFont="1" applyFill="1" applyBorder="1" applyAlignment="1">
      <alignment horizontal="center" vertical="center" wrapText="1"/>
    </xf>
    <xf numFmtId="0" fontId="7" fillId="4" borderId="23" xfId="0" applyNumberFormat="1" applyFont="1" applyFill="1" applyBorder="1" applyAlignment="1">
      <alignment horizontal="center" vertical="center"/>
    </xf>
    <xf numFmtId="0" fontId="7" fillId="4" borderId="91" xfId="0" applyNumberFormat="1" applyFont="1" applyFill="1" applyBorder="1" applyAlignment="1">
      <alignment horizontal="center" vertical="center" wrapText="1"/>
    </xf>
    <xf numFmtId="0" fontId="7" fillId="4" borderId="22" xfId="0" applyNumberFormat="1" applyFont="1" applyFill="1" applyBorder="1" applyAlignment="1">
      <alignment horizontal="center" vertical="center" wrapText="1"/>
    </xf>
    <xf numFmtId="0" fontId="7" fillId="4" borderId="21" xfId="0" applyNumberFormat="1" applyFont="1" applyFill="1" applyBorder="1" applyAlignment="1">
      <alignment horizontal="center" vertical="center" wrapText="1"/>
    </xf>
    <xf numFmtId="0" fontId="7" fillId="4" borderId="74" xfId="0" applyNumberFormat="1" applyFont="1" applyFill="1" applyBorder="1" applyAlignment="1">
      <alignment horizontal="center" vertical="center"/>
    </xf>
    <xf numFmtId="0" fontId="7" fillId="4" borderId="77" xfId="0" applyNumberFormat="1" applyFont="1" applyFill="1" applyBorder="1" applyAlignment="1">
      <alignment horizontal="center" vertical="center"/>
    </xf>
    <xf numFmtId="0" fontId="7" fillId="4" borderId="15" xfId="0" applyNumberFormat="1" applyFont="1" applyFill="1" applyBorder="1" applyAlignment="1">
      <alignment horizontal="center" vertical="center"/>
    </xf>
    <xf numFmtId="0" fontId="7" fillId="4" borderId="36" xfId="0" applyNumberFormat="1" applyFont="1" applyFill="1" applyBorder="1" applyAlignment="1">
      <alignment horizontal="center" vertical="center" wrapText="1"/>
    </xf>
    <xf numFmtId="0" fontId="7" fillId="3" borderId="104" xfId="0" applyNumberFormat="1" applyFont="1" applyFill="1" applyBorder="1" applyAlignment="1">
      <alignment horizontal="center" vertical="center" wrapText="1"/>
    </xf>
    <xf numFmtId="0" fontId="7" fillId="3" borderId="38" xfId="0" applyNumberFormat="1" applyFont="1" applyFill="1" applyBorder="1" applyAlignment="1">
      <alignment horizontal="center" vertical="center" wrapText="1"/>
    </xf>
    <xf numFmtId="0" fontId="7" fillId="3" borderId="105" xfId="0" applyNumberFormat="1" applyFont="1" applyFill="1" applyBorder="1" applyAlignment="1">
      <alignment horizontal="center" vertical="center"/>
    </xf>
    <xf numFmtId="0" fontId="7" fillId="5" borderId="13" xfId="0" applyNumberFormat="1" applyFont="1" applyFill="1" applyBorder="1" applyAlignment="1">
      <alignment horizontal="center" vertical="center" wrapText="1"/>
    </xf>
    <xf numFmtId="0" fontId="7" fillId="5" borderId="100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/>
    </xf>
    <xf numFmtId="0" fontId="8" fillId="5" borderId="16" xfId="0" applyNumberFormat="1" applyFont="1" applyFill="1" applyBorder="1" applyAlignment="1">
      <alignment horizontal="center" vertical="center" wrapText="1"/>
    </xf>
    <xf numFmtId="0" fontId="7" fillId="5" borderId="78" xfId="0" applyNumberFormat="1" applyFont="1" applyFill="1" applyBorder="1" applyAlignment="1">
      <alignment horizontal="center" vertical="center" wrapText="1"/>
    </xf>
    <xf numFmtId="0" fontId="7" fillId="5" borderId="96" xfId="0" applyNumberFormat="1" applyFont="1" applyFill="1" applyBorder="1" applyAlignment="1">
      <alignment horizontal="center" vertical="center" wrapText="1"/>
    </xf>
    <xf numFmtId="0" fontId="7" fillId="5" borderId="89" xfId="0" applyNumberFormat="1" applyFont="1" applyFill="1" applyBorder="1" applyAlignment="1">
      <alignment horizontal="center" vertical="center" wrapText="1"/>
    </xf>
    <xf numFmtId="0" fontId="7" fillId="3" borderId="103" xfId="0" applyNumberFormat="1" applyFont="1" applyFill="1" applyBorder="1" applyAlignment="1">
      <alignment horizontal="center" vertical="center" wrapText="1"/>
    </xf>
    <xf numFmtId="0" fontId="7" fillId="5" borderId="88" xfId="0" applyNumberFormat="1" applyFont="1" applyFill="1" applyBorder="1" applyAlignment="1">
      <alignment horizontal="center" vertical="center"/>
    </xf>
    <xf numFmtId="0" fontId="7" fillId="4" borderId="35" xfId="0" applyNumberFormat="1" applyFont="1" applyFill="1" applyBorder="1" applyAlignment="1">
      <alignment horizontal="center" vertical="center"/>
    </xf>
    <xf numFmtId="0" fontId="7" fillId="4" borderId="26" xfId="0" applyNumberFormat="1" applyFont="1" applyFill="1" applyBorder="1" applyAlignment="1">
      <alignment horizontal="center" vertical="center" wrapText="1"/>
    </xf>
    <xf numFmtId="0" fontId="7" fillId="4" borderId="46" xfId="0" applyNumberFormat="1" applyFont="1" applyFill="1" applyBorder="1" applyAlignment="1">
      <alignment horizontal="center" vertical="center" wrapText="1"/>
    </xf>
    <xf numFmtId="0" fontId="7" fillId="4" borderId="75" xfId="0" applyNumberFormat="1" applyFont="1" applyFill="1" applyBorder="1" applyAlignment="1">
      <alignment horizontal="center" vertical="center" wrapText="1"/>
    </xf>
    <xf numFmtId="0" fontId="7" fillId="4" borderId="31" xfId="0" applyNumberFormat="1" applyFont="1" applyFill="1" applyBorder="1" applyAlignment="1">
      <alignment horizontal="center" vertical="center"/>
    </xf>
    <xf numFmtId="0" fontId="7" fillId="4" borderId="31" xfId="0" applyNumberFormat="1" applyFont="1" applyFill="1" applyBorder="1" applyAlignment="1">
      <alignment horizontal="center" vertical="center" wrapText="1"/>
    </xf>
    <xf numFmtId="0" fontId="7" fillId="4" borderId="47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vertical="center"/>
    </xf>
    <xf numFmtId="0" fontId="7" fillId="5" borderId="33" xfId="0" applyNumberFormat="1" applyFont="1" applyFill="1" applyBorder="1" applyAlignment="1">
      <alignment horizontal="center" vertical="center"/>
    </xf>
    <xf numFmtId="0" fontId="7" fillId="3" borderId="102" xfId="0" applyNumberFormat="1" applyFont="1" applyFill="1" applyBorder="1" applyAlignment="1">
      <alignment horizontal="center" vertical="center" wrapText="1"/>
    </xf>
    <xf numFmtId="164" fontId="8" fillId="0" borderId="0" xfId="0" applyFont="1" applyBorder="1" applyAlignment="1">
      <alignment horizontal="center" vertical="center"/>
    </xf>
    <xf numFmtId="0" fontId="7" fillId="3" borderId="27" xfId="0" applyNumberFormat="1" applyFont="1" applyFill="1" applyBorder="1" applyAlignment="1">
      <alignment horizontal="center" vertical="center" wrapText="1"/>
    </xf>
    <xf numFmtId="0" fontId="7" fillId="5" borderId="30" xfId="0" applyNumberFormat="1" applyFont="1" applyFill="1" applyBorder="1" applyAlignment="1">
      <alignment horizontal="center" vertical="center" wrapText="1"/>
    </xf>
    <xf numFmtId="0" fontId="7" fillId="3" borderId="107" xfId="0" applyNumberFormat="1" applyFont="1" applyFill="1" applyBorder="1" applyAlignment="1">
      <alignment horizontal="center" vertical="center" wrapText="1"/>
    </xf>
    <xf numFmtId="0" fontId="7" fillId="3" borderId="107" xfId="0" applyNumberFormat="1" applyFont="1" applyFill="1" applyBorder="1" applyAlignment="1">
      <alignment horizontal="center" vertical="center"/>
    </xf>
    <xf numFmtId="0" fontId="7" fillId="3" borderId="88" xfId="0" applyNumberFormat="1" applyFont="1" applyFill="1" applyBorder="1" applyAlignment="1">
      <alignment horizontal="center" vertical="center" wrapText="1"/>
    </xf>
    <xf numFmtId="0" fontId="7" fillId="5" borderId="88" xfId="0" applyNumberFormat="1" applyFont="1" applyFill="1" applyBorder="1" applyAlignment="1">
      <alignment horizontal="center" vertical="center" wrapText="1"/>
    </xf>
    <xf numFmtId="0" fontId="7" fillId="3" borderId="109" xfId="0" applyNumberFormat="1" applyFont="1" applyFill="1" applyBorder="1" applyAlignment="1">
      <alignment horizontal="center" vertical="center" wrapText="1"/>
    </xf>
    <xf numFmtId="0" fontId="7" fillId="4" borderId="88" xfId="0" applyNumberFormat="1" applyFont="1" applyFill="1" applyBorder="1" applyAlignment="1">
      <alignment horizontal="center" vertical="center" wrapText="1"/>
    </xf>
    <xf numFmtId="0" fontId="7" fillId="5" borderId="23" xfId="0" applyNumberFormat="1" applyFont="1" applyFill="1" applyBorder="1" applyAlignment="1">
      <alignment horizontal="center" vertical="center" wrapText="1"/>
    </xf>
    <xf numFmtId="0" fontId="7" fillId="3" borderId="105" xfId="0" applyNumberFormat="1" applyFont="1" applyFill="1" applyBorder="1" applyAlignment="1">
      <alignment horizontal="center" vertical="center" wrapText="1"/>
    </xf>
    <xf numFmtId="0" fontId="7" fillId="3" borderId="110" xfId="0" applyNumberFormat="1" applyFont="1" applyFill="1" applyBorder="1" applyAlignment="1">
      <alignment horizontal="center" vertical="center" wrapText="1"/>
    </xf>
    <xf numFmtId="0" fontId="7" fillId="3" borderId="77" xfId="0" applyNumberFormat="1" applyFont="1" applyFill="1" applyBorder="1" applyAlignment="1">
      <alignment horizontal="center" vertical="center" wrapText="1"/>
    </xf>
    <xf numFmtId="0" fontId="8" fillId="10" borderId="18" xfId="0" applyNumberFormat="1" applyFont="1" applyFill="1" applyBorder="1" applyAlignment="1">
      <alignment horizontal="center" vertical="center" wrapText="1"/>
    </xf>
    <xf numFmtId="0" fontId="7" fillId="10" borderId="19" xfId="0" applyNumberFormat="1" applyFont="1" applyFill="1" applyBorder="1" applyAlignment="1">
      <alignment horizontal="center" vertical="center"/>
    </xf>
    <xf numFmtId="0" fontId="7" fillId="10" borderId="19" xfId="0" applyNumberFormat="1" applyFont="1" applyFill="1" applyBorder="1" applyAlignment="1">
      <alignment horizontal="center" vertical="center" wrapText="1"/>
    </xf>
    <xf numFmtId="0" fontId="7" fillId="10" borderId="20" xfId="0" applyNumberFormat="1" applyFont="1" applyFill="1" applyBorder="1" applyAlignment="1">
      <alignment horizontal="center" vertical="center" wrapText="1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5" borderId="35" xfId="0" applyNumberFormat="1" applyFont="1" applyFill="1" applyBorder="1" applyAlignment="1">
      <alignment horizontal="center" vertical="center" wrapText="1"/>
    </xf>
    <xf numFmtId="0" fontId="7" fillId="5" borderId="41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vertical="center" wrapText="1"/>
    </xf>
    <xf numFmtId="0" fontId="7" fillId="3" borderId="15" xfId="0" applyNumberFormat="1" applyFont="1" applyFill="1" applyBorder="1" applyAlignment="1">
      <alignment vertical="center" wrapText="1"/>
    </xf>
    <xf numFmtId="0" fontId="7" fillId="5" borderId="15" xfId="0" applyNumberFormat="1" applyFont="1" applyFill="1" applyBorder="1" applyAlignment="1">
      <alignment vertical="center" wrapText="1"/>
    </xf>
    <xf numFmtId="0" fontId="7" fillId="5" borderId="31" xfId="0" applyNumberFormat="1" applyFont="1" applyFill="1" applyBorder="1" applyAlignment="1">
      <alignment vertical="center" wrapText="1"/>
    </xf>
    <xf numFmtId="0" fontId="7" fillId="3" borderId="31" xfId="0" applyNumberFormat="1" applyFont="1" applyFill="1" applyBorder="1" applyAlignment="1">
      <alignment horizontal="center" vertical="center" wrapText="1"/>
    </xf>
    <xf numFmtId="0" fontId="7" fillId="11" borderId="93" xfId="0" applyNumberFormat="1" applyFont="1" applyFill="1" applyBorder="1" applyAlignment="1">
      <alignment horizontal="center" vertical="center" wrapText="1"/>
    </xf>
    <xf numFmtId="0" fontId="7" fillId="11" borderId="42" xfId="0" applyNumberFormat="1" applyFont="1" applyFill="1" applyBorder="1" applyAlignment="1">
      <alignment horizontal="center" vertical="center" wrapText="1"/>
    </xf>
    <xf numFmtId="0" fontId="7" fillId="11" borderId="42" xfId="0" applyNumberFormat="1" applyFont="1" applyFill="1" applyBorder="1" applyAlignment="1">
      <alignment vertical="center" wrapText="1"/>
    </xf>
    <xf numFmtId="0" fontId="7" fillId="11" borderId="42" xfId="0" applyNumberFormat="1" applyFont="1" applyFill="1" applyBorder="1" applyAlignment="1">
      <alignment horizontal="center" vertical="center"/>
    </xf>
    <xf numFmtId="0" fontId="7" fillId="11" borderId="95" xfId="0" applyNumberFormat="1" applyFont="1" applyFill="1" applyBorder="1" applyAlignment="1">
      <alignment horizontal="center" vertical="center" wrapText="1"/>
    </xf>
    <xf numFmtId="0" fontId="7" fillId="5" borderId="104" xfId="0" applyNumberFormat="1" applyFont="1" applyFill="1" applyBorder="1" applyAlignment="1">
      <alignment horizontal="center" vertical="center" wrapText="1"/>
    </xf>
    <xf numFmtId="0" fontId="7" fillId="3" borderId="111" xfId="0" applyNumberFormat="1" applyFont="1" applyFill="1" applyBorder="1" applyAlignment="1">
      <alignment horizontal="center" vertical="center" wrapText="1"/>
    </xf>
    <xf numFmtId="0" fontId="7" fillId="11" borderId="78" xfId="0" applyNumberFormat="1" applyFont="1" applyFill="1" applyBorder="1" applyAlignment="1">
      <alignment horizontal="center" vertical="center" wrapText="1"/>
    </xf>
    <xf numFmtId="0" fontId="7" fillId="11" borderId="44" xfId="0" applyNumberFormat="1" applyFont="1" applyFill="1" applyBorder="1" applyAlignment="1">
      <alignment horizontal="center" vertical="center" wrapText="1"/>
    </xf>
    <xf numFmtId="0" fontId="7" fillId="11" borderId="89" xfId="0" applyNumberFormat="1" applyFont="1" applyFill="1" applyBorder="1" applyAlignment="1">
      <alignment horizontal="center" vertical="center" wrapText="1"/>
    </xf>
    <xf numFmtId="0" fontId="7" fillId="3" borderId="113" xfId="0" applyNumberFormat="1" applyFont="1" applyFill="1" applyBorder="1" applyAlignment="1">
      <alignment horizontal="center" vertical="center" wrapText="1"/>
    </xf>
    <xf numFmtId="0" fontId="7" fillId="3" borderId="91" xfId="0" applyNumberFormat="1" applyFont="1" applyFill="1" applyBorder="1" applyAlignment="1">
      <alignment horizontal="center" vertical="center"/>
    </xf>
    <xf numFmtId="0" fontId="7" fillId="2" borderId="27" xfId="0" applyNumberFormat="1" applyFont="1" applyFill="1" applyBorder="1" applyAlignment="1">
      <alignment horizontal="center" vertical="center"/>
    </xf>
    <xf numFmtId="0" fontId="7" fillId="10" borderId="18" xfId="0" applyNumberFormat="1" applyFont="1" applyFill="1" applyBorder="1" applyAlignment="1">
      <alignment horizontal="center" vertical="center" wrapText="1"/>
    </xf>
    <xf numFmtId="0" fontId="7" fillId="10" borderId="105" xfId="0" applyNumberFormat="1" applyFont="1" applyFill="1" applyBorder="1" applyAlignment="1">
      <alignment horizontal="center" vertical="center" wrapText="1"/>
    </xf>
    <xf numFmtId="0" fontId="7" fillId="10" borderId="77" xfId="0" applyNumberFormat="1" applyFont="1" applyFill="1" applyBorder="1" applyAlignment="1">
      <alignment horizontal="center" vertical="center" wrapText="1"/>
    </xf>
    <xf numFmtId="0" fontId="7" fillId="10" borderId="35" xfId="0" applyNumberFormat="1" applyFont="1" applyFill="1" applyBorder="1" applyAlignment="1">
      <alignment horizontal="center" vertical="center" wrapText="1"/>
    </xf>
    <xf numFmtId="0" fontId="7" fillId="10" borderId="22" xfId="0" applyNumberFormat="1" applyFont="1" applyFill="1" applyBorder="1" applyAlignment="1">
      <alignment horizontal="center" vertical="center" wrapText="1"/>
    </xf>
    <xf numFmtId="0" fontId="7" fillId="10" borderId="18" xfId="0" applyNumberFormat="1" applyFont="1" applyFill="1" applyBorder="1" applyAlignment="1">
      <alignment horizontal="center" vertical="center"/>
    </xf>
    <xf numFmtId="0" fontId="7" fillId="10" borderId="27" xfId="0" applyNumberFormat="1" applyFont="1" applyFill="1" applyBorder="1" applyAlignment="1">
      <alignment horizontal="center" vertical="center"/>
    </xf>
    <xf numFmtId="0" fontId="7" fillId="10" borderId="27" xfId="0" applyNumberFormat="1" applyFont="1" applyFill="1" applyBorder="1" applyAlignment="1">
      <alignment horizontal="center" vertical="center" wrapText="1"/>
    </xf>
    <xf numFmtId="0" fontId="7" fillId="10" borderId="105" xfId="0" applyNumberFormat="1" applyFont="1" applyFill="1" applyBorder="1" applyAlignment="1">
      <alignment horizontal="center" vertical="center"/>
    </xf>
    <xf numFmtId="0" fontId="7" fillId="10" borderId="77" xfId="0" applyNumberFormat="1" applyFont="1" applyFill="1" applyBorder="1" applyAlignment="1">
      <alignment horizontal="center" vertical="center"/>
    </xf>
    <xf numFmtId="0" fontId="7" fillId="10" borderId="35" xfId="0" applyNumberFormat="1" applyFont="1" applyFill="1" applyBorder="1" applyAlignment="1">
      <alignment horizontal="center" vertical="center"/>
    </xf>
    <xf numFmtId="0" fontId="7" fillId="4" borderId="19" xfId="0" applyNumberFormat="1" applyFont="1" applyFill="1" applyBorder="1" applyAlignment="1">
      <alignment vertical="center"/>
    </xf>
    <xf numFmtId="0" fontId="7" fillId="4" borderId="45" xfId="0" applyNumberFormat="1" applyFont="1" applyFill="1" applyBorder="1" applyAlignment="1">
      <alignment horizontal="center" vertical="center" wrapText="1"/>
    </xf>
    <xf numFmtId="0" fontId="8" fillId="5" borderId="18" xfId="0" applyNumberFormat="1" applyFont="1" applyFill="1" applyBorder="1" applyAlignment="1">
      <alignment horizontal="center" vertical="center" wrapText="1"/>
    </xf>
    <xf numFmtId="0" fontId="7" fillId="0" borderId="74" xfId="0" applyNumberFormat="1" applyFont="1" applyBorder="1" applyAlignment="1">
      <alignment vertical="center" wrapText="1"/>
    </xf>
    <xf numFmtId="164" fontId="7" fillId="0" borderId="19" xfId="0" applyFont="1" applyBorder="1" applyAlignment="1">
      <alignment vertical="center"/>
    </xf>
    <xf numFmtId="0" fontId="7" fillId="0" borderId="24" xfId="0" applyNumberFormat="1" applyFont="1" applyBorder="1" applyAlignment="1">
      <alignment vertical="center"/>
    </xf>
    <xf numFmtId="0" fontId="7" fillId="10" borderId="88" xfId="0" applyNumberFormat="1" applyFont="1" applyFill="1" applyBorder="1" applyAlignment="1">
      <alignment horizontal="center" vertical="center"/>
    </xf>
    <xf numFmtId="0" fontId="7" fillId="10" borderId="16" xfId="0" applyNumberFormat="1" applyFont="1" applyFill="1" applyBorder="1" applyAlignment="1">
      <alignment horizontal="center" vertical="center" wrapText="1"/>
    </xf>
    <xf numFmtId="0" fontId="7" fillId="10" borderId="25" xfId="0" applyNumberFormat="1" applyFont="1" applyFill="1" applyBorder="1" applyAlignment="1">
      <alignment horizontal="center" vertical="center" wrapText="1"/>
    </xf>
    <xf numFmtId="0" fontId="7" fillId="10" borderId="99" xfId="0" applyNumberFormat="1" applyFont="1" applyFill="1" applyBorder="1" applyAlignment="1">
      <alignment horizontal="center" vertical="center" wrapText="1"/>
    </xf>
    <xf numFmtId="0" fontId="7" fillId="10" borderId="36" xfId="0" applyNumberFormat="1" applyFont="1" applyFill="1" applyBorder="1" applyAlignment="1">
      <alignment horizontal="center" vertical="center" wrapText="1"/>
    </xf>
    <xf numFmtId="0" fontId="7" fillId="10" borderId="24" xfId="0" applyNumberFormat="1" applyFont="1" applyFill="1" applyBorder="1" applyAlignment="1">
      <alignment horizontal="center" vertical="center" wrapText="1"/>
    </xf>
    <xf numFmtId="0" fontId="7" fillId="10" borderId="15" xfId="0" applyNumberFormat="1" applyFont="1" applyFill="1" applyBorder="1" applyAlignment="1">
      <alignment horizontal="center" vertical="center" wrapText="1"/>
    </xf>
    <xf numFmtId="0" fontId="7" fillId="4" borderId="107" xfId="0" applyNumberFormat="1" applyFont="1" applyFill="1" applyBorder="1" applyAlignment="1">
      <alignment horizontal="center" vertical="center" wrapText="1"/>
    </xf>
    <xf numFmtId="0" fontId="7" fillId="4" borderId="27" xfId="0" applyNumberFormat="1" applyFont="1" applyFill="1" applyBorder="1" applyAlignment="1">
      <alignment horizontal="center" vertical="center" wrapText="1"/>
    </xf>
    <xf numFmtId="0" fontId="7" fillId="0" borderId="19" xfId="0" applyNumberFormat="1" applyFont="1" applyBorder="1" applyAlignment="1">
      <alignment horizontal="center" vertical="center" wrapText="1"/>
    </xf>
    <xf numFmtId="0" fontId="7" fillId="2" borderId="107" xfId="0" applyNumberFormat="1" applyFont="1" applyFill="1" applyBorder="1" applyAlignment="1">
      <alignment horizontal="center" vertical="center" wrapText="1"/>
    </xf>
    <xf numFmtId="0" fontId="7" fillId="10" borderId="107" xfId="0" applyNumberFormat="1" applyFont="1" applyFill="1" applyBorder="1" applyAlignment="1">
      <alignment horizontal="center" vertical="center" wrapText="1"/>
    </xf>
    <xf numFmtId="0" fontId="7" fillId="11" borderId="18" xfId="0" applyNumberFormat="1" applyFont="1" applyFill="1" applyBorder="1" applyAlignment="1">
      <alignment horizontal="center" vertical="center" wrapText="1"/>
    </xf>
    <xf numFmtId="0" fontId="7" fillId="11" borderId="19" xfId="0" applyNumberFormat="1" applyFont="1" applyFill="1" applyBorder="1" applyAlignment="1">
      <alignment horizontal="center" vertical="center" wrapText="1"/>
    </xf>
    <xf numFmtId="0" fontId="7" fillId="11" borderId="20" xfId="0" applyNumberFormat="1" applyFont="1" applyFill="1" applyBorder="1" applyAlignment="1">
      <alignment horizontal="center" vertical="center" wrapText="1"/>
    </xf>
    <xf numFmtId="0" fontId="16" fillId="0" borderId="0" xfId="0" applyNumberFormat="1" applyFont="1" applyBorder="1" applyAlignment="1">
      <alignment horizontal="center" vertical="center"/>
    </xf>
    <xf numFmtId="0" fontId="8" fillId="4" borderId="18" xfId="0" applyNumberFormat="1" applyFont="1" applyFill="1" applyBorder="1" applyAlignment="1">
      <alignment horizontal="center" vertical="center" wrapText="1"/>
    </xf>
    <xf numFmtId="0" fontId="7" fillId="10" borderId="21" xfId="0" applyNumberFormat="1" applyFont="1" applyFill="1" applyBorder="1" applyAlignment="1">
      <alignment horizontal="center" vertical="center" wrapText="1"/>
    </xf>
    <xf numFmtId="0" fontId="7" fillId="10" borderId="22" xfId="0" applyNumberFormat="1" applyFont="1" applyFill="1" applyBorder="1" applyAlignment="1">
      <alignment horizontal="center" vertical="center"/>
    </xf>
    <xf numFmtId="0" fontId="7" fillId="10" borderId="13" xfId="0" applyNumberFormat="1" applyFont="1" applyFill="1" applyBorder="1" applyAlignment="1">
      <alignment horizontal="center" vertical="center" wrapText="1"/>
    </xf>
    <xf numFmtId="0" fontId="7" fillId="10" borderId="74" xfId="0" applyNumberFormat="1" applyFont="1" applyFill="1" applyBorder="1" applyAlignment="1">
      <alignment horizontal="center" vertical="center"/>
    </xf>
    <xf numFmtId="0" fontId="7" fillId="10" borderId="23" xfId="0" applyNumberFormat="1" applyFont="1" applyFill="1" applyBorder="1" applyAlignment="1">
      <alignment horizontal="center" vertical="center"/>
    </xf>
    <xf numFmtId="0" fontId="7" fillId="10" borderId="30" xfId="0" applyNumberFormat="1" applyFont="1" applyFill="1" applyBorder="1" applyAlignment="1">
      <alignment horizontal="center" vertical="center"/>
    </xf>
    <xf numFmtId="0" fontId="7" fillId="3" borderId="116" xfId="0" applyNumberFormat="1" applyFont="1" applyFill="1" applyBorder="1" applyAlignment="1">
      <alignment horizontal="center" vertical="center" wrapText="1"/>
    </xf>
    <xf numFmtId="0" fontId="7" fillId="3" borderId="46" xfId="0" applyNumberFormat="1" applyFont="1" applyFill="1" applyBorder="1" applyAlignment="1">
      <alignment horizontal="center" vertical="center" wrapText="1"/>
    </xf>
    <xf numFmtId="0" fontId="7" fillId="10" borderId="41" xfId="0" applyNumberFormat="1" applyFont="1" applyFill="1" applyBorder="1" applyAlignment="1">
      <alignment horizontal="center" vertical="center" wrapText="1"/>
    </xf>
    <xf numFmtId="0" fontId="7" fillId="6" borderId="22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vertical="center"/>
    </xf>
    <xf numFmtId="0" fontId="7" fillId="10" borderId="15" xfId="0" applyNumberFormat="1" applyFont="1" applyFill="1" applyBorder="1" applyAlignment="1">
      <alignment horizontal="center" vertical="center"/>
    </xf>
    <xf numFmtId="0" fontId="7" fillId="10" borderId="20" xfId="0" applyNumberFormat="1" applyFont="1" applyFill="1" applyBorder="1" applyAlignment="1">
      <alignment horizontal="center" vertical="center"/>
    </xf>
    <xf numFmtId="0" fontId="7" fillId="10" borderId="44" xfId="0" applyNumberFormat="1" applyFont="1" applyFill="1" applyBorder="1" applyAlignment="1">
      <alignment horizontal="center" vertical="center"/>
    </xf>
    <xf numFmtId="0" fontId="7" fillId="10" borderId="78" xfId="0" applyNumberFormat="1" applyFont="1" applyFill="1" applyBorder="1" applyAlignment="1">
      <alignment horizontal="center" vertical="center" wrapText="1"/>
    </xf>
    <xf numFmtId="0" fontId="7" fillId="10" borderId="44" xfId="0" applyNumberFormat="1" applyFont="1" applyFill="1" applyBorder="1" applyAlignment="1">
      <alignment horizontal="center" vertical="center" wrapText="1"/>
    </xf>
    <xf numFmtId="0" fontId="7" fillId="10" borderId="85" xfId="0" applyNumberFormat="1" applyFont="1" applyFill="1" applyBorder="1" applyAlignment="1">
      <alignment horizontal="center" vertical="center"/>
    </xf>
    <xf numFmtId="0" fontId="7" fillId="10" borderId="89" xfId="0" applyNumberFormat="1" applyFont="1" applyFill="1" applyBorder="1" applyAlignment="1">
      <alignment horizontal="center" vertical="center"/>
    </xf>
    <xf numFmtId="14" fontId="7" fillId="0" borderId="0" xfId="0" applyNumberFormat="1" applyFont="1" applyBorder="1" applyAlignment="1">
      <alignment vertical="center"/>
    </xf>
    <xf numFmtId="0" fontId="7" fillId="3" borderId="113" xfId="0" applyNumberFormat="1" applyFont="1" applyFill="1" applyBorder="1" applyAlignment="1">
      <alignment vertical="center"/>
    </xf>
    <xf numFmtId="0" fontId="7" fillId="3" borderId="77" xfId="0" applyNumberFormat="1" applyFont="1" applyFill="1" applyBorder="1" applyAlignment="1">
      <alignment vertical="center"/>
    </xf>
    <xf numFmtId="0" fontId="7" fillId="3" borderId="105" xfId="0" applyNumberFormat="1" applyFont="1" applyFill="1" applyBorder="1" applyAlignment="1">
      <alignment vertical="center"/>
    </xf>
    <xf numFmtId="0" fontId="7" fillId="3" borderId="30" xfId="0" applyNumberFormat="1" applyFont="1" applyFill="1" applyBorder="1" applyAlignment="1">
      <alignment vertical="center"/>
    </xf>
    <xf numFmtId="0" fontId="7" fillId="3" borderId="27" xfId="0" applyNumberFormat="1" applyFont="1" applyFill="1" applyBorder="1" applyAlignment="1">
      <alignment vertical="center"/>
    </xf>
    <xf numFmtId="0" fontId="7" fillId="3" borderId="35" xfId="0" applyNumberFormat="1" applyFont="1" applyFill="1" applyBorder="1" applyAlignment="1">
      <alignment vertical="center"/>
    </xf>
    <xf numFmtId="0" fontId="7" fillId="3" borderId="118" xfId="0" applyNumberFormat="1" applyFont="1" applyFill="1" applyBorder="1" applyAlignment="1">
      <alignment horizontal="center" vertical="center" wrapText="1"/>
    </xf>
    <xf numFmtId="0" fontId="7" fillId="3" borderId="119" xfId="0" applyNumberFormat="1" applyFont="1" applyFill="1" applyBorder="1" applyAlignment="1">
      <alignment horizontal="center" vertical="center" wrapText="1"/>
    </xf>
    <xf numFmtId="0" fontId="8" fillId="3" borderId="60" xfId="0" applyNumberFormat="1" applyFont="1" applyFill="1" applyBorder="1" applyAlignment="1">
      <alignment horizontal="center" vertical="center" wrapText="1"/>
    </xf>
    <xf numFmtId="0" fontId="7" fillId="11" borderId="120" xfId="0" applyNumberFormat="1" applyFont="1" applyFill="1" applyBorder="1" applyAlignment="1">
      <alignment horizontal="center" vertical="center" wrapText="1"/>
    </xf>
    <xf numFmtId="0" fontId="7" fillId="11" borderId="62" xfId="0" applyNumberFormat="1" applyFont="1" applyFill="1" applyBorder="1" applyAlignment="1">
      <alignment horizontal="center" vertical="center"/>
    </xf>
    <xf numFmtId="0" fontId="7" fillId="11" borderId="62" xfId="0" applyNumberFormat="1" applyFont="1" applyFill="1" applyBorder="1" applyAlignment="1">
      <alignment horizontal="center" vertical="center" wrapText="1"/>
    </xf>
    <xf numFmtId="0" fontId="7" fillId="11" borderId="63" xfId="0" applyNumberFormat="1" applyFont="1" applyFill="1" applyBorder="1" applyAlignment="1">
      <alignment horizontal="center" vertical="center" wrapText="1"/>
    </xf>
    <xf numFmtId="0" fontId="7" fillId="3" borderId="65" xfId="0" applyNumberFormat="1" applyFont="1" applyFill="1" applyBorder="1" applyAlignment="1">
      <alignment horizontal="center" vertical="center"/>
    </xf>
    <xf numFmtId="0" fontId="7" fillId="0" borderId="5" xfId="0" applyNumberFormat="1" applyFont="1" applyBorder="1" applyAlignment="1">
      <alignment horizontal="center" vertical="center"/>
    </xf>
    <xf numFmtId="0" fontId="7" fillId="5" borderId="119" xfId="0" applyNumberFormat="1" applyFont="1" applyFill="1" applyBorder="1" applyAlignment="1">
      <alignment horizontal="center" vertical="center" wrapText="1"/>
    </xf>
    <xf numFmtId="0" fontId="7" fillId="11" borderId="119" xfId="0" applyNumberFormat="1" applyFont="1" applyFill="1" applyBorder="1" applyAlignment="1">
      <alignment horizontal="center" vertical="center" wrapText="1"/>
    </xf>
    <xf numFmtId="0" fontId="7" fillId="11" borderId="60" xfId="0" applyNumberFormat="1" applyFont="1" applyFill="1" applyBorder="1" applyAlignment="1">
      <alignment horizontal="center" vertical="center" wrapText="1"/>
    </xf>
    <xf numFmtId="0" fontId="7" fillId="11" borderId="122" xfId="0" applyNumberFormat="1" applyFont="1" applyFill="1" applyBorder="1" applyAlignment="1">
      <alignment horizontal="center" vertical="center" wrapText="1"/>
    </xf>
    <xf numFmtId="0" fontId="7" fillId="11" borderId="22" xfId="0" applyNumberFormat="1" applyFont="1" applyFill="1" applyBorder="1" applyAlignment="1">
      <alignment horizontal="center" vertical="center" wrapText="1"/>
    </xf>
    <xf numFmtId="0" fontId="7" fillId="11" borderId="123" xfId="0" applyNumberFormat="1" applyFont="1" applyFill="1" applyBorder="1" applyAlignment="1">
      <alignment horizontal="center" vertical="center" wrapText="1"/>
    </xf>
    <xf numFmtId="0" fontId="7" fillId="3" borderId="124" xfId="0" applyNumberFormat="1" applyFont="1" applyFill="1" applyBorder="1" applyAlignment="1">
      <alignment horizontal="center" vertical="center" wrapText="1"/>
    </xf>
    <xf numFmtId="0" fontId="7" fillId="3" borderId="125" xfId="0" applyNumberFormat="1" applyFont="1" applyFill="1" applyBorder="1" applyAlignment="1">
      <alignment horizontal="center" vertical="center" wrapText="1"/>
    </xf>
    <xf numFmtId="0" fontId="7" fillId="11" borderId="118" xfId="0" applyNumberFormat="1" applyFont="1" applyFill="1" applyBorder="1" applyAlignment="1">
      <alignment horizontal="center" vertical="center" wrapText="1"/>
    </xf>
    <xf numFmtId="0" fontId="7" fillId="11" borderId="58" xfId="0" applyNumberFormat="1" applyFont="1" applyFill="1" applyBorder="1" applyAlignment="1">
      <alignment horizontal="center" vertical="center" wrapText="1"/>
    </xf>
    <xf numFmtId="0" fontId="7" fillId="11" borderId="126" xfId="0" applyNumberFormat="1" applyFont="1" applyFill="1" applyBorder="1" applyAlignment="1">
      <alignment horizontal="center" vertical="center" wrapText="1"/>
    </xf>
    <xf numFmtId="0" fontId="7" fillId="3" borderId="127" xfId="0" applyNumberFormat="1" applyFont="1" applyFill="1" applyBorder="1" applyAlignment="1">
      <alignment horizontal="center" vertical="center" wrapText="1"/>
    </xf>
    <xf numFmtId="0" fontId="7" fillId="3" borderId="122" xfId="0" applyNumberFormat="1" applyFont="1" applyFill="1" applyBorder="1" applyAlignment="1">
      <alignment horizontal="center" vertical="center" wrapText="1"/>
    </xf>
    <xf numFmtId="0" fontId="7" fillId="3" borderId="128" xfId="0" applyNumberFormat="1" applyFont="1" applyFill="1" applyBorder="1" applyAlignment="1">
      <alignment horizontal="center" vertical="center" wrapText="1"/>
    </xf>
    <xf numFmtId="0" fontId="7" fillId="3" borderId="66" xfId="0" applyNumberFormat="1" applyFont="1" applyFill="1" applyBorder="1" applyAlignment="1">
      <alignment horizontal="center" vertical="center"/>
    </xf>
    <xf numFmtId="0" fontId="7" fillId="3" borderId="66" xfId="0" applyNumberFormat="1" applyFont="1" applyFill="1" applyBorder="1" applyAlignment="1">
      <alignment horizontal="center" vertical="center" wrapText="1"/>
    </xf>
    <xf numFmtId="0" fontId="7" fillId="3" borderId="129" xfId="0" applyNumberFormat="1" applyFont="1" applyFill="1" applyBorder="1" applyAlignment="1">
      <alignment horizontal="center" vertical="center" wrapText="1"/>
    </xf>
    <xf numFmtId="0" fontId="7" fillId="3" borderId="130" xfId="0" applyNumberFormat="1" applyFont="1" applyFill="1" applyBorder="1" applyAlignment="1">
      <alignment horizontal="center" vertical="center" wrapText="1"/>
    </xf>
    <xf numFmtId="0" fontId="7" fillId="3" borderId="120" xfId="0" applyNumberFormat="1" applyFont="1" applyFill="1" applyBorder="1" applyAlignment="1">
      <alignment horizontal="center" vertical="center" wrapText="1"/>
    </xf>
    <xf numFmtId="0" fontId="7" fillId="3" borderId="131" xfId="0" applyNumberFormat="1" applyFont="1" applyFill="1" applyBorder="1" applyAlignment="1">
      <alignment horizontal="center" vertical="center" wrapText="1"/>
    </xf>
    <xf numFmtId="0" fontId="7" fillId="3" borderId="129" xfId="0" applyNumberFormat="1" applyFont="1" applyFill="1" applyBorder="1" applyAlignment="1">
      <alignment horizontal="center" vertical="center"/>
    </xf>
    <xf numFmtId="0" fontId="7" fillId="3" borderId="132" xfId="0" applyNumberFormat="1" applyFont="1" applyFill="1" applyBorder="1" applyAlignment="1">
      <alignment horizontal="center" vertical="center" wrapText="1"/>
    </xf>
    <xf numFmtId="0" fontId="7" fillId="11" borderId="16" xfId="0" applyNumberFormat="1" applyFont="1" applyFill="1" applyBorder="1" applyAlignment="1">
      <alignment horizontal="center" vertical="center" wrapText="1"/>
    </xf>
    <xf numFmtId="0" fontId="7" fillId="11" borderId="69" xfId="0" applyNumberFormat="1" applyFont="1" applyFill="1" applyBorder="1" applyAlignment="1">
      <alignment horizontal="center" vertical="center" wrapText="1"/>
    </xf>
    <xf numFmtId="0" fontId="7" fillId="3" borderId="134" xfId="0" applyNumberFormat="1" applyFont="1" applyFill="1" applyBorder="1" applyAlignment="1">
      <alignment horizontal="center" vertical="center" wrapText="1"/>
    </xf>
    <xf numFmtId="0" fontId="7" fillId="3" borderId="135" xfId="0" applyNumberFormat="1" applyFont="1" applyFill="1" applyBorder="1" applyAlignment="1">
      <alignment horizontal="center" vertical="center" wrapText="1"/>
    </xf>
    <xf numFmtId="0" fontId="7" fillId="3" borderId="136" xfId="0" applyNumberFormat="1" applyFont="1" applyFill="1" applyBorder="1" applyAlignment="1">
      <alignment horizontal="center" vertical="center" wrapText="1"/>
    </xf>
    <xf numFmtId="0" fontId="7" fillId="3" borderId="129" xfId="0" applyNumberFormat="1" applyFont="1" applyFill="1" applyBorder="1" applyAlignment="1">
      <alignment vertical="center" wrapText="1"/>
    </xf>
    <xf numFmtId="0" fontId="7" fillId="5" borderId="129" xfId="0" applyNumberFormat="1" applyFont="1" applyFill="1" applyBorder="1" applyAlignment="1">
      <alignment horizontal="center" vertical="center" wrapText="1"/>
    </xf>
    <xf numFmtId="0" fontId="7" fillId="3" borderId="137" xfId="0" applyNumberFormat="1" applyFont="1" applyFill="1" applyBorder="1" applyAlignment="1">
      <alignment horizontal="center" vertical="center" wrapText="1"/>
    </xf>
    <xf numFmtId="0" fontId="7" fillId="11" borderId="134" xfId="0" applyNumberFormat="1" applyFont="1" applyFill="1" applyBorder="1" applyAlignment="1">
      <alignment horizontal="center" vertical="center" wrapText="1"/>
    </xf>
    <xf numFmtId="0" fontId="7" fillId="11" borderId="125" xfId="0" applyNumberFormat="1" applyFont="1" applyFill="1" applyBorder="1" applyAlignment="1">
      <alignment horizontal="center" vertical="center" wrapText="1"/>
    </xf>
    <xf numFmtId="0" fontId="7" fillId="11" borderId="70" xfId="0" applyNumberFormat="1" applyFont="1" applyFill="1" applyBorder="1" applyAlignment="1">
      <alignment horizontal="center" vertical="center" wrapText="1"/>
    </xf>
    <xf numFmtId="0" fontId="7" fillId="3" borderId="65" xfId="0" applyNumberFormat="1" applyFont="1" applyFill="1" applyBorder="1" applyAlignment="1">
      <alignment vertical="center"/>
    </xf>
    <xf numFmtId="0" fontId="7" fillId="11" borderId="59" xfId="0" applyNumberFormat="1" applyFont="1" applyFill="1" applyBorder="1" applyAlignment="1">
      <alignment horizontal="center" vertical="center" wrapText="1"/>
    </xf>
    <xf numFmtId="0" fontId="7" fillId="11" borderId="138" xfId="0" applyNumberFormat="1" applyFont="1" applyFill="1" applyBorder="1" applyAlignment="1">
      <alignment horizontal="center" vertical="center" wrapText="1"/>
    </xf>
    <xf numFmtId="0" fontId="7" fillId="11" borderId="124" xfId="0" applyNumberFormat="1" applyFont="1" applyFill="1" applyBorder="1" applyAlignment="1">
      <alignment horizontal="center" vertical="center" wrapText="1"/>
    </xf>
    <xf numFmtId="0" fontId="7" fillId="5" borderId="31" xfId="0" applyNumberFormat="1" applyFont="1" applyFill="1" applyBorder="1" applyAlignment="1">
      <alignment horizontal="center" vertical="center" wrapText="1"/>
    </xf>
    <xf numFmtId="0" fontId="7" fillId="11" borderId="31" xfId="0" applyNumberFormat="1" applyFont="1" applyFill="1" applyBorder="1" applyAlignment="1">
      <alignment horizontal="center" vertical="center" wrapText="1"/>
    </xf>
    <xf numFmtId="0" fontId="7" fillId="11" borderId="139" xfId="0" applyNumberFormat="1" applyFont="1" applyFill="1" applyBorder="1" applyAlignment="1">
      <alignment horizontal="center" vertical="center" wrapText="1"/>
    </xf>
    <xf numFmtId="0" fontId="7" fillId="3" borderId="140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vertical="center"/>
    </xf>
    <xf numFmtId="0" fontId="7" fillId="5" borderId="120" xfId="0" applyNumberFormat="1" applyFont="1" applyFill="1" applyBorder="1" applyAlignment="1">
      <alignment horizontal="center" vertical="center" wrapText="1"/>
    </xf>
    <xf numFmtId="0" fontId="7" fillId="3" borderId="66" xfId="0" applyNumberFormat="1" applyFont="1" applyFill="1" applyBorder="1" applyAlignment="1">
      <alignment vertical="center"/>
    </xf>
    <xf numFmtId="0" fontId="7" fillId="11" borderId="72" xfId="0" applyNumberFormat="1" applyFont="1" applyFill="1" applyBorder="1" applyAlignment="1">
      <alignment horizontal="center" vertical="center" wrapText="1"/>
    </xf>
    <xf numFmtId="0" fontId="7" fillId="3" borderId="141" xfId="0" applyNumberFormat="1" applyFont="1" applyFill="1" applyBorder="1" applyAlignment="1">
      <alignment horizontal="center" vertical="center" wrapText="1"/>
    </xf>
    <xf numFmtId="166" fontId="7" fillId="0" borderId="0" xfId="0" applyNumberFormat="1" applyFont="1" applyBorder="1" applyAlignment="1">
      <alignment horizontal="center" vertical="center"/>
    </xf>
    <xf numFmtId="0" fontId="7" fillId="3" borderId="42" xfId="0" applyNumberFormat="1" applyFont="1" applyFill="1" applyBorder="1" applyAlignment="1">
      <alignment horizontal="center" vertical="center"/>
    </xf>
    <xf numFmtId="0" fontId="7" fillId="3" borderId="123" xfId="0" applyNumberFormat="1" applyFont="1" applyFill="1" applyBorder="1" applyAlignment="1">
      <alignment horizontal="center" vertical="center" wrapText="1"/>
    </xf>
    <xf numFmtId="0" fontId="7" fillId="3" borderId="143" xfId="0" applyNumberFormat="1" applyFont="1" applyFill="1" applyBorder="1" applyAlignment="1">
      <alignment horizontal="center" vertical="center" wrapText="1"/>
    </xf>
    <xf numFmtId="0" fontId="7" fillId="3" borderId="72" xfId="0" applyNumberFormat="1" applyFont="1" applyFill="1" applyBorder="1" applyAlignment="1">
      <alignment horizontal="center" vertical="center" wrapText="1"/>
    </xf>
    <xf numFmtId="0" fontId="7" fillId="5" borderId="13" xfId="0" applyNumberFormat="1" applyFont="1" applyFill="1" applyBorder="1" applyAlignment="1">
      <alignment horizontal="center" vertical="center"/>
    </xf>
    <xf numFmtId="0" fontId="8" fillId="5" borderId="13" xfId="0" applyNumberFormat="1" applyFont="1" applyFill="1" applyBorder="1" applyAlignment="1">
      <alignment horizontal="center" vertical="center"/>
    </xf>
    <xf numFmtId="0" fontId="7" fillId="11" borderId="104" xfId="0" applyNumberFormat="1" applyFont="1" applyFill="1" applyBorder="1" applyAlignment="1">
      <alignment horizontal="center" vertical="center"/>
    </xf>
    <xf numFmtId="0" fontId="7" fillId="11" borderId="14" xfId="0" applyNumberFormat="1" applyFont="1" applyFill="1" applyBorder="1" applyAlignment="1">
      <alignment horizontal="center" vertical="center"/>
    </xf>
    <xf numFmtId="0" fontId="7" fillId="3" borderId="103" xfId="0" applyNumberFormat="1" applyFont="1" applyFill="1" applyBorder="1" applyAlignment="1">
      <alignment horizontal="center" vertical="center"/>
    </xf>
    <xf numFmtId="0" fontId="7" fillId="11" borderId="113" xfId="0" applyNumberFormat="1" applyFont="1" applyFill="1" applyBorder="1" applyAlignment="1">
      <alignment horizontal="center" vertical="center" wrapText="1"/>
    </xf>
    <xf numFmtId="0" fontId="7" fillId="11" borderId="14" xfId="0" applyNumberFormat="1" applyFont="1" applyFill="1" applyBorder="1" applyAlignment="1">
      <alignment horizontal="center" vertical="center" wrapText="1"/>
    </xf>
    <xf numFmtId="0" fontId="7" fillId="11" borderId="17" xfId="0" applyNumberFormat="1" applyFont="1" applyFill="1" applyBorder="1" applyAlignment="1">
      <alignment horizontal="center" vertical="center" wrapText="1"/>
    </xf>
    <xf numFmtId="0" fontId="7" fillId="11" borderId="18" xfId="0" applyNumberFormat="1" applyFont="1" applyFill="1" applyBorder="1" applyAlignment="1">
      <alignment horizontal="center" vertical="center"/>
    </xf>
    <xf numFmtId="0" fontId="7" fillId="11" borderId="35" xfId="0" applyNumberFormat="1" applyFont="1" applyFill="1" applyBorder="1" applyAlignment="1">
      <alignment horizontal="center" vertical="center" wrapText="1"/>
    </xf>
    <xf numFmtId="0" fontId="7" fillId="11" borderId="25" xfId="0" applyNumberFormat="1" applyFont="1" applyFill="1" applyBorder="1" applyAlignment="1">
      <alignment horizontal="center" vertical="center" wrapText="1"/>
    </xf>
    <xf numFmtId="0" fontId="7" fillId="11" borderId="19" xfId="0" applyNumberFormat="1" applyFont="1" applyFill="1" applyBorder="1" applyAlignment="1">
      <alignment horizontal="center" vertical="center"/>
    </xf>
    <xf numFmtId="0" fontId="7" fillId="5" borderId="22" xfId="0" applyNumberFormat="1" applyFont="1" applyFill="1" applyBorder="1" applyAlignment="1">
      <alignment horizontal="center" vertical="center"/>
    </xf>
    <xf numFmtId="0" fontId="7" fillId="4" borderId="22" xfId="0" applyNumberFormat="1" applyFont="1" applyFill="1" applyBorder="1" applyAlignment="1">
      <alignment horizontal="center" vertical="center"/>
    </xf>
    <xf numFmtId="0" fontId="7" fillId="5" borderId="36" xfId="0" applyNumberFormat="1" applyFont="1" applyFill="1" applyBorder="1" applyAlignment="1">
      <alignment horizontal="center" vertical="center" wrapText="1"/>
    </xf>
    <xf numFmtId="0" fontId="7" fillId="4" borderId="21" xfId="0" applyNumberFormat="1" applyFont="1" applyFill="1" applyBorder="1" applyAlignment="1">
      <alignment horizontal="center" vertical="center"/>
    </xf>
    <xf numFmtId="0" fontId="7" fillId="10" borderId="89" xfId="0" applyNumberFormat="1" applyFont="1" applyFill="1" applyBorder="1" applyAlignment="1">
      <alignment horizontal="center" vertical="center" wrapText="1"/>
    </xf>
    <xf numFmtId="0" fontId="7" fillId="11" borderId="13" xfId="0" applyNumberFormat="1" applyFont="1" applyFill="1" applyBorder="1" applyAlignment="1">
      <alignment horizontal="center" vertical="center" wrapText="1"/>
    </xf>
    <xf numFmtId="0" fontId="7" fillId="11" borderId="15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 wrapText="1"/>
    </xf>
    <xf numFmtId="0" fontId="7" fillId="3" borderId="33" xfId="0" applyNumberFormat="1" applyFont="1" applyFill="1" applyBorder="1" applyAlignment="1">
      <alignment horizontal="center" vertical="center" wrapText="1"/>
    </xf>
    <xf numFmtId="0" fontId="7" fillId="11" borderId="41" xfId="0" applyNumberFormat="1" applyFont="1" applyFill="1" applyBorder="1" applyAlignment="1">
      <alignment horizontal="center" vertical="center" wrapText="1"/>
    </xf>
    <xf numFmtId="0" fontId="7" fillId="3" borderId="111" xfId="0" applyNumberFormat="1" applyFont="1" applyFill="1" applyBorder="1" applyAlignment="1">
      <alignment horizontal="center" vertical="center"/>
    </xf>
    <xf numFmtId="0" fontId="8" fillId="3" borderId="25" xfId="0" applyNumberFormat="1" applyFont="1" applyFill="1" applyBorder="1" applyAlignment="1">
      <alignment horizontal="center" vertical="center" wrapText="1"/>
    </xf>
    <xf numFmtId="0" fontId="7" fillId="11" borderId="30" xfId="0" applyNumberFormat="1" applyFont="1" applyFill="1" applyBorder="1" applyAlignment="1">
      <alignment horizontal="center" vertical="center"/>
    </xf>
    <xf numFmtId="0" fontId="7" fillId="5" borderId="30" xfId="0" applyNumberFormat="1" applyFont="1" applyFill="1" applyBorder="1" applyAlignment="1">
      <alignment horizontal="center" vertical="center"/>
    </xf>
    <xf numFmtId="0" fontId="7" fillId="3" borderId="47" xfId="0" applyNumberFormat="1" applyFont="1" applyFill="1" applyBorder="1" applyAlignment="1">
      <alignment horizontal="center" vertical="center"/>
    </xf>
    <xf numFmtId="0" fontId="7" fillId="4" borderId="30" xfId="0" applyNumberFormat="1" applyFont="1" applyFill="1" applyBorder="1" applyAlignment="1">
      <alignment horizontal="center" vertical="center"/>
    </xf>
    <xf numFmtId="0" fontId="7" fillId="11" borderId="44" xfId="0" applyNumberFormat="1" applyFont="1" applyFill="1" applyBorder="1" applyAlignment="1">
      <alignment horizontal="center" vertical="center"/>
    </xf>
    <xf numFmtId="0" fontId="7" fillId="5" borderId="21" xfId="0" applyNumberFormat="1" applyFont="1" applyFill="1" applyBorder="1" applyAlignment="1">
      <alignment horizontal="center" vertical="center" wrapText="1"/>
    </xf>
    <xf numFmtId="0" fontId="7" fillId="3" borderId="86" xfId="0" applyNumberFormat="1" applyFont="1" applyFill="1" applyBorder="1" applyAlignment="1">
      <alignment horizontal="center" vertical="center"/>
    </xf>
    <xf numFmtId="0" fontId="7" fillId="3" borderId="32" xfId="0" applyNumberFormat="1" applyFont="1" applyFill="1" applyBorder="1" applyAlignment="1">
      <alignment horizontal="center" vertical="center" wrapText="1"/>
    </xf>
    <xf numFmtId="0" fontId="7" fillId="10" borderId="16" xfId="0" applyNumberFormat="1" applyFont="1" applyFill="1" applyBorder="1" applyAlignment="1">
      <alignment horizontal="center" vertical="center"/>
    </xf>
    <xf numFmtId="0" fontId="7" fillId="3" borderId="22" xfId="0" applyNumberFormat="1" applyFont="1" applyFill="1" applyBorder="1" applyAlignment="1">
      <alignment vertical="center" wrapText="1"/>
    </xf>
    <xf numFmtId="0" fontId="7" fillId="3" borderId="16" xfId="0" applyNumberFormat="1" applyFont="1" applyFill="1" applyBorder="1" applyAlignment="1">
      <alignment vertical="center" wrapText="1"/>
    </xf>
    <xf numFmtId="0" fontId="7" fillId="3" borderId="14" xfId="0" applyNumberFormat="1" applyFont="1" applyFill="1" applyBorder="1" applyAlignment="1">
      <alignment vertical="center" wrapText="1"/>
    </xf>
    <xf numFmtId="0" fontId="7" fillId="4" borderId="44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vertical="center" wrapText="1"/>
    </xf>
    <xf numFmtId="0" fontId="7" fillId="4" borderId="89" xfId="0" applyNumberFormat="1" applyFont="1" applyFill="1" applyBorder="1" applyAlignment="1">
      <alignment horizontal="center" vertical="center" wrapText="1"/>
    </xf>
    <xf numFmtId="0" fontId="7" fillId="0" borderId="21" xfId="0" applyNumberFormat="1" applyFont="1" applyBorder="1" applyAlignment="1">
      <alignment horizontal="center" vertical="center" wrapText="1"/>
    </xf>
    <xf numFmtId="0" fontId="7" fillId="0" borderId="22" xfId="0" applyNumberFormat="1" applyFont="1" applyBorder="1" applyAlignment="1">
      <alignment horizontal="center" vertical="center"/>
    </xf>
    <xf numFmtId="0" fontId="7" fillId="0" borderId="29" xfId="0" applyNumberFormat="1" applyFont="1" applyBorder="1" applyAlignment="1">
      <alignment horizontal="center" vertical="center"/>
    </xf>
    <xf numFmtId="0" fontId="7" fillId="0" borderId="97" xfId="0" applyNumberFormat="1" applyFont="1" applyBorder="1" applyAlignment="1">
      <alignment horizontal="center" vertical="center"/>
    </xf>
    <xf numFmtId="0" fontId="7" fillId="3" borderId="104" xfId="0" applyNumberFormat="1" applyFont="1" applyFill="1" applyBorder="1" applyAlignment="1">
      <alignment horizontal="center" vertical="center"/>
    </xf>
    <xf numFmtId="0" fontId="11" fillId="3" borderId="34" xfId="0" applyNumberFormat="1" applyFont="1" applyFill="1" applyBorder="1" applyAlignment="1">
      <alignment vertical="center"/>
    </xf>
    <xf numFmtId="0" fontId="7" fillId="3" borderId="0" xfId="0" applyNumberFormat="1" applyFont="1" applyFill="1" applyBorder="1" applyAlignment="1">
      <alignment vertical="center" wrapText="1"/>
    </xf>
    <xf numFmtId="0" fontId="11" fillId="3" borderId="16" xfId="0" applyNumberFormat="1" applyFont="1" applyFill="1" applyBorder="1" applyAlignment="1">
      <alignment vertical="center"/>
    </xf>
    <xf numFmtId="0" fontId="11" fillId="3" borderId="15" xfId="0" applyNumberFormat="1" applyFont="1" applyFill="1" applyBorder="1" applyAlignment="1">
      <alignment vertical="center"/>
    </xf>
    <xf numFmtId="0" fontId="7" fillId="12" borderId="0" xfId="0" applyNumberFormat="1" applyFont="1" applyFill="1" applyBorder="1" applyAlignment="1">
      <alignment vertical="center" wrapText="1"/>
    </xf>
    <xf numFmtId="0" fontId="7" fillId="12" borderId="16" xfId="0" applyNumberFormat="1" applyFont="1" applyFill="1" applyBorder="1" applyAlignment="1">
      <alignment horizontal="center" vertical="center"/>
    </xf>
    <xf numFmtId="0" fontId="7" fillId="5" borderId="91" xfId="0" applyNumberFormat="1" applyFont="1" applyFill="1" applyBorder="1" applyAlignment="1">
      <alignment horizontal="center" vertical="center"/>
    </xf>
    <xf numFmtId="0" fontId="11" fillId="5" borderId="15" xfId="0" applyNumberFormat="1" applyFont="1" applyFill="1" applyBorder="1" applyAlignment="1">
      <alignment vertical="center"/>
    </xf>
    <xf numFmtId="0" fontId="7" fillId="3" borderId="88" xfId="0" applyNumberFormat="1" applyFont="1" applyFill="1" applyBorder="1" applyAlignment="1">
      <alignment vertical="center" wrapText="1"/>
    </xf>
    <xf numFmtId="0" fontId="7" fillId="5" borderId="21" xfId="0" applyNumberFormat="1" applyFont="1" applyFill="1" applyBorder="1" applyAlignment="1">
      <alignment horizontal="center" vertical="center"/>
    </xf>
    <xf numFmtId="0" fontId="7" fillId="5" borderId="78" xfId="0" applyNumberFormat="1" applyFont="1" applyFill="1" applyBorder="1" applyAlignment="1">
      <alignment horizontal="center" vertical="center"/>
    </xf>
    <xf numFmtId="0" fontId="11" fillId="5" borderId="31" xfId="0" applyNumberFormat="1" applyFont="1" applyFill="1" applyBorder="1" applyAlignment="1">
      <alignment vertical="center"/>
    </xf>
    <xf numFmtId="0" fontId="7" fillId="5" borderId="76" xfId="0" applyNumberFormat="1" applyFont="1" applyFill="1" applyBorder="1" applyAlignment="1">
      <alignment horizontal="center" vertical="center" wrapText="1"/>
    </xf>
    <xf numFmtId="0" fontId="7" fillId="4" borderId="76" xfId="0" applyNumberFormat="1" applyFont="1" applyFill="1" applyBorder="1" applyAlignment="1">
      <alignment horizontal="center" vertical="center" wrapText="1"/>
    </xf>
    <xf numFmtId="0" fontId="7" fillId="3" borderId="26" xfId="0" applyNumberFormat="1" applyFont="1" applyFill="1" applyBorder="1" applyAlignment="1">
      <alignment horizontal="center" vertical="center" wrapText="1"/>
    </xf>
    <xf numFmtId="0" fontId="7" fillId="3" borderId="93" xfId="0" applyNumberFormat="1" applyFont="1" applyFill="1" applyBorder="1" applyAlignment="1">
      <alignment horizontal="center" vertical="center" wrapText="1"/>
    </xf>
    <xf numFmtId="0" fontId="7" fillId="5" borderId="105" xfId="0" applyNumberFormat="1" applyFont="1" applyFill="1" applyBorder="1" applyAlignment="1">
      <alignment horizontal="center" vertical="center" wrapText="1"/>
    </xf>
    <xf numFmtId="0" fontId="7" fillId="5" borderId="107" xfId="0" applyNumberFormat="1" applyFont="1" applyFill="1" applyBorder="1" applyAlignment="1">
      <alignment horizontal="center" vertical="center" wrapText="1"/>
    </xf>
    <xf numFmtId="0" fontId="7" fillId="4" borderId="0" xfId="0" applyNumberFormat="1" applyFont="1" applyFill="1" applyBorder="1" applyAlignment="1">
      <alignment horizontal="center" vertical="center"/>
    </xf>
    <xf numFmtId="0" fontId="7" fillId="4" borderId="0" xfId="0" applyNumberFormat="1" applyFont="1" applyFill="1" applyBorder="1" applyAlignment="1">
      <alignment horizontal="center" vertical="center" wrapText="1"/>
    </xf>
    <xf numFmtId="0" fontId="7" fillId="4" borderId="78" xfId="0" applyNumberFormat="1" applyFont="1" applyFill="1" applyBorder="1" applyAlignment="1">
      <alignment horizontal="center" vertical="center" wrapText="1"/>
    </xf>
    <xf numFmtId="0" fontId="7" fillId="4" borderId="96" xfId="0" applyNumberFormat="1" applyFont="1" applyFill="1" applyBorder="1" applyAlignment="1">
      <alignment horizontal="center" vertical="center" wrapText="1"/>
    </xf>
    <xf numFmtId="0" fontId="7" fillId="3" borderId="75" xfId="0" applyNumberFormat="1" applyFont="1" applyFill="1" applyBorder="1" applyAlignment="1">
      <alignment horizontal="center" vertical="center"/>
    </xf>
    <xf numFmtId="0" fontId="7" fillId="3" borderId="40" xfId="0" applyNumberFormat="1" applyFont="1" applyFill="1" applyBorder="1" applyAlignment="1">
      <alignment horizontal="center" vertical="center" wrapText="1"/>
    </xf>
    <xf numFmtId="0" fontId="7" fillId="2" borderId="35" xfId="0" applyNumberFormat="1" applyFont="1" applyFill="1" applyBorder="1" applyAlignment="1">
      <alignment horizontal="center" vertical="center"/>
    </xf>
    <xf numFmtId="0" fontId="7" fillId="2" borderId="19" xfId="0" applyNumberFormat="1" applyFont="1" applyFill="1" applyBorder="1" applyAlignment="1">
      <alignment vertical="center"/>
    </xf>
    <xf numFmtId="0" fontId="7" fillId="11" borderId="22" xfId="0" applyNumberFormat="1" applyFont="1" applyFill="1" applyBorder="1" applyAlignment="1">
      <alignment horizontal="center" vertical="center"/>
    </xf>
    <xf numFmtId="0" fontId="7" fillId="11" borderId="20" xfId="0" applyNumberFormat="1" applyFont="1" applyFill="1" applyBorder="1" applyAlignment="1">
      <alignment horizontal="center" vertical="center"/>
    </xf>
    <xf numFmtId="0" fontId="7" fillId="11" borderId="36" xfId="0" applyNumberFormat="1" applyFont="1" applyFill="1" applyBorder="1" applyAlignment="1">
      <alignment horizontal="center" vertical="center"/>
    </xf>
    <xf numFmtId="0" fontId="11" fillId="7" borderId="73" xfId="0" applyNumberFormat="1" applyFont="1" applyFill="1" applyBorder="1" applyAlignment="1">
      <alignment horizontal="center" vertical="center"/>
    </xf>
    <xf numFmtId="0" fontId="7" fillId="11" borderId="16" xfId="0" applyNumberFormat="1" applyFont="1" applyFill="1" applyBorder="1" applyAlignment="1">
      <alignment horizontal="center" vertical="center"/>
    </xf>
    <xf numFmtId="0" fontId="7" fillId="11" borderId="21" xfId="0" applyNumberFormat="1" applyFont="1" applyFill="1" applyBorder="1" applyAlignment="1">
      <alignment horizontal="center" vertical="center" wrapText="1"/>
    </xf>
    <xf numFmtId="0" fontId="7" fillId="11" borderId="36" xfId="0" applyNumberFormat="1" applyFont="1" applyFill="1" applyBorder="1" applyAlignment="1">
      <alignment horizontal="center" vertical="center" wrapText="1"/>
    </xf>
    <xf numFmtId="164" fontId="8" fillId="0" borderId="0" xfId="0" applyFont="1" applyBorder="1" applyAlignment="1">
      <alignment vertical="center"/>
    </xf>
    <xf numFmtId="0" fontId="7" fillId="4" borderId="43" xfId="0" applyNumberFormat="1" applyFont="1" applyFill="1" applyBorder="1" applyAlignment="1">
      <alignment horizontal="center" vertical="center"/>
    </xf>
    <xf numFmtId="0" fontId="7" fillId="4" borderId="43" xfId="0" applyNumberFormat="1" applyFont="1" applyFill="1" applyBorder="1" applyAlignment="1">
      <alignment horizontal="center" vertical="center" wrapText="1"/>
    </xf>
    <xf numFmtId="0" fontId="7" fillId="4" borderId="113" xfId="0" applyNumberFormat="1" applyFont="1" applyFill="1" applyBorder="1" applyAlignment="1">
      <alignment horizontal="center" vertical="center" wrapText="1"/>
    </xf>
    <xf numFmtId="0" fontId="7" fillId="4" borderId="97" xfId="0" applyNumberFormat="1" applyFont="1" applyFill="1" applyBorder="1" applyAlignment="1">
      <alignment horizontal="center" vertical="center" wrapText="1"/>
    </xf>
    <xf numFmtId="0" fontId="7" fillId="4" borderId="35" xfId="0" applyNumberFormat="1" applyFont="1" applyFill="1" applyBorder="1" applyAlignment="1">
      <alignment horizontal="center" vertical="center" wrapText="1"/>
    </xf>
    <xf numFmtId="0" fontId="7" fillId="4" borderId="32" xfId="0" applyNumberFormat="1" applyFont="1" applyFill="1" applyBorder="1" applyAlignment="1">
      <alignment horizontal="center" vertical="center"/>
    </xf>
    <xf numFmtId="0" fontId="7" fillId="4" borderId="32" xfId="0" applyNumberFormat="1" applyFont="1" applyFill="1" applyBorder="1" applyAlignment="1">
      <alignment horizontal="center" vertical="center" wrapText="1"/>
    </xf>
    <xf numFmtId="0" fontId="7" fillId="4" borderId="40" xfId="0" applyNumberFormat="1" applyFont="1" applyFill="1" applyBorder="1" applyAlignment="1">
      <alignment horizontal="center" vertical="center" wrapText="1"/>
    </xf>
    <xf numFmtId="0" fontId="7" fillId="2" borderId="104" xfId="0" applyNumberFormat="1" applyFont="1" applyFill="1" applyBorder="1" applyAlignment="1">
      <alignment horizontal="center" vertical="center" wrapText="1"/>
    </xf>
    <xf numFmtId="0" fontId="7" fillId="2" borderId="43" xfId="0" applyNumberFormat="1" applyFont="1" applyFill="1" applyBorder="1" applyAlignment="1">
      <alignment horizontal="center" vertical="center"/>
    </xf>
    <xf numFmtId="0" fontId="7" fillId="2" borderId="144" xfId="0" applyNumberFormat="1" applyFont="1" applyFill="1" applyBorder="1" applyAlignment="1">
      <alignment horizontal="center" vertical="center" wrapText="1"/>
    </xf>
    <xf numFmtId="0" fontId="7" fillId="2" borderId="145" xfId="0" applyNumberFormat="1" applyFont="1" applyFill="1" applyBorder="1" applyAlignment="1">
      <alignment horizontal="center" vertical="center" wrapText="1"/>
    </xf>
    <xf numFmtId="0" fontId="7" fillId="2" borderId="39" xfId="0" applyNumberFormat="1" applyFont="1" applyFill="1" applyBorder="1" applyAlignment="1">
      <alignment horizontal="center" vertical="center" wrapText="1"/>
    </xf>
    <xf numFmtId="0" fontId="7" fillId="7" borderId="38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vertical="center"/>
    </xf>
    <xf numFmtId="0" fontId="8" fillId="4" borderId="19" xfId="0" applyNumberFormat="1" applyFont="1" applyFill="1" applyBorder="1" applyAlignment="1">
      <alignment horizontal="center" vertical="center" wrapText="1"/>
    </xf>
    <xf numFmtId="0" fontId="8" fillId="4" borderId="28" xfId="0" applyNumberFormat="1" applyFont="1" applyFill="1" applyBorder="1" applyAlignment="1">
      <alignment horizontal="center" vertical="center" wrapText="1"/>
    </xf>
    <xf numFmtId="0" fontId="8" fillId="4" borderId="116" xfId="0" applyNumberFormat="1" applyFont="1" applyFill="1" applyBorder="1" applyAlignment="1">
      <alignment horizontal="center" vertical="center" wrapText="1"/>
    </xf>
    <xf numFmtId="0" fontId="8" fillId="3" borderId="15" xfId="0" applyNumberFormat="1" applyFont="1" applyFill="1" applyBorder="1" applyAlignment="1">
      <alignment horizontal="center" vertical="center" wrapText="1"/>
    </xf>
    <xf numFmtId="0" fontId="8" fillId="0" borderId="44" xfId="0" applyNumberFormat="1" applyFont="1" applyBorder="1" applyAlignment="1">
      <alignment horizontal="center" vertical="center" wrapText="1"/>
    </xf>
    <xf numFmtId="0" fontId="7" fillId="0" borderId="89" xfId="0" applyNumberFormat="1" applyFont="1" applyBorder="1" applyAlignment="1">
      <alignment horizontal="center" vertical="center" wrapText="1"/>
    </xf>
    <xf numFmtId="0" fontId="8" fillId="4" borderId="13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vertical="center" wrapText="1"/>
    </xf>
    <xf numFmtId="0" fontId="7" fillId="4" borderId="116" xfId="0" applyNumberFormat="1" applyFont="1" applyFill="1" applyBorder="1" applyAlignment="1">
      <alignment horizontal="center" vertical="center" wrapText="1"/>
    </xf>
    <xf numFmtId="0" fontId="7" fillId="4" borderId="44" xfId="0" applyNumberFormat="1" applyFont="1" applyFill="1" applyBorder="1" applyAlignment="1">
      <alignment vertical="center" wrapText="1"/>
    </xf>
    <xf numFmtId="0" fontId="8" fillId="4" borderId="16" xfId="0" applyNumberFormat="1" applyFont="1" applyFill="1" applyBorder="1" applyAlignment="1">
      <alignment horizontal="center" vertical="center" wrapText="1"/>
    </xf>
    <xf numFmtId="0" fontId="7" fillId="2" borderId="116" xfId="0" applyNumberFormat="1" applyFont="1" applyFill="1" applyBorder="1" applyAlignment="1">
      <alignment horizontal="center" vertical="center" wrapText="1"/>
    </xf>
    <xf numFmtId="0" fontId="8" fillId="3" borderId="14" xfId="0" applyNumberFormat="1" applyFont="1" applyFill="1" applyBorder="1" applyAlignment="1">
      <alignment horizontal="center" vertical="center" wrapText="1"/>
    </xf>
    <xf numFmtId="0" fontId="8" fillId="2" borderId="44" xfId="0" applyNumberFormat="1" applyFont="1" applyFill="1" applyBorder="1" applyAlignment="1">
      <alignment horizontal="center" vertical="center" wrapText="1"/>
    </xf>
    <xf numFmtId="0" fontId="7" fillId="2" borderId="40" xfId="0" applyNumberFormat="1" applyFont="1" applyFill="1" applyBorder="1" applyAlignment="1">
      <alignment horizontal="center" vertical="center" wrapText="1"/>
    </xf>
    <xf numFmtId="0" fontId="8" fillId="3" borderId="31" xfId="0" applyNumberFormat="1" applyFont="1" applyFill="1" applyBorder="1" applyAlignment="1">
      <alignment horizontal="center" vertical="center" wrapText="1"/>
    </xf>
    <xf numFmtId="0" fontId="8" fillId="4" borderId="15" xfId="0" applyNumberFormat="1" applyFont="1" applyFill="1" applyBorder="1" applyAlignment="1">
      <alignment horizontal="center" vertical="center" wrapText="1"/>
    </xf>
    <xf numFmtId="0" fontId="8" fillId="3" borderId="105" xfId="0" applyNumberFormat="1" applyFont="1" applyFill="1" applyBorder="1" applyAlignment="1">
      <alignment horizontal="center" vertical="center" wrapText="1"/>
    </xf>
    <xf numFmtId="0" fontId="7" fillId="3" borderId="96" xfId="0" applyNumberFormat="1" applyFont="1" applyFill="1" applyBorder="1" applyAlignment="1">
      <alignment horizontal="center" vertical="center" wrapText="1"/>
    </xf>
    <xf numFmtId="0" fontId="8" fillId="3" borderId="96" xfId="0" applyNumberFormat="1" applyFont="1" applyFill="1" applyBorder="1" applyAlignment="1">
      <alignment horizontal="center" vertical="center" wrapText="1"/>
    </xf>
    <xf numFmtId="0" fontId="8" fillId="5" borderId="96" xfId="0" applyNumberFormat="1" applyFont="1" applyFill="1" applyBorder="1" applyAlignment="1">
      <alignment horizontal="center" vertical="center" wrapText="1"/>
    </xf>
    <xf numFmtId="0" fontId="7" fillId="4" borderId="103" xfId="0" applyNumberFormat="1" applyFont="1" applyFill="1" applyBorder="1" applyAlignment="1">
      <alignment horizontal="center" vertical="center"/>
    </xf>
    <xf numFmtId="0" fontId="7" fillId="4" borderId="34" xfId="0" applyNumberFormat="1" applyFont="1" applyFill="1" applyBorder="1" applyAlignment="1">
      <alignment horizontal="center" vertical="center" wrapText="1"/>
    </xf>
    <xf numFmtId="0" fontId="8" fillId="4" borderId="14" xfId="0" applyNumberFormat="1" applyFont="1" applyFill="1" applyBorder="1" applyAlignment="1">
      <alignment horizontal="center" vertical="center" wrapText="1"/>
    </xf>
    <xf numFmtId="0" fontId="7" fillId="4" borderId="26" xfId="0" applyNumberFormat="1" applyFont="1" applyFill="1" applyBorder="1" applyAlignment="1">
      <alignment horizontal="center" vertical="center"/>
    </xf>
    <xf numFmtId="0" fontId="7" fillId="4" borderId="28" xfId="0" applyNumberFormat="1" applyFont="1" applyFill="1" applyBorder="1" applyAlignment="1">
      <alignment horizontal="center" vertical="center" wrapText="1"/>
    </xf>
    <xf numFmtId="0" fontId="8" fillId="4" borderId="31" xfId="0" applyNumberFormat="1" applyFont="1" applyFill="1" applyBorder="1" applyAlignment="1">
      <alignment horizontal="center" vertical="center" wrapText="1"/>
    </xf>
    <xf numFmtId="0" fontId="8" fillId="4" borderId="41" xfId="0" applyNumberFormat="1" applyFont="1" applyFill="1" applyBorder="1" applyAlignment="1">
      <alignment horizontal="center" vertical="center" wrapText="1"/>
    </xf>
    <xf numFmtId="0" fontId="7" fillId="4" borderId="146" xfId="0" applyNumberFormat="1" applyFont="1" applyFill="1" applyBorder="1" applyAlignment="1">
      <alignment horizontal="center" vertical="center" wrapText="1"/>
    </xf>
    <xf numFmtId="0" fontId="8" fillId="4" borderId="21" xfId="0" applyNumberFormat="1" applyFont="1" applyFill="1" applyBorder="1" applyAlignment="1">
      <alignment horizontal="center" vertical="center" wrapText="1"/>
    </xf>
    <xf numFmtId="0" fontId="7" fillId="4" borderId="105" xfId="0" applyNumberFormat="1" applyFont="1" applyFill="1" applyBorder="1" applyAlignment="1">
      <alignment horizontal="center" vertical="center"/>
    </xf>
    <xf numFmtId="0" fontId="7" fillId="4" borderId="105" xfId="0" applyNumberFormat="1" applyFont="1" applyFill="1" applyBorder="1" applyAlignment="1">
      <alignment horizontal="center" vertical="center" wrapText="1"/>
    </xf>
    <xf numFmtId="0" fontId="8" fillId="4" borderId="105" xfId="0" applyNumberFormat="1" applyFont="1" applyFill="1" applyBorder="1" applyAlignment="1">
      <alignment horizontal="center" vertical="center" wrapText="1"/>
    </xf>
    <xf numFmtId="0" fontId="11" fillId="0" borderId="0" xfId="0" applyNumberFormat="1" applyFont="1" applyBorder="1" applyAlignment="1">
      <alignment horizontal="left" vertical="center" wrapText="1"/>
    </xf>
    <xf numFmtId="0" fontId="11" fillId="0" borderId="0" xfId="0" applyNumberFormat="1" applyFont="1" applyBorder="1" applyAlignment="1">
      <alignment horizontal="center" vertical="center" wrapText="1"/>
    </xf>
    <xf numFmtId="0" fontId="7" fillId="13" borderId="0" xfId="0" applyNumberFormat="1" applyFont="1" applyFill="1" applyBorder="1" applyAlignment="1">
      <alignment horizontal="center" vertical="center" wrapText="1"/>
    </xf>
    <xf numFmtId="0" fontId="7" fillId="14" borderId="19" xfId="0" applyNumberFormat="1" applyFont="1" applyFill="1" applyBorder="1" applyAlignment="1">
      <alignment horizontal="center" vertical="center"/>
    </xf>
    <xf numFmtId="0" fontId="7" fillId="14" borderId="44" xfId="0" applyNumberFormat="1" applyFont="1" applyFill="1" applyBorder="1" applyAlignment="1">
      <alignment horizontal="center" vertical="center"/>
    </xf>
    <xf numFmtId="0" fontId="7" fillId="3" borderId="89" xfId="0" applyNumberFormat="1" applyFont="1" applyFill="1" applyBorder="1" applyAlignment="1">
      <alignment horizontal="center" vertical="center"/>
    </xf>
    <xf numFmtId="0" fontId="11" fillId="0" borderId="0" xfId="0" applyNumberFormat="1" applyFont="1" applyBorder="1" applyAlignment="1">
      <alignment vertical="center" wrapText="1"/>
    </xf>
    <xf numFmtId="0" fontId="7" fillId="0" borderId="11" xfId="0" applyNumberFormat="1" applyFont="1" applyBorder="1" applyAlignment="1">
      <alignment horizontal="center" vertical="center"/>
    </xf>
    <xf numFmtId="164" fontId="7" fillId="3" borderId="21" xfId="0" applyFont="1" applyFill="1" applyBorder="1" applyAlignment="1">
      <alignment horizontal="center" vertical="center" wrapText="1"/>
    </xf>
    <xf numFmtId="0" fontId="7" fillId="0" borderId="81" xfId="0" applyNumberFormat="1" applyFont="1" applyBorder="1" applyAlignment="1">
      <alignment vertical="center"/>
    </xf>
    <xf numFmtId="0" fontId="7" fillId="3" borderId="43" xfId="0" applyNumberFormat="1" applyFont="1" applyFill="1" applyBorder="1" applyAlignment="1">
      <alignment horizontal="center" vertical="center" wrapText="1"/>
    </xf>
    <xf numFmtId="0" fontId="7" fillId="3" borderId="23" xfId="0" applyNumberFormat="1" applyFont="1" applyFill="1" applyBorder="1" applyAlignment="1">
      <alignment vertical="center"/>
    </xf>
    <xf numFmtId="0" fontId="7" fillId="15" borderId="19" xfId="0" applyNumberFormat="1" applyFont="1" applyFill="1" applyBorder="1" applyAlignment="1">
      <alignment horizontal="center" vertical="center" wrapText="1"/>
    </xf>
    <xf numFmtId="0" fontId="7" fillId="15" borderId="20" xfId="0" applyNumberFormat="1" applyFont="1" applyFill="1" applyBorder="1" applyAlignment="1">
      <alignment horizontal="center" vertical="center" wrapText="1"/>
    </xf>
    <xf numFmtId="0" fontId="7" fillId="3" borderId="0" xfId="0" applyNumberFormat="1" applyFont="1" applyFill="1" applyBorder="1" applyAlignment="1">
      <alignment vertical="center"/>
    </xf>
    <xf numFmtId="0" fontId="7" fillId="3" borderId="29" xfId="0" applyNumberFormat="1" applyFont="1" applyFill="1" applyBorder="1" applyAlignment="1">
      <alignment horizontal="center" vertical="center" wrapText="1"/>
    </xf>
    <xf numFmtId="0" fontId="7" fillId="3" borderId="75" xfId="0" applyNumberFormat="1" applyFont="1" applyFill="1" applyBorder="1" applyAlignment="1">
      <alignment vertical="center"/>
    </xf>
    <xf numFmtId="0" fontId="7" fillId="3" borderId="88" xfId="0" applyNumberFormat="1" applyFont="1" applyFill="1" applyBorder="1" applyAlignment="1">
      <alignment vertical="center"/>
    </xf>
    <xf numFmtId="0" fontId="7" fillId="2" borderId="113" xfId="0" applyNumberFormat="1" applyFont="1" applyFill="1" applyBorder="1" applyAlignment="1">
      <alignment horizontal="center" vertical="center" wrapText="1"/>
    </xf>
    <xf numFmtId="0" fontId="7" fillId="2" borderId="17" xfId="0" applyNumberFormat="1" applyFont="1" applyFill="1" applyBorder="1" applyAlignment="1">
      <alignment horizontal="center" vertical="center" wrapText="1"/>
    </xf>
    <xf numFmtId="0" fontId="7" fillId="2" borderId="35" xfId="0" applyNumberFormat="1" applyFont="1" applyFill="1" applyBorder="1" applyAlignment="1">
      <alignment horizontal="center" vertical="center" wrapText="1"/>
    </xf>
    <xf numFmtId="0" fontId="7" fillId="2" borderId="109" xfId="0" applyNumberFormat="1" applyFont="1" applyFill="1" applyBorder="1" applyAlignment="1">
      <alignment horizontal="center" vertical="center" wrapText="1"/>
    </xf>
    <xf numFmtId="0" fontId="7" fillId="0" borderId="11" xfId="0" applyNumberFormat="1" applyFont="1" applyBorder="1" applyAlignment="1">
      <alignment vertical="center"/>
    </xf>
    <xf numFmtId="0" fontId="19" fillId="0" borderId="0" xfId="0" applyNumberFormat="1" applyFont="1" applyBorder="1" applyAlignment="1">
      <alignment horizontal="center" vertical="center"/>
    </xf>
    <xf numFmtId="0" fontId="7" fillId="0" borderId="33" xfId="0" applyNumberFormat="1" applyFont="1" applyBorder="1" applyAlignment="1">
      <alignment vertical="center"/>
    </xf>
    <xf numFmtId="0" fontId="8" fillId="3" borderId="20" xfId="0" applyNumberFormat="1" applyFont="1" applyFill="1" applyBorder="1" applyAlignment="1">
      <alignment horizontal="center" vertical="center" wrapText="1"/>
    </xf>
    <xf numFmtId="0" fontId="9" fillId="0" borderId="0" xfId="0" applyNumberFormat="1" applyFont="1" applyBorder="1" applyAlignment="1">
      <alignment horizontal="left" vertical="center" wrapText="1"/>
    </xf>
    <xf numFmtId="0" fontId="10" fillId="0" borderId="0" xfId="0" applyNumberFormat="1" applyFont="1" applyBorder="1" applyAlignment="1">
      <alignment horizontal="left" vertical="center" wrapText="1"/>
    </xf>
    <xf numFmtId="0" fontId="7" fillId="5" borderId="17" xfId="0" applyNumberFormat="1" applyFont="1" applyFill="1" applyBorder="1" applyAlignment="1">
      <alignment horizontal="center" vertical="center"/>
    </xf>
    <xf numFmtId="0" fontId="7" fillId="5" borderId="89" xfId="0" applyNumberFormat="1" applyFont="1" applyFill="1" applyBorder="1" applyAlignment="1">
      <alignment horizontal="center" vertical="center"/>
    </xf>
    <xf numFmtId="0" fontId="7" fillId="0" borderId="24" xfId="0" applyNumberFormat="1" applyFont="1" applyBorder="1" applyAlignment="1">
      <alignment vertical="center" wrapText="1"/>
    </xf>
    <xf numFmtId="0" fontId="7" fillId="7" borderId="37" xfId="0" applyNumberFormat="1" applyFont="1" applyFill="1" applyBorder="1" applyAlignment="1">
      <alignment horizontal="center" vertical="center" wrapText="1"/>
    </xf>
    <xf numFmtId="0" fontId="7" fillId="11" borderId="34" xfId="0" applyNumberFormat="1" applyFont="1" applyFill="1" applyBorder="1" applyAlignment="1">
      <alignment horizontal="center" vertical="center" wrapText="1"/>
    </xf>
    <xf numFmtId="0" fontId="7" fillId="11" borderId="116" xfId="0" applyNumberFormat="1" applyFont="1" applyFill="1" applyBorder="1" applyAlignment="1">
      <alignment horizontal="center" vertical="center" wrapText="1"/>
    </xf>
    <xf numFmtId="0" fontId="7" fillId="11" borderId="27" xfId="0" applyNumberFormat="1" applyFont="1" applyFill="1" applyBorder="1" applyAlignment="1">
      <alignment horizontal="center" vertical="center"/>
    </xf>
    <xf numFmtId="0" fontId="7" fillId="11" borderId="35" xfId="0" applyNumberFormat="1" applyFont="1" applyFill="1" applyBorder="1" applyAlignment="1">
      <alignment horizontal="center" vertical="center"/>
    </xf>
    <xf numFmtId="0" fontId="7" fillId="11" borderId="27" xfId="0" applyNumberFormat="1" applyFont="1" applyFill="1" applyBorder="1" applyAlignment="1">
      <alignment horizontal="center" vertical="center" wrapText="1"/>
    </xf>
    <xf numFmtId="0" fontId="7" fillId="11" borderId="110" xfId="0" applyNumberFormat="1" applyFont="1" applyFill="1" applyBorder="1" applyAlignment="1">
      <alignment horizontal="center" vertical="center" wrapText="1"/>
    </xf>
    <xf numFmtId="0" fontId="7" fillId="11" borderId="96" xfId="0" applyNumberFormat="1" applyFont="1" applyFill="1" applyBorder="1" applyAlignment="1">
      <alignment horizontal="center" vertical="center" wrapText="1"/>
    </xf>
    <xf numFmtId="0" fontId="7" fillId="0" borderId="75" xfId="0" applyNumberFormat="1" applyFont="1" applyBorder="1" applyAlignment="1">
      <alignment vertical="center"/>
    </xf>
    <xf numFmtId="0" fontId="7" fillId="7" borderId="39" xfId="0" applyNumberFormat="1" applyFont="1" applyFill="1" applyBorder="1" applyAlignment="1">
      <alignment horizontal="center" vertical="center" wrapText="1"/>
    </xf>
    <xf numFmtId="0" fontId="8" fillId="5" borderId="14" xfId="0" applyNumberFormat="1" applyFont="1" applyFill="1" applyBorder="1" applyAlignment="1">
      <alignment horizontal="center" vertical="center" wrapText="1"/>
    </xf>
    <xf numFmtId="0" fontId="8" fillId="3" borderId="17" xfId="0" applyNumberFormat="1" applyFont="1" applyFill="1" applyBorder="1" applyAlignment="1">
      <alignment horizontal="center" vertical="center"/>
    </xf>
    <xf numFmtId="0" fontId="8" fillId="3" borderId="45" xfId="0" applyNumberFormat="1" applyFont="1" applyFill="1" applyBorder="1" applyAlignment="1">
      <alignment horizontal="center" vertical="center"/>
    </xf>
    <xf numFmtId="0" fontId="8" fillId="3" borderId="44" xfId="0" applyNumberFormat="1" applyFont="1" applyFill="1" applyBorder="1" applyAlignment="1">
      <alignment horizontal="center" vertical="center" wrapText="1"/>
    </xf>
    <xf numFmtId="0" fontId="8" fillId="3" borderId="77" xfId="0" applyNumberFormat="1" applyFont="1" applyFill="1" applyBorder="1" applyAlignment="1">
      <alignment horizontal="center" vertical="center" wrapText="1"/>
    </xf>
    <xf numFmtId="0" fontId="8" fillId="3" borderId="34" xfId="0" applyNumberFormat="1" applyFont="1" applyFill="1" applyBorder="1" applyAlignment="1">
      <alignment horizontal="center" vertical="center" wrapText="1"/>
    </xf>
    <xf numFmtId="0" fontId="8" fillId="3" borderId="27" xfId="0" applyNumberFormat="1" applyFont="1" applyFill="1" applyBorder="1" applyAlignment="1">
      <alignment horizontal="center" vertical="center" wrapText="1"/>
    </xf>
    <xf numFmtId="0" fontId="8" fillId="3" borderId="116" xfId="0" applyNumberFormat="1" applyFont="1" applyFill="1" applyBorder="1" applyAlignment="1">
      <alignment horizontal="center" vertical="center"/>
    </xf>
    <xf numFmtId="0" fontId="8" fillId="3" borderId="100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vertical="center" wrapText="1"/>
    </xf>
    <xf numFmtId="0" fontId="8" fillId="3" borderId="26" xfId="0" applyNumberFormat="1" applyFont="1" applyFill="1" applyBorder="1" applyAlignment="1">
      <alignment horizontal="center" vertical="center" wrapText="1"/>
    </xf>
    <xf numFmtId="0" fontId="8" fillId="3" borderId="28" xfId="0" applyNumberFormat="1" applyFont="1" applyFill="1" applyBorder="1" applyAlignment="1">
      <alignment horizontal="center" vertical="center"/>
    </xf>
    <xf numFmtId="0" fontId="7" fillId="3" borderId="44" xfId="0" applyNumberFormat="1" applyFont="1" applyFill="1" applyBorder="1" applyAlignment="1">
      <alignment vertical="center" wrapText="1"/>
    </xf>
    <xf numFmtId="0" fontId="8" fillId="3" borderId="0" xfId="0" applyNumberFormat="1" applyFont="1" applyFill="1" applyBorder="1" applyAlignment="1">
      <alignment horizontal="center" vertical="center" wrapText="1"/>
    </xf>
    <xf numFmtId="0" fontId="8" fillId="3" borderId="33" xfId="0" applyNumberFormat="1" applyFont="1" applyFill="1" applyBorder="1" applyAlignment="1">
      <alignment horizontal="center" vertical="center"/>
    </xf>
    <xf numFmtId="0" fontId="7" fillId="7" borderId="90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left" vertical="center"/>
    </xf>
    <xf numFmtId="0" fontId="8" fillId="3" borderId="18" xfId="0" applyNumberFormat="1" applyFont="1" applyFill="1" applyBorder="1" applyAlignment="1">
      <alignment horizontal="left" vertical="center"/>
    </xf>
    <xf numFmtId="0" fontId="8" fillId="3" borderId="21" xfId="0" applyNumberFormat="1" applyFont="1" applyFill="1" applyBorder="1" applyAlignment="1">
      <alignment horizontal="left" vertical="center"/>
    </xf>
    <xf numFmtId="0" fontId="8" fillId="5" borderId="13" xfId="0" applyNumberFormat="1" applyFont="1" applyFill="1" applyBorder="1" applyAlignment="1">
      <alignment horizontal="left" vertical="center"/>
    </xf>
    <xf numFmtId="0" fontId="20" fillId="0" borderId="0" xfId="0" applyNumberFormat="1" applyFont="1" applyBorder="1"/>
    <xf numFmtId="0" fontId="8" fillId="3" borderId="13" xfId="0" applyNumberFormat="1" applyFont="1" applyFill="1" applyBorder="1" applyAlignment="1">
      <alignment horizontal="left" vertical="center"/>
    </xf>
    <xf numFmtId="0" fontId="8" fillId="3" borderId="27" xfId="0" applyNumberFormat="1" applyFont="1" applyFill="1" applyBorder="1" applyAlignment="1">
      <alignment horizontal="center" vertical="center"/>
    </xf>
    <xf numFmtId="0" fontId="8" fillId="3" borderId="110" xfId="0" applyNumberFormat="1" applyFont="1" applyFill="1" applyBorder="1" applyAlignment="1">
      <alignment horizontal="center" vertical="center"/>
    </xf>
    <xf numFmtId="0" fontId="8" fillId="3" borderId="35" xfId="0" applyNumberFormat="1" applyFont="1" applyFill="1" applyBorder="1" applyAlignment="1">
      <alignment horizontal="center" vertical="center"/>
    </xf>
    <xf numFmtId="0" fontId="8" fillId="3" borderId="105" xfId="0" applyNumberFormat="1" applyFont="1" applyFill="1" applyBorder="1" applyAlignment="1">
      <alignment horizontal="center" vertical="center"/>
    </xf>
    <xf numFmtId="0" fontId="8" fillId="6" borderId="13" xfId="0" applyNumberFormat="1" applyFont="1" applyFill="1" applyBorder="1" applyAlignment="1">
      <alignment horizontal="left" vertical="center" wrapText="1"/>
    </xf>
    <xf numFmtId="0" fontId="8" fillId="6" borderId="16" xfId="0" applyNumberFormat="1" applyFont="1" applyFill="1" applyBorder="1" applyAlignment="1">
      <alignment horizontal="center" vertical="center"/>
    </xf>
    <xf numFmtId="0" fontId="7" fillId="6" borderId="16" xfId="0" applyNumberFormat="1" applyFont="1" applyFill="1" applyBorder="1" applyAlignment="1">
      <alignment horizontal="center" vertical="center"/>
    </xf>
    <xf numFmtId="0" fontId="7" fillId="6" borderId="42" xfId="0" applyNumberFormat="1" applyFont="1" applyFill="1" applyBorder="1" applyAlignment="1">
      <alignment horizontal="center" vertical="center" wrapText="1"/>
    </xf>
    <xf numFmtId="0" fontId="8" fillId="6" borderId="35" xfId="0" applyNumberFormat="1" applyFont="1" applyFill="1" applyBorder="1" applyAlignment="1">
      <alignment horizontal="center" vertical="center"/>
    </xf>
    <xf numFmtId="0" fontId="8" fillId="6" borderId="25" xfId="0" applyNumberFormat="1" applyFont="1" applyFill="1" applyBorder="1" applyAlignment="1">
      <alignment horizontal="center" vertical="center"/>
    </xf>
    <xf numFmtId="0" fontId="8" fillId="6" borderId="19" xfId="0" applyNumberFormat="1" applyFont="1" applyFill="1" applyBorder="1" applyAlignment="1">
      <alignment horizontal="center" vertical="center"/>
    </xf>
    <xf numFmtId="0" fontId="8" fillId="6" borderId="27" xfId="0" applyNumberFormat="1" applyFont="1" applyFill="1" applyBorder="1" applyAlignment="1">
      <alignment horizontal="center" vertical="center"/>
    </xf>
    <xf numFmtId="0" fontId="8" fillId="6" borderId="20" xfId="0" applyNumberFormat="1" applyFont="1" applyFill="1" applyBorder="1" applyAlignment="1">
      <alignment horizontal="center" vertical="center"/>
    </xf>
    <xf numFmtId="0" fontId="8" fillId="6" borderId="22" xfId="0" applyNumberFormat="1" applyFont="1" applyFill="1" applyBorder="1" applyAlignment="1">
      <alignment horizontal="center" vertical="center"/>
    </xf>
    <xf numFmtId="0" fontId="7" fillId="6" borderId="22" xfId="0" applyNumberFormat="1" applyFont="1" applyFill="1" applyBorder="1" applyAlignment="1">
      <alignment horizontal="center" vertical="center"/>
    </xf>
    <xf numFmtId="0" fontId="8" fillId="6" borderId="105" xfId="0" applyNumberFormat="1" applyFont="1" applyFill="1" applyBorder="1" applyAlignment="1">
      <alignment horizontal="center" vertical="center"/>
    </xf>
    <xf numFmtId="0" fontId="8" fillId="6" borderId="36" xfId="0" applyNumberFormat="1" applyFont="1" applyFill="1" applyBorder="1" applyAlignment="1">
      <alignment horizontal="center" vertical="center"/>
    </xf>
    <xf numFmtId="0" fontId="7" fillId="6" borderId="14" xfId="0" applyNumberFormat="1" applyFont="1" applyFill="1" applyBorder="1" applyAlignment="1">
      <alignment horizontal="center" vertical="center"/>
    </xf>
    <xf numFmtId="0" fontId="8" fillId="6" borderId="18" xfId="0" applyNumberFormat="1" applyFont="1" applyFill="1" applyBorder="1" applyAlignment="1">
      <alignment horizontal="left" vertical="center" wrapText="1"/>
    </xf>
    <xf numFmtId="0" fontId="8" fillId="6" borderId="41" xfId="0" applyNumberFormat="1" applyFont="1" applyFill="1" applyBorder="1" applyAlignment="1">
      <alignment horizontal="left" vertical="center" wrapText="1"/>
    </xf>
    <xf numFmtId="0" fontId="8" fillId="6" borderId="14" xfId="0" applyNumberFormat="1" applyFont="1" applyFill="1" applyBorder="1" applyAlignment="1">
      <alignment horizontal="center" vertical="center"/>
    </xf>
    <xf numFmtId="0" fontId="8" fillId="6" borderId="113" xfId="0" applyNumberFormat="1" applyFont="1" applyFill="1" applyBorder="1" applyAlignment="1">
      <alignment horizontal="center" vertical="center"/>
    </xf>
    <xf numFmtId="0" fontId="8" fillId="6" borderId="17" xfId="0" applyNumberFormat="1" applyFont="1" applyFill="1" applyBorder="1" applyAlignment="1">
      <alignment horizontal="center" vertical="center"/>
    </xf>
    <xf numFmtId="0" fontId="8" fillId="6" borderId="78" xfId="0" applyNumberFormat="1" applyFont="1" applyFill="1" applyBorder="1" applyAlignment="1">
      <alignment horizontal="left" vertical="center" wrapText="1"/>
    </xf>
    <xf numFmtId="0" fontId="8" fillId="6" borderId="44" xfId="0" applyNumberFormat="1" applyFont="1" applyFill="1" applyBorder="1" applyAlignment="1">
      <alignment horizontal="center" vertical="center"/>
    </xf>
    <xf numFmtId="0" fontId="7" fillId="6" borderId="44" xfId="0" applyNumberFormat="1" applyFont="1" applyFill="1" applyBorder="1" applyAlignment="1">
      <alignment horizontal="center" vertical="center"/>
    </xf>
    <xf numFmtId="0" fontId="8" fillId="6" borderId="96" xfId="0" applyNumberFormat="1" applyFont="1" applyFill="1" applyBorder="1" applyAlignment="1">
      <alignment horizontal="center" vertical="center"/>
    </xf>
    <xf numFmtId="0" fontId="8" fillId="6" borderId="89" xfId="0" applyNumberFormat="1" applyFont="1" applyFill="1" applyBorder="1" applyAlignment="1">
      <alignment horizontal="center" vertical="center"/>
    </xf>
    <xf numFmtId="0" fontId="8" fillId="11" borderId="14" xfId="0" applyNumberFormat="1" applyFont="1" applyFill="1" applyBorder="1" applyAlignment="1">
      <alignment horizontal="center" vertical="center"/>
    </xf>
    <xf numFmtId="0" fontId="7" fillId="11" borderId="17" xfId="0" applyNumberFormat="1" applyFont="1" applyFill="1" applyBorder="1" applyAlignment="1">
      <alignment horizontal="center" vertical="center"/>
    </xf>
    <xf numFmtId="0" fontId="8" fillId="11" borderId="19" xfId="0" applyNumberFormat="1" applyFont="1" applyFill="1" applyBorder="1" applyAlignment="1">
      <alignment horizontal="center" vertical="center"/>
    </xf>
    <xf numFmtId="0" fontId="8" fillId="4" borderId="19" xfId="0" applyNumberFormat="1" applyFont="1" applyFill="1" applyBorder="1" applyAlignment="1">
      <alignment horizontal="center" vertical="center"/>
    </xf>
    <xf numFmtId="0" fontId="7" fillId="4" borderId="28" xfId="0" applyNumberFormat="1" applyFont="1" applyFill="1" applyBorder="1" applyAlignment="1">
      <alignment horizontal="center" vertical="center"/>
    </xf>
    <xf numFmtId="0" fontId="8" fillId="11" borderId="16" xfId="0" applyNumberFormat="1" applyFont="1" applyFill="1" applyBorder="1" applyAlignment="1">
      <alignment horizontal="center" vertical="center" wrapText="1"/>
    </xf>
    <xf numFmtId="0" fontId="8" fillId="11" borderId="16" xfId="0" applyNumberFormat="1" applyFont="1" applyFill="1" applyBorder="1" applyAlignment="1">
      <alignment horizontal="center" vertical="center"/>
    </xf>
    <xf numFmtId="0" fontId="7" fillId="11" borderId="25" xfId="0" applyNumberFormat="1" applyFont="1" applyFill="1" applyBorder="1" applyAlignment="1">
      <alignment horizontal="center" vertical="center"/>
    </xf>
    <xf numFmtId="0" fontId="7" fillId="11" borderId="19" xfId="0" applyNumberFormat="1" applyFont="1" applyFill="1" applyBorder="1" applyAlignment="1">
      <alignment vertical="center"/>
    </xf>
    <xf numFmtId="0" fontId="8" fillId="11" borderId="23" xfId="0" applyNumberFormat="1" applyFont="1" applyFill="1" applyBorder="1" applyAlignment="1">
      <alignment horizontal="center" vertical="center"/>
    </xf>
    <xf numFmtId="0" fontId="8" fillId="11" borderId="22" xfId="0" applyNumberFormat="1" applyFont="1" applyFill="1" applyBorder="1" applyAlignment="1">
      <alignment horizontal="center" vertical="center" wrapText="1"/>
    </xf>
    <xf numFmtId="0" fontId="8" fillId="11" borderId="22" xfId="0" applyNumberFormat="1" applyFont="1" applyFill="1" applyBorder="1" applyAlignment="1">
      <alignment horizontal="center" vertical="center"/>
    </xf>
    <xf numFmtId="0" fontId="8" fillId="11" borderId="19" xfId="0" applyNumberFormat="1" applyFont="1" applyFill="1" applyBorder="1" applyAlignment="1">
      <alignment horizontal="center" vertical="center" wrapText="1"/>
    </xf>
    <xf numFmtId="0" fontId="7" fillId="17" borderId="19" xfId="0" applyNumberFormat="1" applyFont="1" applyFill="1" applyBorder="1" applyAlignment="1">
      <alignment vertical="center" wrapText="1"/>
    </xf>
    <xf numFmtId="0" fontId="7" fillId="17" borderId="19" xfId="0" applyNumberFormat="1" applyFont="1" applyFill="1" applyBorder="1" applyAlignment="1">
      <alignment vertical="center"/>
    </xf>
    <xf numFmtId="0" fontId="7" fillId="17" borderId="19" xfId="0" applyNumberFormat="1" applyFont="1" applyFill="1" applyBorder="1" applyAlignment="1">
      <alignment horizontal="center" vertical="center"/>
    </xf>
    <xf numFmtId="0" fontId="7" fillId="3" borderId="17" xfId="0" applyNumberFormat="1" applyFont="1" applyFill="1" applyBorder="1" applyAlignment="1">
      <alignment horizontal="center" vertical="center"/>
    </xf>
    <xf numFmtId="0" fontId="7" fillId="3" borderId="95" xfId="0" applyNumberFormat="1" applyFont="1" applyFill="1" applyBorder="1" applyAlignment="1">
      <alignment horizontal="center" vertical="center"/>
    </xf>
    <xf numFmtId="0" fontId="8" fillId="5" borderId="19" xfId="0" applyNumberFormat="1" applyFont="1" applyFill="1" applyBorder="1" applyAlignment="1">
      <alignment horizontal="center" vertical="center"/>
    </xf>
    <xf numFmtId="0" fontId="7" fillId="5" borderId="19" xfId="0" applyNumberFormat="1" applyFont="1" applyFill="1" applyBorder="1" applyAlignment="1">
      <alignment vertical="center"/>
    </xf>
    <xf numFmtId="0" fontId="7" fillId="4" borderId="31" xfId="0" applyNumberFormat="1" applyFont="1" applyFill="1" applyBorder="1" applyAlignment="1">
      <alignment vertical="center"/>
    </xf>
    <xf numFmtId="0" fontId="7" fillId="4" borderId="47" xfId="0" applyNumberFormat="1" applyFont="1" applyFill="1" applyBorder="1" applyAlignment="1">
      <alignment horizontal="center" vertical="center"/>
    </xf>
    <xf numFmtId="0" fontId="8" fillId="4" borderId="14" xfId="0" applyNumberFormat="1" applyFont="1" applyFill="1" applyBorder="1" applyAlignment="1">
      <alignment horizontal="center" vertical="center"/>
    </xf>
    <xf numFmtId="0" fontId="7" fillId="4" borderId="17" xfId="0" applyNumberFormat="1" applyFont="1" applyFill="1" applyBorder="1" applyAlignment="1">
      <alignment horizontal="center" vertical="center"/>
    </xf>
    <xf numFmtId="0" fontId="10" fillId="0" borderId="0" xfId="0" applyNumberFormat="1" applyFont="1" applyBorder="1" applyAlignment="1">
      <alignment horizontal="center" vertical="center" wrapText="1"/>
    </xf>
    <xf numFmtId="0" fontId="9" fillId="7" borderId="11" xfId="0" applyNumberFormat="1" applyFont="1" applyFill="1" applyBorder="1" applyAlignment="1">
      <alignment horizontal="center" vertical="center" wrapText="1"/>
    </xf>
    <xf numFmtId="0" fontId="8" fillId="3" borderId="23" xfId="0" applyNumberFormat="1" applyFont="1" applyFill="1" applyBorder="1" applyAlignment="1">
      <alignment horizontal="center" vertical="center" wrapText="1"/>
    </xf>
    <xf numFmtId="0" fontId="8" fillId="2" borderId="23" xfId="0" applyNumberFormat="1" applyFont="1" applyFill="1" applyBorder="1" applyAlignment="1">
      <alignment horizontal="center" vertical="center"/>
    </xf>
    <xf numFmtId="0" fontId="8" fillId="2" borderId="16" xfId="0" applyNumberFormat="1" applyFont="1" applyFill="1" applyBorder="1" applyAlignment="1">
      <alignment horizontal="center" vertical="center"/>
    </xf>
    <xf numFmtId="0" fontId="7" fillId="6" borderId="16" xfId="0" applyNumberFormat="1" applyFont="1" applyFill="1" applyBorder="1" applyAlignment="1">
      <alignment horizontal="center" vertical="center" wrapText="1"/>
    </xf>
    <xf numFmtId="0" fontId="8" fillId="2" borderId="88" xfId="0" applyNumberFormat="1" applyFont="1" applyFill="1" applyBorder="1" applyAlignment="1">
      <alignment horizontal="center" vertical="center"/>
    </xf>
    <xf numFmtId="0" fontId="8" fillId="2" borderId="25" xfId="0" applyNumberFormat="1" applyFont="1" applyFill="1" applyBorder="1" applyAlignment="1">
      <alignment horizontal="center" vertical="center"/>
    </xf>
    <xf numFmtId="0" fontId="8" fillId="2" borderId="22" xfId="0" applyNumberFormat="1" applyFont="1" applyFill="1" applyBorder="1" applyAlignment="1">
      <alignment horizontal="center" vertical="center"/>
    </xf>
    <xf numFmtId="0" fontId="7" fillId="2" borderId="30" xfId="0" applyNumberFormat="1" applyFont="1" applyFill="1" applyBorder="1" applyAlignment="1">
      <alignment horizontal="center" vertical="center"/>
    </xf>
    <xf numFmtId="0" fontId="8" fillId="2" borderId="36" xfId="0" applyNumberFormat="1" applyFont="1" applyFill="1" applyBorder="1" applyAlignment="1">
      <alignment horizontal="center" vertical="center"/>
    </xf>
    <xf numFmtId="0" fontId="8" fillId="5" borderId="20" xfId="0" applyNumberFormat="1" applyFont="1" applyFill="1" applyBorder="1" applyAlignment="1">
      <alignment horizontal="center" vertical="center"/>
    </xf>
    <xf numFmtId="0" fontId="7" fillId="16" borderId="11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/>
    </xf>
    <xf numFmtId="0" fontId="0" fillId="0" borderId="0" xfId="0" applyNumberFormat="1" applyBorder="1" applyAlignment="1">
      <alignment wrapText="1"/>
    </xf>
    <xf numFmtId="0" fontId="19" fillId="0" borderId="0" xfId="0" applyNumberFormat="1" applyFont="1" applyBorder="1" applyAlignment="1">
      <alignment horizontal="center" vertical="center" wrapText="1"/>
    </xf>
    <xf numFmtId="0" fontId="7" fillId="5" borderId="34" xfId="0" applyNumberFormat="1" applyFont="1" applyFill="1" applyBorder="1" applyAlignment="1">
      <alignment horizontal="center" vertical="center"/>
    </xf>
    <xf numFmtId="0" fontId="8" fillId="5" borderId="14" xfId="0" applyNumberFormat="1" applyFont="1" applyFill="1" applyBorder="1" applyAlignment="1">
      <alignment horizontal="center" vertical="center"/>
    </xf>
    <xf numFmtId="0" fontId="8" fillId="5" borderId="48" xfId="0" applyNumberFormat="1" applyFont="1" applyFill="1" applyBorder="1" applyAlignment="1">
      <alignment horizontal="center" vertical="center"/>
    </xf>
    <xf numFmtId="0" fontId="8" fillId="5" borderId="48" xfId="0" applyNumberFormat="1" applyFont="1" applyFill="1" applyBorder="1" applyAlignment="1">
      <alignment horizontal="center" vertical="center" wrapText="1"/>
    </xf>
    <xf numFmtId="0" fontId="8" fillId="5" borderId="17" xfId="0" applyNumberFormat="1" applyFont="1" applyFill="1" applyBorder="1" applyAlignment="1">
      <alignment horizontal="center" vertical="center"/>
    </xf>
    <xf numFmtId="164" fontId="20" fillId="5" borderId="19" xfId="0" applyFont="1" applyFill="1" applyBorder="1" applyAlignment="1">
      <alignment horizontal="center" vertical="center" wrapText="1"/>
    </xf>
    <xf numFmtId="0" fontId="7" fillId="5" borderId="14" xfId="0" applyNumberFormat="1" applyFont="1" applyFill="1" applyBorder="1" applyAlignment="1">
      <alignment horizontal="left" vertical="center" wrapText="1"/>
    </xf>
    <xf numFmtId="0" fontId="8" fillId="5" borderId="19" xfId="0" applyNumberFormat="1" applyFont="1" applyFill="1" applyBorder="1" applyAlignment="1">
      <alignment horizontal="center"/>
    </xf>
    <xf numFmtId="0" fontId="7" fillId="5" borderId="17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left" vertical="center" wrapText="1"/>
    </xf>
    <xf numFmtId="0" fontId="7" fillId="5" borderId="44" xfId="0" applyNumberFormat="1" applyFont="1" applyFill="1" applyBorder="1" applyAlignment="1">
      <alignment horizontal="left" vertical="center" wrapText="1"/>
    </xf>
    <xf numFmtId="164" fontId="20" fillId="0" borderId="0" xfId="0" applyFont="1" applyBorder="1" applyAlignment="1">
      <alignment wrapText="1"/>
    </xf>
    <xf numFmtId="164" fontId="20" fillId="0" borderId="0" xfId="0" applyFont="1" applyBorder="1"/>
    <xf numFmtId="0" fontId="7" fillId="6" borderId="14" xfId="0" applyNumberFormat="1" applyFont="1" applyFill="1" applyBorder="1" applyAlignment="1">
      <alignment horizontal="center" vertical="center" wrapText="1"/>
    </xf>
    <xf numFmtId="0" fontId="7" fillId="6" borderId="44" xfId="0" applyNumberFormat="1" applyFont="1" applyFill="1" applyBorder="1" applyAlignment="1">
      <alignment horizontal="center" vertical="center" wrapText="1"/>
    </xf>
    <xf numFmtId="164" fontId="20" fillId="6" borderId="19" xfId="0" applyFont="1" applyFill="1" applyBorder="1"/>
    <xf numFmtId="0" fontId="7" fillId="0" borderId="95" xfId="0" applyNumberFormat="1" applyFont="1" applyBorder="1" applyAlignment="1">
      <alignment horizontal="center" vertical="center"/>
    </xf>
    <xf numFmtId="0" fontId="10" fillId="0" borderId="0" xfId="0" applyNumberFormat="1" applyFont="1" applyBorder="1"/>
    <xf numFmtId="0" fontId="7" fillId="0" borderId="0" xfId="0" applyNumberFormat="1" applyFont="1" applyBorder="1"/>
    <xf numFmtId="0" fontId="7" fillId="3" borderId="146" xfId="0" applyNumberFormat="1" applyFont="1" applyFill="1" applyBorder="1" applyAlignment="1">
      <alignment horizontal="center" vertical="center" wrapText="1"/>
    </xf>
    <xf numFmtId="0" fontId="7" fillId="11" borderId="91" xfId="0" applyNumberFormat="1" applyFont="1" applyFill="1" applyBorder="1" applyAlignment="1">
      <alignment horizontal="center" vertical="center" wrapText="1"/>
    </xf>
    <xf numFmtId="0" fontId="7" fillId="11" borderId="23" xfId="0" applyNumberFormat="1" applyFont="1" applyFill="1" applyBorder="1" applyAlignment="1">
      <alignment horizontal="center" vertical="center" wrapText="1"/>
    </xf>
    <xf numFmtId="164" fontId="7" fillId="0" borderId="0" xfId="0" applyFont="1" applyBorder="1"/>
    <xf numFmtId="0" fontId="7" fillId="11" borderId="34" xfId="0" applyNumberFormat="1" applyFont="1" applyFill="1" applyBorder="1" applyAlignment="1">
      <alignment horizontal="center" vertical="center"/>
    </xf>
    <xf numFmtId="0" fontId="7" fillId="11" borderId="116" xfId="0" applyNumberFormat="1" applyFont="1" applyFill="1" applyBorder="1" applyAlignment="1">
      <alignment horizontal="center" vertical="center"/>
    </xf>
    <xf numFmtId="0" fontId="7" fillId="11" borderId="15" xfId="0" applyNumberFormat="1" applyFont="1" applyFill="1" applyBorder="1" applyAlignment="1">
      <alignment horizontal="center" vertical="center"/>
    </xf>
    <xf numFmtId="0" fontId="7" fillId="3" borderId="28" xfId="0" applyNumberFormat="1" applyFont="1" applyFill="1" applyBorder="1" applyAlignment="1">
      <alignment horizontal="center" vertical="center"/>
    </xf>
    <xf numFmtId="0" fontId="7" fillId="11" borderId="89" xfId="0" applyNumberFormat="1" applyFont="1" applyFill="1" applyBorder="1" applyAlignment="1">
      <alignment horizontal="center" vertical="center"/>
    </xf>
    <xf numFmtId="0" fontId="7" fillId="7" borderId="144" xfId="0" applyNumberFormat="1" applyFont="1" applyFill="1" applyBorder="1" applyAlignment="1">
      <alignment horizontal="center" vertical="center" wrapText="1"/>
    </xf>
    <xf numFmtId="2" fontId="7" fillId="0" borderId="0" xfId="0" applyNumberFormat="1" applyFont="1" applyBorder="1" applyAlignment="1">
      <alignment horizontal="center" vertical="center"/>
    </xf>
    <xf numFmtId="0" fontId="7" fillId="0" borderId="12" xfId="0" applyNumberFormat="1" applyFont="1" applyBorder="1" applyAlignment="1">
      <alignment vertical="center"/>
    </xf>
    <xf numFmtId="0" fontId="7" fillId="2" borderId="41" xfId="0" applyNumberFormat="1" applyFont="1" applyFill="1" applyBorder="1" applyAlignment="1">
      <alignment horizontal="center" vertical="center" wrapText="1"/>
    </xf>
    <xf numFmtId="0" fontId="7" fillId="2" borderId="14" xfId="0" applyNumberFormat="1" applyFont="1" applyFill="1" applyBorder="1" applyAlignment="1">
      <alignment vertical="center"/>
    </xf>
    <xf numFmtId="0" fontId="7" fillId="2" borderId="22" xfId="0" applyNumberFormat="1" applyFont="1" applyFill="1" applyBorder="1" applyAlignment="1">
      <alignment vertical="center"/>
    </xf>
    <xf numFmtId="0" fontId="7" fillId="2" borderId="91" xfId="0" applyNumberFormat="1" applyFont="1" applyFill="1" applyBorder="1" applyAlignment="1">
      <alignment horizontal="center" vertical="center" wrapText="1"/>
    </xf>
    <xf numFmtId="0" fontId="7" fillId="2" borderId="15" xfId="0" applyNumberFormat="1" applyFont="1" applyFill="1" applyBorder="1" applyAlignment="1">
      <alignment vertical="center"/>
    </xf>
    <xf numFmtId="0" fontId="7" fillId="2" borderId="45" xfId="0" applyNumberFormat="1" applyFont="1" applyFill="1" applyBorder="1" applyAlignment="1">
      <alignment horizontal="center" vertical="center" wrapText="1"/>
    </xf>
    <xf numFmtId="0" fontId="7" fillId="2" borderId="16" xfId="0" applyNumberFormat="1" applyFont="1" applyFill="1" applyBorder="1" applyAlignment="1">
      <alignment vertical="center"/>
    </xf>
    <xf numFmtId="0" fontId="7" fillId="2" borderId="78" xfId="0" applyNumberFormat="1" applyFont="1" applyFill="1" applyBorder="1" applyAlignment="1">
      <alignment horizontal="center" vertical="center" wrapText="1"/>
    </xf>
    <xf numFmtId="0" fontId="7" fillId="2" borderId="44" xfId="0" applyNumberFormat="1" applyFont="1" applyFill="1" applyBorder="1" applyAlignment="1">
      <alignment vertical="center"/>
    </xf>
    <xf numFmtId="0" fontId="7" fillId="2" borderId="89" xfId="0" applyNumberFormat="1" applyFont="1" applyFill="1" applyBorder="1" applyAlignment="1">
      <alignment horizontal="center" vertical="center" wrapText="1"/>
    </xf>
    <xf numFmtId="0" fontId="7" fillId="0" borderId="14" xfId="0" applyNumberFormat="1" applyFont="1" applyBorder="1" applyAlignment="1">
      <alignment vertical="center"/>
    </xf>
    <xf numFmtId="0" fontId="8" fillId="5" borderId="17" xfId="0" applyNumberFormat="1" applyFont="1" applyFill="1" applyBorder="1" applyAlignment="1">
      <alignment horizontal="center" vertical="center" wrapText="1"/>
    </xf>
    <xf numFmtId="0" fontId="7" fillId="0" borderId="19" xfId="0" applyNumberFormat="1" applyFont="1" applyBorder="1" applyAlignment="1">
      <alignment vertical="center"/>
    </xf>
    <xf numFmtId="0" fontId="8" fillId="5" borderId="20" xfId="0" applyNumberFormat="1" applyFont="1" applyFill="1" applyBorder="1" applyAlignment="1">
      <alignment horizontal="center" vertical="center" wrapText="1"/>
    </xf>
    <xf numFmtId="0" fontId="7" fillId="0" borderId="22" xfId="0" applyNumberFormat="1" applyFont="1" applyBorder="1" applyAlignment="1">
      <alignment vertical="center"/>
    </xf>
    <xf numFmtId="164" fontId="10" fillId="0" borderId="0" xfId="0" applyFont="1" applyBorder="1" applyAlignment="1">
      <alignment vertical="center"/>
    </xf>
    <xf numFmtId="0" fontId="7" fillId="0" borderId="22" xfId="0" applyNumberFormat="1" applyFont="1" applyBorder="1" applyAlignment="1">
      <alignment horizontal="center" vertical="center" wrapText="1"/>
    </xf>
    <xf numFmtId="0" fontId="7" fillId="0" borderId="36" xfId="0" applyNumberFormat="1" applyFont="1" applyBorder="1" applyAlignment="1">
      <alignment horizontal="center" vertical="center" wrapText="1"/>
    </xf>
    <xf numFmtId="0" fontId="7" fillId="5" borderId="24" xfId="0" applyNumberFormat="1" applyFont="1" applyFill="1" applyBorder="1" applyAlignment="1">
      <alignment horizontal="center" vertical="center" wrapText="1"/>
    </xf>
    <xf numFmtId="164" fontId="7" fillId="0" borderId="0" xfId="0" applyFont="1" applyBorder="1" applyAlignment="1">
      <alignment vertical="center" wrapText="1"/>
    </xf>
    <xf numFmtId="0" fontId="7" fillId="0" borderId="39" xfId="0" applyNumberFormat="1" applyFont="1" applyBorder="1" applyAlignment="1">
      <alignment vertical="center"/>
    </xf>
    <xf numFmtId="0" fontId="7" fillId="0" borderId="0" xfId="0" applyNumberFormat="1" applyFont="1" applyBorder="1" applyAlignment="1">
      <alignment horizontal="center"/>
    </xf>
    <xf numFmtId="0" fontId="7" fillId="11" borderId="104" xfId="0" applyNumberFormat="1" applyFont="1" applyFill="1" applyBorder="1" applyAlignment="1">
      <alignment horizontal="center" vertical="center" wrapText="1"/>
    </xf>
    <xf numFmtId="0" fontId="7" fillId="11" borderId="33" xfId="0" applyNumberFormat="1" applyFont="1" applyFill="1" applyBorder="1" applyAlignment="1">
      <alignment horizontal="center" vertical="center" wrapText="1"/>
    </xf>
    <xf numFmtId="0" fontId="8" fillId="11" borderId="14" xfId="0" applyNumberFormat="1" applyFont="1" applyFill="1" applyBorder="1" applyAlignment="1">
      <alignment horizontal="center" vertical="center" wrapText="1"/>
    </xf>
    <xf numFmtId="0" fontId="7" fillId="11" borderId="103" xfId="0" applyNumberFormat="1" applyFont="1" applyFill="1" applyBorder="1" applyAlignment="1">
      <alignment horizontal="center" vertical="center" wrapText="1"/>
    </xf>
    <xf numFmtId="0" fontId="8" fillId="11" borderId="48" xfId="0" applyNumberFormat="1" applyFont="1" applyFill="1" applyBorder="1" applyAlignment="1">
      <alignment horizontal="center" vertical="center" wrapText="1"/>
    </xf>
    <xf numFmtId="0" fontId="8" fillId="11" borderId="146" xfId="0" applyNumberFormat="1" applyFont="1" applyFill="1" applyBorder="1" applyAlignment="1">
      <alignment horizontal="center" vertical="center" wrapText="1"/>
    </xf>
    <xf numFmtId="0" fontId="8" fillId="11" borderId="15" xfId="0" applyNumberFormat="1" applyFont="1" applyFill="1" applyBorder="1" applyAlignment="1">
      <alignment horizontal="center" vertical="center" wrapText="1"/>
    </xf>
    <xf numFmtId="0" fontId="8" fillId="11" borderId="88" xfId="0" applyNumberFormat="1" applyFont="1" applyFill="1" applyBorder="1" applyAlignment="1">
      <alignment horizontal="center" vertical="center" wrapText="1"/>
    </xf>
    <xf numFmtId="0" fontId="8" fillId="11" borderId="116" xfId="0" applyNumberFormat="1" applyFont="1" applyFill="1" applyBorder="1" applyAlignment="1">
      <alignment horizontal="center" vertical="center" wrapText="1"/>
    </xf>
    <xf numFmtId="0" fontId="8" fillId="11" borderId="41" xfId="0" applyNumberFormat="1" applyFont="1" applyFill="1" applyBorder="1" applyAlignment="1">
      <alignment horizontal="center" vertical="center" wrapText="1"/>
    </xf>
    <xf numFmtId="0" fontId="7" fillId="11" borderId="41" xfId="0" applyNumberFormat="1" applyFont="1" applyFill="1" applyBorder="1" applyAlignment="1">
      <alignment horizontal="center" vertical="center"/>
    </xf>
    <xf numFmtId="0" fontId="7" fillId="0" borderId="40" xfId="0" applyNumberFormat="1" applyFont="1" applyBorder="1" applyAlignment="1">
      <alignment vertical="center"/>
    </xf>
    <xf numFmtId="0" fontId="7" fillId="6" borderId="17" xfId="0" applyNumberFormat="1" applyFont="1" applyFill="1" applyBorder="1" applyAlignment="1">
      <alignment horizontal="center" vertical="center" wrapText="1"/>
    </xf>
    <xf numFmtId="0" fontId="7" fillId="6" borderId="20" xfId="0" applyNumberFormat="1" applyFont="1" applyFill="1" applyBorder="1" applyAlignment="1">
      <alignment horizontal="center" vertical="center" wrapText="1"/>
    </xf>
    <xf numFmtId="0" fontId="7" fillId="6" borderId="28" xfId="0" applyNumberFormat="1" applyFont="1" applyFill="1" applyBorder="1" applyAlignment="1">
      <alignment horizontal="center" vertical="center" wrapText="1"/>
    </xf>
    <xf numFmtId="0" fontId="8" fillId="0" borderId="19" xfId="0" applyNumberFormat="1" applyFont="1" applyBorder="1" applyAlignment="1">
      <alignment horizontal="center" vertical="center" wrapText="1"/>
    </xf>
    <xf numFmtId="0" fontId="8" fillId="0" borderId="20" xfId="0" applyNumberFormat="1" applyFont="1" applyBorder="1" applyAlignment="1">
      <alignment horizontal="center" vertical="center" wrapText="1"/>
    </xf>
    <xf numFmtId="0" fontId="8" fillId="0" borderId="16" xfId="0" applyNumberFormat="1" applyFont="1" applyBorder="1" applyAlignment="1">
      <alignment horizontal="center" vertical="center" wrapText="1"/>
    </xf>
    <xf numFmtId="0" fontId="8" fillId="0" borderId="22" xfId="0" applyNumberFormat="1" applyFont="1" applyBorder="1" applyAlignment="1">
      <alignment horizontal="center" vertical="center" wrapText="1"/>
    </xf>
    <xf numFmtId="0" fontId="8" fillId="0" borderId="36" xfId="0" applyNumberFormat="1" applyFont="1" applyBorder="1" applyAlignment="1">
      <alignment horizontal="center" vertical="center" wrapText="1"/>
    </xf>
    <xf numFmtId="0" fontId="8" fillId="3" borderId="36" xfId="0" applyNumberFormat="1" applyFont="1" applyFill="1" applyBorder="1" applyAlignment="1">
      <alignment horizontal="center" vertical="center" wrapText="1"/>
    </xf>
    <xf numFmtId="0" fontId="8" fillId="3" borderId="89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left" vertical="center" wrapText="1"/>
    </xf>
    <xf numFmtId="0" fontId="7" fillId="3" borderId="13" xfId="0" applyNumberFormat="1" applyFont="1" applyFill="1" applyBorder="1" applyAlignment="1">
      <alignment horizontal="left" vertical="center" wrapText="1"/>
    </xf>
    <xf numFmtId="0" fontId="7" fillId="3" borderId="18" xfId="0" applyNumberFormat="1" applyFont="1" applyFill="1" applyBorder="1" applyAlignment="1">
      <alignment vertical="center" wrapText="1"/>
    </xf>
    <xf numFmtId="0" fontId="7" fillId="7" borderId="90" xfId="0" applyNumberFormat="1" applyFont="1" applyFill="1" applyBorder="1" applyAlignment="1">
      <alignment horizontal="center" vertical="center"/>
    </xf>
    <xf numFmtId="164" fontId="11" fillId="0" borderId="0" xfId="0" applyFont="1" applyBorder="1" applyAlignment="1">
      <alignment vertical="center"/>
    </xf>
    <xf numFmtId="0" fontId="7" fillId="0" borderId="88" xfId="0" applyNumberFormat="1" applyFont="1" applyBorder="1" applyAlignment="1">
      <alignment horizontal="center" vertical="center" wrapText="1"/>
    </xf>
    <xf numFmtId="0" fontId="7" fillId="0" borderId="23" xfId="0" applyNumberFormat="1" applyFont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left"/>
    </xf>
    <xf numFmtId="0" fontId="8" fillId="7" borderId="44" xfId="0" applyNumberFormat="1" applyFont="1" applyFill="1" applyBorder="1" applyAlignment="1">
      <alignment horizontal="center" vertical="center"/>
    </xf>
    <xf numFmtId="0" fontId="8" fillId="11" borderId="20" xfId="0" applyNumberFormat="1" applyFont="1" applyFill="1" applyBorder="1" applyAlignment="1">
      <alignment horizontal="center" vertical="center"/>
    </xf>
    <xf numFmtId="0" fontId="8" fillId="11" borderId="27" xfId="0" applyNumberFormat="1" applyFont="1" applyFill="1" applyBorder="1" applyAlignment="1">
      <alignment horizontal="center" vertical="center"/>
    </xf>
    <xf numFmtId="0" fontId="8" fillId="11" borderId="28" xfId="0" applyNumberFormat="1" applyFont="1" applyFill="1" applyBorder="1" applyAlignment="1">
      <alignment horizontal="center" vertical="center"/>
    </xf>
    <xf numFmtId="0" fontId="8" fillId="13" borderId="19" xfId="0" applyNumberFormat="1" applyFont="1" applyFill="1" applyBorder="1" applyAlignment="1">
      <alignment vertical="center"/>
    </xf>
    <xf numFmtId="0" fontId="8" fillId="0" borderId="19" xfId="0" applyNumberFormat="1" applyFont="1" applyBorder="1" applyAlignment="1">
      <alignment horizontal="center" vertical="center"/>
    </xf>
    <xf numFmtId="0" fontId="8" fillId="0" borderId="28" xfId="0" applyNumberFormat="1" applyFont="1" applyBorder="1" applyAlignment="1">
      <alignment horizontal="center" vertical="center"/>
    </xf>
    <xf numFmtId="0" fontId="8" fillId="11" borderId="23" xfId="0" applyNumberFormat="1" applyFont="1" applyFill="1" applyBorder="1" applyAlignment="1">
      <alignment horizontal="left" vertical="center"/>
    </xf>
    <xf numFmtId="0" fontId="8" fillId="11" borderId="26" xfId="0" applyNumberFormat="1" applyFont="1" applyFill="1" applyBorder="1" applyAlignment="1">
      <alignment horizontal="left" vertical="center"/>
    </xf>
    <xf numFmtId="0" fontId="8" fillId="11" borderId="27" xfId="0" applyNumberFormat="1" applyFont="1" applyFill="1" applyBorder="1" applyAlignment="1">
      <alignment horizontal="left" vertical="center"/>
    </xf>
    <xf numFmtId="0" fontId="8" fillId="11" borderId="26" xfId="0" applyNumberFormat="1" applyFont="1" applyFill="1" applyBorder="1" applyAlignment="1">
      <alignment vertical="center"/>
    </xf>
    <xf numFmtId="0" fontId="8" fillId="11" borderId="29" xfId="0" applyNumberFormat="1" applyFont="1" applyFill="1" applyBorder="1" applyAlignment="1">
      <alignment vertical="center"/>
    </xf>
    <xf numFmtId="0" fontId="8" fillId="11" borderId="30" xfId="0" applyNumberFormat="1" applyFont="1" applyFill="1" applyBorder="1" applyAlignment="1">
      <alignment horizontal="center" vertical="center"/>
    </xf>
    <xf numFmtId="0" fontId="8" fillId="11" borderId="36" xfId="0" applyNumberFormat="1" applyFont="1" applyFill="1" applyBorder="1" applyAlignment="1">
      <alignment horizontal="center" vertical="center"/>
    </xf>
    <xf numFmtId="0" fontId="8" fillId="11" borderId="78" xfId="0" applyNumberFormat="1" applyFont="1" applyFill="1" applyBorder="1" applyAlignment="1">
      <alignment vertical="center"/>
    </xf>
    <xf numFmtId="0" fontId="8" fillId="11" borderId="28" xfId="0" applyNumberFormat="1" applyFont="1" applyFill="1" applyBorder="1" applyAlignment="1">
      <alignment horizontal="center" vertical="center" wrapText="1"/>
    </xf>
    <xf numFmtId="0" fontId="8" fillId="11" borderId="105" xfId="0" applyNumberFormat="1" applyFont="1" applyFill="1" applyBorder="1" applyAlignment="1">
      <alignment horizontal="center" vertical="center" wrapText="1"/>
    </xf>
    <xf numFmtId="0" fontId="7" fillId="0" borderId="26" xfId="0" applyNumberFormat="1" applyFont="1" applyBorder="1" applyAlignment="1">
      <alignment vertical="center"/>
    </xf>
    <xf numFmtId="0" fontId="8" fillId="2" borderId="20" xfId="0" applyNumberFormat="1" applyFont="1" applyFill="1" applyBorder="1" applyAlignment="1">
      <alignment horizontal="center" vertical="center" wrapText="1"/>
    </xf>
    <xf numFmtId="0" fontId="8" fillId="7" borderId="11" xfId="0" applyNumberFormat="1" applyFont="1" applyFill="1" applyBorder="1" applyAlignment="1">
      <alignment horizontal="center" vertical="center"/>
    </xf>
    <xf numFmtId="0" fontId="8" fillId="7" borderId="11" xfId="0" applyNumberFormat="1" applyFont="1" applyFill="1" applyBorder="1" applyAlignment="1">
      <alignment horizontal="center" vertical="center" wrapText="1"/>
    </xf>
    <xf numFmtId="0" fontId="7" fillId="2" borderId="47" xfId="0" applyNumberFormat="1" applyFont="1" applyFill="1" applyBorder="1" applyAlignment="1">
      <alignment horizontal="center" vertical="center" wrapText="1"/>
    </xf>
    <xf numFmtId="0" fontId="8" fillId="5" borderId="41" xfId="0" applyNumberFormat="1" applyFont="1" applyFill="1" applyBorder="1" applyAlignment="1">
      <alignment horizontal="center" vertical="center" wrapText="1"/>
    </xf>
    <xf numFmtId="0" fontId="8" fillId="3" borderId="17" xfId="0" applyNumberFormat="1" applyFont="1" applyFill="1" applyBorder="1" applyAlignment="1">
      <alignment horizontal="center" vertical="center" wrapText="1"/>
    </xf>
    <xf numFmtId="0" fontId="9" fillId="2" borderId="19" xfId="0" applyNumberFormat="1" applyFont="1" applyFill="1" applyBorder="1" applyAlignment="1">
      <alignment horizontal="center" vertical="center" wrapText="1"/>
    </xf>
    <xf numFmtId="0" fontId="9" fillId="3" borderId="19" xfId="0" applyNumberFormat="1" applyFont="1" applyFill="1" applyBorder="1" applyAlignment="1">
      <alignment horizontal="center" vertical="center" wrapText="1"/>
    </xf>
    <xf numFmtId="0" fontId="8" fillId="5" borderId="21" xfId="0" applyNumberFormat="1" applyFont="1" applyFill="1" applyBorder="1" applyAlignment="1">
      <alignment horizontal="center" vertical="center" wrapText="1"/>
    </xf>
    <xf numFmtId="0" fontId="9" fillId="3" borderId="22" xfId="0" applyNumberFormat="1" applyFont="1" applyFill="1" applyBorder="1" applyAlignment="1">
      <alignment horizontal="center" vertical="center" wrapText="1"/>
    </xf>
    <xf numFmtId="0" fontId="8" fillId="2" borderId="19" xfId="0" applyNumberFormat="1" applyFont="1" applyFill="1" applyBorder="1" applyAlignment="1">
      <alignment horizontal="center" vertical="center" textRotation="90" wrapText="1"/>
    </xf>
    <xf numFmtId="0" fontId="8" fillId="2" borderId="78" xfId="0" applyNumberFormat="1" applyFont="1" applyFill="1" applyBorder="1" applyAlignment="1">
      <alignment horizontal="center" vertical="center" wrapText="1"/>
    </xf>
    <xf numFmtId="0" fontId="9" fillId="2" borderId="44" xfId="0" applyNumberFormat="1" applyFont="1" applyFill="1" applyBorder="1" applyAlignment="1">
      <alignment horizontal="center" vertical="center" wrapText="1"/>
    </xf>
    <xf numFmtId="0" fontId="8" fillId="2" borderId="44" xfId="0" applyNumberFormat="1" applyFont="1" applyFill="1" applyBorder="1" applyAlignment="1">
      <alignment horizontal="center" vertical="center" textRotation="90" wrapText="1"/>
    </xf>
    <xf numFmtId="0" fontId="8" fillId="2" borderId="89" xfId="0" applyNumberFormat="1" applyFont="1" applyFill="1" applyBorder="1" applyAlignment="1">
      <alignment horizontal="center" vertical="center" wrapText="1"/>
    </xf>
    <xf numFmtId="0" fontId="9" fillId="3" borderId="14" xfId="0" applyNumberFormat="1" applyFont="1" applyFill="1" applyBorder="1" applyAlignment="1">
      <alignment horizontal="center" vertical="center" wrapText="1"/>
    </xf>
    <xf numFmtId="0" fontId="8" fillId="5" borderId="78" xfId="0" applyNumberFormat="1" applyFont="1" applyFill="1" applyBorder="1" applyAlignment="1">
      <alignment horizontal="center" vertical="center" wrapText="1"/>
    </xf>
    <xf numFmtId="0" fontId="9" fillId="3" borderId="44" xfId="0" applyNumberFormat="1" applyFont="1" applyFill="1" applyBorder="1" applyAlignment="1">
      <alignment horizontal="center" vertical="center" wrapText="1"/>
    </xf>
    <xf numFmtId="0" fontId="8" fillId="7" borderId="11" xfId="0" applyNumberFormat="1" applyFont="1" applyFill="1" applyBorder="1" applyAlignment="1">
      <alignment horizontal="center" vertical="center" textRotation="90" wrapText="1"/>
    </xf>
    <xf numFmtId="0" fontId="8" fillId="7" borderId="11" xfId="0" applyNumberFormat="1" applyFont="1" applyFill="1" applyBorder="1" applyAlignment="1">
      <alignment horizontal="center" vertical="center" textRotation="90"/>
    </xf>
    <xf numFmtId="0" fontId="8" fillId="11" borderId="17" xfId="0" applyNumberFormat="1" applyFont="1" applyFill="1" applyBorder="1" applyAlignment="1">
      <alignment horizontal="center" vertical="center" wrapText="1"/>
    </xf>
    <xf numFmtId="0" fontId="8" fillId="11" borderId="18" xfId="0" applyNumberFormat="1" applyFont="1" applyFill="1" applyBorder="1" applyAlignment="1">
      <alignment horizontal="center" vertical="center" wrapText="1"/>
    </xf>
    <xf numFmtId="0" fontId="8" fillId="11" borderId="20" xfId="0" applyNumberFormat="1" applyFont="1" applyFill="1" applyBorder="1" applyAlignment="1">
      <alignment horizontal="center" vertical="center" wrapText="1"/>
    </xf>
    <xf numFmtId="0" fontId="8" fillId="11" borderId="78" xfId="0" applyNumberFormat="1" applyFont="1" applyFill="1" applyBorder="1" applyAlignment="1">
      <alignment horizontal="center" vertical="center" wrapText="1"/>
    </xf>
    <xf numFmtId="0" fontId="8" fillId="11" borderId="44" xfId="0" applyNumberFormat="1" applyFont="1" applyFill="1" applyBorder="1" applyAlignment="1">
      <alignment horizontal="center" vertical="center" wrapText="1"/>
    </xf>
    <xf numFmtId="0" fontId="8" fillId="11" borderId="89" xfId="0" applyNumberFormat="1" applyFont="1" applyFill="1" applyBorder="1" applyAlignment="1">
      <alignment horizontal="center" vertical="center" wrapText="1"/>
    </xf>
    <xf numFmtId="0" fontId="8" fillId="11" borderId="13" xfId="0" applyNumberFormat="1" applyFont="1" applyFill="1" applyBorder="1" applyAlignment="1">
      <alignment horizontal="center" vertical="center"/>
    </xf>
    <xf numFmtId="4" fontId="7" fillId="0" borderId="0" xfId="0" applyNumberFormat="1" applyFont="1" applyBorder="1" applyAlignment="1">
      <alignment horizontal="center" vertical="center" wrapText="1"/>
    </xf>
    <xf numFmtId="0" fontId="8" fillId="11" borderId="18" xfId="0" applyNumberFormat="1" applyFont="1" applyFill="1" applyBorder="1" applyAlignment="1">
      <alignment horizontal="center" vertical="center"/>
    </xf>
    <xf numFmtId="0" fontId="8" fillId="11" borderId="78" xfId="0" applyNumberFormat="1" applyFont="1" applyFill="1" applyBorder="1" applyAlignment="1">
      <alignment horizontal="center" vertical="center"/>
    </xf>
    <xf numFmtId="0" fontId="8" fillId="11" borderId="44" xfId="0" applyNumberFormat="1" applyFont="1" applyFill="1" applyBorder="1" applyAlignment="1">
      <alignment horizontal="center" vertical="center"/>
    </xf>
    <xf numFmtId="0" fontId="8" fillId="11" borderId="41" xfId="0" applyNumberFormat="1" applyFont="1" applyFill="1" applyBorder="1" applyAlignment="1">
      <alignment vertical="center"/>
    </xf>
    <xf numFmtId="0" fontId="8" fillId="11" borderId="85" xfId="0" applyNumberFormat="1" applyFont="1" applyFill="1" applyBorder="1" applyAlignment="1">
      <alignment horizontal="center" vertical="center"/>
    </xf>
    <xf numFmtId="0" fontId="8" fillId="11" borderId="98" xfId="0" applyNumberFormat="1" applyFont="1" applyFill="1" applyBorder="1" applyAlignment="1">
      <alignment horizontal="center" vertical="center"/>
    </xf>
    <xf numFmtId="0" fontId="8" fillId="11" borderId="96" xfId="0" applyNumberFormat="1" applyFont="1" applyFill="1" applyBorder="1" applyAlignment="1">
      <alignment horizontal="center" vertical="center"/>
    </xf>
    <xf numFmtId="0" fontId="8" fillId="11" borderId="41" xfId="0" applyNumberFormat="1" applyFont="1" applyFill="1" applyBorder="1" applyAlignment="1">
      <alignment horizontal="center" vertical="center"/>
    </xf>
    <xf numFmtId="0" fontId="8" fillId="11" borderId="111" xfId="0" applyNumberFormat="1" applyFont="1" applyFill="1" applyBorder="1" applyAlignment="1">
      <alignment horizontal="center" vertical="center"/>
    </xf>
    <xf numFmtId="0" fontId="8" fillId="11" borderId="34" xfId="0" applyNumberFormat="1" applyFont="1" applyFill="1" applyBorder="1" applyAlignment="1">
      <alignment horizontal="center" vertical="center"/>
    </xf>
    <xf numFmtId="0" fontId="8" fillId="11" borderId="86" xfId="0" applyNumberFormat="1" applyFont="1" applyFill="1" applyBorder="1" applyAlignment="1">
      <alignment horizontal="center" vertical="center"/>
    </xf>
    <xf numFmtId="0" fontId="8" fillId="11" borderId="31" xfId="0" applyNumberFormat="1" applyFont="1" applyFill="1" applyBorder="1" applyAlignment="1">
      <alignment horizontal="center" vertical="center"/>
    </xf>
    <xf numFmtId="0" fontId="9" fillId="11" borderId="0" xfId="0" applyNumberFormat="1" applyFont="1" applyFill="1" applyBorder="1" applyAlignment="1">
      <alignment horizontal="center" vertical="center" wrapText="1"/>
    </xf>
    <xf numFmtId="0" fontId="9" fillId="11" borderId="27" xfId="0" applyNumberFormat="1" applyFont="1" applyFill="1" applyBorder="1" applyAlignment="1">
      <alignment horizontal="center" vertical="center" wrapText="1"/>
    </xf>
    <xf numFmtId="0" fontId="8" fillId="11" borderId="21" xfId="0" applyNumberFormat="1" applyFont="1" applyFill="1" applyBorder="1" applyAlignment="1">
      <alignment horizontal="center" vertical="center"/>
    </xf>
    <xf numFmtId="0" fontId="8" fillId="11" borderId="25" xfId="0" applyNumberFormat="1" applyFont="1" applyFill="1" applyBorder="1" applyAlignment="1">
      <alignment horizontal="center" vertical="center"/>
    </xf>
    <xf numFmtId="0" fontId="8" fillId="11" borderId="89" xfId="0" applyNumberFormat="1" applyFont="1" applyFill="1" applyBorder="1" applyAlignment="1">
      <alignment horizontal="center" vertical="center"/>
    </xf>
    <xf numFmtId="0" fontId="8" fillId="11" borderId="17" xfId="0" applyNumberFormat="1" applyFont="1" applyFill="1" applyBorder="1" applyAlignment="1">
      <alignment horizontal="center" vertical="center"/>
    </xf>
    <xf numFmtId="0" fontId="8" fillId="11" borderId="21" xfId="0" applyNumberFormat="1" applyFont="1" applyFill="1" applyBorder="1" applyAlignment="1">
      <alignment horizontal="center" vertical="center" wrapText="1"/>
    </xf>
    <xf numFmtId="0" fontId="8" fillId="7" borderId="44" xfId="0" applyNumberFormat="1" applyFont="1" applyFill="1" applyBorder="1" applyAlignment="1">
      <alignment horizontal="center" vertical="center" wrapText="1"/>
    </xf>
    <xf numFmtId="0" fontId="8" fillId="2" borderId="41" xfId="0" applyNumberFormat="1" applyFont="1" applyFill="1" applyBorder="1" applyAlignment="1">
      <alignment horizontal="center" vertical="center" wrapText="1"/>
    </xf>
    <xf numFmtId="0" fontId="8" fillId="2" borderId="14" xfId="0" applyNumberFormat="1" applyFont="1" applyFill="1" applyBorder="1" applyAlignment="1">
      <alignment horizontal="center" vertical="center"/>
    </xf>
    <xf numFmtId="0" fontId="8" fillId="2" borderId="14" xfId="0" applyNumberFormat="1" applyFont="1" applyFill="1" applyBorder="1" applyAlignment="1">
      <alignment horizontal="center" vertical="center" wrapText="1"/>
    </xf>
    <xf numFmtId="0" fontId="8" fillId="2" borderId="17" xfId="0" applyNumberFormat="1" applyFont="1" applyFill="1" applyBorder="1" applyAlignment="1">
      <alignment horizontal="center" vertical="center"/>
    </xf>
    <xf numFmtId="0" fontId="8" fillId="5" borderId="18" xfId="0" applyNumberFormat="1" applyFont="1" applyFill="1" applyBorder="1" applyAlignment="1">
      <alignment horizontal="center" vertical="center"/>
    </xf>
    <xf numFmtId="0" fontId="8" fillId="5" borderId="44" xfId="0" applyNumberFormat="1" applyFont="1" applyFill="1" applyBorder="1" applyAlignment="1">
      <alignment horizontal="center" vertical="center" wrapText="1"/>
    </xf>
    <xf numFmtId="0" fontId="16" fillId="2" borderId="18" xfId="0" applyNumberFormat="1" applyFont="1" applyFill="1" applyBorder="1" applyAlignment="1">
      <alignment horizontal="center" vertical="center" wrapText="1"/>
    </xf>
    <xf numFmtId="0" fontId="16" fillId="2" borderId="78" xfId="0" applyNumberFormat="1" applyFont="1" applyFill="1" applyBorder="1" applyAlignment="1">
      <alignment horizontal="center" vertical="center" wrapText="1"/>
    </xf>
    <xf numFmtId="0" fontId="16" fillId="2" borderId="41" xfId="0" applyNumberFormat="1" applyFont="1" applyFill="1" applyBorder="1" applyAlignment="1">
      <alignment horizontal="center" vertical="center" wrapText="1"/>
    </xf>
    <xf numFmtId="0" fontId="9" fillId="0" borderId="90" xfId="0" applyNumberFormat="1" applyFont="1" applyBorder="1" applyAlignment="1">
      <alignment horizontal="center" vertical="center" wrapText="1"/>
    </xf>
    <xf numFmtId="0" fontId="9" fillId="0" borderId="75" xfId="0" applyNumberFormat="1" applyFont="1" applyBorder="1" applyAlignment="1">
      <alignment horizontal="center" vertical="center" wrapText="1"/>
    </xf>
    <xf numFmtId="0" fontId="8" fillId="7" borderId="39" xfId="0" applyNumberFormat="1" applyFont="1" applyFill="1" applyBorder="1" applyAlignment="1">
      <alignment horizontal="center" vertical="center" wrapText="1"/>
    </xf>
    <xf numFmtId="0" fontId="7" fillId="11" borderId="13" xfId="0" applyNumberFormat="1" applyFont="1" applyFill="1" applyBorder="1" applyAlignment="1">
      <alignment horizontal="center" vertical="center"/>
    </xf>
    <xf numFmtId="0" fontId="9" fillId="0" borderId="24" xfId="0" applyNumberFormat="1" applyFont="1" applyBorder="1" applyAlignment="1">
      <alignment horizontal="center" vertical="center" wrapText="1"/>
    </xf>
    <xf numFmtId="0" fontId="8" fillId="11" borderId="146" xfId="0" applyNumberFormat="1" applyFont="1" applyFill="1" applyBorder="1" applyAlignment="1">
      <alignment horizontal="center" vertical="center"/>
    </xf>
    <xf numFmtId="0" fontId="8" fillId="11" borderId="40" xfId="0" applyNumberFormat="1" applyFont="1" applyFill="1" applyBorder="1" applyAlignment="1">
      <alignment horizontal="center" vertical="center"/>
    </xf>
    <xf numFmtId="0" fontId="8" fillId="11" borderId="113" xfId="0" applyNumberFormat="1" applyFont="1" applyFill="1" applyBorder="1" applyAlignment="1">
      <alignment horizontal="center" vertical="center"/>
    </xf>
    <xf numFmtId="0" fontId="8" fillId="11" borderId="46" xfId="0" applyNumberFormat="1" applyFont="1" applyFill="1" applyBorder="1" applyAlignment="1">
      <alignment horizontal="center" vertical="center"/>
    </xf>
    <xf numFmtId="0" fontId="8" fillId="11" borderId="32" xfId="0" applyNumberFormat="1" applyFont="1" applyFill="1" applyBorder="1" applyAlignment="1">
      <alignment horizontal="center" vertical="center"/>
    </xf>
    <xf numFmtId="0" fontId="7" fillId="0" borderId="37" xfId="0" applyNumberFormat="1" applyFont="1" applyBorder="1" applyAlignment="1">
      <alignment horizontal="left" vertical="center"/>
    </xf>
    <xf numFmtId="0" fontId="7" fillId="0" borderId="144" xfId="0" applyNumberFormat="1" applyFont="1" applyBorder="1" applyAlignment="1">
      <alignment horizontal="center" vertical="center"/>
    </xf>
    <xf numFmtId="0" fontId="7" fillId="0" borderId="39" xfId="0" applyNumberFormat="1" applyFont="1" applyBorder="1" applyAlignment="1">
      <alignment horizontal="center" vertical="center"/>
    </xf>
    <xf numFmtId="0" fontId="8" fillId="7" borderId="73" xfId="0" applyNumberFormat="1" applyFont="1" applyFill="1" applyBorder="1" applyAlignment="1">
      <alignment horizontal="center" vertical="center" wrapText="1"/>
    </xf>
    <xf numFmtId="0" fontId="8" fillId="0" borderId="24" xfId="0" applyNumberFormat="1" applyFont="1" applyBorder="1" applyAlignment="1">
      <alignment horizontal="left" vertical="center"/>
    </xf>
    <xf numFmtId="0" fontId="8" fillId="0" borderId="48" xfId="0" applyNumberFormat="1" applyFont="1" applyBorder="1" applyAlignment="1">
      <alignment horizontal="center" vertical="center"/>
    </xf>
    <xf numFmtId="0" fontId="8" fillId="0" borderId="14" xfId="0" applyNumberFormat="1" applyFont="1" applyBorder="1" applyAlignment="1">
      <alignment horizontal="center" vertical="center"/>
    </xf>
    <xf numFmtId="0" fontId="8" fillId="0" borderId="74" xfId="0" applyNumberFormat="1" applyFont="1" applyBorder="1" applyAlignment="1">
      <alignment horizontal="center" vertical="center"/>
    </xf>
    <xf numFmtId="0" fontId="7" fillId="11" borderId="102" xfId="0" applyNumberFormat="1" applyFont="1" applyFill="1" applyBorder="1" applyAlignment="1">
      <alignment horizontal="center" vertical="center"/>
    </xf>
    <xf numFmtId="0" fontId="8" fillId="0" borderId="18" xfId="0" applyNumberFormat="1" applyFont="1" applyBorder="1" applyAlignment="1">
      <alignment horizontal="left" vertical="center"/>
    </xf>
    <xf numFmtId="0" fontId="8" fillId="0" borderId="13" xfId="0" applyNumberFormat="1" applyFont="1" applyBorder="1" applyAlignment="1">
      <alignment horizontal="left" vertical="center"/>
    </xf>
    <xf numFmtId="0" fontId="8" fillId="0" borderId="16" xfId="0" applyNumberFormat="1" applyFont="1" applyBorder="1" applyAlignment="1">
      <alignment horizontal="center" vertical="center"/>
    </xf>
    <xf numFmtId="0" fontId="8" fillId="0" borderId="109" xfId="0" applyNumberFormat="1" applyFont="1" applyBorder="1" applyAlignment="1">
      <alignment horizontal="left" vertical="center"/>
    </xf>
    <xf numFmtId="0" fontId="8" fillId="0" borderId="90" xfId="0" applyNumberFormat="1" applyFont="1" applyBorder="1" applyAlignment="1">
      <alignment horizontal="center" vertical="center"/>
    </xf>
    <xf numFmtId="0" fontId="7" fillId="0" borderId="85" xfId="0" applyNumberFormat="1" applyFont="1" applyBorder="1" applyAlignment="1">
      <alignment horizontal="center" vertical="center"/>
    </xf>
    <xf numFmtId="0" fontId="8" fillId="0" borderId="104" xfId="0" applyNumberFormat="1" applyFont="1" applyBorder="1" applyAlignment="1">
      <alignment horizontal="left" vertical="center"/>
    </xf>
    <xf numFmtId="0" fontId="8" fillId="0" borderId="38" xfId="0" applyNumberFormat="1" applyFont="1" applyBorder="1" applyAlignment="1">
      <alignment horizontal="center" vertical="center"/>
    </xf>
    <xf numFmtId="0" fontId="8" fillId="0" borderId="34" xfId="0" applyNumberFormat="1" applyFont="1" applyBorder="1" applyAlignment="1">
      <alignment horizontal="center" vertical="center"/>
    </xf>
    <xf numFmtId="0" fontId="7" fillId="0" borderId="18" xfId="0" applyNumberFormat="1" applyFont="1" applyBorder="1" applyAlignment="1">
      <alignment horizontal="left" vertical="center"/>
    </xf>
    <xf numFmtId="0" fontId="7" fillId="0" borderId="21" xfId="0" applyNumberFormat="1" applyFont="1" applyBorder="1" applyAlignment="1">
      <alignment horizontal="left" vertical="center"/>
    </xf>
    <xf numFmtId="0" fontId="8" fillId="0" borderId="22" xfId="0" applyNumberFormat="1" applyFont="1" applyBorder="1" applyAlignment="1">
      <alignment horizontal="center" vertical="center"/>
    </xf>
    <xf numFmtId="0" fontId="7" fillId="0" borderId="13" xfId="0" applyNumberFormat="1" applyFont="1" applyBorder="1" applyAlignment="1">
      <alignment horizontal="left" vertical="center"/>
    </xf>
    <xf numFmtId="0" fontId="9" fillId="0" borderId="16" xfId="0" applyNumberFormat="1" applyFont="1" applyBorder="1" applyAlignment="1">
      <alignment horizontal="center" vertical="center"/>
    </xf>
    <xf numFmtId="0" fontId="7" fillId="13" borderId="18" xfId="0" applyNumberFormat="1" applyFont="1" applyFill="1" applyBorder="1" applyAlignment="1">
      <alignment horizontal="left" vertical="center"/>
    </xf>
    <xf numFmtId="0" fontId="8" fillId="13" borderId="19" xfId="0" applyNumberFormat="1" applyFont="1" applyFill="1" applyBorder="1" applyAlignment="1">
      <alignment horizontal="center" vertical="center"/>
    </xf>
    <xf numFmtId="0" fontId="7" fillId="13" borderId="78" xfId="0" applyNumberFormat="1" applyFont="1" applyFill="1" applyBorder="1" applyAlignment="1">
      <alignment horizontal="left" vertical="center"/>
    </xf>
    <xf numFmtId="0" fontId="8" fillId="13" borderId="44" xfId="0" applyNumberFormat="1" applyFont="1" applyFill="1" applyBorder="1" applyAlignment="1">
      <alignment horizontal="center" vertical="center"/>
    </xf>
    <xf numFmtId="0" fontId="8" fillId="2" borderId="13" xfId="0" applyNumberFormat="1" applyFont="1" applyFill="1" applyBorder="1" applyAlignment="1">
      <alignment horizontal="center" vertical="center"/>
    </xf>
    <xf numFmtId="0" fontId="8" fillId="2" borderId="18" xfId="0" applyNumberFormat="1" applyFont="1" applyFill="1" applyBorder="1" applyAlignment="1">
      <alignment horizontal="center" vertical="center"/>
    </xf>
    <xf numFmtId="0" fontId="8" fillId="2" borderId="21" xfId="0" applyNumberFormat="1" applyFont="1" applyFill="1" applyBorder="1" applyAlignment="1">
      <alignment horizontal="center" vertical="center"/>
    </xf>
    <xf numFmtId="0" fontId="8" fillId="2" borderId="21" xfId="0" applyNumberFormat="1" applyFont="1" applyFill="1" applyBorder="1" applyAlignment="1">
      <alignment horizontal="center" vertical="center" wrapText="1"/>
    </xf>
    <xf numFmtId="0" fontId="7" fillId="2" borderId="100" xfId="0" applyNumberFormat="1" applyFont="1" applyFill="1" applyBorder="1" applyAlignment="1">
      <alignment horizontal="center" vertical="center"/>
    </xf>
    <xf numFmtId="0" fontId="7" fillId="2" borderId="91" xfId="0" applyNumberFormat="1" applyFont="1" applyFill="1" applyBorder="1" applyAlignment="1">
      <alignment horizontal="center" vertical="center"/>
    </xf>
    <xf numFmtId="0" fontId="7" fillId="2" borderId="77" xfId="0" applyNumberFormat="1" applyFont="1" applyFill="1" applyBorder="1" applyAlignment="1">
      <alignment horizontal="center" vertical="center"/>
    </xf>
    <xf numFmtId="0" fontId="7" fillId="2" borderId="96" xfId="0" applyNumberFormat="1" applyFont="1" applyFill="1" applyBorder="1" applyAlignment="1">
      <alignment horizontal="center" vertical="center"/>
    </xf>
    <xf numFmtId="0" fontId="7" fillId="2" borderId="96" xfId="0" applyNumberFormat="1" applyFont="1" applyFill="1" applyBorder="1" applyAlignment="1">
      <alignment horizontal="center" vertical="center" wrapText="1"/>
    </xf>
    <xf numFmtId="0" fontId="7" fillId="2" borderId="148" xfId="0" applyNumberFormat="1" applyFont="1" applyFill="1" applyBorder="1" applyAlignment="1">
      <alignment horizontal="center" vertical="center" wrapText="1"/>
    </xf>
    <xf numFmtId="164" fontId="7" fillId="0" borderId="19" xfId="0" applyFont="1" applyBorder="1" applyAlignment="1">
      <alignment horizontal="center" vertical="center"/>
    </xf>
    <xf numFmtId="0" fontId="7" fillId="2" borderId="85" xfId="0" applyNumberFormat="1" applyFont="1" applyFill="1" applyBorder="1" applyAlignment="1">
      <alignment horizontal="center" vertical="center" wrapText="1"/>
    </xf>
    <xf numFmtId="0" fontId="17" fillId="2" borderId="13" xfId="0" applyNumberFormat="1" applyFont="1" applyFill="1" applyBorder="1" applyAlignment="1">
      <alignment horizontal="center" vertical="center"/>
    </xf>
    <xf numFmtId="0" fontId="7" fillId="3" borderId="113" xfId="0" applyNumberFormat="1" applyFont="1" applyFill="1" applyBorder="1" applyAlignment="1">
      <alignment horizontal="center" vertical="center"/>
    </xf>
    <xf numFmtId="0" fontId="8" fillId="11" borderId="13" xfId="0" applyNumberFormat="1" applyFont="1" applyFill="1" applyBorder="1" applyAlignment="1">
      <alignment horizontal="center" vertical="center" wrapText="1"/>
    </xf>
    <xf numFmtId="0" fontId="7" fillId="11" borderId="0" xfId="0" applyNumberFormat="1" applyFont="1" applyFill="1" applyBorder="1" applyAlignment="1">
      <alignment horizontal="center" vertical="center" wrapText="1"/>
    </xf>
    <xf numFmtId="0" fontId="8" fillId="11" borderId="25" xfId="0" applyNumberFormat="1" applyFont="1" applyFill="1" applyBorder="1" applyAlignment="1">
      <alignment horizontal="center" vertical="center" wrapText="1"/>
    </xf>
    <xf numFmtId="0" fontId="8" fillId="11" borderId="36" xfId="0" applyNumberFormat="1" applyFont="1" applyFill="1" applyBorder="1" applyAlignment="1">
      <alignment horizontal="center" vertical="center" wrapText="1"/>
    </xf>
    <xf numFmtId="0" fontId="16" fillId="2" borderId="16" xfId="0" applyNumberFormat="1" applyFont="1" applyFill="1" applyBorder="1" applyAlignment="1">
      <alignment horizontal="center" vertical="center" wrapText="1"/>
    </xf>
    <xf numFmtId="0" fontId="16" fillId="2" borderId="19" xfId="0" applyNumberFormat="1" applyFont="1" applyFill="1" applyBorder="1" applyAlignment="1">
      <alignment horizontal="center" vertical="center" wrapText="1"/>
    </xf>
    <xf numFmtId="0" fontId="9" fillId="2" borderId="16" xfId="0" applyNumberFormat="1" applyFont="1" applyFill="1" applyBorder="1" applyAlignment="1">
      <alignment horizontal="center" vertical="center" wrapText="1"/>
    </xf>
    <xf numFmtId="0" fontId="8" fillId="11" borderId="33" xfId="0" applyNumberFormat="1" applyFont="1" applyFill="1" applyBorder="1" applyAlignment="1">
      <alignment horizontal="center" vertical="center" wrapText="1"/>
    </xf>
    <xf numFmtId="0" fontId="8" fillId="11" borderId="26" xfId="0" applyNumberFormat="1" applyFont="1" applyFill="1" applyBorder="1" applyAlignment="1">
      <alignment horizontal="center" vertical="center" wrapText="1"/>
    </xf>
    <xf numFmtId="0" fontId="8" fillId="11" borderId="23" xfId="0" applyNumberFormat="1" applyFont="1" applyFill="1" applyBorder="1" applyAlignment="1">
      <alignment horizontal="center" vertical="center" wrapText="1"/>
    </xf>
    <xf numFmtId="0" fontId="8" fillId="11" borderId="30" xfId="0" applyNumberFormat="1" applyFont="1" applyFill="1" applyBorder="1" applyAlignment="1">
      <alignment horizontal="center" vertical="center" wrapText="1"/>
    </xf>
    <xf numFmtId="0" fontId="8" fillId="11" borderId="91" xfId="0" applyNumberFormat="1" applyFont="1" applyFill="1" applyBorder="1" applyAlignment="1">
      <alignment horizontal="center" vertical="center" wrapText="1"/>
    </xf>
    <xf numFmtId="0" fontId="7" fillId="11" borderId="146" xfId="0" applyNumberFormat="1" applyFont="1" applyFill="1" applyBorder="1" applyAlignment="1">
      <alignment horizontal="center" vertical="center"/>
    </xf>
    <xf numFmtId="0" fontId="7" fillId="11" borderId="28" xfId="0" applyNumberFormat="1" applyFont="1" applyFill="1" applyBorder="1" applyAlignment="1">
      <alignment horizontal="center" vertical="center"/>
    </xf>
    <xf numFmtId="0" fontId="7" fillId="11" borderId="46" xfId="0" applyNumberFormat="1" applyFont="1" applyFill="1" applyBorder="1" applyAlignment="1">
      <alignment horizontal="center" vertical="center"/>
    </xf>
    <xf numFmtId="0" fontId="7" fillId="11" borderId="32" xfId="0" applyNumberFormat="1" applyFont="1" applyFill="1" applyBorder="1" applyAlignment="1">
      <alignment horizontal="center" vertical="center" wrapText="1"/>
    </xf>
    <xf numFmtId="0" fontId="7" fillId="11" borderId="31" xfId="0" applyNumberFormat="1" applyFont="1" applyFill="1" applyBorder="1" applyAlignment="1">
      <alignment horizontal="center" vertical="center"/>
    </xf>
    <xf numFmtId="0" fontId="7" fillId="11" borderId="40" xfId="0" applyNumberFormat="1" applyFont="1" applyFill="1" applyBorder="1" applyAlignment="1">
      <alignment horizontal="center" vertical="center"/>
    </xf>
    <xf numFmtId="0" fontId="9" fillId="0" borderId="9" xfId="0" applyNumberFormat="1" applyFont="1" applyBorder="1" applyAlignment="1">
      <alignment horizontal="center" vertical="center"/>
    </xf>
    <xf numFmtId="0" fontId="7" fillId="11" borderId="130" xfId="0" applyNumberFormat="1" applyFont="1" applyFill="1" applyBorder="1" applyAlignment="1">
      <alignment horizontal="center" vertical="center" wrapText="1"/>
    </xf>
    <xf numFmtId="0" fontId="7" fillId="11" borderId="127" xfId="0" applyNumberFormat="1" applyFont="1" applyFill="1" applyBorder="1" applyAlignment="1">
      <alignment horizontal="center" vertical="center" wrapText="1"/>
    </xf>
    <xf numFmtId="0" fontId="8" fillId="11" borderId="91" xfId="0" applyNumberFormat="1" applyFont="1" applyFill="1" applyBorder="1" applyAlignment="1">
      <alignment horizontal="center" vertical="center"/>
    </xf>
    <xf numFmtId="0" fontId="7" fillId="11" borderId="6" xfId="0" applyNumberFormat="1" applyFont="1" applyFill="1" applyBorder="1" applyAlignment="1">
      <alignment horizontal="center" vertical="center" wrapText="1"/>
    </xf>
    <xf numFmtId="0" fontId="8" fillId="11" borderId="127" xfId="0" applyNumberFormat="1" applyFont="1" applyFill="1" applyBorder="1" applyAlignment="1">
      <alignment horizontal="center" vertical="center" wrapText="1"/>
    </xf>
    <xf numFmtId="0" fontId="8" fillId="11" borderId="21" xfId="0" applyNumberFormat="1" applyFont="1" applyFill="1" applyBorder="1" applyAlignment="1">
      <alignment vertical="center"/>
    </xf>
    <xf numFmtId="0" fontId="7" fillId="11" borderId="158" xfId="0" applyNumberFormat="1" applyFont="1" applyFill="1" applyBorder="1" applyAlignment="1">
      <alignment horizontal="center" vertical="center" wrapText="1"/>
    </xf>
    <xf numFmtId="164" fontId="11" fillId="0" borderId="0" xfId="0" applyFont="1" applyBorder="1" applyAlignment="1">
      <alignment horizontal="center" vertical="center"/>
    </xf>
    <xf numFmtId="0" fontId="7" fillId="0" borderId="0" xfId="0" applyNumberFormat="1" applyFont="1" applyBorder="1" applyAlignment="1">
      <alignment horizontal="left" vertical="center" wrapText="1"/>
    </xf>
    <xf numFmtId="0" fontId="7" fillId="0" borderId="17" xfId="0" applyNumberFormat="1" applyFont="1" applyBorder="1" applyAlignment="1">
      <alignment horizontal="center" vertical="center" wrapText="1"/>
    </xf>
    <xf numFmtId="0" fontId="7" fillId="2" borderId="13" xfId="0" applyNumberFormat="1" applyFont="1" applyFill="1" applyBorder="1" applyAlignment="1">
      <alignment vertical="center" wrapText="1"/>
    </xf>
    <xf numFmtId="0" fontId="7" fillId="2" borderId="18" xfId="0" applyNumberFormat="1" applyFont="1" applyFill="1" applyBorder="1" applyAlignment="1">
      <alignment vertical="center" wrapText="1"/>
    </xf>
    <xf numFmtId="4" fontId="7" fillId="0" borderId="0" xfId="0" applyNumberFormat="1" applyFont="1" applyBorder="1" applyAlignment="1">
      <alignment vertical="center"/>
    </xf>
    <xf numFmtId="0" fontId="7" fillId="2" borderId="46" xfId="0" applyNumberFormat="1" applyFont="1" applyFill="1" applyBorder="1" applyAlignment="1">
      <alignment vertical="center" wrapText="1"/>
    </xf>
    <xf numFmtId="164" fontId="9" fillId="0" borderId="0" xfId="0" applyFont="1" applyBorder="1" applyAlignment="1">
      <alignment horizontal="center" vertical="center"/>
    </xf>
    <xf numFmtId="0" fontId="21" fillId="0" borderId="0" xfId="0" applyNumberFormat="1" applyFont="1" applyBorder="1" applyAlignment="1">
      <alignment horizontal="center" vertical="center"/>
    </xf>
    <xf numFmtId="164" fontId="8" fillId="0" borderId="0" xfId="0" applyFont="1" applyBorder="1" applyAlignment="1">
      <alignment horizontal="center" vertical="center" wrapText="1"/>
    </xf>
    <xf numFmtId="4" fontId="8" fillId="0" borderId="0" xfId="0" applyNumberFormat="1" applyFont="1" applyBorder="1" applyAlignment="1">
      <alignment horizontal="center" vertical="center"/>
    </xf>
    <xf numFmtId="0" fontId="7" fillId="2" borderId="46" xfId="0" applyNumberFormat="1" applyFont="1" applyFill="1" applyBorder="1" applyAlignment="1">
      <alignment horizontal="center" vertical="center"/>
    </xf>
    <xf numFmtId="0" fontId="8" fillId="3" borderId="78" xfId="0" applyNumberFormat="1" applyFont="1" applyFill="1" applyBorder="1" applyAlignment="1">
      <alignment horizontal="center" vertical="center"/>
    </xf>
    <xf numFmtId="0" fontId="7" fillId="3" borderId="98" xfId="0" applyNumberFormat="1" applyFont="1" applyFill="1" applyBorder="1" applyAlignment="1">
      <alignment horizontal="center" vertical="center"/>
    </xf>
    <xf numFmtId="4" fontId="22" fillId="0" borderId="0" xfId="0" applyNumberFormat="1" applyFont="1" applyBorder="1" applyAlignment="1">
      <alignment horizontal="center" vertical="center"/>
    </xf>
    <xf numFmtId="0" fontId="8" fillId="3" borderId="21" xfId="0" applyNumberFormat="1" applyFont="1" applyFill="1" applyBorder="1" applyAlignment="1">
      <alignment horizontal="center" vertical="center"/>
    </xf>
    <xf numFmtId="0" fontId="8" fillId="2" borderId="91" xfId="0" applyNumberFormat="1" applyFont="1" applyFill="1" applyBorder="1" applyAlignment="1">
      <alignment horizontal="center" vertical="center"/>
    </xf>
    <xf numFmtId="164" fontId="8" fillId="0" borderId="19" xfId="0" applyFont="1" applyBorder="1" applyAlignment="1">
      <alignment horizontal="center" vertical="center"/>
    </xf>
    <xf numFmtId="0" fontId="8" fillId="2" borderId="41" xfId="0" applyNumberFormat="1" applyFont="1" applyFill="1" applyBorder="1" applyAlignment="1">
      <alignment horizontal="center" vertical="center"/>
    </xf>
    <xf numFmtId="0" fontId="8" fillId="2" borderId="48" xfId="0" applyNumberFormat="1" applyFont="1" applyFill="1" applyBorder="1" applyAlignment="1">
      <alignment horizontal="center" vertical="center"/>
    </xf>
    <xf numFmtId="0" fontId="8" fillId="2" borderId="146" xfId="0" applyNumberFormat="1" applyFont="1" applyFill="1" applyBorder="1" applyAlignment="1">
      <alignment horizontal="center" vertical="center"/>
    </xf>
    <xf numFmtId="0" fontId="8" fillId="2" borderId="28" xfId="0" applyNumberFormat="1" applyFont="1" applyFill="1" applyBorder="1" applyAlignment="1">
      <alignment horizontal="center" vertical="center"/>
    </xf>
    <xf numFmtId="0" fontId="8" fillId="2" borderId="116" xfId="0" applyNumberFormat="1" applyFont="1" applyFill="1" applyBorder="1" applyAlignment="1">
      <alignment horizontal="center" vertical="center"/>
    </xf>
    <xf numFmtId="0" fontId="8" fillId="2" borderId="111" xfId="0" applyNumberFormat="1" applyFont="1" applyFill="1" applyBorder="1" applyAlignment="1">
      <alignment horizontal="center" vertical="center" wrapText="1"/>
    </xf>
    <xf numFmtId="0" fontId="8" fillId="2" borderId="74" xfId="0" applyNumberFormat="1" applyFont="1" applyFill="1" applyBorder="1" applyAlignment="1">
      <alignment horizontal="center" vertical="center" wrapText="1"/>
    </xf>
    <xf numFmtId="0" fontId="8" fillId="2" borderId="86" xfId="0" applyNumberFormat="1" applyFont="1" applyFill="1" applyBorder="1" applyAlignment="1">
      <alignment horizontal="center" vertical="center" wrapText="1"/>
    </xf>
    <xf numFmtId="0" fontId="7" fillId="2" borderId="111" xfId="0" applyNumberFormat="1" applyFont="1" applyFill="1" applyBorder="1" applyAlignment="1">
      <alignment horizontal="center" vertical="center"/>
    </xf>
    <xf numFmtId="0" fontId="7" fillId="2" borderId="74" xfId="0" applyNumberFormat="1" applyFont="1" applyFill="1" applyBorder="1" applyAlignment="1">
      <alignment horizontal="center" vertical="center"/>
    </xf>
    <xf numFmtId="0" fontId="8" fillId="3" borderId="35" xfId="0" applyNumberFormat="1" applyFont="1" applyFill="1" applyBorder="1" applyAlignment="1">
      <alignment horizontal="center" vertical="center" wrapText="1"/>
    </xf>
    <xf numFmtId="0" fontId="7" fillId="6" borderId="35" xfId="0" applyNumberFormat="1" applyFont="1" applyFill="1" applyBorder="1" applyAlignment="1">
      <alignment horizontal="center" vertical="center" wrapText="1"/>
    </xf>
    <xf numFmtId="0" fontId="8" fillId="3" borderId="46" xfId="0" applyNumberFormat="1" applyFont="1" applyFill="1" applyBorder="1" applyAlignment="1">
      <alignment horizontal="center" vertical="center" wrapText="1"/>
    </xf>
    <xf numFmtId="0" fontId="8" fillId="3" borderId="32" xfId="0" applyNumberFormat="1" applyFont="1" applyFill="1" applyBorder="1" applyAlignment="1">
      <alignment horizontal="center" vertical="center" wrapText="1"/>
    </xf>
    <xf numFmtId="0" fontId="7" fillId="6" borderId="96" xfId="0" applyNumberFormat="1" applyFont="1" applyFill="1" applyBorder="1" applyAlignment="1">
      <alignment horizontal="center" vertical="center" wrapText="1"/>
    </xf>
    <xf numFmtId="0" fontId="23" fillId="0" borderId="0" xfId="0" applyNumberFormat="1" applyFont="1" applyBorder="1" applyAlignment="1">
      <alignment horizontal="center" vertical="center"/>
    </xf>
    <xf numFmtId="0" fontId="8" fillId="2" borderId="78" xfId="0" applyNumberFormat="1" applyFont="1" applyFill="1" applyBorder="1" applyAlignment="1">
      <alignment horizontal="center" vertical="center"/>
    </xf>
    <xf numFmtId="0" fontId="7" fillId="2" borderId="32" xfId="0" applyNumberFormat="1" applyFont="1" applyFill="1" applyBorder="1" applyAlignment="1">
      <alignment horizontal="center" vertical="center"/>
    </xf>
    <xf numFmtId="0" fontId="7" fillId="2" borderId="148" xfId="0" applyNumberFormat="1" applyFont="1" applyFill="1" applyBorder="1" applyAlignment="1">
      <alignment horizontal="center" vertical="center"/>
    </xf>
    <xf numFmtId="0" fontId="7" fillId="2" borderId="88" xfId="0" applyNumberFormat="1" applyFont="1" applyFill="1" applyBorder="1" applyAlignment="1">
      <alignment horizontal="center" vertical="center"/>
    </xf>
    <xf numFmtId="0" fontId="8" fillId="2" borderId="15" xfId="0" applyNumberFormat="1" applyFont="1" applyFill="1" applyBorder="1" applyAlignment="1">
      <alignment horizontal="center" vertical="center"/>
    </xf>
    <xf numFmtId="0" fontId="8" fillId="2" borderId="85" xfId="0" applyNumberFormat="1" applyFont="1" applyFill="1" applyBorder="1" applyAlignment="1">
      <alignment horizontal="center" vertical="center"/>
    </xf>
    <xf numFmtId="0" fontId="9" fillId="0" borderId="90" xfId="0" applyNumberFormat="1" applyFont="1" applyBorder="1" applyAlignment="1">
      <alignment horizontal="center" vertical="center"/>
    </xf>
    <xf numFmtId="0" fontId="8" fillId="3" borderId="41" xfId="0" applyNumberFormat="1" applyFont="1" applyFill="1" applyBorder="1" applyAlignment="1">
      <alignment horizontal="center" vertical="center" wrapText="1"/>
    </xf>
    <xf numFmtId="0" fontId="8" fillId="3" borderId="78" xfId="0" applyNumberFormat="1" applyFont="1" applyFill="1" applyBorder="1" applyAlignment="1">
      <alignment horizontal="center" vertical="center" wrapText="1"/>
    </xf>
    <xf numFmtId="0" fontId="8" fillId="3" borderId="113" xfId="0" applyNumberFormat="1" applyFont="1" applyFill="1" applyBorder="1" applyAlignment="1">
      <alignment horizontal="center" vertical="center" wrapText="1"/>
    </xf>
    <xf numFmtId="0" fontId="7" fillId="6" borderId="113" xfId="0" applyNumberFormat="1" applyFont="1" applyFill="1" applyBorder="1" applyAlignment="1">
      <alignment horizontal="center" vertical="center"/>
    </xf>
    <xf numFmtId="0" fontId="7" fillId="6" borderId="32" xfId="0" applyNumberFormat="1" applyFont="1" applyFill="1" applyBorder="1" applyAlignment="1">
      <alignment horizontal="center" vertical="center"/>
    </xf>
    <xf numFmtId="0" fontId="24" fillId="0" borderId="0" xfId="0" applyNumberFormat="1" applyFont="1" applyBorder="1" applyAlignment="1">
      <alignment horizontal="center" vertical="center"/>
    </xf>
    <xf numFmtId="0" fontId="8" fillId="13" borderId="14" xfId="0" applyNumberFormat="1" applyFont="1" applyFill="1" applyBorder="1" applyAlignment="1">
      <alignment horizontal="center" vertical="center" wrapText="1"/>
    </xf>
    <xf numFmtId="0" fontId="8" fillId="13" borderId="17" xfId="0" applyNumberFormat="1" applyFont="1" applyFill="1" applyBorder="1" applyAlignment="1">
      <alignment horizontal="center" vertical="center" wrapText="1"/>
    </xf>
    <xf numFmtId="0" fontId="8" fillId="13" borderId="19" xfId="0" applyNumberFormat="1" applyFont="1" applyFill="1" applyBorder="1" applyAlignment="1">
      <alignment horizontal="center" vertical="center" wrapText="1"/>
    </xf>
    <xf numFmtId="0" fontId="8" fillId="13" borderId="15" xfId="0" applyNumberFormat="1" applyFont="1" applyFill="1" applyBorder="1" applyAlignment="1">
      <alignment horizontal="center" vertical="center" wrapText="1"/>
    </xf>
    <xf numFmtId="0" fontId="8" fillId="13" borderId="25" xfId="0" applyNumberFormat="1" applyFont="1" applyFill="1" applyBorder="1" applyAlignment="1">
      <alignment horizontal="center" vertical="center" wrapText="1"/>
    </xf>
    <xf numFmtId="0" fontId="7" fillId="13" borderId="19" xfId="0" applyNumberFormat="1" applyFont="1" applyFill="1" applyBorder="1" applyAlignment="1">
      <alignment horizontal="center" vertical="center"/>
    </xf>
    <xf numFmtId="0" fontId="8" fillId="13" borderId="20" xfId="0" applyNumberFormat="1" applyFont="1" applyFill="1" applyBorder="1" applyAlignment="1">
      <alignment horizontal="center" vertical="center" wrapText="1"/>
    </xf>
    <xf numFmtId="0" fontId="7" fillId="13" borderId="15" xfId="0" applyNumberFormat="1" applyFont="1" applyFill="1" applyBorder="1" applyAlignment="1">
      <alignment horizontal="center" vertical="center"/>
    </xf>
    <xf numFmtId="0" fontId="8" fillId="13" borderId="22" xfId="0" applyNumberFormat="1" applyFont="1" applyFill="1" applyBorder="1" applyAlignment="1">
      <alignment horizontal="center" vertical="center" wrapText="1"/>
    </xf>
    <xf numFmtId="0" fontId="8" fillId="2" borderId="90" xfId="0" applyNumberFormat="1" applyFont="1" applyFill="1" applyBorder="1" applyAlignment="1">
      <alignment horizontal="center" vertical="center" wrapText="1"/>
    </xf>
    <xf numFmtId="0" fontId="8" fillId="13" borderId="44" xfId="0" applyNumberFormat="1" applyFont="1" applyFill="1" applyBorder="1" applyAlignment="1">
      <alignment horizontal="center" vertical="center" wrapText="1"/>
    </xf>
    <xf numFmtId="0" fontId="8" fillId="13" borderId="31" xfId="0" applyNumberFormat="1" applyFont="1" applyFill="1" applyBorder="1" applyAlignment="1">
      <alignment horizontal="center" vertical="center" wrapText="1"/>
    </xf>
    <xf numFmtId="0" fontId="8" fillId="13" borderId="0" xfId="0" applyNumberFormat="1" applyFont="1" applyFill="1" applyBorder="1" applyAlignment="1">
      <alignment horizontal="center" vertical="center" wrapText="1"/>
    </xf>
    <xf numFmtId="0" fontId="8" fillId="13" borderId="89" xfId="0" applyNumberFormat="1" applyFont="1" applyFill="1" applyBorder="1" applyAlignment="1">
      <alignment horizontal="center" vertical="center" wrapText="1"/>
    </xf>
    <xf numFmtId="164" fontId="7" fillId="6" borderId="19" xfId="0" applyFont="1" applyFill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 wrapText="1"/>
    </xf>
    <xf numFmtId="0" fontId="8" fillId="19" borderId="19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19" borderId="16" xfId="0" applyNumberFormat="1" applyFont="1" applyFill="1" applyBorder="1" applyAlignment="1">
      <alignment horizontal="center" vertical="center" wrapText="1"/>
    </xf>
    <xf numFmtId="0" fontId="8" fillId="19" borderId="16" xfId="0" applyNumberFormat="1" applyFont="1" applyFill="1" applyBorder="1" applyAlignment="1">
      <alignment horizontal="center" vertical="center" wrapText="1"/>
    </xf>
    <xf numFmtId="164" fontId="0" fillId="0" borderId="0" xfId="0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7" fillId="20" borderId="20" xfId="0" applyNumberFormat="1" applyFont="1" applyFill="1" applyBorder="1" applyAlignment="1">
      <alignment horizontal="center" vertical="center" wrapText="1"/>
    </xf>
    <xf numFmtId="0" fontId="7" fillId="0" borderId="24" xfId="0" applyNumberFormat="1" applyFont="1" applyFill="1" applyBorder="1" applyAlignment="1">
      <alignment horizontal="center" vertical="center"/>
    </xf>
    <xf numFmtId="0" fontId="7" fillId="0" borderId="0" xfId="0" applyNumberFormat="1" applyFont="1" applyFill="1" applyBorder="1" applyAlignment="1">
      <alignment horizontal="center" vertical="center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3" borderId="107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22" borderId="19" xfId="0" applyNumberFormat="1" applyFont="1" applyFill="1" applyBorder="1" applyAlignment="1">
      <alignment horizontal="center" vertical="center" wrapText="1"/>
    </xf>
    <xf numFmtId="0" fontId="28" fillId="5" borderId="13" xfId="0" applyNumberFormat="1" applyFont="1" applyFill="1" applyBorder="1" applyAlignment="1">
      <alignment horizontal="center" vertical="center"/>
    </xf>
    <xf numFmtId="0" fontId="7" fillId="19" borderId="13" xfId="0" applyNumberFormat="1" applyFont="1" applyFill="1" applyBorder="1" applyAlignment="1">
      <alignment horizontal="center" vertical="center" wrapText="1"/>
    </xf>
    <xf numFmtId="0" fontId="7" fillId="19" borderId="14" xfId="0" applyNumberFormat="1" applyFont="1" applyFill="1" applyBorder="1" applyAlignment="1">
      <alignment horizontal="center" vertical="center" wrapText="1"/>
    </xf>
    <xf numFmtId="0" fontId="7" fillId="19" borderId="25" xfId="0" applyNumberFormat="1" applyFont="1" applyFill="1" applyBorder="1" applyAlignment="1">
      <alignment horizontal="center" vertical="center" wrapText="1"/>
    </xf>
    <xf numFmtId="0" fontId="7" fillId="19" borderId="18" xfId="0" applyNumberFormat="1" applyFont="1" applyFill="1" applyBorder="1" applyAlignment="1">
      <alignment horizontal="center" vertical="center" wrapText="1"/>
    </xf>
    <xf numFmtId="0" fontId="7" fillId="19" borderId="20" xfId="0" applyNumberFormat="1" applyFont="1" applyFill="1" applyBorder="1" applyAlignment="1">
      <alignment horizontal="center" vertical="center" wrapText="1"/>
    </xf>
    <xf numFmtId="0" fontId="7" fillId="19" borderId="21" xfId="0" applyNumberFormat="1" applyFont="1" applyFill="1" applyBorder="1" applyAlignment="1">
      <alignment horizontal="center" vertical="center" wrapText="1"/>
    </xf>
    <xf numFmtId="0" fontId="7" fillId="19" borderId="105" xfId="0" applyNumberFormat="1" applyFont="1" applyFill="1" applyBorder="1" applyAlignment="1">
      <alignment horizontal="center" vertical="center" wrapText="1"/>
    </xf>
    <xf numFmtId="0" fontId="7" fillId="19" borderId="36" xfId="0" applyNumberFormat="1" applyFont="1" applyFill="1" applyBorder="1" applyAlignment="1">
      <alignment horizontal="center" vertical="center" wrapText="1"/>
    </xf>
    <xf numFmtId="0" fontId="7" fillId="19" borderId="78" xfId="0" applyNumberFormat="1" applyFont="1" applyFill="1" applyBorder="1" applyAlignment="1">
      <alignment horizontal="center" vertical="center" wrapText="1"/>
    </xf>
    <xf numFmtId="0" fontId="7" fillId="19" borderId="44" xfId="0" applyNumberFormat="1" applyFont="1" applyFill="1" applyBorder="1" applyAlignment="1">
      <alignment horizontal="center" vertical="center" wrapText="1"/>
    </xf>
    <xf numFmtId="0" fontId="7" fillId="19" borderId="89" xfId="0" applyNumberFormat="1" applyFont="1" applyFill="1" applyBorder="1" applyAlignment="1">
      <alignment horizontal="center" vertical="center" wrapText="1"/>
    </xf>
    <xf numFmtId="0" fontId="4" fillId="19" borderId="0" xfId="1" applyNumberFormat="1" applyFont="1" applyFill="1" applyBorder="1" applyAlignment="1" applyProtection="1">
      <alignment vertical="center"/>
    </xf>
    <xf numFmtId="0" fontId="28" fillId="3" borderId="19" xfId="0" applyNumberFormat="1" applyFont="1" applyFill="1" applyBorder="1" applyAlignment="1">
      <alignment horizontal="center" vertical="center" wrapText="1"/>
    </xf>
    <xf numFmtId="0" fontId="31" fillId="23" borderId="91" xfId="0" applyNumberFormat="1" applyFont="1" applyFill="1" applyBorder="1" applyAlignment="1">
      <alignment horizontal="center" vertical="center" wrapText="1"/>
    </xf>
    <xf numFmtId="0" fontId="7" fillId="23" borderId="77" xfId="0" applyNumberFormat="1" applyFont="1" applyFill="1" applyBorder="1" applyAlignment="1">
      <alignment horizontal="center" vertical="center"/>
    </xf>
    <xf numFmtId="0" fontId="7" fillId="23" borderId="77" xfId="0" applyNumberFormat="1" applyFont="1" applyFill="1" applyBorder="1" applyAlignment="1">
      <alignment horizontal="center" vertical="center" wrapText="1"/>
    </xf>
    <xf numFmtId="0" fontId="7" fillId="23" borderId="35" xfId="0" applyNumberFormat="1" applyFont="1" applyFill="1" applyBorder="1" applyAlignment="1">
      <alignment horizontal="center" vertical="center" wrapText="1"/>
    </xf>
    <xf numFmtId="0" fontId="8" fillId="23" borderId="19" xfId="0" applyNumberFormat="1" applyFont="1" applyFill="1" applyBorder="1" applyAlignment="1">
      <alignment horizontal="center" vertical="center" wrapText="1"/>
    </xf>
    <xf numFmtId="0" fontId="7" fillId="24" borderId="19" xfId="0" applyNumberFormat="1" applyFont="1" applyFill="1" applyBorder="1" applyAlignment="1">
      <alignment horizontal="center" vertical="center" wrapText="1"/>
    </xf>
    <xf numFmtId="0" fontId="28" fillId="3" borderId="16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/>
    </xf>
    <xf numFmtId="0" fontId="7" fillId="3" borderId="30" xfId="0" applyNumberFormat="1" applyFont="1" applyFill="1" applyBorder="1" applyAlignment="1">
      <alignment horizontal="center" vertical="center"/>
    </xf>
    <xf numFmtId="0" fontId="7" fillId="3" borderId="88" xfId="0" applyNumberFormat="1" applyFont="1" applyFill="1" applyBorder="1" applyAlignment="1">
      <alignment horizontal="center" vertical="center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8" fillId="3" borderId="14" xfId="0" applyNumberFormat="1" applyFont="1" applyFill="1" applyBorder="1" applyAlignment="1">
      <alignment horizontal="center" vertical="center" wrapText="1"/>
    </xf>
    <xf numFmtId="0" fontId="8" fillId="3" borderId="16" xfId="0" applyNumberFormat="1" applyFont="1" applyFill="1" applyBorder="1" applyAlignment="1">
      <alignment horizontal="center" vertical="center" wrapText="1"/>
    </xf>
    <xf numFmtId="0" fontId="8" fillId="3" borderId="19" xfId="0" applyNumberFormat="1" applyFont="1" applyFill="1" applyBorder="1" applyAlignment="1">
      <alignment horizontal="center" vertical="center" wrapText="1"/>
    </xf>
    <xf numFmtId="0" fontId="7" fillId="3" borderId="91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vertical="center"/>
    </xf>
    <xf numFmtId="0" fontId="7" fillId="19" borderId="19" xfId="0" applyNumberFormat="1" applyFont="1" applyFill="1" applyBorder="1" applyAlignment="1">
      <alignment horizontal="center" vertical="center" wrapText="1"/>
    </xf>
    <xf numFmtId="0" fontId="8" fillId="3" borderId="31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7" fillId="5" borderId="16" xfId="0" applyNumberFormat="1" applyFont="1" applyFill="1" applyBorder="1" applyAlignment="1">
      <alignment horizontal="center" vertical="center" wrapText="1"/>
    </xf>
    <xf numFmtId="0" fontId="10" fillId="0" borderId="0" xfId="0" applyNumberFormat="1" applyFont="1" applyBorder="1" applyAlignment="1">
      <alignment vertical="center" wrapText="1"/>
    </xf>
    <xf numFmtId="0" fontId="7" fillId="25" borderId="18" xfId="0" applyNumberFormat="1" applyFont="1" applyFill="1" applyBorder="1" applyAlignment="1">
      <alignment horizontal="center" vertical="center" wrapText="1"/>
    </xf>
    <xf numFmtId="0" fontId="28" fillId="25" borderId="18" xfId="0" applyNumberFormat="1" applyFont="1" applyFill="1" applyBorder="1" applyAlignment="1">
      <alignment horizontal="center" vertical="center" wrapText="1"/>
    </xf>
    <xf numFmtId="0" fontId="7" fillId="22" borderId="16" xfId="0" applyNumberFormat="1" applyFont="1" applyFill="1" applyBorder="1" applyAlignment="1">
      <alignment horizontal="center" vertical="center" wrapText="1"/>
    </xf>
    <xf numFmtId="0" fontId="7" fillId="19" borderId="16" xfId="0" applyNumberFormat="1" applyFont="1" applyFill="1" applyBorder="1" applyAlignment="1">
      <alignment horizontal="center" vertical="center"/>
    </xf>
    <xf numFmtId="0" fontId="7" fillId="19" borderId="116" xfId="0" applyNumberFormat="1" applyFont="1" applyFill="1" applyBorder="1" applyAlignment="1">
      <alignment horizontal="center" vertical="center" wrapText="1"/>
    </xf>
    <xf numFmtId="0" fontId="7" fillId="19" borderId="46" xfId="0" applyNumberFormat="1" applyFont="1" applyFill="1" applyBorder="1" applyAlignment="1">
      <alignment horizontal="center" vertical="center" wrapText="1"/>
    </xf>
    <xf numFmtId="0" fontId="7" fillId="19" borderId="31" xfId="0" applyNumberFormat="1" applyFont="1" applyFill="1" applyBorder="1" applyAlignment="1">
      <alignment horizontal="center" vertical="center"/>
    </xf>
    <xf numFmtId="0" fontId="7" fillId="19" borderId="32" xfId="0" applyNumberFormat="1" applyFont="1" applyFill="1" applyBorder="1" applyAlignment="1">
      <alignment horizontal="center" vertical="center" wrapText="1"/>
    </xf>
    <xf numFmtId="0" fontId="7" fillId="19" borderId="31" xfId="0" applyNumberFormat="1" applyFont="1" applyFill="1" applyBorder="1" applyAlignment="1">
      <alignment horizontal="center" vertical="center" wrapText="1"/>
    </xf>
    <xf numFmtId="0" fontId="8" fillId="19" borderId="44" xfId="0" applyNumberFormat="1" applyFont="1" applyFill="1" applyBorder="1" applyAlignment="1">
      <alignment horizontal="center" vertical="center" wrapText="1"/>
    </xf>
    <xf numFmtId="0" fontId="7" fillId="22" borderId="44" xfId="0" applyNumberFormat="1" applyFont="1" applyFill="1" applyBorder="1" applyAlignment="1">
      <alignment horizontal="center" vertical="center" wrapText="1"/>
    </xf>
    <xf numFmtId="0" fontId="8" fillId="19" borderId="31" xfId="0" applyNumberFormat="1" applyFont="1" applyFill="1" applyBorder="1" applyAlignment="1">
      <alignment horizontal="center" vertical="center" wrapText="1"/>
    </xf>
    <xf numFmtId="0" fontId="7" fillId="19" borderId="40" xfId="0" applyNumberFormat="1" applyFont="1" applyFill="1" applyBorder="1" applyAlignment="1">
      <alignment horizontal="center" vertical="center" wrapText="1"/>
    </xf>
    <xf numFmtId="0" fontId="7" fillId="22" borderId="14" xfId="0" applyNumberFormat="1" applyFont="1" applyFill="1" applyBorder="1" applyAlignment="1">
      <alignment horizontal="center" vertical="center" wrapText="1"/>
    </xf>
    <xf numFmtId="0" fontId="7" fillId="25" borderId="13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7" fillId="5" borderId="44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horizontal="center" vertical="center" wrapText="1"/>
    </xf>
    <xf numFmtId="164" fontId="7" fillId="0" borderId="0" xfId="0" applyFont="1" applyBorder="1" applyAlignment="1">
      <alignment horizontal="center" vertical="center"/>
    </xf>
    <xf numFmtId="0" fontId="7" fillId="3" borderId="104" xfId="0" applyNumberFormat="1" applyFont="1" applyFill="1" applyBorder="1" applyAlignment="1">
      <alignment horizontal="center" vertical="center" wrapText="1"/>
    </xf>
    <xf numFmtId="0" fontId="28" fillId="7" borderId="12" xfId="0" applyNumberFormat="1" applyFont="1" applyFill="1" applyBorder="1" applyAlignment="1">
      <alignment horizontal="center" vertical="center" wrapText="1"/>
    </xf>
    <xf numFmtId="0" fontId="7" fillId="5" borderId="162" xfId="0" applyNumberFormat="1" applyFont="1" applyFill="1" applyBorder="1" applyAlignment="1">
      <alignment horizontal="center" vertical="center" wrapText="1"/>
    </xf>
    <xf numFmtId="0" fontId="7" fillId="5" borderId="163" xfId="0" applyNumberFormat="1" applyFont="1" applyFill="1" applyBorder="1" applyAlignment="1">
      <alignment horizontal="center" vertical="center" wrapText="1"/>
    </xf>
    <xf numFmtId="0" fontId="7" fillId="26" borderId="78" xfId="0" applyNumberFormat="1" applyFont="1" applyFill="1" applyBorder="1" applyAlignment="1">
      <alignment horizontal="center" vertical="center" wrapText="1"/>
    </xf>
    <xf numFmtId="0" fontId="7" fillId="26" borderId="44" xfId="0" applyNumberFormat="1" applyFont="1" applyFill="1" applyBorder="1" applyAlignment="1">
      <alignment horizontal="center" vertical="center" wrapText="1"/>
    </xf>
    <xf numFmtId="0" fontId="7" fillId="26" borderId="44" xfId="0" applyNumberFormat="1" applyFont="1" applyFill="1" applyBorder="1" applyAlignment="1">
      <alignment vertical="center"/>
    </xf>
    <xf numFmtId="0" fontId="7" fillId="26" borderId="89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/>
    </xf>
    <xf numFmtId="0" fontId="7" fillId="0" borderId="0" xfId="0" applyNumberFormat="1" applyFont="1" applyFill="1" applyBorder="1" applyAlignment="1">
      <alignment vertical="center"/>
    </xf>
    <xf numFmtId="0" fontId="8" fillId="23" borderId="44" xfId="0" applyNumberFormat="1" applyFont="1" applyFill="1" applyBorder="1" applyAlignment="1">
      <alignment horizontal="center" vertical="center"/>
    </xf>
    <xf numFmtId="0" fontId="7" fillId="23" borderId="44" xfId="0" applyNumberFormat="1" applyFont="1" applyFill="1" applyBorder="1" applyAlignment="1">
      <alignment horizontal="center" vertical="center"/>
    </xf>
    <xf numFmtId="0" fontId="7" fillId="24" borderId="44" xfId="0" applyNumberFormat="1" applyFont="1" applyFill="1" applyBorder="1" applyAlignment="1">
      <alignment horizontal="center" vertical="center"/>
    </xf>
    <xf numFmtId="0" fontId="7" fillId="23" borderId="89" xfId="0" applyNumberFormat="1" applyFont="1" applyFill="1" applyBorder="1" applyAlignment="1">
      <alignment horizontal="center" vertical="center"/>
    </xf>
    <xf numFmtId="0" fontId="7" fillId="23" borderId="78" xfId="0" applyNumberFormat="1" applyFont="1" applyFill="1" applyBorder="1" applyAlignment="1">
      <alignment horizontal="center" vertical="center" wrapText="1"/>
    </xf>
    <xf numFmtId="0" fontId="7" fillId="23" borderId="44" xfId="0" applyNumberFormat="1" applyFont="1" applyFill="1" applyBorder="1" applyAlignment="1">
      <alignment horizontal="center" vertical="center" wrapText="1"/>
    </xf>
    <xf numFmtId="0" fontId="7" fillId="3" borderId="31" xfId="0" applyNumberFormat="1" applyFont="1" applyFill="1" applyBorder="1" applyAlignment="1">
      <alignment vertical="center"/>
    </xf>
    <xf numFmtId="0" fontId="7" fillId="22" borderId="21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28" fillId="5" borderId="19" xfId="0" applyNumberFormat="1" applyFont="1" applyFill="1" applyBorder="1" applyAlignment="1">
      <alignment horizontal="center" vertical="center" wrapText="1"/>
    </xf>
    <xf numFmtId="0" fontId="28" fillId="3" borderId="18" xfId="0" applyNumberFormat="1" applyFont="1" applyFill="1" applyBorder="1" applyAlignment="1">
      <alignment horizontal="center" vertical="center" wrapText="1"/>
    </xf>
    <xf numFmtId="0" fontId="7" fillId="22" borderId="22" xfId="0" applyNumberFormat="1" applyFont="1" applyFill="1" applyBorder="1" applyAlignment="1">
      <alignment horizontal="center" vertical="center" wrapText="1"/>
    </xf>
    <xf numFmtId="0" fontId="7" fillId="22" borderId="15" xfId="0" applyNumberFormat="1" applyFont="1" applyFill="1" applyBorder="1" applyAlignment="1">
      <alignment horizontal="center" vertical="center" wrapText="1"/>
    </xf>
    <xf numFmtId="0" fontId="28" fillId="3" borderId="22" xfId="0" applyNumberFormat="1" applyFont="1" applyFill="1" applyBorder="1" applyAlignment="1">
      <alignment horizontal="center" vertical="center"/>
    </xf>
    <xf numFmtId="0" fontId="28" fillId="22" borderId="23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Fill="1" applyBorder="1" applyAlignment="1">
      <alignment horizontal="center" vertical="center"/>
    </xf>
    <xf numFmtId="164" fontId="7" fillId="0" borderId="0" xfId="0" applyFont="1" applyFill="1" applyBorder="1" applyAlignment="1">
      <alignment horizontal="center" vertical="center"/>
    </xf>
    <xf numFmtId="0" fontId="7" fillId="22" borderId="107" xfId="0" applyNumberFormat="1" applyFont="1" applyFill="1" applyBorder="1" applyAlignment="1">
      <alignment horizontal="center" vertical="center" wrapText="1"/>
    </xf>
    <xf numFmtId="0" fontId="28" fillId="22" borderId="22" xfId="0" applyNumberFormat="1" applyFont="1" applyFill="1" applyBorder="1" applyAlignment="1">
      <alignment horizontal="center" vertical="center" wrapText="1"/>
    </xf>
    <xf numFmtId="0" fontId="28" fillId="3" borderId="107" xfId="0" applyNumberFormat="1" applyFont="1" applyFill="1" applyBorder="1" applyAlignment="1">
      <alignment horizontal="center" vertical="center" wrapText="1"/>
    </xf>
    <xf numFmtId="0" fontId="28" fillId="3" borderId="75" xfId="0" applyNumberFormat="1" applyFont="1" applyFill="1" applyBorder="1" applyAlignment="1">
      <alignment horizontal="center" vertical="center" wrapText="1"/>
    </xf>
    <xf numFmtId="0" fontId="28" fillId="22" borderId="19" xfId="0" applyNumberFormat="1" applyFont="1" applyFill="1" applyBorder="1" applyAlignment="1">
      <alignment horizontal="center" vertical="center" wrapText="1"/>
    </xf>
    <xf numFmtId="164" fontId="28" fillId="0" borderId="0" xfId="0" applyFont="1" applyBorder="1" applyAlignment="1">
      <alignment vertical="center"/>
    </xf>
    <xf numFmtId="0" fontId="7" fillId="22" borderId="105" xfId="0" applyNumberFormat="1" applyFont="1" applyFill="1" applyBorder="1" applyAlignment="1">
      <alignment horizontal="center" vertical="center" wrapText="1"/>
    </xf>
    <xf numFmtId="0" fontId="7" fillId="3" borderId="164" xfId="0" applyNumberFormat="1" applyFont="1" applyFill="1" applyBorder="1" applyAlignment="1">
      <alignment horizontal="center" vertical="center" wrapText="1"/>
    </xf>
    <xf numFmtId="0" fontId="7" fillId="3" borderId="115" xfId="0" applyNumberFormat="1" applyFont="1" applyFill="1" applyBorder="1" applyAlignment="1">
      <alignment horizontal="center" vertical="center"/>
    </xf>
    <xf numFmtId="0" fontId="7" fillId="22" borderId="115" xfId="0" applyNumberFormat="1" applyFont="1" applyFill="1" applyBorder="1" applyAlignment="1">
      <alignment horizontal="center" vertical="center" wrapText="1"/>
    </xf>
    <xf numFmtId="0" fontId="28" fillId="3" borderId="115" xfId="0" applyNumberFormat="1" applyFont="1" applyFill="1" applyBorder="1" applyAlignment="1">
      <alignment horizontal="center" vertical="center" wrapText="1"/>
    </xf>
    <xf numFmtId="0" fontId="7" fillId="22" borderId="27" xfId="0" applyNumberFormat="1" applyFont="1" applyFill="1" applyBorder="1" applyAlignment="1">
      <alignment horizontal="center" vertical="center" wrapText="1"/>
    </xf>
    <xf numFmtId="0" fontId="7" fillId="22" borderId="161" xfId="0" applyNumberFormat="1" applyFont="1" applyFill="1" applyBorder="1" applyAlignment="1">
      <alignment horizontal="center" vertical="center" wrapText="1"/>
    </xf>
    <xf numFmtId="0" fontId="7" fillId="22" borderId="35" xfId="0" applyNumberFormat="1" applyFont="1" applyFill="1" applyBorder="1" applyAlignment="1">
      <alignment horizontal="center" vertical="center" wrapText="1"/>
    </xf>
    <xf numFmtId="0" fontId="28" fillId="22" borderId="107" xfId="0" applyNumberFormat="1" applyFont="1" applyFill="1" applyBorder="1" applyAlignment="1">
      <alignment horizontal="center" vertical="center" wrapText="1"/>
    </xf>
    <xf numFmtId="0" fontId="7" fillId="22" borderId="165" xfId="0" applyNumberFormat="1" applyFont="1" applyFill="1" applyBorder="1" applyAlignment="1">
      <alignment horizontal="center" vertical="center" wrapText="1"/>
    </xf>
    <xf numFmtId="0" fontId="7" fillId="22" borderId="166" xfId="0" applyNumberFormat="1" applyFont="1" applyFill="1" applyBorder="1" applyAlignment="1">
      <alignment horizontal="center" vertical="center" wrapText="1"/>
    </xf>
    <xf numFmtId="0" fontId="7" fillId="22" borderId="167" xfId="0" applyNumberFormat="1" applyFont="1" applyFill="1" applyBorder="1" applyAlignment="1">
      <alignment horizontal="center" vertical="center" wrapText="1"/>
    </xf>
    <xf numFmtId="0" fontId="7" fillId="3" borderId="168" xfId="0" applyNumberFormat="1" applyFont="1" applyFill="1" applyBorder="1" applyAlignment="1">
      <alignment vertical="center"/>
    </xf>
    <xf numFmtId="0" fontId="7" fillId="3" borderId="169" xfId="0" applyNumberFormat="1" applyFont="1" applyFill="1" applyBorder="1" applyAlignment="1">
      <alignment vertical="center"/>
    </xf>
    <xf numFmtId="0" fontId="7" fillId="3" borderId="115" xfId="0" applyNumberFormat="1" applyFont="1" applyFill="1" applyBorder="1" applyAlignment="1">
      <alignment vertical="center"/>
    </xf>
    <xf numFmtId="0" fontId="7" fillId="22" borderId="77" xfId="0" applyNumberFormat="1" applyFont="1" applyFill="1" applyBorder="1" applyAlignment="1">
      <alignment horizontal="center" vertical="center" wrapText="1"/>
    </xf>
    <xf numFmtId="0" fontId="7" fillId="22" borderId="23" xfId="0" applyNumberFormat="1" applyFont="1" applyFill="1" applyBorder="1" applyAlignment="1">
      <alignment horizontal="center" vertical="center" wrapText="1"/>
    </xf>
    <xf numFmtId="0" fontId="7" fillId="22" borderId="31" xfId="0" applyNumberFormat="1" applyFont="1" applyFill="1" applyBorder="1" applyAlignment="1">
      <alignment horizontal="center" vertical="center" wrapText="1"/>
    </xf>
    <xf numFmtId="0" fontId="28" fillId="22" borderId="44" xfId="0" applyNumberFormat="1" applyFont="1" applyFill="1" applyBorder="1" applyAlignment="1">
      <alignment horizontal="center" vertical="center" wrapText="1"/>
    </xf>
    <xf numFmtId="0" fontId="28" fillId="22" borderId="15" xfId="0" applyNumberFormat="1" applyFont="1" applyFill="1" applyBorder="1" applyAlignment="1">
      <alignment horizontal="center" vertical="center" wrapText="1"/>
    </xf>
    <xf numFmtId="0" fontId="7" fillId="22" borderId="74" xfId="0" applyNumberFormat="1" applyFont="1" applyFill="1" applyBorder="1" applyAlignment="1">
      <alignment horizontal="center" vertical="center" wrapText="1"/>
    </xf>
    <xf numFmtId="0" fontId="7" fillId="3" borderId="115" xfId="0" applyNumberFormat="1" applyFont="1" applyFill="1" applyBorder="1" applyAlignment="1">
      <alignment horizontal="center" vertical="center" wrapText="1"/>
    </xf>
    <xf numFmtId="0" fontId="28" fillId="22" borderId="85" xfId="0" applyNumberFormat="1" applyFont="1" applyFill="1" applyBorder="1" applyAlignment="1">
      <alignment horizontal="center" vertical="center" wrapText="1"/>
    </xf>
    <xf numFmtId="0" fontId="7" fillId="3" borderId="171" xfId="0" applyNumberFormat="1" applyFont="1" applyFill="1" applyBorder="1" applyAlignment="1">
      <alignment horizontal="center" vertical="center" wrapText="1"/>
    </xf>
    <xf numFmtId="0" fontId="7" fillId="3" borderId="172" xfId="0" applyNumberFormat="1" applyFont="1" applyFill="1" applyBorder="1" applyAlignment="1">
      <alignment horizontal="center" vertical="center" wrapText="1"/>
    </xf>
    <xf numFmtId="0" fontId="33" fillId="0" borderId="0" xfId="0" applyNumberFormat="1" applyFont="1" applyBorder="1" applyAlignment="1">
      <alignment horizontal="center" vertical="center"/>
    </xf>
    <xf numFmtId="0" fontId="28" fillId="0" borderId="0" xfId="0" applyNumberFormat="1" applyFont="1" applyBorder="1" applyAlignment="1">
      <alignment horizontal="center" vertical="center"/>
    </xf>
    <xf numFmtId="164" fontId="28" fillId="0" borderId="0" xfId="0" applyFont="1" applyBorder="1" applyAlignment="1">
      <alignment horizontal="center" vertical="center"/>
    </xf>
    <xf numFmtId="164" fontId="32" fillId="0" borderId="0" xfId="0" applyFont="1"/>
    <xf numFmtId="0" fontId="27" fillId="0" borderId="0" xfId="0" applyNumberFormat="1" applyFont="1" applyBorder="1" applyAlignment="1">
      <alignment vertical="center"/>
    </xf>
    <xf numFmtId="0" fontId="27" fillId="0" borderId="0" xfId="0" applyNumberFormat="1" applyFont="1" applyBorder="1" applyAlignment="1">
      <alignment vertical="center" wrapText="1"/>
    </xf>
    <xf numFmtId="0" fontId="34" fillId="0" borderId="0" xfId="0" applyNumberFormat="1" applyFont="1" applyBorder="1" applyAlignment="1">
      <alignment vertical="center"/>
    </xf>
    <xf numFmtId="0" fontId="35" fillId="0" borderId="0" xfId="0" applyNumberFormat="1" applyFont="1" applyBorder="1" applyAlignment="1">
      <alignment vertical="center"/>
    </xf>
    <xf numFmtId="0" fontId="28" fillId="0" borderId="0" xfId="0" applyNumberFormat="1" applyFont="1" applyBorder="1" applyAlignment="1">
      <alignment vertical="center"/>
    </xf>
    <xf numFmtId="0" fontId="36" fillId="0" borderId="0" xfId="0" applyNumberFormat="1" applyFont="1" applyBorder="1" applyAlignment="1">
      <alignment vertical="center"/>
    </xf>
    <xf numFmtId="0" fontId="28" fillId="0" borderId="0" xfId="0" applyNumberFormat="1" applyFont="1" applyBorder="1" applyAlignment="1">
      <alignment vertical="center" wrapText="1"/>
    </xf>
    <xf numFmtId="0" fontId="34" fillId="0" borderId="0" xfId="0" applyNumberFormat="1" applyFont="1" applyBorder="1" applyAlignment="1">
      <alignment horizontal="center" vertical="center"/>
    </xf>
    <xf numFmtId="0" fontId="28" fillId="7" borderId="37" xfId="0" applyNumberFormat="1" applyFont="1" applyFill="1" applyBorder="1" applyAlignment="1">
      <alignment horizontal="center" vertical="center" wrapText="1"/>
    </xf>
    <xf numFmtId="0" fontId="28" fillId="7" borderId="11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Border="1" applyAlignment="1">
      <alignment horizontal="center" vertical="center" wrapText="1"/>
    </xf>
    <xf numFmtId="0" fontId="27" fillId="3" borderId="19" xfId="0" applyNumberFormat="1" applyFont="1" applyFill="1" applyBorder="1" applyAlignment="1">
      <alignment horizontal="center" vertical="center"/>
    </xf>
    <xf numFmtId="0" fontId="27" fillId="3" borderId="16" xfId="0" applyNumberFormat="1" applyFont="1" applyFill="1" applyBorder="1" applyAlignment="1">
      <alignment horizontal="center" vertical="center"/>
    </xf>
    <xf numFmtId="0" fontId="27" fillId="5" borderId="16" xfId="0" applyNumberFormat="1" applyFont="1" applyFill="1" applyBorder="1" applyAlignment="1">
      <alignment horizontal="center" vertical="center" wrapText="1"/>
    </xf>
    <xf numFmtId="0" fontId="27" fillId="5" borderId="88" xfId="0" applyNumberFormat="1" applyFont="1" applyFill="1" applyBorder="1" applyAlignment="1">
      <alignment horizontal="center" vertical="center"/>
    </xf>
    <xf numFmtId="0" fontId="27" fillId="5" borderId="17" xfId="0" applyNumberFormat="1" applyFont="1" applyFill="1" applyBorder="1" applyAlignment="1">
      <alignment horizontal="center" vertical="center"/>
    </xf>
    <xf numFmtId="14" fontId="28" fillId="0" borderId="0" xfId="0" applyNumberFormat="1" applyFont="1" applyBorder="1" applyAlignment="1">
      <alignment horizontal="center" vertical="center"/>
    </xf>
    <xf numFmtId="0" fontId="27" fillId="19" borderId="19" xfId="0" applyNumberFormat="1" applyFont="1" applyFill="1" applyBorder="1" applyAlignment="1">
      <alignment horizontal="center" vertical="center"/>
    </xf>
    <xf numFmtId="0" fontId="27" fillId="19" borderId="19" xfId="0" applyNumberFormat="1" applyFont="1" applyFill="1" applyBorder="1" applyAlignment="1">
      <alignment horizontal="center" vertical="center" wrapText="1"/>
    </xf>
    <xf numFmtId="0" fontId="28" fillId="19" borderId="19" xfId="0" applyNumberFormat="1" applyFont="1" applyFill="1" applyBorder="1" applyAlignment="1">
      <alignment horizontal="center" vertical="center" wrapText="1"/>
    </xf>
    <xf numFmtId="0" fontId="27" fillId="19" borderId="23" xfId="0" applyNumberFormat="1" applyFont="1" applyFill="1" applyBorder="1" applyAlignment="1">
      <alignment horizontal="center" vertical="center"/>
    </xf>
    <xf numFmtId="0" fontId="27" fillId="19" borderId="20" xfId="0" applyNumberFormat="1" applyFont="1" applyFill="1" applyBorder="1" applyAlignment="1">
      <alignment horizontal="center" vertical="center"/>
    </xf>
    <xf numFmtId="0" fontId="27" fillId="4" borderId="19" xfId="0" applyNumberFormat="1" applyFont="1" applyFill="1" applyBorder="1" applyAlignment="1">
      <alignment horizontal="center" vertical="center"/>
    </xf>
    <xf numFmtId="0" fontId="27" fillId="4" borderId="19" xfId="0" applyNumberFormat="1" applyFont="1" applyFill="1" applyBorder="1" applyAlignment="1">
      <alignment horizontal="center" vertical="center" wrapText="1"/>
    </xf>
    <xf numFmtId="0" fontId="28" fillId="4" borderId="19" xfId="0" applyNumberFormat="1" applyFont="1" applyFill="1" applyBorder="1" applyAlignment="1">
      <alignment horizontal="center" vertical="center" wrapText="1"/>
    </xf>
    <xf numFmtId="0" fontId="27" fillId="4" borderId="23" xfId="0" applyNumberFormat="1" applyFont="1" applyFill="1" applyBorder="1" applyAlignment="1">
      <alignment horizontal="center" vertical="center"/>
    </xf>
    <xf numFmtId="0" fontId="27" fillId="4" borderId="20" xfId="0" applyNumberFormat="1" applyFont="1" applyFill="1" applyBorder="1" applyAlignment="1">
      <alignment horizontal="center" vertical="center"/>
    </xf>
    <xf numFmtId="0" fontId="27" fillId="19" borderId="16" xfId="0" applyNumberFormat="1" applyFont="1" applyFill="1" applyBorder="1" applyAlignment="1">
      <alignment horizontal="center" vertical="center"/>
    </xf>
    <xf numFmtId="0" fontId="28" fillId="19" borderId="16" xfId="0" applyNumberFormat="1" applyFont="1" applyFill="1" applyBorder="1" applyAlignment="1">
      <alignment horizontal="center" vertical="center" wrapText="1"/>
    </xf>
    <xf numFmtId="0" fontId="27" fillId="2" borderId="19" xfId="0" applyNumberFormat="1" applyFont="1" applyFill="1" applyBorder="1" applyAlignment="1">
      <alignment horizontal="center" vertical="center"/>
    </xf>
    <xf numFmtId="0" fontId="27" fillId="2" borderId="16" xfId="0" applyNumberFormat="1" applyFont="1" applyFill="1" applyBorder="1" applyAlignment="1">
      <alignment horizontal="center" vertical="center"/>
    </xf>
    <xf numFmtId="0" fontId="27" fillId="5" borderId="19" xfId="0" applyNumberFormat="1" applyFont="1" applyFill="1" applyBorder="1" applyAlignment="1">
      <alignment horizontal="center" vertical="center" wrapText="1"/>
    </xf>
    <xf numFmtId="0" fontId="28" fillId="6" borderId="16" xfId="0" applyNumberFormat="1" applyFont="1" applyFill="1" applyBorder="1" applyAlignment="1">
      <alignment horizontal="center" vertical="center" wrapText="1"/>
    </xf>
    <xf numFmtId="0" fontId="27" fillId="6" borderId="88" xfId="0" applyNumberFormat="1" applyFont="1" applyFill="1" applyBorder="1" applyAlignment="1">
      <alignment horizontal="center" vertical="center"/>
    </xf>
    <xf numFmtId="0" fontId="27" fillId="6" borderId="25" xfId="0" applyNumberFormat="1" applyFont="1" applyFill="1" applyBorder="1" applyAlignment="1">
      <alignment horizontal="center" vertical="center"/>
    </xf>
    <xf numFmtId="0" fontId="27" fillId="19" borderId="88" xfId="0" applyNumberFormat="1" applyFont="1" applyFill="1" applyBorder="1" applyAlignment="1">
      <alignment horizontal="center" vertical="center"/>
    </xf>
    <xf numFmtId="0" fontId="27" fillId="19" borderId="25" xfId="0" applyNumberFormat="1" applyFont="1" applyFill="1" applyBorder="1" applyAlignment="1">
      <alignment horizontal="center" vertical="center"/>
    </xf>
    <xf numFmtId="0" fontId="27" fillId="21" borderId="19" xfId="0" applyNumberFormat="1" applyFont="1" applyFill="1" applyBorder="1" applyAlignment="1">
      <alignment horizontal="center" vertical="center"/>
    </xf>
    <xf numFmtId="0" fontId="27" fillId="21" borderId="19" xfId="0" applyNumberFormat="1" applyFont="1" applyFill="1" applyBorder="1" applyAlignment="1">
      <alignment horizontal="center" vertical="center" wrapText="1"/>
    </xf>
    <xf numFmtId="0" fontId="28" fillId="21" borderId="19" xfId="0" applyNumberFormat="1" applyFont="1" applyFill="1" applyBorder="1" applyAlignment="1">
      <alignment horizontal="center" vertical="center" wrapText="1"/>
    </xf>
    <xf numFmtId="0" fontId="27" fillId="21" borderId="23" xfId="0" applyNumberFormat="1" applyFont="1" applyFill="1" applyBorder="1" applyAlignment="1">
      <alignment horizontal="center" vertical="center"/>
    </xf>
    <xf numFmtId="0" fontId="27" fillId="21" borderId="20" xfId="0" applyNumberFormat="1" applyFont="1" applyFill="1" applyBorder="1" applyAlignment="1">
      <alignment horizontal="center" vertical="center"/>
    </xf>
    <xf numFmtId="0" fontId="28" fillId="3" borderId="91" xfId="0" applyNumberFormat="1" applyFont="1" applyFill="1" applyBorder="1" applyAlignment="1">
      <alignment horizontal="center" vertical="center" wrapText="1"/>
    </xf>
    <xf numFmtId="0" fontId="28" fillId="3" borderId="15" xfId="0" applyNumberFormat="1" applyFont="1" applyFill="1" applyBorder="1" applyAlignment="1">
      <alignment horizontal="center" vertical="center"/>
    </xf>
    <xf numFmtId="0" fontId="28" fillId="6" borderId="19" xfId="0" applyNumberFormat="1" applyFont="1" applyFill="1" applyBorder="1" applyAlignment="1">
      <alignment horizontal="center" vertical="center" wrapText="1"/>
    </xf>
    <xf numFmtId="0" fontId="27" fillId="6" borderId="23" xfId="0" applyNumberFormat="1" applyFont="1" applyFill="1" applyBorder="1" applyAlignment="1">
      <alignment horizontal="center" vertical="center"/>
    </xf>
    <xf numFmtId="0" fontId="27" fillId="6" borderId="20" xfId="0" applyNumberFormat="1" applyFont="1" applyFill="1" applyBorder="1" applyAlignment="1">
      <alignment horizontal="center" vertical="center"/>
    </xf>
    <xf numFmtId="0" fontId="28" fillId="4" borderId="19" xfId="0" applyNumberFormat="1" applyFont="1" applyFill="1" applyBorder="1" applyAlignment="1">
      <alignment horizontal="center" vertical="center"/>
    </xf>
    <xf numFmtId="0" fontId="28" fillId="4" borderId="23" xfId="0" applyNumberFormat="1" applyFont="1" applyFill="1" applyBorder="1" applyAlignment="1">
      <alignment horizontal="center" vertical="center"/>
    </xf>
    <xf numFmtId="0" fontId="28" fillId="4" borderId="20" xfId="0" applyNumberFormat="1" applyFont="1" applyFill="1" applyBorder="1" applyAlignment="1">
      <alignment horizontal="center" vertical="center"/>
    </xf>
    <xf numFmtId="0" fontId="27" fillId="2" borderId="19" xfId="0" applyNumberFormat="1" applyFont="1" applyFill="1" applyBorder="1" applyAlignment="1">
      <alignment horizontal="center" vertical="center" wrapText="1"/>
    </xf>
    <xf numFmtId="0" fontId="28" fillId="2" borderId="19" xfId="0" applyNumberFormat="1" applyFont="1" applyFill="1" applyBorder="1" applyAlignment="1">
      <alignment horizontal="center" vertical="center" wrapText="1"/>
    </xf>
    <xf numFmtId="0" fontId="27" fillId="2" borderId="23" xfId="0" applyNumberFormat="1" applyFont="1" applyFill="1" applyBorder="1" applyAlignment="1">
      <alignment horizontal="center" vertical="center"/>
    </xf>
    <xf numFmtId="0" fontId="27" fillId="2" borderId="20" xfId="0" applyNumberFormat="1" applyFont="1" applyFill="1" applyBorder="1" applyAlignment="1">
      <alignment horizontal="center" vertical="center"/>
    </xf>
    <xf numFmtId="0" fontId="27" fillId="19" borderId="22" xfId="0" applyNumberFormat="1" applyFont="1" applyFill="1" applyBorder="1" applyAlignment="1">
      <alignment horizontal="center" vertical="center"/>
    </xf>
    <xf numFmtId="0" fontId="27" fillId="19" borderId="22" xfId="0" applyNumberFormat="1" applyFont="1" applyFill="1" applyBorder="1" applyAlignment="1">
      <alignment horizontal="center" vertical="center" wrapText="1"/>
    </xf>
    <xf numFmtId="0" fontId="28" fillId="19" borderId="22" xfId="0" applyNumberFormat="1" applyFont="1" applyFill="1" applyBorder="1" applyAlignment="1">
      <alignment horizontal="center" vertical="center" wrapText="1"/>
    </xf>
    <xf numFmtId="0" fontId="27" fillId="19" borderId="30" xfId="0" applyNumberFormat="1" applyFont="1" applyFill="1" applyBorder="1" applyAlignment="1">
      <alignment horizontal="center" vertical="center"/>
    </xf>
    <xf numFmtId="0" fontId="27" fillId="19" borderId="36" xfId="0" applyNumberFormat="1" applyFont="1" applyFill="1" applyBorder="1" applyAlignment="1">
      <alignment horizontal="center" vertical="center"/>
    </xf>
    <xf numFmtId="0" fontId="27" fillId="2" borderId="107" xfId="0" applyNumberFormat="1" applyFont="1" applyFill="1" applyBorder="1" applyAlignment="1">
      <alignment horizontal="center" vertical="center"/>
    </xf>
    <xf numFmtId="0" fontId="27" fillId="5" borderId="107" xfId="0" applyNumberFormat="1" applyFont="1" applyFill="1" applyBorder="1" applyAlignment="1">
      <alignment horizontal="center" vertical="center" wrapText="1"/>
    </xf>
    <xf numFmtId="0" fontId="28" fillId="6" borderId="107" xfId="0" applyNumberFormat="1" applyFont="1" applyFill="1" applyBorder="1" applyAlignment="1">
      <alignment horizontal="center" vertical="center" wrapText="1"/>
    </xf>
    <xf numFmtId="0" fontId="28" fillId="2" borderId="107" xfId="0" applyNumberFormat="1" applyFont="1" applyFill="1" applyBorder="1" applyAlignment="1">
      <alignment horizontal="center"/>
    </xf>
    <xf numFmtId="0" fontId="27" fillId="6" borderId="159" xfId="0" applyNumberFormat="1" applyFont="1" applyFill="1" applyBorder="1" applyAlignment="1">
      <alignment horizontal="center" vertical="center"/>
    </xf>
    <xf numFmtId="0" fontId="27" fillId="4" borderId="107" xfId="0" applyNumberFormat="1" applyFont="1" applyFill="1" applyBorder="1" applyAlignment="1">
      <alignment horizontal="center" vertical="center"/>
    </xf>
    <xf numFmtId="0" fontId="27" fillId="4" borderId="107" xfId="0" applyNumberFormat="1" applyFont="1" applyFill="1" applyBorder="1" applyAlignment="1">
      <alignment horizontal="center" vertical="center" wrapText="1"/>
    </xf>
    <xf numFmtId="0" fontId="28" fillId="4" borderId="107" xfId="0" applyNumberFormat="1" applyFont="1" applyFill="1" applyBorder="1" applyAlignment="1">
      <alignment horizontal="center" vertical="center" wrapText="1"/>
    </xf>
    <xf numFmtId="0" fontId="28" fillId="4" borderId="107" xfId="0" applyNumberFormat="1" applyFont="1" applyFill="1" applyBorder="1" applyAlignment="1">
      <alignment horizontal="center"/>
    </xf>
    <xf numFmtId="0" fontId="27" fillId="4" borderId="159" xfId="0" applyNumberFormat="1" applyFont="1" applyFill="1" applyBorder="1" applyAlignment="1">
      <alignment horizontal="center" vertical="center"/>
    </xf>
    <xf numFmtId="0" fontId="27" fillId="19" borderId="16" xfId="0" applyNumberFormat="1" applyFont="1" applyFill="1" applyBorder="1" applyAlignment="1">
      <alignment horizontal="center" vertical="center" wrapText="1"/>
    </xf>
    <xf numFmtId="0" fontId="27" fillId="19" borderId="23" xfId="0" applyNumberFormat="1" applyFont="1" applyFill="1" applyBorder="1" applyAlignment="1">
      <alignment horizontal="center" vertical="center" wrapText="1"/>
    </xf>
    <xf numFmtId="0" fontId="27" fillId="2" borderId="23" xfId="0" applyNumberFormat="1" applyFont="1" applyFill="1" applyBorder="1" applyAlignment="1">
      <alignment horizontal="center" vertical="center" wrapText="1"/>
    </xf>
    <xf numFmtId="0" fontId="28" fillId="2" borderId="19" xfId="0" applyNumberFormat="1" applyFont="1" applyFill="1" applyBorder="1" applyAlignment="1">
      <alignment horizontal="center" vertical="center"/>
    </xf>
    <xf numFmtId="0" fontId="28" fillId="19" borderId="19" xfId="0" applyNumberFormat="1" applyFont="1" applyFill="1" applyBorder="1" applyAlignment="1">
      <alignment horizontal="center" vertical="center"/>
    </xf>
    <xf numFmtId="0" fontId="28" fillId="19" borderId="23" xfId="0" applyNumberFormat="1" applyFont="1" applyFill="1" applyBorder="1" applyAlignment="1">
      <alignment horizontal="center" vertical="center"/>
    </xf>
    <xf numFmtId="0" fontId="28" fillId="19" borderId="22" xfId="0" applyNumberFormat="1" applyFont="1" applyFill="1" applyBorder="1" applyAlignment="1">
      <alignment horizontal="center" vertical="center"/>
    </xf>
    <xf numFmtId="0" fontId="28" fillId="19" borderId="30" xfId="0" applyNumberFormat="1" applyFont="1" applyFill="1" applyBorder="1" applyAlignment="1">
      <alignment horizontal="center" vertical="center"/>
    </xf>
    <xf numFmtId="0" fontId="28" fillId="3" borderId="0" xfId="0" applyNumberFormat="1" applyFont="1" applyFill="1" applyBorder="1" applyAlignment="1">
      <alignment horizontal="center" vertical="center"/>
    </xf>
    <xf numFmtId="0" fontId="27" fillId="2" borderId="19" xfId="0" applyNumberFormat="1" applyFont="1" applyFill="1" applyBorder="1" applyAlignment="1">
      <alignment horizontal="center" vertical="center" textRotation="255"/>
    </xf>
    <xf numFmtId="0" fontId="28" fillId="2" borderId="22" xfId="0" applyNumberFormat="1" applyFont="1" applyFill="1" applyBorder="1" applyAlignment="1">
      <alignment horizontal="center" vertical="center"/>
    </xf>
    <xf numFmtId="0" fontId="28" fillId="2" borderId="22" xfId="0" applyNumberFormat="1" applyFont="1" applyFill="1" applyBorder="1" applyAlignment="1">
      <alignment horizontal="center" vertical="center" wrapText="1"/>
    </xf>
    <xf numFmtId="0" fontId="27" fillId="2" borderId="36" xfId="0" applyNumberFormat="1" applyFont="1" applyFill="1" applyBorder="1" applyAlignment="1">
      <alignment horizontal="center" vertical="center"/>
    </xf>
    <xf numFmtId="0" fontId="28" fillId="5" borderId="19" xfId="0" applyNumberFormat="1" applyFont="1" applyFill="1" applyBorder="1" applyAlignment="1">
      <alignment horizontal="center" vertical="center"/>
    </xf>
    <xf numFmtId="0" fontId="27" fillId="5" borderId="19" xfId="0" applyNumberFormat="1" applyFont="1" applyFill="1" applyBorder="1" applyAlignment="1">
      <alignment horizontal="center" vertical="center"/>
    </xf>
    <xf numFmtId="0" fontId="27" fillId="5" borderId="20" xfId="0" applyNumberFormat="1" applyFont="1" applyFill="1" applyBorder="1" applyAlignment="1">
      <alignment horizontal="center" vertical="center"/>
    </xf>
    <xf numFmtId="0" fontId="28" fillId="5" borderId="22" xfId="0" applyNumberFormat="1" applyFont="1" applyFill="1" applyBorder="1" applyAlignment="1">
      <alignment horizontal="center" vertical="center"/>
    </xf>
    <xf numFmtId="0" fontId="28" fillId="5" borderId="77" xfId="0" applyNumberFormat="1" applyFont="1" applyFill="1" applyBorder="1" applyAlignment="1">
      <alignment horizontal="center" vertical="center"/>
    </xf>
    <xf numFmtId="0" fontId="28" fillId="5" borderId="35" xfId="0" applyNumberFormat="1" applyFont="1" applyFill="1" applyBorder="1" applyAlignment="1">
      <alignment horizontal="center" vertical="center"/>
    </xf>
    <xf numFmtId="0" fontId="28" fillId="5" borderId="105" xfId="0" applyNumberFormat="1" applyFont="1" applyFill="1" applyBorder="1" applyAlignment="1">
      <alignment horizontal="center" vertical="center"/>
    </xf>
    <xf numFmtId="0" fontId="27" fillId="5" borderId="22" xfId="0" applyNumberFormat="1" applyFont="1" applyFill="1" applyBorder="1" applyAlignment="1">
      <alignment horizontal="center" vertical="center"/>
    </xf>
    <xf numFmtId="0" fontId="28" fillId="5" borderId="22" xfId="0" applyNumberFormat="1" applyFont="1" applyFill="1" applyBorder="1" applyAlignment="1">
      <alignment horizontal="center" vertical="center" wrapText="1"/>
    </xf>
    <xf numFmtId="0" fontId="27" fillId="5" borderId="36" xfId="0" applyNumberFormat="1" applyFont="1" applyFill="1" applyBorder="1" applyAlignment="1">
      <alignment horizontal="center" vertical="center"/>
    </xf>
    <xf numFmtId="164" fontId="28" fillId="0" borderId="0" xfId="0" applyFont="1"/>
    <xf numFmtId="0" fontId="4" fillId="19" borderId="0" xfId="0" applyNumberFormat="1" applyFont="1" applyFill="1" applyBorder="1" applyAlignment="1">
      <alignment vertical="center"/>
    </xf>
    <xf numFmtId="0" fontId="7" fillId="3" borderId="159" xfId="0" applyNumberFormat="1" applyFont="1" applyFill="1" applyBorder="1" applyAlignment="1">
      <alignment horizontal="center" vertical="center" wrapText="1"/>
    </xf>
    <xf numFmtId="0" fontId="28" fillId="7" borderId="97" xfId="0" applyNumberFormat="1" applyFont="1" applyFill="1" applyBorder="1" applyAlignment="1">
      <alignment horizontal="center" vertical="center"/>
    </xf>
    <xf numFmtId="0" fontId="28" fillId="7" borderId="38" xfId="0" applyNumberFormat="1" applyFont="1" applyFill="1" applyBorder="1" applyAlignment="1">
      <alignment horizontal="center" vertical="center" wrapText="1"/>
    </xf>
    <xf numFmtId="0" fontId="28" fillId="0" borderId="33" xfId="0" applyNumberFormat="1" applyFont="1" applyBorder="1" applyAlignment="1">
      <alignment vertical="center"/>
    </xf>
    <xf numFmtId="0" fontId="28" fillId="0" borderId="0" xfId="0" applyNumberFormat="1" applyFont="1" applyBorder="1" applyAlignment="1">
      <alignment horizontal="center" vertical="center" wrapText="1"/>
    </xf>
    <xf numFmtId="164" fontId="28" fillId="0" borderId="0" xfId="0" applyFont="1" applyBorder="1" applyAlignment="1">
      <alignment horizontal="center" vertical="center" wrapText="1"/>
    </xf>
    <xf numFmtId="0" fontId="28" fillId="3" borderId="13" xfId="0" applyNumberFormat="1" applyFont="1" applyFill="1" applyBorder="1" applyAlignment="1">
      <alignment horizontal="center" vertical="center" wrapText="1"/>
    </xf>
    <xf numFmtId="0" fontId="28" fillId="3" borderId="0" xfId="0" applyNumberFormat="1" applyFont="1" applyFill="1" applyBorder="1" applyAlignment="1">
      <alignment horizontal="center" vertical="center" wrapText="1"/>
    </xf>
    <xf numFmtId="0" fontId="28" fillId="3" borderId="19" xfId="0" applyNumberFormat="1" applyFont="1" applyFill="1" applyBorder="1" applyAlignment="1">
      <alignment horizontal="center" vertical="center"/>
    </xf>
    <xf numFmtId="0" fontId="28" fillId="3" borderId="15" xfId="0" applyNumberFormat="1" applyFont="1" applyFill="1" applyBorder="1" applyAlignment="1">
      <alignment vertical="center"/>
    </xf>
    <xf numFmtId="0" fontId="28" fillId="3" borderId="88" xfId="0" applyNumberFormat="1" applyFont="1" applyFill="1" applyBorder="1" applyAlignment="1">
      <alignment horizontal="center" vertical="center" wrapText="1"/>
    </xf>
    <xf numFmtId="0" fontId="28" fillId="3" borderId="14" xfId="0" applyNumberFormat="1" applyFont="1" applyFill="1" applyBorder="1" applyAlignment="1">
      <alignment horizontal="center" vertical="center" wrapText="1"/>
    </xf>
    <xf numFmtId="0" fontId="28" fillId="5" borderId="14" xfId="0" applyNumberFormat="1" applyFont="1" applyFill="1" applyBorder="1" applyAlignment="1">
      <alignment horizontal="center" vertical="center" wrapText="1"/>
    </xf>
    <xf numFmtId="0" fontId="28" fillId="3" borderId="25" xfId="0" applyNumberFormat="1" applyFont="1" applyFill="1" applyBorder="1" applyAlignment="1">
      <alignment horizontal="center" vertical="center" wrapText="1"/>
    </xf>
    <xf numFmtId="0" fontId="28" fillId="0" borderId="24" xfId="0" applyNumberFormat="1" applyFont="1" applyBorder="1" applyAlignment="1">
      <alignment horizontal="center" vertical="center"/>
    </xf>
    <xf numFmtId="0" fontId="28" fillId="3" borderId="22" xfId="0" applyNumberFormat="1" applyFont="1" applyFill="1" applyBorder="1" applyAlignment="1">
      <alignment vertical="center"/>
    </xf>
    <xf numFmtId="0" fontId="27" fillId="3" borderId="19" xfId="0" applyNumberFormat="1" applyFont="1" applyFill="1" applyBorder="1" applyAlignment="1">
      <alignment horizontal="center" vertical="center" wrapText="1"/>
    </xf>
    <xf numFmtId="0" fontId="27" fillId="3" borderId="20" xfId="0" applyNumberFormat="1" applyFont="1" applyFill="1" applyBorder="1" applyAlignment="1">
      <alignment horizontal="center" vertical="center" wrapText="1"/>
    </xf>
    <xf numFmtId="0" fontId="28" fillId="3" borderId="20" xfId="0" applyNumberFormat="1" applyFont="1" applyFill="1" applyBorder="1" applyAlignment="1">
      <alignment horizontal="center" vertical="center" wrapText="1"/>
    </xf>
    <xf numFmtId="0" fontId="28" fillId="3" borderId="35" xfId="0" applyNumberFormat="1" applyFont="1" applyFill="1" applyBorder="1" applyAlignment="1">
      <alignment horizontal="center" vertical="center" wrapText="1"/>
    </xf>
    <xf numFmtId="0" fontId="28" fillId="3" borderId="15" xfId="0" applyNumberFormat="1" applyFont="1" applyFill="1" applyBorder="1" applyAlignment="1">
      <alignment horizontal="center" vertical="center" wrapText="1"/>
    </xf>
    <xf numFmtId="0" fontId="28" fillId="3" borderId="22" xfId="0" applyNumberFormat="1" applyFont="1" applyFill="1" applyBorder="1" applyAlignment="1">
      <alignment horizontal="center" vertical="center" wrapText="1"/>
    </xf>
    <xf numFmtId="0" fontId="28" fillId="3" borderId="28" xfId="0" applyNumberFormat="1" applyFont="1" applyFill="1" applyBorder="1" applyAlignment="1">
      <alignment horizontal="center" vertical="center" wrapText="1"/>
    </xf>
    <xf numFmtId="0" fontId="28" fillId="3" borderId="0" xfId="0" applyNumberFormat="1" applyFont="1" applyFill="1" applyBorder="1" applyAlignment="1">
      <alignment vertical="center"/>
    </xf>
    <xf numFmtId="0" fontId="28" fillId="3" borderId="116" xfId="0" applyNumberFormat="1" applyFont="1" applyFill="1" applyBorder="1" applyAlignment="1">
      <alignment horizontal="center" vertical="center" wrapText="1"/>
    </xf>
    <xf numFmtId="0" fontId="28" fillId="3" borderId="77" xfId="0" applyNumberFormat="1" applyFont="1" applyFill="1" applyBorder="1" applyAlignment="1">
      <alignment horizontal="center" vertical="center" wrapText="1"/>
    </xf>
    <xf numFmtId="0" fontId="28" fillId="3" borderId="105" xfId="0" applyNumberFormat="1" applyFont="1" applyFill="1" applyBorder="1" applyAlignment="1">
      <alignment horizontal="center" vertical="center"/>
    </xf>
    <xf numFmtId="0" fontId="28" fillId="3" borderId="105" xfId="0" applyNumberFormat="1" applyFont="1" applyFill="1" applyBorder="1" applyAlignment="1">
      <alignment horizontal="center" vertical="center" wrapText="1"/>
    </xf>
    <xf numFmtId="0" fontId="28" fillId="3" borderId="36" xfId="0" applyNumberFormat="1" applyFont="1" applyFill="1" applyBorder="1" applyAlignment="1">
      <alignment horizontal="center" vertical="center" wrapText="1"/>
    </xf>
    <xf numFmtId="0" fontId="28" fillId="3" borderId="111" xfId="0" applyNumberFormat="1" applyFont="1" applyFill="1" applyBorder="1" applyAlignment="1">
      <alignment horizontal="center" vertical="center" wrapText="1"/>
    </xf>
    <xf numFmtId="0" fontId="28" fillId="3" borderId="19" xfId="0" applyNumberFormat="1" applyFont="1" applyFill="1" applyBorder="1" applyAlignment="1">
      <alignment vertical="center"/>
    </xf>
    <xf numFmtId="0" fontId="28" fillId="5" borderId="14" xfId="0" applyNumberFormat="1" applyFont="1" applyFill="1" applyBorder="1" applyAlignment="1">
      <alignment horizontal="center" vertical="center"/>
    </xf>
    <xf numFmtId="0" fontId="28" fillId="3" borderId="16" xfId="0" applyNumberFormat="1" applyFont="1" applyFill="1" applyBorder="1" applyAlignment="1">
      <alignment horizontal="center" vertical="center"/>
    </xf>
    <xf numFmtId="0" fontId="28" fillId="3" borderId="31" xfId="0" applyNumberFormat="1" applyFont="1" applyFill="1" applyBorder="1" applyAlignment="1">
      <alignment horizontal="center" vertical="center"/>
    </xf>
    <xf numFmtId="0" fontId="28" fillId="5" borderId="44" xfId="0" applyNumberFormat="1" applyFont="1" applyFill="1" applyBorder="1" applyAlignment="1">
      <alignment horizontal="center" vertical="center"/>
    </xf>
    <xf numFmtId="0" fontId="28" fillId="7" borderId="79" xfId="0" applyNumberFormat="1" applyFont="1" applyFill="1" applyBorder="1" applyAlignment="1">
      <alignment horizontal="center" vertical="center" wrapText="1"/>
    </xf>
    <xf numFmtId="0" fontId="28" fillId="16" borderId="11" xfId="0" applyNumberFormat="1" applyFont="1" applyFill="1" applyBorder="1" applyAlignment="1">
      <alignment horizontal="center" vertical="center" wrapText="1"/>
    </xf>
    <xf numFmtId="0" fontId="28" fillId="5" borderId="15" xfId="0" applyNumberFormat="1" applyFont="1" applyFill="1" applyBorder="1" applyAlignment="1">
      <alignment horizontal="center" vertical="center"/>
    </xf>
    <xf numFmtId="0" fontId="27" fillId="5" borderId="16" xfId="0" applyNumberFormat="1" applyFont="1" applyFill="1" applyBorder="1" applyAlignment="1">
      <alignment horizontal="center" vertical="center"/>
    </xf>
    <xf numFmtId="0" fontId="27" fillId="5" borderId="25" xfId="0" applyNumberFormat="1" applyFont="1" applyFill="1" applyBorder="1" applyAlignment="1">
      <alignment horizontal="center" vertical="center"/>
    </xf>
    <xf numFmtId="0" fontId="27" fillId="5" borderId="23" xfId="0" applyNumberFormat="1" applyFont="1" applyFill="1" applyBorder="1" applyAlignment="1">
      <alignment horizontal="center" vertical="center"/>
    </xf>
    <xf numFmtId="0" fontId="28" fillId="5" borderId="41" xfId="0" applyNumberFormat="1" applyFont="1" applyFill="1" applyBorder="1" applyAlignment="1">
      <alignment horizontal="center" vertical="center" wrapText="1"/>
    </xf>
    <xf numFmtId="0" fontId="28" fillId="5" borderId="88" xfId="0" applyNumberFormat="1" applyFont="1" applyFill="1" applyBorder="1" applyAlignment="1">
      <alignment horizontal="center" vertical="center"/>
    </xf>
    <xf numFmtId="0" fontId="28" fillId="5" borderId="18" xfId="0" applyNumberFormat="1" applyFont="1" applyFill="1" applyBorder="1" applyAlignment="1">
      <alignment horizontal="center" vertical="center" wrapText="1"/>
    </xf>
    <xf numFmtId="0" fontId="28" fillId="5" borderId="16" xfId="0" applyNumberFormat="1" applyFont="1" applyFill="1" applyBorder="1" applyAlignment="1">
      <alignment horizontal="center" vertical="center"/>
    </xf>
    <xf numFmtId="0" fontId="28" fillId="5" borderId="78" xfId="0" applyNumberFormat="1" applyFont="1" applyFill="1" applyBorder="1" applyAlignment="1">
      <alignment horizontal="center" vertical="center" wrapText="1"/>
    </xf>
    <xf numFmtId="0" fontId="27" fillId="5" borderId="44" xfId="0" applyNumberFormat="1" applyFont="1" applyFill="1" applyBorder="1" applyAlignment="1">
      <alignment horizontal="center" vertical="center"/>
    </xf>
    <xf numFmtId="0" fontId="28" fillId="5" borderId="86" xfId="0" applyNumberFormat="1" applyFont="1" applyFill="1" applyBorder="1" applyAlignment="1">
      <alignment horizontal="center" vertical="center"/>
    </xf>
    <xf numFmtId="0" fontId="27" fillId="5" borderId="86" xfId="0" applyNumberFormat="1" applyFont="1" applyFill="1" applyBorder="1" applyAlignment="1">
      <alignment horizontal="center" vertical="center"/>
    </xf>
    <xf numFmtId="0" fontId="27" fillId="5" borderId="47" xfId="0" applyNumberFormat="1" applyFont="1" applyFill="1" applyBorder="1" applyAlignment="1">
      <alignment horizontal="center" vertical="center"/>
    </xf>
    <xf numFmtId="0" fontId="27" fillId="3" borderId="14" xfId="0" applyNumberFormat="1" applyFont="1" applyFill="1" applyBorder="1" applyAlignment="1">
      <alignment horizontal="center" vertical="center"/>
    </xf>
    <xf numFmtId="0" fontId="28" fillId="3" borderId="14" xfId="0" applyNumberFormat="1" applyFont="1" applyFill="1" applyBorder="1" applyAlignment="1">
      <alignment horizontal="center" vertical="center"/>
    </xf>
    <xf numFmtId="0" fontId="27" fillId="3" borderId="14" xfId="0" applyNumberFormat="1" applyFont="1" applyFill="1" applyBorder="1" applyAlignment="1">
      <alignment horizontal="center" vertical="center" wrapText="1"/>
    </xf>
    <xf numFmtId="0" fontId="27" fillId="3" borderId="17" xfId="0" applyNumberFormat="1" applyFont="1" applyFill="1" applyBorder="1" applyAlignment="1">
      <alignment horizontal="center" vertical="center"/>
    </xf>
    <xf numFmtId="0" fontId="27" fillId="3" borderId="20" xfId="0" applyNumberFormat="1" applyFont="1" applyFill="1" applyBorder="1" applyAlignment="1">
      <alignment horizontal="center" vertical="center"/>
    </xf>
    <xf numFmtId="0" fontId="27" fillId="3" borderId="23" xfId="0" applyNumberFormat="1" applyFont="1" applyFill="1" applyBorder="1" applyAlignment="1">
      <alignment horizontal="center" vertical="center"/>
    </xf>
    <xf numFmtId="0" fontId="27" fillId="3" borderId="44" xfId="0" applyNumberFormat="1" applyFont="1" applyFill="1" applyBorder="1" applyAlignment="1">
      <alignment horizontal="center" vertical="center"/>
    </xf>
    <xf numFmtId="0" fontId="28" fillId="3" borderId="44" xfId="0" applyNumberFormat="1" applyFont="1" applyFill="1" applyBorder="1" applyAlignment="1">
      <alignment horizontal="center" vertical="center"/>
    </xf>
    <xf numFmtId="0" fontId="27" fillId="3" borderId="44" xfId="0" applyNumberFormat="1" applyFont="1" applyFill="1" applyBorder="1" applyAlignment="1">
      <alignment horizontal="center" vertical="center" wrapText="1"/>
    </xf>
    <xf numFmtId="0" fontId="27" fillId="3" borderId="85" xfId="0" applyNumberFormat="1" applyFont="1" applyFill="1" applyBorder="1" applyAlignment="1">
      <alignment horizontal="center" vertical="center"/>
    </xf>
    <xf numFmtId="0" fontId="27" fillId="3" borderId="89" xfId="0" applyNumberFormat="1" applyFont="1" applyFill="1" applyBorder="1" applyAlignment="1">
      <alignment horizontal="center" vertical="center"/>
    </xf>
    <xf numFmtId="0" fontId="27" fillId="6" borderId="14" xfId="0" applyNumberFormat="1" applyFont="1" applyFill="1" applyBorder="1" applyAlignment="1">
      <alignment horizontal="center" vertical="center"/>
    </xf>
    <xf numFmtId="0" fontId="28" fillId="6" borderId="14" xfId="0" applyNumberFormat="1" applyFont="1" applyFill="1" applyBorder="1" applyAlignment="1">
      <alignment horizontal="center" vertical="center"/>
    </xf>
    <xf numFmtId="0" fontId="27" fillId="6" borderId="14" xfId="0" applyNumberFormat="1" applyFont="1" applyFill="1" applyBorder="1" applyAlignment="1">
      <alignment horizontal="center" vertical="center" wrapText="1"/>
    </xf>
    <xf numFmtId="0" fontId="27" fillId="6" borderId="17" xfId="0" applyNumberFormat="1" applyFont="1" applyFill="1" applyBorder="1" applyAlignment="1">
      <alignment horizontal="center" vertical="center"/>
    </xf>
    <xf numFmtId="0" fontId="27" fillId="6" borderId="19" xfId="0" applyNumberFormat="1" applyFont="1" applyFill="1" applyBorder="1" applyAlignment="1">
      <alignment horizontal="center" vertical="center"/>
    </xf>
    <xf numFmtId="0" fontId="28" fillId="6" borderId="19" xfId="0" applyNumberFormat="1" applyFont="1" applyFill="1" applyBorder="1" applyAlignment="1">
      <alignment horizontal="center" vertical="center"/>
    </xf>
    <xf numFmtId="0" fontId="27" fillId="6" borderId="19" xfId="0" applyNumberFormat="1" applyFont="1" applyFill="1" applyBorder="1" applyAlignment="1">
      <alignment horizontal="center" vertical="center" wrapText="1"/>
    </xf>
    <xf numFmtId="0" fontId="28" fillId="6" borderId="44" xfId="0" applyNumberFormat="1" applyFont="1" applyFill="1" applyBorder="1" applyAlignment="1">
      <alignment horizontal="center" vertical="center"/>
    </xf>
    <xf numFmtId="0" fontId="28" fillId="6" borderId="22" xfId="0" applyNumberFormat="1" applyFont="1" applyFill="1" applyBorder="1" applyAlignment="1">
      <alignment horizontal="center" vertical="center"/>
    </xf>
    <xf numFmtId="0" fontId="27" fillId="6" borderId="44" xfId="0" applyNumberFormat="1" applyFont="1" applyFill="1" applyBorder="1" applyAlignment="1">
      <alignment horizontal="center" vertical="center" wrapText="1"/>
    </xf>
    <xf numFmtId="0" fontId="27" fillId="6" borderId="85" xfId="0" applyNumberFormat="1" applyFont="1" applyFill="1" applyBorder="1" applyAlignment="1">
      <alignment horizontal="center" vertical="center"/>
    </xf>
    <xf numFmtId="0" fontId="27" fillId="6" borderId="89" xfId="0" applyNumberFormat="1" applyFont="1" applyFill="1" applyBorder="1" applyAlignment="1">
      <alignment horizontal="center" vertical="center"/>
    </xf>
    <xf numFmtId="0" fontId="27" fillId="6" borderId="44" xfId="0" applyNumberFormat="1" applyFont="1" applyFill="1" applyBorder="1" applyAlignment="1">
      <alignment horizontal="center" vertical="center"/>
    </xf>
    <xf numFmtId="0" fontId="27" fillId="12" borderId="19" xfId="0" applyNumberFormat="1" applyFont="1" applyFill="1" applyBorder="1" applyAlignment="1">
      <alignment horizontal="center" vertical="center" wrapText="1"/>
    </xf>
    <xf numFmtId="0" fontId="28" fillId="12" borderId="19" xfId="0" applyNumberFormat="1" applyFont="1" applyFill="1" applyBorder="1" applyAlignment="1">
      <alignment horizontal="center" vertical="center" wrapText="1"/>
    </xf>
    <xf numFmtId="2" fontId="27" fillId="6" borderId="19" xfId="0" applyNumberFormat="1" applyFont="1" applyFill="1" applyBorder="1" applyAlignment="1">
      <alignment horizontal="center" vertical="center"/>
    </xf>
    <xf numFmtId="164" fontId="28" fillId="0" borderId="0" xfId="0" applyFont="1" applyBorder="1"/>
    <xf numFmtId="164" fontId="28" fillId="6" borderId="19" xfId="0" applyFont="1" applyFill="1" applyBorder="1"/>
    <xf numFmtId="0" fontId="28" fillId="3" borderId="175" xfId="0" applyNumberFormat="1" applyFont="1" applyFill="1" applyBorder="1" applyAlignment="1">
      <alignment horizontal="center" vertical="center"/>
    </xf>
    <xf numFmtId="0" fontId="27" fillId="3" borderId="16" xfId="0" applyNumberFormat="1" applyFont="1" applyFill="1" applyBorder="1" applyAlignment="1">
      <alignment horizontal="center" vertical="center" wrapText="1"/>
    </xf>
    <xf numFmtId="0" fontId="27" fillId="3" borderId="175" xfId="0" applyNumberFormat="1" applyFont="1" applyFill="1" applyBorder="1" applyAlignment="1">
      <alignment horizontal="center" vertical="center"/>
    </xf>
    <xf numFmtId="0" fontId="27" fillId="3" borderId="175" xfId="0" applyNumberFormat="1" applyFont="1" applyFill="1" applyBorder="1" applyAlignment="1">
      <alignment horizontal="center" vertical="center" wrapText="1"/>
    </xf>
    <xf numFmtId="0" fontId="28" fillId="3" borderId="163" xfId="0" applyNumberFormat="1" applyFont="1" applyFill="1" applyBorder="1" applyAlignment="1">
      <alignment horizontal="center" vertical="center"/>
    </xf>
    <xf numFmtId="0" fontId="27" fillId="3" borderId="163" xfId="0" applyNumberFormat="1" applyFont="1" applyFill="1" applyBorder="1" applyAlignment="1">
      <alignment horizontal="center" vertical="center"/>
    </xf>
    <xf numFmtId="0" fontId="27" fillId="3" borderId="36" xfId="0" applyNumberFormat="1" applyFont="1" applyFill="1" applyBorder="1" applyAlignment="1">
      <alignment horizontal="center" vertical="center"/>
    </xf>
    <xf numFmtId="0" fontId="27" fillId="3" borderId="164" xfId="0" applyNumberFormat="1" applyFont="1" applyFill="1" applyBorder="1" applyAlignment="1">
      <alignment horizontal="center" vertical="center"/>
    </xf>
    <xf numFmtId="0" fontId="35" fillId="0" borderId="0" xfId="0" applyNumberFormat="1" applyFont="1" applyBorder="1"/>
    <xf numFmtId="0" fontId="28" fillId="0" borderId="0" xfId="0" applyNumberFormat="1" applyFont="1" applyBorder="1"/>
    <xf numFmtId="0" fontId="36" fillId="0" borderId="0" xfId="0" applyNumberFormat="1" applyFont="1" applyBorder="1" applyAlignment="1">
      <alignment horizontal="center" vertical="center"/>
    </xf>
    <xf numFmtId="0" fontId="28" fillId="3" borderId="113" xfId="0" applyNumberFormat="1" applyFont="1" applyFill="1" applyBorder="1" applyAlignment="1">
      <alignment horizontal="center" vertical="center" wrapText="1"/>
    </xf>
    <xf numFmtId="0" fontId="28" fillId="3" borderId="146" xfId="0" applyNumberFormat="1" applyFont="1" applyFill="1" applyBorder="1" applyAlignment="1">
      <alignment horizontal="center" vertical="center" wrapText="1"/>
    </xf>
    <xf numFmtId="0" fontId="28" fillId="3" borderId="27" xfId="0" applyNumberFormat="1" applyFont="1" applyFill="1" applyBorder="1" applyAlignment="1">
      <alignment horizontal="center" vertical="center" wrapText="1"/>
    </xf>
    <xf numFmtId="0" fontId="28" fillId="3" borderId="44" xfId="0" applyNumberFormat="1" applyFont="1" applyFill="1" applyBorder="1" applyAlignment="1">
      <alignment horizontal="center" vertical="center" wrapText="1"/>
    </xf>
    <xf numFmtId="0" fontId="28" fillId="3" borderId="96" xfId="0" applyNumberFormat="1" applyFont="1" applyFill="1" applyBorder="1" applyAlignment="1">
      <alignment horizontal="center" vertical="center" wrapText="1"/>
    </xf>
    <xf numFmtId="0" fontId="28" fillId="5" borderId="44" xfId="0" applyNumberFormat="1" applyFont="1" applyFill="1" applyBorder="1" applyAlignment="1">
      <alignment horizontal="center" vertical="center" wrapText="1"/>
    </xf>
    <xf numFmtId="0" fontId="28" fillId="3" borderId="148" xfId="0" applyNumberFormat="1" applyFont="1" applyFill="1" applyBorder="1" applyAlignment="1">
      <alignment horizontal="center" vertical="center" wrapText="1"/>
    </xf>
    <xf numFmtId="0" fontId="28" fillId="11" borderId="16" xfId="0" applyNumberFormat="1" applyFont="1" applyFill="1" applyBorder="1" applyAlignment="1">
      <alignment horizontal="center" vertical="center" wrapText="1"/>
    </xf>
    <xf numFmtId="0" fontId="28" fillId="11" borderId="35" xfId="0" applyNumberFormat="1" applyFont="1" applyFill="1" applyBorder="1" applyAlignment="1">
      <alignment horizontal="center" vertical="center" wrapText="1"/>
    </xf>
    <xf numFmtId="0" fontId="28" fillId="11" borderId="16" xfId="0" applyNumberFormat="1" applyFont="1" applyFill="1" applyBorder="1" applyAlignment="1">
      <alignment horizontal="center" vertical="center"/>
    </xf>
    <xf numFmtId="0" fontId="28" fillId="11" borderId="35" xfId="0" applyNumberFormat="1" applyFont="1" applyFill="1" applyBorder="1" applyAlignment="1">
      <alignment horizontal="center" vertical="center"/>
    </xf>
    <xf numFmtId="0" fontId="28" fillId="11" borderId="116" xfId="0" applyNumberFormat="1" applyFont="1" applyFill="1" applyBorder="1" applyAlignment="1">
      <alignment horizontal="center" vertical="center" wrapText="1"/>
    </xf>
    <xf numFmtId="0" fontId="28" fillId="3" borderId="35" xfId="0" applyNumberFormat="1" applyFont="1" applyFill="1" applyBorder="1" applyAlignment="1">
      <alignment horizontal="center" vertical="center"/>
    </xf>
    <xf numFmtId="0" fontId="28" fillId="5" borderId="35" xfId="0" applyNumberFormat="1" applyFont="1" applyFill="1" applyBorder="1" applyAlignment="1">
      <alignment horizontal="center" vertical="center" wrapText="1"/>
    </xf>
    <xf numFmtId="0" fontId="28" fillId="5" borderId="16" xfId="0" applyNumberFormat="1" applyFont="1" applyFill="1" applyBorder="1" applyAlignment="1">
      <alignment horizontal="center" vertical="center" wrapText="1"/>
    </xf>
    <xf numFmtId="0" fontId="28" fillId="3" borderId="25" xfId="0" applyNumberFormat="1" applyFont="1" applyFill="1" applyBorder="1" applyAlignment="1" applyProtection="1">
      <alignment horizontal="center" vertical="center"/>
      <protection hidden="1"/>
    </xf>
    <xf numFmtId="0" fontId="28" fillId="3" borderId="20" xfId="0" applyNumberFormat="1" applyFont="1" applyFill="1" applyBorder="1" applyAlignment="1" applyProtection="1">
      <alignment horizontal="center" vertical="center"/>
      <protection hidden="1"/>
    </xf>
    <xf numFmtId="0" fontId="28" fillId="3" borderId="89" xfId="0" applyNumberFormat="1" applyFont="1" applyFill="1" applyBorder="1" applyAlignment="1" applyProtection="1">
      <alignment horizontal="center" vertical="center"/>
      <protection hidden="1"/>
    </xf>
    <xf numFmtId="0" fontId="28" fillId="11" borderId="25" xfId="0" applyNumberFormat="1" applyFont="1" applyFill="1" applyBorder="1" applyAlignment="1" applyProtection="1">
      <alignment horizontal="center" vertical="center"/>
      <protection hidden="1"/>
    </xf>
    <xf numFmtId="0" fontId="28" fillId="11" borderId="19" xfId="0" applyNumberFormat="1" applyFont="1" applyFill="1" applyBorder="1" applyAlignment="1">
      <alignment horizontal="center" vertical="center"/>
    </xf>
    <xf numFmtId="0" fontId="28" fillId="3" borderId="19" xfId="0" applyNumberFormat="1" applyFont="1" applyFill="1" applyBorder="1" applyAlignment="1" applyProtection="1">
      <alignment horizontal="center" vertical="center" wrapText="1"/>
      <protection hidden="1"/>
    </xf>
    <xf numFmtId="0" fontId="28" fillId="11" borderId="19" xfId="0" applyNumberFormat="1" applyFont="1" applyFill="1" applyBorder="1" applyAlignment="1" applyProtection="1">
      <alignment horizontal="center" vertical="center" wrapText="1"/>
      <protection hidden="1"/>
    </xf>
    <xf numFmtId="0" fontId="28" fillId="11" borderId="19" xfId="0" applyNumberFormat="1" applyFont="1" applyFill="1" applyBorder="1" applyAlignment="1">
      <alignment horizontal="center" vertical="center" wrapText="1"/>
    </xf>
    <xf numFmtId="0" fontId="28" fillId="11" borderId="20" xfId="0" applyNumberFormat="1" applyFont="1" applyFill="1" applyBorder="1" applyAlignment="1" applyProtection="1">
      <alignment horizontal="center" vertical="center"/>
      <protection hidden="1"/>
    </xf>
    <xf numFmtId="0" fontId="28" fillId="3" borderId="19" xfId="0" applyNumberFormat="1" applyFont="1" applyFill="1" applyBorder="1" applyAlignment="1" applyProtection="1">
      <alignment horizontal="center" vertical="center"/>
      <protection hidden="1"/>
    </xf>
    <xf numFmtId="0" fontId="28" fillId="11" borderId="19" xfId="0" applyNumberFormat="1" applyFont="1" applyFill="1" applyBorder="1" applyAlignment="1" applyProtection="1">
      <alignment horizontal="center" vertical="center"/>
      <protection hidden="1"/>
    </xf>
    <xf numFmtId="0" fontId="28" fillId="11" borderId="22" xfId="0" applyNumberFormat="1" applyFont="1" applyFill="1" applyBorder="1" applyAlignment="1">
      <alignment horizontal="center" vertical="center" wrapText="1"/>
    </xf>
    <xf numFmtId="0" fontId="28" fillId="11" borderId="36" xfId="0" applyNumberFormat="1" applyFont="1" applyFill="1" applyBorder="1" applyAlignment="1" applyProtection="1">
      <alignment horizontal="center" vertical="center"/>
      <protection hidden="1"/>
    </xf>
    <xf numFmtId="0" fontId="28" fillId="3" borderId="22" xfId="0" applyNumberFormat="1" applyFont="1" applyFill="1" applyBorder="1" applyAlignment="1" applyProtection="1">
      <alignment horizontal="center" vertical="center"/>
      <protection hidden="1"/>
    </xf>
    <xf numFmtId="0" fontId="28" fillId="3" borderId="36" xfId="0" applyNumberFormat="1" applyFont="1" applyFill="1" applyBorder="1" applyAlignment="1" applyProtection="1">
      <alignment horizontal="center" vertical="center"/>
      <protection hidden="1"/>
    </xf>
    <xf numFmtId="0" fontId="28" fillId="11" borderId="44" xfId="0" applyNumberFormat="1" applyFont="1" applyFill="1" applyBorder="1" applyAlignment="1">
      <alignment horizontal="center" vertical="center"/>
    </xf>
    <xf numFmtId="0" fontId="28" fillId="11" borderId="44" xfId="0" applyNumberFormat="1" applyFont="1" applyFill="1" applyBorder="1" applyAlignment="1" applyProtection="1">
      <alignment horizontal="center" vertical="center"/>
      <protection hidden="1"/>
    </xf>
    <xf numFmtId="0" fontId="28" fillId="11" borderId="44" xfId="0" applyNumberFormat="1" applyFont="1" applyFill="1" applyBorder="1" applyAlignment="1">
      <alignment horizontal="center" vertical="center" wrapText="1"/>
    </xf>
    <xf numFmtId="0" fontId="28" fillId="11" borderId="89" xfId="0" applyNumberFormat="1" applyFont="1" applyFill="1" applyBorder="1" applyAlignment="1" applyProtection="1">
      <alignment horizontal="center" vertical="center"/>
      <protection hidden="1"/>
    </xf>
    <xf numFmtId="0" fontId="28" fillId="3" borderId="16" xfId="0" applyNumberFormat="1" applyFont="1" applyFill="1" applyBorder="1" applyAlignment="1" applyProtection="1">
      <alignment horizontal="center" vertical="center" wrapText="1"/>
      <protection hidden="1"/>
    </xf>
    <xf numFmtId="0" fontId="28" fillId="11" borderId="16" xfId="0" applyNumberFormat="1" applyFont="1" applyFill="1" applyBorder="1" applyAlignment="1" applyProtection="1">
      <alignment horizontal="center" vertical="center" wrapText="1"/>
      <protection hidden="1"/>
    </xf>
    <xf numFmtId="0" fontId="28" fillId="11" borderId="22" xfId="0" applyNumberFormat="1" applyFont="1" applyFill="1" applyBorder="1" applyAlignment="1">
      <alignment horizontal="center" vertical="center"/>
    </xf>
    <xf numFmtId="0" fontId="28" fillId="11" borderId="14" xfId="0" applyNumberFormat="1" applyFont="1" applyFill="1" applyBorder="1" applyAlignment="1">
      <alignment horizontal="center" vertical="center" wrapText="1"/>
    </xf>
    <xf numFmtId="0" fontId="28" fillId="11" borderId="27" xfId="0" applyNumberFormat="1" applyFont="1" applyFill="1" applyBorder="1" applyAlignment="1">
      <alignment horizontal="center" vertical="center" wrapText="1"/>
    </xf>
    <xf numFmtId="0" fontId="28" fillId="3" borderId="16" xfId="0" applyNumberFormat="1" applyFont="1" applyFill="1" applyBorder="1" applyAlignment="1" applyProtection="1">
      <alignment horizontal="center" vertical="center"/>
      <protection hidden="1"/>
    </xf>
    <xf numFmtId="0" fontId="28" fillId="5" borderId="15" xfId="0" applyNumberFormat="1" applyFont="1" applyFill="1" applyBorder="1" applyAlignment="1">
      <alignment vertical="center" wrapText="1"/>
    </xf>
    <xf numFmtId="0" fontId="28" fillId="5" borderId="31" xfId="0" applyNumberFormat="1" applyFont="1" applyFill="1" applyBorder="1" applyAlignment="1">
      <alignment vertical="center" wrapText="1"/>
    </xf>
    <xf numFmtId="0" fontId="28" fillId="11" borderId="25" xfId="0" applyNumberFormat="1" applyFont="1" applyFill="1" applyBorder="1" applyAlignment="1">
      <alignment horizontal="center" vertical="center" wrapText="1"/>
    </xf>
    <xf numFmtId="0" fontId="28" fillId="5" borderId="25" xfId="0" applyNumberFormat="1" applyFont="1" applyFill="1" applyBorder="1" applyAlignment="1">
      <alignment horizontal="center" vertical="center" wrapText="1"/>
    </xf>
    <xf numFmtId="0" fontId="28" fillId="3" borderId="23" xfId="0" applyNumberFormat="1" applyFont="1" applyFill="1" applyBorder="1" applyAlignment="1">
      <alignment horizontal="center" vertical="center"/>
    </xf>
    <xf numFmtId="0" fontId="28" fillId="11" borderId="23" xfId="0" applyNumberFormat="1" applyFont="1" applyFill="1" applyBorder="1" applyAlignment="1">
      <alignment horizontal="center" vertical="center"/>
    </xf>
    <xf numFmtId="0" fontId="28" fillId="11" borderId="20" xfId="0" applyNumberFormat="1" applyFont="1" applyFill="1" applyBorder="1" applyAlignment="1">
      <alignment horizontal="center" vertical="center" wrapText="1"/>
    </xf>
    <xf numFmtId="0" fontId="28" fillId="11" borderId="91" xfId="0" applyNumberFormat="1" applyFont="1" applyFill="1" applyBorder="1" applyAlignment="1">
      <alignment horizontal="center" vertical="center" wrapText="1"/>
    </xf>
    <xf numFmtId="0" fontId="28" fillId="11" borderId="28" xfId="0" applyNumberFormat="1" applyFont="1" applyFill="1" applyBorder="1" applyAlignment="1">
      <alignment horizontal="center" vertical="center" wrapText="1"/>
    </xf>
    <xf numFmtId="0" fontId="28" fillId="5" borderId="28" xfId="0" applyNumberFormat="1" applyFont="1" applyFill="1" applyBorder="1" applyAlignment="1">
      <alignment horizontal="center" vertical="center" wrapText="1"/>
    </xf>
    <xf numFmtId="0" fontId="28" fillId="11" borderId="77" xfId="0" applyNumberFormat="1" applyFont="1" applyFill="1" applyBorder="1" applyAlignment="1">
      <alignment horizontal="center" vertical="center" wrapText="1"/>
    </xf>
    <xf numFmtId="0" fontId="28" fillId="5" borderId="77" xfId="0" applyNumberFormat="1" applyFont="1" applyFill="1" applyBorder="1" applyAlignment="1">
      <alignment horizontal="center" vertical="center" wrapText="1"/>
    </xf>
    <xf numFmtId="0" fontId="28" fillId="5" borderId="20" xfId="0" applyNumberFormat="1" applyFont="1" applyFill="1" applyBorder="1" applyAlignment="1">
      <alignment horizontal="center" vertical="center" wrapText="1"/>
    </xf>
    <xf numFmtId="0" fontId="28" fillId="11" borderId="36" xfId="0" applyNumberFormat="1" applyFont="1" applyFill="1" applyBorder="1" applyAlignment="1">
      <alignment horizontal="center" vertical="center" wrapText="1"/>
    </xf>
    <xf numFmtId="0" fontId="28" fillId="5" borderId="91" xfId="0" applyNumberFormat="1" applyFont="1" applyFill="1" applyBorder="1" applyAlignment="1">
      <alignment horizontal="center" vertical="center" wrapText="1"/>
    </xf>
    <xf numFmtId="0" fontId="28" fillId="11" borderId="15" xfId="0" applyNumberFormat="1" applyFont="1" applyFill="1" applyBorder="1" applyAlignment="1">
      <alignment horizontal="center" vertical="center" wrapText="1"/>
    </xf>
    <xf numFmtId="0" fontId="28" fillId="4" borderId="91" xfId="0" applyNumberFormat="1" applyFont="1" applyFill="1" applyBorder="1" applyAlignment="1">
      <alignment horizontal="center" vertical="center" wrapText="1"/>
    </xf>
    <xf numFmtId="0" fontId="28" fillId="4" borderId="22" xfId="0" applyNumberFormat="1" applyFont="1" applyFill="1" applyBorder="1" applyAlignment="1">
      <alignment horizontal="center" vertical="center" wrapText="1"/>
    </xf>
    <xf numFmtId="0" fontId="28" fillId="4" borderId="20" xfId="0" applyNumberFormat="1" applyFont="1" applyFill="1" applyBorder="1" applyAlignment="1">
      <alignment horizontal="center" vertical="center" wrapText="1"/>
    </xf>
    <xf numFmtId="0" fontId="28" fillId="11" borderId="89" xfId="0" applyNumberFormat="1" applyFont="1" applyFill="1" applyBorder="1" applyAlignment="1">
      <alignment horizontal="center" vertical="center" wrapText="1"/>
    </xf>
    <xf numFmtId="0" fontId="28" fillId="11" borderId="34" xfId="0" applyNumberFormat="1" applyFont="1" applyFill="1" applyBorder="1" applyAlignment="1">
      <alignment vertical="center"/>
    </xf>
    <xf numFmtId="0" fontId="28" fillId="11" borderId="34" xfId="0" applyNumberFormat="1" applyFont="1" applyFill="1" applyBorder="1" applyAlignment="1">
      <alignment horizontal="center" vertical="center"/>
    </xf>
    <xf numFmtId="0" fontId="28" fillId="11" borderId="17" xfId="0" applyNumberFormat="1" applyFont="1" applyFill="1" applyBorder="1" applyAlignment="1">
      <alignment horizontal="center" vertical="center"/>
    </xf>
    <xf numFmtId="0" fontId="28" fillId="3" borderId="20" xfId="0" applyNumberFormat="1" applyFont="1" applyFill="1" applyBorder="1" applyAlignment="1">
      <alignment horizontal="center" vertical="center"/>
    </xf>
    <xf numFmtId="0" fontId="28" fillId="11" borderId="15" xfId="0" applyNumberFormat="1" applyFont="1" applyFill="1" applyBorder="1" applyAlignment="1">
      <alignment vertical="center"/>
    </xf>
    <xf numFmtId="0" fontId="28" fillId="11" borderId="25" xfId="0" applyNumberFormat="1" applyFont="1" applyFill="1" applyBorder="1" applyAlignment="1">
      <alignment horizontal="center" vertical="center"/>
    </xf>
    <xf numFmtId="0" fontId="28" fillId="5" borderId="19" xfId="0" applyNumberFormat="1" applyFont="1" applyFill="1" applyBorder="1" applyAlignment="1">
      <alignment vertical="center"/>
    </xf>
    <xf numFmtId="0" fontId="28" fillId="5" borderId="116" xfId="0" applyNumberFormat="1" applyFont="1" applyFill="1" applyBorder="1" applyAlignment="1">
      <alignment horizontal="center" vertical="center"/>
    </xf>
    <xf numFmtId="0" fontId="28" fillId="11" borderId="18" xfId="0" applyNumberFormat="1" applyFont="1" applyFill="1" applyBorder="1" applyAlignment="1">
      <alignment horizontal="center" vertical="center" wrapText="1"/>
    </xf>
    <xf numFmtId="0" fontId="28" fillId="11" borderId="19" xfId="0" applyNumberFormat="1" applyFont="1" applyFill="1" applyBorder="1" applyAlignment="1">
      <alignment vertical="center"/>
    </xf>
    <xf numFmtId="0" fontId="28" fillId="11" borderId="116" xfId="0" applyNumberFormat="1" applyFont="1" applyFill="1" applyBorder="1" applyAlignment="1">
      <alignment horizontal="center" vertical="center"/>
    </xf>
    <xf numFmtId="0" fontId="28" fillId="3" borderId="116" xfId="0" applyNumberFormat="1" applyFont="1" applyFill="1" applyBorder="1" applyAlignment="1">
      <alignment horizontal="center" vertical="center"/>
    </xf>
    <xf numFmtId="0" fontId="28" fillId="11" borderId="13" xfId="0" applyNumberFormat="1" applyFont="1" applyFill="1" applyBorder="1" applyAlignment="1">
      <alignment horizontal="center" vertical="center" wrapText="1"/>
    </xf>
    <xf numFmtId="0" fontId="28" fillId="11" borderId="16" xfId="0" applyNumberFormat="1" applyFont="1" applyFill="1" applyBorder="1" applyAlignment="1">
      <alignment vertical="center" wrapText="1"/>
    </xf>
    <xf numFmtId="0" fontId="28" fillId="11" borderId="15" xfId="0" applyNumberFormat="1" applyFont="1" applyFill="1" applyBorder="1" applyAlignment="1">
      <alignment horizontal="center" vertical="center"/>
    </xf>
    <xf numFmtId="0" fontId="28" fillId="11" borderId="77" xfId="0" applyNumberFormat="1" applyFont="1" applyFill="1" applyBorder="1" applyAlignment="1">
      <alignment horizontal="center" vertical="center"/>
    </xf>
    <xf numFmtId="0" fontId="28" fillId="11" borderId="33" xfId="0" applyNumberFormat="1" applyFont="1" applyFill="1" applyBorder="1" applyAlignment="1">
      <alignment horizontal="center" vertical="center"/>
    </xf>
    <xf numFmtId="0" fontId="28" fillId="3" borderId="27" xfId="0" applyNumberFormat="1" applyFont="1" applyFill="1" applyBorder="1" applyAlignment="1">
      <alignment horizontal="center" vertical="center"/>
    </xf>
    <xf numFmtId="0" fontId="28" fillId="3" borderId="28" xfId="0" applyNumberFormat="1" applyFont="1" applyFill="1" applyBorder="1" applyAlignment="1">
      <alignment horizontal="center" vertical="center"/>
    </xf>
    <xf numFmtId="0" fontId="28" fillId="11" borderId="41" xfId="0" applyNumberFormat="1" applyFont="1" applyFill="1" applyBorder="1" applyAlignment="1">
      <alignment horizontal="center" vertical="center" wrapText="1"/>
    </xf>
    <xf numFmtId="0" fontId="28" fillId="11" borderId="14" xfId="0" applyNumberFormat="1" applyFont="1" applyFill="1" applyBorder="1" applyAlignment="1">
      <alignment vertical="center"/>
    </xf>
    <xf numFmtId="0" fontId="28" fillId="5" borderId="20" xfId="0" applyNumberFormat="1" applyFont="1" applyFill="1" applyBorder="1" applyAlignment="1">
      <alignment horizontal="center" vertical="center"/>
    </xf>
    <xf numFmtId="0" fontId="28" fillId="11" borderId="20" xfId="0" applyNumberFormat="1" applyFont="1" applyFill="1" applyBorder="1" applyAlignment="1">
      <alignment horizontal="center" vertical="center"/>
    </xf>
    <xf numFmtId="0" fontId="28" fillId="11" borderId="23" xfId="0" applyNumberFormat="1" applyFont="1" applyFill="1" applyBorder="1" applyAlignment="1">
      <alignment horizontal="center" vertical="center" wrapText="1"/>
    </xf>
    <xf numFmtId="0" fontId="28" fillId="2" borderId="20" xfId="0" applyNumberFormat="1" applyFont="1" applyFill="1" applyBorder="1" applyAlignment="1">
      <alignment horizontal="center" vertical="center"/>
    </xf>
    <xf numFmtId="0" fontId="28" fillId="11" borderId="21" xfId="0" applyNumberFormat="1" applyFont="1" applyFill="1" applyBorder="1" applyAlignment="1">
      <alignment horizontal="center" vertical="center" wrapText="1"/>
    </xf>
    <xf numFmtId="0" fontId="28" fillId="11" borderId="29" xfId="0" applyNumberFormat="1" applyFont="1" applyFill="1" applyBorder="1" applyAlignment="1">
      <alignment horizontal="center" vertical="center"/>
    </xf>
    <xf numFmtId="0" fontId="28" fillId="11" borderId="36" xfId="0" applyNumberFormat="1" applyFont="1" applyFill="1" applyBorder="1" applyAlignment="1">
      <alignment horizontal="center" vertical="center"/>
    </xf>
    <xf numFmtId="0" fontId="28" fillId="5" borderId="29" xfId="0" applyNumberFormat="1" applyFont="1" applyFill="1" applyBorder="1" applyAlignment="1">
      <alignment horizontal="center" vertical="center"/>
    </xf>
    <xf numFmtId="0" fontId="28" fillId="3" borderId="36" xfId="0" applyNumberFormat="1" applyFont="1" applyFill="1" applyBorder="1" applyAlignment="1">
      <alignment horizontal="center" vertical="center"/>
    </xf>
    <xf numFmtId="0" fontId="28" fillId="11" borderId="78" xfId="0" applyNumberFormat="1" applyFont="1" applyFill="1" applyBorder="1" applyAlignment="1">
      <alignment horizontal="center" vertical="center" wrapText="1"/>
    </xf>
    <xf numFmtId="0" fontId="28" fillId="11" borderId="89" xfId="0" applyNumberFormat="1" applyFont="1" applyFill="1" applyBorder="1" applyAlignment="1">
      <alignment horizontal="center" vertical="center"/>
    </xf>
    <xf numFmtId="0" fontId="28" fillId="5" borderId="25" xfId="0" applyNumberFormat="1" applyFont="1" applyFill="1" applyBorder="1" applyAlignment="1">
      <alignment horizontal="center" vertical="center"/>
    </xf>
    <xf numFmtId="0" fontId="28" fillId="16" borderId="11" xfId="0" applyNumberFormat="1" applyFont="1" applyFill="1" applyBorder="1" applyAlignment="1">
      <alignment horizontal="center" vertical="center"/>
    </xf>
    <xf numFmtId="0" fontId="28" fillId="5" borderId="36" xfId="0" applyNumberFormat="1" applyFont="1" applyFill="1" applyBorder="1" applyAlignment="1">
      <alignment horizontal="center" vertical="center"/>
    </xf>
    <xf numFmtId="0" fontId="28" fillId="11" borderId="58" xfId="0" applyNumberFormat="1" applyFont="1" applyFill="1" applyBorder="1" applyAlignment="1">
      <alignment horizontal="center" vertical="center" wrapText="1"/>
    </xf>
    <xf numFmtId="0" fontId="28" fillId="11" borderId="58" xfId="0" applyNumberFormat="1" applyFont="1" applyFill="1" applyBorder="1" applyAlignment="1">
      <alignment horizontal="center" vertical="center"/>
    </xf>
    <xf numFmtId="0" fontId="28" fillId="11" borderId="149" xfId="0" applyNumberFormat="1" applyFont="1" applyFill="1" applyBorder="1" applyAlignment="1">
      <alignment horizontal="center" vertical="center"/>
    </xf>
    <xf numFmtId="0" fontId="28" fillId="5" borderId="62" xfId="0" applyNumberFormat="1" applyFont="1" applyFill="1" applyBorder="1" applyAlignment="1">
      <alignment horizontal="center" vertical="center" wrapText="1"/>
    </xf>
    <xf numFmtId="0" fontId="28" fillId="5" borderId="62" xfId="0" applyNumberFormat="1" applyFont="1" applyFill="1" applyBorder="1" applyAlignment="1">
      <alignment horizontal="center" vertical="center"/>
    </xf>
    <xf numFmtId="0" fontId="28" fillId="5" borderId="150" xfId="0" applyNumberFormat="1" applyFont="1" applyFill="1" applyBorder="1" applyAlignment="1">
      <alignment horizontal="center" vertical="center"/>
    </xf>
    <xf numFmtId="0" fontId="28" fillId="5" borderId="151" xfId="0" applyNumberFormat="1" applyFont="1" applyFill="1" applyBorder="1" applyAlignment="1">
      <alignment horizontal="center" vertical="center" wrapText="1"/>
    </xf>
    <xf numFmtId="0" fontId="28" fillId="5" borderId="77" xfId="0" applyNumberFormat="1" applyFont="1" applyFill="1" applyBorder="1" applyAlignment="1">
      <alignment vertical="center" wrapText="1"/>
    </xf>
    <xf numFmtId="0" fontId="28" fillId="3" borderId="77" xfId="0" applyNumberFormat="1" applyFont="1" applyFill="1" applyBorder="1" applyAlignment="1">
      <alignment vertical="center" wrapText="1"/>
    </xf>
    <xf numFmtId="0" fontId="28" fillId="5" borderId="152" xfId="0" applyNumberFormat="1" applyFont="1" applyFill="1" applyBorder="1" applyAlignment="1">
      <alignment horizontal="center" vertical="center" wrapText="1"/>
    </xf>
    <xf numFmtId="0" fontId="28" fillId="2" borderId="58" xfId="0" applyNumberFormat="1" applyFont="1" applyFill="1" applyBorder="1" applyAlignment="1">
      <alignment horizontal="center" vertical="center" wrapText="1"/>
    </xf>
    <xf numFmtId="0" fontId="28" fillId="2" borderId="58" xfId="0" applyNumberFormat="1" applyFont="1" applyFill="1" applyBorder="1" applyAlignment="1">
      <alignment horizontal="center" vertical="center"/>
    </xf>
    <xf numFmtId="0" fontId="28" fillId="2" borderId="149" xfId="0" applyNumberFormat="1" applyFont="1" applyFill="1" applyBorder="1" applyAlignment="1">
      <alignment horizontal="center" vertical="center"/>
    </xf>
    <xf numFmtId="0" fontId="28" fillId="2" borderId="36" xfId="0" applyNumberFormat="1" applyFont="1" applyFill="1" applyBorder="1" applyAlignment="1">
      <alignment horizontal="center" vertical="center"/>
    </xf>
    <xf numFmtId="0" fontId="28" fillId="2" borderId="14" xfId="0" applyNumberFormat="1" applyFont="1" applyFill="1" applyBorder="1" applyAlignment="1">
      <alignment horizontal="center" vertical="center" wrapText="1"/>
    </xf>
    <xf numFmtId="0" fontId="28" fillId="2" borderId="14" xfId="0" applyNumberFormat="1" applyFont="1" applyFill="1" applyBorder="1" applyAlignment="1">
      <alignment horizontal="center" vertical="center"/>
    </xf>
    <xf numFmtId="0" fontId="28" fillId="2" borderId="17" xfId="0" applyNumberFormat="1" applyFont="1" applyFill="1" applyBorder="1" applyAlignment="1">
      <alignment horizontal="center" vertical="center"/>
    </xf>
    <xf numFmtId="0" fontId="28" fillId="2" borderId="62" xfId="0" applyNumberFormat="1" applyFont="1" applyFill="1" applyBorder="1" applyAlignment="1">
      <alignment horizontal="center" vertical="center" wrapText="1"/>
    </xf>
    <xf numFmtId="0" fontId="28" fillId="2" borderId="62" xfId="0" applyNumberFormat="1" applyFont="1" applyFill="1" applyBorder="1" applyAlignment="1">
      <alignment horizontal="center" vertical="center"/>
    </xf>
    <xf numFmtId="0" fontId="28" fillId="2" borderId="150" xfId="0" applyNumberFormat="1" applyFont="1" applyFill="1" applyBorder="1" applyAlignment="1">
      <alignment horizontal="center" vertical="center"/>
    </xf>
    <xf numFmtId="0" fontId="28" fillId="5" borderId="65" xfId="0" applyNumberFormat="1" applyFont="1" applyFill="1" applyBorder="1" applyAlignment="1">
      <alignment horizontal="center" vertical="center" wrapText="1"/>
    </xf>
    <xf numFmtId="0" fontId="28" fillId="5" borderId="58" xfId="0" applyNumberFormat="1" applyFont="1" applyFill="1" applyBorder="1" applyAlignment="1">
      <alignment horizontal="center" vertical="center" wrapText="1"/>
    </xf>
    <xf numFmtId="0" fontId="28" fillId="5" borderId="58" xfId="0" applyNumberFormat="1" applyFont="1" applyFill="1" applyBorder="1" applyAlignment="1">
      <alignment horizontal="center" vertical="center"/>
    </xf>
    <xf numFmtId="0" fontId="28" fillId="5" borderId="149" xfId="0" applyNumberFormat="1" applyFont="1" applyFill="1" applyBorder="1" applyAlignment="1">
      <alignment horizontal="center" vertical="center"/>
    </xf>
    <xf numFmtId="0" fontId="28" fillId="5" borderId="15" xfId="0" applyNumberFormat="1" applyFont="1" applyFill="1" applyBorder="1" applyAlignment="1">
      <alignment horizontal="center" vertical="center" wrapText="1"/>
    </xf>
    <xf numFmtId="0" fontId="28" fillId="3" borderId="15" xfId="0" applyNumberFormat="1" applyFont="1" applyFill="1" applyBorder="1" applyAlignment="1">
      <alignment vertical="center" wrapText="1"/>
    </xf>
    <xf numFmtId="0" fontId="28" fillId="2" borderId="65" xfId="0" applyNumberFormat="1" applyFont="1" applyFill="1" applyBorder="1" applyAlignment="1">
      <alignment horizontal="center" vertical="center" wrapText="1"/>
    </xf>
    <xf numFmtId="0" fontId="28" fillId="2" borderId="15" xfId="0" applyNumberFormat="1" applyFont="1" applyFill="1" applyBorder="1" applyAlignment="1">
      <alignment horizontal="center" vertical="center" wrapText="1"/>
    </xf>
    <xf numFmtId="0" fontId="28" fillId="2" borderId="15" xfId="0" applyNumberFormat="1" applyFont="1" applyFill="1" applyBorder="1" applyAlignment="1">
      <alignment vertical="center" wrapText="1"/>
    </xf>
    <xf numFmtId="0" fontId="28" fillId="5" borderId="65" xfId="0" applyNumberFormat="1" applyFont="1" applyFill="1" applyBorder="1" applyAlignment="1">
      <alignment vertical="center" wrapText="1"/>
    </xf>
    <xf numFmtId="0" fontId="28" fillId="2" borderId="16" xfId="0" applyNumberFormat="1" applyFont="1" applyFill="1" applyBorder="1" applyAlignment="1">
      <alignment vertical="center" wrapText="1"/>
    </xf>
    <xf numFmtId="0" fontId="28" fillId="2" borderId="16" xfId="0" applyNumberFormat="1" applyFont="1" applyFill="1" applyBorder="1" applyAlignment="1">
      <alignment horizontal="center" vertical="center" wrapText="1"/>
    </xf>
    <xf numFmtId="0" fontId="28" fillId="2" borderId="25" xfId="0" applyNumberFormat="1" applyFont="1" applyFill="1" applyBorder="1" applyAlignment="1">
      <alignment horizontal="center" vertical="center" wrapText="1"/>
    </xf>
    <xf numFmtId="0" fontId="28" fillId="2" borderId="19" xfId="0" applyNumberFormat="1" applyFont="1" applyFill="1" applyBorder="1" applyAlignment="1">
      <alignment vertical="center" wrapText="1"/>
    </xf>
    <xf numFmtId="0" fontId="28" fillId="11" borderId="19" xfId="0" applyNumberFormat="1" applyFont="1" applyFill="1" applyBorder="1" applyAlignment="1">
      <alignment vertical="center" wrapText="1"/>
    </xf>
    <xf numFmtId="0" fontId="28" fillId="2" borderId="20" xfId="0" applyNumberFormat="1" applyFont="1" applyFill="1" applyBorder="1" applyAlignment="1">
      <alignment horizontal="center" vertical="center" wrapText="1"/>
    </xf>
    <xf numFmtId="0" fontId="28" fillId="27" borderId="19" xfId="0" applyNumberFormat="1" applyFont="1" applyFill="1" applyBorder="1" applyAlignment="1">
      <alignment horizontal="center" vertical="center"/>
    </xf>
    <xf numFmtId="0" fontId="28" fillId="11" borderId="163" xfId="0" applyNumberFormat="1" applyFont="1" applyFill="1" applyBorder="1" applyAlignment="1">
      <alignment horizontal="center" vertical="center" wrapText="1"/>
    </xf>
    <xf numFmtId="0" fontId="28" fillId="11" borderId="170" xfId="0" applyNumberFormat="1" applyFont="1" applyFill="1" applyBorder="1" applyAlignment="1">
      <alignment horizontal="center" vertical="center" wrapText="1"/>
    </xf>
    <xf numFmtId="0" fontId="28" fillId="11" borderId="163" xfId="0" applyNumberFormat="1" applyFont="1" applyFill="1" applyBorder="1" applyAlignment="1">
      <alignment horizontal="center" vertical="center"/>
    </xf>
    <xf numFmtId="0" fontId="28" fillId="11" borderId="164" xfId="0" applyNumberFormat="1" applyFont="1" applyFill="1" applyBorder="1" applyAlignment="1">
      <alignment horizontal="center" vertical="center"/>
    </xf>
    <xf numFmtId="0" fontId="27" fillId="0" borderId="0" xfId="0" applyNumberFormat="1" applyFont="1" applyBorder="1" applyAlignment="1">
      <alignment horizontal="center" vertical="center"/>
    </xf>
    <xf numFmtId="0" fontId="35" fillId="0" borderId="0" xfId="0" applyNumberFormat="1" applyFont="1" applyBorder="1" applyAlignment="1">
      <alignment horizontal="left" vertical="center"/>
    </xf>
    <xf numFmtId="0" fontId="35" fillId="0" borderId="0" xfId="0" applyNumberFormat="1" applyFont="1" applyBorder="1" applyAlignment="1">
      <alignment horizontal="center"/>
    </xf>
    <xf numFmtId="0" fontId="28" fillId="0" borderId="0" xfId="0" applyNumberFormat="1" applyFont="1" applyBorder="1" applyAlignment="1">
      <alignment horizontal="center"/>
    </xf>
    <xf numFmtId="0" fontId="36" fillId="0" borderId="0" xfId="0" applyNumberFormat="1" applyFont="1" applyBorder="1" applyAlignment="1">
      <alignment horizontal="left" vertical="center"/>
    </xf>
    <xf numFmtId="0" fontId="28" fillId="0" borderId="0" xfId="0" applyNumberFormat="1" applyFont="1" applyBorder="1" applyAlignment="1">
      <alignment horizontal="left" vertical="center"/>
    </xf>
    <xf numFmtId="0" fontId="35" fillId="0" borderId="0" xfId="0" applyNumberFormat="1" applyFont="1" applyBorder="1" applyAlignment="1">
      <alignment horizontal="center" vertical="center"/>
    </xf>
    <xf numFmtId="0" fontId="28" fillId="11" borderId="146" xfId="0" applyNumberFormat="1" applyFont="1" applyFill="1" applyBorder="1" applyAlignment="1">
      <alignment horizontal="center" vertical="center" wrapText="1"/>
    </xf>
    <xf numFmtId="0" fontId="28" fillId="11" borderId="33" xfId="0" applyNumberFormat="1" applyFont="1" applyFill="1" applyBorder="1" applyAlignment="1">
      <alignment horizontal="center" vertical="center" wrapText="1"/>
    </xf>
    <xf numFmtId="0" fontId="28" fillId="11" borderId="148" xfId="0" applyNumberFormat="1" applyFont="1" applyFill="1" applyBorder="1" applyAlignment="1">
      <alignment horizontal="center" vertical="center" wrapText="1"/>
    </xf>
    <xf numFmtId="0" fontId="27" fillId="11" borderId="34" xfId="0" applyNumberFormat="1" applyFont="1" applyFill="1" applyBorder="1" applyAlignment="1">
      <alignment horizontal="center" vertical="center" wrapText="1"/>
    </xf>
    <xf numFmtId="0" fontId="28" fillId="11" borderId="48" xfId="0" applyNumberFormat="1" applyFont="1" applyFill="1" applyBorder="1" applyAlignment="1">
      <alignment horizontal="center" vertical="center" wrapText="1"/>
    </xf>
    <xf numFmtId="0" fontId="27" fillId="11" borderId="19" xfId="0" applyNumberFormat="1" applyFont="1" applyFill="1" applyBorder="1" applyAlignment="1">
      <alignment horizontal="center" vertical="center" wrapText="1"/>
    </xf>
    <xf numFmtId="0" fontId="28" fillId="11" borderId="30" xfId="0" applyNumberFormat="1" applyFont="1" applyFill="1" applyBorder="1" applyAlignment="1">
      <alignment horizontal="center" vertical="center" wrapText="1"/>
    </xf>
    <xf numFmtId="0" fontId="28" fillId="11" borderId="110" xfId="0" applyNumberFormat="1" applyFont="1" applyFill="1" applyBorder="1" applyAlignment="1">
      <alignment horizontal="center" vertical="center" wrapText="1"/>
    </xf>
    <xf numFmtId="0" fontId="28" fillId="11" borderId="85" xfId="0" applyNumberFormat="1" applyFont="1" applyFill="1" applyBorder="1" applyAlignment="1">
      <alignment horizontal="center" vertical="center" wrapText="1"/>
    </xf>
    <xf numFmtId="0" fontId="27" fillId="11" borderId="14" xfId="0" applyNumberFormat="1" applyFont="1" applyFill="1" applyBorder="1" applyAlignment="1">
      <alignment horizontal="center" vertical="center" wrapText="1"/>
    </xf>
    <xf numFmtId="0" fontId="27" fillId="11" borderId="48" xfId="0" applyNumberFormat="1" applyFont="1" applyFill="1" applyBorder="1" applyAlignment="1">
      <alignment horizontal="center" vertical="center" wrapText="1"/>
    </xf>
    <xf numFmtId="0" fontId="27" fillId="11" borderId="146" xfId="0" applyNumberFormat="1" applyFont="1" applyFill="1" applyBorder="1" applyAlignment="1">
      <alignment horizontal="center" vertical="center" wrapText="1"/>
    </xf>
    <xf numFmtId="0" fontId="27" fillId="11" borderId="15" xfId="0" applyNumberFormat="1" applyFont="1" applyFill="1" applyBorder="1" applyAlignment="1">
      <alignment horizontal="center" vertical="center" wrapText="1"/>
    </xf>
    <xf numFmtId="0" fontId="27" fillId="11" borderId="88" xfId="0" applyNumberFormat="1" applyFont="1" applyFill="1" applyBorder="1" applyAlignment="1">
      <alignment horizontal="center" vertical="center" wrapText="1"/>
    </xf>
    <xf numFmtId="0" fontId="27" fillId="11" borderId="16" xfId="0" applyNumberFormat="1" applyFont="1" applyFill="1" applyBorder="1" applyAlignment="1">
      <alignment horizontal="center" vertical="center" wrapText="1"/>
    </xf>
    <xf numFmtId="0" fontId="27" fillId="11" borderId="116" xfId="0" applyNumberFormat="1" applyFont="1" applyFill="1" applyBorder="1" applyAlignment="1">
      <alignment horizontal="center" vertical="center" wrapText="1"/>
    </xf>
    <xf numFmtId="0" fontId="28" fillId="11" borderId="17" xfId="0" applyNumberFormat="1" applyFont="1" applyFill="1" applyBorder="1" applyAlignment="1">
      <alignment horizontal="center" vertical="center" wrapText="1"/>
    </xf>
    <xf numFmtId="0" fontId="28" fillId="11" borderId="18" xfId="0" applyNumberFormat="1" applyFont="1" applyFill="1" applyBorder="1" applyAlignment="1">
      <alignment horizontal="center" vertical="center"/>
    </xf>
    <xf numFmtId="0" fontId="28" fillId="11" borderId="102" xfId="0" applyNumberFormat="1" applyFont="1" applyFill="1" applyBorder="1" applyAlignment="1">
      <alignment horizontal="center" vertical="center" wrapText="1"/>
    </xf>
    <xf numFmtId="0" fontId="28" fillId="7" borderId="39" xfId="0" applyNumberFormat="1" applyFont="1" applyFill="1" applyBorder="1" applyAlignment="1">
      <alignment horizontal="center" vertical="center" wrapText="1"/>
    </xf>
    <xf numFmtId="0" fontId="28" fillId="0" borderId="73" xfId="0" applyNumberFormat="1" applyFont="1" applyBorder="1" applyAlignment="1">
      <alignment vertical="center"/>
    </xf>
    <xf numFmtId="0" fontId="28" fillId="13" borderId="0" xfId="0" applyNumberFormat="1" applyFont="1" applyFill="1" applyBorder="1" applyAlignment="1">
      <alignment horizontal="center" vertical="center" wrapText="1"/>
    </xf>
    <xf numFmtId="0" fontId="28" fillId="3" borderId="74" xfId="0" applyNumberFormat="1" applyFont="1" applyFill="1" applyBorder="1" applyAlignment="1">
      <alignment horizontal="center" vertical="center"/>
    </xf>
    <xf numFmtId="0" fontId="28" fillId="3" borderId="14" xfId="0" applyNumberFormat="1" applyFont="1" applyFill="1" applyBorder="1" applyAlignment="1">
      <alignment vertical="center" wrapText="1"/>
    </xf>
    <xf numFmtId="0" fontId="28" fillId="3" borderId="16" xfId="0" applyNumberFormat="1" applyFont="1" applyFill="1" applyBorder="1" applyAlignment="1">
      <alignment vertical="center"/>
    </xf>
    <xf numFmtId="0" fontId="28" fillId="5" borderId="17" xfId="0" applyNumberFormat="1" applyFont="1" applyFill="1" applyBorder="1" applyAlignment="1">
      <alignment horizontal="center" vertical="center" wrapText="1"/>
    </xf>
    <xf numFmtId="0" fontId="28" fillId="10" borderId="0" xfId="0" applyNumberFormat="1" applyFont="1" applyFill="1" applyBorder="1" applyAlignment="1">
      <alignment vertical="center"/>
    </xf>
    <xf numFmtId="0" fontId="28" fillId="2" borderId="44" xfId="0" applyNumberFormat="1" applyFont="1" applyFill="1" applyBorder="1" applyAlignment="1">
      <alignment horizontal="center" vertical="center"/>
    </xf>
    <xf numFmtId="0" fontId="28" fillId="10" borderId="31" xfId="0" applyNumberFormat="1" applyFont="1" applyFill="1" applyBorder="1" applyAlignment="1">
      <alignment vertical="center"/>
    </xf>
    <xf numFmtId="0" fontId="28" fillId="0" borderId="86" xfId="0" applyNumberFormat="1" applyFont="1" applyBorder="1" applyAlignment="1">
      <alignment vertical="center" wrapText="1"/>
    </xf>
    <xf numFmtId="0" fontId="28" fillId="0" borderId="46" xfId="0" applyNumberFormat="1" applyFont="1" applyBorder="1" applyAlignment="1">
      <alignment vertical="center" wrapText="1"/>
    </xf>
    <xf numFmtId="0" fontId="28" fillId="0" borderId="31" xfId="0" applyNumberFormat="1" applyFont="1" applyBorder="1" applyAlignment="1">
      <alignment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44" xfId="0" applyNumberFormat="1" applyFont="1" applyFill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8" fillId="3" borderId="19" xfId="0" applyNumberFormat="1" applyFont="1" applyFill="1" applyBorder="1" applyAlignment="1">
      <alignment horizontal="center" vertical="center"/>
    </xf>
    <xf numFmtId="0" fontId="8" fillId="3" borderId="44" xfId="0" applyNumberFormat="1" applyFont="1" applyFill="1" applyBorder="1" applyAlignment="1">
      <alignment horizontal="center" vertical="center"/>
    </xf>
    <xf numFmtId="164" fontId="0" fillId="0" borderId="0" xfId="0" applyFill="1"/>
    <xf numFmtId="0" fontId="7" fillId="25" borderId="77" xfId="0" applyNumberFormat="1" applyFont="1" applyFill="1" applyBorder="1" applyAlignment="1">
      <alignment horizontal="center" vertical="center"/>
    </xf>
    <xf numFmtId="0" fontId="7" fillId="25" borderId="15" xfId="0" applyNumberFormat="1" applyFont="1" applyFill="1" applyBorder="1" applyAlignment="1">
      <alignment horizontal="center" vertical="center"/>
    </xf>
    <xf numFmtId="0" fontId="7" fillId="25" borderId="163" xfId="0" applyNumberFormat="1" applyFont="1" applyFill="1" applyBorder="1" applyAlignment="1">
      <alignment horizontal="center" vertical="center" wrapText="1"/>
    </xf>
    <xf numFmtId="0" fontId="7" fillId="3" borderId="175" xfId="0" applyNumberFormat="1" applyFont="1" applyFill="1" applyBorder="1" applyAlignment="1">
      <alignment horizontal="center" vertical="center" wrapText="1"/>
    </xf>
    <xf numFmtId="0" fontId="7" fillId="3" borderId="178" xfId="0" applyNumberFormat="1" applyFont="1" applyFill="1" applyBorder="1" applyAlignment="1">
      <alignment horizontal="center" vertical="center" wrapText="1"/>
    </xf>
    <xf numFmtId="0" fontId="7" fillId="3" borderId="175" xfId="0" applyNumberFormat="1" applyFont="1" applyFill="1" applyBorder="1" applyAlignment="1">
      <alignment horizontal="center" vertical="center"/>
    </xf>
    <xf numFmtId="0" fontId="7" fillId="25" borderId="179" xfId="0" applyNumberFormat="1" applyFont="1" applyFill="1" applyBorder="1" applyAlignment="1">
      <alignment horizontal="center" vertical="center"/>
    </xf>
    <xf numFmtId="0" fontId="7" fillId="22" borderId="163" xfId="0" applyNumberFormat="1" applyFont="1" applyFill="1" applyBorder="1" applyAlignment="1">
      <alignment horizontal="center" vertical="center" wrapText="1"/>
    </xf>
    <xf numFmtId="0" fontId="7" fillId="3" borderId="180" xfId="0" applyNumberFormat="1" applyFont="1" applyFill="1" applyBorder="1" applyAlignment="1">
      <alignment horizontal="center" vertical="center" wrapText="1"/>
    </xf>
    <xf numFmtId="0" fontId="8" fillId="3" borderId="0" xfId="0" applyNumberFormat="1" applyFont="1" applyFill="1" applyBorder="1" applyAlignment="1">
      <alignment horizontal="center" vertical="center"/>
    </xf>
    <xf numFmtId="0" fontId="7" fillId="3" borderId="181" xfId="0" applyNumberFormat="1" applyFont="1" applyFill="1" applyBorder="1" applyAlignment="1">
      <alignment horizontal="center" vertical="center"/>
    </xf>
    <xf numFmtId="0" fontId="7" fillId="3" borderId="148" xfId="0" applyNumberFormat="1" applyFont="1" applyFill="1" applyBorder="1" applyAlignment="1">
      <alignment horizontal="center" vertical="center"/>
    </xf>
    <xf numFmtId="0" fontId="7" fillId="22" borderId="85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57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3" borderId="129" xfId="0" applyNumberFormat="1" applyFont="1" applyFill="1" applyBorder="1" applyAlignment="1">
      <alignment horizontal="center" vertical="center" wrapText="1"/>
    </xf>
    <xf numFmtId="0" fontId="7" fillId="3" borderId="66" xfId="0" applyNumberFormat="1" applyFont="1" applyFill="1" applyBorder="1" applyAlignment="1">
      <alignment horizontal="center" vertical="center" wrapText="1"/>
    </xf>
    <xf numFmtId="0" fontId="7" fillId="3" borderId="58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4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57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3" borderId="58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3" xfId="0" applyNumberFormat="1" applyFont="1" applyFill="1" applyBorder="1" applyAlignment="1">
      <alignment horizontal="center" vertical="center"/>
    </xf>
    <xf numFmtId="0" fontId="7" fillId="19" borderId="27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0" fontId="7" fillId="3" borderId="133" xfId="0" applyNumberFormat="1" applyFont="1" applyFill="1" applyBorder="1" applyAlignment="1">
      <alignment horizontal="center" vertical="center" wrapText="1"/>
    </xf>
    <xf numFmtId="0" fontId="7" fillId="3" borderId="58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22" borderId="119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29" borderId="19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0" fontId="7" fillId="2" borderId="22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/>
    </xf>
    <xf numFmtId="0" fontId="7" fillId="3" borderId="74" xfId="0" applyNumberFormat="1" applyFont="1" applyFill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3" borderId="27" xfId="0" applyNumberFormat="1" applyFont="1" applyFill="1" applyBorder="1" applyAlignment="1">
      <alignment horizontal="center" vertical="center" wrapText="1"/>
    </xf>
    <xf numFmtId="0" fontId="7" fillId="28" borderId="183" xfId="0" applyNumberFormat="1" applyFont="1" applyFill="1" applyBorder="1" applyAlignment="1">
      <alignment horizontal="center" vertical="center"/>
    </xf>
    <xf numFmtId="0" fontId="7" fillId="29" borderId="22" xfId="0" applyNumberFormat="1" applyFont="1" applyFill="1" applyBorder="1" applyAlignment="1">
      <alignment horizontal="center" vertical="center" wrapText="1"/>
    </xf>
    <xf numFmtId="0" fontId="7" fillId="29" borderId="18" xfId="0" applyNumberFormat="1" applyFont="1" applyFill="1" applyBorder="1" applyAlignment="1">
      <alignment horizontal="center" vertical="center" wrapText="1"/>
    </xf>
    <xf numFmtId="0" fontId="7" fillId="29" borderId="22" xfId="0" applyNumberFormat="1" applyFont="1" applyFill="1" applyBorder="1" applyAlignment="1">
      <alignment horizontal="center" vertical="center"/>
    </xf>
    <xf numFmtId="0" fontId="7" fillId="29" borderId="29" xfId="0" applyNumberFormat="1" applyFont="1" applyFill="1" applyBorder="1" applyAlignment="1">
      <alignment horizontal="center" vertical="center" wrapText="1"/>
    </xf>
    <xf numFmtId="0" fontId="7" fillId="29" borderId="105" xfId="0" applyNumberFormat="1" applyFont="1" applyFill="1" applyBorder="1" applyAlignment="1">
      <alignment horizontal="center" vertical="center" wrapText="1"/>
    </xf>
    <xf numFmtId="0" fontId="7" fillId="28" borderId="16" xfId="0" applyNumberFormat="1" applyFont="1" applyFill="1" applyBorder="1" applyAlignment="1">
      <alignment horizontal="center" vertical="center" wrapText="1"/>
    </xf>
    <xf numFmtId="0" fontId="7" fillId="28" borderId="25" xfId="0" applyNumberFormat="1" applyFont="1" applyFill="1" applyBorder="1" applyAlignment="1">
      <alignment horizontal="center" vertical="center" wrapText="1"/>
    </xf>
    <xf numFmtId="0" fontId="7" fillId="2" borderId="105" xfId="0" applyNumberFormat="1" applyFont="1" applyFill="1" applyBorder="1" applyAlignment="1">
      <alignment horizontal="center" vertical="center" wrapText="1"/>
    </xf>
    <xf numFmtId="0" fontId="7" fillId="28" borderId="184" xfId="0" applyNumberFormat="1" applyFont="1" applyFill="1" applyBorder="1" applyAlignment="1">
      <alignment horizontal="center" vertical="center"/>
    </xf>
    <xf numFmtId="0" fontId="7" fillId="29" borderId="186" xfId="0" applyNumberFormat="1" applyFont="1" applyFill="1" applyBorder="1" applyAlignment="1">
      <alignment horizontal="center" vertical="center"/>
    </xf>
    <xf numFmtId="0" fontId="7" fillId="28" borderId="185" xfId="0" applyNumberFormat="1" applyFont="1" applyFill="1" applyBorder="1" applyAlignment="1">
      <alignment horizontal="center" vertical="center" textRotation="90"/>
    </xf>
    <xf numFmtId="0" fontId="7" fillId="30" borderId="0" xfId="0" applyNumberFormat="1" applyFont="1" applyFill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0" borderId="24" xfId="0" applyNumberFormat="1" applyFont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0" fontId="7" fillId="3" borderId="88" xfId="0" applyNumberFormat="1" applyFont="1" applyFill="1" applyBorder="1" applyAlignment="1">
      <alignment horizontal="center" vertical="center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3" borderId="187" xfId="0" applyNumberFormat="1" applyFont="1" applyFill="1" applyBorder="1" applyAlignment="1">
      <alignment vertical="center" textRotation="90"/>
    </xf>
    <xf numFmtId="0" fontId="7" fillId="3" borderId="188" xfId="0" applyNumberFormat="1" applyFont="1" applyFill="1" applyBorder="1" applyAlignment="1">
      <alignment vertical="center" textRotation="90"/>
    </xf>
    <xf numFmtId="0" fontId="7" fillId="0" borderId="0" xfId="0" applyNumberFormat="1" applyFont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0" fontId="7" fillId="3" borderId="189" xfId="0" applyNumberFormat="1" applyFont="1" applyFill="1" applyBorder="1" applyAlignment="1">
      <alignment horizontal="center" vertical="center"/>
    </xf>
    <xf numFmtId="0" fontId="7" fillId="3" borderId="186" xfId="0" applyNumberFormat="1" applyFont="1" applyFill="1" applyBorder="1" applyAlignment="1">
      <alignment horizontal="center" vertical="center"/>
    </xf>
    <xf numFmtId="0" fontId="7" fillId="23" borderId="186" xfId="0" applyNumberFormat="1" applyFont="1" applyFill="1" applyBorder="1" applyAlignment="1">
      <alignment horizontal="center" vertical="center"/>
    </xf>
    <xf numFmtId="0" fontId="7" fillId="0" borderId="25" xfId="0" applyNumberFormat="1" applyFont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164" fontId="7" fillId="0" borderId="0" xfId="0" applyFont="1" applyBorder="1" applyAlignment="1">
      <alignment horizontal="center" vertical="center" wrapText="1"/>
    </xf>
    <xf numFmtId="0" fontId="7" fillId="30" borderId="24" xfId="0" applyNumberFormat="1" applyFont="1" applyFill="1" applyBorder="1" applyAlignment="1">
      <alignment horizontal="center" vertical="center" wrapText="1"/>
    </xf>
    <xf numFmtId="0" fontId="7" fillId="30" borderId="86" xfId="0" applyNumberFormat="1" applyFont="1" applyFill="1" applyBorder="1" applyAlignment="1">
      <alignment horizontal="center" vertical="center" wrapText="1"/>
    </xf>
    <xf numFmtId="0" fontId="7" fillId="30" borderId="44" xfId="0" applyNumberFormat="1" applyFont="1" applyFill="1" applyBorder="1" applyAlignment="1">
      <alignment horizontal="center" vertical="center" wrapText="1"/>
    </xf>
    <xf numFmtId="0" fontId="7" fillId="30" borderId="74" xfId="0" applyNumberFormat="1" applyFont="1" applyFill="1" applyBorder="1" applyAlignment="1">
      <alignment horizontal="center" vertical="center" wrapText="1"/>
    </xf>
    <xf numFmtId="0" fontId="7" fillId="30" borderId="45" xfId="0" applyNumberFormat="1" applyFont="1" applyFill="1" applyBorder="1" applyAlignment="1">
      <alignment horizontal="center" vertical="center" wrapText="1"/>
    </xf>
    <xf numFmtId="0" fontId="7" fillId="30" borderId="89" xfId="0" applyNumberFormat="1" applyFont="1" applyFill="1" applyBorder="1" applyAlignment="1">
      <alignment horizontal="center" vertical="center" wrapText="1"/>
    </xf>
    <xf numFmtId="0" fontId="7" fillId="30" borderId="15" xfId="0" applyNumberFormat="1" applyFont="1" applyFill="1" applyBorder="1" applyAlignment="1">
      <alignment horizontal="center" vertical="center" wrapText="1"/>
    </xf>
    <xf numFmtId="0" fontId="7" fillId="30" borderId="16" xfId="0" applyNumberFormat="1" applyFont="1" applyFill="1" applyBorder="1" applyAlignment="1">
      <alignment horizontal="center" vertical="center" wrapText="1"/>
    </xf>
    <xf numFmtId="0" fontId="7" fillId="30" borderId="44" xfId="0" applyNumberFormat="1" applyFont="1" applyFill="1" applyBorder="1" applyAlignment="1">
      <alignment horizontal="center" vertical="center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30" borderId="10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22" borderId="25" xfId="0" applyNumberFormat="1" applyFont="1" applyFill="1" applyBorder="1" applyAlignment="1">
      <alignment horizontal="center" vertical="center" wrapText="1"/>
    </xf>
    <xf numFmtId="0" fontId="7" fillId="22" borderId="20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5" xfId="0" applyNumberFormat="1" applyFont="1" applyFill="1" applyBorder="1" applyAlignment="1">
      <alignment horizontal="center" vertical="center" textRotation="90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11" fillId="0" borderId="0" xfId="0" applyNumberFormat="1" applyFont="1" applyBorder="1" applyAlignment="1">
      <alignment horizontal="center" vertical="center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2" borderId="22" xfId="0" applyNumberFormat="1" applyFont="1" applyFill="1" applyBorder="1" applyAlignment="1">
      <alignment horizontal="center" vertical="center" wrapText="1"/>
    </xf>
    <xf numFmtId="0" fontId="7" fillId="2" borderId="19" xfId="0" applyNumberFormat="1" applyFont="1" applyFill="1" applyBorder="1" applyAlignment="1">
      <alignment horizontal="center" vertical="center" wrapText="1"/>
    </xf>
    <xf numFmtId="0" fontId="7" fillId="3" borderId="107" xfId="0" applyNumberFormat="1" applyFont="1" applyFill="1" applyBorder="1" applyAlignment="1">
      <alignment horizontal="center" vertical="center" wrapText="1"/>
    </xf>
    <xf numFmtId="0" fontId="7" fillId="10" borderId="19" xfId="0" applyNumberFormat="1" applyFont="1" applyFill="1" applyBorder="1" applyAlignment="1">
      <alignment horizontal="center" vertical="center" wrapText="1"/>
    </xf>
    <xf numFmtId="0" fontId="7" fillId="10" borderId="22" xfId="0" applyNumberFormat="1" applyFont="1" applyFill="1" applyBorder="1" applyAlignment="1">
      <alignment horizontal="center" vertical="center" wrapText="1"/>
    </xf>
    <xf numFmtId="0" fontId="7" fillId="10" borderId="107" xfId="0" applyNumberFormat="1" applyFont="1" applyFill="1" applyBorder="1" applyAlignment="1">
      <alignment horizontal="center" vertical="center" wrapText="1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3" borderId="88" xfId="0" applyNumberFormat="1" applyFont="1" applyFill="1" applyBorder="1" applyAlignment="1">
      <alignment horizontal="center" vertical="center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11" borderId="19" xfId="0" applyNumberFormat="1" applyFont="1" applyFill="1" applyBorder="1" applyAlignment="1">
      <alignment horizontal="center" vertical="center" wrapText="1"/>
    </xf>
    <xf numFmtId="0" fontId="7" fillId="2" borderId="18" xfId="0" applyNumberFormat="1" applyFont="1" applyFill="1" applyBorder="1" applyAlignment="1">
      <alignment horizontal="center" vertical="center" wrapText="1"/>
    </xf>
    <xf numFmtId="0" fontId="7" fillId="3" borderId="27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3" borderId="30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 wrapText="1"/>
    </xf>
    <xf numFmtId="0" fontId="7" fillId="3" borderId="30" xfId="0" applyNumberFormat="1" applyFont="1" applyFill="1" applyBorder="1" applyAlignment="1">
      <alignment horizontal="center" vertical="center"/>
    </xf>
    <xf numFmtId="0" fontId="7" fillId="10" borderId="113" xfId="0" applyNumberFormat="1" applyFont="1" applyFill="1" applyBorder="1" applyAlignment="1">
      <alignment horizontal="center" vertical="center" wrapText="1"/>
    </xf>
    <xf numFmtId="0" fontId="7" fillId="10" borderId="96" xfId="0" applyNumberFormat="1" applyFont="1" applyFill="1" applyBorder="1" applyAlignment="1">
      <alignment horizontal="center" vertical="center" wrapText="1"/>
    </xf>
    <xf numFmtId="0" fontId="7" fillId="10" borderId="76" xfId="0" applyNumberFormat="1" applyFont="1" applyFill="1" applyBorder="1" applyAlignment="1">
      <alignment horizontal="center" vertical="center" wrapText="1"/>
    </xf>
    <xf numFmtId="0" fontId="7" fillId="3" borderId="105" xfId="0" applyNumberFormat="1" applyFont="1" applyFill="1" applyBorder="1" applyAlignment="1">
      <alignment horizontal="center" vertical="center" wrapText="1"/>
    </xf>
    <xf numFmtId="0" fontId="7" fillId="10" borderId="193" xfId="0" applyNumberFormat="1" applyFont="1" applyFill="1" applyBorder="1" applyAlignment="1">
      <alignment horizontal="center" vertical="center" wrapText="1"/>
    </xf>
    <xf numFmtId="0" fontId="7" fillId="10" borderId="163" xfId="0" applyNumberFormat="1" applyFont="1" applyFill="1" applyBorder="1" applyAlignment="1">
      <alignment horizontal="center" vertical="center" wrapText="1"/>
    </xf>
    <xf numFmtId="0" fontId="7" fillId="11" borderId="76" xfId="0" applyNumberFormat="1" applyFont="1" applyFill="1" applyBorder="1" applyAlignment="1">
      <alignment horizontal="center" vertical="center" wrapText="1"/>
    </xf>
    <xf numFmtId="0" fontId="7" fillId="10" borderId="109" xfId="0" applyNumberFormat="1" applyFont="1" applyFill="1" applyBorder="1" applyAlignment="1">
      <alignment horizontal="center" vertical="center" wrapText="1"/>
    </xf>
    <xf numFmtId="0" fontId="7" fillId="2" borderId="99" xfId="0" applyNumberFormat="1" applyFont="1" applyFill="1" applyBorder="1" applyAlignment="1">
      <alignment horizontal="center" vertical="center" wrapText="1"/>
    </xf>
    <xf numFmtId="0" fontId="7" fillId="10" borderId="194" xfId="0" applyNumberFormat="1" applyFont="1" applyFill="1" applyBorder="1" applyAlignment="1">
      <alignment horizontal="center" vertical="center" wrapText="1"/>
    </xf>
    <xf numFmtId="0" fontId="7" fillId="10" borderId="25" xfId="0" applyNumberFormat="1" applyFont="1" applyFill="1" applyBorder="1" applyAlignment="1">
      <alignment horizontal="center" vertical="center"/>
    </xf>
    <xf numFmtId="0" fontId="7" fillId="3" borderId="84" xfId="0" applyNumberFormat="1" applyFont="1" applyFill="1" applyBorder="1" applyAlignment="1">
      <alignment horizontal="center" vertical="center" wrapText="1"/>
    </xf>
    <xf numFmtId="0" fontId="7" fillId="28" borderId="19" xfId="0" applyNumberFormat="1" applyFont="1" applyFill="1" applyBorder="1" applyAlignment="1">
      <alignment horizontal="center" vertical="center" wrapText="1"/>
    </xf>
    <xf numFmtId="0" fontId="7" fillId="28" borderId="20" xfId="0" applyNumberFormat="1" applyFont="1" applyFill="1" applyBorder="1" applyAlignment="1">
      <alignment horizontal="center" vertical="center" wrapText="1"/>
    </xf>
    <xf numFmtId="0" fontId="7" fillId="19" borderId="15" xfId="0" applyNumberFormat="1" applyFont="1" applyFill="1" applyBorder="1" applyAlignment="1">
      <alignment horizontal="center" vertical="center" textRotation="90"/>
    </xf>
    <xf numFmtId="0" fontId="7" fillId="3" borderId="15" xfId="0" applyNumberFormat="1" applyFont="1" applyFill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90" xfId="0" applyNumberFormat="1" applyFont="1" applyFill="1" applyBorder="1" applyAlignment="1">
      <alignment horizontal="center" vertical="center"/>
    </xf>
    <xf numFmtId="0" fontId="7" fillId="19" borderId="191" xfId="0" applyNumberFormat="1" applyFont="1" applyFill="1" applyBorder="1" applyAlignment="1">
      <alignment horizontal="center" vertical="center"/>
    </xf>
    <xf numFmtId="0" fontId="7" fillId="19" borderId="192" xfId="0" applyNumberFormat="1" applyFont="1" applyFill="1" applyBorder="1" applyAlignment="1">
      <alignment horizontal="center" vertical="center" textRotation="90"/>
    </xf>
    <xf numFmtId="0" fontId="7" fillId="19" borderId="29" xfId="0" applyNumberFormat="1" applyFont="1" applyFill="1" applyBorder="1" applyAlignment="1">
      <alignment horizontal="center" vertical="center" wrapText="1"/>
    </xf>
    <xf numFmtId="0" fontId="7" fillId="27" borderId="22" xfId="0" applyNumberFormat="1" applyFont="1" applyFill="1" applyBorder="1" applyAlignment="1">
      <alignment horizontal="center" vertical="center" wrapText="1"/>
    </xf>
    <xf numFmtId="0" fontId="7" fillId="19" borderId="30" xfId="0" applyNumberFormat="1" applyFont="1" applyFill="1" applyBorder="1" applyAlignment="1">
      <alignment horizontal="center" vertical="center" wrapText="1"/>
    </xf>
    <xf numFmtId="0" fontId="7" fillId="3" borderId="183" xfId="0" applyNumberFormat="1" applyFont="1" applyFill="1" applyBorder="1" applyAlignment="1">
      <alignment horizontal="center" vertical="center"/>
    </xf>
    <xf numFmtId="0" fontId="7" fillId="19" borderId="16" xfId="0" applyNumberFormat="1" applyFont="1" applyFill="1" applyBorder="1" applyAlignment="1">
      <alignment horizontal="center" vertical="center" textRotation="90"/>
    </xf>
    <xf numFmtId="0" fontId="7" fillId="27" borderId="19" xfId="0" applyNumberFormat="1" applyFont="1" applyFill="1" applyBorder="1" applyAlignment="1">
      <alignment horizontal="center" vertical="center" wrapText="1"/>
    </xf>
    <xf numFmtId="0" fontId="7" fillId="19" borderId="23" xfId="0" applyNumberFormat="1" applyFont="1" applyFill="1" applyBorder="1" applyAlignment="1">
      <alignment horizontal="center" vertical="center" wrapText="1"/>
    </xf>
    <xf numFmtId="0" fontId="7" fillId="19" borderId="15" xfId="0" applyNumberFormat="1" applyFont="1" applyFill="1" applyBorder="1" applyAlignment="1">
      <alignment horizontal="center" vertical="center"/>
    </xf>
    <xf numFmtId="0" fontId="7" fillId="19" borderId="15" xfId="0" applyNumberFormat="1" applyFont="1" applyFill="1" applyBorder="1" applyAlignment="1">
      <alignment horizontal="center" vertical="center" wrapText="1"/>
    </xf>
    <xf numFmtId="0" fontId="7" fillId="19" borderId="77" xfId="0" applyNumberFormat="1" applyFont="1" applyFill="1" applyBorder="1" applyAlignment="1">
      <alignment horizontal="center" vertical="center" wrapText="1"/>
    </xf>
    <xf numFmtId="0" fontId="7" fillId="19" borderId="33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/>
    </xf>
    <xf numFmtId="0" fontId="7" fillId="3" borderId="105" xfId="0" applyNumberFormat="1" applyFont="1" applyFill="1" applyBorder="1" applyAlignment="1">
      <alignment horizontal="center" vertical="center" wrapText="1"/>
    </xf>
    <xf numFmtId="0" fontId="7" fillId="3" borderId="27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/>
    </xf>
    <xf numFmtId="0" fontId="7" fillId="3" borderId="88" xfId="0" applyNumberFormat="1" applyFont="1" applyFill="1" applyBorder="1" applyAlignment="1">
      <alignment horizontal="center" vertical="center"/>
    </xf>
    <xf numFmtId="0" fontId="7" fillId="2" borderId="18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5" borderId="14" xfId="0" applyNumberFormat="1" applyFont="1" applyFill="1" applyBorder="1" applyAlignment="1">
      <alignment horizontal="center" vertical="center" wrapText="1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29" borderId="26" xfId="0" applyNumberFormat="1" applyFont="1" applyFill="1" applyBorder="1" applyAlignment="1">
      <alignment horizontal="center" vertical="center" wrapText="1"/>
    </xf>
    <xf numFmtId="0" fontId="7" fillId="22" borderId="18" xfId="0" applyNumberFormat="1" applyFont="1" applyFill="1" applyBorder="1" applyAlignment="1">
      <alignment horizontal="center" vertical="center" wrapText="1"/>
    </xf>
    <xf numFmtId="0" fontId="7" fillId="22" borderId="22" xfId="0" applyNumberFormat="1" applyFont="1" applyFill="1" applyBorder="1" applyAlignment="1">
      <alignment horizontal="center" vertical="center"/>
    </xf>
    <xf numFmtId="0" fontId="7" fillId="22" borderId="36" xfId="0" applyNumberFormat="1" applyFont="1" applyFill="1" applyBorder="1" applyAlignment="1">
      <alignment horizontal="center" vertical="center" wrapText="1"/>
    </xf>
    <xf numFmtId="0" fontId="7" fillId="22" borderId="89" xfId="0" applyNumberFormat="1" applyFont="1" applyFill="1" applyBorder="1" applyAlignment="1">
      <alignment horizontal="center" vertical="center" wrapText="1"/>
    </xf>
    <xf numFmtId="0" fontId="7" fillId="29" borderId="16" xfId="0" applyNumberFormat="1" applyFont="1" applyFill="1" applyBorder="1" applyAlignment="1">
      <alignment horizontal="center" vertical="center" wrapText="1"/>
    </xf>
    <xf numFmtId="0" fontId="7" fillId="5" borderId="109" xfId="0" applyNumberFormat="1" applyFont="1" applyFill="1" applyBorder="1" applyAlignment="1">
      <alignment horizontal="center" vertical="center" wrapText="1"/>
    </xf>
    <xf numFmtId="0" fontId="7" fillId="28" borderId="35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/>
    </xf>
    <xf numFmtId="0" fontId="11" fillId="0" borderId="0" xfId="0" applyNumberFormat="1" applyFont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 wrapText="1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4" borderId="20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0" borderId="24" xfId="0" applyNumberFormat="1" applyFont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horizontal="center" vertical="center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0" fontId="7" fillId="3" borderId="88" xfId="0" applyNumberFormat="1" applyFont="1" applyFill="1" applyBorder="1" applyAlignment="1">
      <alignment horizontal="center" vertical="center" wrapText="1"/>
    </xf>
    <xf numFmtId="0" fontId="7" fillId="3" borderId="77" xfId="0" applyNumberFormat="1" applyFont="1" applyFill="1" applyBorder="1" applyAlignment="1">
      <alignment horizontal="center" vertical="center" wrapText="1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3" borderId="91" xfId="0" applyNumberFormat="1" applyFont="1" applyFill="1" applyBorder="1" applyAlignment="1">
      <alignment horizontal="center" vertical="center" wrapText="1"/>
    </xf>
    <xf numFmtId="0" fontId="7" fillId="3" borderId="26" xfId="0" applyNumberFormat="1" applyFont="1" applyFill="1" applyBorder="1" applyAlignment="1">
      <alignment horizontal="center" vertical="center" wrapText="1"/>
    </xf>
    <xf numFmtId="0" fontId="7" fillId="3" borderId="27" xfId="0" applyNumberFormat="1" applyFont="1" applyFill="1" applyBorder="1" applyAlignment="1">
      <alignment horizontal="center" vertical="center" wrapText="1"/>
    </xf>
    <xf numFmtId="0" fontId="7" fillId="3" borderId="88" xfId="0" applyNumberFormat="1" applyFont="1" applyFill="1" applyBorder="1" applyAlignment="1">
      <alignment horizontal="center" vertical="center"/>
    </xf>
    <xf numFmtId="0" fontId="7" fillId="5" borderId="35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5" borderId="44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horizontal="center" vertical="center" wrapText="1"/>
    </xf>
    <xf numFmtId="164" fontId="7" fillId="0" borderId="0" xfId="0" applyFont="1" applyBorder="1" applyAlignment="1">
      <alignment horizontal="center" vertical="center" wrapText="1"/>
    </xf>
    <xf numFmtId="0" fontId="7" fillId="5" borderId="22" xfId="0" applyNumberFormat="1" applyFont="1" applyFill="1" applyBorder="1" applyAlignment="1">
      <alignment horizontal="center" vertical="center"/>
    </xf>
    <xf numFmtId="0" fontId="7" fillId="5" borderId="15" xfId="0" applyNumberFormat="1" applyFont="1" applyFill="1" applyBorder="1" applyAlignment="1">
      <alignment horizontal="center" vertical="center"/>
    </xf>
    <xf numFmtId="0" fontId="7" fillId="19" borderId="19" xfId="0" applyNumberFormat="1" applyFont="1" applyFill="1" applyBorder="1" applyAlignment="1">
      <alignment horizontal="center" vertical="center" wrapText="1"/>
    </xf>
    <xf numFmtId="0" fontId="28" fillId="7" borderId="12" xfId="0" applyNumberFormat="1" applyFont="1" applyFill="1" applyBorder="1" applyAlignment="1">
      <alignment horizontal="center" vertical="center" wrapText="1"/>
    </xf>
    <xf numFmtId="0" fontId="7" fillId="19" borderId="182" xfId="0" applyNumberFormat="1" applyFont="1" applyFill="1" applyBorder="1" applyAlignment="1">
      <alignment horizontal="center" vertical="center"/>
    </xf>
    <xf numFmtId="0" fontId="7" fillId="19" borderId="182" xfId="0" applyNumberFormat="1" applyFont="1" applyFill="1" applyBorder="1" applyAlignment="1">
      <alignment horizontal="center" vertical="center" textRotation="90"/>
    </xf>
    <xf numFmtId="0" fontId="7" fillId="19" borderId="182" xfId="0" applyNumberFormat="1" applyFont="1" applyFill="1" applyBorder="1" applyAlignment="1">
      <alignment horizontal="center" vertical="center" wrapText="1"/>
    </xf>
    <xf numFmtId="0" fontId="7" fillId="3" borderId="14" xfId="0" applyNumberFormat="1" applyFont="1" applyFill="1" applyBorder="1" applyAlignment="1">
      <alignment vertical="center" textRotation="90"/>
    </xf>
    <xf numFmtId="0" fontId="7" fillId="21" borderId="19" xfId="0" applyNumberFormat="1" applyFont="1" applyFill="1" applyBorder="1" applyAlignment="1">
      <alignment horizontal="center" vertical="center" wrapText="1"/>
    </xf>
    <xf numFmtId="0" fontId="7" fillId="5" borderId="77" xfId="0" applyNumberFormat="1" applyFont="1" applyFill="1" applyBorder="1" applyAlignment="1">
      <alignment horizontal="center" vertical="center" wrapText="1"/>
    </xf>
    <xf numFmtId="164" fontId="7" fillId="0" borderId="100" xfId="0" applyFont="1" applyBorder="1" applyAlignment="1">
      <alignment horizontal="center" vertical="center"/>
    </xf>
    <xf numFmtId="164" fontId="0" fillId="0" borderId="100" xfId="0" applyBorder="1"/>
    <xf numFmtId="164" fontId="0" fillId="0" borderId="0" xfId="0" applyBorder="1"/>
    <xf numFmtId="0" fontId="7" fillId="5" borderId="99" xfId="0" applyNumberFormat="1" applyFont="1" applyFill="1" applyBorder="1" applyAlignment="1">
      <alignment horizontal="center" vertical="center" wrapText="1"/>
    </xf>
    <xf numFmtId="0" fontId="7" fillId="29" borderId="0" xfId="0" applyNumberFormat="1" applyFont="1" applyFill="1" applyBorder="1" applyAlignment="1">
      <alignment horizontal="center" vertical="center" wrapText="1"/>
    </xf>
    <xf numFmtId="0" fontId="7" fillId="29" borderId="15" xfId="0" applyNumberFormat="1" applyFont="1" applyFill="1" applyBorder="1" applyAlignment="1">
      <alignment horizontal="center" vertical="center" wrapText="1"/>
    </xf>
    <xf numFmtId="0" fontId="7" fillId="29" borderId="44" xfId="0" applyNumberFormat="1" applyFont="1" applyFill="1" applyBorder="1" applyAlignment="1">
      <alignment horizontal="center" vertical="center" wrapText="1"/>
    </xf>
    <xf numFmtId="0" fontId="7" fillId="29" borderId="19" xfId="0" applyNumberFormat="1" applyFont="1" applyFill="1" applyBorder="1" applyAlignment="1">
      <alignment horizontal="center" vertical="center"/>
    </xf>
    <xf numFmtId="0" fontId="7" fillId="29" borderId="44" xfId="0" applyNumberFormat="1" applyFont="1" applyFill="1" applyBorder="1" applyAlignment="1">
      <alignment horizontal="center" vertical="center"/>
    </xf>
    <xf numFmtId="0" fontId="7" fillId="29" borderId="20" xfId="0" applyNumberFormat="1" applyFont="1" applyFill="1" applyBorder="1" applyAlignment="1">
      <alignment horizontal="center" vertical="center" wrapText="1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/>
    </xf>
    <xf numFmtId="0" fontId="7" fillId="3" borderId="105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/>
    </xf>
    <xf numFmtId="0" fontId="7" fillId="22" borderId="26" xfId="0" applyNumberFormat="1" applyFont="1" applyFill="1" applyBorder="1" applyAlignment="1">
      <alignment horizontal="center" vertical="center" wrapText="1"/>
    </xf>
    <xf numFmtId="0" fontId="7" fillId="22" borderId="186" xfId="0" applyNumberFormat="1" applyFont="1" applyFill="1" applyBorder="1" applyAlignment="1">
      <alignment horizontal="center" vertical="center"/>
    </xf>
    <xf numFmtId="0" fontId="7" fillId="3" borderId="184" xfId="0" applyNumberFormat="1" applyFont="1" applyFill="1" applyBorder="1" applyAlignment="1">
      <alignment horizontal="center" vertical="center"/>
    </xf>
    <xf numFmtId="0" fontId="7" fillId="3" borderId="185" xfId="0" applyNumberFormat="1" applyFont="1" applyFill="1" applyBorder="1" applyAlignment="1">
      <alignment horizontal="center" vertical="center" textRotation="90"/>
    </xf>
    <xf numFmtId="0" fontId="7" fillId="22" borderId="29" xfId="0" applyNumberFormat="1" applyFont="1" applyFill="1" applyBorder="1" applyAlignment="1">
      <alignment horizontal="center" vertical="center" wrapText="1"/>
    </xf>
    <xf numFmtId="0" fontId="7" fillId="3" borderId="15" xfId="0" applyNumberFormat="1" applyFont="1" applyFill="1" applyBorder="1" applyAlignment="1">
      <alignment horizontal="center" vertical="center" textRotation="90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19" borderId="22" xfId="0" applyNumberFormat="1" applyFont="1" applyFill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/>
    </xf>
    <xf numFmtId="0" fontId="28" fillId="25" borderId="0" xfId="0" applyNumberFormat="1" applyFont="1" applyFill="1" applyBorder="1" applyAlignment="1">
      <alignment horizontal="center" vertical="center" wrapText="1"/>
    </xf>
    <xf numFmtId="0" fontId="28" fillId="25" borderId="34" xfId="0" applyNumberFormat="1" applyFont="1" applyFill="1" applyBorder="1" applyAlignment="1">
      <alignment horizontal="center" vertical="center" wrapText="1"/>
    </xf>
    <xf numFmtId="0" fontId="11" fillId="25" borderId="0" xfId="0" applyNumberFormat="1" applyFont="1" applyFill="1" applyBorder="1" applyAlignment="1">
      <alignment horizontal="center" vertical="center" wrapText="1"/>
    </xf>
    <xf numFmtId="0" fontId="11" fillId="25" borderId="111" xfId="0" applyNumberFormat="1" applyFont="1" applyFill="1" applyBorder="1" applyAlignment="1">
      <alignment horizontal="center" vertical="center" wrapText="1"/>
    </xf>
    <xf numFmtId="0" fontId="11" fillId="25" borderId="34" xfId="0" applyNumberFormat="1" applyFont="1" applyFill="1" applyBorder="1" applyAlignment="1">
      <alignment horizontal="center" vertical="center" wrapText="1"/>
    </xf>
    <xf numFmtId="0" fontId="7" fillId="3" borderId="183" xfId="0" applyNumberFormat="1" applyFont="1" applyFill="1" applyBorder="1" applyAlignment="1">
      <alignment horizontal="center" vertical="center" textRotation="90"/>
    </xf>
    <xf numFmtId="0" fontId="7" fillId="3" borderId="27" xfId="0" applyNumberFormat="1" applyFont="1" applyFill="1" applyBorder="1" applyAlignment="1">
      <alignment horizontal="center" vertical="center" wrapText="1"/>
    </xf>
    <xf numFmtId="0" fontId="28" fillId="3" borderId="19" xfId="0" applyNumberFormat="1" applyFont="1" applyFill="1" applyBorder="1" applyAlignment="1">
      <alignment horizontal="center" vertical="center" wrapText="1"/>
    </xf>
    <xf numFmtId="0" fontId="7" fillId="0" borderId="18" xfId="0" applyNumberFormat="1" applyFont="1" applyFill="1" applyBorder="1" applyAlignment="1">
      <alignment horizontal="center" vertical="center" wrapText="1"/>
    </xf>
    <xf numFmtId="0" fontId="7" fillId="0" borderId="19" xfId="0" applyNumberFormat="1" applyFont="1" applyFill="1" applyBorder="1" applyAlignment="1">
      <alignment horizontal="center" vertical="center"/>
    </xf>
    <xf numFmtId="0" fontId="7" fillId="0" borderId="29" xfId="0" applyNumberFormat="1" applyFont="1" applyFill="1" applyBorder="1" applyAlignment="1">
      <alignment horizontal="right" vertical="center" textRotation="90" wrapText="1"/>
    </xf>
    <xf numFmtId="0" fontId="7" fillId="0" borderId="105" xfId="0" applyNumberFormat="1" applyFont="1" applyFill="1" applyBorder="1" applyAlignment="1">
      <alignment horizontal="right" vertical="center" textRotation="90" wrapText="1"/>
    </xf>
    <xf numFmtId="0" fontId="7" fillId="0" borderId="19" xfId="0" applyNumberFormat="1" applyFont="1" applyFill="1" applyBorder="1" applyAlignment="1">
      <alignment horizontal="center" vertical="center" wrapText="1"/>
    </xf>
    <xf numFmtId="0" fontId="7" fillId="0" borderId="16" xfId="0" applyNumberFormat="1" applyFont="1" applyFill="1" applyBorder="1" applyAlignment="1">
      <alignment horizontal="center" vertical="center" wrapText="1"/>
    </xf>
    <xf numFmtId="0" fontId="7" fillId="0" borderId="116" xfId="0" applyNumberFormat="1" applyFont="1" applyFill="1" applyBorder="1" applyAlignment="1">
      <alignment horizontal="center" vertical="center" wrapText="1"/>
    </xf>
    <xf numFmtId="0" fontId="7" fillId="0" borderId="13" xfId="0" applyNumberFormat="1" applyFont="1" applyFill="1" applyBorder="1" applyAlignment="1">
      <alignment horizontal="center" vertical="center" wrapText="1"/>
    </xf>
    <xf numFmtId="0" fontId="7" fillId="0" borderId="16" xfId="0" applyNumberFormat="1" applyFont="1" applyFill="1" applyBorder="1" applyAlignment="1">
      <alignment horizontal="center" vertical="center"/>
    </xf>
    <xf numFmtId="0" fontId="7" fillId="0" borderId="100" xfId="0" applyNumberFormat="1" applyFont="1" applyFill="1" applyBorder="1" applyAlignment="1">
      <alignment horizontal="right" vertical="center" textRotation="90" wrapText="1"/>
    </xf>
    <xf numFmtId="0" fontId="7" fillId="0" borderId="35" xfId="0" applyNumberFormat="1" applyFont="1" applyFill="1" applyBorder="1" applyAlignment="1">
      <alignment horizontal="right" vertical="center" textRotation="90" wrapText="1"/>
    </xf>
    <xf numFmtId="0" fontId="7" fillId="0" borderId="20" xfId="0" applyNumberFormat="1" applyFont="1" applyFill="1" applyBorder="1" applyAlignment="1">
      <alignment horizontal="center" vertical="center" wrapText="1"/>
    </xf>
    <xf numFmtId="0" fontId="7" fillId="0" borderId="25" xfId="0" applyNumberFormat="1" applyFont="1" applyFill="1" applyBorder="1" applyAlignment="1">
      <alignment horizontal="center" vertical="center" wrapText="1"/>
    </xf>
    <xf numFmtId="0" fontId="7" fillId="0" borderId="78" xfId="0" applyNumberFormat="1" applyFont="1" applyFill="1" applyBorder="1" applyAlignment="1">
      <alignment horizontal="center" vertical="center" wrapText="1"/>
    </xf>
    <xf numFmtId="0" fontId="7" fillId="0" borderId="44" xfId="0" applyNumberFormat="1" applyFont="1" applyFill="1" applyBorder="1" applyAlignment="1">
      <alignment horizontal="center" vertical="center"/>
    </xf>
    <xf numFmtId="0" fontId="7" fillId="0" borderId="44" xfId="0" applyNumberFormat="1" applyFont="1" applyFill="1" applyBorder="1" applyAlignment="1">
      <alignment horizontal="center" vertical="center" wrapText="1"/>
    </xf>
    <xf numFmtId="0" fontId="7" fillId="0" borderId="89" xfId="0" applyNumberFormat="1" applyFont="1" applyFill="1" applyBorder="1" applyAlignment="1">
      <alignment horizontal="center" vertical="center" wrapText="1"/>
    </xf>
    <xf numFmtId="0" fontId="28" fillId="0" borderId="0" xfId="0" applyNumberFormat="1" applyFont="1" applyBorder="1" applyAlignment="1">
      <alignment horizontal="center" vertical="center"/>
    </xf>
    <xf numFmtId="0" fontId="28" fillId="0" borderId="0" xfId="0" applyNumberFormat="1" applyFont="1" applyBorder="1" applyAlignment="1">
      <alignment vertical="center"/>
    </xf>
    <xf numFmtId="0" fontId="28" fillId="29" borderId="22" xfId="0" applyNumberFormat="1" applyFont="1" applyFill="1" applyBorder="1" applyAlignment="1">
      <alignment horizontal="center" vertical="center" wrapText="1"/>
    </xf>
    <xf numFmtId="0" fontId="28" fillId="3" borderId="14" xfId="0" applyNumberFormat="1" applyFont="1" applyFill="1" applyBorder="1" applyAlignment="1">
      <alignment horizontal="center" vertical="center"/>
    </xf>
    <xf numFmtId="0" fontId="28" fillId="3" borderId="19" xfId="0" applyNumberFormat="1" applyFont="1" applyFill="1" applyBorder="1" applyAlignment="1">
      <alignment horizontal="center" vertical="center" wrapText="1"/>
    </xf>
    <xf numFmtId="0" fontId="28" fillId="3" borderId="22" xfId="0" applyNumberFormat="1" applyFont="1" applyFill="1" applyBorder="1" applyAlignment="1">
      <alignment horizontal="center" vertical="center"/>
    </xf>
    <xf numFmtId="164" fontId="28" fillId="0" borderId="0" xfId="0" applyFont="1" applyBorder="1" applyAlignment="1">
      <alignment horizontal="center" vertical="center"/>
    </xf>
    <xf numFmtId="0" fontId="28" fillId="5" borderId="44" xfId="0" applyNumberFormat="1" applyFont="1" applyFill="1" applyBorder="1" applyAlignment="1">
      <alignment horizontal="center" vertical="center"/>
    </xf>
    <xf numFmtId="0" fontId="28" fillId="5" borderId="19" xfId="0" applyNumberFormat="1" applyFont="1" applyFill="1" applyBorder="1" applyAlignment="1">
      <alignment horizontal="center" vertical="center" wrapText="1"/>
    </xf>
    <xf numFmtId="0" fontId="28" fillId="5" borderId="44" xfId="0" applyNumberFormat="1" applyFont="1" applyFill="1" applyBorder="1" applyAlignment="1">
      <alignment horizontal="center" vertical="center" wrapText="1"/>
    </xf>
    <xf numFmtId="0" fontId="28" fillId="5" borderId="14" xfId="0" applyNumberFormat="1" applyFont="1" applyFill="1" applyBorder="1" applyAlignment="1">
      <alignment horizontal="center" vertical="center" wrapText="1"/>
    </xf>
    <xf numFmtId="0" fontId="28" fillId="11" borderId="19" xfId="0" applyNumberFormat="1" applyFont="1" applyFill="1" applyBorder="1" applyAlignment="1">
      <alignment horizontal="center" vertical="center" wrapText="1"/>
    </xf>
    <xf numFmtId="0" fontId="28" fillId="19" borderId="19" xfId="0" applyNumberFormat="1" applyFont="1" applyFill="1" applyBorder="1" applyAlignment="1">
      <alignment horizontal="center" vertical="center" wrapText="1"/>
    </xf>
    <xf numFmtId="0" fontId="28" fillId="11" borderId="19" xfId="0" applyNumberFormat="1" applyFont="1" applyFill="1" applyBorder="1" applyAlignment="1">
      <alignment horizontal="center" vertical="center"/>
    </xf>
    <xf numFmtId="0" fontId="28" fillId="3" borderId="19" xfId="0" applyNumberFormat="1" applyFont="1" applyFill="1" applyBorder="1" applyAlignment="1">
      <alignment vertical="center"/>
    </xf>
    <xf numFmtId="0" fontId="28" fillId="32" borderId="16" xfId="0" applyNumberFormat="1" applyFont="1" applyFill="1" applyBorder="1" applyAlignment="1">
      <alignment horizontal="center" vertical="center" wrapText="1"/>
    </xf>
    <xf numFmtId="0" fontId="28" fillId="32" borderId="35" xfId="0" applyNumberFormat="1" applyFont="1" applyFill="1" applyBorder="1" applyAlignment="1">
      <alignment horizontal="center" vertical="center" wrapText="1"/>
    </xf>
    <xf numFmtId="0" fontId="28" fillId="32" borderId="16" xfId="0" applyNumberFormat="1" applyFont="1" applyFill="1" applyBorder="1" applyAlignment="1">
      <alignment horizontal="center" vertical="center"/>
    </xf>
    <xf numFmtId="0" fontId="28" fillId="32" borderId="35" xfId="0" applyNumberFormat="1" applyFont="1" applyFill="1" applyBorder="1" applyAlignment="1">
      <alignment horizontal="center" vertical="center"/>
    </xf>
    <xf numFmtId="0" fontId="28" fillId="32" borderId="116" xfId="0" applyNumberFormat="1" applyFont="1" applyFill="1" applyBorder="1" applyAlignment="1">
      <alignment horizontal="center" vertical="center" wrapText="1"/>
    </xf>
    <xf numFmtId="0" fontId="28" fillId="19" borderId="20" xfId="0" applyNumberFormat="1" applyFont="1" applyFill="1" applyBorder="1" applyAlignment="1">
      <alignment horizontal="center" vertical="center"/>
    </xf>
    <xf numFmtId="0" fontId="28" fillId="29" borderId="19" xfId="0" applyNumberFormat="1" applyFont="1" applyFill="1" applyBorder="1" applyAlignment="1">
      <alignment horizontal="center" vertical="center"/>
    </xf>
    <xf numFmtId="0" fontId="28" fillId="29" borderId="20" xfId="0" applyNumberFormat="1" applyFont="1" applyFill="1" applyBorder="1" applyAlignment="1">
      <alignment horizontal="center" vertical="center"/>
    </xf>
    <xf numFmtId="0" fontId="28" fillId="29" borderId="19" xfId="0" applyNumberFormat="1" applyFont="1" applyFill="1" applyBorder="1" applyAlignment="1">
      <alignment horizontal="center" vertical="center" wrapText="1"/>
    </xf>
    <xf numFmtId="0" fontId="28" fillId="24" borderId="19" xfId="0" applyNumberFormat="1" applyFont="1" applyFill="1" applyBorder="1" applyAlignment="1">
      <alignment horizontal="center" vertical="center" wrapText="1"/>
    </xf>
    <xf numFmtId="0" fontId="28" fillId="29" borderId="14" xfId="0" applyNumberFormat="1" applyFont="1" applyFill="1" applyBorder="1" applyAlignment="1">
      <alignment horizontal="center" vertical="center" wrapText="1"/>
    </xf>
    <xf numFmtId="0" fontId="28" fillId="2" borderId="44" xfId="0" applyNumberFormat="1" applyFont="1" applyFill="1" applyBorder="1" applyAlignment="1">
      <alignment horizontal="center" vertical="center" wrapText="1"/>
    </xf>
    <xf numFmtId="0" fontId="28" fillId="2" borderId="22" xfId="0" applyNumberFormat="1" applyFont="1" applyFill="1" applyBorder="1" applyAlignment="1">
      <alignment vertical="center" wrapText="1"/>
    </xf>
    <xf numFmtId="0" fontId="28" fillId="2" borderId="44" xfId="0" applyNumberFormat="1" applyFont="1" applyFill="1" applyBorder="1" applyAlignment="1">
      <alignment vertical="center" wrapText="1"/>
    </xf>
    <xf numFmtId="0" fontId="28" fillId="2" borderId="14" xfId="0" applyNumberFormat="1" applyFont="1" applyFill="1" applyBorder="1" applyAlignment="1">
      <alignment vertical="center" wrapText="1"/>
    </xf>
    <xf numFmtId="0" fontId="28" fillId="2" borderId="36" xfId="0" applyNumberFormat="1" applyFont="1" applyFill="1" applyBorder="1" applyAlignment="1">
      <alignment horizontal="center" vertical="center" wrapText="1"/>
    </xf>
    <xf numFmtId="0" fontId="28" fillId="2" borderId="17" xfId="0" applyNumberFormat="1" applyFont="1" applyFill="1" applyBorder="1" applyAlignment="1">
      <alignment horizontal="center" vertical="center" wrapText="1"/>
    </xf>
    <xf numFmtId="0" fontId="28" fillId="2" borderId="89" xfId="0" applyNumberFormat="1" applyFont="1" applyFill="1" applyBorder="1" applyAlignment="1">
      <alignment horizontal="center" vertical="center" wrapText="1"/>
    </xf>
    <xf numFmtId="0" fontId="28" fillId="29" borderId="16" xfId="0" applyNumberFormat="1" applyFont="1" applyFill="1" applyBorder="1" applyAlignment="1">
      <alignment horizontal="center" vertical="center"/>
    </xf>
    <xf numFmtId="0" fontId="28" fillId="29" borderId="14" xfId="0" applyNumberFormat="1" applyFont="1" applyFill="1" applyBorder="1" applyAlignment="1">
      <alignment horizontal="center" vertical="center"/>
    </xf>
    <xf numFmtId="0" fontId="28" fillId="29" borderId="25" xfId="0" applyNumberFormat="1" applyFont="1" applyFill="1" applyBorder="1" applyAlignment="1">
      <alignment horizontal="center" vertical="center"/>
    </xf>
    <xf numFmtId="0" fontId="28" fillId="3" borderId="89" xfId="0" applyNumberFormat="1" applyFont="1" applyFill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/>
    </xf>
    <xf numFmtId="0" fontId="7" fillId="0" borderId="0" xfId="0" applyNumberFormat="1" applyFont="1" applyBorder="1" applyAlignment="1">
      <alignment horizontal="center"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164" fontId="7" fillId="0" borderId="27" xfId="0" applyFont="1" applyBorder="1" applyAlignment="1">
      <alignment vertical="center"/>
    </xf>
    <xf numFmtId="0" fontId="28" fillId="0" borderId="0" xfId="0" applyNumberFormat="1" applyFont="1" applyFill="1" applyBorder="1" applyAlignment="1">
      <alignment horizontal="center" vertical="center"/>
    </xf>
    <xf numFmtId="164" fontId="28" fillId="0" borderId="0" xfId="0" applyFont="1" applyFill="1"/>
    <xf numFmtId="14" fontId="28" fillId="0" borderId="0" xfId="0" applyNumberFormat="1" applyFont="1" applyFill="1" applyBorder="1" applyAlignment="1">
      <alignment horizontal="center" vertical="center"/>
    </xf>
    <xf numFmtId="164" fontId="28" fillId="0" borderId="0" xfId="0" applyFont="1" applyFill="1" applyBorder="1" applyAlignment="1">
      <alignment horizontal="center" vertical="center"/>
    </xf>
    <xf numFmtId="164" fontId="28" fillId="0" borderId="0" xfId="0" applyFont="1" applyFill="1" applyBorder="1"/>
    <xf numFmtId="0" fontId="28" fillId="0" borderId="24" xfId="0" applyNumberFormat="1" applyFont="1" applyFill="1" applyBorder="1" applyAlignment="1">
      <alignment horizontal="center" vertical="center"/>
    </xf>
    <xf numFmtId="0" fontId="36" fillId="0" borderId="0" xfId="0" applyNumberFormat="1" applyFont="1" applyBorder="1" applyAlignment="1">
      <alignment horizontal="center" vertical="center"/>
    </xf>
    <xf numFmtId="0" fontId="28" fillId="0" borderId="0" xfId="0" applyNumberFormat="1" applyFont="1" applyBorder="1" applyAlignment="1">
      <alignment vertical="center"/>
    </xf>
    <xf numFmtId="0" fontId="28" fillId="7" borderId="11" xfId="0" applyNumberFormat="1" applyFont="1" applyFill="1" applyBorder="1" applyAlignment="1">
      <alignment horizontal="center" vertical="center" textRotation="90" wrapText="1"/>
    </xf>
    <xf numFmtId="0" fontId="28" fillId="16" borderId="11" xfId="0" applyNumberFormat="1" applyFont="1" applyFill="1" applyBorder="1" applyAlignment="1">
      <alignment horizontal="center" vertical="center" textRotation="90" wrapText="1"/>
    </xf>
    <xf numFmtId="0" fontId="4" fillId="2" borderId="6" xfId="1" applyNumberFormat="1" applyFont="1" applyFill="1" applyBorder="1" applyAlignment="1" applyProtection="1">
      <alignment vertical="center"/>
    </xf>
    <xf numFmtId="0" fontId="4" fillId="2" borderId="6" xfId="0" applyNumberFormat="1" applyFont="1" applyFill="1" applyBorder="1" applyAlignment="1">
      <alignment vertical="center"/>
    </xf>
    <xf numFmtId="0" fontId="4" fillId="3" borderId="6" xfId="0" applyNumberFormat="1" applyFont="1" applyFill="1" applyBorder="1" applyAlignment="1">
      <alignment vertical="center"/>
    </xf>
    <xf numFmtId="0" fontId="4" fillId="6" borderId="0" xfId="0" applyNumberFormat="1" applyFont="1" applyFill="1" applyBorder="1" applyAlignment="1">
      <alignment vertical="center"/>
    </xf>
    <xf numFmtId="0" fontId="2" fillId="0" borderId="7" xfId="0" applyNumberFormat="1" applyFont="1" applyBorder="1" applyAlignment="1">
      <alignment horizontal="center" vertical="center"/>
    </xf>
    <xf numFmtId="0" fontId="4" fillId="0" borderId="6" xfId="0" applyNumberFormat="1" applyFont="1" applyBorder="1" applyAlignment="1">
      <alignment vertical="center"/>
    </xf>
    <xf numFmtId="0" fontId="4" fillId="6" borderId="0" xfId="1" applyNumberFormat="1" applyFont="1" applyFill="1" applyBorder="1" applyAlignment="1" applyProtection="1">
      <alignment vertical="center"/>
    </xf>
    <xf numFmtId="0" fontId="4" fillId="5" borderId="0" xfId="0" applyNumberFormat="1" applyFont="1" applyFill="1" applyBorder="1" applyAlignment="1">
      <alignment vertical="center"/>
    </xf>
    <xf numFmtId="0" fontId="4" fillId="5" borderId="0" xfId="1" applyNumberFormat="1" applyFont="1" applyFill="1" applyBorder="1" applyAlignment="1" applyProtection="1">
      <alignment vertical="center"/>
    </xf>
    <xf numFmtId="0" fontId="5" fillId="0" borderId="7" xfId="0" applyNumberFormat="1" applyFont="1" applyBorder="1" applyAlignment="1">
      <alignment horizontal="center" vertical="center"/>
    </xf>
    <xf numFmtId="0" fontId="5" fillId="0" borderId="0" xfId="0" applyNumberFormat="1" applyFont="1" applyBorder="1" applyAlignment="1">
      <alignment horizontal="center" vertical="center"/>
    </xf>
    <xf numFmtId="0" fontId="4" fillId="3" borderId="6" xfId="1" applyNumberFormat="1" applyFont="1" applyFill="1" applyBorder="1" applyAlignment="1" applyProtection="1">
      <alignment vertical="center"/>
    </xf>
    <xf numFmtId="0" fontId="5" fillId="0" borderId="6" xfId="0" applyNumberFormat="1" applyFont="1" applyBorder="1" applyAlignment="1">
      <alignment horizontal="center" vertical="center"/>
    </xf>
    <xf numFmtId="0" fontId="4" fillId="5" borderId="6" xfId="1" applyNumberFormat="1" applyFont="1" applyFill="1" applyBorder="1" applyAlignment="1" applyProtection="1">
      <alignment vertical="center"/>
    </xf>
    <xf numFmtId="164" fontId="37" fillId="30" borderId="0" xfId="1" applyFont="1" applyFill="1" applyBorder="1" applyAlignment="1">
      <alignment vertical="center"/>
    </xf>
    <xf numFmtId="164" fontId="37" fillId="30" borderId="6" xfId="1" applyFont="1" applyFill="1" applyBorder="1" applyAlignment="1">
      <alignment vertical="center"/>
    </xf>
    <xf numFmtId="0" fontId="4" fillId="3" borderId="0" xfId="1" applyNumberFormat="1" applyFont="1" applyFill="1" applyBorder="1" applyAlignment="1" applyProtection="1">
      <alignment horizontal="left" vertical="center"/>
    </xf>
    <xf numFmtId="0" fontId="4" fillId="29" borderId="6" xfId="1" applyNumberFormat="1" applyFont="1" applyFill="1" applyBorder="1" applyAlignment="1" applyProtection="1">
      <alignment vertical="center"/>
    </xf>
    <xf numFmtId="0" fontId="2" fillId="0" borderId="6" xfId="0" applyNumberFormat="1" applyFont="1" applyBorder="1" applyAlignment="1">
      <alignment horizontal="center" vertical="center"/>
    </xf>
    <xf numFmtId="0" fontId="4" fillId="3" borderId="6" xfId="1" applyNumberFormat="1" applyFont="1" applyFill="1" applyBorder="1" applyAlignment="1" applyProtection="1">
      <alignment horizontal="left" vertical="center"/>
    </xf>
    <xf numFmtId="0" fontId="3" fillId="2" borderId="1" xfId="0" applyNumberFormat="1" applyFont="1" applyFill="1" applyBorder="1" applyAlignment="1">
      <alignment horizontal="center" vertical="center" wrapText="1"/>
    </xf>
    <xf numFmtId="0" fontId="3" fillId="3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/>
    </xf>
    <xf numFmtId="0" fontId="1" fillId="4" borderId="1" xfId="0" applyNumberFormat="1" applyFont="1" applyFill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 textRotation="90"/>
    </xf>
    <xf numFmtId="0" fontId="7" fillId="31" borderId="37" xfId="0" applyNumberFormat="1" applyFont="1" applyFill="1" applyBorder="1" applyAlignment="1">
      <alignment horizontal="center" vertical="center"/>
    </xf>
    <xf numFmtId="0" fontId="7" fillId="31" borderId="144" xfId="0" applyNumberFormat="1" applyFont="1" applyFill="1" applyBorder="1" applyAlignment="1">
      <alignment horizontal="center" vertical="center"/>
    </xf>
    <xf numFmtId="0" fontId="7" fillId="0" borderId="112" xfId="0" applyNumberFormat="1" applyFont="1" applyBorder="1" applyAlignment="1">
      <alignment horizontal="left" vertical="center" wrapText="1"/>
    </xf>
    <xf numFmtId="0" fontId="7" fillId="0" borderId="38" xfId="0" applyNumberFormat="1" applyFont="1" applyBorder="1" applyAlignment="1">
      <alignment horizontal="left" vertical="center" wrapText="1"/>
    </xf>
    <xf numFmtId="0" fontId="7" fillId="0" borderId="97" xfId="0" applyNumberFormat="1" applyFont="1" applyBorder="1" applyAlignment="1">
      <alignment horizontal="left" vertical="center" wrapText="1"/>
    </xf>
    <xf numFmtId="0" fontId="7" fillId="0" borderId="24" xfId="0" applyNumberFormat="1" applyFont="1" applyBorder="1" applyAlignment="1">
      <alignment horizontal="left" vertical="center" wrapText="1"/>
    </xf>
    <xf numFmtId="0" fontId="7" fillId="0" borderId="0" xfId="0" applyNumberFormat="1" applyFont="1" applyBorder="1" applyAlignment="1">
      <alignment horizontal="left" vertical="center" wrapText="1"/>
    </xf>
    <xf numFmtId="0" fontId="7" fillId="0" borderId="33" xfId="0" applyNumberFormat="1" applyFont="1" applyBorder="1" applyAlignment="1">
      <alignment horizontal="left" vertical="center" wrapText="1"/>
    </xf>
    <xf numFmtId="0" fontId="7" fillId="0" borderId="90" xfId="0" applyNumberFormat="1" applyFont="1" applyBorder="1" applyAlignment="1">
      <alignment horizontal="left" vertical="center" wrapText="1"/>
    </xf>
    <xf numFmtId="0" fontId="7" fillId="0" borderId="75" xfId="0" applyNumberFormat="1" applyFont="1" applyBorder="1" applyAlignment="1">
      <alignment horizontal="left" vertical="center" wrapText="1"/>
    </xf>
    <xf numFmtId="0" fontId="7" fillId="0" borderId="40" xfId="0" applyNumberFormat="1" applyFont="1" applyBorder="1" applyAlignment="1">
      <alignment horizontal="left" vertical="center" wrapText="1"/>
    </xf>
    <xf numFmtId="0" fontId="7" fillId="7" borderId="90" xfId="0" applyNumberFormat="1" applyFont="1" applyFill="1" applyBorder="1" applyAlignment="1">
      <alignment horizontal="center" vertical="center" wrapText="1"/>
    </xf>
    <xf numFmtId="0" fontId="7" fillId="7" borderId="75" xfId="0" applyNumberFormat="1" applyFont="1" applyFill="1" applyBorder="1" applyAlignment="1">
      <alignment horizontal="center" vertical="center" wrapText="1"/>
    </xf>
    <xf numFmtId="0" fontId="7" fillId="7" borderId="40" xfId="0" applyNumberFormat="1" applyFont="1" applyFill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/>
    </xf>
    <xf numFmtId="0" fontId="11" fillId="0" borderId="0" xfId="0" applyNumberFormat="1" applyFont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/>
    </xf>
    <xf numFmtId="0" fontId="7" fillId="7" borderId="12" xfId="0" applyNumberFormat="1" applyFont="1" applyFill="1" applyBorder="1" applyAlignment="1">
      <alignment horizontal="center" vertical="center"/>
    </xf>
    <xf numFmtId="0" fontId="7" fillId="7" borderId="11" xfId="0" applyNumberFormat="1" applyFont="1" applyFill="1" applyBorder="1" applyAlignment="1">
      <alignment horizontal="center" vertical="center" wrapText="1"/>
    </xf>
    <xf numFmtId="0" fontId="7" fillId="7" borderId="12" xfId="0" applyNumberFormat="1" applyFont="1" applyFill="1" applyBorder="1" applyAlignment="1">
      <alignment horizontal="center" vertical="center" wrapText="1"/>
    </xf>
    <xf numFmtId="0" fontId="7" fillId="7" borderId="81" xfId="0" applyNumberFormat="1" applyFont="1" applyFill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 textRotation="90" wrapText="1"/>
    </xf>
    <xf numFmtId="0" fontId="7" fillId="4" borderId="20" xfId="0" applyNumberFormat="1" applyFont="1" applyFill="1" applyBorder="1" applyAlignment="1">
      <alignment horizontal="center" vertical="center" wrapText="1"/>
    </xf>
    <xf numFmtId="0" fontId="7" fillId="0" borderId="11" xfId="0" applyNumberFormat="1" applyFont="1" applyBorder="1" applyAlignment="1">
      <alignment horizontal="left" vertical="center" wrapText="1"/>
    </xf>
    <xf numFmtId="0" fontId="7" fillId="19" borderId="34" xfId="0" applyNumberFormat="1" applyFont="1" applyFill="1" applyBorder="1" applyAlignment="1">
      <alignment horizontal="center" vertical="center" textRotation="90"/>
    </xf>
    <xf numFmtId="0" fontId="7" fillId="19" borderId="15" xfId="0" applyNumberFormat="1" applyFont="1" applyFill="1" applyBorder="1" applyAlignment="1">
      <alignment horizontal="center" vertical="center" textRotation="90"/>
    </xf>
    <xf numFmtId="0" fontId="7" fillId="19" borderId="34" xfId="0" applyNumberFormat="1" applyFont="1" applyFill="1" applyBorder="1" applyAlignment="1">
      <alignment horizontal="center" vertical="center" textRotation="90" wrapText="1"/>
    </xf>
    <xf numFmtId="0" fontId="7" fillId="19" borderId="15" xfId="0" applyNumberFormat="1" applyFont="1" applyFill="1" applyBorder="1" applyAlignment="1">
      <alignment horizontal="center" vertical="center" textRotation="90" wrapText="1"/>
    </xf>
    <xf numFmtId="0" fontId="7" fillId="3" borderId="16" xfId="0" applyNumberFormat="1" applyFont="1" applyFill="1" applyBorder="1" applyAlignment="1">
      <alignment horizontal="center" vertical="center"/>
    </xf>
    <xf numFmtId="0" fontId="7" fillId="3" borderId="42" xfId="0" applyNumberFormat="1" applyFont="1" applyFill="1" applyBorder="1" applyAlignment="1">
      <alignment horizontal="center" vertical="center" wrapText="1"/>
    </xf>
    <xf numFmtId="0" fontId="7" fillId="3" borderId="43" xfId="0" applyNumberFormat="1" applyFont="1" applyFill="1" applyBorder="1" applyAlignment="1">
      <alignment horizontal="center" vertical="center" textRotation="90" wrapText="1"/>
    </xf>
    <xf numFmtId="0" fontId="7" fillId="3" borderId="14" xfId="0" applyNumberFormat="1" applyFont="1" applyFill="1" applyBorder="1" applyAlignment="1">
      <alignment horizontal="center" vertical="center"/>
    </xf>
    <xf numFmtId="0" fontId="7" fillId="3" borderId="44" xfId="0" applyNumberFormat="1" applyFont="1" applyFill="1" applyBorder="1" applyAlignment="1">
      <alignment horizontal="center" vertical="center"/>
    </xf>
    <xf numFmtId="0" fontId="7" fillId="3" borderId="19" xfId="0" applyNumberFormat="1" applyFont="1" applyFill="1" applyBorder="1" applyAlignment="1">
      <alignment horizontal="center" vertical="center"/>
    </xf>
    <xf numFmtId="0" fontId="7" fillId="7" borderId="37" xfId="0" applyNumberFormat="1" applyFont="1" applyFill="1" applyBorder="1" applyAlignment="1">
      <alignment horizontal="center" vertical="center"/>
    </xf>
    <xf numFmtId="0" fontId="7" fillId="7" borderId="39" xfId="0" applyNumberFormat="1" applyFont="1" applyFill="1" applyBorder="1" applyAlignment="1">
      <alignment horizontal="center" vertical="center"/>
    </xf>
    <xf numFmtId="0" fontId="7" fillId="3" borderId="0" xfId="0" applyNumberFormat="1" applyFont="1" applyFill="1" applyBorder="1" applyAlignment="1">
      <alignment horizontal="center" vertical="center" textRotation="90"/>
    </xf>
    <xf numFmtId="0" fontId="7" fillId="3" borderId="19" xfId="0" applyNumberFormat="1" applyFont="1" applyFill="1" applyBorder="1" applyAlignment="1">
      <alignment horizontal="center" vertical="center" textRotation="90"/>
    </xf>
    <xf numFmtId="0" fontId="7" fillId="3" borderId="56" xfId="0" applyNumberFormat="1" applyFont="1" applyFill="1" applyBorder="1" applyAlignment="1">
      <alignment horizontal="center" vertical="center"/>
    </xf>
    <xf numFmtId="0" fontId="7" fillId="3" borderId="57" xfId="0" applyNumberFormat="1" applyFont="1" applyFill="1" applyBorder="1" applyAlignment="1">
      <alignment horizontal="center" vertical="center"/>
    </xf>
    <xf numFmtId="0" fontId="7" fillId="3" borderId="57" xfId="0" applyNumberFormat="1" applyFont="1" applyFill="1" applyBorder="1" applyAlignment="1">
      <alignment horizontal="center" vertical="center" wrapText="1"/>
    </xf>
    <xf numFmtId="0" fontId="7" fillId="0" borderId="73" xfId="0" applyNumberFormat="1" applyFont="1" applyBorder="1" applyAlignment="1">
      <alignment horizontal="left" vertical="center" wrapText="1"/>
    </xf>
    <xf numFmtId="0" fontId="7" fillId="3" borderId="64" xfId="0" applyNumberFormat="1" applyFont="1" applyFill="1" applyBorder="1" applyAlignment="1">
      <alignment horizontal="center" vertical="center" wrapText="1"/>
    </xf>
    <xf numFmtId="0" fontId="7" fillId="7" borderId="49" xfId="0" applyNumberFormat="1" applyFont="1" applyFill="1" applyBorder="1" applyAlignment="1">
      <alignment horizontal="center" vertical="center"/>
    </xf>
    <xf numFmtId="0" fontId="7" fillId="7" borderId="50" xfId="0" applyNumberFormat="1" applyFont="1" applyFill="1" applyBorder="1" applyAlignment="1">
      <alignment horizontal="center" vertical="center"/>
    </xf>
    <xf numFmtId="0" fontId="7" fillId="7" borderId="51" xfId="0" applyNumberFormat="1" applyFont="1" applyFill="1" applyBorder="1" applyAlignment="1">
      <alignment horizontal="center" vertical="center"/>
    </xf>
    <xf numFmtId="0" fontId="7" fillId="7" borderId="52" xfId="0" applyNumberFormat="1" applyFont="1" applyFill="1" applyBorder="1" applyAlignment="1">
      <alignment horizontal="center" vertical="center" wrapText="1"/>
    </xf>
    <xf numFmtId="0" fontId="7" fillId="7" borderId="53" xfId="0" applyNumberFormat="1" applyFont="1" applyFill="1" applyBorder="1" applyAlignment="1">
      <alignment horizontal="center" vertical="center" wrapText="1"/>
    </xf>
    <xf numFmtId="0" fontId="7" fillId="2" borderId="21" xfId="0" applyNumberFormat="1" applyFont="1" applyFill="1" applyBorder="1" applyAlignment="1">
      <alignment horizontal="center" vertical="center" wrapText="1"/>
    </xf>
    <xf numFmtId="0" fontId="7" fillId="3" borderId="78" xfId="0" applyNumberFormat="1" applyFont="1" applyFill="1" applyBorder="1" applyAlignment="1">
      <alignment horizontal="center" vertical="center" wrapText="1"/>
    </xf>
    <xf numFmtId="0" fontId="7" fillId="3" borderId="13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center" vertical="center" wrapText="1"/>
    </xf>
    <xf numFmtId="0" fontId="7" fillId="2" borderId="76" xfId="0" applyNumberFormat="1" applyFont="1" applyFill="1" applyBorder="1" applyAlignment="1">
      <alignment horizontal="center" vertical="center" wrapText="1"/>
    </xf>
    <xf numFmtId="0" fontId="7" fillId="3" borderId="21" xfId="0" applyNumberFormat="1" applyFont="1" applyFill="1" applyBorder="1" applyAlignment="1">
      <alignment horizontal="center" vertical="center" wrapText="1"/>
    </xf>
    <xf numFmtId="0" fontId="7" fillId="2" borderId="13" xfId="0" applyNumberFormat="1" applyFont="1" applyFill="1" applyBorder="1" applyAlignment="1">
      <alignment horizontal="center" vertical="center" wrapText="1"/>
    </xf>
    <xf numFmtId="0" fontId="7" fillId="3" borderId="73" xfId="0" applyNumberFormat="1" applyFont="1" applyFill="1" applyBorder="1" applyAlignment="1">
      <alignment horizontal="center" vertical="center"/>
    </xf>
    <xf numFmtId="0" fontId="7" fillId="3" borderId="12" xfId="0" applyNumberFormat="1" applyFont="1" applyFill="1" applyBorder="1" applyAlignment="1">
      <alignment horizontal="center" vertical="center"/>
    </xf>
    <xf numFmtId="0" fontId="7" fillId="3" borderId="11" xfId="0" applyNumberFormat="1" applyFont="1" applyFill="1" applyBorder="1" applyAlignment="1">
      <alignment horizontal="center" vertical="center" textRotation="90" wrapText="1"/>
    </xf>
    <xf numFmtId="0" fontId="7" fillId="3" borderId="11" xfId="0" applyNumberFormat="1" applyFont="1" applyFill="1" applyBorder="1" applyAlignment="1">
      <alignment horizontal="center" vertical="center" wrapText="1"/>
    </xf>
    <xf numFmtId="0" fontId="7" fillId="3" borderId="11" xfId="0" applyNumberFormat="1" applyFont="1" applyFill="1" applyBorder="1" applyAlignment="1">
      <alignment horizontal="center" vertical="center"/>
    </xf>
    <xf numFmtId="0" fontId="7" fillId="3" borderId="12" xfId="0" applyNumberFormat="1" applyFont="1" applyFill="1" applyBorder="1" applyAlignment="1">
      <alignment horizontal="center" vertical="center" wrapText="1"/>
    </xf>
    <xf numFmtId="0" fontId="7" fillId="3" borderId="75" xfId="0" applyNumberFormat="1" applyFont="1" applyFill="1" applyBorder="1" applyAlignment="1">
      <alignment horizontal="center" vertical="center" textRotation="90" wrapText="1"/>
    </xf>
    <xf numFmtId="0" fontId="7" fillId="3" borderId="73" xfId="0" applyNumberFormat="1" applyFont="1" applyFill="1" applyBorder="1" applyAlignment="1">
      <alignment horizontal="center" vertical="center" wrapText="1"/>
    </xf>
    <xf numFmtId="0" fontId="8" fillId="3" borderId="16" xfId="0" applyNumberFormat="1" applyFont="1" applyFill="1" applyBorder="1" applyAlignment="1">
      <alignment horizontal="center" vertical="center"/>
    </xf>
    <xf numFmtId="0" fontId="7" fillId="3" borderId="81" xfId="0" applyNumberFormat="1" applyFont="1" applyFill="1" applyBorder="1" applyAlignment="1">
      <alignment horizontal="center" vertical="center" wrapText="1"/>
    </xf>
    <xf numFmtId="0" fontId="7" fillId="3" borderId="81" xfId="0" applyNumberFormat="1" applyFont="1" applyFill="1" applyBorder="1" applyAlignment="1">
      <alignment horizontal="center" vertical="center"/>
    </xf>
    <xf numFmtId="0" fontId="7" fillId="3" borderId="40" xfId="0" applyNumberFormat="1" applyFont="1" applyFill="1" applyBorder="1" applyAlignment="1">
      <alignment horizontal="center" vertical="center" textRotation="90" wrapText="1"/>
    </xf>
    <xf numFmtId="0" fontId="8" fillId="3" borderId="11" xfId="0" applyNumberFormat="1" applyFont="1" applyFill="1" applyBorder="1" applyAlignment="1">
      <alignment horizontal="center" vertical="center"/>
    </xf>
    <xf numFmtId="0" fontId="11" fillId="7" borderId="11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wrapText="1"/>
    </xf>
    <xf numFmtId="0" fontId="7" fillId="3" borderId="44" xfId="0" applyNumberFormat="1" applyFont="1" applyFill="1" applyBorder="1" applyAlignment="1">
      <alignment horizontal="center" vertical="center" wrapText="1"/>
    </xf>
    <xf numFmtId="0" fontId="8" fillId="0" borderId="73" xfId="0" applyNumberFormat="1" applyFont="1" applyBorder="1" applyAlignment="1">
      <alignment vertical="center" wrapText="1"/>
    </xf>
    <xf numFmtId="14" fontId="7" fillId="0" borderId="0" xfId="0" applyNumberFormat="1" applyFont="1" applyBorder="1" applyAlignment="1">
      <alignment horizontal="center" vertical="center" wrapText="1"/>
    </xf>
    <xf numFmtId="0" fontId="7" fillId="0" borderId="0" xfId="0" applyNumberFormat="1" applyFont="1" applyBorder="1" applyAlignment="1">
      <alignment horizontal="center" vertical="center" wrapText="1"/>
    </xf>
    <xf numFmtId="0" fontId="11" fillId="7" borderId="11" xfId="0" applyNumberFormat="1" applyFont="1" applyFill="1" applyBorder="1" applyAlignment="1">
      <alignment horizontal="center" vertical="center"/>
    </xf>
    <xf numFmtId="0" fontId="7" fillId="3" borderId="14" xfId="0" applyNumberFormat="1" applyFont="1" applyFill="1" applyBorder="1" applyAlignment="1">
      <alignment horizontal="center" vertical="center" wrapText="1"/>
    </xf>
    <xf numFmtId="0" fontId="7" fillId="3" borderId="19" xfId="0" applyNumberFormat="1" applyFont="1" applyFill="1" applyBorder="1" applyAlignment="1">
      <alignment horizontal="center" vertical="center" wrapText="1"/>
    </xf>
    <xf numFmtId="0" fontId="7" fillId="2" borderId="42" xfId="0" applyNumberFormat="1" applyFont="1" applyFill="1" applyBorder="1" applyAlignment="1">
      <alignment horizontal="center" vertical="center" wrapText="1"/>
    </xf>
    <xf numFmtId="0" fontId="7" fillId="2" borderId="42" xfId="0" applyNumberFormat="1" applyFont="1" applyFill="1" applyBorder="1" applyAlignment="1">
      <alignment horizontal="center" vertical="center" textRotation="90" wrapText="1"/>
    </xf>
    <xf numFmtId="0" fontId="7" fillId="2" borderId="44" xfId="0" applyNumberFormat="1" applyFont="1" applyFill="1" applyBorder="1" applyAlignment="1">
      <alignment horizontal="center" vertical="center" wrapText="1"/>
    </xf>
    <xf numFmtId="0" fontId="7" fillId="2" borderId="42" xfId="0" applyNumberFormat="1" applyFont="1" applyFill="1" applyBorder="1" applyAlignment="1">
      <alignment horizontal="center" vertical="center" textRotation="90"/>
    </xf>
    <xf numFmtId="0" fontId="7" fillId="2" borderId="14" xfId="0" applyNumberFormat="1" applyFont="1" applyFill="1" applyBorder="1" applyAlignment="1">
      <alignment horizontal="center" vertical="center" wrapText="1"/>
    </xf>
    <xf numFmtId="0" fontId="7" fillId="2" borderId="22" xfId="0" applyNumberFormat="1" applyFont="1" applyFill="1" applyBorder="1" applyAlignment="1">
      <alignment horizontal="center" vertical="center" wrapText="1"/>
    </xf>
    <xf numFmtId="0" fontId="7" fillId="2" borderId="19" xfId="0" applyNumberFormat="1" applyFont="1" applyFill="1" applyBorder="1" applyAlignment="1">
      <alignment horizontal="center" vertical="center" wrapText="1"/>
    </xf>
    <xf numFmtId="0" fontId="7" fillId="2" borderId="14" xfId="0" applyNumberFormat="1" applyFont="1" applyFill="1" applyBorder="1" applyAlignment="1">
      <alignment horizontal="center" vertical="center" textRotation="90" wrapText="1"/>
    </xf>
    <xf numFmtId="0" fontId="7" fillId="2" borderId="14" xfId="0" applyNumberFormat="1" applyFont="1" applyFill="1" applyBorder="1" applyAlignment="1">
      <alignment horizontal="center" vertical="center" textRotation="90"/>
    </xf>
    <xf numFmtId="0" fontId="7" fillId="2" borderId="44" xfId="0" applyNumberFormat="1" applyFont="1" applyFill="1" applyBorder="1" applyAlignment="1">
      <alignment horizontal="center" vertical="center" textRotation="90" wrapText="1"/>
    </xf>
    <xf numFmtId="0" fontId="7" fillId="2" borderId="19" xfId="0" applyNumberFormat="1" applyFont="1" applyFill="1" applyBorder="1" applyAlignment="1">
      <alignment horizontal="center" vertical="center" textRotation="90"/>
    </xf>
    <xf numFmtId="0" fontId="7" fillId="2" borderId="44" xfId="0" applyNumberFormat="1" applyFont="1" applyFill="1" applyBorder="1" applyAlignment="1">
      <alignment horizontal="center" vertical="center" textRotation="90"/>
    </xf>
    <xf numFmtId="0" fontId="11" fillId="9" borderId="11" xfId="0" applyNumberFormat="1" applyFont="1" applyFill="1" applyBorder="1" applyAlignment="1">
      <alignment horizontal="center" vertical="center" wrapText="1"/>
    </xf>
    <xf numFmtId="0" fontId="7" fillId="2" borderId="31" xfId="0" applyNumberFormat="1" applyFont="1" applyFill="1" applyBorder="1" applyAlignment="1">
      <alignment horizontal="center" vertical="center" wrapText="1"/>
    </xf>
    <xf numFmtId="0" fontId="7" fillId="3" borderId="42" xfId="0" applyNumberFormat="1" applyFont="1" applyFill="1" applyBorder="1" applyAlignment="1">
      <alignment horizontal="center" vertical="center" textRotation="90" wrapText="1"/>
    </xf>
    <xf numFmtId="0" fontId="7" fillId="3" borderId="42" xfId="0" applyNumberFormat="1" applyFont="1" applyFill="1" applyBorder="1" applyAlignment="1">
      <alignment horizontal="center" vertical="center" textRotation="90"/>
    </xf>
    <xf numFmtId="0" fontId="7" fillId="5" borderId="42" xfId="0" applyNumberFormat="1" applyFont="1" applyFill="1" applyBorder="1" applyAlignment="1">
      <alignment horizontal="center" vertical="center" textRotation="90"/>
    </xf>
    <xf numFmtId="0" fontId="7" fillId="5" borderId="42" xfId="0" applyNumberFormat="1" applyFont="1" applyFill="1" applyBorder="1" applyAlignment="1">
      <alignment horizontal="center" vertical="center" textRotation="90" wrapText="1"/>
    </xf>
    <xf numFmtId="0" fontId="7" fillId="3" borderId="14" xfId="0" applyNumberFormat="1" applyFont="1" applyFill="1" applyBorder="1" applyAlignment="1">
      <alignment horizontal="center" vertical="center" textRotation="90" wrapText="1"/>
    </xf>
    <xf numFmtId="0" fontId="7" fillId="0" borderId="24" xfId="0" applyNumberFormat="1" applyFont="1" applyBorder="1" applyAlignment="1">
      <alignment horizontal="center" vertical="center" wrapText="1"/>
    </xf>
    <xf numFmtId="0" fontId="8" fillId="2" borderId="15" xfId="0" applyNumberFormat="1" applyFont="1" applyFill="1" applyBorder="1" applyAlignment="1">
      <alignment horizontal="center" vertical="center" wrapText="1"/>
    </xf>
    <xf numFmtId="0" fontId="8" fillId="2" borderId="34" xfId="0" applyNumberFormat="1" applyFont="1" applyFill="1" applyBorder="1" applyAlignment="1">
      <alignment horizontal="center" vertical="center" textRotation="90" wrapText="1"/>
    </xf>
    <xf numFmtId="0" fontId="8" fillId="3" borderId="34" xfId="0" applyNumberFormat="1" applyFont="1" applyFill="1" applyBorder="1" applyAlignment="1">
      <alignment horizontal="center" vertical="center" textRotation="90" wrapText="1"/>
    </xf>
    <xf numFmtId="0" fontId="7" fillId="3" borderId="22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 wrapText="1"/>
    </xf>
    <xf numFmtId="0" fontId="7" fillId="7" borderId="97" xfId="0" applyNumberFormat="1" applyFont="1" applyFill="1" applyBorder="1" applyAlignment="1">
      <alignment horizontal="center" vertical="center" wrapText="1"/>
    </xf>
    <xf numFmtId="0" fontId="11" fillId="7" borderId="37" xfId="0" applyNumberFormat="1" applyFont="1" applyFill="1" applyBorder="1" applyAlignment="1">
      <alignment horizontal="center" vertical="center" wrapText="1"/>
    </xf>
    <xf numFmtId="0" fontId="11" fillId="7" borderId="144" xfId="0" applyNumberFormat="1" applyFont="1" applyFill="1" applyBorder="1" applyAlignment="1">
      <alignment horizontal="center" vertical="center" wrapText="1"/>
    </xf>
    <xf numFmtId="0" fontId="11" fillId="7" borderId="39" xfId="0" applyNumberFormat="1" applyFont="1" applyFill="1" applyBorder="1" applyAlignment="1">
      <alignment horizontal="center" vertical="center" wrapText="1"/>
    </xf>
    <xf numFmtId="0" fontId="7" fillId="0" borderId="29" xfId="0" applyNumberFormat="1" applyFont="1" applyBorder="1" applyAlignment="1">
      <alignment horizontal="left" vertical="center" wrapText="1"/>
    </xf>
    <xf numFmtId="0" fontId="7" fillId="0" borderId="110" xfId="0" applyNumberFormat="1" applyFont="1" applyBorder="1" applyAlignment="1">
      <alignment horizontal="left" vertical="center" wrapText="1"/>
    </xf>
    <xf numFmtId="0" fontId="7" fillId="3" borderId="15" xfId="0" applyNumberFormat="1" applyFont="1" applyFill="1" applyBorder="1" applyAlignment="1">
      <alignment horizontal="center" vertical="center"/>
    </xf>
    <xf numFmtId="0" fontId="7" fillId="3" borderId="15" xfId="0" applyNumberFormat="1" applyFont="1" applyFill="1" applyBorder="1" applyAlignment="1">
      <alignment horizontal="center" vertical="center" wrapText="1"/>
    </xf>
    <xf numFmtId="0" fontId="7" fillId="3" borderId="34" xfId="0" applyNumberFormat="1" applyFont="1" applyFill="1" applyBorder="1" applyAlignment="1">
      <alignment horizontal="center" vertical="center"/>
    </xf>
    <xf numFmtId="0" fontId="7" fillId="0" borderId="39" xfId="0" applyNumberFormat="1" applyFont="1" applyBorder="1" applyAlignment="1">
      <alignment horizontal="left" vertical="center" wrapText="1"/>
    </xf>
    <xf numFmtId="0" fontId="7" fillId="2" borderId="19" xfId="0" applyNumberFormat="1" applyFont="1" applyFill="1" applyBorder="1" applyAlignment="1">
      <alignment horizontal="center" vertical="center"/>
    </xf>
    <xf numFmtId="0" fontId="7" fillId="3" borderId="34" xfId="0" applyNumberFormat="1" applyFont="1" applyFill="1" applyBorder="1" applyAlignment="1">
      <alignment horizontal="center" vertical="center" textRotation="90" wrapText="1"/>
    </xf>
    <xf numFmtId="0" fontId="7" fillId="3" borderId="19" xfId="0" applyNumberFormat="1" applyFont="1" applyFill="1" applyBorder="1" applyAlignment="1">
      <alignment horizontal="center" vertical="center" textRotation="90" wrapText="1"/>
    </xf>
    <xf numFmtId="0" fontId="7" fillId="3" borderId="22" xfId="0" applyNumberFormat="1" applyFont="1" applyFill="1" applyBorder="1" applyAlignment="1">
      <alignment horizontal="center" vertical="center"/>
    </xf>
    <xf numFmtId="0" fontId="7" fillId="0" borderId="11" xfId="0" applyNumberFormat="1" applyFont="1" applyBorder="1" applyAlignment="1">
      <alignment vertical="center" wrapText="1"/>
    </xf>
    <xf numFmtId="0" fontId="7" fillId="5" borderId="44" xfId="0" applyNumberFormat="1" applyFont="1" applyFill="1" applyBorder="1" applyAlignment="1">
      <alignment horizontal="center" vertical="center"/>
    </xf>
    <xf numFmtId="0" fontId="7" fillId="5" borderId="16" xfId="0" applyNumberFormat="1" applyFont="1" applyFill="1" applyBorder="1" applyAlignment="1">
      <alignment horizontal="center" vertical="center"/>
    </xf>
    <xf numFmtId="0" fontId="7" fillId="4" borderId="14" xfId="0" applyNumberFormat="1" applyFont="1" applyFill="1" applyBorder="1" applyAlignment="1">
      <alignment horizontal="center" vertical="center"/>
    </xf>
    <xf numFmtId="0" fontId="7" fillId="4" borderId="16" xfId="0" applyNumberFormat="1" applyFont="1" applyFill="1" applyBorder="1" applyAlignment="1">
      <alignment horizontal="center" vertical="center"/>
    </xf>
    <xf numFmtId="0" fontId="11" fillId="7" borderId="73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horizontal="center" vertical="center"/>
    </xf>
    <xf numFmtId="0" fontId="7" fillId="7" borderId="174" xfId="0" applyNumberFormat="1" applyFont="1" applyFill="1" applyBorder="1" applyAlignment="1">
      <alignment horizontal="center" vertical="center"/>
    </xf>
    <xf numFmtId="0" fontId="7" fillId="7" borderId="173" xfId="0" applyNumberFormat="1" applyFont="1" applyFill="1" applyBorder="1" applyAlignment="1">
      <alignment horizontal="center" vertical="center"/>
    </xf>
    <xf numFmtId="0" fontId="7" fillId="7" borderId="161" xfId="0" applyNumberFormat="1" applyFont="1" applyFill="1" applyBorder="1" applyAlignment="1">
      <alignment horizontal="center" vertical="center"/>
    </xf>
    <xf numFmtId="0" fontId="7" fillId="7" borderId="160" xfId="0" applyNumberFormat="1" applyFont="1" applyFill="1" applyBorder="1" applyAlignment="1">
      <alignment horizontal="center" vertical="center"/>
    </xf>
    <xf numFmtId="0" fontId="7" fillId="7" borderId="95" xfId="0" applyNumberFormat="1" applyFont="1" applyFill="1" applyBorder="1" applyAlignment="1">
      <alignment horizontal="center" vertical="center"/>
    </xf>
    <xf numFmtId="0" fontId="7" fillId="7" borderId="102" xfId="0" applyNumberFormat="1" applyFont="1" applyFill="1" applyBorder="1" applyAlignment="1">
      <alignment horizontal="center" vertical="center" wrapText="1"/>
    </xf>
    <xf numFmtId="0" fontId="7" fillId="4" borderId="31" xfId="0" applyNumberFormat="1" applyFont="1" applyFill="1" applyBorder="1" applyAlignment="1">
      <alignment horizontal="center" vertical="center"/>
    </xf>
    <xf numFmtId="0" fontId="7" fillId="0" borderId="106" xfId="0" applyNumberFormat="1" applyFont="1" applyBorder="1" applyAlignment="1">
      <alignment horizontal="left" vertical="center" wrapText="1"/>
    </xf>
    <xf numFmtId="0" fontId="7" fillId="0" borderId="106" xfId="0" applyNumberFormat="1" applyFont="1" applyBorder="1" applyAlignment="1">
      <alignment vertical="center" wrapText="1"/>
    </xf>
    <xf numFmtId="0" fontId="7" fillId="3" borderId="107" xfId="0" applyNumberFormat="1" applyFont="1" applyFill="1" applyBorder="1" applyAlignment="1">
      <alignment horizontal="center" vertical="center" wrapText="1"/>
    </xf>
    <xf numFmtId="0" fontId="7" fillId="0" borderId="108" xfId="0" applyNumberFormat="1" applyFont="1" applyBorder="1" applyAlignment="1">
      <alignment vertical="center" wrapText="1"/>
    </xf>
    <xf numFmtId="0" fontId="7" fillId="0" borderId="73" xfId="0" applyNumberFormat="1" applyFont="1" applyBorder="1" applyAlignment="1">
      <alignment vertical="center" wrapText="1"/>
    </xf>
    <xf numFmtId="0" fontId="7" fillId="5" borderId="15" xfId="0" applyNumberFormat="1" applyFont="1" applyFill="1" applyBorder="1" applyAlignment="1">
      <alignment vertical="center" wrapText="1"/>
    </xf>
    <xf numFmtId="0" fontId="7" fillId="10" borderId="22" xfId="0" applyNumberFormat="1" applyFont="1" applyFill="1" applyBorder="1" applyAlignment="1">
      <alignment horizontal="center" vertical="center" wrapText="1"/>
    </xf>
    <xf numFmtId="0" fontId="7" fillId="10" borderId="19" xfId="0" applyNumberFormat="1" applyFont="1" applyFill="1" applyBorder="1" applyAlignment="1">
      <alignment horizontal="center" vertical="center" wrapText="1"/>
    </xf>
    <xf numFmtId="0" fontId="11" fillId="9" borderId="11" xfId="0" applyNumberFormat="1" applyFont="1" applyFill="1" applyBorder="1" applyAlignment="1">
      <alignment horizontal="center" vertical="center"/>
    </xf>
    <xf numFmtId="0" fontId="7" fillId="7" borderId="112" xfId="0" applyNumberFormat="1" applyFont="1" applyFill="1" applyBorder="1" applyAlignment="1">
      <alignment horizontal="center" vertical="center"/>
    </xf>
    <xf numFmtId="0" fontId="7" fillId="0" borderId="87" xfId="0" applyNumberFormat="1" applyFont="1" applyBorder="1" applyAlignment="1">
      <alignment vertical="center" wrapText="1"/>
    </xf>
    <xf numFmtId="14" fontId="7" fillId="0" borderId="0" xfId="0" applyNumberFormat="1" applyFont="1" applyBorder="1" applyAlignment="1">
      <alignment horizontal="center" vertical="center"/>
    </xf>
    <xf numFmtId="164" fontId="7" fillId="0" borderId="0" xfId="0" applyFont="1" applyBorder="1" applyAlignment="1">
      <alignment horizontal="center" vertical="center"/>
    </xf>
    <xf numFmtId="0" fontId="7" fillId="10" borderId="19" xfId="0" applyNumberFormat="1" applyFont="1" applyFill="1" applyBorder="1" applyAlignment="1">
      <alignment horizontal="center" vertical="center"/>
    </xf>
    <xf numFmtId="0" fontId="7" fillId="3" borderId="31" xfId="0" applyNumberFormat="1" applyFont="1" applyFill="1" applyBorder="1" applyAlignment="1">
      <alignment horizontal="center" vertical="center" textRotation="90" wrapText="1"/>
    </xf>
    <xf numFmtId="0" fontId="7" fillId="3" borderId="31" xfId="0" applyNumberFormat="1" applyFont="1" applyFill="1" applyBorder="1" applyAlignment="1">
      <alignment horizontal="center" vertical="center"/>
    </xf>
    <xf numFmtId="0" fontId="7" fillId="10" borderId="15" xfId="0" applyNumberFormat="1" applyFont="1" applyFill="1" applyBorder="1" applyAlignment="1">
      <alignment horizontal="center" vertical="center"/>
    </xf>
    <xf numFmtId="0" fontId="7" fillId="10" borderId="15" xfId="0" applyNumberFormat="1" applyFont="1" applyFill="1" applyBorder="1" applyAlignment="1">
      <alignment horizontal="center" vertical="center" textRotation="90"/>
    </xf>
    <xf numFmtId="0" fontId="7" fillId="5" borderId="19" xfId="0" applyNumberFormat="1" applyFont="1" applyFill="1" applyBorder="1" applyAlignment="1">
      <alignment horizontal="center" vertical="center"/>
    </xf>
    <xf numFmtId="0" fontId="7" fillId="10" borderId="22" xfId="0" applyNumberFormat="1" applyFont="1" applyFill="1" applyBorder="1" applyAlignment="1">
      <alignment horizontal="center" vertical="center"/>
    </xf>
    <xf numFmtId="0" fontId="7" fillId="10" borderId="14" xfId="0" applyNumberFormat="1" applyFont="1" applyFill="1" applyBorder="1" applyAlignment="1">
      <alignment horizontal="center" vertical="center"/>
    </xf>
    <xf numFmtId="0" fontId="7" fillId="10" borderId="44" xfId="0" applyNumberFormat="1" applyFont="1" applyFill="1" applyBorder="1" applyAlignment="1">
      <alignment horizontal="center" vertical="center"/>
    </xf>
    <xf numFmtId="0" fontId="7" fillId="5" borderId="22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 wrapText="1"/>
    </xf>
    <xf numFmtId="0" fontId="7" fillId="5" borderId="16" xfId="0" applyNumberFormat="1" applyFont="1" applyFill="1" applyBorder="1" applyAlignment="1">
      <alignment horizontal="center" vertical="center" wrapText="1"/>
    </xf>
    <xf numFmtId="0" fontId="7" fillId="3" borderId="30" xfId="0" applyNumberFormat="1" applyFont="1" applyFill="1" applyBorder="1" applyAlignment="1">
      <alignment horizontal="center" vertical="center" wrapText="1"/>
    </xf>
    <xf numFmtId="0" fontId="7" fillId="3" borderId="74" xfId="0" applyNumberFormat="1" applyFont="1" applyFill="1" applyBorder="1" applyAlignment="1">
      <alignment horizontal="center" vertical="center" wrapText="1"/>
    </xf>
    <xf numFmtId="0" fontId="7" fillId="3" borderId="88" xfId="0" applyNumberFormat="1" applyFont="1" applyFill="1" applyBorder="1" applyAlignment="1">
      <alignment horizontal="center" vertical="center" wrapText="1"/>
    </xf>
    <xf numFmtId="0" fontId="7" fillId="3" borderId="31" xfId="0" applyNumberFormat="1" applyFont="1" applyFill="1" applyBorder="1" applyAlignment="1">
      <alignment horizontal="center" vertical="center" wrapText="1"/>
    </xf>
    <xf numFmtId="0" fontId="7" fillId="10" borderId="115" xfId="0" applyNumberFormat="1" applyFont="1" applyFill="1" applyBorder="1" applyAlignment="1">
      <alignment horizontal="center" vertical="center" wrapText="1"/>
    </xf>
    <xf numFmtId="0" fontId="7" fillId="10" borderId="169" xfId="0" applyNumberFormat="1" applyFont="1" applyFill="1" applyBorder="1" applyAlignment="1">
      <alignment horizontal="center" vertical="center" wrapText="1"/>
    </xf>
    <xf numFmtId="0" fontId="7" fillId="10" borderId="23" xfId="0" applyNumberFormat="1" applyFont="1" applyFill="1" applyBorder="1" applyAlignment="1">
      <alignment horizontal="center" vertical="center"/>
    </xf>
    <xf numFmtId="0" fontId="7" fillId="10" borderId="30" xfId="0" applyNumberFormat="1" applyFont="1" applyFill="1" applyBorder="1" applyAlignment="1">
      <alignment horizontal="center" vertical="center"/>
    </xf>
    <xf numFmtId="0" fontId="7" fillId="3" borderId="105" xfId="0" applyNumberFormat="1" applyFont="1" applyFill="1" applyBorder="1" applyAlignment="1">
      <alignment horizontal="center" vertical="center" wrapText="1"/>
    </xf>
    <xf numFmtId="0" fontId="7" fillId="3" borderId="77" xfId="0" applyNumberFormat="1" applyFont="1" applyFill="1" applyBorder="1" applyAlignment="1">
      <alignment horizontal="center" vertical="center" wrapText="1"/>
    </xf>
    <xf numFmtId="0" fontId="7" fillId="3" borderId="35" xfId="0" applyNumberFormat="1" applyFont="1" applyFill="1" applyBorder="1" applyAlignment="1">
      <alignment horizontal="center" vertical="center" wrapText="1"/>
    </xf>
    <xf numFmtId="0" fontId="7" fillId="10" borderId="74" xfId="0" applyNumberFormat="1" applyFont="1" applyFill="1" applyBorder="1" applyAlignment="1">
      <alignment horizontal="center" vertical="center"/>
    </xf>
    <xf numFmtId="0" fontId="7" fillId="10" borderId="22" xfId="0" applyNumberFormat="1" applyFont="1" applyFill="1" applyBorder="1" applyAlignment="1">
      <alignment horizontal="center" vertical="center" textRotation="90" wrapText="1"/>
    </xf>
    <xf numFmtId="0" fontId="11" fillId="7" borderId="37" xfId="0" applyNumberFormat="1" applyFont="1" applyFill="1" applyBorder="1" applyAlignment="1">
      <alignment horizontal="center" vertical="center"/>
    </xf>
    <xf numFmtId="0" fontId="11" fillId="7" borderId="144" xfId="0" applyNumberFormat="1" applyFont="1" applyFill="1" applyBorder="1" applyAlignment="1">
      <alignment horizontal="center" vertical="center"/>
    </xf>
    <xf numFmtId="0" fontId="11" fillId="7" borderId="39" xfId="0" applyNumberFormat="1" applyFont="1" applyFill="1" applyBorder="1" applyAlignment="1">
      <alignment horizontal="center" vertical="center"/>
    </xf>
    <xf numFmtId="0" fontId="7" fillId="3" borderId="91" xfId="0" applyNumberFormat="1" applyFont="1" applyFill="1" applyBorder="1" applyAlignment="1">
      <alignment horizontal="center" vertical="center" wrapText="1"/>
    </xf>
    <xf numFmtId="0" fontId="7" fillId="3" borderId="26" xfId="0" applyNumberFormat="1" applyFont="1" applyFill="1" applyBorder="1" applyAlignment="1">
      <alignment horizontal="center" vertical="center" wrapText="1"/>
    </xf>
    <xf numFmtId="0" fontId="7" fillId="3" borderId="27" xfId="0" applyNumberFormat="1" applyFont="1" applyFill="1" applyBorder="1" applyAlignment="1">
      <alignment horizontal="center" vertical="center" wrapText="1"/>
    </xf>
    <xf numFmtId="0" fontId="11" fillId="7" borderId="94" xfId="0" applyNumberFormat="1" applyFont="1" applyFill="1" applyBorder="1" applyAlignment="1">
      <alignment horizontal="center" vertical="center" wrapText="1"/>
    </xf>
    <xf numFmtId="0" fontId="7" fillId="10" borderId="26" xfId="0" applyNumberFormat="1" applyFont="1" applyFill="1" applyBorder="1" applyAlignment="1">
      <alignment horizontal="center" vertical="center"/>
    </xf>
    <xf numFmtId="0" fontId="7" fillId="10" borderId="107" xfId="0" applyNumberFormat="1" applyFont="1" applyFill="1" applyBorder="1" applyAlignment="1">
      <alignment horizontal="center" vertical="center" wrapText="1"/>
    </xf>
    <xf numFmtId="0" fontId="7" fillId="3" borderId="16" xfId="0" applyNumberFormat="1" applyFont="1" applyFill="1" applyBorder="1" applyAlignment="1">
      <alignment horizontal="center" vertical="center" textRotation="90" wrapText="1"/>
    </xf>
    <xf numFmtId="0" fontId="7" fillId="3" borderId="107" xfId="0" applyNumberFormat="1" applyFont="1" applyFill="1" applyBorder="1" applyAlignment="1">
      <alignment horizontal="center" vertical="center" textRotation="90" wrapText="1"/>
    </xf>
    <xf numFmtId="0" fontId="7" fillId="2" borderId="114" xfId="0" applyNumberFormat="1" applyFont="1" applyFill="1" applyBorder="1" applyAlignment="1">
      <alignment horizontal="center" vertical="center"/>
    </xf>
    <xf numFmtId="0" fontId="11" fillId="7" borderId="12" xfId="0" applyNumberFormat="1" applyFont="1" applyFill="1" applyBorder="1" applyAlignment="1">
      <alignment horizontal="center" vertical="center"/>
    </xf>
    <xf numFmtId="0" fontId="7" fillId="3" borderId="160" xfId="0" applyNumberFormat="1" applyFont="1" applyFill="1" applyBorder="1" applyAlignment="1">
      <alignment horizontal="center" vertical="center" wrapText="1"/>
    </xf>
    <xf numFmtId="0" fontId="7" fillId="3" borderId="161" xfId="0" applyNumberFormat="1" applyFont="1" applyFill="1" applyBorder="1" applyAlignment="1">
      <alignment horizontal="center" vertical="center" wrapText="1"/>
    </xf>
    <xf numFmtId="0" fontId="11" fillId="7" borderId="12" xfId="0" applyNumberFormat="1" applyFont="1" applyFill="1" applyBorder="1" applyAlignment="1">
      <alignment horizontal="center" vertical="center" wrapText="1"/>
    </xf>
    <xf numFmtId="0" fontId="7" fillId="3" borderId="62" xfId="0" applyNumberFormat="1" applyFont="1" applyFill="1" applyBorder="1" applyAlignment="1">
      <alignment horizontal="center" vertical="center"/>
    </xf>
    <xf numFmtId="0" fontId="7" fillId="0" borderId="1" xfId="0" applyNumberFormat="1" applyFont="1" applyBorder="1" applyAlignment="1">
      <alignment horizontal="left" vertical="center" wrapText="1"/>
    </xf>
    <xf numFmtId="0" fontId="7" fillId="3" borderId="66" xfId="0" applyNumberFormat="1" applyFont="1" applyFill="1" applyBorder="1" applyAlignment="1">
      <alignment horizontal="center" vertical="center"/>
    </xf>
    <xf numFmtId="0" fontId="7" fillId="3" borderId="42" xfId="0" applyNumberFormat="1" applyFont="1" applyFill="1" applyBorder="1" applyAlignment="1">
      <alignment horizontal="center" vertical="center"/>
    </xf>
    <xf numFmtId="0" fontId="7" fillId="7" borderId="1" xfId="0" applyNumberFormat="1" applyFont="1" applyFill="1" applyBorder="1" applyAlignment="1">
      <alignment horizontal="center" vertical="center"/>
    </xf>
    <xf numFmtId="0" fontId="7" fillId="3" borderId="74" xfId="0" applyNumberFormat="1" applyFont="1" applyFill="1" applyBorder="1" applyAlignment="1">
      <alignment horizontal="center" vertical="center"/>
    </xf>
    <xf numFmtId="0" fontId="7" fillId="7" borderId="142" xfId="0" applyNumberFormat="1" applyFont="1" applyFill="1" applyBorder="1" applyAlignment="1">
      <alignment horizontal="center" vertical="center"/>
    </xf>
    <xf numFmtId="0" fontId="7" fillId="3" borderId="65" xfId="0" applyNumberFormat="1" applyFont="1" applyFill="1" applyBorder="1" applyAlignment="1">
      <alignment horizontal="center" vertical="center" wrapText="1"/>
    </xf>
    <xf numFmtId="0" fontId="7" fillId="7" borderId="117" xfId="0" applyNumberFormat="1" applyFont="1" applyFill="1" applyBorder="1" applyAlignment="1">
      <alignment horizontal="center" vertical="center"/>
    </xf>
    <xf numFmtId="0" fontId="7" fillId="3" borderId="66" xfId="0" applyNumberFormat="1" applyFont="1" applyFill="1" applyBorder="1" applyAlignment="1">
      <alignment horizontal="center" vertical="center" wrapText="1"/>
    </xf>
    <xf numFmtId="0" fontId="7" fillId="3" borderId="129" xfId="0" applyNumberFormat="1" applyFont="1" applyFill="1" applyBorder="1" applyAlignment="1">
      <alignment horizontal="center" vertical="center"/>
    </xf>
    <xf numFmtId="0" fontId="7" fillId="3" borderId="129" xfId="0" applyNumberFormat="1" applyFont="1" applyFill="1" applyBorder="1" applyAlignment="1">
      <alignment horizontal="center" vertical="center" wrapText="1"/>
    </xf>
    <xf numFmtId="0" fontId="7" fillId="3" borderId="65" xfId="0" applyNumberFormat="1" applyFont="1" applyFill="1" applyBorder="1" applyAlignment="1">
      <alignment horizontal="center" vertical="center"/>
    </xf>
    <xf numFmtId="0" fontId="7" fillId="3" borderId="121" xfId="0" applyNumberFormat="1" applyFont="1" applyFill="1" applyBorder="1" applyAlignment="1">
      <alignment horizontal="center" vertical="center"/>
    </xf>
    <xf numFmtId="0" fontId="7" fillId="3" borderId="121" xfId="0" applyNumberFormat="1" applyFont="1" applyFill="1" applyBorder="1" applyAlignment="1">
      <alignment horizontal="center" vertical="center" wrapText="1"/>
    </xf>
    <xf numFmtId="0" fontId="7" fillId="3" borderId="133" xfId="0" applyNumberFormat="1" applyFont="1" applyFill="1" applyBorder="1" applyAlignment="1">
      <alignment horizontal="center" vertical="center" wrapText="1"/>
    </xf>
    <xf numFmtId="0" fontId="7" fillId="3" borderId="62" xfId="0" applyNumberFormat="1" applyFont="1" applyFill="1" applyBorder="1" applyAlignment="1">
      <alignment horizontal="center" vertical="center" wrapText="1"/>
    </xf>
    <xf numFmtId="0" fontId="28" fillId="3" borderId="65" xfId="0" applyNumberFormat="1" applyFont="1" applyFill="1" applyBorder="1" applyAlignment="1">
      <alignment horizontal="center" vertical="center" wrapText="1"/>
    </xf>
    <xf numFmtId="0" fontId="28" fillId="3" borderId="15" xfId="0" applyNumberFormat="1" applyFont="1" applyFill="1" applyBorder="1" applyAlignment="1">
      <alignment horizontal="center" vertical="center" wrapText="1"/>
    </xf>
    <xf numFmtId="0" fontId="28" fillId="3" borderId="31" xfId="0" applyNumberFormat="1" applyFont="1" applyFill="1" applyBorder="1" applyAlignment="1">
      <alignment horizontal="center" vertical="center" wrapText="1"/>
    </xf>
    <xf numFmtId="0" fontId="7" fillId="7" borderId="108" xfId="0" applyNumberFormat="1" applyFont="1" applyFill="1" applyBorder="1" applyAlignment="1">
      <alignment horizontal="center" vertical="center"/>
    </xf>
    <xf numFmtId="0" fontId="7" fillId="3" borderId="58" xfId="0" applyNumberFormat="1" applyFont="1" applyFill="1" applyBorder="1" applyAlignment="1">
      <alignment horizontal="center" vertical="center"/>
    </xf>
    <xf numFmtId="0" fontId="7" fillId="3" borderId="58" xfId="0" applyNumberFormat="1" applyFont="1" applyFill="1" applyBorder="1" applyAlignment="1">
      <alignment horizontal="center" vertical="center" wrapText="1"/>
    </xf>
    <xf numFmtId="0" fontId="7" fillId="7" borderId="51" xfId="0" applyNumberFormat="1" applyFont="1" applyFill="1" applyBorder="1" applyAlignment="1">
      <alignment horizontal="center" vertical="center" wrapText="1"/>
    </xf>
    <xf numFmtId="0" fontId="7" fillId="11" borderId="14" xfId="0" applyNumberFormat="1" applyFont="1" applyFill="1" applyBorder="1" applyAlignment="1">
      <alignment horizontal="center" vertical="center"/>
    </xf>
    <xf numFmtId="0" fontId="7" fillId="11" borderId="19" xfId="0" applyNumberFormat="1" applyFont="1" applyFill="1" applyBorder="1" applyAlignment="1">
      <alignment horizontal="center" vertical="center"/>
    </xf>
    <xf numFmtId="0" fontId="7" fillId="3" borderId="30" xfId="0" applyNumberFormat="1" applyFont="1" applyFill="1" applyBorder="1" applyAlignment="1">
      <alignment horizontal="center" vertical="center"/>
    </xf>
    <xf numFmtId="0" fontId="7" fillId="0" borderId="23" xfId="0" applyNumberFormat="1" applyFont="1" applyFill="1" applyBorder="1" applyAlignment="1">
      <alignment horizontal="center" vertical="center" textRotation="90" wrapText="1"/>
    </xf>
    <xf numFmtId="0" fontId="7" fillId="3" borderId="44" xfId="0" applyNumberFormat="1" applyFont="1" applyFill="1" applyBorder="1" applyAlignment="1">
      <alignment horizontal="center" vertical="center" textRotation="90" wrapText="1"/>
    </xf>
    <xf numFmtId="0" fontId="7" fillId="0" borderId="31" xfId="0" applyNumberFormat="1" applyFont="1" applyFill="1" applyBorder="1" applyAlignment="1">
      <alignment horizontal="center" vertical="center" textRotation="90" wrapText="1"/>
    </xf>
    <xf numFmtId="0" fontId="7" fillId="3" borderId="88" xfId="0" applyNumberFormat="1" applyFont="1" applyFill="1" applyBorder="1" applyAlignment="1">
      <alignment horizontal="center" vertical="center"/>
    </xf>
    <xf numFmtId="0" fontId="7" fillId="7" borderId="97" xfId="0" applyNumberFormat="1" applyFont="1" applyFill="1" applyBorder="1" applyAlignment="1">
      <alignment horizontal="center" vertical="center"/>
    </xf>
    <xf numFmtId="0" fontId="7" fillId="5" borderId="32" xfId="0" applyNumberFormat="1" applyFont="1" applyFill="1" applyBorder="1" applyAlignment="1">
      <alignment horizontal="center" vertical="center" wrapText="1"/>
    </xf>
    <xf numFmtId="0" fontId="7" fillId="5" borderId="35" xfId="0" applyNumberFormat="1" applyFont="1" applyFill="1" applyBorder="1" applyAlignment="1">
      <alignment horizontal="center" vertical="center" wrapText="1"/>
    </xf>
    <xf numFmtId="0" fontId="7" fillId="3" borderId="113" xfId="0" applyNumberFormat="1" applyFont="1" applyFill="1" applyBorder="1" applyAlignment="1">
      <alignment horizontal="center" vertical="center" wrapText="1"/>
    </xf>
    <xf numFmtId="0" fontId="7" fillId="7" borderId="73" xfId="0" applyNumberFormat="1" applyFont="1" applyFill="1" applyBorder="1" applyAlignment="1">
      <alignment horizontal="center" vertical="center"/>
    </xf>
    <xf numFmtId="0" fontId="7" fillId="7" borderId="144" xfId="0" applyNumberFormat="1" applyFont="1" applyFill="1" applyBorder="1" applyAlignment="1">
      <alignment horizontal="center" vertical="center"/>
    </xf>
    <xf numFmtId="0" fontId="7" fillId="7" borderId="73" xfId="0" applyNumberFormat="1" applyFont="1" applyFill="1" applyBorder="1" applyAlignment="1">
      <alignment horizontal="center" vertical="center" wrapText="1"/>
    </xf>
    <xf numFmtId="0" fontId="7" fillId="29" borderId="22" xfId="0" applyNumberFormat="1" applyFont="1" applyFill="1" applyBorder="1" applyAlignment="1">
      <alignment horizontal="center" vertical="center" wrapText="1"/>
    </xf>
    <xf numFmtId="0" fontId="7" fillId="29" borderId="15" xfId="0" applyNumberFormat="1" applyFont="1" applyFill="1" applyBorder="1" applyAlignment="1">
      <alignment horizontal="center" vertical="center" wrapText="1"/>
    </xf>
    <xf numFmtId="0" fontId="7" fillId="29" borderId="31" xfId="0" applyNumberFormat="1" applyFont="1" applyFill="1" applyBorder="1" applyAlignment="1">
      <alignment horizontal="center" vertical="center" wrapText="1"/>
    </xf>
    <xf numFmtId="0" fontId="28" fillId="29" borderId="22" xfId="0" applyNumberFormat="1" applyFont="1" applyFill="1" applyBorder="1" applyAlignment="1">
      <alignment horizontal="center" vertical="center" wrapText="1"/>
    </xf>
    <xf numFmtId="0" fontId="7" fillId="5" borderId="22" xfId="0" applyNumberFormat="1" applyFont="1" applyFill="1" applyBorder="1" applyAlignment="1">
      <alignment horizontal="center" vertical="center"/>
    </xf>
    <xf numFmtId="0" fontId="7" fillId="5" borderId="19" xfId="0" applyNumberFormat="1" applyFont="1" applyFill="1" applyBorder="1" applyAlignment="1">
      <alignment horizontal="center" vertical="center" wrapText="1"/>
    </xf>
    <xf numFmtId="0" fontId="7" fillId="21" borderId="22" xfId="0" applyNumberFormat="1" applyFont="1" applyFill="1" applyBorder="1" applyAlignment="1">
      <alignment horizontal="center" vertical="center" wrapText="1"/>
    </xf>
    <xf numFmtId="0" fontId="7" fillId="21" borderId="15" xfId="0" applyNumberFormat="1" applyFont="1" applyFill="1" applyBorder="1" applyAlignment="1">
      <alignment horizontal="center" vertical="center" wrapText="1"/>
    </xf>
    <xf numFmtId="0" fontId="7" fillId="21" borderId="16" xfId="0" applyNumberFormat="1" applyFont="1" applyFill="1" applyBorder="1" applyAlignment="1">
      <alignment horizontal="center" vertical="center" wrapText="1"/>
    </xf>
    <xf numFmtId="0" fontId="28" fillId="22" borderId="29" xfId="0" applyNumberFormat="1" applyFont="1" applyFill="1" applyBorder="1" applyAlignment="1">
      <alignment horizontal="center" vertical="center" wrapText="1"/>
    </xf>
    <xf numFmtId="0" fontId="28" fillId="22" borderId="0" xfId="0" applyNumberFormat="1" applyFont="1" applyFill="1" applyBorder="1" applyAlignment="1">
      <alignment horizontal="center" vertical="center" wrapText="1"/>
    </xf>
    <xf numFmtId="0" fontId="28" fillId="22" borderId="75" xfId="0" applyNumberFormat="1" applyFont="1" applyFill="1" applyBorder="1" applyAlignment="1">
      <alignment horizontal="center" vertical="center" wrapText="1"/>
    </xf>
    <xf numFmtId="0" fontId="7" fillId="3" borderId="38" xfId="0" applyNumberFormat="1" applyFont="1" applyFill="1" applyBorder="1" applyAlignment="1">
      <alignment horizontal="center" vertical="center"/>
    </xf>
    <xf numFmtId="0" fontId="7" fillId="3" borderId="0" xfId="0" applyNumberFormat="1" applyFont="1" applyFill="1" applyBorder="1" applyAlignment="1">
      <alignment horizontal="center" vertical="center"/>
    </xf>
    <xf numFmtId="0" fontId="7" fillId="3" borderId="75" xfId="0" applyNumberFormat="1" applyFont="1" applyFill="1" applyBorder="1" applyAlignment="1">
      <alignment horizontal="center" vertical="center"/>
    </xf>
    <xf numFmtId="0" fontId="7" fillId="5" borderId="34" xfId="0" applyNumberFormat="1" applyFont="1" applyFill="1" applyBorder="1" applyAlignment="1">
      <alignment horizontal="center" vertical="center" wrapText="1"/>
    </xf>
    <xf numFmtId="0" fontId="7" fillId="5" borderId="31" xfId="0" applyNumberFormat="1" applyFont="1" applyFill="1" applyBorder="1" applyAlignment="1">
      <alignment horizontal="center" vertical="center" wrapText="1"/>
    </xf>
    <xf numFmtId="0" fontId="28" fillId="22" borderId="111" xfId="0" applyNumberFormat="1" applyFont="1" applyFill="1" applyBorder="1" applyAlignment="1">
      <alignment horizontal="center" vertical="center" wrapText="1"/>
    </xf>
    <xf numFmtId="0" fontId="7" fillId="22" borderId="74" xfId="0" applyNumberFormat="1" applyFont="1" applyFill="1" applyBorder="1" applyAlignment="1">
      <alignment horizontal="center" vertical="center" wrapText="1"/>
    </xf>
    <xf numFmtId="0" fontId="7" fillId="22" borderId="86" xfId="0" applyNumberFormat="1" applyFont="1" applyFill="1" applyBorder="1" applyAlignment="1">
      <alignment horizontal="center" vertical="center" wrapText="1"/>
    </xf>
    <xf numFmtId="0" fontId="7" fillId="4" borderId="15" xfId="0" applyNumberFormat="1" applyFont="1" applyFill="1" applyBorder="1" applyAlignment="1">
      <alignment horizontal="center" vertical="center"/>
    </xf>
    <xf numFmtId="0" fontId="7" fillId="4" borderId="14" xfId="0" applyNumberFormat="1" applyFont="1" applyFill="1" applyBorder="1" applyAlignment="1">
      <alignment horizontal="center" vertical="center" wrapText="1"/>
    </xf>
    <xf numFmtId="0" fontId="7" fillId="4" borderId="15" xfId="0" applyNumberFormat="1" applyFont="1" applyFill="1" applyBorder="1" applyAlignment="1">
      <alignment horizontal="center" vertical="center" wrapText="1"/>
    </xf>
    <xf numFmtId="0" fontId="7" fillId="5" borderId="44" xfId="0" applyNumberFormat="1" applyFont="1" applyFill="1" applyBorder="1" applyAlignment="1">
      <alignment horizontal="center" vertical="center" wrapText="1"/>
    </xf>
    <xf numFmtId="0" fontId="7" fillId="22" borderId="88" xfId="0" applyNumberFormat="1" applyFont="1" applyFill="1" applyBorder="1" applyAlignment="1">
      <alignment horizontal="center" vertical="center" wrapText="1"/>
    </xf>
    <xf numFmtId="0" fontId="7" fillId="3" borderId="41" xfId="0" applyNumberFormat="1" applyFont="1" applyFill="1" applyBorder="1" applyAlignment="1">
      <alignment horizontal="center" vertical="center" wrapText="1"/>
    </xf>
    <xf numFmtId="0" fontId="11" fillId="7" borderId="73" xfId="0" applyNumberFormat="1" applyFont="1" applyFill="1" applyBorder="1" applyAlignment="1">
      <alignment horizontal="center" vertical="center"/>
    </xf>
    <xf numFmtId="0" fontId="7" fillId="5" borderId="21" xfId="0" applyNumberFormat="1" applyFont="1" applyFill="1" applyBorder="1" applyAlignment="1">
      <alignment horizontal="center" vertical="center" wrapText="1"/>
    </xf>
    <xf numFmtId="0" fontId="7" fillId="11" borderId="18" xfId="0" applyNumberFormat="1" applyFont="1" applyFill="1" applyBorder="1" applyAlignment="1">
      <alignment horizontal="center" vertical="center" wrapText="1"/>
    </xf>
    <xf numFmtId="0" fontId="7" fillId="11" borderId="19" xfId="0" applyNumberFormat="1" applyFont="1" applyFill="1" applyBorder="1" applyAlignment="1">
      <alignment horizontal="center" vertical="center" wrapText="1"/>
    </xf>
    <xf numFmtId="0" fontId="7" fillId="5" borderId="18" xfId="0" applyNumberFormat="1" applyFont="1" applyFill="1" applyBorder="1" applyAlignment="1">
      <alignment horizontal="center" vertical="center" wrapText="1"/>
    </xf>
    <xf numFmtId="0" fontId="7" fillId="11" borderId="22" xfId="0" applyNumberFormat="1" applyFont="1" applyFill="1" applyBorder="1" applyAlignment="1">
      <alignment horizontal="center" vertical="center"/>
    </xf>
    <xf numFmtId="0" fontId="7" fillId="11" borderId="22" xfId="0" applyNumberFormat="1" applyFont="1" applyFill="1" applyBorder="1" applyAlignment="1">
      <alignment horizontal="center" vertical="center" wrapText="1"/>
    </xf>
    <xf numFmtId="0" fontId="7" fillId="5" borderId="91" xfId="0" applyNumberFormat="1" applyFont="1" applyFill="1" applyBorder="1" applyAlignment="1">
      <alignment horizontal="center" vertical="center" wrapText="1"/>
    </xf>
    <xf numFmtId="0" fontId="7" fillId="5" borderId="13" xfId="0" applyNumberFormat="1" applyFont="1" applyFill="1" applyBorder="1" applyAlignment="1">
      <alignment horizontal="center" vertical="center" wrapText="1"/>
    </xf>
    <xf numFmtId="0" fontId="7" fillId="4" borderId="42" xfId="0" applyNumberFormat="1" applyFont="1" applyFill="1" applyBorder="1" applyAlignment="1">
      <alignment horizontal="center" vertical="center" textRotation="90"/>
    </xf>
    <xf numFmtId="0" fontId="7" fillId="19" borderId="31" xfId="0" applyNumberFormat="1" applyFont="1" applyFill="1" applyBorder="1" applyAlignment="1">
      <alignment horizontal="center" vertical="center" wrapText="1"/>
    </xf>
    <xf numFmtId="0" fontId="7" fillId="19" borderId="32" xfId="0" applyNumberFormat="1" applyFont="1" applyFill="1" applyBorder="1" applyAlignment="1">
      <alignment horizontal="center" vertical="center" wrapText="1"/>
    </xf>
    <xf numFmtId="0" fontId="7" fillId="4" borderId="19" xfId="0" applyNumberFormat="1" applyFont="1" applyFill="1" applyBorder="1" applyAlignment="1">
      <alignment horizontal="center" vertical="center" wrapText="1"/>
    </xf>
    <xf numFmtId="0" fontId="18" fillId="0" borderId="0" xfId="0" applyNumberFormat="1" applyFont="1" applyBorder="1" applyAlignment="1">
      <alignment horizontal="center" vertical="center" wrapText="1"/>
    </xf>
    <xf numFmtId="0" fontId="7" fillId="2" borderId="34" xfId="0" applyNumberFormat="1" applyFont="1" applyFill="1" applyBorder="1" applyAlignment="1">
      <alignment horizontal="center" vertical="center" textRotation="90" wrapText="1"/>
    </xf>
    <xf numFmtId="0" fontId="7" fillId="2" borderId="34" xfId="0" applyNumberFormat="1" applyFont="1" applyFill="1" applyBorder="1" applyAlignment="1">
      <alignment horizontal="center" vertical="center" wrapText="1"/>
    </xf>
    <xf numFmtId="0" fontId="8" fillId="0" borderId="11" xfId="0" applyNumberFormat="1" applyFont="1" applyBorder="1" applyAlignment="1">
      <alignment horizontal="left" vertical="center" wrapText="1"/>
    </xf>
    <xf numFmtId="0" fontId="28" fillId="0" borderId="11" xfId="0" applyNumberFormat="1" applyFont="1" applyBorder="1" applyAlignment="1">
      <alignment vertical="center" wrapText="1"/>
    </xf>
    <xf numFmtId="0" fontId="36" fillId="7" borderId="11" xfId="0" applyNumberFormat="1" applyFont="1" applyFill="1" applyBorder="1" applyAlignment="1">
      <alignment horizontal="center" vertical="center" wrapText="1"/>
    </xf>
    <xf numFmtId="0" fontId="28" fillId="3" borderId="14" xfId="0" applyNumberFormat="1" applyFont="1" applyFill="1" applyBorder="1" applyAlignment="1">
      <alignment horizontal="center" vertical="center" textRotation="90"/>
    </xf>
    <xf numFmtId="0" fontId="28" fillId="3" borderId="42" xfId="0" applyNumberFormat="1" applyFont="1" applyFill="1" applyBorder="1" applyAlignment="1">
      <alignment horizontal="center" vertical="center" wrapText="1"/>
    </xf>
    <xf numFmtId="0" fontId="28" fillId="3" borderId="42" xfId="0" applyNumberFormat="1" applyFont="1" applyFill="1" applyBorder="1" applyAlignment="1">
      <alignment horizontal="center" vertical="center"/>
    </xf>
    <xf numFmtId="0" fontId="28" fillId="3" borderId="19" xfId="0" applyNumberFormat="1" applyFont="1" applyFill="1" applyBorder="1" applyAlignment="1">
      <alignment horizontal="center" vertical="center" wrapText="1"/>
    </xf>
    <xf numFmtId="0" fontId="28" fillId="3" borderId="44" xfId="0" applyNumberFormat="1" applyFont="1" applyFill="1" applyBorder="1" applyAlignment="1">
      <alignment horizontal="center" vertical="center" textRotation="90"/>
    </xf>
    <xf numFmtId="0" fontId="28" fillId="3" borderId="16" xfId="0" applyNumberFormat="1" applyFont="1" applyFill="1" applyBorder="1" applyAlignment="1">
      <alignment horizontal="center" vertical="center" textRotation="90"/>
    </xf>
    <xf numFmtId="0" fontId="28" fillId="3" borderId="16" xfId="0" applyNumberFormat="1" applyFont="1" applyFill="1" applyBorder="1" applyAlignment="1">
      <alignment horizontal="center" vertical="center"/>
    </xf>
    <xf numFmtId="0" fontId="28" fillId="3" borderId="14" xfId="0" applyNumberFormat="1" applyFont="1" applyFill="1" applyBorder="1" applyAlignment="1">
      <alignment horizontal="center" vertical="center"/>
    </xf>
    <xf numFmtId="0" fontId="28" fillId="3" borderId="34" xfId="0" applyNumberFormat="1" applyFont="1" applyFill="1" applyBorder="1" applyAlignment="1">
      <alignment horizontal="center" vertical="center"/>
    </xf>
    <xf numFmtId="0" fontId="28" fillId="3" borderId="16" xfId="0" applyNumberFormat="1" applyFont="1" applyFill="1" applyBorder="1" applyAlignment="1">
      <alignment horizontal="center" vertical="center" wrapText="1"/>
    </xf>
    <xf numFmtId="0" fontId="28" fillId="3" borderId="34" xfId="0" applyNumberFormat="1" applyFont="1" applyFill="1" applyBorder="1" applyAlignment="1">
      <alignment horizontal="center" vertical="center" wrapText="1"/>
    </xf>
    <xf numFmtId="0" fontId="28" fillId="3" borderId="22" xfId="0" applyNumberFormat="1" applyFont="1" applyFill="1" applyBorder="1" applyAlignment="1">
      <alignment horizontal="center" vertical="center" textRotation="90"/>
    </xf>
    <xf numFmtId="0" fontId="28" fillId="3" borderId="19" xfId="0" applyNumberFormat="1" applyFont="1" applyFill="1" applyBorder="1" applyAlignment="1">
      <alignment horizontal="center" vertical="center"/>
    </xf>
    <xf numFmtId="0" fontId="28" fillId="3" borderId="22" xfId="0" applyNumberFormat="1" applyFont="1" applyFill="1" applyBorder="1" applyAlignment="1">
      <alignment horizontal="center" vertical="center"/>
    </xf>
    <xf numFmtId="164" fontId="28" fillId="0" borderId="0" xfId="0" applyFont="1" applyBorder="1"/>
    <xf numFmtId="0" fontId="36" fillId="0" borderId="0" xfId="0" applyNumberFormat="1" applyFont="1" applyBorder="1" applyAlignment="1">
      <alignment horizontal="center" vertical="center"/>
    </xf>
    <xf numFmtId="0" fontId="28" fillId="7" borderId="12" xfId="0" applyNumberFormat="1" applyFont="1" applyFill="1" applyBorder="1" applyAlignment="1">
      <alignment horizontal="center" vertical="center"/>
    </xf>
    <xf numFmtId="0" fontId="28" fillId="7" borderId="11" xfId="0" applyNumberFormat="1" applyFont="1" applyFill="1" applyBorder="1" applyAlignment="1">
      <alignment horizontal="center" vertical="center"/>
    </xf>
    <xf numFmtId="0" fontId="28" fillId="7" borderId="112" xfId="0" applyNumberFormat="1" applyFont="1" applyFill="1" applyBorder="1" applyAlignment="1">
      <alignment horizontal="center" vertical="center"/>
    </xf>
    <xf numFmtId="0" fontId="28" fillId="7" borderId="97" xfId="0" applyNumberFormat="1" applyFont="1" applyFill="1" applyBorder="1" applyAlignment="1">
      <alignment horizontal="center" vertical="center" wrapText="1"/>
    </xf>
    <xf numFmtId="0" fontId="28" fillId="7" borderId="12" xfId="0" applyNumberFormat="1" applyFont="1" applyFill="1" applyBorder="1" applyAlignment="1">
      <alignment horizontal="center" vertical="center" wrapText="1"/>
    </xf>
    <xf numFmtId="0" fontId="7" fillId="0" borderId="37" xfId="0" applyNumberFormat="1" applyFont="1" applyBorder="1" applyAlignment="1">
      <alignment horizontal="left" vertical="center" wrapText="1"/>
    </xf>
    <xf numFmtId="0" fontId="7" fillId="5" borderId="42" xfId="0" applyNumberFormat="1" applyFont="1" applyFill="1" applyBorder="1" applyAlignment="1">
      <alignment horizontal="center" vertical="center" wrapText="1"/>
    </xf>
    <xf numFmtId="0" fontId="7" fillId="5" borderId="14" xfId="0" applyNumberFormat="1" applyFont="1" applyFill="1" applyBorder="1" applyAlignment="1">
      <alignment horizontal="center" vertical="center" wrapText="1"/>
    </xf>
    <xf numFmtId="164" fontId="7" fillId="0" borderId="0" xfId="0" applyFont="1" applyBorder="1" applyAlignment="1">
      <alignment horizontal="center" vertical="center" wrapText="1"/>
    </xf>
    <xf numFmtId="0" fontId="10" fillId="0" borderId="0" xfId="0" applyNumberFormat="1" applyFont="1" applyBorder="1" applyAlignment="1">
      <alignment horizontal="left" vertical="center" wrapText="1"/>
    </xf>
    <xf numFmtId="0" fontId="7" fillId="11" borderId="42" xfId="0" applyNumberFormat="1" applyFont="1" applyFill="1" applyBorder="1" applyAlignment="1">
      <alignment horizontal="center" vertical="center" textRotation="90"/>
    </xf>
    <xf numFmtId="0" fontId="7" fillId="11" borderId="16" xfId="0" applyNumberFormat="1" applyFont="1" applyFill="1" applyBorder="1" applyAlignment="1">
      <alignment horizontal="center" vertical="center"/>
    </xf>
    <xf numFmtId="0" fontId="8" fillId="0" borderId="11" xfId="0" applyNumberFormat="1" applyFont="1" applyBorder="1" applyAlignment="1">
      <alignment vertical="center" wrapText="1"/>
    </xf>
    <xf numFmtId="0" fontId="8" fillId="3" borderId="14" xfId="0" applyNumberFormat="1" applyFont="1" applyFill="1" applyBorder="1" applyAlignment="1">
      <alignment horizontal="center" vertical="center" wrapText="1"/>
    </xf>
    <xf numFmtId="0" fontId="11" fillId="0" borderId="0" xfId="0" applyNumberFormat="1" applyFont="1" applyBorder="1" applyAlignment="1">
      <alignment horizontal="center" vertical="center" wrapText="1"/>
    </xf>
    <xf numFmtId="0" fontId="8" fillId="6" borderId="34" xfId="0" applyNumberFormat="1" applyFont="1" applyFill="1" applyBorder="1" applyAlignment="1">
      <alignment horizontal="center" vertical="center"/>
    </xf>
    <xf numFmtId="0" fontId="7" fillId="6" borderId="34" xfId="0" applyNumberFormat="1" applyFont="1" applyFill="1" applyBorder="1" applyAlignment="1">
      <alignment horizontal="center" vertical="center" textRotation="90"/>
    </xf>
    <xf numFmtId="0" fontId="7" fillId="6" borderId="42" xfId="0" applyNumberFormat="1" applyFont="1" applyFill="1" applyBorder="1" applyAlignment="1">
      <alignment horizontal="center" vertical="center" wrapText="1"/>
    </xf>
    <xf numFmtId="0" fontId="9" fillId="7" borderId="11" xfId="0" applyNumberFormat="1" applyFont="1" applyFill="1" applyBorder="1" applyAlignment="1">
      <alignment horizontal="center" vertical="center"/>
    </xf>
    <xf numFmtId="0" fontId="8" fillId="6" borderId="42" xfId="0" applyNumberFormat="1" applyFont="1" applyFill="1" applyBorder="1" applyAlignment="1">
      <alignment horizontal="center" vertical="center"/>
    </xf>
    <xf numFmtId="0" fontId="7" fillId="6" borderId="42" xfId="0" applyNumberFormat="1" applyFont="1" applyFill="1" applyBorder="1" applyAlignment="1">
      <alignment horizontal="center" vertical="center" textRotation="90"/>
    </xf>
    <xf numFmtId="0" fontId="8" fillId="6" borderId="15" xfId="0" applyNumberFormat="1" applyFont="1" applyFill="1" applyBorder="1" applyAlignment="1">
      <alignment horizontal="center" vertical="center"/>
    </xf>
    <xf numFmtId="0" fontId="7" fillId="6" borderId="15" xfId="0" applyNumberFormat="1" applyFont="1" applyFill="1" applyBorder="1" applyAlignment="1">
      <alignment horizontal="center" vertical="center" textRotation="90"/>
    </xf>
    <xf numFmtId="0" fontId="8" fillId="3" borderId="15" xfId="0" applyNumberFormat="1" applyFont="1" applyFill="1" applyBorder="1" applyAlignment="1">
      <alignment horizontal="center" vertical="center"/>
    </xf>
    <xf numFmtId="0" fontId="8" fillId="3" borderId="34" xfId="0" applyNumberFormat="1" applyFont="1" applyFill="1" applyBorder="1" applyAlignment="1">
      <alignment horizontal="center" vertical="center"/>
    </xf>
    <xf numFmtId="0" fontId="7" fillId="3" borderId="34" xfId="0" applyNumberFormat="1" applyFont="1" applyFill="1" applyBorder="1" applyAlignment="1">
      <alignment horizontal="center" vertical="center" textRotation="90"/>
    </xf>
    <xf numFmtId="0" fontId="8" fillId="3" borderId="77" xfId="0" applyNumberFormat="1" applyFont="1" applyFill="1" applyBorder="1" applyAlignment="1">
      <alignment horizontal="center" vertical="center"/>
    </xf>
    <xf numFmtId="0" fontId="9" fillId="16" borderId="11" xfId="0" applyNumberFormat="1" applyFont="1" applyFill="1" applyBorder="1" applyAlignment="1">
      <alignment horizontal="center" vertical="center"/>
    </xf>
    <xf numFmtId="0" fontId="8" fillId="3" borderId="31" xfId="0" applyNumberFormat="1" applyFont="1" applyFill="1" applyBorder="1" applyAlignment="1">
      <alignment horizontal="center" vertical="center"/>
    </xf>
    <xf numFmtId="0" fontId="7" fillId="3" borderId="16" xfId="0" applyNumberFormat="1" applyFont="1" applyFill="1" applyBorder="1" applyAlignment="1">
      <alignment horizontal="center" vertical="center" textRotation="90"/>
    </xf>
    <xf numFmtId="0" fontId="8" fillId="3" borderId="16" xfId="0" applyNumberFormat="1" applyFont="1" applyFill="1" applyBorder="1" applyAlignment="1">
      <alignment horizontal="center" vertical="center" wrapText="1"/>
    </xf>
    <xf numFmtId="0" fontId="7" fillId="3" borderId="22" xfId="0" applyNumberFormat="1" applyFont="1" applyFill="1" applyBorder="1" applyAlignment="1">
      <alignment horizontal="center" vertical="center" textRotation="90"/>
    </xf>
    <xf numFmtId="0" fontId="8" fillId="3" borderId="42" xfId="0" applyNumberFormat="1" applyFont="1" applyFill="1" applyBorder="1" applyAlignment="1">
      <alignment horizontal="center" vertical="center" wrapText="1"/>
    </xf>
    <xf numFmtId="0" fontId="8" fillId="3" borderId="15" xfId="0" applyNumberFormat="1" applyFont="1" applyFill="1" applyBorder="1" applyAlignment="1">
      <alignment horizontal="center" vertical="center" wrapText="1"/>
    </xf>
    <xf numFmtId="0" fontId="7" fillId="0" borderId="87" xfId="0" applyNumberFormat="1" applyFont="1" applyBorder="1" applyAlignment="1">
      <alignment vertical="center"/>
    </xf>
    <xf numFmtId="0" fontId="7" fillId="11" borderId="13" xfId="0" applyNumberFormat="1" applyFont="1" applyFill="1" applyBorder="1" applyAlignment="1">
      <alignment horizontal="center" vertical="center" wrapText="1"/>
    </xf>
    <xf numFmtId="0" fontId="7" fillId="11" borderId="16" xfId="0" applyNumberFormat="1" applyFont="1" applyFill="1" applyBorder="1" applyAlignment="1">
      <alignment horizontal="center" vertical="center" wrapText="1"/>
    </xf>
    <xf numFmtId="0" fontId="7" fillId="11" borderId="21" xfId="0" applyNumberFormat="1" applyFont="1" applyFill="1" applyBorder="1" applyAlignment="1">
      <alignment horizontal="center" vertical="center" wrapText="1"/>
    </xf>
    <xf numFmtId="0" fontId="7" fillId="11" borderId="44" xfId="0" applyNumberFormat="1" applyFont="1" applyFill="1" applyBorder="1" applyAlignment="1">
      <alignment horizontal="center" vertical="center"/>
    </xf>
    <xf numFmtId="0" fontId="8" fillId="11" borderId="19" xfId="0" applyNumberFormat="1" applyFont="1" applyFill="1" applyBorder="1" applyAlignment="1">
      <alignment horizontal="center" vertical="center" wrapText="1"/>
    </xf>
    <xf numFmtId="0" fontId="8" fillId="11" borderId="16" xfId="0" applyNumberFormat="1" applyFont="1" applyFill="1" applyBorder="1" applyAlignment="1">
      <alignment horizontal="center" vertical="center" wrapText="1"/>
    </xf>
    <xf numFmtId="0" fontId="8" fillId="11" borderId="22" xfId="0" applyNumberFormat="1" applyFont="1" applyFill="1" applyBorder="1" applyAlignment="1">
      <alignment horizontal="center" vertical="center" wrapText="1"/>
    </xf>
    <xf numFmtId="0" fontId="7" fillId="4" borderId="13" xfId="0" applyNumberFormat="1" applyFont="1" applyFill="1" applyBorder="1" applyAlignment="1">
      <alignment horizontal="center" vertical="center" wrapText="1"/>
    </xf>
    <xf numFmtId="0" fontId="7" fillId="11" borderId="41" xfId="0" applyNumberFormat="1" applyFont="1" applyFill="1" applyBorder="1" applyAlignment="1">
      <alignment horizontal="center" vertical="center" wrapText="1"/>
    </xf>
    <xf numFmtId="0" fontId="7" fillId="11" borderId="34" xfId="0" applyNumberFormat="1" applyFont="1" applyFill="1" applyBorder="1" applyAlignment="1">
      <alignment horizontal="center" vertical="center" wrapText="1"/>
    </xf>
    <xf numFmtId="0" fontId="7" fillId="11" borderId="14" xfId="0" applyNumberFormat="1" applyFont="1" applyFill="1" applyBorder="1" applyAlignment="1">
      <alignment horizontal="center" vertical="center" wrapText="1"/>
    </xf>
    <xf numFmtId="0" fontId="8" fillId="3" borderId="19" xfId="0" applyNumberFormat="1" applyFont="1" applyFill="1" applyBorder="1" applyAlignment="1">
      <alignment horizontal="center" vertical="center"/>
    </xf>
    <xf numFmtId="0" fontId="7" fillId="13" borderId="0" xfId="0" applyNumberFormat="1" applyFont="1" applyFill="1" applyBorder="1" applyAlignment="1">
      <alignment horizontal="center" vertical="center" wrapText="1"/>
    </xf>
    <xf numFmtId="0" fontId="7" fillId="5" borderId="15" xfId="0" applyNumberFormat="1" applyFont="1" applyFill="1" applyBorder="1" applyAlignment="1">
      <alignment horizontal="center" vertical="center"/>
    </xf>
    <xf numFmtId="0" fontId="7" fillId="5" borderId="31" xfId="0" applyNumberFormat="1" applyFont="1" applyFill="1" applyBorder="1" applyAlignment="1">
      <alignment horizontal="center" vertical="center"/>
    </xf>
    <xf numFmtId="0" fontId="11" fillId="7" borderId="112" xfId="0" applyNumberFormat="1" applyFont="1" applyFill="1" applyBorder="1" applyAlignment="1">
      <alignment horizontal="center" vertical="center" wrapText="1"/>
    </xf>
    <xf numFmtId="0" fontId="7" fillId="4" borderId="42" xfId="0" applyNumberFormat="1" applyFont="1" applyFill="1" applyBorder="1" applyAlignment="1">
      <alignment horizontal="center" vertical="center"/>
    </xf>
    <xf numFmtId="0" fontId="7" fillId="4" borderId="111" xfId="0" applyNumberFormat="1" applyFont="1" applyFill="1" applyBorder="1" applyAlignment="1">
      <alignment horizontal="center" vertical="center" wrapText="1"/>
    </xf>
    <xf numFmtId="0" fontId="7" fillId="5" borderId="30" xfId="0" applyNumberFormat="1" applyFont="1" applyFill="1" applyBorder="1" applyAlignment="1">
      <alignment horizontal="center" vertical="center" wrapText="1"/>
    </xf>
    <xf numFmtId="0" fontId="7" fillId="5" borderId="19" xfId="0" applyNumberFormat="1" applyFont="1" applyFill="1" applyBorder="1" applyAlignment="1">
      <alignment vertical="center"/>
    </xf>
    <xf numFmtId="0" fontId="7" fillId="4" borderId="44" xfId="0" applyNumberFormat="1" applyFont="1" applyFill="1" applyBorder="1" applyAlignment="1">
      <alignment horizontal="center" vertical="center" wrapText="1"/>
    </xf>
    <xf numFmtId="0" fontId="9" fillId="7" borderId="11" xfId="0" applyNumberFormat="1" applyFont="1" applyFill="1" applyBorder="1" applyAlignment="1">
      <alignment horizontal="center" vertical="center" wrapText="1"/>
    </xf>
    <xf numFmtId="0" fontId="7" fillId="7" borderId="37" xfId="0" applyNumberFormat="1" applyFont="1" applyFill="1" applyBorder="1" applyAlignment="1">
      <alignment horizontal="center" vertical="center" wrapText="1"/>
    </xf>
    <xf numFmtId="0" fontId="28" fillId="0" borderId="11" xfId="0" applyNumberFormat="1" applyFont="1" applyBorder="1" applyAlignment="1">
      <alignment horizontal="left" vertical="center" wrapText="1"/>
    </xf>
    <xf numFmtId="0" fontId="28" fillId="5" borderId="18" xfId="0" applyNumberFormat="1" applyFont="1" applyFill="1" applyBorder="1" applyAlignment="1">
      <alignment horizontal="center" vertical="center" wrapText="1"/>
    </xf>
    <xf numFmtId="0" fontId="28" fillId="5" borderId="19" xfId="0" applyNumberFormat="1" applyFont="1" applyFill="1" applyBorder="1" applyAlignment="1">
      <alignment horizontal="center" vertical="center"/>
    </xf>
    <xf numFmtId="0" fontId="27" fillId="5" borderId="22" xfId="0" applyNumberFormat="1" applyFont="1" applyFill="1" applyBorder="1" applyAlignment="1">
      <alignment horizontal="center" vertical="center" textRotation="255"/>
    </xf>
    <xf numFmtId="0" fontId="28" fillId="5" borderId="18" xfId="0" applyNumberFormat="1" applyFont="1" applyFill="1" applyBorder="1" applyAlignment="1">
      <alignment horizontal="center" vertical="center" textRotation="255" wrapText="1"/>
    </xf>
    <xf numFmtId="0" fontId="28" fillId="5" borderId="23" xfId="0" applyNumberFormat="1" applyFont="1" applyFill="1" applyBorder="1" applyAlignment="1">
      <alignment horizontal="center" vertical="center"/>
    </xf>
    <xf numFmtId="0" fontId="28" fillId="5" borderId="21" xfId="0" applyNumberFormat="1" applyFont="1" applyFill="1" applyBorder="1" applyAlignment="1">
      <alignment horizontal="center" vertical="center" textRotation="255" wrapText="1"/>
    </xf>
    <xf numFmtId="0" fontId="28" fillId="5" borderId="44" xfId="0" applyNumberFormat="1" applyFont="1" applyFill="1" applyBorder="1" applyAlignment="1">
      <alignment horizontal="center" vertical="center"/>
    </xf>
    <xf numFmtId="0" fontId="28" fillId="5" borderId="85" xfId="0" applyNumberFormat="1" applyFont="1" applyFill="1" applyBorder="1" applyAlignment="1">
      <alignment horizontal="center" vertical="center"/>
    </xf>
    <xf numFmtId="0" fontId="27" fillId="2" borderId="23" xfId="0" applyNumberFormat="1" applyFont="1" applyFill="1" applyBorder="1" applyAlignment="1">
      <alignment horizontal="center" vertical="center" wrapText="1"/>
    </xf>
    <xf numFmtId="0" fontId="28" fillId="3" borderId="18" xfId="0" applyNumberFormat="1" applyFont="1" applyFill="1" applyBorder="1" applyAlignment="1">
      <alignment horizontal="center" vertical="center" wrapText="1"/>
    </xf>
    <xf numFmtId="0" fontId="28" fillId="3" borderId="29" xfId="0" applyNumberFormat="1" applyFont="1" applyFill="1" applyBorder="1" applyAlignment="1">
      <alignment horizontal="center" vertical="center"/>
    </xf>
    <xf numFmtId="0" fontId="28" fillId="3" borderId="21" xfId="0" applyNumberFormat="1" applyFont="1" applyFill="1" applyBorder="1" applyAlignment="1">
      <alignment horizontal="center" vertical="center" wrapText="1"/>
    </xf>
    <xf numFmtId="0" fontId="28" fillId="3" borderId="91" xfId="0" applyNumberFormat="1" applyFont="1" applyFill="1" applyBorder="1" applyAlignment="1">
      <alignment horizontal="center" vertical="center" wrapText="1"/>
    </xf>
    <xf numFmtId="0" fontId="28" fillId="3" borderId="13" xfId="0" applyNumberFormat="1" applyFont="1" applyFill="1" applyBorder="1" applyAlignment="1">
      <alignment horizontal="center" vertical="center" wrapText="1"/>
    </xf>
    <xf numFmtId="0" fontId="28" fillId="3" borderId="41" xfId="0" applyNumberFormat="1" applyFont="1" applyFill="1" applyBorder="1" applyAlignment="1">
      <alignment horizontal="center" vertical="center" wrapText="1"/>
    </xf>
    <xf numFmtId="0" fontId="27" fillId="3" borderId="16" xfId="0" applyNumberFormat="1" applyFont="1" applyFill="1" applyBorder="1" applyAlignment="1">
      <alignment horizontal="center" vertical="center" wrapText="1"/>
    </xf>
    <xf numFmtId="0" fontId="27" fillId="3" borderId="34" xfId="0" applyNumberFormat="1" applyFont="1" applyFill="1" applyBorder="1" applyAlignment="1">
      <alignment horizontal="center" vertical="center" textRotation="255"/>
    </xf>
    <xf numFmtId="0" fontId="27" fillId="3" borderId="111" xfId="0" applyNumberFormat="1" applyFont="1" applyFill="1" applyBorder="1" applyAlignment="1">
      <alignment horizontal="center" vertical="center" textRotation="255"/>
    </xf>
    <xf numFmtId="0" fontId="27" fillId="3" borderId="88" xfId="0" applyNumberFormat="1" applyFont="1" applyFill="1" applyBorder="1" applyAlignment="1">
      <alignment horizontal="center" vertical="center" wrapText="1"/>
    </xf>
    <xf numFmtId="0" fontId="27" fillId="3" borderId="23" xfId="0" applyNumberFormat="1" applyFont="1" applyFill="1" applyBorder="1" applyAlignment="1">
      <alignment horizontal="center" vertical="center" wrapText="1"/>
    </xf>
    <xf numFmtId="0" fontId="27" fillId="3" borderId="19" xfId="0" applyNumberFormat="1" applyFont="1" applyFill="1" applyBorder="1" applyAlignment="1">
      <alignment horizontal="center" vertical="center" wrapText="1"/>
    </xf>
    <xf numFmtId="0" fontId="28" fillId="0" borderId="24" xfId="0" applyNumberFormat="1" applyFont="1" applyBorder="1" applyAlignment="1">
      <alignment horizontal="center" vertical="center" wrapText="1"/>
    </xf>
    <xf numFmtId="0" fontId="28" fillId="0" borderId="0" xfId="0" applyNumberFormat="1" applyFont="1" applyBorder="1" applyAlignment="1">
      <alignment horizontal="center" vertical="center" wrapText="1"/>
    </xf>
    <xf numFmtId="164" fontId="28" fillId="0" borderId="0" xfId="0" applyFont="1" applyBorder="1" applyAlignment="1">
      <alignment horizontal="center" vertical="center" wrapText="1"/>
    </xf>
    <xf numFmtId="164" fontId="28" fillId="0" borderId="0" xfId="0" applyFont="1" applyBorder="1" applyAlignment="1">
      <alignment horizontal="center" vertical="center"/>
    </xf>
    <xf numFmtId="0" fontId="28" fillId="7" borderId="37" xfId="0" applyNumberFormat="1" applyFont="1" applyFill="1" applyBorder="1" applyAlignment="1">
      <alignment horizontal="center" vertical="center"/>
    </xf>
    <xf numFmtId="0" fontId="28" fillId="7" borderId="37" xfId="0" applyNumberFormat="1" applyFont="1" applyFill="1" applyBorder="1" applyAlignment="1">
      <alignment horizontal="center" vertical="center" wrapText="1"/>
    </xf>
    <xf numFmtId="0" fontId="28" fillId="7" borderId="11" xfId="0" applyNumberFormat="1" applyFont="1" applyFill="1" applyBorder="1" applyAlignment="1">
      <alignment horizontal="center" vertical="center" wrapText="1"/>
    </xf>
    <xf numFmtId="0" fontId="28" fillId="34" borderId="11" xfId="0" applyNumberFormat="1" applyFont="1" applyFill="1" applyBorder="1" applyAlignment="1">
      <alignment horizontal="left" vertical="center" wrapText="1"/>
    </xf>
    <xf numFmtId="0" fontId="28" fillId="5" borderId="19" xfId="0" applyNumberFormat="1" applyFont="1" applyFill="1" applyBorder="1" applyAlignment="1">
      <alignment horizontal="center" vertical="center" wrapText="1"/>
    </xf>
    <xf numFmtId="0" fontId="27" fillId="5" borderId="19" xfId="0" applyNumberFormat="1" applyFont="1" applyFill="1" applyBorder="1" applyAlignment="1">
      <alignment horizontal="center" vertical="center" wrapText="1"/>
    </xf>
    <xf numFmtId="0" fontId="27" fillId="5" borderId="34" xfId="0" applyNumberFormat="1" applyFont="1" applyFill="1" applyBorder="1" applyAlignment="1">
      <alignment horizontal="center" vertical="center" wrapText="1"/>
    </xf>
    <xf numFmtId="0" fontId="27" fillId="5" borderId="147" xfId="0" applyNumberFormat="1" applyFont="1" applyFill="1" applyBorder="1" applyAlignment="1">
      <alignment horizontal="center" vertical="center" wrapText="1"/>
    </xf>
    <xf numFmtId="0" fontId="28" fillId="5" borderId="30" xfId="0" applyNumberFormat="1" applyFont="1" applyFill="1" applyBorder="1" applyAlignment="1">
      <alignment horizontal="center" vertical="center" wrapText="1"/>
    </xf>
    <xf numFmtId="0" fontId="27" fillId="5" borderId="16" xfId="0" applyNumberFormat="1" applyFont="1" applyFill="1" applyBorder="1" applyAlignment="1">
      <alignment horizontal="center" vertical="center" wrapText="1"/>
    </xf>
    <xf numFmtId="0" fontId="11" fillId="16" borderId="11" xfId="0" applyNumberFormat="1" applyFont="1" applyFill="1" applyBorder="1" applyAlignment="1">
      <alignment horizontal="center" vertical="center" wrapText="1"/>
    </xf>
    <xf numFmtId="164" fontId="20" fillId="5" borderId="19" xfId="0" applyFont="1" applyFill="1" applyBorder="1" applyAlignment="1">
      <alignment horizontal="center" vertical="center"/>
    </xf>
    <xf numFmtId="0" fontId="8" fillId="5" borderId="19" xfId="0" applyNumberFormat="1" applyFont="1" applyFill="1" applyBorder="1" applyAlignment="1">
      <alignment horizontal="center" vertical="center" wrapText="1"/>
    </xf>
    <xf numFmtId="164" fontId="7" fillId="5" borderId="19" xfId="0" applyFont="1" applyFill="1" applyBorder="1" applyAlignment="1">
      <alignment horizontal="center" vertical="center" wrapText="1"/>
    </xf>
    <xf numFmtId="0" fontId="8" fillId="5" borderId="14" xfId="0" applyNumberFormat="1" applyFont="1" applyFill="1" applyBorder="1" applyAlignment="1">
      <alignment horizontal="center" vertical="center" wrapText="1"/>
    </xf>
    <xf numFmtId="0" fontId="8" fillId="5" borderId="34" xfId="0" applyNumberFormat="1" applyFont="1" applyFill="1" applyBorder="1" applyAlignment="1">
      <alignment horizontal="center" vertical="center" wrapText="1"/>
    </xf>
    <xf numFmtId="0" fontId="19" fillId="0" borderId="0" xfId="0" applyNumberFormat="1" applyFont="1" applyBorder="1" applyAlignment="1">
      <alignment horizontal="center" vertical="center"/>
    </xf>
    <xf numFmtId="0" fontId="27" fillId="5" borderId="19" xfId="0" applyNumberFormat="1" applyFont="1" applyFill="1" applyBorder="1" applyAlignment="1">
      <alignment horizontal="center" vertical="center" textRotation="255"/>
    </xf>
    <xf numFmtId="164" fontId="28" fillId="6" borderId="19" xfId="0" applyFont="1" applyFill="1" applyBorder="1"/>
    <xf numFmtId="0" fontId="36" fillId="16" borderId="11" xfId="0" applyNumberFormat="1" applyFont="1" applyFill="1" applyBorder="1" applyAlignment="1">
      <alignment horizontal="center" vertical="center" wrapText="1"/>
    </xf>
    <xf numFmtId="0" fontId="28" fillId="6" borderId="19" xfId="0" applyNumberFormat="1" applyFont="1" applyFill="1" applyBorder="1" applyAlignment="1">
      <alignment horizontal="center" vertical="center" wrapText="1"/>
    </xf>
    <xf numFmtId="164" fontId="28" fillId="6" borderId="100" xfId="0" applyFont="1" applyFill="1" applyBorder="1"/>
    <xf numFmtId="0" fontId="27" fillId="6" borderId="19" xfId="0" applyNumberFormat="1" applyFont="1" applyFill="1" applyBorder="1" applyAlignment="1">
      <alignment horizontal="center" vertical="center" wrapText="1"/>
    </xf>
    <xf numFmtId="0" fontId="27" fillId="6" borderId="30" xfId="0" applyNumberFormat="1" applyFont="1" applyFill="1" applyBorder="1" applyAlignment="1">
      <alignment horizontal="center" vertical="center" wrapText="1"/>
    </xf>
    <xf numFmtId="0" fontId="28" fillId="6" borderId="14" xfId="0" applyNumberFormat="1" applyFont="1" applyFill="1" applyBorder="1" applyAlignment="1">
      <alignment horizontal="center" vertical="center" wrapText="1"/>
    </xf>
    <xf numFmtId="0" fontId="28" fillId="6" borderId="14" xfId="0" applyNumberFormat="1" applyFont="1" applyFill="1" applyBorder="1" applyAlignment="1">
      <alignment horizontal="center" vertical="center"/>
    </xf>
    <xf numFmtId="0" fontId="27" fillId="6" borderId="14" xfId="0" applyNumberFormat="1" applyFont="1" applyFill="1" applyBorder="1" applyAlignment="1">
      <alignment horizontal="center" vertical="center" wrapText="1"/>
    </xf>
    <xf numFmtId="0" fontId="27" fillId="6" borderId="44" xfId="0" applyNumberFormat="1" applyFont="1" applyFill="1" applyBorder="1" applyAlignment="1">
      <alignment horizontal="center" vertical="center" wrapText="1"/>
    </xf>
    <xf numFmtId="0" fontId="28" fillId="6" borderId="44" xfId="0" applyNumberFormat="1" applyFont="1" applyFill="1" applyBorder="1" applyAlignment="1">
      <alignment horizontal="center" vertical="center" wrapText="1"/>
    </xf>
    <xf numFmtId="0" fontId="28" fillId="2" borderId="19" xfId="0" applyNumberFormat="1" applyFont="1" applyFill="1" applyBorder="1" applyAlignment="1">
      <alignment horizontal="center" vertical="center" wrapText="1"/>
    </xf>
    <xf numFmtId="0" fontId="28" fillId="12" borderId="14" xfId="0" applyNumberFormat="1" applyFont="1" applyFill="1" applyBorder="1" applyAlignment="1">
      <alignment horizontal="center" vertical="center" wrapText="1"/>
    </xf>
    <xf numFmtId="0" fontId="28" fillId="12" borderId="19" xfId="0" applyNumberFormat="1" applyFont="1" applyFill="1" applyBorder="1" applyAlignment="1">
      <alignment horizontal="center" vertical="center" wrapText="1"/>
    </xf>
    <xf numFmtId="0" fontId="28" fillId="6" borderId="44" xfId="0" applyNumberFormat="1" applyFont="1" applyFill="1" applyBorder="1" applyAlignment="1">
      <alignment horizontal="center" vertical="center"/>
    </xf>
    <xf numFmtId="0" fontId="28" fillId="6" borderId="19" xfId="0" applyNumberFormat="1" applyFont="1" applyFill="1" applyBorder="1" applyAlignment="1">
      <alignment horizontal="center" vertical="center"/>
    </xf>
    <xf numFmtId="0" fontId="28" fillId="17" borderId="19" xfId="0" applyNumberFormat="1" applyFont="1" applyFill="1" applyBorder="1" applyAlignment="1">
      <alignment horizontal="center" vertical="center" wrapText="1"/>
    </xf>
    <xf numFmtId="0" fontId="28" fillId="17" borderId="14" xfId="0" applyNumberFormat="1" applyFont="1" applyFill="1" applyBorder="1" applyAlignment="1">
      <alignment horizontal="center" vertical="center" wrapText="1"/>
    </xf>
    <xf numFmtId="0" fontId="28" fillId="18" borderId="19" xfId="0" applyNumberFormat="1" applyFont="1" applyFill="1" applyBorder="1" applyAlignment="1">
      <alignment horizontal="center" vertical="center" wrapText="1"/>
    </xf>
    <xf numFmtId="0" fontId="28" fillId="3" borderId="14" xfId="0" applyNumberFormat="1" applyFont="1" applyFill="1" applyBorder="1" applyAlignment="1">
      <alignment horizontal="center" vertical="center" wrapText="1"/>
    </xf>
    <xf numFmtId="0" fontId="28" fillId="3" borderId="147" xfId="0" applyNumberFormat="1" applyFont="1" applyFill="1" applyBorder="1" applyAlignment="1">
      <alignment horizontal="center" vertical="center" wrapText="1"/>
    </xf>
    <xf numFmtId="0" fontId="27" fillId="3" borderId="14" xfId="0" applyNumberFormat="1" applyFont="1" applyFill="1" applyBorder="1" applyAlignment="1">
      <alignment horizontal="center" vertical="center" wrapText="1"/>
    </xf>
    <xf numFmtId="0" fontId="27" fillId="3" borderId="147" xfId="0" applyNumberFormat="1" applyFont="1" applyFill="1" applyBorder="1" applyAlignment="1">
      <alignment horizontal="center" vertical="center" wrapText="1"/>
    </xf>
    <xf numFmtId="0" fontId="27" fillId="3" borderId="34" xfId="0" applyNumberFormat="1" applyFont="1" applyFill="1" applyBorder="1" applyAlignment="1">
      <alignment horizontal="center" vertical="center" wrapText="1"/>
    </xf>
    <xf numFmtId="0" fontId="27" fillId="3" borderId="163" xfId="0" applyNumberFormat="1" applyFont="1" applyFill="1" applyBorder="1" applyAlignment="1">
      <alignment horizontal="center" vertical="center" wrapText="1"/>
    </xf>
    <xf numFmtId="0" fontId="27" fillId="3" borderId="42" xfId="0" applyNumberFormat="1" applyFont="1" applyFill="1" applyBorder="1" applyAlignment="1">
      <alignment horizontal="center" vertical="center" wrapText="1"/>
    </xf>
    <xf numFmtId="0" fontId="28" fillId="6" borderId="34" xfId="0" applyNumberFormat="1" applyFont="1" applyFill="1" applyBorder="1" applyAlignment="1">
      <alignment horizontal="center" vertical="center"/>
    </xf>
    <xf numFmtId="0" fontId="28" fillId="6" borderId="15" xfId="0" applyNumberFormat="1" applyFont="1" applyFill="1" applyBorder="1" applyAlignment="1">
      <alignment horizontal="center" vertical="center"/>
    </xf>
    <xf numFmtId="0" fontId="28" fillId="6" borderId="31" xfId="0" applyNumberFormat="1" applyFont="1" applyFill="1" applyBorder="1" applyAlignment="1">
      <alignment horizontal="center" vertical="center"/>
    </xf>
    <xf numFmtId="0" fontId="28" fillId="18" borderId="14" xfId="0" applyNumberFormat="1" applyFont="1" applyFill="1" applyBorder="1" applyAlignment="1">
      <alignment horizontal="center" vertical="center" wrapText="1"/>
    </xf>
    <xf numFmtId="0" fontId="28" fillId="3" borderId="30" xfId="0" applyNumberFormat="1" applyFont="1" applyFill="1" applyBorder="1" applyAlignment="1">
      <alignment horizontal="center" vertical="center" wrapText="1"/>
    </xf>
    <xf numFmtId="0" fontId="27" fillId="3" borderId="44" xfId="0" applyNumberFormat="1" applyFont="1" applyFill="1" applyBorder="1" applyAlignment="1">
      <alignment horizontal="center" vertical="center" wrapText="1"/>
    </xf>
    <xf numFmtId="0" fontId="28" fillId="3" borderId="111" xfId="0" applyNumberFormat="1" applyFont="1" applyFill="1" applyBorder="1" applyAlignment="1">
      <alignment horizontal="center" vertical="center" wrapText="1"/>
    </xf>
    <xf numFmtId="0" fontId="27" fillId="3" borderId="30" xfId="0" applyNumberFormat="1" applyFont="1" applyFill="1" applyBorder="1" applyAlignment="1">
      <alignment horizontal="center" vertical="center" wrapText="1"/>
    </xf>
    <xf numFmtId="0" fontId="28" fillId="3" borderId="44" xfId="0" applyNumberFormat="1" applyFont="1" applyFill="1" applyBorder="1" applyAlignment="1">
      <alignment horizontal="center" vertical="center" wrapText="1"/>
    </xf>
    <xf numFmtId="0" fontId="28" fillId="0" borderId="0" xfId="0" applyNumberFormat="1" applyFont="1" applyFill="1" applyBorder="1" applyAlignment="1">
      <alignment horizontal="center" vertical="center" wrapText="1"/>
    </xf>
    <xf numFmtId="164" fontId="28" fillId="0" borderId="0" xfId="0" applyFont="1" applyFill="1" applyBorder="1" applyAlignment="1">
      <alignment horizontal="center" vertical="center" wrapText="1"/>
    </xf>
    <xf numFmtId="164" fontId="28" fillId="0" borderId="0" xfId="0" applyFont="1" applyFill="1" applyBorder="1" applyAlignment="1">
      <alignment horizontal="center" vertical="center"/>
    </xf>
    <xf numFmtId="0" fontId="27" fillId="3" borderId="111" xfId="0" applyNumberFormat="1" applyFont="1" applyFill="1" applyBorder="1" applyAlignment="1">
      <alignment horizontal="center" vertical="center" wrapText="1"/>
    </xf>
    <xf numFmtId="0" fontId="28" fillId="0" borderId="24" xfId="0" applyNumberFormat="1" applyFont="1" applyFill="1" applyBorder="1" applyAlignment="1">
      <alignment horizontal="center" vertical="center" wrapText="1"/>
    </xf>
    <xf numFmtId="0" fontId="7" fillId="0" borderId="19" xfId="0" applyNumberFormat="1" applyFont="1" applyBorder="1" applyAlignment="1">
      <alignment horizontal="left" vertical="center" wrapText="1"/>
    </xf>
    <xf numFmtId="0" fontId="28" fillId="5" borderId="14" xfId="0" applyNumberFormat="1" applyFont="1" applyFill="1" applyBorder="1" applyAlignment="1">
      <alignment horizontal="center" vertical="center" wrapText="1"/>
    </xf>
    <xf numFmtId="0" fontId="28" fillId="5" borderId="44" xfId="0" applyNumberFormat="1" applyFont="1" applyFill="1" applyBorder="1" applyAlignment="1">
      <alignment horizontal="center" vertical="center" wrapText="1"/>
    </xf>
    <xf numFmtId="0" fontId="28" fillId="5" borderId="22" xfId="0" applyNumberFormat="1" applyFont="1" applyFill="1" applyBorder="1" applyAlignment="1">
      <alignment horizontal="center" vertical="center" wrapText="1"/>
    </xf>
    <xf numFmtId="0" fontId="28" fillId="5" borderId="16" xfId="0" applyNumberFormat="1" applyFont="1" applyFill="1" applyBorder="1" applyAlignment="1">
      <alignment horizontal="center" vertical="center" wrapText="1"/>
    </xf>
    <xf numFmtId="0" fontId="28" fillId="5" borderId="16" xfId="0" applyNumberFormat="1" applyFont="1" applyFill="1" applyBorder="1" applyAlignment="1">
      <alignment horizontal="center" vertical="center"/>
    </xf>
    <xf numFmtId="0" fontId="28" fillId="11" borderId="15" xfId="0" applyNumberFormat="1" applyFont="1" applyFill="1" applyBorder="1" applyAlignment="1">
      <alignment horizontal="center" vertical="center" wrapText="1"/>
    </xf>
    <xf numFmtId="0" fontId="28" fillId="24" borderId="16" xfId="0" applyNumberFormat="1" applyFont="1" applyFill="1" applyBorder="1" applyAlignment="1">
      <alignment horizontal="center" vertical="center" wrapText="1"/>
    </xf>
    <xf numFmtId="0" fontId="28" fillId="24" borderId="19" xfId="0" applyNumberFormat="1" applyFont="1" applyFill="1" applyBorder="1" applyAlignment="1">
      <alignment horizontal="center" vertical="center" wrapText="1"/>
    </xf>
    <xf numFmtId="0" fontId="28" fillId="7" borderId="11" xfId="0" applyNumberFormat="1" applyFont="1" applyFill="1" applyBorder="1" applyAlignment="1">
      <alignment vertical="center" wrapText="1"/>
    </xf>
    <xf numFmtId="0" fontId="28" fillId="2" borderId="62" xfId="0" applyNumberFormat="1" applyFont="1" applyFill="1" applyBorder="1" applyAlignment="1">
      <alignment horizontal="center" vertical="center" wrapText="1"/>
    </xf>
    <xf numFmtId="0" fontId="28" fillId="2" borderId="22" xfId="0" applyNumberFormat="1" applyFont="1" applyFill="1" applyBorder="1" applyAlignment="1">
      <alignment horizontal="center" vertical="center" wrapText="1"/>
    </xf>
    <xf numFmtId="0" fontId="28" fillId="2" borderId="129" xfId="0" applyNumberFormat="1" applyFont="1" applyFill="1" applyBorder="1" applyAlignment="1">
      <alignment horizontal="center" vertical="center" wrapText="1"/>
    </xf>
    <xf numFmtId="0" fontId="28" fillId="2" borderId="66" xfId="0" applyNumberFormat="1" applyFont="1" applyFill="1" applyBorder="1" applyAlignment="1">
      <alignment horizontal="center" vertical="center" wrapText="1"/>
    </xf>
    <xf numFmtId="0" fontId="28" fillId="2" borderId="31" xfId="0" applyNumberFormat="1" applyFont="1" applyFill="1" applyBorder="1" applyAlignment="1">
      <alignment horizontal="center" vertical="center" wrapText="1"/>
    </xf>
    <xf numFmtId="0" fontId="28" fillId="5" borderId="58" xfId="0" applyNumberFormat="1" applyFont="1" applyFill="1" applyBorder="1" applyAlignment="1">
      <alignment horizontal="center" vertical="center" wrapText="1"/>
    </xf>
    <xf numFmtId="0" fontId="28" fillId="5" borderId="121" xfId="0" applyNumberFormat="1" applyFont="1" applyFill="1" applyBorder="1" applyAlignment="1">
      <alignment horizontal="center" vertical="center" wrapText="1"/>
    </xf>
    <xf numFmtId="0" fontId="28" fillId="2" borderId="16" xfId="0" applyNumberFormat="1" applyFont="1" applyFill="1" applyBorder="1" applyAlignment="1">
      <alignment horizontal="center" vertical="center" wrapText="1"/>
    </xf>
    <xf numFmtId="0" fontId="28" fillId="2" borderId="58" xfId="0" applyNumberFormat="1" applyFont="1" applyFill="1" applyBorder="1" applyAlignment="1">
      <alignment horizontal="center" vertical="center" wrapText="1"/>
    </xf>
    <xf numFmtId="0" fontId="28" fillId="2" borderId="14" xfId="0" applyNumberFormat="1" applyFont="1" applyFill="1" applyBorder="1" applyAlignment="1">
      <alignment horizontal="center" vertical="center" wrapText="1"/>
    </xf>
    <xf numFmtId="0" fontId="28" fillId="2" borderId="34" xfId="0" applyNumberFormat="1" applyFont="1" applyFill="1" applyBorder="1" applyAlignment="1">
      <alignment horizontal="center" vertical="center" wrapText="1"/>
    </xf>
    <xf numFmtId="0" fontId="28" fillId="2" borderId="15" xfId="0" applyNumberFormat="1" applyFont="1" applyFill="1" applyBorder="1" applyAlignment="1">
      <alignment horizontal="center" vertical="center" wrapText="1"/>
    </xf>
    <xf numFmtId="0" fontId="28" fillId="29" borderId="34" xfId="0" applyNumberFormat="1" applyFont="1" applyFill="1" applyBorder="1" applyAlignment="1">
      <alignment horizontal="center" vertical="center" wrapText="1"/>
    </xf>
    <xf numFmtId="0" fontId="28" fillId="29" borderId="16" xfId="0" applyNumberFormat="1" applyFont="1" applyFill="1" applyBorder="1" applyAlignment="1">
      <alignment horizontal="center" vertical="center" wrapText="1"/>
    </xf>
    <xf numFmtId="0" fontId="28" fillId="5" borderId="155" xfId="0" applyNumberFormat="1" applyFont="1" applyFill="1" applyBorder="1" applyAlignment="1">
      <alignment horizontal="center" vertical="center" wrapText="1"/>
    </xf>
    <xf numFmtId="0" fontId="36" fillId="0" borderId="73" xfId="0" applyNumberFormat="1" applyFont="1" applyBorder="1" applyAlignment="1">
      <alignment horizontal="center" vertical="center" wrapText="1"/>
    </xf>
    <xf numFmtId="0" fontId="28" fillId="7" borderId="144" xfId="0" applyNumberFormat="1" applyFont="1" applyFill="1" applyBorder="1" applyAlignment="1">
      <alignment horizontal="center" vertical="center" wrapText="1"/>
    </xf>
    <xf numFmtId="0" fontId="28" fillId="5" borderId="68" xfId="0" applyNumberFormat="1" applyFont="1" applyFill="1" applyBorder="1" applyAlignment="1">
      <alignment horizontal="center" vertical="center" wrapText="1"/>
    </xf>
    <xf numFmtId="0" fontId="28" fillId="5" borderId="57" xfId="0" applyNumberFormat="1" applyFont="1" applyFill="1" applyBorder="1" applyAlignment="1">
      <alignment horizontal="center" vertical="center" wrapText="1"/>
    </xf>
    <xf numFmtId="0" fontId="28" fillId="3" borderId="195" xfId="0" applyNumberFormat="1" applyFont="1" applyFill="1" applyBorder="1" applyAlignment="1">
      <alignment horizontal="center" vertical="center" wrapText="1"/>
    </xf>
    <xf numFmtId="0" fontId="28" fillId="3" borderId="153" xfId="0" applyNumberFormat="1" applyFont="1" applyFill="1" applyBorder="1" applyAlignment="1">
      <alignment horizontal="center" vertical="center" wrapText="1"/>
    </xf>
    <xf numFmtId="164" fontId="28" fillId="5" borderId="154" xfId="0" applyFont="1" applyFill="1" applyBorder="1" applyAlignment="1">
      <alignment horizontal="center" vertical="center"/>
    </xf>
    <xf numFmtId="164" fontId="28" fillId="2" borderId="3" xfId="0" applyFont="1" applyFill="1" applyBorder="1" applyAlignment="1">
      <alignment horizontal="center" vertical="center"/>
    </xf>
    <xf numFmtId="0" fontId="28" fillId="3" borderId="196" xfId="0" applyNumberFormat="1" applyFont="1" applyFill="1" applyBorder="1" applyAlignment="1">
      <alignment horizontal="center" vertical="center" wrapText="1"/>
    </xf>
    <xf numFmtId="0" fontId="28" fillId="3" borderId="169" xfId="0" applyNumberFormat="1" applyFont="1" applyFill="1" applyBorder="1" applyAlignment="1">
      <alignment horizontal="center" vertical="center" wrapText="1"/>
    </xf>
    <xf numFmtId="0" fontId="28" fillId="11" borderId="176" xfId="0" applyNumberFormat="1" applyFont="1" applyFill="1" applyBorder="1" applyAlignment="1">
      <alignment horizontal="center" vertical="center" wrapText="1"/>
    </xf>
    <xf numFmtId="0" fontId="28" fillId="11" borderId="78" xfId="0" applyNumberFormat="1" applyFont="1" applyFill="1" applyBorder="1" applyAlignment="1">
      <alignment horizontal="center" vertical="center" wrapText="1"/>
    </xf>
    <xf numFmtId="0" fontId="28" fillId="11" borderId="177" xfId="0" applyNumberFormat="1" applyFont="1" applyFill="1" applyBorder="1" applyAlignment="1">
      <alignment horizontal="center" vertical="center" wrapText="1"/>
    </xf>
    <xf numFmtId="0" fontId="28" fillId="11" borderId="94" xfId="0" applyNumberFormat="1" applyFont="1" applyFill="1" applyBorder="1" applyAlignment="1">
      <alignment horizontal="center" vertical="center" wrapText="1"/>
    </xf>
    <xf numFmtId="0" fontId="36" fillId="0" borderId="73" xfId="0" applyNumberFormat="1" applyFont="1" applyBorder="1" applyAlignment="1">
      <alignment horizontal="center" vertical="center"/>
    </xf>
    <xf numFmtId="0" fontId="28" fillId="3" borderId="94" xfId="0" applyNumberFormat="1" applyFont="1" applyFill="1" applyBorder="1" applyAlignment="1">
      <alignment horizontal="center" vertical="center" wrapText="1"/>
    </xf>
    <xf numFmtId="0" fontId="28" fillId="5" borderId="21" xfId="0" applyNumberFormat="1" applyFont="1" applyFill="1" applyBorder="1" applyAlignment="1">
      <alignment horizontal="center" vertical="center" wrapText="1"/>
    </xf>
    <xf numFmtId="0" fontId="36" fillId="0" borderId="90" xfId="0" applyNumberFormat="1" applyFont="1" applyBorder="1" applyAlignment="1">
      <alignment horizontal="center" vertical="center"/>
    </xf>
    <xf numFmtId="0" fontId="28" fillId="11" borderId="19" xfId="0" applyNumberFormat="1" applyFont="1" applyFill="1" applyBorder="1" applyAlignment="1">
      <alignment horizontal="center" vertical="center" wrapText="1"/>
    </xf>
    <xf numFmtId="0" fontId="28" fillId="3" borderId="19" xfId="0" applyNumberFormat="1" applyFont="1" applyFill="1" applyBorder="1" applyAlignment="1">
      <alignment vertical="center"/>
    </xf>
    <xf numFmtId="0" fontId="28" fillId="19" borderId="19" xfId="0" applyNumberFormat="1" applyFont="1" applyFill="1" applyBorder="1" applyAlignment="1">
      <alignment horizontal="center" vertical="center" wrapText="1"/>
    </xf>
    <xf numFmtId="0" fontId="28" fillId="11" borderId="14" xfId="0" applyNumberFormat="1" applyFont="1" applyFill="1" applyBorder="1" applyAlignment="1">
      <alignment horizontal="center" vertical="center" wrapText="1"/>
    </xf>
    <xf numFmtId="0" fontId="28" fillId="7" borderId="112" xfId="0" applyNumberFormat="1" applyFont="1" applyFill="1" applyBorder="1" applyAlignment="1">
      <alignment horizontal="center" vertical="center" wrapText="1"/>
    </xf>
    <xf numFmtId="0" fontId="28" fillId="11" borderId="44" xfId="0" applyNumberFormat="1" applyFont="1" applyFill="1" applyBorder="1" applyAlignment="1">
      <alignment horizontal="center" vertical="center" wrapText="1"/>
    </xf>
    <xf numFmtId="0" fontId="28" fillId="0" borderId="24" xfId="0" applyNumberFormat="1" applyFont="1" applyBorder="1" applyAlignment="1">
      <alignment vertical="center" wrapText="1"/>
    </xf>
    <xf numFmtId="0" fontId="28" fillId="3" borderId="104" xfId="0" applyNumberFormat="1" applyFont="1" applyFill="1" applyBorder="1" applyAlignment="1">
      <alignment horizontal="center" vertical="center" wrapText="1"/>
    </xf>
    <xf numFmtId="0" fontId="28" fillId="11" borderId="43" xfId="0" applyNumberFormat="1" applyFont="1" applyFill="1" applyBorder="1" applyAlignment="1">
      <alignment horizontal="center" vertical="center" wrapText="1"/>
    </xf>
    <xf numFmtId="0" fontId="28" fillId="11" borderId="35" xfId="0" applyNumberFormat="1" applyFont="1" applyFill="1" applyBorder="1" applyAlignment="1">
      <alignment horizontal="center" vertical="center"/>
    </xf>
    <xf numFmtId="0" fontId="28" fillId="5" borderId="35" xfId="0" applyNumberFormat="1" applyFont="1" applyFill="1" applyBorder="1" applyAlignment="1">
      <alignment horizontal="center" vertical="center"/>
    </xf>
    <xf numFmtId="0" fontId="28" fillId="3" borderId="35" xfId="0" applyNumberFormat="1" applyFont="1" applyFill="1" applyBorder="1" applyAlignment="1">
      <alignment horizontal="center" vertical="center"/>
    </xf>
    <xf numFmtId="0" fontId="28" fillId="3" borderId="22" xfId="0" applyNumberFormat="1" applyFont="1" applyFill="1" applyBorder="1" applyAlignment="1">
      <alignment horizontal="center" vertical="center" wrapText="1"/>
    </xf>
    <xf numFmtId="0" fontId="28" fillId="11" borderId="30" xfId="0" applyNumberFormat="1" applyFont="1" applyFill="1" applyBorder="1" applyAlignment="1">
      <alignment horizontal="center" vertical="center" wrapText="1"/>
    </xf>
    <xf numFmtId="0" fontId="28" fillId="0" borderId="73" xfId="0" applyNumberFormat="1" applyFont="1" applyBorder="1" applyAlignment="1">
      <alignment vertical="center" wrapText="1"/>
    </xf>
    <xf numFmtId="0" fontId="36" fillId="0" borderId="11" xfId="0" applyNumberFormat="1" applyFont="1" applyBorder="1" applyAlignment="1">
      <alignment horizontal="center" vertical="center" wrapText="1"/>
    </xf>
    <xf numFmtId="0" fontId="28" fillId="7" borderId="97" xfId="0" applyNumberFormat="1" applyFont="1" applyFill="1" applyBorder="1" applyAlignment="1">
      <alignment horizontal="center" vertical="center"/>
    </xf>
    <xf numFmtId="0" fontId="28" fillId="11" borderId="16" xfId="0" applyNumberFormat="1" applyFont="1" applyFill="1" applyBorder="1" applyAlignment="1">
      <alignment horizontal="center" vertical="center" wrapText="1"/>
    </xf>
    <xf numFmtId="0" fontId="28" fillId="11" borderId="23" xfId="0" applyNumberFormat="1" applyFont="1" applyFill="1" applyBorder="1" applyAlignment="1">
      <alignment horizontal="center" vertical="center" wrapText="1"/>
    </xf>
    <xf numFmtId="0" fontId="28" fillId="11" borderId="74" xfId="0" applyNumberFormat="1" applyFont="1" applyFill="1" applyBorder="1" applyAlignment="1">
      <alignment horizontal="center" vertical="center" wrapText="1"/>
    </xf>
    <xf numFmtId="0" fontId="28" fillId="4" borderId="19" xfId="0" applyNumberFormat="1" applyFont="1" applyFill="1" applyBorder="1" applyAlignment="1">
      <alignment horizontal="center" vertical="center" wrapText="1"/>
    </xf>
    <xf numFmtId="0" fontId="28" fillId="5" borderId="74" xfId="0" applyNumberFormat="1" applyFont="1" applyFill="1" applyBorder="1" applyAlignment="1">
      <alignment horizontal="center" vertical="center" wrapText="1"/>
    </xf>
    <xf numFmtId="0" fontId="28" fillId="33" borderId="19" xfId="0" applyNumberFormat="1" applyFont="1" applyFill="1" applyBorder="1" applyAlignment="1">
      <alignment horizontal="center" vertical="center" wrapText="1"/>
    </xf>
    <xf numFmtId="0" fontId="28" fillId="33" borderId="74" xfId="0" applyNumberFormat="1" applyFont="1" applyFill="1" applyBorder="1" applyAlignment="1">
      <alignment horizontal="center" vertical="center" wrapText="1"/>
    </xf>
    <xf numFmtId="0" fontId="28" fillId="11" borderId="18" xfId="0" applyNumberFormat="1" applyFont="1" applyFill="1" applyBorder="1" applyAlignment="1">
      <alignment horizontal="center" vertical="center" wrapText="1"/>
    </xf>
    <xf numFmtId="0" fontId="28" fillId="3" borderId="74" xfId="0" applyNumberFormat="1" applyFont="1" applyFill="1" applyBorder="1" applyAlignment="1">
      <alignment horizontal="center" vertical="center" wrapText="1"/>
    </xf>
    <xf numFmtId="0" fontId="34" fillId="0" borderId="11" xfId="0" applyNumberFormat="1" applyFont="1" applyBorder="1" applyAlignment="1">
      <alignment horizontal="center" vertical="center"/>
    </xf>
    <xf numFmtId="0" fontId="28" fillId="11" borderId="41" xfId="0" applyNumberFormat="1" applyFont="1" applyFill="1" applyBorder="1" applyAlignment="1">
      <alignment horizontal="center" vertical="center" wrapText="1"/>
    </xf>
    <xf numFmtId="0" fontId="28" fillId="11" borderId="14" xfId="0" applyNumberFormat="1" applyFont="1" applyFill="1" applyBorder="1" applyAlignment="1">
      <alignment horizontal="center" vertical="center"/>
    </xf>
    <xf numFmtId="0" fontId="28" fillId="11" borderId="88" xfId="0" applyNumberFormat="1" applyFont="1" applyFill="1" applyBorder="1" applyAlignment="1">
      <alignment horizontal="center" vertical="center" wrapText="1"/>
    </xf>
    <xf numFmtId="0" fontId="28" fillId="3" borderId="93" xfId="0" applyNumberFormat="1" applyFont="1" applyFill="1" applyBorder="1" applyAlignment="1">
      <alignment horizontal="center" vertical="center" wrapText="1"/>
    </xf>
    <xf numFmtId="0" fontId="28" fillId="3" borderId="15" xfId="0" applyNumberFormat="1" applyFont="1" applyFill="1" applyBorder="1" applyAlignment="1">
      <alignment horizontal="center" vertical="center"/>
    </xf>
    <xf numFmtId="0" fontId="28" fillId="3" borderId="31" xfId="0" applyNumberFormat="1" applyFont="1" applyFill="1" applyBorder="1" applyAlignment="1">
      <alignment horizontal="center" vertical="center"/>
    </xf>
    <xf numFmtId="0" fontId="28" fillId="5" borderId="93" xfId="0" applyNumberFormat="1" applyFont="1" applyFill="1" applyBorder="1" applyAlignment="1">
      <alignment horizontal="center" vertical="center" wrapText="1"/>
    </xf>
    <xf numFmtId="0" fontId="28" fillId="5" borderId="86" xfId="0" applyNumberFormat="1" applyFont="1" applyFill="1" applyBorder="1" applyAlignment="1">
      <alignment horizontal="center" vertical="center" wrapText="1"/>
    </xf>
    <xf numFmtId="0" fontId="28" fillId="0" borderId="0" xfId="0" applyNumberFormat="1" applyFont="1" applyBorder="1" applyAlignment="1">
      <alignment horizontal="center" vertical="center"/>
    </xf>
    <xf numFmtId="0" fontId="7" fillId="2" borderId="78" xfId="0" applyNumberFormat="1" applyFont="1" applyFill="1" applyBorder="1" applyAlignment="1">
      <alignment horizontal="center" vertical="center" wrapText="1"/>
    </xf>
    <xf numFmtId="0" fontId="7" fillId="2" borderId="44" xfId="0" applyNumberFormat="1" applyFont="1" applyFill="1" applyBorder="1" applyAlignment="1">
      <alignment horizontal="center" vertical="center"/>
    </xf>
    <xf numFmtId="0" fontId="7" fillId="2" borderId="16" xfId="0" applyNumberFormat="1" applyFont="1" applyFill="1" applyBorder="1" applyAlignment="1">
      <alignment horizontal="center" vertical="center"/>
    </xf>
    <xf numFmtId="0" fontId="7" fillId="2" borderId="16" xfId="0" applyNumberFormat="1" applyFont="1" applyFill="1" applyBorder="1" applyAlignment="1">
      <alignment horizontal="center" vertical="center" wrapText="1"/>
    </xf>
    <xf numFmtId="0" fontId="7" fillId="2" borderId="18" xfId="0" applyNumberFormat="1" applyFont="1" applyFill="1" applyBorder="1" applyAlignment="1">
      <alignment horizontal="center" vertical="center" wrapText="1"/>
    </xf>
    <xf numFmtId="0" fontId="7" fillId="2" borderId="13" xfId="0" applyNumberFormat="1" applyFont="1" applyFill="1" applyBorder="1" applyAlignment="1">
      <alignment horizontal="center" vertical="center"/>
    </xf>
    <xf numFmtId="0" fontId="7" fillId="2" borderId="21" xfId="0" applyNumberFormat="1" applyFont="1" applyFill="1" applyBorder="1" applyAlignment="1">
      <alignment horizontal="center" vertical="center"/>
    </xf>
    <xf numFmtId="0" fontId="7" fillId="2" borderId="22" xfId="0" applyNumberFormat="1" applyFont="1" applyFill="1" applyBorder="1" applyAlignment="1">
      <alignment horizontal="center" vertical="center"/>
    </xf>
    <xf numFmtId="0" fontId="7" fillId="2" borderId="18" xfId="0" applyNumberFormat="1" applyFont="1" applyFill="1" applyBorder="1" applyAlignment="1">
      <alignment horizontal="center" vertical="center"/>
    </xf>
    <xf numFmtId="0" fontId="7" fillId="2" borderId="15" xfId="0" applyNumberFormat="1" applyFont="1" applyFill="1" applyBorder="1" applyAlignment="1">
      <alignment horizontal="center" vertical="center" wrapText="1"/>
    </xf>
    <xf numFmtId="0" fontId="7" fillId="0" borderId="22" xfId="0" applyNumberFormat="1" applyFont="1" applyBorder="1" applyAlignment="1">
      <alignment horizontal="center" vertical="center" wrapText="1"/>
    </xf>
    <xf numFmtId="0" fontId="28" fillId="0" borderId="73" xfId="0" applyNumberFormat="1" applyFont="1" applyBorder="1" applyAlignment="1">
      <alignment horizontal="left" vertical="center" wrapText="1"/>
    </xf>
    <xf numFmtId="0" fontId="28" fillId="11" borderId="13" xfId="0" applyNumberFormat="1" applyFont="1" applyFill="1" applyBorder="1" applyAlignment="1">
      <alignment horizontal="center" vertical="center" wrapText="1"/>
    </xf>
    <xf numFmtId="0" fontId="28" fillId="7" borderId="39" xfId="0" applyNumberFormat="1" applyFont="1" applyFill="1" applyBorder="1" applyAlignment="1">
      <alignment horizontal="center" vertical="center" wrapText="1"/>
    </xf>
    <xf numFmtId="0" fontId="28" fillId="11" borderId="41" xfId="0" applyNumberFormat="1" applyFont="1" applyFill="1" applyBorder="1" applyAlignment="1">
      <alignment horizontal="center" vertical="center"/>
    </xf>
    <xf numFmtId="0" fontId="28" fillId="11" borderId="34" xfId="0" applyNumberFormat="1" applyFont="1" applyFill="1" applyBorder="1" applyAlignment="1">
      <alignment horizontal="center" vertical="center" wrapText="1"/>
    </xf>
    <xf numFmtId="0" fontId="28" fillId="11" borderId="22" xfId="0" applyNumberFormat="1" applyFont="1" applyFill="1" applyBorder="1" applyAlignment="1">
      <alignment horizontal="center" vertical="center" wrapText="1"/>
    </xf>
    <xf numFmtId="0" fontId="28" fillId="11" borderId="21" xfId="0" applyNumberFormat="1" applyFont="1" applyFill="1" applyBorder="1" applyAlignment="1">
      <alignment horizontal="center" vertical="center" wrapText="1"/>
    </xf>
    <xf numFmtId="0" fontId="34" fillId="7" borderId="11" xfId="0" applyNumberFormat="1" applyFont="1" applyFill="1" applyBorder="1" applyAlignment="1">
      <alignment horizontal="center" vertical="center" wrapText="1"/>
    </xf>
    <xf numFmtId="0" fontId="27" fillId="11" borderId="19" xfId="0" applyNumberFormat="1" applyFont="1" applyFill="1" applyBorder="1" applyAlignment="1">
      <alignment horizontal="center" vertical="center" wrapText="1"/>
    </xf>
    <xf numFmtId="0" fontId="27" fillId="11" borderId="41" xfId="0" applyNumberFormat="1" applyFont="1" applyFill="1" applyBorder="1" applyAlignment="1">
      <alignment horizontal="center" vertical="center" wrapText="1"/>
    </xf>
    <xf numFmtId="0" fontId="27" fillId="11" borderId="14" xfId="0" applyNumberFormat="1" applyFont="1" applyFill="1" applyBorder="1" applyAlignment="1">
      <alignment horizontal="center" vertical="center" wrapText="1"/>
    </xf>
    <xf numFmtId="0" fontId="34" fillId="7" borderId="39" xfId="0" applyNumberFormat="1" applyFont="1" applyFill="1" applyBorder="1" applyAlignment="1">
      <alignment horizontal="center" vertical="center" wrapText="1"/>
    </xf>
    <xf numFmtId="0" fontId="28" fillId="11" borderId="48" xfId="0" applyNumberFormat="1" applyFont="1" applyFill="1" applyBorder="1" applyAlignment="1">
      <alignment horizontal="center" vertical="center" wrapText="1"/>
    </xf>
    <xf numFmtId="0" fontId="28" fillId="11" borderId="93" xfId="0" applyNumberFormat="1" applyFont="1" applyFill="1" applyBorder="1" applyAlignment="1">
      <alignment horizontal="center" vertical="center" wrapText="1"/>
    </xf>
    <xf numFmtId="0" fontId="28" fillId="11" borderId="42" xfId="0" applyNumberFormat="1" applyFont="1" applyFill="1" applyBorder="1" applyAlignment="1">
      <alignment horizontal="center" vertical="center" wrapText="1"/>
    </xf>
    <xf numFmtId="0" fontId="28" fillId="11" borderId="91" xfId="0" applyNumberFormat="1" applyFont="1" applyFill="1" applyBorder="1" applyAlignment="1">
      <alignment horizontal="center" vertical="center" wrapText="1"/>
    </xf>
    <xf numFmtId="0" fontId="28" fillId="11" borderId="79" xfId="0" applyNumberFormat="1" applyFont="1" applyFill="1" applyBorder="1" applyAlignment="1">
      <alignment horizontal="center" vertical="center" wrapText="1"/>
    </xf>
    <xf numFmtId="0" fontId="28" fillId="11" borderId="113" xfId="0" applyNumberFormat="1" applyFont="1" applyFill="1" applyBorder="1" applyAlignment="1">
      <alignment horizontal="center" vertical="center" wrapText="1"/>
    </xf>
    <xf numFmtId="0" fontId="28" fillId="11" borderId="103" xfId="0" applyNumberFormat="1" applyFont="1" applyFill="1" applyBorder="1" applyAlignment="1">
      <alignment horizontal="center" vertical="center" wrapText="1"/>
    </xf>
    <xf numFmtId="0" fontId="28" fillId="11" borderId="104" xfId="0" applyNumberFormat="1" applyFont="1" applyFill="1" applyBorder="1" applyAlignment="1">
      <alignment horizontal="center" vertical="center" wrapText="1"/>
    </xf>
    <xf numFmtId="0" fontId="28" fillId="3" borderId="14" xfId="0" applyNumberFormat="1" applyFont="1" applyFill="1" applyBorder="1" applyAlignment="1">
      <alignment horizontal="center" vertical="center" textRotation="90" wrapText="1"/>
    </xf>
    <xf numFmtId="0" fontId="28" fillId="0" borderId="0" xfId="0" applyNumberFormat="1" applyFont="1" applyBorder="1" applyAlignment="1">
      <alignment vertical="center"/>
    </xf>
    <xf numFmtId="0" fontId="7" fillId="11" borderId="34" xfId="0" applyNumberFormat="1" applyFont="1" applyFill="1" applyBorder="1" applyAlignment="1">
      <alignment horizontal="center" vertical="center" textRotation="90" wrapText="1"/>
    </xf>
    <xf numFmtId="0" fontId="7" fillId="3" borderId="85" xfId="0" applyNumberFormat="1" applyFont="1" applyFill="1" applyBorder="1" applyAlignment="1">
      <alignment horizontal="center" vertical="center" textRotation="90" wrapText="1"/>
    </xf>
    <xf numFmtId="0" fontId="7" fillId="5" borderId="41" xfId="0" applyNumberFormat="1" applyFont="1" applyFill="1" applyBorder="1" applyAlignment="1">
      <alignment horizontal="center" vertical="center" wrapText="1"/>
    </xf>
    <xf numFmtId="0" fontId="7" fillId="5" borderId="79" xfId="0" applyNumberFormat="1" applyFont="1" applyFill="1" applyBorder="1" applyAlignment="1">
      <alignment horizontal="center" vertical="center" wrapText="1"/>
    </xf>
    <xf numFmtId="0" fontId="7" fillId="5" borderId="29" xfId="0" applyNumberFormat="1" applyFont="1" applyFill="1" applyBorder="1" applyAlignment="1">
      <alignment horizontal="center" vertical="center" wrapText="1"/>
    </xf>
    <xf numFmtId="0" fontId="7" fillId="19" borderId="22" xfId="0" applyNumberFormat="1" applyFont="1" applyFill="1" applyBorder="1" applyAlignment="1">
      <alignment horizontal="center" vertical="center" wrapText="1"/>
    </xf>
    <xf numFmtId="0" fontId="7" fillId="19" borderId="19" xfId="0" applyNumberFormat="1" applyFont="1" applyFill="1" applyBorder="1" applyAlignment="1">
      <alignment horizontal="center" vertical="center" textRotation="90" wrapText="1"/>
    </xf>
    <xf numFmtId="0" fontId="7" fillId="19" borderId="19" xfId="0" applyNumberFormat="1" applyFont="1" applyFill="1" applyBorder="1" applyAlignment="1">
      <alignment horizontal="center" vertical="center" wrapText="1"/>
    </xf>
    <xf numFmtId="0" fontId="7" fillId="19" borderId="14" xfId="0" applyNumberFormat="1" applyFont="1" applyFill="1" applyBorder="1" applyAlignment="1">
      <alignment horizontal="center" vertical="center" wrapText="1"/>
    </xf>
    <xf numFmtId="0" fontId="28" fillId="7" borderId="73" xfId="0" applyNumberFormat="1" applyFont="1" applyFill="1" applyBorder="1" applyAlignment="1">
      <alignment horizontal="center" vertical="center" wrapText="1"/>
    </xf>
    <xf numFmtId="0" fontId="7" fillId="4" borderId="44" xfId="0" applyNumberFormat="1" applyFont="1" applyFill="1" applyBorder="1" applyAlignment="1">
      <alignment horizontal="center" vertical="center"/>
    </xf>
    <xf numFmtId="0" fontId="7" fillId="3" borderId="29" xfId="0" applyNumberFormat="1" applyFont="1" applyFill="1" applyBorder="1" applyAlignment="1">
      <alignment horizontal="center" vertical="center"/>
    </xf>
    <xf numFmtId="0" fontId="7" fillId="13" borderId="18" xfId="0" applyNumberFormat="1" applyFont="1" applyFill="1" applyBorder="1" applyAlignment="1">
      <alignment horizontal="center" vertical="center"/>
    </xf>
    <xf numFmtId="0" fontId="8" fillId="11" borderId="18" xfId="0" applyNumberFormat="1" applyFont="1" applyFill="1" applyBorder="1" applyAlignment="1">
      <alignment horizontal="left" vertical="center" wrapText="1"/>
    </xf>
    <xf numFmtId="0" fontId="8" fillId="11" borderId="24" xfId="0" applyNumberFormat="1" applyFont="1" applyFill="1" applyBorder="1" applyAlignment="1">
      <alignment horizontal="left" vertical="center" wrapText="1"/>
    </xf>
    <xf numFmtId="0" fontId="9" fillId="7" borderId="80" xfId="0" applyNumberFormat="1" applyFont="1" applyFill="1" applyBorder="1" applyAlignment="1">
      <alignment horizontal="center" vertical="center"/>
    </xf>
    <xf numFmtId="0" fontId="8" fillId="11" borderId="112" xfId="0" applyNumberFormat="1" applyFont="1" applyFill="1" applyBorder="1" applyAlignment="1">
      <alignment horizontal="left" vertical="center" wrapText="1"/>
    </xf>
    <xf numFmtId="0" fontId="8" fillId="11" borderId="18" xfId="0" applyNumberFormat="1" applyFont="1" applyFill="1" applyBorder="1" applyAlignment="1">
      <alignment vertical="center"/>
    </xf>
    <xf numFmtId="0" fontId="8" fillId="11" borderId="78" xfId="0" applyNumberFormat="1" applyFont="1" applyFill="1" applyBorder="1" applyAlignment="1">
      <alignment vertical="center"/>
    </xf>
    <xf numFmtId="0" fontId="7" fillId="11" borderId="76" xfId="0" applyNumberFormat="1" applyFont="1" applyFill="1" applyBorder="1" applyAlignment="1">
      <alignment horizontal="left" vertical="center"/>
    </xf>
    <xf numFmtId="0" fontId="9" fillId="7" borderId="82" xfId="0" applyNumberFormat="1" applyFont="1" applyFill="1" applyBorder="1" applyAlignment="1">
      <alignment horizontal="center" vertical="center"/>
    </xf>
    <xf numFmtId="0" fontId="8" fillId="11" borderId="76" xfId="0" applyNumberFormat="1" applyFont="1" applyFill="1" applyBorder="1" applyAlignment="1">
      <alignment horizontal="left" vertical="center"/>
    </xf>
    <xf numFmtId="0" fontId="8" fillId="4" borderId="18" xfId="0" applyNumberFormat="1" applyFont="1" applyFill="1" applyBorder="1" applyAlignment="1">
      <alignment horizontal="left" vertical="center" wrapText="1"/>
    </xf>
    <xf numFmtId="0" fontId="8" fillId="11" borderId="76" xfId="0" applyNumberFormat="1" applyFont="1" applyFill="1" applyBorder="1" applyAlignment="1">
      <alignment horizontal="left" vertical="center" wrapText="1"/>
    </xf>
    <xf numFmtId="0" fontId="8" fillId="7" borderId="37" xfId="0" applyNumberFormat="1" applyFont="1" applyFill="1" applyBorder="1" applyAlignment="1">
      <alignment horizontal="center" vertical="center"/>
    </xf>
    <xf numFmtId="0" fontId="8" fillId="7" borderId="14" xfId="0" applyNumberFormat="1" applyFont="1" applyFill="1" applyBorder="1" applyAlignment="1">
      <alignment horizontal="center" vertical="center" wrapText="1"/>
    </xf>
    <xf numFmtId="0" fontId="8" fillId="7" borderId="42" xfId="0" applyNumberFormat="1" applyFont="1" applyFill="1" applyBorder="1" applyAlignment="1">
      <alignment horizontal="center" vertical="center" wrapText="1"/>
    </xf>
    <xf numFmtId="0" fontId="8" fillId="7" borderId="95" xfId="0" applyNumberFormat="1" applyFont="1" applyFill="1" applyBorder="1" applyAlignment="1">
      <alignment horizontal="center" vertical="center" wrapText="1"/>
    </xf>
    <xf numFmtId="0" fontId="8" fillId="11" borderId="21" xfId="0" applyNumberFormat="1" applyFont="1" applyFill="1" applyBorder="1" applyAlignment="1">
      <alignment horizontal="center" vertical="center" wrapText="1"/>
    </xf>
    <xf numFmtId="0" fontId="8" fillId="7" borderId="93" xfId="0" applyNumberFormat="1" applyFont="1" applyFill="1" applyBorder="1" applyAlignment="1">
      <alignment horizontal="center" vertical="center" wrapText="1"/>
    </xf>
    <xf numFmtId="0" fontId="8" fillId="7" borderId="94" xfId="0" applyNumberFormat="1" applyFont="1" applyFill="1" applyBorder="1" applyAlignment="1">
      <alignment horizontal="center" vertical="center" wrapText="1"/>
    </xf>
    <xf numFmtId="0" fontId="8" fillId="7" borderId="11" xfId="0" applyNumberFormat="1" applyFont="1" applyFill="1" applyBorder="1" applyAlignment="1">
      <alignment horizontal="center" vertical="center" textRotation="90" wrapText="1"/>
    </xf>
    <xf numFmtId="0" fontId="8" fillId="7" borderId="11" xfId="0" applyNumberFormat="1" applyFont="1" applyFill="1" applyBorder="1" applyAlignment="1">
      <alignment horizontal="center" vertical="center" wrapText="1"/>
    </xf>
    <xf numFmtId="0" fontId="8" fillId="11" borderId="18" xfId="0" applyNumberFormat="1" applyFont="1" applyFill="1" applyBorder="1" applyAlignment="1">
      <alignment horizontal="center" vertical="center"/>
    </xf>
    <xf numFmtId="0" fontId="8" fillId="11" borderId="21" xfId="0" applyNumberFormat="1" applyFont="1" applyFill="1" applyBorder="1" applyAlignment="1">
      <alignment horizontal="center" vertical="center"/>
    </xf>
    <xf numFmtId="0" fontId="9" fillId="11" borderId="27" xfId="0" applyNumberFormat="1" applyFont="1" applyFill="1" applyBorder="1" applyAlignment="1">
      <alignment horizontal="center" vertical="center" wrapText="1"/>
    </xf>
    <xf numFmtId="0" fontId="8" fillId="11" borderId="44" xfId="0" applyNumberFormat="1" applyFont="1" applyFill="1" applyBorder="1" applyAlignment="1">
      <alignment horizontal="center" vertical="center" wrapText="1"/>
    </xf>
    <xf numFmtId="0" fontId="7" fillId="11" borderId="44" xfId="0" applyNumberFormat="1" applyFont="1" applyFill="1" applyBorder="1" applyAlignment="1">
      <alignment horizontal="center" vertical="center" wrapText="1"/>
    </xf>
    <xf numFmtId="0" fontId="9" fillId="0" borderId="11" xfId="0" applyNumberFormat="1" applyFont="1" applyBorder="1" applyAlignment="1">
      <alignment horizontal="center" vertical="center" wrapText="1"/>
    </xf>
    <xf numFmtId="0" fontId="8" fillId="11" borderId="41" xfId="0" applyNumberFormat="1" applyFont="1" applyFill="1" applyBorder="1" applyAlignment="1">
      <alignment vertical="center"/>
    </xf>
    <xf numFmtId="0" fontId="8" fillId="11" borderId="14" xfId="0" applyNumberFormat="1" applyFont="1" applyFill="1" applyBorder="1" applyAlignment="1">
      <alignment horizontal="center" vertical="center"/>
    </xf>
    <xf numFmtId="0" fontId="8" fillId="3" borderId="19" xfId="0" applyNumberFormat="1" applyFont="1" applyFill="1" applyBorder="1" applyAlignment="1">
      <alignment horizontal="center" vertical="center" wrapText="1"/>
    </xf>
    <xf numFmtId="0" fontId="8" fillId="3" borderId="44" xfId="0" applyNumberFormat="1" applyFont="1" applyFill="1" applyBorder="1" applyAlignment="1">
      <alignment horizontal="center" vertical="center" wrapText="1"/>
    </xf>
    <xf numFmtId="0" fontId="8" fillId="7" borderId="11" xfId="0" applyNumberFormat="1" applyFont="1" applyFill="1" applyBorder="1" applyAlignment="1">
      <alignment horizontal="center" vertical="center"/>
    </xf>
    <xf numFmtId="0" fontId="9" fillId="7" borderId="73" xfId="0" applyNumberFormat="1" applyFont="1" applyFill="1" applyBorder="1" applyAlignment="1">
      <alignment horizontal="center" vertical="center" wrapText="1"/>
    </xf>
    <xf numFmtId="0" fontId="11" fillId="0" borderId="11" xfId="0" applyNumberFormat="1" applyFont="1" applyBorder="1" applyAlignment="1">
      <alignment horizontal="center" vertical="center" wrapText="1"/>
    </xf>
    <xf numFmtId="0" fontId="8" fillId="11" borderId="14" xfId="0" applyNumberFormat="1" applyFont="1" applyFill="1" applyBorder="1" applyAlignment="1">
      <alignment horizontal="center" vertical="center" wrapText="1"/>
    </xf>
    <xf numFmtId="0" fontId="8" fillId="2" borderId="14" xfId="0" applyNumberFormat="1" applyFont="1" applyFill="1" applyBorder="1" applyAlignment="1">
      <alignment horizontal="center" vertical="center"/>
    </xf>
    <xf numFmtId="0" fontId="8" fillId="3" borderId="14" xfId="0" applyNumberFormat="1" applyFont="1" applyFill="1" applyBorder="1" applyAlignment="1">
      <alignment horizontal="center" vertical="center"/>
    </xf>
    <xf numFmtId="0" fontId="8" fillId="3" borderId="44" xfId="0" applyNumberFormat="1" applyFont="1" applyFill="1" applyBorder="1" applyAlignment="1">
      <alignment horizontal="center" vertical="center"/>
    </xf>
    <xf numFmtId="0" fontId="8" fillId="2" borderId="14" xfId="0" applyNumberFormat="1" applyFont="1" applyFill="1" applyBorder="1" applyAlignment="1">
      <alignment horizontal="center" vertical="center" wrapText="1"/>
    </xf>
    <xf numFmtId="0" fontId="7" fillId="11" borderId="21" xfId="0" applyNumberFormat="1" applyFont="1" applyFill="1" applyBorder="1" applyAlignment="1">
      <alignment horizontal="center" vertical="center"/>
    </xf>
    <xf numFmtId="0" fontId="7" fillId="0" borderId="11" xfId="0" applyNumberFormat="1" applyFont="1" applyBorder="1" applyAlignment="1">
      <alignment horizontal="left" vertical="center"/>
    </xf>
    <xf numFmtId="0" fontId="8" fillId="11" borderId="16" xfId="0" applyNumberFormat="1" applyFont="1" applyFill="1" applyBorder="1" applyAlignment="1">
      <alignment horizontal="center" vertical="center"/>
    </xf>
    <xf numFmtId="0" fontId="7" fillId="11" borderId="92" xfId="0" applyNumberFormat="1" applyFont="1" applyFill="1" applyBorder="1" applyAlignment="1">
      <alignment horizontal="center" vertical="center" wrapText="1"/>
    </xf>
    <xf numFmtId="0" fontId="7" fillId="0" borderId="73" xfId="0" applyNumberFormat="1" applyFont="1" applyBorder="1" applyAlignment="1">
      <alignment horizontal="left" vertical="center"/>
    </xf>
    <xf numFmtId="0" fontId="9" fillId="7" borderId="73" xfId="0" applyNumberFormat="1" applyFont="1" applyFill="1" applyBorder="1" applyAlignment="1">
      <alignment horizontal="center" vertical="center"/>
    </xf>
    <xf numFmtId="0" fontId="8" fillId="13" borderId="73" xfId="0" applyNumberFormat="1" applyFont="1" applyFill="1" applyBorder="1" applyAlignment="1">
      <alignment horizontal="center" vertical="center"/>
    </xf>
    <xf numFmtId="0" fontId="9" fillId="11" borderId="11" xfId="0" applyNumberFormat="1" applyFont="1" applyFill="1" applyBorder="1" applyAlignment="1">
      <alignment horizontal="center" vertical="center"/>
    </xf>
    <xf numFmtId="0" fontId="9" fillId="11" borderId="81" xfId="0" applyNumberFormat="1" applyFont="1" applyFill="1" applyBorder="1" applyAlignment="1">
      <alignment horizontal="center" vertical="center"/>
    </xf>
    <xf numFmtId="0" fontId="8" fillId="7" borderId="37" xfId="0" applyNumberFormat="1" applyFont="1" applyFill="1" applyBorder="1" applyAlignment="1">
      <alignment horizontal="center" vertical="center" wrapText="1"/>
    </xf>
    <xf numFmtId="0" fontId="7" fillId="3" borderId="18" xfId="0" applyNumberFormat="1" applyFont="1" applyFill="1" applyBorder="1" applyAlignment="1">
      <alignment horizontal="left" vertical="center" wrapText="1"/>
    </xf>
    <xf numFmtId="0" fontId="8" fillId="2" borderId="19" xfId="0" applyNumberFormat="1" applyFont="1" applyFill="1" applyBorder="1" applyAlignment="1">
      <alignment horizontal="center" vertical="center" wrapText="1"/>
    </xf>
    <xf numFmtId="0" fontId="8" fillId="2" borderId="16" xfId="0" applyNumberFormat="1" applyFont="1" applyFill="1" applyBorder="1" applyAlignment="1">
      <alignment horizontal="center" vertical="center" wrapText="1"/>
    </xf>
    <xf numFmtId="0" fontId="11" fillId="0" borderId="11" xfId="0" applyNumberFormat="1" applyFont="1" applyBorder="1" applyAlignment="1">
      <alignment horizontal="center" vertical="center"/>
    </xf>
    <xf numFmtId="0" fontId="11" fillId="7" borderId="40" xfId="0" applyNumberFormat="1" applyFont="1" applyFill="1" applyBorder="1" applyAlignment="1">
      <alignment horizontal="center" vertical="center" wrapText="1"/>
    </xf>
    <xf numFmtId="0" fontId="7" fillId="7" borderId="156" xfId="0" applyNumberFormat="1" applyFont="1" applyFill="1" applyBorder="1" applyAlignment="1">
      <alignment horizontal="center" vertical="center" wrapText="1"/>
    </xf>
    <xf numFmtId="0" fontId="9" fillId="7" borderId="1" xfId="0" applyNumberFormat="1" applyFont="1" applyFill="1" applyBorder="1" applyAlignment="1">
      <alignment horizontal="center" vertical="center"/>
    </xf>
    <xf numFmtId="0" fontId="9" fillId="7" borderId="156" xfId="0" applyNumberFormat="1" applyFont="1" applyFill="1" applyBorder="1" applyAlignment="1">
      <alignment horizontal="center" vertical="center"/>
    </xf>
    <xf numFmtId="0" fontId="7" fillId="7" borderId="52" xfId="0" applyNumberFormat="1" applyFont="1" applyFill="1" applyBorder="1" applyAlignment="1">
      <alignment horizontal="center" vertical="center"/>
    </xf>
    <xf numFmtId="0" fontId="7" fillId="7" borderId="157" xfId="0" applyNumberFormat="1" applyFont="1" applyFill="1" applyBorder="1" applyAlignment="1">
      <alignment horizontal="center" vertical="center" wrapText="1"/>
    </xf>
    <xf numFmtId="0" fontId="7" fillId="7" borderId="38" xfId="0" applyNumberFormat="1" applyFont="1" applyFill="1" applyBorder="1" applyAlignment="1">
      <alignment horizontal="center" vertical="center"/>
    </xf>
    <xf numFmtId="0" fontId="8" fillId="2" borderId="19" xfId="0" applyNumberFormat="1" applyFont="1" applyFill="1" applyBorder="1" applyAlignment="1">
      <alignment horizontal="center" vertical="center"/>
    </xf>
    <xf numFmtId="0" fontId="7" fillId="7" borderId="39" xfId="0" applyNumberFormat="1" applyFont="1" applyFill="1" applyBorder="1" applyAlignment="1">
      <alignment horizontal="center" vertical="center" wrapText="1"/>
    </xf>
    <xf numFmtId="0" fontId="8" fillId="2" borderId="16" xfId="0" applyNumberFormat="1" applyFont="1" applyFill="1" applyBorder="1" applyAlignment="1">
      <alignment horizontal="center" vertical="center"/>
    </xf>
    <xf numFmtId="0" fontId="8" fillId="2" borderId="44" xfId="0" applyNumberFormat="1" applyFont="1" applyFill="1" applyBorder="1" applyAlignment="1">
      <alignment horizontal="center" vertical="center" wrapText="1"/>
    </xf>
    <xf numFmtId="0" fontId="8" fillId="2" borderId="44" xfId="0" applyNumberFormat="1" applyFont="1" applyFill="1" applyBorder="1" applyAlignment="1">
      <alignment horizontal="center" vertical="center"/>
    </xf>
    <xf numFmtId="0" fontId="7" fillId="2" borderId="42" xfId="0" applyNumberFormat="1" applyFont="1" applyFill="1" applyBorder="1" applyAlignment="1">
      <alignment horizontal="center" vertical="center"/>
    </xf>
    <xf numFmtId="0" fontId="7" fillId="2" borderId="14" xfId="0" applyNumberFormat="1" applyFont="1" applyFill="1" applyBorder="1" applyAlignment="1">
      <alignment horizontal="center" vertical="center"/>
    </xf>
    <xf numFmtId="0" fontId="8" fillId="2" borderId="22" xfId="0" applyNumberFormat="1" applyFont="1" applyFill="1" applyBorder="1" applyAlignment="1">
      <alignment horizontal="center" vertical="center"/>
    </xf>
    <xf numFmtId="0" fontId="8" fillId="2" borderId="42" xfId="0" applyNumberFormat="1" applyFont="1" applyFill="1" applyBorder="1" applyAlignment="1">
      <alignment horizontal="center" vertical="center"/>
    </xf>
    <xf numFmtId="0" fontId="7" fillId="2" borderId="74" xfId="0" applyNumberFormat="1" applyFont="1" applyFill="1" applyBorder="1" applyAlignment="1">
      <alignment horizontal="center" vertical="center" wrapText="1"/>
    </xf>
    <xf numFmtId="0" fontId="8" fillId="3" borderId="22" xfId="0" applyNumberFormat="1" applyFont="1" applyFill="1" applyBorder="1" applyAlignment="1">
      <alignment horizontal="center" vertical="center"/>
    </xf>
    <xf numFmtId="0" fontId="7" fillId="2" borderId="32" xfId="0" applyNumberFormat="1" applyFont="1" applyFill="1" applyBorder="1" applyAlignment="1">
      <alignment horizontal="center" vertical="center" wrapText="1"/>
    </xf>
    <xf numFmtId="0" fontId="8" fillId="3" borderId="34" xfId="0" applyNumberFormat="1" applyFont="1" applyFill="1" applyBorder="1" applyAlignment="1">
      <alignment horizontal="center" vertical="center" wrapText="1"/>
    </xf>
    <xf numFmtId="0" fontId="7" fillId="2" borderId="31" xfId="0" applyNumberFormat="1" applyFont="1" applyFill="1" applyBorder="1" applyAlignment="1">
      <alignment horizontal="center" vertical="center"/>
    </xf>
    <xf numFmtId="0" fontId="8" fillId="2" borderId="31" xfId="0" applyNumberFormat="1" applyFont="1" applyFill="1" applyBorder="1" applyAlignment="1">
      <alignment horizontal="center" vertical="center" wrapText="1"/>
    </xf>
    <xf numFmtId="0" fontId="8" fillId="3" borderId="31" xfId="0" applyNumberFormat="1" applyFont="1" applyFill="1" applyBorder="1" applyAlignment="1">
      <alignment horizontal="center" vertical="center" wrapText="1"/>
    </xf>
    <xf numFmtId="0" fontId="8" fillId="2" borderId="42" xfId="0" applyNumberFormat="1" applyFont="1" applyFill="1" applyBorder="1" applyAlignment="1">
      <alignment horizontal="center" vertical="center" wrapText="1"/>
    </xf>
    <xf numFmtId="0" fontId="8" fillId="3" borderId="144" xfId="0" applyNumberFormat="1" applyFont="1" applyFill="1" applyBorder="1" applyAlignment="1">
      <alignment horizontal="center" vertical="center" wrapText="1"/>
    </xf>
    <xf numFmtId="0" fontId="8" fillId="2" borderId="145" xfId="0" applyNumberFormat="1" applyFont="1" applyFill="1" applyBorder="1" applyAlignment="1">
      <alignment horizontal="center" vertical="center" wrapText="1"/>
    </xf>
    <xf numFmtId="0" fontId="8" fillId="2" borderId="34" xfId="0" applyNumberFormat="1" applyFont="1" applyFill="1" applyBorder="1" applyAlignment="1">
      <alignment horizontal="center" vertical="center" wrapText="1"/>
    </xf>
    <xf numFmtId="0" fontId="7" fillId="2" borderId="15" xfId="0" applyNumberFormat="1" applyFont="1" applyFill="1" applyBorder="1" applyAlignment="1">
      <alignment horizontal="center" vertical="center"/>
    </xf>
    <xf numFmtId="0" fontId="8" fillId="3" borderId="145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AF50"/>
      <rgbColor rgb="FFBFBFBF"/>
      <rgbColor rgb="FF808080"/>
      <rgbColor rgb="FF9999FF"/>
      <rgbColor rgb="FF993366"/>
      <rgbColor rgb="FFEBF1DE"/>
      <rgbColor rgb="FFCCFFFF"/>
      <rgbColor rgb="FF660066"/>
      <rgbColor rgb="FFD99694"/>
      <rgbColor rgb="FF0066CC"/>
      <rgbColor rgb="FFD8D8D8"/>
      <rgbColor rgb="FF000080"/>
      <rgbColor rgb="FFFF00FF"/>
      <rgbColor rgb="FFFFFF01"/>
      <rgbColor rgb="FF00FFFF"/>
      <rgbColor rgb="FF800080"/>
      <rgbColor rgb="FF800000"/>
      <rgbColor rgb="FF00B050"/>
      <rgbColor rgb="FF0000FF"/>
      <rgbColor rgb="FF00CCFF"/>
      <rgbColor rgb="FFCCFFFF"/>
      <rgbColor rgb="FFD9D9D9"/>
      <rgbColor rgb="FFFFFF99"/>
      <rgbColor rgb="FF99CCFF"/>
      <rgbColor rgb="FFE6B9B8"/>
      <rgbColor rgb="FFCC99FF"/>
      <rgbColor rgb="FFFCD5B5"/>
      <rgbColor rgb="FF3366FF"/>
      <rgbColor rgb="FF33CCCC"/>
      <rgbColor rgb="FF92D050"/>
      <rgbColor rgb="FFFFDC38"/>
      <rgbColor rgb="FFFF9900"/>
      <rgbColor rgb="FFFB290D"/>
      <rgbColor rgb="FF666699"/>
      <rgbColor rgb="FF969696"/>
      <rgbColor rgb="FF003366"/>
      <rgbColor rgb="FF00AF51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worksheet" Target="worksheets/sheet87.xml"/><Relationship Id="rId102" Type="http://schemas.openxmlformats.org/officeDocument/2006/relationships/worksheet" Target="worksheets/sheet102.xml"/><Relationship Id="rId110" Type="http://schemas.openxmlformats.org/officeDocument/2006/relationships/worksheet" Target="worksheets/sheet110.xml"/><Relationship Id="rId11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13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16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11" Type="http://schemas.openxmlformats.org/officeDocument/2006/relationships/worksheet" Target="worksheets/sheet11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14" Type="http://schemas.openxmlformats.org/officeDocument/2006/relationships/styles" Target="style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jpeg"/><Relationship Id="rId13" Type="http://schemas.openxmlformats.org/officeDocument/2006/relationships/image" Target="../media/image20.jpeg"/><Relationship Id="rId18" Type="http://schemas.openxmlformats.org/officeDocument/2006/relationships/image" Target="../media/image25.png"/><Relationship Id="rId3" Type="http://schemas.openxmlformats.org/officeDocument/2006/relationships/image" Target="../media/image10.jpeg"/><Relationship Id="rId7" Type="http://schemas.openxmlformats.org/officeDocument/2006/relationships/image" Target="../media/image14.jpeg"/><Relationship Id="rId12" Type="http://schemas.openxmlformats.org/officeDocument/2006/relationships/image" Target="../media/image19.jpeg"/><Relationship Id="rId17" Type="http://schemas.openxmlformats.org/officeDocument/2006/relationships/image" Target="../media/image24.png"/><Relationship Id="rId2" Type="http://schemas.openxmlformats.org/officeDocument/2006/relationships/image" Target="../media/image9.jpeg"/><Relationship Id="rId16" Type="http://schemas.openxmlformats.org/officeDocument/2006/relationships/image" Target="../media/image23.png"/><Relationship Id="rId20" Type="http://schemas.openxmlformats.org/officeDocument/2006/relationships/image" Target="../media/image27.png"/><Relationship Id="rId1" Type="http://schemas.openxmlformats.org/officeDocument/2006/relationships/image" Target="../media/image8.png"/><Relationship Id="rId6" Type="http://schemas.openxmlformats.org/officeDocument/2006/relationships/image" Target="../media/image13.jpeg"/><Relationship Id="rId11" Type="http://schemas.openxmlformats.org/officeDocument/2006/relationships/image" Target="../media/image18.jpeg"/><Relationship Id="rId5" Type="http://schemas.openxmlformats.org/officeDocument/2006/relationships/image" Target="../media/image12.jpeg"/><Relationship Id="rId15" Type="http://schemas.openxmlformats.org/officeDocument/2006/relationships/image" Target="../media/image22.jpeg"/><Relationship Id="rId10" Type="http://schemas.openxmlformats.org/officeDocument/2006/relationships/image" Target="../media/image17.jpeg"/><Relationship Id="rId19" Type="http://schemas.openxmlformats.org/officeDocument/2006/relationships/image" Target="../media/image26.png"/><Relationship Id="rId4" Type="http://schemas.openxmlformats.org/officeDocument/2006/relationships/image" Target="../media/image11.jpeg"/><Relationship Id="rId9" Type="http://schemas.openxmlformats.org/officeDocument/2006/relationships/image" Target="../media/image16.jpeg"/><Relationship Id="rId14" Type="http://schemas.openxmlformats.org/officeDocument/2006/relationships/image" Target="../media/image2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jpeg"/><Relationship Id="rId13" Type="http://schemas.openxmlformats.org/officeDocument/2006/relationships/image" Target="../media/image39.jpeg"/><Relationship Id="rId18" Type="http://schemas.openxmlformats.org/officeDocument/2006/relationships/image" Target="../media/image44.jpeg"/><Relationship Id="rId26" Type="http://schemas.openxmlformats.org/officeDocument/2006/relationships/image" Target="../media/image52.png"/><Relationship Id="rId3" Type="http://schemas.openxmlformats.org/officeDocument/2006/relationships/image" Target="../media/image29.jpeg"/><Relationship Id="rId21" Type="http://schemas.openxmlformats.org/officeDocument/2006/relationships/image" Target="../media/image47.jpeg"/><Relationship Id="rId7" Type="http://schemas.openxmlformats.org/officeDocument/2006/relationships/image" Target="../media/image33.jpeg"/><Relationship Id="rId12" Type="http://schemas.openxmlformats.org/officeDocument/2006/relationships/image" Target="../media/image38.jpeg"/><Relationship Id="rId17" Type="http://schemas.openxmlformats.org/officeDocument/2006/relationships/image" Target="../media/image43.jpeg"/><Relationship Id="rId25" Type="http://schemas.openxmlformats.org/officeDocument/2006/relationships/image" Target="../media/image51.png"/><Relationship Id="rId2" Type="http://schemas.openxmlformats.org/officeDocument/2006/relationships/image" Target="../media/image28.jpeg"/><Relationship Id="rId16" Type="http://schemas.openxmlformats.org/officeDocument/2006/relationships/image" Target="../media/image42.jpeg"/><Relationship Id="rId20" Type="http://schemas.openxmlformats.org/officeDocument/2006/relationships/image" Target="../media/image46.jpeg"/><Relationship Id="rId1" Type="http://schemas.openxmlformats.org/officeDocument/2006/relationships/image" Target="../media/image8.png"/><Relationship Id="rId6" Type="http://schemas.openxmlformats.org/officeDocument/2006/relationships/image" Target="../media/image32.jpeg"/><Relationship Id="rId11" Type="http://schemas.openxmlformats.org/officeDocument/2006/relationships/image" Target="../media/image37.jpeg"/><Relationship Id="rId24" Type="http://schemas.openxmlformats.org/officeDocument/2006/relationships/image" Target="../media/image50.png"/><Relationship Id="rId5" Type="http://schemas.openxmlformats.org/officeDocument/2006/relationships/image" Target="../media/image31.jpeg"/><Relationship Id="rId15" Type="http://schemas.openxmlformats.org/officeDocument/2006/relationships/image" Target="../media/image41.jpeg"/><Relationship Id="rId23" Type="http://schemas.openxmlformats.org/officeDocument/2006/relationships/image" Target="../media/image49.jpeg"/><Relationship Id="rId10" Type="http://schemas.openxmlformats.org/officeDocument/2006/relationships/image" Target="../media/image36.jpeg"/><Relationship Id="rId19" Type="http://schemas.openxmlformats.org/officeDocument/2006/relationships/image" Target="../media/image45.jpeg"/><Relationship Id="rId4" Type="http://schemas.openxmlformats.org/officeDocument/2006/relationships/image" Target="../media/image30.jpeg"/><Relationship Id="rId9" Type="http://schemas.openxmlformats.org/officeDocument/2006/relationships/image" Target="../media/image35.jpeg"/><Relationship Id="rId14" Type="http://schemas.openxmlformats.org/officeDocument/2006/relationships/image" Target="../media/image40.jpeg"/><Relationship Id="rId22" Type="http://schemas.openxmlformats.org/officeDocument/2006/relationships/image" Target="../media/image48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54.jpeg"/><Relationship Id="rId1" Type="http://schemas.openxmlformats.org/officeDocument/2006/relationships/image" Target="../media/image53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2" Type="http://schemas.openxmlformats.org/officeDocument/2006/relationships/image" Target="../media/image55.jpeg"/><Relationship Id="rId1" Type="http://schemas.openxmlformats.org/officeDocument/2006/relationships/image" Target="../media/image8.png"/><Relationship Id="rId5" Type="http://schemas.openxmlformats.org/officeDocument/2006/relationships/image" Target="../media/image58.jpeg"/><Relationship Id="rId4" Type="http://schemas.openxmlformats.org/officeDocument/2006/relationships/image" Target="../media/image5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jpeg"/><Relationship Id="rId3" Type="http://schemas.openxmlformats.org/officeDocument/2006/relationships/image" Target="../media/image8.png"/><Relationship Id="rId7" Type="http://schemas.openxmlformats.org/officeDocument/2006/relationships/image" Target="../media/image64.jpeg"/><Relationship Id="rId2" Type="http://schemas.openxmlformats.org/officeDocument/2006/relationships/image" Target="../media/image60.jpeg"/><Relationship Id="rId1" Type="http://schemas.openxmlformats.org/officeDocument/2006/relationships/image" Target="../media/image59.jpeg"/><Relationship Id="rId6" Type="http://schemas.openxmlformats.org/officeDocument/2006/relationships/image" Target="../media/image63.jpeg"/><Relationship Id="rId5" Type="http://schemas.openxmlformats.org/officeDocument/2006/relationships/image" Target="../media/image62.jpeg"/><Relationship Id="rId4" Type="http://schemas.openxmlformats.org/officeDocument/2006/relationships/image" Target="../media/image61.jpeg"/><Relationship Id="rId9" Type="http://schemas.openxmlformats.org/officeDocument/2006/relationships/image" Target="../media/image66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png"/><Relationship Id="rId13" Type="http://schemas.openxmlformats.org/officeDocument/2006/relationships/image" Target="../media/image79.jpeg"/><Relationship Id="rId18" Type="http://schemas.openxmlformats.org/officeDocument/2006/relationships/image" Target="../media/image84.jpeg"/><Relationship Id="rId26" Type="http://schemas.openxmlformats.org/officeDocument/2006/relationships/image" Target="../media/image92.jpeg"/><Relationship Id="rId3" Type="http://schemas.openxmlformats.org/officeDocument/2006/relationships/image" Target="../media/image69.png"/><Relationship Id="rId21" Type="http://schemas.openxmlformats.org/officeDocument/2006/relationships/image" Target="../media/image87.jpeg"/><Relationship Id="rId34" Type="http://schemas.openxmlformats.org/officeDocument/2006/relationships/image" Target="../media/image100.jpeg"/><Relationship Id="rId7" Type="http://schemas.openxmlformats.org/officeDocument/2006/relationships/image" Target="../media/image73.jpeg"/><Relationship Id="rId12" Type="http://schemas.openxmlformats.org/officeDocument/2006/relationships/image" Target="../media/image78.png"/><Relationship Id="rId17" Type="http://schemas.openxmlformats.org/officeDocument/2006/relationships/image" Target="../media/image83.png"/><Relationship Id="rId25" Type="http://schemas.openxmlformats.org/officeDocument/2006/relationships/image" Target="../media/image91.jpeg"/><Relationship Id="rId33" Type="http://schemas.openxmlformats.org/officeDocument/2006/relationships/image" Target="../media/image99.png"/><Relationship Id="rId2" Type="http://schemas.openxmlformats.org/officeDocument/2006/relationships/image" Target="../media/image68.png"/><Relationship Id="rId16" Type="http://schemas.openxmlformats.org/officeDocument/2006/relationships/image" Target="../media/image82.png"/><Relationship Id="rId20" Type="http://schemas.openxmlformats.org/officeDocument/2006/relationships/image" Target="../media/image86.jpeg"/><Relationship Id="rId29" Type="http://schemas.openxmlformats.org/officeDocument/2006/relationships/image" Target="../media/image95.jpeg"/><Relationship Id="rId1" Type="http://schemas.openxmlformats.org/officeDocument/2006/relationships/image" Target="../media/image67.png"/><Relationship Id="rId6" Type="http://schemas.openxmlformats.org/officeDocument/2006/relationships/image" Target="../media/image72.jpeg"/><Relationship Id="rId11" Type="http://schemas.openxmlformats.org/officeDocument/2006/relationships/image" Target="../media/image77.png"/><Relationship Id="rId24" Type="http://schemas.openxmlformats.org/officeDocument/2006/relationships/image" Target="../media/image90.jpeg"/><Relationship Id="rId32" Type="http://schemas.openxmlformats.org/officeDocument/2006/relationships/image" Target="../media/image98.png"/><Relationship Id="rId5" Type="http://schemas.openxmlformats.org/officeDocument/2006/relationships/image" Target="../media/image71.png"/><Relationship Id="rId15" Type="http://schemas.openxmlformats.org/officeDocument/2006/relationships/image" Target="../media/image81.png"/><Relationship Id="rId23" Type="http://schemas.openxmlformats.org/officeDocument/2006/relationships/image" Target="../media/image89.jpeg"/><Relationship Id="rId28" Type="http://schemas.openxmlformats.org/officeDocument/2006/relationships/image" Target="../media/image94.png"/><Relationship Id="rId10" Type="http://schemas.openxmlformats.org/officeDocument/2006/relationships/image" Target="../media/image76.png"/><Relationship Id="rId19" Type="http://schemas.openxmlformats.org/officeDocument/2006/relationships/image" Target="../media/image85.jpeg"/><Relationship Id="rId31" Type="http://schemas.openxmlformats.org/officeDocument/2006/relationships/image" Target="../media/image97.jpeg"/><Relationship Id="rId4" Type="http://schemas.openxmlformats.org/officeDocument/2006/relationships/image" Target="../media/image70.jpeg"/><Relationship Id="rId9" Type="http://schemas.openxmlformats.org/officeDocument/2006/relationships/image" Target="../media/image75.png"/><Relationship Id="rId14" Type="http://schemas.openxmlformats.org/officeDocument/2006/relationships/image" Target="../media/image80.png"/><Relationship Id="rId22" Type="http://schemas.openxmlformats.org/officeDocument/2006/relationships/image" Target="../media/image88.jpeg"/><Relationship Id="rId27" Type="http://schemas.openxmlformats.org/officeDocument/2006/relationships/image" Target="../media/image93.png"/><Relationship Id="rId30" Type="http://schemas.openxmlformats.org/officeDocument/2006/relationships/image" Target="../media/image96.jpeg"/><Relationship Id="rId35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102.jpeg"/><Relationship Id="rId1" Type="http://schemas.openxmlformats.org/officeDocument/2006/relationships/image" Target="../media/image101.jpeg"/><Relationship Id="rId5" Type="http://schemas.openxmlformats.org/officeDocument/2006/relationships/image" Target="../media/image104.png"/><Relationship Id="rId4" Type="http://schemas.openxmlformats.org/officeDocument/2006/relationships/image" Target="../media/image10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png"/><Relationship Id="rId3" Type="http://schemas.openxmlformats.org/officeDocument/2006/relationships/image" Target="../media/image106.png"/><Relationship Id="rId7" Type="http://schemas.openxmlformats.org/officeDocument/2006/relationships/image" Target="../media/image110.png"/><Relationship Id="rId2" Type="http://schemas.openxmlformats.org/officeDocument/2006/relationships/image" Target="../media/image105.jpeg"/><Relationship Id="rId1" Type="http://schemas.openxmlformats.org/officeDocument/2006/relationships/image" Target="../media/image8.png"/><Relationship Id="rId6" Type="http://schemas.openxmlformats.org/officeDocument/2006/relationships/image" Target="../media/image109.jpeg"/><Relationship Id="rId11" Type="http://schemas.openxmlformats.org/officeDocument/2006/relationships/image" Target="../media/image114.png"/><Relationship Id="rId5" Type="http://schemas.openxmlformats.org/officeDocument/2006/relationships/image" Target="../media/image108.jpeg"/><Relationship Id="rId10" Type="http://schemas.openxmlformats.org/officeDocument/2006/relationships/image" Target="../media/image113.png"/><Relationship Id="rId4" Type="http://schemas.openxmlformats.org/officeDocument/2006/relationships/image" Target="../media/image107.jpeg"/><Relationship Id="rId9" Type="http://schemas.openxmlformats.org/officeDocument/2006/relationships/image" Target="../media/image11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png"/><Relationship Id="rId13" Type="http://schemas.openxmlformats.org/officeDocument/2006/relationships/image" Target="../media/image126.png"/><Relationship Id="rId18" Type="http://schemas.openxmlformats.org/officeDocument/2006/relationships/image" Target="../media/image131.png"/><Relationship Id="rId26" Type="http://schemas.openxmlformats.org/officeDocument/2006/relationships/image" Target="../media/image139.png"/><Relationship Id="rId39" Type="http://schemas.openxmlformats.org/officeDocument/2006/relationships/image" Target="../media/image152.png"/><Relationship Id="rId3" Type="http://schemas.openxmlformats.org/officeDocument/2006/relationships/image" Target="../media/image116.jpeg"/><Relationship Id="rId21" Type="http://schemas.openxmlformats.org/officeDocument/2006/relationships/image" Target="../media/image134.png"/><Relationship Id="rId34" Type="http://schemas.openxmlformats.org/officeDocument/2006/relationships/image" Target="../media/image147.png"/><Relationship Id="rId7" Type="http://schemas.openxmlformats.org/officeDocument/2006/relationships/image" Target="../media/image120.png"/><Relationship Id="rId12" Type="http://schemas.openxmlformats.org/officeDocument/2006/relationships/image" Target="../media/image125.png"/><Relationship Id="rId17" Type="http://schemas.openxmlformats.org/officeDocument/2006/relationships/image" Target="../media/image130.png"/><Relationship Id="rId25" Type="http://schemas.openxmlformats.org/officeDocument/2006/relationships/image" Target="../media/image138.png"/><Relationship Id="rId33" Type="http://schemas.openxmlformats.org/officeDocument/2006/relationships/image" Target="../media/image146.jpeg"/><Relationship Id="rId38" Type="http://schemas.openxmlformats.org/officeDocument/2006/relationships/image" Target="../media/image151.png"/><Relationship Id="rId2" Type="http://schemas.openxmlformats.org/officeDocument/2006/relationships/image" Target="../media/image8.png"/><Relationship Id="rId16" Type="http://schemas.openxmlformats.org/officeDocument/2006/relationships/image" Target="../media/image129.png"/><Relationship Id="rId20" Type="http://schemas.openxmlformats.org/officeDocument/2006/relationships/image" Target="../media/image133.png"/><Relationship Id="rId29" Type="http://schemas.openxmlformats.org/officeDocument/2006/relationships/image" Target="../media/image142.jpeg"/><Relationship Id="rId41" Type="http://schemas.openxmlformats.org/officeDocument/2006/relationships/image" Target="../media/image154.png"/><Relationship Id="rId1" Type="http://schemas.openxmlformats.org/officeDocument/2006/relationships/image" Target="../media/image115.jpeg"/><Relationship Id="rId6" Type="http://schemas.openxmlformats.org/officeDocument/2006/relationships/image" Target="../media/image119.png"/><Relationship Id="rId11" Type="http://schemas.openxmlformats.org/officeDocument/2006/relationships/image" Target="../media/image124.png"/><Relationship Id="rId24" Type="http://schemas.openxmlformats.org/officeDocument/2006/relationships/image" Target="../media/image137.png"/><Relationship Id="rId32" Type="http://schemas.openxmlformats.org/officeDocument/2006/relationships/image" Target="../media/image145.jpeg"/><Relationship Id="rId37" Type="http://schemas.openxmlformats.org/officeDocument/2006/relationships/image" Target="../media/image150.png"/><Relationship Id="rId40" Type="http://schemas.openxmlformats.org/officeDocument/2006/relationships/image" Target="../media/image153.png"/><Relationship Id="rId5" Type="http://schemas.openxmlformats.org/officeDocument/2006/relationships/image" Target="../media/image118.png"/><Relationship Id="rId15" Type="http://schemas.openxmlformats.org/officeDocument/2006/relationships/image" Target="../media/image128.png"/><Relationship Id="rId23" Type="http://schemas.openxmlformats.org/officeDocument/2006/relationships/image" Target="../media/image136.png"/><Relationship Id="rId28" Type="http://schemas.openxmlformats.org/officeDocument/2006/relationships/image" Target="../media/image141.jpeg"/><Relationship Id="rId36" Type="http://schemas.openxmlformats.org/officeDocument/2006/relationships/image" Target="../media/image149.png"/><Relationship Id="rId10" Type="http://schemas.openxmlformats.org/officeDocument/2006/relationships/image" Target="../media/image123.png"/><Relationship Id="rId19" Type="http://schemas.openxmlformats.org/officeDocument/2006/relationships/image" Target="../media/image132.png"/><Relationship Id="rId31" Type="http://schemas.openxmlformats.org/officeDocument/2006/relationships/image" Target="../media/image144.jpeg"/><Relationship Id="rId4" Type="http://schemas.openxmlformats.org/officeDocument/2006/relationships/image" Target="../media/image117.jpeg"/><Relationship Id="rId9" Type="http://schemas.openxmlformats.org/officeDocument/2006/relationships/image" Target="../media/image122.png"/><Relationship Id="rId14" Type="http://schemas.openxmlformats.org/officeDocument/2006/relationships/image" Target="../media/image127.png"/><Relationship Id="rId22" Type="http://schemas.openxmlformats.org/officeDocument/2006/relationships/image" Target="../media/image135.png"/><Relationship Id="rId27" Type="http://schemas.openxmlformats.org/officeDocument/2006/relationships/image" Target="../media/image140.jpeg"/><Relationship Id="rId30" Type="http://schemas.openxmlformats.org/officeDocument/2006/relationships/image" Target="../media/image143.jpeg"/><Relationship Id="rId35" Type="http://schemas.openxmlformats.org/officeDocument/2006/relationships/image" Target="../media/image148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1.jpeg"/><Relationship Id="rId3" Type="http://schemas.openxmlformats.org/officeDocument/2006/relationships/image" Target="../media/image8.png"/><Relationship Id="rId7" Type="http://schemas.openxmlformats.org/officeDocument/2006/relationships/image" Target="../media/image160.png"/><Relationship Id="rId2" Type="http://schemas.openxmlformats.org/officeDocument/2006/relationships/image" Target="../media/image156.jpeg"/><Relationship Id="rId1" Type="http://schemas.openxmlformats.org/officeDocument/2006/relationships/image" Target="../media/image155.jpeg"/><Relationship Id="rId6" Type="http://schemas.openxmlformats.org/officeDocument/2006/relationships/image" Target="../media/image159.png"/><Relationship Id="rId5" Type="http://schemas.openxmlformats.org/officeDocument/2006/relationships/image" Target="../media/image158.png"/><Relationship Id="rId10" Type="http://schemas.openxmlformats.org/officeDocument/2006/relationships/image" Target="../media/image163.jpeg"/><Relationship Id="rId4" Type="http://schemas.openxmlformats.org/officeDocument/2006/relationships/image" Target="../media/image157.png"/><Relationship Id="rId9" Type="http://schemas.openxmlformats.org/officeDocument/2006/relationships/image" Target="../media/image162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5.png"/><Relationship Id="rId2" Type="http://schemas.openxmlformats.org/officeDocument/2006/relationships/image" Target="../media/image164.png"/><Relationship Id="rId1" Type="http://schemas.openxmlformats.org/officeDocument/2006/relationships/image" Target="../media/image8.png"/><Relationship Id="rId4" Type="http://schemas.openxmlformats.org/officeDocument/2006/relationships/image" Target="../media/image166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jpeg"/><Relationship Id="rId13" Type="http://schemas.openxmlformats.org/officeDocument/2006/relationships/image" Target="../media/image178.png"/><Relationship Id="rId18" Type="http://schemas.openxmlformats.org/officeDocument/2006/relationships/image" Target="../media/image183.png"/><Relationship Id="rId26" Type="http://schemas.openxmlformats.org/officeDocument/2006/relationships/image" Target="../media/image191.png"/><Relationship Id="rId3" Type="http://schemas.openxmlformats.org/officeDocument/2006/relationships/image" Target="../media/image168.jpeg"/><Relationship Id="rId21" Type="http://schemas.openxmlformats.org/officeDocument/2006/relationships/image" Target="../media/image186.png"/><Relationship Id="rId34" Type="http://schemas.openxmlformats.org/officeDocument/2006/relationships/image" Target="../media/image199.png"/><Relationship Id="rId7" Type="http://schemas.openxmlformats.org/officeDocument/2006/relationships/image" Target="../media/image172.jpeg"/><Relationship Id="rId12" Type="http://schemas.openxmlformats.org/officeDocument/2006/relationships/image" Target="../media/image177.png"/><Relationship Id="rId17" Type="http://schemas.openxmlformats.org/officeDocument/2006/relationships/image" Target="../media/image182.png"/><Relationship Id="rId25" Type="http://schemas.openxmlformats.org/officeDocument/2006/relationships/image" Target="../media/image190.png"/><Relationship Id="rId33" Type="http://schemas.openxmlformats.org/officeDocument/2006/relationships/image" Target="../media/image198.png"/><Relationship Id="rId2" Type="http://schemas.openxmlformats.org/officeDocument/2006/relationships/image" Target="../media/image167.jpeg"/><Relationship Id="rId16" Type="http://schemas.openxmlformats.org/officeDocument/2006/relationships/image" Target="../media/image181.png"/><Relationship Id="rId20" Type="http://schemas.openxmlformats.org/officeDocument/2006/relationships/image" Target="../media/image185.jpeg"/><Relationship Id="rId29" Type="http://schemas.openxmlformats.org/officeDocument/2006/relationships/image" Target="../media/image194.png"/><Relationship Id="rId1" Type="http://schemas.openxmlformats.org/officeDocument/2006/relationships/image" Target="../media/image8.png"/><Relationship Id="rId6" Type="http://schemas.openxmlformats.org/officeDocument/2006/relationships/image" Target="../media/image171.jpeg"/><Relationship Id="rId11" Type="http://schemas.openxmlformats.org/officeDocument/2006/relationships/image" Target="../media/image176.jpeg"/><Relationship Id="rId24" Type="http://schemas.openxmlformats.org/officeDocument/2006/relationships/image" Target="../media/image189.png"/><Relationship Id="rId32" Type="http://schemas.openxmlformats.org/officeDocument/2006/relationships/image" Target="../media/image197.png"/><Relationship Id="rId5" Type="http://schemas.openxmlformats.org/officeDocument/2006/relationships/image" Target="../media/image170.jpeg"/><Relationship Id="rId15" Type="http://schemas.openxmlformats.org/officeDocument/2006/relationships/image" Target="../media/image180.png"/><Relationship Id="rId23" Type="http://schemas.openxmlformats.org/officeDocument/2006/relationships/image" Target="../media/image188.png"/><Relationship Id="rId28" Type="http://schemas.openxmlformats.org/officeDocument/2006/relationships/image" Target="../media/image193.jpeg"/><Relationship Id="rId36" Type="http://schemas.openxmlformats.org/officeDocument/2006/relationships/image" Target="../media/image201.jpeg"/><Relationship Id="rId10" Type="http://schemas.openxmlformats.org/officeDocument/2006/relationships/image" Target="../media/image175.jpeg"/><Relationship Id="rId19" Type="http://schemas.openxmlformats.org/officeDocument/2006/relationships/image" Target="../media/image184.jpeg"/><Relationship Id="rId31" Type="http://schemas.openxmlformats.org/officeDocument/2006/relationships/image" Target="../media/image196.png"/><Relationship Id="rId4" Type="http://schemas.openxmlformats.org/officeDocument/2006/relationships/image" Target="../media/image169.jpeg"/><Relationship Id="rId9" Type="http://schemas.openxmlformats.org/officeDocument/2006/relationships/image" Target="../media/image174.jpeg"/><Relationship Id="rId14" Type="http://schemas.openxmlformats.org/officeDocument/2006/relationships/image" Target="../media/image179.png"/><Relationship Id="rId22" Type="http://schemas.openxmlformats.org/officeDocument/2006/relationships/image" Target="../media/image187.png"/><Relationship Id="rId27" Type="http://schemas.openxmlformats.org/officeDocument/2006/relationships/image" Target="../media/image192.jpeg"/><Relationship Id="rId30" Type="http://schemas.openxmlformats.org/officeDocument/2006/relationships/image" Target="../media/image195.png"/><Relationship Id="rId35" Type="http://schemas.openxmlformats.org/officeDocument/2006/relationships/image" Target="../media/image200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8.png"/><Relationship Id="rId3" Type="http://schemas.openxmlformats.org/officeDocument/2006/relationships/image" Target="../media/image203.jpeg"/><Relationship Id="rId7" Type="http://schemas.openxmlformats.org/officeDocument/2006/relationships/image" Target="../media/image207.jpeg"/><Relationship Id="rId2" Type="http://schemas.openxmlformats.org/officeDocument/2006/relationships/image" Target="../media/image202.jpeg"/><Relationship Id="rId1" Type="http://schemas.openxmlformats.org/officeDocument/2006/relationships/image" Target="../media/image8.png"/><Relationship Id="rId6" Type="http://schemas.openxmlformats.org/officeDocument/2006/relationships/image" Target="../media/image206.png"/><Relationship Id="rId5" Type="http://schemas.openxmlformats.org/officeDocument/2006/relationships/image" Target="../media/image205.jpeg"/><Relationship Id="rId4" Type="http://schemas.openxmlformats.org/officeDocument/2006/relationships/image" Target="../media/image204.jpeg"/><Relationship Id="rId9" Type="http://schemas.openxmlformats.org/officeDocument/2006/relationships/image" Target="../media/image209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6.png"/><Relationship Id="rId3" Type="http://schemas.openxmlformats.org/officeDocument/2006/relationships/image" Target="../media/image211.jpeg"/><Relationship Id="rId7" Type="http://schemas.openxmlformats.org/officeDocument/2006/relationships/image" Target="../media/image215.jpeg"/><Relationship Id="rId2" Type="http://schemas.openxmlformats.org/officeDocument/2006/relationships/image" Target="../media/image8.png"/><Relationship Id="rId1" Type="http://schemas.openxmlformats.org/officeDocument/2006/relationships/image" Target="../media/image210.jpeg"/><Relationship Id="rId6" Type="http://schemas.openxmlformats.org/officeDocument/2006/relationships/image" Target="../media/image214.png"/><Relationship Id="rId11" Type="http://schemas.openxmlformats.org/officeDocument/2006/relationships/image" Target="../media/image219.png"/><Relationship Id="rId5" Type="http://schemas.openxmlformats.org/officeDocument/2006/relationships/image" Target="../media/image213.png"/><Relationship Id="rId10" Type="http://schemas.openxmlformats.org/officeDocument/2006/relationships/image" Target="../media/image218.png"/><Relationship Id="rId4" Type="http://schemas.openxmlformats.org/officeDocument/2006/relationships/image" Target="../media/image212.jpeg"/><Relationship Id="rId9" Type="http://schemas.openxmlformats.org/officeDocument/2006/relationships/image" Target="../media/image217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6.png"/><Relationship Id="rId13" Type="http://schemas.openxmlformats.org/officeDocument/2006/relationships/image" Target="../media/image231.png"/><Relationship Id="rId18" Type="http://schemas.openxmlformats.org/officeDocument/2006/relationships/image" Target="../media/image236.png"/><Relationship Id="rId3" Type="http://schemas.openxmlformats.org/officeDocument/2006/relationships/image" Target="../media/image221.jpeg"/><Relationship Id="rId7" Type="http://schemas.openxmlformats.org/officeDocument/2006/relationships/image" Target="../media/image225.jpeg"/><Relationship Id="rId12" Type="http://schemas.openxmlformats.org/officeDocument/2006/relationships/image" Target="../media/image230.png"/><Relationship Id="rId17" Type="http://schemas.openxmlformats.org/officeDocument/2006/relationships/image" Target="../media/image235.png"/><Relationship Id="rId2" Type="http://schemas.openxmlformats.org/officeDocument/2006/relationships/image" Target="../media/image220.jpeg"/><Relationship Id="rId16" Type="http://schemas.openxmlformats.org/officeDocument/2006/relationships/image" Target="../media/image234.png"/><Relationship Id="rId1" Type="http://schemas.openxmlformats.org/officeDocument/2006/relationships/image" Target="../media/image8.png"/><Relationship Id="rId6" Type="http://schemas.openxmlformats.org/officeDocument/2006/relationships/image" Target="../media/image224.jpeg"/><Relationship Id="rId11" Type="http://schemas.openxmlformats.org/officeDocument/2006/relationships/image" Target="../media/image229.png"/><Relationship Id="rId5" Type="http://schemas.openxmlformats.org/officeDocument/2006/relationships/image" Target="../media/image223.jpeg"/><Relationship Id="rId15" Type="http://schemas.openxmlformats.org/officeDocument/2006/relationships/image" Target="../media/image233.png"/><Relationship Id="rId10" Type="http://schemas.openxmlformats.org/officeDocument/2006/relationships/image" Target="../media/image228.png"/><Relationship Id="rId4" Type="http://schemas.openxmlformats.org/officeDocument/2006/relationships/image" Target="../media/image222.jpeg"/><Relationship Id="rId9" Type="http://schemas.openxmlformats.org/officeDocument/2006/relationships/image" Target="../media/image227.png"/><Relationship Id="rId14" Type="http://schemas.openxmlformats.org/officeDocument/2006/relationships/image" Target="../media/image232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3.jpeg"/><Relationship Id="rId13" Type="http://schemas.openxmlformats.org/officeDocument/2006/relationships/image" Target="../media/image248.png"/><Relationship Id="rId18" Type="http://schemas.openxmlformats.org/officeDocument/2006/relationships/image" Target="../media/image253.png"/><Relationship Id="rId3" Type="http://schemas.openxmlformats.org/officeDocument/2006/relationships/image" Target="../media/image239.jpeg"/><Relationship Id="rId7" Type="http://schemas.openxmlformats.org/officeDocument/2006/relationships/image" Target="../media/image242.jpeg"/><Relationship Id="rId12" Type="http://schemas.openxmlformats.org/officeDocument/2006/relationships/image" Target="../media/image247.png"/><Relationship Id="rId17" Type="http://schemas.openxmlformats.org/officeDocument/2006/relationships/image" Target="../media/image252.png"/><Relationship Id="rId2" Type="http://schemas.openxmlformats.org/officeDocument/2006/relationships/image" Target="../media/image238.jpeg"/><Relationship Id="rId16" Type="http://schemas.openxmlformats.org/officeDocument/2006/relationships/image" Target="../media/image251.png"/><Relationship Id="rId1" Type="http://schemas.openxmlformats.org/officeDocument/2006/relationships/image" Target="../media/image237.jpeg"/><Relationship Id="rId6" Type="http://schemas.openxmlformats.org/officeDocument/2006/relationships/image" Target="../media/image241.jpeg"/><Relationship Id="rId11" Type="http://schemas.openxmlformats.org/officeDocument/2006/relationships/image" Target="../media/image246.png"/><Relationship Id="rId5" Type="http://schemas.openxmlformats.org/officeDocument/2006/relationships/image" Target="../media/image8.png"/><Relationship Id="rId15" Type="http://schemas.openxmlformats.org/officeDocument/2006/relationships/image" Target="../media/image250.jpeg"/><Relationship Id="rId10" Type="http://schemas.openxmlformats.org/officeDocument/2006/relationships/image" Target="../media/image245.png"/><Relationship Id="rId4" Type="http://schemas.openxmlformats.org/officeDocument/2006/relationships/image" Target="../media/image240.jpeg"/><Relationship Id="rId9" Type="http://schemas.openxmlformats.org/officeDocument/2006/relationships/image" Target="../media/image244.png"/><Relationship Id="rId14" Type="http://schemas.openxmlformats.org/officeDocument/2006/relationships/image" Target="../media/image249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0.jpeg"/><Relationship Id="rId13" Type="http://schemas.openxmlformats.org/officeDocument/2006/relationships/image" Target="../media/image265.png"/><Relationship Id="rId3" Type="http://schemas.openxmlformats.org/officeDocument/2006/relationships/image" Target="../media/image255.jpeg"/><Relationship Id="rId7" Type="http://schemas.openxmlformats.org/officeDocument/2006/relationships/image" Target="../media/image259.jpeg"/><Relationship Id="rId12" Type="http://schemas.openxmlformats.org/officeDocument/2006/relationships/image" Target="../media/image264.png"/><Relationship Id="rId2" Type="http://schemas.openxmlformats.org/officeDocument/2006/relationships/image" Target="../media/image254.jpeg"/><Relationship Id="rId16" Type="http://schemas.openxmlformats.org/officeDocument/2006/relationships/image" Target="../media/image268.png"/><Relationship Id="rId1" Type="http://schemas.openxmlformats.org/officeDocument/2006/relationships/image" Target="../media/image8.png"/><Relationship Id="rId6" Type="http://schemas.openxmlformats.org/officeDocument/2006/relationships/image" Target="../media/image258.jpeg"/><Relationship Id="rId11" Type="http://schemas.openxmlformats.org/officeDocument/2006/relationships/image" Target="../media/image263.png"/><Relationship Id="rId5" Type="http://schemas.openxmlformats.org/officeDocument/2006/relationships/image" Target="../media/image257.jpeg"/><Relationship Id="rId15" Type="http://schemas.openxmlformats.org/officeDocument/2006/relationships/image" Target="../media/image267.png"/><Relationship Id="rId10" Type="http://schemas.openxmlformats.org/officeDocument/2006/relationships/image" Target="../media/image262.jpeg"/><Relationship Id="rId4" Type="http://schemas.openxmlformats.org/officeDocument/2006/relationships/image" Target="../media/image256.jpeg"/><Relationship Id="rId9" Type="http://schemas.openxmlformats.org/officeDocument/2006/relationships/image" Target="../media/image261.jpeg"/><Relationship Id="rId14" Type="http://schemas.openxmlformats.org/officeDocument/2006/relationships/image" Target="../media/image266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280.jpeg"/><Relationship Id="rId18" Type="http://schemas.openxmlformats.org/officeDocument/2006/relationships/image" Target="../media/image285.jpeg"/><Relationship Id="rId3" Type="http://schemas.openxmlformats.org/officeDocument/2006/relationships/image" Target="../media/image271.jpeg"/><Relationship Id="rId21" Type="http://schemas.openxmlformats.org/officeDocument/2006/relationships/image" Target="../media/image288.png"/><Relationship Id="rId7" Type="http://schemas.openxmlformats.org/officeDocument/2006/relationships/image" Target="../media/image8.png"/><Relationship Id="rId12" Type="http://schemas.openxmlformats.org/officeDocument/2006/relationships/image" Target="../media/image279.jpeg"/><Relationship Id="rId17" Type="http://schemas.openxmlformats.org/officeDocument/2006/relationships/image" Target="../media/image284.jpeg"/><Relationship Id="rId25" Type="http://schemas.openxmlformats.org/officeDocument/2006/relationships/image" Target="../media/image292.png"/><Relationship Id="rId2" Type="http://schemas.openxmlformats.org/officeDocument/2006/relationships/image" Target="../media/image270.jpeg"/><Relationship Id="rId16" Type="http://schemas.openxmlformats.org/officeDocument/2006/relationships/image" Target="../media/image283.jpeg"/><Relationship Id="rId20" Type="http://schemas.openxmlformats.org/officeDocument/2006/relationships/image" Target="../media/image287.png"/><Relationship Id="rId1" Type="http://schemas.openxmlformats.org/officeDocument/2006/relationships/image" Target="../media/image269.jpeg"/><Relationship Id="rId6" Type="http://schemas.openxmlformats.org/officeDocument/2006/relationships/image" Target="../media/image274.jpeg"/><Relationship Id="rId11" Type="http://schemas.openxmlformats.org/officeDocument/2006/relationships/image" Target="../media/image278.jpeg"/><Relationship Id="rId24" Type="http://schemas.openxmlformats.org/officeDocument/2006/relationships/image" Target="../media/image291.png"/><Relationship Id="rId5" Type="http://schemas.openxmlformats.org/officeDocument/2006/relationships/image" Target="../media/image273.jpeg"/><Relationship Id="rId15" Type="http://schemas.openxmlformats.org/officeDocument/2006/relationships/image" Target="../media/image282.jpeg"/><Relationship Id="rId23" Type="http://schemas.openxmlformats.org/officeDocument/2006/relationships/image" Target="../media/image290.png"/><Relationship Id="rId10" Type="http://schemas.openxmlformats.org/officeDocument/2006/relationships/image" Target="../media/image277.jpeg"/><Relationship Id="rId19" Type="http://schemas.openxmlformats.org/officeDocument/2006/relationships/image" Target="../media/image286.jpeg"/><Relationship Id="rId4" Type="http://schemas.openxmlformats.org/officeDocument/2006/relationships/image" Target="../media/image272.jpeg"/><Relationship Id="rId9" Type="http://schemas.openxmlformats.org/officeDocument/2006/relationships/image" Target="../media/image276.jpeg"/><Relationship Id="rId14" Type="http://schemas.openxmlformats.org/officeDocument/2006/relationships/image" Target="../media/image281.jpeg"/><Relationship Id="rId22" Type="http://schemas.openxmlformats.org/officeDocument/2006/relationships/image" Target="../media/image289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9.jpeg"/><Relationship Id="rId13" Type="http://schemas.openxmlformats.org/officeDocument/2006/relationships/image" Target="../media/image304.jpeg"/><Relationship Id="rId3" Type="http://schemas.openxmlformats.org/officeDocument/2006/relationships/image" Target="../media/image294.jpeg"/><Relationship Id="rId7" Type="http://schemas.openxmlformats.org/officeDocument/2006/relationships/image" Target="../media/image298.jpeg"/><Relationship Id="rId12" Type="http://schemas.openxmlformats.org/officeDocument/2006/relationships/image" Target="../media/image303.jpeg"/><Relationship Id="rId17" Type="http://schemas.openxmlformats.org/officeDocument/2006/relationships/image" Target="../media/image308.png"/><Relationship Id="rId2" Type="http://schemas.openxmlformats.org/officeDocument/2006/relationships/image" Target="../media/image293.jpeg"/><Relationship Id="rId16" Type="http://schemas.openxmlformats.org/officeDocument/2006/relationships/image" Target="../media/image307.jpeg"/><Relationship Id="rId1" Type="http://schemas.openxmlformats.org/officeDocument/2006/relationships/image" Target="../media/image8.png"/><Relationship Id="rId6" Type="http://schemas.openxmlformats.org/officeDocument/2006/relationships/image" Target="../media/image297.jpeg"/><Relationship Id="rId11" Type="http://schemas.openxmlformats.org/officeDocument/2006/relationships/image" Target="../media/image302.jpeg"/><Relationship Id="rId5" Type="http://schemas.openxmlformats.org/officeDocument/2006/relationships/image" Target="../media/image296.jpeg"/><Relationship Id="rId15" Type="http://schemas.openxmlformats.org/officeDocument/2006/relationships/image" Target="../media/image306.jpeg"/><Relationship Id="rId10" Type="http://schemas.openxmlformats.org/officeDocument/2006/relationships/image" Target="../media/image301.jpeg"/><Relationship Id="rId4" Type="http://schemas.openxmlformats.org/officeDocument/2006/relationships/image" Target="../media/image295.jpeg"/><Relationship Id="rId9" Type="http://schemas.openxmlformats.org/officeDocument/2006/relationships/image" Target="../media/image300.jpeg"/><Relationship Id="rId14" Type="http://schemas.openxmlformats.org/officeDocument/2006/relationships/image" Target="../media/image305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4.png"/><Relationship Id="rId3" Type="http://schemas.openxmlformats.org/officeDocument/2006/relationships/image" Target="../media/image309.jpeg"/><Relationship Id="rId7" Type="http://schemas.openxmlformats.org/officeDocument/2006/relationships/image" Target="../media/image313.png"/><Relationship Id="rId2" Type="http://schemas.openxmlformats.org/officeDocument/2006/relationships/image" Target="../media/image295.jpeg"/><Relationship Id="rId1" Type="http://schemas.openxmlformats.org/officeDocument/2006/relationships/image" Target="../media/image8.png"/><Relationship Id="rId6" Type="http://schemas.openxmlformats.org/officeDocument/2006/relationships/image" Target="../media/image312.png"/><Relationship Id="rId5" Type="http://schemas.openxmlformats.org/officeDocument/2006/relationships/image" Target="../media/image311.png"/><Relationship Id="rId10" Type="http://schemas.openxmlformats.org/officeDocument/2006/relationships/image" Target="../media/image316.png"/><Relationship Id="rId4" Type="http://schemas.openxmlformats.org/officeDocument/2006/relationships/image" Target="../media/image310.png"/><Relationship Id="rId9" Type="http://schemas.openxmlformats.org/officeDocument/2006/relationships/image" Target="../media/image315.png"/></Relationships>
</file>

<file path=xl/drawings/_rels/drawing2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0.jpeg"/><Relationship Id="rId18" Type="http://schemas.openxmlformats.org/officeDocument/2006/relationships/image" Target="../media/image322.png"/><Relationship Id="rId26" Type="http://schemas.openxmlformats.org/officeDocument/2006/relationships/image" Target="../media/image330.png"/><Relationship Id="rId39" Type="http://schemas.openxmlformats.org/officeDocument/2006/relationships/image" Target="../media/image343.png"/><Relationship Id="rId21" Type="http://schemas.openxmlformats.org/officeDocument/2006/relationships/image" Target="../media/image325.png"/><Relationship Id="rId34" Type="http://schemas.openxmlformats.org/officeDocument/2006/relationships/image" Target="../media/image338.png"/><Relationship Id="rId42" Type="http://schemas.openxmlformats.org/officeDocument/2006/relationships/image" Target="../media/image346.png"/><Relationship Id="rId47" Type="http://schemas.openxmlformats.org/officeDocument/2006/relationships/image" Target="../media/image351.png"/><Relationship Id="rId50" Type="http://schemas.openxmlformats.org/officeDocument/2006/relationships/image" Target="../media/image354.png"/><Relationship Id="rId55" Type="http://schemas.openxmlformats.org/officeDocument/2006/relationships/image" Target="../media/image359.png"/><Relationship Id="rId7" Type="http://schemas.openxmlformats.org/officeDocument/2006/relationships/image" Target="../media/image8.png"/><Relationship Id="rId12" Type="http://schemas.openxmlformats.org/officeDocument/2006/relationships/image" Target="../media/image319.jpeg"/><Relationship Id="rId17" Type="http://schemas.openxmlformats.org/officeDocument/2006/relationships/image" Target="../media/image146.jpeg"/><Relationship Id="rId25" Type="http://schemas.openxmlformats.org/officeDocument/2006/relationships/image" Target="../media/image329.png"/><Relationship Id="rId33" Type="http://schemas.openxmlformats.org/officeDocument/2006/relationships/image" Target="../media/image337.png"/><Relationship Id="rId38" Type="http://schemas.openxmlformats.org/officeDocument/2006/relationships/image" Target="../media/image342.png"/><Relationship Id="rId46" Type="http://schemas.openxmlformats.org/officeDocument/2006/relationships/image" Target="../media/image350.png"/><Relationship Id="rId59" Type="http://schemas.openxmlformats.org/officeDocument/2006/relationships/image" Target="../media/image363.png"/><Relationship Id="rId2" Type="http://schemas.openxmlformats.org/officeDocument/2006/relationships/image" Target="../media/image317.jpeg"/><Relationship Id="rId16" Type="http://schemas.openxmlformats.org/officeDocument/2006/relationships/image" Target="../media/image145.jpeg"/><Relationship Id="rId20" Type="http://schemas.openxmlformats.org/officeDocument/2006/relationships/image" Target="../media/image324.png"/><Relationship Id="rId29" Type="http://schemas.openxmlformats.org/officeDocument/2006/relationships/image" Target="../media/image333.png"/><Relationship Id="rId41" Type="http://schemas.openxmlformats.org/officeDocument/2006/relationships/image" Target="../media/image345.png"/><Relationship Id="rId54" Type="http://schemas.openxmlformats.org/officeDocument/2006/relationships/image" Target="../media/image358.png"/><Relationship Id="rId1" Type="http://schemas.openxmlformats.org/officeDocument/2006/relationships/image" Target="../media/image115.jpeg"/><Relationship Id="rId6" Type="http://schemas.openxmlformats.org/officeDocument/2006/relationships/image" Target="../media/image318.jpeg"/><Relationship Id="rId11" Type="http://schemas.openxmlformats.org/officeDocument/2006/relationships/image" Target="../media/image143.jpeg"/><Relationship Id="rId24" Type="http://schemas.openxmlformats.org/officeDocument/2006/relationships/image" Target="../media/image328.png"/><Relationship Id="rId32" Type="http://schemas.openxmlformats.org/officeDocument/2006/relationships/image" Target="../media/image336.png"/><Relationship Id="rId37" Type="http://schemas.openxmlformats.org/officeDocument/2006/relationships/image" Target="../media/image341.png"/><Relationship Id="rId40" Type="http://schemas.openxmlformats.org/officeDocument/2006/relationships/image" Target="../media/image344.png"/><Relationship Id="rId45" Type="http://schemas.openxmlformats.org/officeDocument/2006/relationships/image" Target="../media/image349.jpeg"/><Relationship Id="rId53" Type="http://schemas.openxmlformats.org/officeDocument/2006/relationships/image" Target="../media/image357.png"/><Relationship Id="rId58" Type="http://schemas.openxmlformats.org/officeDocument/2006/relationships/image" Target="../media/image362.png"/><Relationship Id="rId5" Type="http://schemas.openxmlformats.org/officeDocument/2006/relationships/image" Target="../media/image142.jpeg"/><Relationship Id="rId15" Type="http://schemas.openxmlformats.org/officeDocument/2006/relationships/image" Target="../media/image144.jpeg"/><Relationship Id="rId23" Type="http://schemas.openxmlformats.org/officeDocument/2006/relationships/image" Target="../media/image327.png"/><Relationship Id="rId28" Type="http://schemas.openxmlformats.org/officeDocument/2006/relationships/image" Target="../media/image332.png"/><Relationship Id="rId36" Type="http://schemas.openxmlformats.org/officeDocument/2006/relationships/image" Target="../media/image340.png"/><Relationship Id="rId49" Type="http://schemas.openxmlformats.org/officeDocument/2006/relationships/image" Target="../media/image353.png"/><Relationship Id="rId57" Type="http://schemas.openxmlformats.org/officeDocument/2006/relationships/image" Target="../media/image361.png"/><Relationship Id="rId10" Type="http://schemas.openxmlformats.org/officeDocument/2006/relationships/image" Target="../media/image117.jpeg"/><Relationship Id="rId19" Type="http://schemas.openxmlformats.org/officeDocument/2006/relationships/image" Target="../media/image323.png"/><Relationship Id="rId31" Type="http://schemas.openxmlformats.org/officeDocument/2006/relationships/image" Target="../media/image335.png"/><Relationship Id="rId44" Type="http://schemas.openxmlformats.org/officeDocument/2006/relationships/image" Target="../media/image348.png"/><Relationship Id="rId52" Type="http://schemas.openxmlformats.org/officeDocument/2006/relationships/image" Target="../media/image356.png"/><Relationship Id="rId4" Type="http://schemas.openxmlformats.org/officeDocument/2006/relationships/image" Target="../media/image141.jpeg"/><Relationship Id="rId9" Type="http://schemas.openxmlformats.org/officeDocument/2006/relationships/image" Target="../media/image116.jpeg"/><Relationship Id="rId14" Type="http://schemas.openxmlformats.org/officeDocument/2006/relationships/image" Target="../media/image321.jpeg"/><Relationship Id="rId22" Type="http://schemas.openxmlformats.org/officeDocument/2006/relationships/image" Target="../media/image326.png"/><Relationship Id="rId27" Type="http://schemas.openxmlformats.org/officeDocument/2006/relationships/image" Target="../media/image331.png"/><Relationship Id="rId30" Type="http://schemas.openxmlformats.org/officeDocument/2006/relationships/image" Target="../media/image334.png"/><Relationship Id="rId35" Type="http://schemas.openxmlformats.org/officeDocument/2006/relationships/image" Target="../media/image339.png"/><Relationship Id="rId43" Type="http://schemas.openxmlformats.org/officeDocument/2006/relationships/image" Target="../media/image347.png"/><Relationship Id="rId48" Type="http://schemas.openxmlformats.org/officeDocument/2006/relationships/image" Target="../media/image352.png"/><Relationship Id="rId56" Type="http://schemas.openxmlformats.org/officeDocument/2006/relationships/image" Target="../media/image360.png"/><Relationship Id="rId8" Type="http://schemas.openxmlformats.org/officeDocument/2006/relationships/image" Target="../media/image105.jpeg"/><Relationship Id="rId51" Type="http://schemas.openxmlformats.org/officeDocument/2006/relationships/image" Target="../media/image355.png"/><Relationship Id="rId3" Type="http://schemas.openxmlformats.org/officeDocument/2006/relationships/image" Target="../media/image140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0.jpeg"/><Relationship Id="rId13" Type="http://schemas.openxmlformats.org/officeDocument/2006/relationships/image" Target="../media/image375.jpeg"/><Relationship Id="rId18" Type="http://schemas.openxmlformats.org/officeDocument/2006/relationships/image" Target="../media/image380.jpeg"/><Relationship Id="rId26" Type="http://schemas.openxmlformats.org/officeDocument/2006/relationships/image" Target="../media/image388.png"/><Relationship Id="rId3" Type="http://schemas.openxmlformats.org/officeDocument/2006/relationships/image" Target="../media/image365.png"/><Relationship Id="rId21" Type="http://schemas.openxmlformats.org/officeDocument/2006/relationships/image" Target="../media/image383.png"/><Relationship Id="rId7" Type="http://schemas.openxmlformats.org/officeDocument/2006/relationships/image" Target="../media/image369.png"/><Relationship Id="rId12" Type="http://schemas.openxmlformats.org/officeDocument/2006/relationships/image" Target="../media/image374.jpeg"/><Relationship Id="rId17" Type="http://schemas.openxmlformats.org/officeDocument/2006/relationships/image" Target="../media/image379.jpeg"/><Relationship Id="rId25" Type="http://schemas.openxmlformats.org/officeDocument/2006/relationships/image" Target="../media/image387.png"/><Relationship Id="rId2" Type="http://schemas.openxmlformats.org/officeDocument/2006/relationships/image" Target="../media/image364.jpeg"/><Relationship Id="rId16" Type="http://schemas.openxmlformats.org/officeDocument/2006/relationships/image" Target="../media/image378.png"/><Relationship Id="rId20" Type="http://schemas.openxmlformats.org/officeDocument/2006/relationships/image" Target="../media/image382.jpeg"/><Relationship Id="rId1" Type="http://schemas.openxmlformats.org/officeDocument/2006/relationships/image" Target="../media/image8.png"/><Relationship Id="rId6" Type="http://schemas.openxmlformats.org/officeDocument/2006/relationships/image" Target="../media/image368.png"/><Relationship Id="rId11" Type="http://schemas.openxmlformats.org/officeDocument/2006/relationships/image" Target="../media/image373.jpeg"/><Relationship Id="rId24" Type="http://schemas.openxmlformats.org/officeDocument/2006/relationships/image" Target="../media/image386.jpeg"/><Relationship Id="rId5" Type="http://schemas.openxmlformats.org/officeDocument/2006/relationships/image" Target="../media/image367.png"/><Relationship Id="rId15" Type="http://schemas.openxmlformats.org/officeDocument/2006/relationships/image" Target="../media/image377.png"/><Relationship Id="rId23" Type="http://schemas.openxmlformats.org/officeDocument/2006/relationships/image" Target="../media/image385.png"/><Relationship Id="rId28" Type="http://schemas.openxmlformats.org/officeDocument/2006/relationships/image" Target="../media/image390.png"/><Relationship Id="rId10" Type="http://schemas.openxmlformats.org/officeDocument/2006/relationships/image" Target="../media/image372.jpeg"/><Relationship Id="rId19" Type="http://schemas.openxmlformats.org/officeDocument/2006/relationships/image" Target="../media/image381.png"/><Relationship Id="rId4" Type="http://schemas.openxmlformats.org/officeDocument/2006/relationships/image" Target="../media/image366.png"/><Relationship Id="rId9" Type="http://schemas.openxmlformats.org/officeDocument/2006/relationships/image" Target="../media/image371.jpeg"/><Relationship Id="rId14" Type="http://schemas.openxmlformats.org/officeDocument/2006/relationships/image" Target="../media/image376.png"/><Relationship Id="rId22" Type="http://schemas.openxmlformats.org/officeDocument/2006/relationships/image" Target="../media/image384.jpeg"/><Relationship Id="rId27" Type="http://schemas.openxmlformats.org/officeDocument/2006/relationships/image" Target="../media/image389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6.jpeg"/><Relationship Id="rId13" Type="http://schemas.openxmlformats.org/officeDocument/2006/relationships/image" Target="../media/image64.jpeg"/><Relationship Id="rId18" Type="http://schemas.openxmlformats.org/officeDocument/2006/relationships/image" Target="../media/image66.jpeg"/><Relationship Id="rId3" Type="http://schemas.openxmlformats.org/officeDocument/2006/relationships/image" Target="../media/image393.jpeg"/><Relationship Id="rId21" Type="http://schemas.openxmlformats.org/officeDocument/2006/relationships/image" Target="../media/image403.png"/><Relationship Id="rId7" Type="http://schemas.openxmlformats.org/officeDocument/2006/relationships/image" Target="../media/image395.jpeg"/><Relationship Id="rId12" Type="http://schemas.openxmlformats.org/officeDocument/2006/relationships/image" Target="../media/image398.jpeg"/><Relationship Id="rId17" Type="http://schemas.openxmlformats.org/officeDocument/2006/relationships/image" Target="../media/image61.jpeg"/><Relationship Id="rId2" Type="http://schemas.openxmlformats.org/officeDocument/2006/relationships/image" Target="../media/image392.jpeg"/><Relationship Id="rId16" Type="http://schemas.openxmlformats.org/officeDocument/2006/relationships/image" Target="../media/image401.jpeg"/><Relationship Id="rId20" Type="http://schemas.openxmlformats.org/officeDocument/2006/relationships/image" Target="../media/image402.png"/><Relationship Id="rId1" Type="http://schemas.openxmlformats.org/officeDocument/2006/relationships/image" Target="../media/image391.jpeg"/><Relationship Id="rId6" Type="http://schemas.openxmlformats.org/officeDocument/2006/relationships/image" Target="../media/image8.png"/><Relationship Id="rId11" Type="http://schemas.openxmlformats.org/officeDocument/2006/relationships/image" Target="../media/image63.jpeg"/><Relationship Id="rId5" Type="http://schemas.openxmlformats.org/officeDocument/2006/relationships/image" Target="../media/image394.jpeg"/><Relationship Id="rId15" Type="http://schemas.openxmlformats.org/officeDocument/2006/relationships/image" Target="../media/image400.png"/><Relationship Id="rId23" Type="http://schemas.openxmlformats.org/officeDocument/2006/relationships/image" Target="../media/image405.png"/><Relationship Id="rId10" Type="http://schemas.openxmlformats.org/officeDocument/2006/relationships/image" Target="../media/image62.jpeg"/><Relationship Id="rId19" Type="http://schemas.openxmlformats.org/officeDocument/2006/relationships/image" Target="../media/image60.jpeg"/><Relationship Id="rId4" Type="http://schemas.openxmlformats.org/officeDocument/2006/relationships/image" Target="../media/image59.jpeg"/><Relationship Id="rId9" Type="http://schemas.openxmlformats.org/officeDocument/2006/relationships/image" Target="../media/image397.jpeg"/><Relationship Id="rId14" Type="http://schemas.openxmlformats.org/officeDocument/2006/relationships/image" Target="../media/image399.jpeg"/><Relationship Id="rId22" Type="http://schemas.openxmlformats.org/officeDocument/2006/relationships/image" Target="../media/image404.png"/></Relationships>
</file>

<file path=xl/drawings/_rels/drawing2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7.png"/><Relationship Id="rId18" Type="http://schemas.openxmlformats.org/officeDocument/2006/relationships/image" Target="../media/image422.png"/><Relationship Id="rId26" Type="http://schemas.openxmlformats.org/officeDocument/2006/relationships/image" Target="../media/image430.png"/><Relationship Id="rId39" Type="http://schemas.openxmlformats.org/officeDocument/2006/relationships/image" Target="../media/image443.png"/><Relationship Id="rId3" Type="http://schemas.openxmlformats.org/officeDocument/2006/relationships/image" Target="../media/image408.jpeg"/><Relationship Id="rId21" Type="http://schemas.openxmlformats.org/officeDocument/2006/relationships/image" Target="../media/image425.png"/><Relationship Id="rId34" Type="http://schemas.openxmlformats.org/officeDocument/2006/relationships/image" Target="../media/image438.png"/><Relationship Id="rId42" Type="http://schemas.openxmlformats.org/officeDocument/2006/relationships/image" Target="../media/image446.png"/><Relationship Id="rId47" Type="http://schemas.openxmlformats.org/officeDocument/2006/relationships/image" Target="../media/image451.png"/><Relationship Id="rId50" Type="http://schemas.openxmlformats.org/officeDocument/2006/relationships/image" Target="../media/image454.png"/><Relationship Id="rId7" Type="http://schemas.openxmlformats.org/officeDocument/2006/relationships/image" Target="../media/image411.jpeg"/><Relationship Id="rId12" Type="http://schemas.openxmlformats.org/officeDocument/2006/relationships/image" Target="../media/image416.png"/><Relationship Id="rId17" Type="http://schemas.openxmlformats.org/officeDocument/2006/relationships/image" Target="../media/image421.png"/><Relationship Id="rId25" Type="http://schemas.openxmlformats.org/officeDocument/2006/relationships/image" Target="../media/image429.png"/><Relationship Id="rId33" Type="http://schemas.openxmlformats.org/officeDocument/2006/relationships/image" Target="../media/image437.png"/><Relationship Id="rId38" Type="http://schemas.openxmlformats.org/officeDocument/2006/relationships/image" Target="../media/image442.png"/><Relationship Id="rId46" Type="http://schemas.openxmlformats.org/officeDocument/2006/relationships/image" Target="../media/image450.jpeg"/><Relationship Id="rId2" Type="http://schemas.openxmlformats.org/officeDocument/2006/relationships/image" Target="../media/image407.jpeg"/><Relationship Id="rId16" Type="http://schemas.openxmlformats.org/officeDocument/2006/relationships/image" Target="../media/image420.png"/><Relationship Id="rId20" Type="http://schemas.openxmlformats.org/officeDocument/2006/relationships/image" Target="../media/image424.png"/><Relationship Id="rId29" Type="http://schemas.openxmlformats.org/officeDocument/2006/relationships/image" Target="../media/image433.png"/><Relationship Id="rId41" Type="http://schemas.openxmlformats.org/officeDocument/2006/relationships/image" Target="../media/image445.png"/><Relationship Id="rId1" Type="http://schemas.openxmlformats.org/officeDocument/2006/relationships/image" Target="../media/image406.jpeg"/><Relationship Id="rId6" Type="http://schemas.openxmlformats.org/officeDocument/2006/relationships/image" Target="../media/image410.jpeg"/><Relationship Id="rId11" Type="http://schemas.openxmlformats.org/officeDocument/2006/relationships/image" Target="../media/image415.png"/><Relationship Id="rId24" Type="http://schemas.openxmlformats.org/officeDocument/2006/relationships/image" Target="../media/image428.png"/><Relationship Id="rId32" Type="http://schemas.openxmlformats.org/officeDocument/2006/relationships/image" Target="../media/image436.png"/><Relationship Id="rId37" Type="http://schemas.openxmlformats.org/officeDocument/2006/relationships/image" Target="../media/image441.png"/><Relationship Id="rId40" Type="http://schemas.openxmlformats.org/officeDocument/2006/relationships/image" Target="../media/image444.png"/><Relationship Id="rId45" Type="http://schemas.openxmlformats.org/officeDocument/2006/relationships/image" Target="../media/image449.jpeg"/><Relationship Id="rId5" Type="http://schemas.openxmlformats.org/officeDocument/2006/relationships/image" Target="../media/image409.jpeg"/><Relationship Id="rId15" Type="http://schemas.openxmlformats.org/officeDocument/2006/relationships/image" Target="../media/image419.png"/><Relationship Id="rId23" Type="http://schemas.openxmlformats.org/officeDocument/2006/relationships/image" Target="../media/image427.png"/><Relationship Id="rId28" Type="http://schemas.openxmlformats.org/officeDocument/2006/relationships/image" Target="../media/image432.png"/><Relationship Id="rId36" Type="http://schemas.openxmlformats.org/officeDocument/2006/relationships/image" Target="../media/image440.png"/><Relationship Id="rId49" Type="http://schemas.openxmlformats.org/officeDocument/2006/relationships/image" Target="../media/image453.png"/><Relationship Id="rId10" Type="http://schemas.openxmlformats.org/officeDocument/2006/relationships/image" Target="../media/image414.png"/><Relationship Id="rId19" Type="http://schemas.openxmlformats.org/officeDocument/2006/relationships/image" Target="../media/image423.png"/><Relationship Id="rId31" Type="http://schemas.openxmlformats.org/officeDocument/2006/relationships/image" Target="../media/image435.png"/><Relationship Id="rId44" Type="http://schemas.openxmlformats.org/officeDocument/2006/relationships/image" Target="../media/image448.jpeg"/><Relationship Id="rId4" Type="http://schemas.openxmlformats.org/officeDocument/2006/relationships/image" Target="../media/image8.png"/><Relationship Id="rId9" Type="http://schemas.openxmlformats.org/officeDocument/2006/relationships/image" Target="../media/image413.jpeg"/><Relationship Id="rId14" Type="http://schemas.openxmlformats.org/officeDocument/2006/relationships/image" Target="../media/image418.png"/><Relationship Id="rId22" Type="http://schemas.openxmlformats.org/officeDocument/2006/relationships/image" Target="../media/image426.png"/><Relationship Id="rId27" Type="http://schemas.openxmlformats.org/officeDocument/2006/relationships/image" Target="../media/image431.png"/><Relationship Id="rId30" Type="http://schemas.openxmlformats.org/officeDocument/2006/relationships/image" Target="../media/image434.png"/><Relationship Id="rId35" Type="http://schemas.openxmlformats.org/officeDocument/2006/relationships/image" Target="../media/image439.png"/><Relationship Id="rId43" Type="http://schemas.openxmlformats.org/officeDocument/2006/relationships/image" Target="../media/image447.jpeg"/><Relationship Id="rId48" Type="http://schemas.openxmlformats.org/officeDocument/2006/relationships/image" Target="../media/image452.png"/><Relationship Id="rId8" Type="http://schemas.openxmlformats.org/officeDocument/2006/relationships/image" Target="../media/image412.jpeg"/><Relationship Id="rId51" Type="http://schemas.openxmlformats.org/officeDocument/2006/relationships/image" Target="../media/image455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2.jpeg"/><Relationship Id="rId13" Type="http://schemas.openxmlformats.org/officeDocument/2006/relationships/image" Target="../media/image467.jpeg"/><Relationship Id="rId18" Type="http://schemas.openxmlformats.org/officeDocument/2006/relationships/image" Target="../media/image380.jpeg"/><Relationship Id="rId26" Type="http://schemas.openxmlformats.org/officeDocument/2006/relationships/image" Target="../media/image479.png"/><Relationship Id="rId3" Type="http://schemas.openxmlformats.org/officeDocument/2006/relationships/image" Target="../media/image457.jpeg"/><Relationship Id="rId21" Type="http://schemas.openxmlformats.org/officeDocument/2006/relationships/image" Target="../media/image474.jpeg"/><Relationship Id="rId7" Type="http://schemas.openxmlformats.org/officeDocument/2006/relationships/image" Target="../media/image461.jpeg"/><Relationship Id="rId12" Type="http://schemas.openxmlformats.org/officeDocument/2006/relationships/image" Target="../media/image466.jpeg"/><Relationship Id="rId17" Type="http://schemas.openxmlformats.org/officeDocument/2006/relationships/image" Target="../media/image471.jpeg"/><Relationship Id="rId25" Type="http://schemas.openxmlformats.org/officeDocument/2006/relationships/image" Target="../media/image478.jpeg"/><Relationship Id="rId33" Type="http://schemas.openxmlformats.org/officeDocument/2006/relationships/image" Target="../media/image486.png"/><Relationship Id="rId2" Type="http://schemas.openxmlformats.org/officeDocument/2006/relationships/image" Target="../media/image456.jpeg"/><Relationship Id="rId16" Type="http://schemas.openxmlformats.org/officeDocument/2006/relationships/image" Target="../media/image470.jpeg"/><Relationship Id="rId20" Type="http://schemas.openxmlformats.org/officeDocument/2006/relationships/image" Target="../media/image473.jpeg"/><Relationship Id="rId29" Type="http://schemas.openxmlformats.org/officeDocument/2006/relationships/image" Target="../media/image482.jpeg"/><Relationship Id="rId1" Type="http://schemas.openxmlformats.org/officeDocument/2006/relationships/image" Target="../media/image8.png"/><Relationship Id="rId6" Type="http://schemas.openxmlformats.org/officeDocument/2006/relationships/image" Target="../media/image460.jpeg"/><Relationship Id="rId11" Type="http://schemas.openxmlformats.org/officeDocument/2006/relationships/image" Target="../media/image465.jpeg"/><Relationship Id="rId24" Type="http://schemas.openxmlformats.org/officeDocument/2006/relationships/image" Target="../media/image477.png"/><Relationship Id="rId32" Type="http://schemas.openxmlformats.org/officeDocument/2006/relationships/image" Target="../media/image485.png"/><Relationship Id="rId5" Type="http://schemas.openxmlformats.org/officeDocument/2006/relationships/image" Target="../media/image459.jpeg"/><Relationship Id="rId15" Type="http://schemas.openxmlformats.org/officeDocument/2006/relationships/image" Target="../media/image469.jpeg"/><Relationship Id="rId23" Type="http://schemas.openxmlformats.org/officeDocument/2006/relationships/image" Target="../media/image476.png"/><Relationship Id="rId28" Type="http://schemas.openxmlformats.org/officeDocument/2006/relationships/image" Target="../media/image481.jpeg"/><Relationship Id="rId10" Type="http://schemas.openxmlformats.org/officeDocument/2006/relationships/image" Target="../media/image464.jpeg"/><Relationship Id="rId19" Type="http://schemas.openxmlformats.org/officeDocument/2006/relationships/image" Target="../media/image472.jpeg"/><Relationship Id="rId31" Type="http://schemas.openxmlformats.org/officeDocument/2006/relationships/image" Target="../media/image484.jpeg"/><Relationship Id="rId4" Type="http://schemas.openxmlformats.org/officeDocument/2006/relationships/image" Target="../media/image458.jpeg"/><Relationship Id="rId9" Type="http://schemas.openxmlformats.org/officeDocument/2006/relationships/image" Target="../media/image463.jpeg"/><Relationship Id="rId14" Type="http://schemas.openxmlformats.org/officeDocument/2006/relationships/image" Target="../media/image468.jpeg"/><Relationship Id="rId22" Type="http://schemas.openxmlformats.org/officeDocument/2006/relationships/image" Target="../media/image475.jpeg"/><Relationship Id="rId27" Type="http://schemas.openxmlformats.org/officeDocument/2006/relationships/image" Target="../media/image480.jpeg"/><Relationship Id="rId30" Type="http://schemas.openxmlformats.org/officeDocument/2006/relationships/image" Target="../media/image483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3.jpeg"/><Relationship Id="rId13" Type="http://schemas.openxmlformats.org/officeDocument/2006/relationships/image" Target="../media/image498.png"/><Relationship Id="rId18" Type="http://schemas.openxmlformats.org/officeDocument/2006/relationships/image" Target="../media/image503.png"/><Relationship Id="rId3" Type="http://schemas.openxmlformats.org/officeDocument/2006/relationships/image" Target="../media/image488.png"/><Relationship Id="rId7" Type="http://schemas.openxmlformats.org/officeDocument/2006/relationships/image" Target="../media/image492.jpeg"/><Relationship Id="rId12" Type="http://schemas.openxmlformats.org/officeDocument/2006/relationships/image" Target="../media/image497.png"/><Relationship Id="rId17" Type="http://schemas.openxmlformats.org/officeDocument/2006/relationships/image" Target="../media/image502.png"/><Relationship Id="rId2" Type="http://schemas.openxmlformats.org/officeDocument/2006/relationships/image" Target="../media/image487.png"/><Relationship Id="rId16" Type="http://schemas.openxmlformats.org/officeDocument/2006/relationships/image" Target="../media/image501.png"/><Relationship Id="rId1" Type="http://schemas.openxmlformats.org/officeDocument/2006/relationships/image" Target="../media/image8.png"/><Relationship Id="rId6" Type="http://schemas.openxmlformats.org/officeDocument/2006/relationships/image" Target="../media/image491.jpeg"/><Relationship Id="rId11" Type="http://schemas.openxmlformats.org/officeDocument/2006/relationships/image" Target="../media/image496.png"/><Relationship Id="rId5" Type="http://schemas.openxmlformats.org/officeDocument/2006/relationships/image" Target="../media/image490.jpeg"/><Relationship Id="rId15" Type="http://schemas.openxmlformats.org/officeDocument/2006/relationships/image" Target="../media/image500.png"/><Relationship Id="rId10" Type="http://schemas.openxmlformats.org/officeDocument/2006/relationships/image" Target="../media/image495.jpeg"/><Relationship Id="rId19" Type="http://schemas.openxmlformats.org/officeDocument/2006/relationships/image" Target="../media/image504.png"/><Relationship Id="rId4" Type="http://schemas.openxmlformats.org/officeDocument/2006/relationships/image" Target="../media/image489.jpeg"/><Relationship Id="rId9" Type="http://schemas.openxmlformats.org/officeDocument/2006/relationships/image" Target="../media/image494.jpeg"/><Relationship Id="rId14" Type="http://schemas.openxmlformats.org/officeDocument/2006/relationships/image" Target="../media/image499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1.png"/><Relationship Id="rId13" Type="http://schemas.openxmlformats.org/officeDocument/2006/relationships/image" Target="../media/image516.png"/><Relationship Id="rId18" Type="http://schemas.openxmlformats.org/officeDocument/2006/relationships/image" Target="../media/image521.png"/><Relationship Id="rId26" Type="http://schemas.openxmlformats.org/officeDocument/2006/relationships/image" Target="../media/image294.jpeg"/><Relationship Id="rId3" Type="http://schemas.openxmlformats.org/officeDocument/2006/relationships/image" Target="../media/image8.png"/><Relationship Id="rId21" Type="http://schemas.openxmlformats.org/officeDocument/2006/relationships/image" Target="../media/image524.jpeg"/><Relationship Id="rId7" Type="http://schemas.openxmlformats.org/officeDocument/2006/relationships/image" Target="../media/image510.png"/><Relationship Id="rId12" Type="http://schemas.openxmlformats.org/officeDocument/2006/relationships/image" Target="../media/image515.png"/><Relationship Id="rId17" Type="http://schemas.openxmlformats.org/officeDocument/2006/relationships/image" Target="../media/image520.png"/><Relationship Id="rId25" Type="http://schemas.openxmlformats.org/officeDocument/2006/relationships/image" Target="../media/image528.png"/><Relationship Id="rId2" Type="http://schemas.openxmlformats.org/officeDocument/2006/relationships/image" Target="../media/image506.png"/><Relationship Id="rId16" Type="http://schemas.openxmlformats.org/officeDocument/2006/relationships/image" Target="../media/image519.jpeg"/><Relationship Id="rId20" Type="http://schemas.openxmlformats.org/officeDocument/2006/relationships/image" Target="../media/image523.jpeg"/><Relationship Id="rId29" Type="http://schemas.openxmlformats.org/officeDocument/2006/relationships/image" Target="../media/image301.jpeg"/><Relationship Id="rId1" Type="http://schemas.openxmlformats.org/officeDocument/2006/relationships/image" Target="../media/image505.png"/><Relationship Id="rId6" Type="http://schemas.openxmlformats.org/officeDocument/2006/relationships/image" Target="../media/image509.png"/><Relationship Id="rId11" Type="http://schemas.openxmlformats.org/officeDocument/2006/relationships/image" Target="../media/image514.png"/><Relationship Id="rId24" Type="http://schemas.openxmlformats.org/officeDocument/2006/relationships/image" Target="../media/image527.jpeg"/><Relationship Id="rId5" Type="http://schemas.openxmlformats.org/officeDocument/2006/relationships/image" Target="../media/image508.png"/><Relationship Id="rId15" Type="http://schemas.openxmlformats.org/officeDocument/2006/relationships/image" Target="../media/image518.png"/><Relationship Id="rId23" Type="http://schemas.openxmlformats.org/officeDocument/2006/relationships/image" Target="../media/image526.jpeg"/><Relationship Id="rId28" Type="http://schemas.openxmlformats.org/officeDocument/2006/relationships/image" Target="../media/image529.jpeg"/><Relationship Id="rId10" Type="http://schemas.openxmlformats.org/officeDocument/2006/relationships/image" Target="../media/image513.png"/><Relationship Id="rId19" Type="http://schemas.openxmlformats.org/officeDocument/2006/relationships/image" Target="../media/image522.jpeg"/><Relationship Id="rId4" Type="http://schemas.openxmlformats.org/officeDocument/2006/relationships/image" Target="../media/image507.jpeg"/><Relationship Id="rId9" Type="http://schemas.openxmlformats.org/officeDocument/2006/relationships/image" Target="../media/image512.png"/><Relationship Id="rId14" Type="http://schemas.openxmlformats.org/officeDocument/2006/relationships/image" Target="../media/image517.png"/><Relationship Id="rId22" Type="http://schemas.openxmlformats.org/officeDocument/2006/relationships/image" Target="../media/image525.jpeg"/><Relationship Id="rId27" Type="http://schemas.openxmlformats.org/officeDocument/2006/relationships/image" Target="../media/image305.jpeg"/><Relationship Id="rId30" Type="http://schemas.openxmlformats.org/officeDocument/2006/relationships/image" Target="../media/image530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7.jpeg"/><Relationship Id="rId13" Type="http://schemas.openxmlformats.org/officeDocument/2006/relationships/image" Target="../media/image542.png"/><Relationship Id="rId18" Type="http://schemas.openxmlformats.org/officeDocument/2006/relationships/image" Target="../media/image547.png"/><Relationship Id="rId3" Type="http://schemas.openxmlformats.org/officeDocument/2006/relationships/image" Target="../media/image532.jpeg"/><Relationship Id="rId21" Type="http://schemas.openxmlformats.org/officeDocument/2006/relationships/image" Target="../media/image550.png"/><Relationship Id="rId7" Type="http://schemas.openxmlformats.org/officeDocument/2006/relationships/image" Target="../media/image536.jpeg"/><Relationship Id="rId12" Type="http://schemas.openxmlformats.org/officeDocument/2006/relationships/image" Target="../media/image541.png"/><Relationship Id="rId17" Type="http://schemas.openxmlformats.org/officeDocument/2006/relationships/image" Target="../media/image546.png"/><Relationship Id="rId25" Type="http://schemas.openxmlformats.org/officeDocument/2006/relationships/image" Target="../media/image554.png"/><Relationship Id="rId2" Type="http://schemas.openxmlformats.org/officeDocument/2006/relationships/image" Target="../media/image531.jpeg"/><Relationship Id="rId16" Type="http://schemas.openxmlformats.org/officeDocument/2006/relationships/image" Target="../media/image545.png"/><Relationship Id="rId20" Type="http://schemas.openxmlformats.org/officeDocument/2006/relationships/image" Target="../media/image549.png"/><Relationship Id="rId1" Type="http://schemas.openxmlformats.org/officeDocument/2006/relationships/image" Target="../media/image8.png"/><Relationship Id="rId6" Type="http://schemas.openxmlformats.org/officeDocument/2006/relationships/image" Target="../media/image535.jpeg"/><Relationship Id="rId11" Type="http://schemas.openxmlformats.org/officeDocument/2006/relationships/image" Target="../media/image540.jpeg"/><Relationship Id="rId24" Type="http://schemas.openxmlformats.org/officeDocument/2006/relationships/image" Target="../media/image553.png"/><Relationship Id="rId5" Type="http://schemas.openxmlformats.org/officeDocument/2006/relationships/image" Target="../media/image534.jpeg"/><Relationship Id="rId15" Type="http://schemas.openxmlformats.org/officeDocument/2006/relationships/image" Target="../media/image544.png"/><Relationship Id="rId23" Type="http://schemas.openxmlformats.org/officeDocument/2006/relationships/image" Target="../media/image552.png"/><Relationship Id="rId10" Type="http://schemas.openxmlformats.org/officeDocument/2006/relationships/image" Target="../media/image539.jpeg"/><Relationship Id="rId19" Type="http://schemas.openxmlformats.org/officeDocument/2006/relationships/image" Target="../media/image548.png"/><Relationship Id="rId4" Type="http://schemas.openxmlformats.org/officeDocument/2006/relationships/image" Target="../media/image533.jpeg"/><Relationship Id="rId9" Type="http://schemas.openxmlformats.org/officeDocument/2006/relationships/image" Target="../media/image538.jpeg"/><Relationship Id="rId14" Type="http://schemas.openxmlformats.org/officeDocument/2006/relationships/image" Target="../media/image543.png"/><Relationship Id="rId22" Type="http://schemas.openxmlformats.org/officeDocument/2006/relationships/image" Target="../media/image551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1.jpeg"/><Relationship Id="rId3" Type="http://schemas.openxmlformats.org/officeDocument/2006/relationships/image" Target="../media/image556.jpeg"/><Relationship Id="rId7" Type="http://schemas.openxmlformats.org/officeDocument/2006/relationships/image" Target="../media/image560.png"/><Relationship Id="rId2" Type="http://schemas.openxmlformats.org/officeDocument/2006/relationships/image" Target="../media/image555.jpeg"/><Relationship Id="rId1" Type="http://schemas.openxmlformats.org/officeDocument/2006/relationships/image" Target="../media/image8.png"/><Relationship Id="rId6" Type="http://schemas.openxmlformats.org/officeDocument/2006/relationships/image" Target="../media/image559.jpeg"/><Relationship Id="rId5" Type="http://schemas.openxmlformats.org/officeDocument/2006/relationships/image" Target="../media/image558.jpeg"/><Relationship Id="rId4" Type="http://schemas.openxmlformats.org/officeDocument/2006/relationships/image" Target="../media/image557.png"/><Relationship Id="rId9" Type="http://schemas.openxmlformats.org/officeDocument/2006/relationships/image" Target="../media/image562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0.png"/><Relationship Id="rId13" Type="http://schemas.openxmlformats.org/officeDocument/2006/relationships/image" Target="../media/image575.png"/><Relationship Id="rId18" Type="http://schemas.openxmlformats.org/officeDocument/2006/relationships/image" Target="../media/image579.png"/><Relationship Id="rId3" Type="http://schemas.openxmlformats.org/officeDocument/2006/relationships/image" Target="../media/image565.jpeg"/><Relationship Id="rId7" Type="http://schemas.openxmlformats.org/officeDocument/2006/relationships/image" Target="../media/image569.png"/><Relationship Id="rId12" Type="http://schemas.openxmlformats.org/officeDocument/2006/relationships/image" Target="../media/image574.png"/><Relationship Id="rId17" Type="http://schemas.openxmlformats.org/officeDocument/2006/relationships/image" Target="../media/image578.png"/><Relationship Id="rId2" Type="http://schemas.openxmlformats.org/officeDocument/2006/relationships/image" Target="../media/image564.jpeg"/><Relationship Id="rId16" Type="http://schemas.openxmlformats.org/officeDocument/2006/relationships/image" Target="../media/image577.png"/><Relationship Id="rId1" Type="http://schemas.openxmlformats.org/officeDocument/2006/relationships/image" Target="../media/image563.jpeg"/><Relationship Id="rId6" Type="http://schemas.openxmlformats.org/officeDocument/2006/relationships/image" Target="../media/image568.png"/><Relationship Id="rId11" Type="http://schemas.openxmlformats.org/officeDocument/2006/relationships/image" Target="../media/image573.png"/><Relationship Id="rId5" Type="http://schemas.openxmlformats.org/officeDocument/2006/relationships/image" Target="../media/image567.jpeg"/><Relationship Id="rId15" Type="http://schemas.openxmlformats.org/officeDocument/2006/relationships/image" Target="../media/image8.png"/><Relationship Id="rId10" Type="http://schemas.openxmlformats.org/officeDocument/2006/relationships/image" Target="../media/image572.png"/><Relationship Id="rId19" Type="http://schemas.openxmlformats.org/officeDocument/2006/relationships/image" Target="../media/image580.png"/><Relationship Id="rId4" Type="http://schemas.openxmlformats.org/officeDocument/2006/relationships/image" Target="../media/image566.jpeg"/><Relationship Id="rId9" Type="http://schemas.openxmlformats.org/officeDocument/2006/relationships/image" Target="../media/image571.png"/><Relationship Id="rId14" Type="http://schemas.openxmlformats.org/officeDocument/2006/relationships/image" Target="../media/image576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2.png"/><Relationship Id="rId7" Type="http://schemas.openxmlformats.org/officeDocument/2006/relationships/image" Target="../media/image586.png"/><Relationship Id="rId2" Type="http://schemas.openxmlformats.org/officeDocument/2006/relationships/image" Target="../media/image581.jpeg"/><Relationship Id="rId1" Type="http://schemas.openxmlformats.org/officeDocument/2006/relationships/image" Target="../media/image8.png"/><Relationship Id="rId6" Type="http://schemas.openxmlformats.org/officeDocument/2006/relationships/image" Target="../media/image585.png"/><Relationship Id="rId5" Type="http://schemas.openxmlformats.org/officeDocument/2006/relationships/image" Target="../media/image584.png"/><Relationship Id="rId4" Type="http://schemas.openxmlformats.org/officeDocument/2006/relationships/image" Target="../media/image583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3.jpeg"/><Relationship Id="rId13" Type="http://schemas.openxmlformats.org/officeDocument/2006/relationships/image" Target="../media/image598.jpeg"/><Relationship Id="rId18" Type="http://schemas.openxmlformats.org/officeDocument/2006/relationships/image" Target="../media/image603.jpeg"/><Relationship Id="rId26" Type="http://schemas.openxmlformats.org/officeDocument/2006/relationships/image" Target="../media/image611.png"/><Relationship Id="rId3" Type="http://schemas.openxmlformats.org/officeDocument/2006/relationships/image" Target="../media/image588.jpeg"/><Relationship Id="rId21" Type="http://schemas.openxmlformats.org/officeDocument/2006/relationships/image" Target="../media/image606.png"/><Relationship Id="rId7" Type="http://schemas.openxmlformats.org/officeDocument/2006/relationships/image" Target="../media/image592.jpeg"/><Relationship Id="rId12" Type="http://schemas.openxmlformats.org/officeDocument/2006/relationships/image" Target="../media/image597.jpeg"/><Relationship Id="rId17" Type="http://schemas.openxmlformats.org/officeDocument/2006/relationships/image" Target="../media/image602.jpeg"/><Relationship Id="rId25" Type="http://schemas.openxmlformats.org/officeDocument/2006/relationships/image" Target="../media/image610.png"/><Relationship Id="rId2" Type="http://schemas.openxmlformats.org/officeDocument/2006/relationships/image" Target="../media/image587.jpeg"/><Relationship Id="rId16" Type="http://schemas.openxmlformats.org/officeDocument/2006/relationships/image" Target="../media/image601.jpeg"/><Relationship Id="rId20" Type="http://schemas.openxmlformats.org/officeDocument/2006/relationships/image" Target="../media/image605.jpeg"/><Relationship Id="rId29" Type="http://schemas.openxmlformats.org/officeDocument/2006/relationships/image" Target="../media/image614.jpeg"/><Relationship Id="rId1" Type="http://schemas.openxmlformats.org/officeDocument/2006/relationships/image" Target="../media/image8.png"/><Relationship Id="rId6" Type="http://schemas.openxmlformats.org/officeDocument/2006/relationships/image" Target="../media/image591.jpeg"/><Relationship Id="rId11" Type="http://schemas.openxmlformats.org/officeDocument/2006/relationships/image" Target="../media/image596.jpeg"/><Relationship Id="rId24" Type="http://schemas.openxmlformats.org/officeDocument/2006/relationships/image" Target="../media/image609.png"/><Relationship Id="rId5" Type="http://schemas.openxmlformats.org/officeDocument/2006/relationships/image" Target="../media/image590.jpeg"/><Relationship Id="rId15" Type="http://schemas.openxmlformats.org/officeDocument/2006/relationships/image" Target="../media/image600.jpeg"/><Relationship Id="rId23" Type="http://schemas.openxmlformats.org/officeDocument/2006/relationships/image" Target="../media/image608.png"/><Relationship Id="rId28" Type="http://schemas.openxmlformats.org/officeDocument/2006/relationships/image" Target="../media/image613.jpeg"/><Relationship Id="rId10" Type="http://schemas.openxmlformats.org/officeDocument/2006/relationships/image" Target="../media/image595.jpeg"/><Relationship Id="rId19" Type="http://schemas.openxmlformats.org/officeDocument/2006/relationships/image" Target="../media/image604.jpeg"/><Relationship Id="rId4" Type="http://schemas.openxmlformats.org/officeDocument/2006/relationships/image" Target="../media/image589.jpeg"/><Relationship Id="rId9" Type="http://schemas.openxmlformats.org/officeDocument/2006/relationships/image" Target="../media/image594.jpeg"/><Relationship Id="rId14" Type="http://schemas.openxmlformats.org/officeDocument/2006/relationships/image" Target="../media/image599.jpeg"/><Relationship Id="rId22" Type="http://schemas.openxmlformats.org/officeDocument/2006/relationships/image" Target="../media/image607.png"/><Relationship Id="rId27" Type="http://schemas.openxmlformats.org/officeDocument/2006/relationships/image" Target="../media/image612.png"/><Relationship Id="rId30" Type="http://schemas.openxmlformats.org/officeDocument/2006/relationships/image" Target="../media/image615.jpeg"/></Relationships>
</file>

<file path=xl/drawings/_rels/drawing3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7.jpeg"/><Relationship Id="rId18" Type="http://schemas.openxmlformats.org/officeDocument/2006/relationships/image" Target="../media/image632.jpeg"/><Relationship Id="rId26" Type="http://schemas.openxmlformats.org/officeDocument/2006/relationships/image" Target="../media/image640.jpeg"/><Relationship Id="rId39" Type="http://schemas.openxmlformats.org/officeDocument/2006/relationships/image" Target="../media/image653.jpeg"/><Relationship Id="rId3" Type="http://schemas.openxmlformats.org/officeDocument/2006/relationships/image" Target="../media/image617.jpeg"/><Relationship Id="rId21" Type="http://schemas.openxmlformats.org/officeDocument/2006/relationships/image" Target="../media/image635.jpeg"/><Relationship Id="rId34" Type="http://schemas.openxmlformats.org/officeDocument/2006/relationships/image" Target="../media/image648.jpeg"/><Relationship Id="rId42" Type="http://schemas.openxmlformats.org/officeDocument/2006/relationships/image" Target="../media/image656.jpeg"/><Relationship Id="rId47" Type="http://schemas.openxmlformats.org/officeDocument/2006/relationships/image" Target="../media/image661.jpeg"/><Relationship Id="rId50" Type="http://schemas.openxmlformats.org/officeDocument/2006/relationships/image" Target="../media/image664.jpeg"/><Relationship Id="rId7" Type="http://schemas.openxmlformats.org/officeDocument/2006/relationships/image" Target="../media/image621.png"/><Relationship Id="rId12" Type="http://schemas.openxmlformats.org/officeDocument/2006/relationships/image" Target="../media/image626.jpeg"/><Relationship Id="rId17" Type="http://schemas.openxmlformats.org/officeDocument/2006/relationships/image" Target="../media/image631.jpeg"/><Relationship Id="rId25" Type="http://schemas.openxmlformats.org/officeDocument/2006/relationships/image" Target="../media/image639.jpeg"/><Relationship Id="rId33" Type="http://schemas.openxmlformats.org/officeDocument/2006/relationships/image" Target="../media/image647.jpeg"/><Relationship Id="rId38" Type="http://schemas.openxmlformats.org/officeDocument/2006/relationships/image" Target="../media/image652.jpeg"/><Relationship Id="rId46" Type="http://schemas.openxmlformats.org/officeDocument/2006/relationships/image" Target="../media/image660.jpeg"/><Relationship Id="rId2" Type="http://schemas.openxmlformats.org/officeDocument/2006/relationships/image" Target="../media/image616.jpeg"/><Relationship Id="rId16" Type="http://schemas.openxmlformats.org/officeDocument/2006/relationships/image" Target="../media/image630.jpeg"/><Relationship Id="rId20" Type="http://schemas.openxmlformats.org/officeDocument/2006/relationships/image" Target="../media/image634.jpeg"/><Relationship Id="rId29" Type="http://schemas.openxmlformats.org/officeDocument/2006/relationships/image" Target="../media/image643.png"/><Relationship Id="rId41" Type="http://schemas.openxmlformats.org/officeDocument/2006/relationships/image" Target="../media/image655.jpeg"/><Relationship Id="rId54" Type="http://schemas.openxmlformats.org/officeDocument/2006/relationships/image" Target="../media/image668.png"/><Relationship Id="rId1" Type="http://schemas.openxmlformats.org/officeDocument/2006/relationships/image" Target="../media/image8.png"/><Relationship Id="rId6" Type="http://schemas.openxmlformats.org/officeDocument/2006/relationships/image" Target="../media/image620.png"/><Relationship Id="rId11" Type="http://schemas.openxmlformats.org/officeDocument/2006/relationships/image" Target="../media/image625.jpeg"/><Relationship Id="rId24" Type="http://schemas.openxmlformats.org/officeDocument/2006/relationships/image" Target="../media/image638.jpeg"/><Relationship Id="rId32" Type="http://schemas.openxmlformats.org/officeDocument/2006/relationships/image" Target="../media/image646.jpeg"/><Relationship Id="rId37" Type="http://schemas.openxmlformats.org/officeDocument/2006/relationships/image" Target="../media/image651.jpeg"/><Relationship Id="rId40" Type="http://schemas.openxmlformats.org/officeDocument/2006/relationships/image" Target="../media/image654.jpeg"/><Relationship Id="rId45" Type="http://schemas.openxmlformats.org/officeDocument/2006/relationships/image" Target="../media/image659.jpeg"/><Relationship Id="rId53" Type="http://schemas.openxmlformats.org/officeDocument/2006/relationships/image" Target="../media/image667.png"/><Relationship Id="rId5" Type="http://schemas.openxmlformats.org/officeDocument/2006/relationships/image" Target="../media/image619.png"/><Relationship Id="rId15" Type="http://schemas.openxmlformats.org/officeDocument/2006/relationships/image" Target="../media/image629.jpeg"/><Relationship Id="rId23" Type="http://schemas.openxmlformats.org/officeDocument/2006/relationships/image" Target="../media/image637.jpeg"/><Relationship Id="rId28" Type="http://schemas.openxmlformats.org/officeDocument/2006/relationships/image" Target="../media/image642.jpeg"/><Relationship Id="rId36" Type="http://schemas.openxmlformats.org/officeDocument/2006/relationships/image" Target="../media/image650.png"/><Relationship Id="rId49" Type="http://schemas.openxmlformats.org/officeDocument/2006/relationships/image" Target="../media/image663.png"/><Relationship Id="rId10" Type="http://schemas.openxmlformats.org/officeDocument/2006/relationships/image" Target="../media/image624.jpeg"/><Relationship Id="rId19" Type="http://schemas.openxmlformats.org/officeDocument/2006/relationships/image" Target="../media/image633.jpeg"/><Relationship Id="rId31" Type="http://schemas.openxmlformats.org/officeDocument/2006/relationships/image" Target="../media/image645.jpeg"/><Relationship Id="rId44" Type="http://schemas.openxmlformats.org/officeDocument/2006/relationships/image" Target="../media/image658.jpeg"/><Relationship Id="rId52" Type="http://schemas.openxmlformats.org/officeDocument/2006/relationships/image" Target="../media/image666.png"/><Relationship Id="rId4" Type="http://schemas.openxmlformats.org/officeDocument/2006/relationships/image" Target="../media/image618.jpeg"/><Relationship Id="rId9" Type="http://schemas.openxmlformats.org/officeDocument/2006/relationships/image" Target="../media/image623.jpeg"/><Relationship Id="rId14" Type="http://schemas.openxmlformats.org/officeDocument/2006/relationships/image" Target="../media/image628.jpeg"/><Relationship Id="rId22" Type="http://schemas.openxmlformats.org/officeDocument/2006/relationships/image" Target="../media/image636.jpeg"/><Relationship Id="rId27" Type="http://schemas.openxmlformats.org/officeDocument/2006/relationships/image" Target="../media/image641.jpeg"/><Relationship Id="rId30" Type="http://schemas.openxmlformats.org/officeDocument/2006/relationships/image" Target="../media/image644.jpeg"/><Relationship Id="rId35" Type="http://schemas.openxmlformats.org/officeDocument/2006/relationships/image" Target="../media/image649.jpeg"/><Relationship Id="rId43" Type="http://schemas.openxmlformats.org/officeDocument/2006/relationships/image" Target="../media/image657.jpeg"/><Relationship Id="rId48" Type="http://schemas.openxmlformats.org/officeDocument/2006/relationships/image" Target="../media/image662.jpeg"/><Relationship Id="rId8" Type="http://schemas.openxmlformats.org/officeDocument/2006/relationships/image" Target="../media/image622.jpeg"/><Relationship Id="rId51" Type="http://schemas.openxmlformats.org/officeDocument/2006/relationships/image" Target="../media/image665.jpe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69.jpeg"/><Relationship Id="rId1" Type="http://schemas.openxmlformats.org/officeDocument/2006/relationships/image" Target="../media/image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70.jpeg"/><Relationship Id="rId1" Type="http://schemas.openxmlformats.org/officeDocument/2006/relationships/image" Target="../media/image8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2.jpeg"/><Relationship Id="rId2" Type="http://schemas.openxmlformats.org/officeDocument/2006/relationships/image" Target="../media/image671.jpeg"/><Relationship Id="rId1" Type="http://schemas.openxmlformats.org/officeDocument/2006/relationships/image" Target="../media/image8.png"/></Relationships>
</file>

<file path=xl/drawings/_rels/drawing4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9.png"/><Relationship Id="rId3" Type="http://schemas.openxmlformats.org/officeDocument/2006/relationships/image" Target="../media/image674.jpeg"/><Relationship Id="rId7" Type="http://schemas.openxmlformats.org/officeDocument/2006/relationships/image" Target="../media/image678.png"/><Relationship Id="rId2" Type="http://schemas.openxmlformats.org/officeDocument/2006/relationships/image" Target="../media/image673.jpeg"/><Relationship Id="rId1" Type="http://schemas.openxmlformats.org/officeDocument/2006/relationships/image" Target="../media/image8.png"/><Relationship Id="rId6" Type="http://schemas.openxmlformats.org/officeDocument/2006/relationships/image" Target="../media/image677.png"/><Relationship Id="rId5" Type="http://schemas.openxmlformats.org/officeDocument/2006/relationships/image" Target="../media/image676.png"/><Relationship Id="rId4" Type="http://schemas.openxmlformats.org/officeDocument/2006/relationships/image" Target="../media/image675.png"/><Relationship Id="rId9" Type="http://schemas.openxmlformats.org/officeDocument/2006/relationships/image" Target="../media/image680.jpe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2.png"/><Relationship Id="rId2" Type="http://schemas.openxmlformats.org/officeDocument/2006/relationships/image" Target="../media/image681.png"/><Relationship Id="rId1" Type="http://schemas.openxmlformats.org/officeDocument/2006/relationships/image" Target="../media/image8.png"/><Relationship Id="rId5" Type="http://schemas.openxmlformats.org/officeDocument/2006/relationships/image" Target="../media/image684.png"/><Relationship Id="rId4" Type="http://schemas.openxmlformats.org/officeDocument/2006/relationships/image" Target="../media/image683.png"/></Relationships>
</file>

<file path=xl/drawings/_rels/drawing4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10.jpeg"/><Relationship Id="rId117" Type="http://schemas.openxmlformats.org/officeDocument/2006/relationships/image" Target="../media/image800.jpeg"/><Relationship Id="rId21" Type="http://schemas.openxmlformats.org/officeDocument/2006/relationships/image" Target="../media/image705.jpeg"/><Relationship Id="rId42" Type="http://schemas.openxmlformats.org/officeDocument/2006/relationships/image" Target="../media/image726.jpeg"/><Relationship Id="rId47" Type="http://schemas.openxmlformats.org/officeDocument/2006/relationships/image" Target="../media/image731.jpeg"/><Relationship Id="rId63" Type="http://schemas.openxmlformats.org/officeDocument/2006/relationships/image" Target="../media/image746.png"/><Relationship Id="rId68" Type="http://schemas.openxmlformats.org/officeDocument/2006/relationships/image" Target="../media/image751.jpeg"/><Relationship Id="rId84" Type="http://schemas.openxmlformats.org/officeDocument/2006/relationships/image" Target="../media/image767.jpeg"/><Relationship Id="rId89" Type="http://schemas.openxmlformats.org/officeDocument/2006/relationships/image" Target="../media/image772.png"/><Relationship Id="rId112" Type="http://schemas.openxmlformats.org/officeDocument/2006/relationships/image" Target="../media/image795.png"/><Relationship Id="rId16" Type="http://schemas.openxmlformats.org/officeDocument/2006/relationships/image" Target="../media/image700.jpeg"/><Relationship Id="rId107" Type="http://schemas.openxmlformats.org/officeDocument/2006/relationships/image" Target="../media/image790.jpeg"/><Relationship Id="rId11" Type="http://schemas.openxmlformats.org/officeDocument/2006/relationships/image" Target="../media/image695.jpeg"/><Relationship Id="rId32" Type="http://schemas.openxmlformats.org/officeDocument/2006/relationships/image" Target="../media/image716.jpeg"/><Relationship Id="rId37" Type="http://schemas.openxmlformats.org/officeDocument/2006/relationships/image" Target="../media/image721.jpeg"/><Relationship Id="rId53" Type="http://schemas.openxmlformats.org/officeDocument/2006/relationships/image" Target="../media/image737.jpeg"/><Relationship Id="rId58" Type="http://schemas.openxmlformats.org/officeDocument/2006/relationships/image" Target="../media/image741.jpeg"/><Relationship Id="rId74" Type="http://schemas.openxmlformats.org/officeDocument/2006/relationships/image" Target="../media/image757.jpeg"/><Relationship Id="rId79" Type="http://schemas.openxmlformats.org/officeDocument/2006/relationships/image" Target="../media/image762.jpeg"/><Relationship Id="rId102" Type="http://schemas.openxmlformats.org/officeDocument/2006/relationships/image" Target="../media/image785.jpeg"/><Relationship Id="rId5" Type="http://schemas.openxmlformats.org/officeDocument/2006/relationships/image" Target="../media/image689.jpeg"/><Relationship Id="rId61" Type="http://schemas.openxmlformats.org/officeDocument/2006/relationships/image" Target="../media/image744.jpeg"/><Relationship Id="rId82" Type="http://schemas.openxmlformats.org/officeDocument/2006/relationships/image" Target="../media/image765.jpeg"/><Relationship Id="rId90" Type="http://schemas.openxmlformats.org/officeDocument/2006/relationships/image" Target="../media/image773.jpeg"/><Relationship Id="rId95" Type="http://schemas.openxmlformats.org/officeDocument/2006/relationships/image" Target="../media/image778.png"/><Relationship Id="rId19" Type="http://schemas.openxmlformats.org/officeDocument/2006/relationships/image" Target="../media/image703.jpeg"/><Relationship Id="rId14" Type="http://schemas.openxmlformats.org/officeDocument/2006/relationships/image" Target="../media/image698.jpeg"/><Relationship Id="rId22" Type="http://schemas.openxmlformats.org/officeDocument/2006/relationships/image" Target="../media/image706.jpeg"/><Relationship Id="rId27" Type="http://schemas.openxmlformats.org/officeDocument/2006/relationships/image" Target="../media/image711.jpeg"/><Relationship Id="rId30" Type="http://schemas.openxmlformats.org/officeDocument/2006/relationships/image" Target="../media/image714.jpeg"/><Relationship Id="rId35" Type="http://schemas.openxmlformats.org/officeDocument/2006/relationships/image" Target="../media/image719.jpeg"/><Relationship Id="rId43" Type="http://schemas.openxmlformats.org/officeDocument/2006/relationships/image" Target="../media/image727.jpeg"/><Relationship Id="rId48" Type="http://schemas.openxmlformats.org/officeDocument/2006/relationships/image" Target="../media/image732.jpeg"/><Relationship Id="rId56" Type="http://schemas.openxmlformats.org/officeDocument/2006/relationships/image" Target="../media/image739.jpeg"/><Relationship Id="rId64" Type="http://schemas.openxmlformats.org/officeDocument/2006/relationships/image" Target="../media/image747.jpeg"/><Relationship Id="rId69" Type="http://schemas.openxmlformats.org/officeDocument/2006/relationships/image" Target="../media/image752.jpeg"/><Relationship Id="rId77" Type="http://schemas.openxmlformats.org/officeDocument/2006/relationships/image" Target="../media/image760.png"/><Relationship Id="rId100" Type="http://schemas.openxmlformats.org/officeDocument/2006/relationships/image" Target="../media/image783.jpeg"/><Relationship Id="rId105" Type="http://schemas.openxmlformats.org/officeDocument/2006/relationships/image" Target="../media/image788.jpeg"/><Relationship Id="rId113" Type="http://schemas.openxmlformats.org/officeDocument/2006/relationships/image" Target="../media/image796.jpeg"/><Relationship Id="rId118" Type="http://schemas.openxmlformats.org/officeDocument/2006/relationships/image" Target="../media/image801.jpeg"/><Relationship Id="rId8" Type="http://schemas.openxmlformats.org/officeDocument/2006/relationships/image" Target="../media/image692.jpeg"/><Relationship Id="rId51" Type="http://schemas.openxmlformats.org/officeDocument/2006/relationships/image" Target="../media/image735.jpeg"/><Relationship Id="rId72" Type="http://schemas.openxmlformats.org/officeDocument/2006/relationships/image" Target="../media/image755.jpeg"/><Relationship Id="rId80" Type="http://schemas.openxmlformats.org/officeDocument/2006/relationships/image" Target="../media/image763.jpeg"/><Relationship Id="rId85" Type="http://schemas.openxmlformats.org/officeDocument/2006/relationships/image" Target="../media/image768.png"/><Relationship Id="rId93" Type="http://schemas.openxmlformats.org/officeDocument/2006/relationships/image" Target="../media/image776.png"/><Relationship Id="rId98" Type="http://schemas.openxmlformats.org/officeDocument/2006/relationships/image" Target="../media/image781.jpeg"/><Relationship Id="rId121" Type="http://schemas.openxmlformats.org/officeDocument/2006/relationships/image" Target="../media/image804.png"/><Relationship Id="rId3" Type="http://schemas.openxmlformats.org/officeDocument/2006/relationships/image" Target="../media/image687.jpeg"/><Relationship Id="rId12" Type="http://schemas.openxmlformats.org/officeDocument/2006/relationships/image" Target="../media/image696.jpeg"/><Relationship Id="rId17" Type="http://schemas.openxmlformats.org/officeDocument/2006/relationships/image" Target="../media/image701.jpeg"/><Relationship Id="rId25" Type="http://schemas.openxmlformats.org/officeDocument/2006/relationships/image" Target="../media/image709.jpeg"/><Relationship Id="rId33" Type="http://schemas.openxmlformats.org/officeDocument/2006/relationships/image" Target="../media/image717.jpeg"/><Relationship Id="rId38" Type="http://schemas.openxmlformats.org/officeDocument/2006/relationships/image" Target="../media/image722.jpeg"/><Relationship Id="rId46" Type="http://schemas.openxmlformats.org/officeDocument/2006/relationships/image" Target="../media/image730.jpeg"/><Relationship Id="rId59" Type="http://schemas.openxmlformats.org/officeDocument/2006/relationships/image" Target="../media/image742.jpeg"/><Relationship Id="rId67" Type="http://schemas.openxmlformats.org/officeDocument/2006/relationships/image" Target="../media/image750.jpeg"/><Relationship Id="rId103" Type="http://schemas.openxmlformats.org/officeDocument/2006/relationships/image" Target="../media/image786.jpeg"/><Relationship Id="rId108" Type="http://schemas.openxmlformats.org/officeDocument/2006/relationships/image" Target="../media/image791.jpeg"/><Relationship Id="rId116" Type="http://schemas.openxmlformats.org/officeDocument/2006/relationships/image" Target="../media/image799.jpeg"/><Relationship Id="rId20" Type="http://schemas.openxmlformats.org/officeDocument/2006/relationships/image" Target="../media/image704.jpeg"/><Relationship Id="rId41" Type="http://schemas.openxmlformats.org/officeDocument/2006/relationships/image" Target="../media/image725.jpeg"/><Relationship Id="rId54" Type="http://schemas.openxmlformats.org/officeDocument/2006/relationships/image" Target="../media/image738.jpeg"/><Relationship Id="rId62" Type="http://schemas.openxmlformats.org/officeDocument/2006/relationships/image" Target="../media/image745.jpeg"/><Relationship Id="rId70" Type="http://schemas.openxmlformats.org/officeDocument/2006/relationships/image" Target="../media/image753.jpeg"/><Relationship Id="rId75" Type="http://schemas.openxmlformats.org/officeDocument/2006/relationships/image" Target="../media/image758.png"/><Relationship Id="rId83" Type="http://schemas.openxmlformats.org/officeDocument/2006/relationships/image" Target="../media/image766.jpeg"/><Relationship Id="rId88" Type="http://schemas.openxmlformats.org/officeDocument/2006/relationships/image" Target="../media/image771.png"/><Relationship Id="rId91" Type="http://schemas.openxmlformats.org/officeDocument/2006/relationships/image" Target="../media/image774.png"/><Relationship Id="rId96" Type="http://schemas.openxmlformats.org/officeDocument/2006/relationships/image" Target="../media/image779.jpeg"/><Relationship Id="rId111" Type="http://schemas.openxmlformats.org/officeDocument/2006/relationships/image" Target="../media/image794.jpeg"/><Relationship Id="rId1" Type="http://schemas.openxmlformats.org/officeDocument/2006/relationships/image" Target="../media/image685.jpeg"/><Relationship Id="rId6" Type="http://schemas.openxmlformats.org/officeDocument/2006/relationships/image" Target="../media/image690.jpeg"/><Relationship Id="rId15" Type="http://schemas.openxmlformats.org/officeDocument/2006/relationships/image" Target="../media/image699.jpeg"/><Relationship Id="rId23" Type="http://schemas.openxmlformats.org/officeDocument/2006/relationships/image" Target="../media/image707.jpeg"/><Relationship Id="rId28" Type="http://schemas.openxmlformats.org/officeDocument/2006/relationships/image" Target="../media/image712.jpeg"/><Relationship Id="rId36" Type="http://schemas.openxmlformats.org/officeDocument/2006/relationships/image" Target="../media/image720.jpeg"/><Relationship Id="rId49" Type="http://schemas.openxmlformats.org/officeDocument/2006/relationships/image" Target="../media/image733.jpeg"/><Relationship Id="rId57" Type="http://schemas.openxmlformats.org/officeDocument/2006/relationships/image" Target="../media/image740.png"/><Relationship Id="rId106" Type="http://schemas.openxmlformats.org/officeDocument/2006/relationships/image" Target="../media/image789.jpeg"/><Relationship Id="rId114" Type="http://schemas.openxmlformats.org/officeDocument/2006/relationships/image" Target="../media/image797.jpeg"/><Relationship Id="rId119" Type="http://schemas.openxmlformats.org/officeDocument/2006/relationships/image" Target="../media/image802.jpeg"/><Relationship Id="rId10" Type="http://schemas.openxmlformats.org/officeDocument/2006/relationships/image" Target="../media/image694.jpeg"/><Relationship Id="rId31" Type="http://schemas.openxmlformats.org/officeDocument/2006/relationships/image" Target="../media/image715.jpeg"/><Relationship Id="rId44" Type="http://schemas.openxmlformats.org/officeDocument/2006/relationships/image" Target="../media/image728.jpeg"/><Relationship Id="rId52" Type="http://schemas.openxmlformats.org/officeDocument/2006/relationships/image" Target="../media/image736.jpeg"/><Relationship Id="rId60" Type="http://schemas.openxmlformats.org/officeDocument/2006/relationships/image" Target="../media/image743.png"/><Relationship Id="rId65" Type="http://schemas.openxmlformats.org/officeDocument/2006/relationships/image" Target="../media/image748.png"/><Relationship Id="rId73" Type="http://schemas.openxmlformats.org/officeDocument/2006/relationships/image" Target="../media/image756.jpeg"/><Relationship Id="rId78" Type="http://schemas.openxmlformats.org/officeDocument/2006/relationships/image" Target="../media/image761.jpeg"/><Relationship Id="rId81" Type="http://schemas.openxmlformats.org/officeDocument/2006/relationships/image" Target="../media/image764.jpeg"/><Relationship Id="rId86" Type="http://schemas.openxmlformats.org/officeDocument/2006/relationships/image" Target="../media/image769.jpeg"/><Relationship Id="rId94" Type="http://schemas.openxmlformats.org/officeDocument/2006/relationships/image" Target="../media/image777.png"/><Relationship Id="rId99" Type="http://schemas.openxmlformats.org/officeDocument/2006/relationships/image" Target="../media/image782.jpeg"/><Relationship Id="rId101" Type="http://schemas.openxmlformats.org/officeDocument/2006/relationships/image" Target="../media/image784.jpeg"/><Relationship Id="rId122" Type="http://schemas.openxmlformats.org/officeDocument/2006/relationships/image" Target="../media/image805.jpeg"/><Relationship Id="rId4" Type="http://schemas.openxmlformats.org/officeDocument/2006/relationships/image" Target="../media/image688.jpeg"/><Relationship Id="rId9" Type="http://schemas.openxmlformats.org/officeDocument/2006/relationships/image" Target="../media/image693.jpeg"/><Relationship Id="rId13" Type="http://schemas.openxmlformats.org/officeDocument/2006/relationships/image" Target="../media/image697.jpeg"/><Relationship Id="rId18" Type="http://schemas.openxmlformats.org/officeDocument/2006/relationships/image" Target="../media/image702.jpeg"/><Relationship Id="rId39" Type="http://schemas.openxmlformats.org/officeDocument/2006/relationships/image" Target="../media/image723.jpeg"/><Relationship Id="rId109" Type="http://schemas.openxmlformats.org/officeDocument/2006/relationships/image" Target="../media/image792.jpeg"/><Relationship Id="rId34" Type="http://schemas.openxmlformats.org/officeDocument/2006/relationships/image" Target="../media/image718.jpeg"/><Relationship Id="rId50" Type="http://schemas.openxmlformats.org/officeDocument/2006/relationships/image" Target="../media/image734.jpeg"/><Relationship Id="rId55" Type="http://schemas.openxmlformats.org/officeDocument/2006/relationships/image" Target="../media/image8.png"/><Relationship Id="rId76" Type="http://schemas.openxmlformats.org/officeDocument/2006/relationships/image" Target="../media/image759.jpeg"/><Relationship Id="rId97" Type="http://schemas.openxmlformats.org/officeDocument/2006/relationships/image" Target="../media/image780.jpeg"/><Relationship Id="rId104" Type="http://schemas.openxmlformats.org/officeDocument/2006/relationships/image" Target="../media/image787.jpeg"/><Relationship Id="rId120" Type="http://schemas.openxmlformats.org/officeDocument/2006/relationships/image" Target="../media/image803.jpeg"/><Relationship Id="rId7" Type="http://schemas.openxmlformats.org/officeDocument/2006/relationships/image" Target="../media/image691.jpeg"/><Relationship Id="rId71" Type="http://schemas.openxmlformats.org/officeDocument/2006/relationships/image" Target="../media/image754.jpeg"/><Relationship Id="rId92" Type="http://schemas.openxmlformats.org/officeDocument/2006/relationships/image" Target="../media/image775.png"/><Relationship Id="rId2" Type="http://schemas.openxmlformats.org/officeDocument/2006/relationships/image" Target="../media/image686.jpeg"/><Relationship Id="rId29" Type="http://schemas.openxmlformats.org/officeDocument/2006/relationships/image" Target="../media/image713.jpeg"/><Relationship Id="rId24" Type="http://schemas.openxmlformats.org/officeDocument/2006/relationships/image" Target="../media/image708.jpeg"/><Relationship Id="rId40" Type="http://schemas.openxmlformats.org/officeDocument/2006/relationships/image" Target="../media/image724.jpeg"/><Relationship Id="rId45" Type="http://schemas.openxmlformats.org/officeDocument/2006/relationships/image" Target="../media/image729.jpeg"/><Relationship Id="rId66" Type="http://schemas.openxmlformats.org/officeDocument/2006/relationships/image" Target="../media/image749.jpeg"/><Relationship Id="rId87" Type="http://schemas.openxmlformats.org/officeDocument/2006/relationships/image" Target="../media/image770.png"/><Relationship Id="rId110" Type="http://schemas.openxmlformats.org/officeDocument/2006/relationships/image" Target="../media/image793.jpeg"/><Relationship Id="rId115" Type="http://schemas.openxmlformats.org/officeDocument/2006/relationships/image" Target="../media/image798.jpe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2.jpeg"/><Relationship Id="rId13" Type="http://schemas.openxmlformats.org/officeDocument/2006/relationships/image" Target="../media/image817.jpeg"/><Relationship Id="rId18" Type="http://schemas.openxmlformats.org/officeDocument/2006/relationships/image" Target="../media/image822.jpeg"/><Relationship Id="rId3" Type="http://schemas.openxmlformats.org/officeDocument/2006/relationships/image" Target="../media/image807.jpeg"/><Relationship Id="rId7" Type="http://schemas.openxmlformats.org/officeDocument/2006/relationships/image" Target="../media/image811.jpeg"/><Relationship Id="rId12" Type="http://schemas.openxmlformats.org/officeDocument/2006/relationships/image" Target="../media/image816.jpeg"/><Relationship Id="rId17" Type="http://schemas.openxmlformats.org/officeDocument/2006/relationships/image" Target="../media/image821.jpeg"/><Relationship Id="rId2" Type="http://schemas.openxmlformats.org/officeDocument/2006/relationships/image" Target="../media/image806.jpeg"/><Relationship Id="rId16" Type="http://schemas.openxmlformats.org/officeDocument/2006/relationships/image" Target="../media/image820.jpeg"/><Relationship Id="rId1" Type="http://schemas.openxmlformats.org/officeDocument/2006/relationships/image" Target="../media/image8.png"/><Relationship Id="rId6" Type="http://schemas.openxmlformats.org/officeDocument/2006/relationships/image" Target="../media/image810.jpeg"/><Relationship Id="rId11" Type="http://schemas.openxmlformats.org/officeDocument/2006/relationships/image" Target="../media/image815.jpeg"/><Relationship Id="rId5" Type="http://schemas.openxmlformats.org/officeDocument/2006/relationships/image" Target="../media/image809.jpeg"/><Relationship Id="rId15" Type="http://schemas.openxmlformats.org/officeDocument/2006/relationships/image" Target="../media/image819.jpeg"/><Relationship Id="rId10" Type="http://schemas.openxmlformats.org/officeDocument/2006/relationships/image" Target="../media/image814.jpeg"/><Relationship Id="rId19" Type="http://schemas.openxmlformats.org/officeDocument/2006/relationships/image" Target="../media/image823.jpeg"/><Relationship Id="rId4" Type="http://schemas.openxmlformats.org/officeDocument/2006/relationships/image" Target="../media/image808.jpeg"/><Relationship Id="rId9" Type="http://schemas.openxmlformats.org/officeDocument/2006/relationships/image" Target="../media/image813.jpeg"/><Relationship Id="rId14" Type="http://schemas.openxmlformats.org/officeDocument/2006/relationships/image" Target="../media/image818.jpe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0.png"/><Relationship Id="rId13" Type="http://schemas.openxmlformats.org/officeDocument/2006/relationships/image" Target="../media/image835.jpeg"/><Relationship Id="rId18" Type="http://schemas.openxmlformats.org/officeDocument/2006/relationships/image" Target="../media/image840.jpeg"/><Relationship Id="rId3" Type="http://schemas.openxmlformats.org/officeDocument/2006/relationships/image" Target="../media/image825.png"/><Relationship Id="rId7" Type="http://schemas.openxmlformats.org/officeDocument/2006/relationships/image" Target="../media/image829.png"/><Relationship Id="rId12" Type="http://schemas.openxmlformats.org/officeDocument/2006/relationships/image" Target="../media/image834.jpeg"/><Relationship Id="rId17" Type="http://schemas.openxmlformats.org/officeDocument/2006/relationships/image" Target="../media/image839.jpeg"/><Relationship Id="rId2" Type="http://schemas.openxmlformats.org/officeDocument/2006/relationships/image" Target="../media/image824.png"/><Relationship Id="rId16" Type="http://schemas.openxmlformats.org/officeDocument/2006/relationships/image" Target="../media/image838.jpeg"/><Relationship Id="rId1" Type="http://schemas.openxmlformats.org/officeDocument/2006/relationships/image" Target="../media/image8.png"/><Relationship Id="rId6" Type="http://schemas.openxmlformats.org/officeDocument/2006/relationships/image" Target="../media/image828.jpeg"/><Relationship Id="rId11" Type="http://schemas.openxmlformats.org/officeDocument/2006/relationships/image" Target="../media/image833.jpeg"/><Relationship Id="rId5" Type="http://schemas.openxmlformats.org/officeDocument/2006/relationships/image" Target="../media/image827.jpeg"/><Relationship Id="rId15" Type="http://schemas.openxmlformats.org/officeDocument/2006/relationships/image" Target="../media/image837.jpeg"/><Relationship Id="rId10" Type="http://schemas.openxmlformats.org/officeDocument/2006/relationships/image" Target="../media/image832.jpeg"/><Relationship Id="rId19" Type="http://schemas.openxmlformats.org/officeDocument/2006/relationships/image" Target="../media/image841.jpeg"/><Relationship Id="rId4" Type="http://schemas.openxmlformats.org/officeDocument/2006/relationships/image" Target="../media/image826.jpeg"/><Relationship Id="rId9" Type="http://schemas.openxmlformats.org/officeDocument/2006/relationships/image" Target="../media/image831.jpeg"/><Relationship Id="rId14" Type="http://schemas.openxmlformats.org/officeDocument/2006/relationships/image" Target="../media/image836.jpeg"/></Relationships>
</file>

<file path=xl/drawings/_rels/drawing4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8.png"/><Relationship Id="rId13" Type="http://schemas.openxmlformats.org/officeDocument/2006/relationships/image" Target="../media/image853.png"/><Relationship Id="rId18" Type="http://schemas.openxmlformats.org/officeDocument/2006/relationships/image" Target="../media/image858.png"/><Relationship Id="rId3" Type="http://schemas.openxmlformats.org/officeDocument/2006/relationships/image" Target="../media/image843.png"/><Relationship Id="rId21" Type="http://schemas.openxmlformats.org/officeDocument/2006/relationships/image" Target="../media/image861.png"/><Relationship Id="rId7" Type="http://schemas.openxmlformats.org/officeDocument/2006/relationships/image" Target="../media/image847.png"/><Relationship Id="rId12" Type="http://schemas.openxmlformats.org/officeDocument/2006/relationships/image" Target="../media/image852.png"/><Relationship Id="rId17" Type="http://schemas.openxmlformats.org/officeDocument/2006/relationships/image" Target="../media/image857.png"/><Relationship Id="rId2" Type="http://schemas.openxmlformats.org/officeDocument/2006/relationships/image" Target="../media/image842.png"/><Relationship Id="rId16" Type="http://schemas.openxmlformats.org/officeDocument/2006/relationships/image" Target="../media/image856.png"/><Relationship Id="rId20" Type="http://schemas.openxmlformats.org/officeDocument/2006/relationships/image" Target="../media/image860.jpeg"/><Relationship Id="rId1" Type="http://schemas.openxmlformats.org/officeDocument/2006/relationships/image" Target="../media/image8.png"/><Relationship Id="rId6" Type="http://schemas.openxmlformats.org/officeDocument/2006/relationships/image" Target="../media/image846.png"/><Relationship Id="rId11" Type="http://schemas.openxmlformats.org/officeDocument/2006/relationships/image" Target="../media/image851.png"/><Relationship Id="rId5" Type="http://schemas.openxmlformats.org/officeDocument/2006/relationships/image" Target="../media/image845.png"/><Relationship Id="rId15" Type="http://schemas.openxmlformats.org/officeDocument/2006/relationships/image" Target="../media/image855.png"/><Relationship Id="rId23" Type="http://schemas.openxmlformats.org/officeDocument/2006/relationships/image" Target="../media/image863.jpeg"/><Relationship Id="rId10" Type="http://schemas.openxmlformats.org/officeDocument/2006/relationships/image" Target="../media/image850.png"/><Relationship Id="rId19" Type="http://schemas.openxmlformats.org/officeDocument/2006/relationships/image" Target="../media/image859.png"/><Relationship Id="rId4" Type="http://schemas.openxmlformats.org/officeDocument/2006/relationships/image" Target="../media/image844.png"/><Relationship Id="rId9" Type="http://schemas.openxmlformats.org/officeDocument/2006/relationships/image" Target="../media/image849.png"/><Relationship Id="rId14" Type="http://schemas.openxmlformats.org/officeDocument/2006/relationships/image" Target="../media/image854.png"/><Relationship Id="rId22" Type="http://schemas.openxmlformats.org/officeDocument/2006/relationships/image" Target="../media/image862.jpeg"/></Relationships>
</file>

<file path=xl/drawings/_rels/drawing4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1.png"/><Relationship Id="rId13" Type="http://schemas.openxmlformats.org/officeDocument/2006/relationships/image" Target="../media/image876.png"/><Relationship Id="rId18" Type="http://schemas.openxmlformats.org/officeDocument/2006/relationships/image" Target="../media/image880.png"/><Relationship Id="rId3" Type="http://schemas.openxmlformats.org/officeDocument/2006/relationships/image" Target="../media/image866.jpeg"/><Relationship Id="rId7" Type="http://schemas.openxmlformats.org/officeDocument/2006/relationships/image" Target="../media/image870.jpeg"/><Relationship Id="rId12" Type="http://schemas.openxmlformats.org/officeDocument/2006/relationships/image" Target="../media/image875.png"/><Relationship Id="rId17" Type="http://schemas.openxmlformats.org/officeDocument/2006/relationships/image" Target="../media/image8.png"/><Relationship Id="rId2" Type="http://schemas.openxmlformats.org/officeDocument/2006/relationships/image" Target="../media/image865.jpeg"/><Relationship Id="rId16" Type="http://schemas.openxmlformats.org/officeDocument/2006/relationships/image" Target="../media/image879.jpeg"/><Relationship Id="rId1" Type="http://schemas.openxmlformats.org/officeDocument/2006/relationships/image" Target="../media/image864.jpeg"/><Relationship Id="rId6" Type="http://schemas.openxmlformats.org/officeDocument/2006/relationships/image" Target="../media/image869.jpeg"/><Relationship Id="rId11" Type="http://schemas.openxmlformats.org/officeDocument/2006/relationships/image" Target="../media/image874.jpeg"/><Relationship Id="rId5" Type="http://schemas.openxmlformats.org/officeDocument/2006/relationships/image" Target="../media/image868.jpeg"/><Relationship Id="rId15" Type="http://schemas.openxmlformats.org/officeDocument/2006/relationships/image" Target="../media/image878.jpeg"/><Relationship Id="rId10" Type="http://schemas.openxmlformats.org/officeDocument/2006/relationships/image" Target="../media/image873.png"/><Relationship Id="rId4" Type="http://schemas.openxmlformats.org/officeDocument/2006/relationships/image" Target="../media/image867.jpeg"/><Relationship Id="rId9" Type="http://schemas.openxmlformats.org/officeDocument/2006/relationships/image" Target="../media/image872.png"/><Relationship Id="rId14" Type="http://schemas.openxmlformats.org/officeDocument/2006/relationships/image" Target="../media/image877.jpe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83.jpeg"/><Relationship Id="rId2" Type="http://schemas.openxmlformats.org/officeDocument/2006/relationships/image" Target="../media/image882.jpeg"/><Relationship Id="rId1" Type="http://schemas.openxmlformats.org/officeDocument/2006/relationships/image" Target="../media/image881.jpeg"/><Relationship Id="rId6" Type="http://schemas.openxmlformats.org/officeDocument/2006/relationships/image" Target="../media/image885.jpeg"/><Relationship Id="rId5" Type="http://schemas.openxmlformats.org/officeDocument/2006/relationships/image" Target="../media/image884.png"/><Relationship Id="rId4" Type="http://schemas.openxmlformats.org/officeDocument/2006/relationships/image" Target="../media/image8.png"/></Relationships>
</file>

<file path=xl/drawings/_rels/drawing4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2.jpeg"/><Relationship Id="rId13" Type="http://schemas.openxmlformats.org/officeDocument/2006/relationships/image" Target="../media/image897.png"/><Relationship Id="rId3" Type="http://schemas.openxmlformats.org/officeDocument/2006/relationships/image" Target="../media/image888.jpeg"/><Relationship Id="rId7" Type="http://schemas.openxmlformats.org/officeDocument/2006/relationships/image" Target="../media/image891.png"/><Relationship Id="rId12" Type="http://schemas.openxmlformats.org/officeDocument/2006/relationships/image" Target="../media/image896.png"/><Relationship Id="rId2" Type="http://schemas.openxmlformats.org/officeDocument/2006/relationships/image" Target="../media/image887.jpeg"/><Relationship Id="rId1" Type="http://schemas.openxmlformats.org/officeDocument/2006/relationships/image" Target="../media/image886.jpeg"/><Relationship Id="rId6" Type="http://schemas.openxmlformats.org/officeDocument/2006/relationships/image" Target="../media/image8.png"/><Relationship Id="rId11" Type="http://schemas.openxmlformats.org/officeDocument/2006/relationships/image" Target="../media/image895.png"/><Relationship Id="rId5" Type="http://schemas.openxmlformats.org/officeDocument/2006/relationships/image" Target="../media/image890.jpeg"/><Relationship Id="rId15" Type="http://schemas.openxmlformats.org/officeDocument/2006/relationships/image" Target="../media/image899.png"/><Relationship Id="rId10" Type="http://schemas.openxmlformats.org/officeDocument/2006/relationships/image" Target="../media/image894.png"/><Relationship Id="rId4" Type="http://schemas.openxmlformats.org/officeDocument/2006/relationships/image" Target="../media/image889.png"/><Relationship Id="rId9" Type="http://schemas.openxmlformats.org/officeDocument/2006/relationships/image" Target="../media/image893.png"/><Relationship Id="rId14" Type="http://schemas.openxmlformats.org/officeDocument/2006/relationships/image" Target="../media/image898.png"/></Relationships>
</file>

<file path=xl/drawings/_rels/drawing4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6.png"/><Relationship Id="rId3" Type="http://schemas.openxmlformats.org/officeDocument/2006/relationships/image" Target="../media/image901.png"/><Relationship Id="rId7" Type="http://schemas.openxmlformats.org/officeDocument/2006/relationships/image" Target="../media/image905.png"/><Relationship Id="rId2" Type="http://schemas.openxmlformats.org/officeDocument/2006/relationships/image" Target="../media/image900.png"/><Relationship Id="rId1" Type="http://schemas.openxmlformats.org/officeDocument/2006/relationships/image" Target="../media/image8.png"/><Relationship Id="rId6" Type="http://schemas.openxmlformats.org/officeDocument/2006/relationships/image" Target="../media/image904.png"/><Relationship Id="rId5" Type="http://schemas.openxmlformats.org/officeDocument/2006/relationships/image" Target="../media/image903.png"/><Relationship Id="rId4" Type="http://schemas.openxmlformats.org/officeDocument/2006/relationships/image" Target="../media/image902.png"/><Relationship Id="rId9" Type="http://schemas.openxmlformats.org/officeDocument/2006/relationships/image" Target="../media/image907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9.jpeg"/><Relationship Id="rId2" Type="http://schemas.openxmlformats.org/officeDocument/2006/relationships/image" Target="../media/image908.jpeg"/><Relationship Id="rId1" Type="http://schemas.openxmlformats.org/officeDocument/2006/relationships/image" Target="../media/image8.png"/><Relationship Id="rId4" Type="http://schemas.openxmlformats.org/officeDocument/2006/relationships/image" Target="../media/image910.jpe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2.jpeg"/><Relationship Id="rId2" Type="http://schemas.openxmlformats.org/officeDocument/2006/relationships/image" Target="../media/image911.jpeg"/><Relationship Id="rId1" Type="http://schemas.openxmlformats.org/officeDocument/2006/relationships/image" Target="../media/image8.png"/><Relationship Id="rId4" Type="http://schemas.openxmlformats.org/officeDocument/2006/relationships/image" Target="../media/image913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5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0.jpeg"/><Relationship Id="rId13" Type="http://schemas.openxmlformats.org/officeDocument/2006/relationships/image" Target="../media/image925.jpeg"/><Relationship Id="rId18" Type="http://schemas.openxmlformats.org/officeDocument/2006/relationships/image" Target="../media/image930.jpeg"/><Relationship Id="rId3" Type="http://schemas.openxmlformats.org/officeDocument/2006/relationships/image" Target="../media/image915.jpeg"/><Relationship Id="rId21" Type="http://schemas.openxmlformats.org/officeDocument/2006/relationships/image" Target="../media/image933.jpeg"/><Relationship Id="rId7" Type="http://schemas.openxmlformats.org/officeDocument/2006/relationships/image" Target="../media/image919.jpeg"/><Relationship Id="rId12" Type="http://schemas.openxmlformats.org/officeDocument/2006/relationships/image" Target="../media/image924.jpeg"/><Relationship Id="rId17" Type="http://schemas.openxmlformats.org/officeDocument/2006/relationships/image" Target="../media/image929.jpeg"/><Relationship Id="rId2" Type="http://schemas.openxmlformats.org/officeDocument/2006/relationships/image" Target="../media/image914.jpeg"/><Relationship Id="rId16" Type="http://schemas.openxmlformats.org/officeDocument/2006/relationships/image" Target="../media/image928.jpeg"/><Relationship Id="rId20" Type="http://schemas.openxmlformats.org/officeDocument/2006/relationships/image" Target="../media/image932.jpeg"/><Relationship Id="rId1" Type="http://schemas.openxmlformats.org/officeDocument/2006/relationships/image" Target="../media/image8.png"/><Relationship Id="rId6" Type="http://schemas.openxmlformats.org/officeDocument/2006/relationships/image" Target="../media/image918.jpeg"/><Relationship Id="rId11" Type="http://schemas.openxmlformats.org/officeDocument/2006/relationships/image" Target="../media/image923.jpeg"/><Relationship Id="rId24" Type="http://schemas.openxmlformats.org/officeDocument/2006/relationships/image" Target="../media/image936.png"/><Relationship Id="rId5" Type="http://schemas.openxmlformats.org/officeDocument/2006/relationships/image" Target="../media/image917.jpeg"/><Relationship Id="rId15" Type="http://schemas.openxmlformats.org/officeDocument/2006/relationships/image" Target="../media/image927.jpeg"/><Relationship Id="rId23" Type="http://schemas.openxmlformats.org/officeDocument/2006/relationships/image" Target="../media/image935.jpeg"/><Relationship Id="rId10" Type="http://schemas.openxmlformats.org/officeDocument/2006/relationships/image" Target="../media/image922.jpeg"/><Relationship Id="rId19" Type="http://schemas.openxmlformats.org/officeDocument/2006/relationships/image" Target="../media/image931.jpeg"/><Relationship Id="rId4" Type="http://schemas.openxmlformats.org/officeDocument/2006/relationships/image" Target="../media/image916.jpeg"/><Relationship Id="rId9" Type="http://schemas.openxmlformats.org/officeDocument/2006/relationships/image" Target="../media/image921.jpeg"/><Relationship Id="rId14" Type="http://schemas.openxmlformats.org/officeDocument/2006/relationships/image" Target="../media/image926.jpeg"/><Relationship Id="rId22" Type="http://schemas.openxmlformats.org/officeDocument/2006/relationships/image" Target="../media/image934.jpeg"/></Relationships>
</file>

<file path=xl/drawings/_rels/drawing5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3.png"/><Relationship Id="rId3" Type="http://schemas.openxmlformats.org/officeDocument/2006/relationships/image" Target="../media/image938.jpeg"/><Relationship Id="rId7" Type="http://schemas.openxmlformats.org/officeDocument/2006/relationships/image" Target="../media/image942.png"/><Relationship Id="rId2" Type="http://schemas.openxmlformats.org/officeDocument/2006/relationships/image" Target="../media/image937.jpeg"/><Relationship Id="rId1" Type="http://schemas.openxmlformats.org/officeDocument/2006/relationships/image" Target="../media/image8.png"/><Relationship Id="rId6" Type="http://schemas.openxmlformats.org/officeDocument/2006/relationships/image" Target="../media/image941.png"/><Relationship Id="rId5" Type="http://schemas.openxmlformats.org/officeDocument/2006/relationships/image" Target="../media/image940.png"/><Relationship Id="rId10" Type="http://schemas.openxmlformats.org/officeDocument/2006/relationships/image" Target="../media/image945.jpeg"/><Relationship Id="rId4" Type="http://schemas.openxmlformats.org/officeDocument/2006/relationships/image" Target="../media/image939.png"/><Relationship Id="rId9" Type="http://schemas.openxmlformats.org/officeDocument/2006/relationships/image" Target="../media/image944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7.png"/><Relationship Id="rId2" Type="http://schemas.openxmlformats.org/officeDocument/2006/relationships/image" Target="../media/image946.png"/><Relationship Id="rId1" Type="http://schemas.openxmlformats.org/officeDocument/2006/relationships/image" Target="../media/image8.png"/><Relationship Id="rId4" Type="http://schemas.openxmlformats.org/officeDocument/2006/relationships/image" Target="../media/image948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50.jpeg"/><Relationship Id="rId7" Type="http://schemas.openxmlformats.org/officeDocument/2006/relationships/image" Target="../media/image954.jpeg"/><Relationship Id="rId2" Type="http://schemas.openxmlformats.org/officeDocument/2006/relationships/image" Target="../media/image949.png"/><Relationship Id="rId1" Type="http://schemas.openxmlformats.org/officeDocument/2006/relationships/image" Target="../media/image8.png"/><Relationship Id="rId6" Type="http://schemas.openxmlformats.org/officeDocument/2006/relationships/image" Target="../media/image953.jpeg"/><Relationship Id="rId5" Type="http://schemas.openxmlformats.org/officeDocument/2006/relationships/image" Target="../media/image952.png"/><Relationship Id="rId4" Type="http://schemas.openxmlformats.org/officeDocument/2006/relationships/image" Target="../media/image951.png"/></Relationships>
</file>

<file path=xl/drawings/_rels/drawing5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1.jpeg"/><Relationship Id="rId3" Type="http://schemas.openxmlformats.org/officeDocument/2006/relationships/image" Target="../media/image956.jpeg"/><Relationship Id="rId7" Type="http://schemas.openxmlformats.org/officeDocument/2006/relationships/image" Target="../media/image960.jpeg"/><Relationship Id="rId2" Type="http://schemas.openxmlformats.org/officeDocument/2006/relationships/image" Target="../media/image955.png"/><Relationship Id="rId1" Type="http://schemas.openxmlformats.org/officeDocument/2006/relationships/image" Target="../media/image8.png"/><Relationship Id="rId6" Type="http://schemas.openxmlformats.org/officeDocument/2006/relationships/image" Target="../media/image959.jpeg"/><Relationship Id="rId5" Type="http://schemas.openxmlformats.org/officeDocument/2006/relationships/image" Target="../media/image958.jpeg"/><Relationship Id="rId4" Type="http://schemas.openxmlformats.org/officeDocument/2006/relationships/image" Target="../media/image957.jpe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3.png"/><Relationship Id="rId2" Type="http://schemas.openxmlformats.org/officeDocument/2006/relationships/image" Target="../media/image962.png"/><Relationship Id="rId1" Type="http://schemas.openxmlformats.org/officeDocument/2006/relationships/image" Target="../media/image8.png"/><Relationship Id="rId4" Type="http://schemas.openxmlformats.org/officeDocument/2006/relationships/image" Target="../media/image964.png"/></Relationships>
</file>

<file path=xl/drawings/_rels/drawing5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1.png"/><Relationship Id="rId13" Type="http://schemas.openxmlformats.org/officeDocument/2006/relationships/image" Target="../media/image976.png"/><Relationship Id="rId3" Type="http://schemas.openxmlformats.org/officeDocument/2006/relationships/image" Target="../media/image966.png"/><Relationship Id="rId7" Type="http://schemas.openxmlformats.org/officeDocument/2006/relationships/image" Target="../media/image970.png"/><Relationship Id="rId12" Type="http://schemas.openxmlformats.org/officeDocument/2006/relationships/image" Target="../media/image975.png"/><Relationship Id="rId17" Type="http://schemas.openxmlformats.org/officeDocument/2006/relationships/image" Target="../media/image980.png"/><Relationship Id="rId2" Type="http://schemas.openxmlformats.org/officeDocument/2006/relationships/image" Target="../media/image965.png"/><Relationship Id="rId16" Type="http://schemas.openxmlformats.org/officeDocument/2006/relationships/image" Target="../media/image979.png"/><Relationship Id="rId1" Type="http://schemas.openxmlformats.org/officeDocument/2006/relationships/image" Target="../media/image8.png"/><Relationship Id="rId6" Type="http://schemas.openxmlformats.org/officeDocument/2006/relationships/image" Target="../media/image969.png"/><Relationship Id="rId11" Type="http://schemas.openxmlformats.org/officeDocument/2006/relationships/image" Target="../media/image974.png"/><Relationship Id="rId5" Type="http://schemas.openxmlformats.org/officeDocument/2006/relationships/image" Target="../media/image968.png"/><Relationship Id="rId15" Type="http://schemas.openxmlformats.org/officeDocument/2006/relationships/image" Target="../media/image978.png"/><Relationship Id="rId10" Type="http://schemas.openxmlformats.org/officeDocument/2006/relationships/image" Target="../media/image973.png"/><Relationship Id="rId4" Type="http://schemas.openxmlformats.org/officeDocument/2006/relationships/image" Target="../media/image967.png"/><Relationship Id="rId9" Type="http://schemas.openxmlformats.org/officeDocument/2006/relationships/image" Target="../media/image972.png"/><Relationship Id="rId14" Type="http://schemas.openxmlformats.org/officeDocument/2006/relationships/image" Target="../media/image97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82.png"/><Relationship Id="rId2" Type="http://schemas.openxmlformats.org/officeDocument/2006/relationships/image" Target="../media/image981.png"/><Relationship Id="rId1" Type="http://schemas.openxmlformats.org/officeDocument/2006/relationships/image" Target="../media/image8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984.png"/><Relationship Id="rId1" Type="http://schemas.openxmlformats.org/officeDocument/2006/relationships/image" Target="../media/image983.png"/><Relationship Id="rId5" Type="http://schemas.openxmlformats.org/officeDocument/2006/relationships/image" Target="../media/image986.png"/><Relationship Id="rId4" Type="http://schemas.openxmlformats.org/officeDocument/2006/relationships/image" Target="../media/image985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88.png"/><Relationship Id="rId2" Type="http://schemas.openxmlformats.org/officeDocument/2006/relationships/image" Target="../media/image987.png"/><Relationship Id="rId1" Type="http://schemas.openxmlformats.org/officeDocument/2006/relationships/image" Target="../media/image8.png"/></Relationships>
</file>

<file path=xl/drawings/_rels/drawing6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01.png"/><Relationship Id="rId18" Type="http://schemas.openxmlformats.org/officeDocument/2006/relationships/image" Target="../media/image1006.png"/><Relationship Id="rId26" Type="http://schemas.openxmlformats.org/officeDocument/2006/relationships/image" Target="../media/image1014.png"/><Relationship Id="rId39" Type="http://schemas.openxmlformats.org/officeDocument/2006/relationships/image" Target="../media/image1027.png"/><Relationship Id="rId21" Type="http://schemas.openxmlformats.org/officeDocument/2006/relationships/image" Target="../media/image1009.png"/><Relationship Id="rId34" Type="http://schemas.openxmlformats.org/officeDocument/2006/relationships/image" Target="../media/image1022.png"/><Relationship Id="rId42" Type="http://schemas.openxmlformats.org/officeDocument/2006/relationships/image" Target="../media/image1030.png"/><Relationship Id="rId47" Type="http://schemas.openxmlformats.org/officeDocument/2006/relationships/image" Target="../media/image1035.jpeg"/><Relationship Id="rId50" Type="http://schemas.openxmlformats.org/officeDocument/2006/relationships/image" Target="../media/image1038.png"/><Relationship Id="rId55" Type="http://schemas.openxmlformats.org/officeDocument/2006/relationships/image" Target="../media/image8.png"/><Relationship Id="rId7" Type="http://schemas.openxmlformats.org/officeDocument/2006/relationships/image" Target="../media/image995.png"/><Relationship Id="rId12" Type="http://schemas.openxmlformats.org/officeDocument/2006/relationships/image" Target="../media/image1000.png"/><Relationship Id="rId17" Type="http://schemas.openxmlformats.org/officeDocument/2006/relationships/image" Target="../media/image1005.png"/><Relationship Id="rId25" Type="http://schemas.openxmlformats.org/officeDocument/2006/relationships/image" Target="../media/image1013.png"/><Relationship Id="rId33" Type="http://schemas.openxmlformats.org/officeDocument/2006/relationships/image" Target="../media/image1021.png"/><Relationship Id="rId38" Type="http://schemas.openxmlformats.org/officeDocument/2006/relationships/image" Target="../media/image1026.png"/><Relationship Id="rId46" Type="http://schemas.openxmlformats.org/officeDocument/2006/relationships/image" Target="../media/image1034.jpeg"/><Relationship Id="rId2" Type="http://schemas.openxmlformats.org/officeDocument/2006/relationships/image" Target="../media/image990.png"/><Relationship Id="rId16" Type="http://schemas.openxmlformats.org/officeDocument/2006/relationships/image" Target="../media/image1004.png"/><Relationship Id="rId20" Type="http://schemas.openxmlformats.org/officeDocument/2006/relationships/image" Target="../media/image1008.jpeg"/><Relationship Id="rId29" Type="http://schemas.openxmlformats.org/officeDocument/2006/relationships/image" Target="../media/image1017.png"/><Relationship Id="rId41" Type="http://schemas.openxmlformats.org/officeDocument/2006/relationships/image" Target="../media/image1029.png"/><Relationship Id="rId54" Type="http://schemas.openxmlformats.org/officeDocument/2006/relationships/image" Target="../media/image1042.png"/><Relationship Id="rId1" Type="http://schemas.openxmlformats.org/officeDocument/2006/relationships/image" Target="../media/image989.png"/><Relationship Id="rId6" Type="http://schemas.openxmlformats.org/officeDocument/2006/relationships/image" Target="../media/image994.png"/><Relationship Id="rId11" Type="http://schemas.openxmlformats.org/officeDocument/2006/relationships/image" Target="../media/image999.png"/><Relationship Id="rId24" Type="http://schemas.openxmlformats.org/officeDocument/2006/relationships/image" Target="../media/image1012.png"/><Relationship Id="rId32" Type="http://schemas.openxmlformats.org/officeDocument/2006/relationships/image" Target="../media/image1020.png"/><Relationship Id="rId37" Type="http://schemas.openxmlformats.org/officeDocument/2006/relationships/image" Target="../media/image1025.png"/><Relationship Id="rId40" Type="http://schemas.openxmlformats.org/officeDocument/2006/relationships/image" Target="../media/image1028.png"/><Relationship Id="rId45" Type="http://schemas.openxmlformats.org/officeDocument/2006/relationships/image" Target="../media/image1033.jpeg"/><Relationship Id="rId53" Type="http://schemas.openxmlformats.org/officeDocument/2006/relationships/image" Target="../media/image1041.png"/><Relationship Id="rId5" Type="http://schemas.openxmlformats.org/officeDocument/2006/relationships/image" Target="../media/image993.png"/><Relationship Id="rId15" Type="http://schemas.openxmlformats.org/officeDocument/2006/relationships/image" Target="../media/image1003.png"/><Relationship Id="rId23" Type="http://schemas.openxmlformats.org/officeDocument/2006/relationships/image" Target="../media/image1011.png"/><Relationship Id="rId28" Type="http://schemas.openxmlformats.org/officeDocument/2006/relationships/image" Target="../media/image1016.png"/><Relationship Id="rId36" Type="http://schemas.openxmlformats.org/officeDocument/2006/relationships/image" Target="../media/image1024.png"/><Relationship Id="rId49" Type="http://schemas.openxmlformats.org/officeDocument/2006/relationships/image" Target="../media/image1037.png"/><Relationship Id="rId10" Type="http://schemas.openxmlformats.org/officeDocument/2006/relationships/image" Target="../media/image998.png"/><Relationship Id="rId19" Type="http://schemas.openxmlformats.org/officeDocument/2006/relationships/image" Target="../media/image1007.jpeg"/><Relationship Id="rId31" Type="http://schemas.openxmlformats.org/officeDocument/2006/relationships/image" Target="../media/image1019.png"/><Relationship Id="rId44" Type="http://schemas.openxmlformats.org/officeDocument/2006/relationships/image" Target="../media/image1032.png"/><Relationship Id="rId52" Type="http://schemas.openxmlformats.org/officeDocument/2006/relationships/image" Target="../media/image1040.png"/><Relationship Id="rId4" Type="http://schemas.openxmlformats.org/officeDocument/2006/relationships/image" Target="../media/image992.png"/><Relationship Id="rId9" Type="http://schemas.openxmlformats.org/officeDocument/2006/relationships/image" Target="../media/image997.png"/><Relationship Id="rId14" Type="http://schemas.openxmlformats.org/officeDocument/2006/relationships/image" Target="../media/image1002.png"/><Relationship Id="rId22" Type="http://schemas.openxmlformats.org/officeDocument/2006/relationships/image" Target="../media/image1010.png"/><Relationship Id="rId27" Type="http://schemas.openxmlformats.org/officeDocument/2006/relationships/image" Target="../media/image1015.png"/><Relationship Id="rId30" Type="http://schemas.openxmlformats.org/officeDocument/2006/relationships/image" Target="../media/image1018.png"/><Relationship Id="rId35" Type="http://schemas.openxmlformats.org/officeDocument/2006/relationships/image" Target="../media/image1023.png"/><Relationship Id="rId43" Type="http://schemas.openxmlformats.org/officeDocument/2006/relationships/image" Target="../media/image1031.png"/><Relationship Id="rId48" Type="http://schemas.openxmlformats.org/officeDocument/2006/relationships/image" Target="../media/image1036.png"/><Relationship Id="rId8" Type="http://schemas.openxmlformats.org/officeDocument/2006/relationships/image" Target="../media/image996.png"/><Relationship Id="rId51" Type="http://schemas.openxmlformats.org/officeDocument/2006/relationships/image" Target="../media/image1039.jpeg"/><Relationship Id="rId3" Type="http://schemas.openxmlformats.org/officeDocument/2006/relationships/image" Target="../media/image991.png"/></Relationships>
</file>

<file path=xl/drawings/_rels/drawing6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0.jpeg"/><Relationship Id="rId13" Type="http://schemas.openxmlformats.org/officeDocument/2006/relationships/image" Target="../media/image1055.jpeg"/><Relationship Id="rId3" Type="http://schemas.openxmlformats.org/officeDocument/2006/relationships/image" Target="../media/image1045.jpeg"/><Relationship Id="rId7" Type="http://schemas.openxmlformats.org/officeDocument/2006/relationships/image" Target="../media/image1049.jpeg"/><Relationship Id="rId12" Type="http://schemas.openxmlformats.org/officeDocument/2006/relationships/image" Target="../media/image1054.jpeg"/><Relationship Id="rId2" Type="http://schemas.openxmlformats.org/officeDocument/2006/relationships/image" Target="../media/image1044.jpeg"/><Relationship Id="rId1" Type="http://schemas.openxmlformats.org/officeDocument/2006/relationships/image" Target="../media/image1043.jpeg"/><Relationship Id="rId6" Type="http://schemas.openxmlformats.org/officeDocument/2006/relationships/image" Target="../media/image1048.jpeg"/><Relationship Id="rId11" Type="http://schemas.openxmlformats.org/officeDocument/2006/relationships/image" Target="../media/image1053.jpeg"/><Relationship Id="rId5" Type="http://schemas.openxmlformats.org/officeDocument/2006/relationships/image" Target="../media/image1047.jpeg"/><Relationship Id="rId10" Type="http://schemas.openxmlformats.org/officeDocument/2006/relationships/image" Target="../media/image1052.jpeg"/><Relationship Id="rId4" Type="http://schemas.openxmlformats.org/officeDocument/2006/relationships/image" Target="../media/image1046.jpeg"/><Relationship Id="rId9" Type="http://schemas.openxmlformats.org/officeDocument/2006/relationships/image" Target="../media/image1051.jpeg"/><Relationship Id="rId14" Type="http://schemas.openxmlformats.org/officeDocument/2006/relationships/image" Target="../media/image8.png"/></Relationships>
</file>

<file path=xl/drawings/_rels/drawing6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3.jpeg"/><Relationship Id="rId3" Type="http://schemas.openxmlformats.org/officeDocument/2006/relationships/image" Target="../media/image1058.jpeg"/><Relationship Id="rId7" Type="http://schemas.openxmlformats.org/officeDocument/2006/relationships/image" Target="../media/image1062.jpeg"/><Relationship Id="rId2" Type="http://schemas.openxmlformats.org/officeDocument/2006/relationships/image" Target="../media/image1057.jpeg"/><Relationship Id="rId1" Type="http://schemas.openxmlformats.org/officeDocument/2006/relationships/image" Target="../media/image1056.jpeg"/><Relationship Id="rId6" Type="http://schemas.openxmlformats.org/officeDocument/2006/relationships/image" Target="../media/image1061.jpeg"/><Relationship Id="rId5" Type="http://schemas.openxmlformats.org/officeDocument/2006/relationships/image" Target="../media/image1060.jpeg"/><Relationship Id="rId4" Type="http://schemas.openxmlformats.org/officeDocument/2006/relationships/image" Target="../media/image1059.jpeg"/><Relationship Id="rId9" Type="http://schemas.openxmlformats.org/officeDocument/2006/relationships/image" Target="../media/image8.png"/></Relationships>
</file>

<file path=xl/drawings/_rels/drawing6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0.jpeg"/><Relationship Id="rId13" Type="http://schemas.openxmlformats.org/officeDocument/2006/relationships/image" Target="../media/image1075.png"/><Relationship Id="rId18" Type="http://schemas.openxmlformats.org/officeDocument/2006/relationships/image" Target="../media/image1080.png"/><Relationship Id="rId3" Type="http://schemas.openxmlformats.org/officeDocument/2006/relationships/image" Target="../media/image1066.jpeg"/><Relationship Id="rId21" Type="http://schemas.openxmlformats.org/officeDocument/2006/relationships/image" Target="../media/image1083.jpeg"/><Relationship Id="rId7" Type="http://schemas.openxmlformats.org/officeDocument/2006/relationships/image" Target="../media/image8.png"/><Relationship Id="rId12" Type="http://schemas.openxmlformats.org/officeDocument/2006/relationships/image" Target="../media/image1074.jpeg"/><Relationship Id="rId17" Type="http://schemas.openxmlformats.org/officeDocument/2006/relationships/image" Target="../media/image1079.png"/><Relationship Id="rId2" Type="http://schemas.openxmlformats.org/officeDocument/2006/relationships/image" Target="../media/image1065.jpeg"/><Relationship Id="rId16" Type="http://schemas.openxmlformats.org/officeDocument/2006/relationships/image" Target="../media/image1078.png"/><Relationship Id="rId20" Type="http://schemas.openxmlformats.org/officeDocument/2006/relationships/image" Target="../media/image1082.jpeg"/><Relationship Id="rId1" Type="http://schemas.openxmlformats.org/officeDocument/2006/relationships/image" Target="../media/image1064.jpeg"/><Relationship Id="rId6" Type="http://schemas.openxmlformats.org/officeDocument/2006/relationships/image" Target="../media/image1069.jpeg"/><Relationship Id="rId11" Type="http://schemas.openxmlformats.org/officeDocument/2006/relationships/image" Target="../media/image1073.jpeg"/><Relationship Id="rId5" Type="http://schemas.openxmlformats.org/officeDocument/2006/relationships/image" Target="../media/image1068.png"/><Relationship Id="rId15" Type="http://schemas.openxmlformats.org/officeDocument/2006/relationships/image" Target="../media/image1077.png"/><Relationship Id="rId10" Type="http://schemas.openxmlformats.org/officeDocument/2006/relationships/image" Target="../media/image1072.jpeg"/><Relationship Id="rId19" Type="http://schemas.openxmlformats.org/officeDocument/2006/relationships/image" Target="../media/image1081.png"/><Relationship Id="rId4" Type="http://schemas.openxmlformats.org/officeDocument/2006/relationships/image" Target="../media/image1067.jpeg"/><Relationship Id="rId9" Type="http://schemas.openxmlformats.org/officeDocument/2006/relationships/image" Target="../media/image1071.jpeg"/><Relationship Id="rId14" Type="http://schemas.openxmlformats.org/officeDocument/2006/relationships/image" Target="../media/image1076.png"/></Relationships>
</file>

<file path=xl/drawings/_rels/drawing6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90.png"/><Relationship Id="rId13" Type="http://schemas.openxmlformats.org/officeDocument/2006/relationships/image" Target="../media/image1095.jpeg"/><Relationship Id="rId18" Type="http://schemas.openxmlformats.org/officeDocument/2006/relationships/image" Target="../media/image1100.jpeg"/><Relationship Id="rId3" Type="http://schemas.openxmlformats.org/officeDocument/2006/relationships/image" Target="../media/image8.png"/><Relationship Id="rId21" Type="http://schemas.openxmlformats.org/officeDocument/2006/relationships/image" Target="../media/image1103.jpeg"/><Relationship Id="rId7" Type="http://schemas.openxmlformats.org/officeDocument/2006/relationships/image" Target="../media/image1089.png"/><Relationship Id="rId12" Type="http://schemas.openxmlformats.org/officeDocument/2006/relationships/image" Target="../media/image1094.png"/><Relationship Id="rId17" Type="http://schemas.openxmlformats.org/officeDocument/2006/relationships/image" Target="../media/image1099.jpeg"/><Relationship Id="rId25" Type="http://schemas.openxmlformats.org/officeDocument/2006/relationships/image" Target="../media/image1107.jpeg"/><Relationship Id="rId2" Type="http://schemas.openxmlformats.org/officeDocument/2006/relationships/image" Target="../media/image1085.jpeg"/><Relationship Id="rId16" Type="http://schemas.openxmlformats.org/officeDocument/2006/relationships/image" Target="../media/image1098.jpeg"/><Relationship Id="rId20" Type="http://schemas.openxmlformats.org/officeDocument/2006/relationships/image" Target="../media/image1102.jpeg"/><Relationship Id="rId1" Type="http://schemas.openxmlformats.org/officeDocument/2006/relationships/image" Target="../media/image1084.jpeg"/><Relationship Id="rId6" Type="http://schemas.openxmlformats.org/officeDocument/2006/relationships/image" Target="../media/image1088.jpeg"/><Relationship Id="rId11" Type="http://schemas.openxmlformats.org/officeDocument/2006/relationships/image" Target="../media/image1093.jpeg"/><Relationship Id="rId24" Type="http://schemas.openxmlformats.org/officeDocument/2006/relationships/image" Target="../media/image1106.jpeg"/><Relationship Id="rId5" Type="http://schemas.openxmlformats.org/officeDocument/2006/relationships/image" Target="../media/image1087.jpeg"/><Relationship Id="rId15" Type="http://schemas.openxmlformats.org/officeDocument/2006/relationships/image" Target="../media/image1097.jpeg"/><Relationship Id="rId23" Type="http://schemas.openxmlformats.org/officeDocument/2006/relationships/image" Target="../media/image1105.jpeg"/><Relationship Id="rId10" Type="http://schemas.openxmlformats.org/officeDocument/2006/relationships/image" Target="../media/image1092.jpeg"/><Relationship Id="rId19" Type="http://schemas.openxmlformats.org/officeDocument/2006/relationships/image" Target="../media/image1101.jpeg"/><Relationship Id="rId4" Type="http://schemas.openxmlformats.org/officeDocument/2006/relationships/image" Target="../media/image1086.jpeg"/><Relationship Id="rId9" Type="http://schemas.openxmlformats.org/officeDocument/2006/relationships/image" Target="../media/image1091.jpeg"/><Relationship Id="rId14" Type="http://schemas.openxmlformats.org/officeDocument/2006/relationships/image" Target="../media/image1096.jpeg"/><Relationship Id="rId22" Type="http://schemas.openxmlformats.org/officeDocument/2006/relationships/image" Target="../media/image1104.jpeg"/></Relationships>
</file>

<file path=xl/drawings/_rels/drawing6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4.png"/><Relationship Id="rId3" Type="http://schemas.openxmlformats.org/officeDocument/2006/relationships/image" Target="../media/image1109.png"/><Relationship Id="rId7" Type="http://schemas.openxmlformats.org/officeDocument/2006/relationships/image" Target="../media/image1113.png"/><Relationship Id="rId2" Type="http://schemas.openxmlformats.org/officeDocument/2006/relationships/image" Target="../media/image1108.png"/><Relationship Id="rId1" Type="http://schemas.openxmlformats.org/officeDocument/2006/relationships/image" Target="../media/image8.png"/><Relationship Id="rId6" Type="http://schemas.openxmlformats.org/officeDocument/2006/relationships/image" Target="../media/image1112.png"/><Relationship Id="rId5" Type="http://schemas.openxmlformats.org/officeDocument/2006/relationships/image" Target="../media/image1111.png"/><Relationship Id="rId4" Type="http://schemas.openxmlformats.org/officeDocument/2006/relationships/image" Target="../media/image1110.png"/></Relationships>
</file>

<file path=xl/drawings/_rels/drawing6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2.jpeg"/><Relationship Id="rId13" Type="http://schemas.openxmlformats.org/officeDocument/2006/relationships/image" Target="../media/image1127.jpeg"/><Relationship Id="rId18" Type="http://schemas.openxmlformats.org/officeDocument/2006/relationships/image" Target="../media/image8.png"/><Relationship Id="rId3" Type="http://schemas.openxmlformats.org/officeDocument/2006/relationships/image" Target="../media/image1117.jpeg"/><Relationship Id="rId7" Type="http://schemas.openxmlformats.org/officeDocument/2006/relationships/image" Target="../media/image1121.jpeg"/><Relationship Id="rId12" Type="http://schemas.openxmlformats.org/officeDocument/2006/relationships/image" Target="../media/image1126.jpeg"/><Relationship Id="rId17" Type="http://schemas.openxmlformats.org/officeDocument/2006/relationships/image" Target="../media/image1131.jpeg"/><Relationship Id="rId2" Type="http://schemas.openxmlformats.org/officeDocument/2006/relationships/image" Target="../media/image1116.jpeg"/><Relationship Id="rId16" Type="http://schemas.openxmlformats.org/officeDocument/2006/relationships/image" Target="../media/image1130.jpeg"/><Relationship Id="rId1" Type="http://schemas.openxmlformats.org/officeDocument/2006/relationships/image" Target="../media/image1115.jpeg"/><Relationship Id="rId6" Type="http://schemas.openxmlformats.org/officeDocument/2006/relationships/image" Target="../media/image1120.jpeg"/><Relationship Id="rId11" Type="http://schemas.openxmlformats.org/officeDocument/2006/relationships/image" Target="../media/image1125.jpeg"/><Relationship Id="rId5" Type="http://schemas.openxmlformats.org/officeDocument/2006/relationships/image" Target="../media/image1119.jpeg"/><Relationship Id="rId15" Type="http://schemas.openxmlformats.org/officeDocument/2006/relationships/image" Target="../media/image1129.jpeg"/><Relationship Id="rId10" Type="http://schemas.openxmlformats.org/officeDocument/2006/relationships/image" Target="../media/image1124.jpeg"/><Relationship Id="rId19" Type="http://schemas.openxmlformats.org/officeDocument/2006/relationships/image" Target="../media/image1132.jpeg"/><Relationship Id="rId4" Type="http://schemas.openxmlformats.org/officeDocument/2006/relationships/image" Target="../media/image1118.jpeg"/><Relationship Id="rId9" Type="http://schemas.openxmlformats.org/officeDocument/2006/relationships/image" Target="../media/image1123.jpeg"/><Relationship Id="rId14" Type="http://schemas.openxmlformats.org/officeDocument/2006/relationships/image" Target="../media/image1128.jpeg"/></Relationships>
</file>

<file path=xl/drawings/_rels/drawing7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3.png"/><Relationship Id="rId13" Type="http://schemas.openxmlformats.org/officeDocument/2006/relationships/image" Target="../media/image1139.png"/><Relationship Id="rId18" Type="http://schemas.openxmlformats.org/officeDocument/2006/relationships/image" Target="../media/image1144.png"/><Relationship Id="rId26" Type="http://schemas.openxmlformats.org/officeDocument/2006/relationships/image" Target="../media/image1152.png"/><Relationship Id="rId39" Type="http://schemas.openxmlformats.org/officeDocument/2006/relationships/image" Target="../media/image574.png"/><Relationship Id="rId3" Type="http://schemas.openxmlformats.org/officeDocument/2006/relationships/image" Target="../media/image1134.jpeg"/><Relationship Id="rId21" Type="http://schemas.openxmlformats.org/officeDocument/2006/relationships/image" Target="../media/image1147.png"/><Relationship Id="rId34" Type="http://schemas.openxmlformats.org/officeDocument/2006/relationships/image" Target="../media/image576.jpeg"/><Relationship Id="rId7" Type="http://schemas.openxmlformats.org/officeDocument/2006/relationships/image" Target="../media/image512.png"/><Relationship Id="rId12" Type="http://schemas.openxmlformats.org/officeDocument/2006/relationships/image" Target="../media/image1138.png"/><Relationship Id="rId17" Type="http://schemas.openxmlformats.org/officeDocument/2006/relationships/image" Target="../media/image1143.png"/><Relationship Id="rId25" Type="http://schemas.openxmlformats.org/officeDocument/2006/relationships/image" Target="../media/image1151.jpeg"/><Relationship Id="rId33" Type="http://schemas.openxmlformats.org/officeDocument/2006/relationships/image" Target="../media/image1159.png"/><Relationship Id="rId38" Type="http://schemas.openxmlformats.org/officeDocument/2006/relationships/image" Target="../media/image1163.png"/><Relationship Id="rId2" Type="http://schemas.openxmlformats.org/officeDocument/2006/relationships/image" Target="../media/image8.png"/><Relationship Id="rId16" Type="http://schemas.openxmlformats.org/officeDocument/2006/relationships/image" Target="../media/image1142.png"/><Relationship Id="rId20" Type="http://schemas.openxmlformats.org/officeDocument/2006/relationships/image" Target="../media/image1146.png"/><Relationship Id="rId29" Type="http://schemas.openxmlformats.org/officeDocument/2006/relationships/image" Target="../media/image1155.jpeg"/><Relationship Id="rId1" Type="http://schemas.openxmlformats.org/officeDocument/2006/relationships/image" Target="../media/image1133.jpeg"/><Relationship Id="rId6" Type="http://schemas.openxmlformats.org/officeDocument/2006/relationships/image" Target="../media/image511.png"/><Relationship Id="rId11" Type="http://schemas.openxmlformats.org/officeDocument/2006/relationships/image" Target="../media/image1137.png"/><Relationship Id="rId24" Type="http://schemas.openxmlformats.org/officeDocument/2006/relationships/image" Target="../media/image1150.png"/><Relationship Id="rId32" Type="http://schemas.openxmlformats.org/officeDocument/2006/relationships/image" Target="../media/image1158.png"/><Relationship Id="rId37" Type="http://schemas.openxmlformats.org/officeDocument/2006/relationships/image" Target="../media/image1162.png"/><Relationship Id="rId40" Type="http://schemas.openxmlformats.org/officeDocument/2006/relationships/image" Target="../media/image575.png"/><Relationship Id="rId5" Type="http://schemas.openxmlformats.org/officeDocument/2006/relationships/image" Target="../media/image1136.jpeg"/><Relationship Id="rId15" Type="http://schemas.openxmlformats.org/officeDocument/2006/relationships/image" Target="../media/image1141.png"/><Relationship Id="rId23" Type="http://schemas.openxmlformats.org/officeDocument/2006/relationships/image" Target="../media/image1149.png"/><Relationship Id="rId28" Type="http://schemas.openxmlformats.org/officeDocument/2006/relationships/image" Target="../media/image1154.jpeg"/><Relationship Id="rId36" Type="http://schemas.openxmlformats.org/officeDocument/2006/relationships/image" Target="../media/image1161.png"/><Relationship Id="rId10" Type="http://schemas.openxmlformats.org/officeDocument/2006/relationships/image" Target="../media/image521.png"/><Relationship Id="rId19" Type="http://schemas.openxmlformats.org/officeDocument/2006/relationships/image" Target="../media/image1145.png"/><Relationship Id="rId31" Type="http://schemas.openxmlformats.org/officeDocument/2006/relationships/image" Target="../media/image1157.png"/><Relationship Id="rId4" Type="http://schemas.openxmlformats.org/officeDocument/2006/relationships/image" Target="../media/image1135.jpeg"/><Relationship Id="rId9" Type="http://schemas.openxmlformats.org/officeDocument/2006/relationships/image" Target="../media/image514.png"/><Relationship Id="rId14" Type="http://schemas.openxmlformats.org/officeDocument/2006/relationships/image" Target="../media/image1140.png"/><Relationship Id="rId22" Type="http://schemas.openxmlformats.org/officeDocument/2006/relationships/image" Target="../media/image1148.png"/><Relationship Id="rId27" Type="http://schemas.openxmlformats.org/officeDocument/2006/relationships/image" Target="../media/image1153.png"/><Relationship Id="rId30" Type="http://schemas.openxmlformats.org/officeDocument/2006/relationships/image" Target="../media/image1156.png"/><Relationship Id="rId35" Type="http://schemas.openxmlformats.org/officeDocument/2006/relationships/image" Target="../media/image1160.png"/></Relationships>
</file>

<file path=xl/drawings/_rels/drawing7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0.png"/><Relationship Id="rId13" Type="http://schemas.openxmlformats.org/officeDocument/2006/relationships/image" Target="../media/image1175.png"/><Relationship Id="rId18" Type="http://schemas.openxmlformats.org/officeDocument/2006/relationships/image" Target="../media/image1180.png"/><Relationship Id="rId3" Type="http://schemas.openxmlformats.org/officeDocument/2006/relationships/image" Target="../media/image1165.jpeg"/><Relationship Id="rId7" Type="http://schemas.openxmlformats.org/officeDocument/2006/relationships/image" Target="../media/image1169.jpeg"/><Relationship Id="rId12" Type="http://schemas.openxmlformats.org/officeDocument/2006/relationships/image" Target="../media/image1174.png"/><Relationship Id="rId17" Type="http://schemas.openxmlformats.org/officeDocument/2006/relationships/image" Target="../media/image1179.png"/><Relationship Id="rId2" Type="http://schemas.openxmlformats.org/officeDocument/2006/relationships/image" Target="../media/image1164.jpeg"/><Relationship Id="rId16" Type="http://schemas.openxmlformats.org/officeDocument/2006/relationships/image" Target="../media/image1178.jpeg"/><Relationship Id="rId1" Type="http://schemas.openxmlformats.org/officeDocument/2006/relationships/image" Target="../media/image8.png"/><Relationship Id="rId6" Type="http://schemas.openxmlformats.org/officeDocument/2006/relationships/image" Target="../media/image1168.png"/><Relationship Id="rId11" Type="http://schemas.openxmlformats.org/officeDocument/2006/relationships/image" Target="../media/image1173.png"/><Relationship Id="rId5" Type="http://schemas.openxmlformats.org/officeDocument/2006/relationships/image" Target="../media/image1167.jpeg"/><Relationship Id="rId15" Type="http://schemas.openxmlformats.org/officeDocument/2006/relationships/image" Target="../media/image1177.png"/><Relationship Id="rId10" Type="http://schemas.openxmlformats.org/officeDocument/2006/relationships/image" Target="../media/image1172.png"/><Relationship Id="rId19" Type="http://schemas.openxmlformats.org/officeDocument/2006/relationships/image" Target="../media/image1181.png"/><Relationship Id="rId4" Type="http://schemas.openxmlformats.org/officeDocument/2006/relationships/image" Target="../media/image1166.jpeg"/><Relationship Id="rId9" Type="http://schemas.openxmlformats.org/officeDocument/2006/relationships/image" Target="../media/image1171.png"/><Relationship Id="rId14" Type="http://schemas.openxmlformats.org/officeDocument/2006/relationships/image" Target="../media/image1176.png"/></Relationships>
</file>

<file path=xl/drawings/_rels/drawing7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8.png"/><Relationship Id="rId13" Type="http://schemas.openxmlformats.org/officeDocument/2006/relationships/image" Target="../media/image1193.png"/><Relationship Id="rId18" Type="http://schemas.openxmlformats.org/officeDocument/2006/relationships/image" Target="../media/image1198.jpeg"/><Relationship Id="rId3" Type="http://schemas.openxmlformats.org/officeDocument/2006/relationships/image" Target="../media/image8.png"/><Relationship Id="rId7" Type="http://schemas.openxmlformats.org/officeDocument/2006/relationships/image" Target="../media/image1187.png"/><Relationship Id="rId12" Type="http://schemas.openxmlformats.org/officeDocument/2006/relationships/image" Target="../media/image1192.png"/><Relationship Id="rId17" Type="http://schemas.openxmlformats.org/officeDocument/2006/relationships/image" Target="../media/image1197.jpeg"/><Relationship Id="rId2" Type="http://schemas.openxmlformats.org/officeDocument/2006/relationships/image" Target="../media/image1183.jpeg"/><Relationship Id="rId16" Type="http://schemas.openxmlformats.org/officeDocument/2006/relationships/image" Target="../media/image1196.png"/><Relationship Id="rId1" Type="http://schemas.openxmlformats.org/officeDocument/2006/relationships/image" Target="../media/image1182.jpeg"/><Relationship Id="rId6" Type="http://schemas.openxmlformats.org/officeDocument/2006/relationships/image" Target="../media/image1186.png"/><Relationship Id="rId11" Type="http://schemas.openxmlformats.org/officeDocument/2006/relationships/image" Target="../media/image1191.png"/><Relationship Id="rId5" Type="http://schemas.openxmlformats.org/officeDocument/2006/relationships/image" Target="../media/image1185.jpeg"/><Relationship Id="rId15" Type="http://schemas.openxmlformats.org/officeDocument/2006/relationships/image" Target="../media/image1195.png"/><Relationship Id="rId10" Type="http://schemas.openxmlformats.org/officeDocument/2006/relationships/image" Target="../media/image1190.jpeg"/><Relationship Id="rId19" Type="http://schemas.openxmlformats.org/officeDocument/2006/relationships/image" Target="../media/image1199.png"/><Relationship Id="rId4" Type="http://schemas.openxmlformats.org/officeDocument/2006/relationships/image" Target="../media/image1184.jpeg"/><Relationship Id="rId9" Type="http://schemas.openxmlformats.org/officeDocument/2006/relationships/image" Target="../media/image1189.jpeg"/><Relationship Id="rId14" Type="http://schemas.openxmlformats.org/officeDocument/2006/relationships/image" Target="../media/image1194.png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1.jpeg"/><Relationship Id="rId2" Type="http://schemas.openxmlformats.org/officeDocument/2006/relationships/image" Target="../media/image1200.jpeg"/><Relationship Id="rId1" Type="http://schemas.openxmlformats.org/officeDocument/2006/relationships/image" Target="../media/image8.png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4.jpeg"/><Relationship Id="rId2" Type="http://schemas.openxmlformats.org/officeDocument/2006/relationships/image" Target="../media/image1203.jpeg"/><Relationship Id="rId1" Type="http://schemas.openxmlformats.org/officeDocument/2006/relationships/image" Target="../media/image1202.jpeg"/><Relationship Id="rId6" Type="http://schemas.openxmlformats.org/officeDocument/2006/relationships/image" Target="../media/image8.png"/><Relationship Id="rId5" Type="http://schemas.openxmlformats.org/officeDocument/2006/relationships/image" Target="../media/image1206.png"/><Relationship Id="rId4" Type="http://schemas.openxmlformats.org/officeDocument/2006/relationships/image" Target="../media/image1205.png"/></Relationships>
</file>

<file path=xl/drawings/_rels/drawing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8.jpeg"/><Relationship Id="rId7" Type="http://schemas.openxmlformats.org/officeDocument/2006/relationships/image" Target="../media/image1212.png"/><Relationship Id="rId2" Type="http://schemas.openxmlformats.org/officeDocument/2006/relationships/image" Target="../media/image1207.jpeg"/><Relationship Id="rId1" Type="http://schemas.openxmlformats.org/officeDocument/2006/relationships/image" Target="../media/image8.png"/><Relationship Id="rId6" Type="http://schemas.openxmlformats.org/officeDocument/2006/relationships/image" Target="../media/image1211.png"/><Relationship Id="rId5" Type="http://schemas.openxmlformats.org/officeDocument/2006/relationships/image" Target="../media/image1210.png"/><Relationship Id="rId4" Type="http://schemas.openxmlformats.org/officeDocument/2006/relationships/image" Target="../media/image1209.jpeg"/></Relationships>
</file>

<file path=xl/drawings/_rels/drawing8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9.png"/><Relationship Id="rId3" Type="http://schemas.openxmlformats.org/officeDocument/2006/relationships/image" Target="../media/image1214.jpeg"/><Relationship Id="rId7" Type="http://schemas.openxmlformats.org/officeDocument/2006/relationships/image" Target="../media/image1218.png"/><Relationship Id="rId2" Type="http://schemas.openxmlformats.org/officeDocument/2006/relationships/image" Target="../media/image1213.jpeg"/><Relationship Id="rId1" Type="http://schemas.openxmlformats.org/officeDocument/2006/relationships/image" Target="../media/image8.png"/><Relationship Id="rId6" Type="http://schemas.openxmlformats.org/officeDocument/2006/relationships/image" Target="../media/image1217.jpeg"/><Relationship Id="rId5" Type="http://schemas.openxmlformats.org/officeDocument/2006/relationships/image" Target="../media/image1216.jpeg"/><Relationship Id="rId4" Type="http://schemas.openxmlformats.org/officeDocument/2006/relationships/image" Target="../media/image1215.jpeg"/></Relationships>
</file>

<file path=xl/drawings/_rels/drawing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21.jpeg"/><Relationship Id="rId2" Type="http://schemas.openxmlformats.org/officeDocument/2006/relationships/image" Target="../media/image1220.jpeg"/><Relationship Id="rId1" Type="http://schemas.openxmlformats.org/officeDocument/2006/relationships/image" Target="../media/image8.png"/><Relationship Id="rId4" Type="http://schemas.openxmlformats.org/officeDocument/2006/relationships/image" Target="../media/image1222.jpeg"/></Relationships>
</file>

<file path=xl/drawings/_rels/drawing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1223.jpeg"/></Relationships>
</file>

<file path=xl/drawings/_rels/drawing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30.jpeg"/><Relationship Id="rId13" Type="http://schemas.openxmlformats.org/officeDocument/2006/relationships/image" Target="../media/image1235.png"/><Relationship Id="rId3" Type="http://schemas.openxmlformats.org/officeDocument/2006/relationships/image" Target="../media/image1226.jpeg"/><Relationship Id="rId7" Type="http://schemas.openxmlformats.org/officeDocument/2006/relationships/image" Target="../media/image1229.jpeg"/><Relationship Id="rId12" Type="http://schemas.openxmlformats.org/officeDocument/2006/relationships/image" Target="../media/image1234.jpeg"/><Relationship Id="rId2" Type="http://schemas.openxmlformats.org/officeDocument/2006/relationships/image" Target="../media/image1225.jpeg"/><Relationship Id="rId1" Type="http://schemas.openxmlformats.org/officeDocument/2006/relationships/image" Target="../media/image1224.jpeg"/><Relationship Id="rId6" Type="http://schemas.openxmlformats.org/officeDocument/2006/relationships/image" Target="../media/image1228.jpeg"/><Relationship Id="rId11" Type="http://schemas.openxmlformats.org/officeDocument/2006/relationships/image" Target="../media/image1233.jpeg"/><Relationship Id="rId5" Type="http://schemas.openxmlformats.org/officeDocument/2006/relationships/image" Target="../media/image1227.jpeg"/><Relationship Id="rId10" Type="http://schemas.openxmlformats.org/officeDocument/2006/relationships/image" Target="../media/image1232.jpeg"/><Relationship Id="rId4" Type="http://schemas.openxmlformats.org/officeDocument/2006/relationships/image" Target="../media/image8.png"/><Relationship Id="rId9" Type="http://schemas.openxmlformats.org/officeDocument/2006/relationships/image" Target="../media/image1231.jpeg"/><Relationship Id="rId14" Type="http://schemas.openxmlformats.org/officeDocument/2006/relationships/image" Target="../media/image1236.jpeg"/></Relationships>
</file>

<file path=xl/drawings/_rels/drawing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8.jpeg"/><Relationship Id="rId2" Type="http://schemas.openxmlformats.org/officeDocument/2006/relationships/image" Target="../media/image1237.jpeg"/><Relationship Id="rId1" Type="http://schemas.openxmlformats.org/officeDocument/2006/relationships/image" Target="../media/image8.png"/></Relationships>
</file>

<file path=xl/drawings/_rels/drawing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41.jpeg"/><Relationship Id="rId7" Type="http://schemas.openxmlformats.org/officeDocument/2006/relationships/image" Target="../media/image8.png"/><Relationship Id="rId2" Type="http://schemas.openxmlformats.org/officeDocument/2006/relationships/image" Target="../media/image1240.jpeg"/><Relationship Id="rId1" Type="http://schemas.openxmlformats.org/officeDocument/2006/relationships/image" Target="../media/image1239.jpeg"/><Relationship Id="rId6" Type="http://schemas.openxmlformats.org/officeDocument/2006/relationships/image" Target="../media/image1244.jpeg"/><Relationship Id="rId5" Type="http://schemas.openxmlformats.org/officeDocument/2006/relationships/image" Target="../media/image1243.jpeg"/><Relationship Id="rId4" Type="http://schemas.openxmlformats.org/officeDocument/2006/relationships/image" Target="../media/image1242.jpeg"/></Relationships>
</file>

<file path=xl/drawings/_rels/drawing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1246.jpeg"/><Relationship Id="rId1" Type="http://schemas.openxmlformats.org/officeDocument/2006/relationships/image" Target="../media/image1245.jpeg"/><Relationship Id="rId6" Type="http://schemas.openxmlformats.org/officeDocument/2006/relationships/image" Target="../media/image1249.jpeg"/><Relationship Id="rId5" Type="http://schemas.openxmlformats.org/officeDocument/2006/relationships/image" Target="../media/image1248.jpeg"/><Relationship Id="rId4" Type="http://schemas.openxmlformats.org/officeDocument/2006/relationships/image" Target="../media/image1247.jpeg"/></Relationships>
</file>

<file path=xl/drawings/_rels/drawing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1251.jpeg"/><Relationship Id="rId1" Type="http://schemas.openxmlformats.org/officeDocument/2006/relationships/image" Target="../media/image1250.jpeg"/><Relationship Id="rId4" Type="http://schemas.openxmlformats.org/officeDocument/2006/relationships/image" Target="../media/image1252.jpeg"/></Relationships>
</file>

<file path=xl/drawings/_rels/drawing1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54.jpeg"/><Relationship Id="rId2" Type="http://schemas.openxmlformats.org/officeDocument/2006/relationships/image" Target="../media/image1253.jpeg"/><Relationship Id="rId1" Type="http://schemas.openxmlformats.org/officeDocument/2006/relationships/image" Target="../media/image8.png"/><Relationship Id="rId5" Type="http://schemas.openxmlformats.org/officeDocument/2006/relationships/image" Target="../media/image1256.jpeg"/><Relationship Id="rId4" Type="http://schemas.openxmlformats.org/officeDocument/2006/relationships/image" Target="../media/image1255.jpeg"/></Relationships>
</file>

<file path=xl/drawings/_rels/drawing10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58.jpeg"/><Relationship Id="rId7" Type="http://schemas.openxmlformats.org/officeDocument/2006/relationships/image" Target="../media/image1262.png"/><Relationship Id="rId2" Type="http://schemas.openxmlformats.org/officeDocument/2006/relationships/image" Target="../media/image1257.jpeg"/><Relationship Id="rId1" Type="http://schemas.openxmlformats.org/officeDocument/2006/relationships/image" Target="../media/image8.png"/><Relationship Id="rId6" Type="http://schemas.openxmlformats.org/officeDocument/2006/relationships/image" Target="../media/image1261.jpeg"/><Relationship Id="rId5" Type="http://schemas.openxmlformats.org/officeDocument/2006/relationships/image" Target="../media/image1260.jpeg"/><Relationship Id="rId4" Type="http://schemas.openxmlformats.org/officeDocument/2006/relationships/image" Target="../media/image1259.jpeg"/></Relationships>
</file>

<file path=xl/drawings/_rels/drawing1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4.jpeg"/><Relationship Id="rId2" Type="http://schemas.openxmlformats.org/officeDocument/2006/relationships/image" Target="../media/image8.png"/><Relationship Id="rId1" Type="http://schemas.openxmlformats.org/officeDocument/2006/relationships/image" Target="../media/image1263.jpeg"/></Relationships>
</file>

<file path=xl/drawings/_rels/drawing1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6.jpeg"/><Relationship Id="rId2" Type="http://schemas.openxmlformats.org/officeDocument/2006/relationships/image" Target="../media/image1265.jpeg"/><Relationship Id="rId1" Type="http://schemas.openxmlformats.org/officeDocument/2006/relationships/image" Target="../media/image8.png"/><Relationship Id="rId4" Type="http://schemas.openxmlformats.org/officeDocument/2006/relationships/image" Target="../media/image1267.jpeg"/></Relationships>
</file>

<file path=xl/drawings/_rels/drawing10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1268.jpeg"/></Relationships>
</file>

<file path=xl/drawings/_rels/drawing1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1.jpeg"/><Relationship Id="rId2" Type="http://schemas.openxmlformats.org/officeDocument/2006/relationships/image" Target="../media/image1270.jpeg"/><Relationship Id="rId1" Type="http://schemas.openxmlformats.org/officeDocument/2006/relationships/image" Target="../media/image1269.jpeg"/><Relationship Id="rId4" Type="http://schemas.openxmlformats.org/officeDocument/2006/relationships/image" Target="../media/image8.png"/></Relationships>
</file>

<file path=xl/drawings/_rels/drawing10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72.jpeg"/><Relationship Id="rId1" Type="http://schemas.openxmlformats.org/officeDocument/2006/relationships/image" Target="../media/image8.png"/></Relationships>
</file>

<file path=xl/drawings/_rels/drawing1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75.png"/><Relationship Id="rId7" Type="http://schemas.openxmlformats.org/officeDocument/2006/relationships/image" Target="../media/image8.png"/><Relationship Id="rId2" Type="http://schemas.openxmlformats.org/officeDocument/2006/relationships/image" Target="../media/image1274.png"/><Relationship Id="rId1" Type="http://schemas.openxmlformats.org/officeDocument/2006/relationships/image" Target="../media/image1273.png"/><Relationship Id="rId6" Type="http://schemas.openxmlformats.org/officeDocument/2006/relationships/image" Target="../media/image1278.png"/><Relationship Id="rId5" Type="http://schemas.openxmlformats.org/officeDocument/2006/relationships/image" Target="../media/image1277.png"/><Relationship Id="rId4" Type="http://schemas.openxmlformats.org/officeDocument/2006/relationships/image" Target="../media/image1276.png"/></Relationships>
</file>

<file path=xl/drawings/_rels/drawing1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80.jpeg"/><Relationship Id="rId7" Type="http://schemas.openxmlformats.org/officeDocument/2006/relationships/image" Target="../media/image1282.jpeg"/><Relationship Id="rId2" Type="http://schemas.openxmlformats.org/officeDocument/2006/relationships/image" Target="../media/image1279.jpeg"/><Relationship Id="rId1" Type="http://schemas.openxmlformats.org/officeDocument/2006/relationships/image" Target="../media/image8.png"/><Relationship Id="rId6" Type="http://schemas.openxmlformats.org/officeDocument/2006/relationships/image" Target="../media/image1281.jpeg"/><Relationship Id="rId5" Type="http://schemas.openxmlformats.org/officeDocument/2006/relationships/image" Target="../media/image404.png"/><Relationship Id="rId4" Type="http://schemas.openxmlformats.org/officeDocument/2006/relationships/image" Target="../media/image40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350490</xdr:colOff>
      <xdr:row>5</xdr:row>
      <xdr:rowOff>78645</xdr:rowOff>
    </xdr:from>
    <xdr:to>
      <xdr:col>2</xdr:col>
      <xdr:colOff>1882650</xdr:colOff>
      <xdr:row>10</xdr:row>
      <xdr:rowOff>34005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98190" y="1488345"/>
          <a:ext cx="1532160" cy="907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527295</xdr:colOff>
      <xdr:row>5</xdr:row>
      <xdr:rowOff>100185</xdr:rowOff>
    </xdr:from>
    <xdr:to>
      <xdr:col>5</xdr:col>
      <xdr:colOff>2039295</xdr:colOff>
      <xdr:row>10</xdr:row>
      <xdr:rowOff>43605</xdr:rowOff>
    </xdr:to>
    <xdr:pic>
      <xdr:nvPicPr>
        <xdr:cNvPr id="3" name="Picture 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3832470" y="1509885"/>
          <a:ext cx="1512000" cy="89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207105</xdr:colOff>
      <xdr:row>5</xdr:row>
      <xdr:rowOff>146265</xdr:rowOff>
    </xdr:from>
    <xdr:to>
      <xdr:col>10</xdr:col>
      <xdr:colOff>1019175</xdr:colOff>
      <xdr:row>10</xdr:row>
      <xdr:rowOff>58425</xdr:rowOff>
    </xdr:to>
    <xdr:pic>
      <xdr:nvPicPr>
        <xdr:cNvPr id="4" name="Picture 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941280" y="1555965"/>
          <a:ext cx="1450245" cy="8646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305655</xdr:colOff>
      <xdr:row>49</xdr:row>
      <xdr:rowOff>19230</xdr:rowOff>
    </xdr:from>
    <xdr:to>
      <xdr:col>2</xdr:col>
      <xdr:colOff>1811895</xdr:colOff>
      <xdr:row>53</xdr:row>
      <xdr:rowOff>178770</xdr:rowOff>
    </xdr:to>
    <xdr:pic>
      <xdr:nvPicPr>
        <xdr:cNvPr id="5" name="Picture 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53355" y="9810930"/>
          <a:ext cx="1506240" cy="9215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532380</xdr:colOff>
      <xdr:row>29</xdr:row>
      <xdr:rowOff>99195</xdr:rowOff>
    </xdr:from>
    <xdr:to>
      <xdr:col>5</xdr:col>
      <xdr:colOff>2103780</xdr:colOff>
      <xdr:row>34</xdr:row>
      <xdr:rowOff>108195</xdr:rowOff>
    </xdr:to>
    <xdr:pic>
      <xdr:nvPicPr>
        <xdr:cNvPr id="6" name="Picture 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3837555" y="6080895"/>
          <a:ext cx="1571400" cy="9615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42510</xdr:colOff>
      <xdr:row>43</xdr:row>
      <xdr:rowOff>114540</xdr:rowOff>
    </xdr:from>
    <xdr:to>
      <xdr:col>10</xdr:col>
      <xdr:colOff>1032135</xdr:colOff>
      <xdr:row>48</xdr:row>
      <xdr:rowOff>180840</xdr:rowOff>
    </xdr:to>
    <xdr:pic>
      <xdr:nvPicPr>
        <xdr:cNvPr id="7" name="Picture 6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6776685" y="8763240"/>
          <a:ext cx="1627800" cy="1018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400860</xdr:colOff>
      <xdr:row>22</xdr:row>
      <xdr:rowOff>103125</xdr:rowOff>
    </xdr:from>
    <xdr:to>
      <xdr:col>2</xdr:col>
      <xdr:colOff>1767420</xdr:colOff>
      <xdr:row>26</xdr:row>
      <xdr:rowOff>174765</xdr:rowOff>
    </xdr:to>
    <xdr:pic>
      <xdr:nvPicPr>
        <xdr:cNvPr id="8" name="Picture 7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48560" y="4751325"/>
          <a:ext cx="1366560" cy="83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9360</xdr:rowOff>
    </xdr:from>
    <xdr:to>
      <xdr:col>2</xdr:col>
      <xdr:colOff>817200</xdr:colOff>
      <xdr:row>0</xdr:row>
      <xdr:rowOff>437760</xdr:rowOff>
    </xdr:to>
    <xdr:pic>
      <xdr:nvPicPr>
        <xdr:cNvPr id="9" name="Picture 8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9080" y="9360"/>
          <a:ext cx="148320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28440</xdr:colOff>
      <xdr:row>0</xdr:row>
      <xdr:rowOff>28440</xdr:rowOff>
    </xdr:from>
    <xdr:to>
      <xdr:col>1</xdr:col>
      <xdr:colOff>651600</xdr:colOff>
      <xdr:row>0</xdr:row>
      <xdr:rowOff>408960</xdr:rowOff>
    </xdr:to>
    <xdr:pic>
      <xdr:nvPicPr>
        <xdr:cNvPr id="8" name="Picture 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8440" y="28440"/>
          <a:ext cx="1348920" cy="38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94200</xdr:colOff>
      <xdr:row>31</xdr:row>
      <xdr:rowOff>127285</xdr:rowOff>
    </xdr:from>
    <xdr:to>
      <xdr:col>2</xdr:col>
      <xdr:colOff>1091040</xdr:colOff>
      <xdr:row>31</xdr:row>
      <xdr:rowOff>1068685</xdr:rowOff>
    </xdr:to>
    <xdr:pic>
      <xdr:nvPicPr>
        <xdr:cNvPr id="9" name="Picture 10"/>
        <xdr:cNvPicPr/>
      </xdr:nvPicPr>
      <xdr:blipFill>
        <a:blip xmlns:r="http://schemas.openxmlformats.org/officeDocument/2006/relationships" r:embed="rId2" cstate="print"/>
        <a:srcRect l="16399" r="19423"/>
        <a:stretch/>
      </xdr:blipFill>
      <xdr:spPr>
        <a:xfrm>
          <a:off x="1738850" y="25832085"/>
          <a:ext cx="996840" cy="941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93540</xdr:colOff>
      <xdr:row>9</xdr:row>
      <xdr:rowOff>155950</xdr:rowOff>
    </xdr:from>
    <xdr:to>
      <xdr:col>2</xdr:col>
      <xdr:colOff>1020180</xdr:colOff>
      <xdr:row>9</xdr:row>
      <xdr:rowOff>993670</xdr:rowOff>
    </xdr:to>
    <xdr:pic>
      <xdr:nvPicPr>
        <xdr:cNvPr id="10" name="Picture 11"/>
        <xdr:cNvPicPr/>
      </xdr:nvPicPr>
      <xdr:blipFill>
        <a:blip xmlns:r="http://schemas.openxmlformats.org/officeDocument/2006/relationships" r:embed="rId3" cstate="print"/>
        <a:srcRect l="8160" r="20186"/>
        <a:stretch/>
      </xdr:blipFill>
      <xdr:spPr>
        <a:xfrm>
          <a:off x="1738190" y="2816600"/>
          <a:ext cx="92664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106135</xdr:colOff>
      <xdr:row>10</xdr:row>
      <xdr:rowOff>158990</xdr:rowOff>
    </xdr:from>
    <xdr:to>
      <xdr:col>2</xdr:col>
      <xdr:colOff>895255</xdr:colOff>
      <xdr:row>10</xdr:row>
      <xdr:rowOff>1037750</xdr:rowOff>
    </xdr:to>
    <xdr:pic>
      <xdr:nvPicPr>
        <xdr:cNvPr id="11" name="Picture 12"/>
        <xdr:cNvPicPr/>
      </xdr:nvPicPr>
      <xdr:blipFill>
        <a:blip xmlns:r="http://schemas.openxmlformats.org/officeDocument/2006/relationships" r:embed="rId4" cstate="print"/>
        <a:srcRect l="19112" r="26485"/>
        <a:stretch/>
      </xdr:blipFill>
      <xdr:spPr>
        <a:xfrm>
          <a:off x="1750785" y="4000740"/>
          <a:ext cx="789120" cy="878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134650</xdr:colOff>
      <xdr:row>11</xdr:row>
      <xdr:rowOff>95325</xdr:rowOff>
    </xdr:from>
    <xdr:to>
      <xdr:col>2</xdr:col>
      <xdr:colOff>1093330</xdr:colOff>
      <xdr:row>11</xdr:row>
      <xdr:rowOff>1075965</xdr:rowOff>
    </xdr:to>
    <xdr:pic>
      <xdr:nvPicPr>
        <xdr:cNvPr id="12" name="Picture 13"/>
        <xdr:cNvPicPr/>
      </xdr:nvPicPr>
      <xdr:blipFill>
        <a:blip xmlns:r="http://schemas.openxmlformats.org/officeDocument/2006/relationships" r:embed="rId5" cstate="print"/>
        <a:srcRect l="16321" r="23908"/>
        <a:stretch/>
      </xdr:blipFill>
      <xdr:spPr>
        <a:xfrm>
          <a:off x="1779300" y="5118175"/>
          <a:ext cx="958680" cy="980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244166</xdr:colOff>
      <xdr:row>19</xdr:row>
      <xdr:rowOff>114299</xdr:rowOff>
    </xdr:from>
    <xdr:to>
      <xdr:col>2</xdr:col>
      <xdr:colOff>889000</xdr:colOff>
      <xdr:row>19</xdr:row>
      <xdr:rowOff>895634</xdr:rowOff>
    </xdr:to>
    <xdr:pic>
      <xdr:nvPicPr>
        <xdr:cNvPr id="13" name="Picture 14"/>
        <xdr:cNvPicPr/>
      </xdr:nvPicPr>
      <xdr:blipFill>
        <a:blip xmlns:r="http://schemas.openxmlformats.org/officeDocument/2006/relationships" r:embed="rId6" cstate="print"/>
        <a:srcRect l="27201" r="27774"/>
        <a:stretch/>
      </xdr:blipFill>
      <xdr:spPr>
        <a:xfrm>
          <a:off x="1888816" y="13811249"/>
          <a:ext cx="644834" cy="7813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151830</xdr:colOff>
      <xdr:row>20</xdr:row>
      <xdr:rowOff>85726</xdr:rowOff>
    </xdr:from>
    <xdr:to>
      <xdr:col>2</xdr:col>
      <xdr:colOff>923926</xdr:colOff>
      <xdr:row>20</xdr:row>
      <xdr:rowOff>971550</xdr:rowOff>
    </xdr:to>
    <xdr:pic>
      <xdr:nvPicPr>
        <xdr:cNvPr id="14" name="Picture 15"/>
        <xdr:cNvPicPr/>
      </xdr:nvPicPr>
      <xdr:blipFill>
        <a:blip xmlns:r="http://schemas.openxmlformats.org/officeDocument/2006/relationships" r:embed="rId7" cstate="print"/>
        <a:srcRect l="26772" r="28132"/>
        <a:stretch/>
      </xdr:blipFill>
      <xdr:spPr>
        <a:xfrm>
          <a:off x="1796480" y="14874876"/>
          <a:ext cx="772096" cy="885824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191535</xdr:colOff>
      <xdr:row>21</xdr:row>
      <xdr:rowOff>63499</xdr:rowOff>
    </xdr:from>
    <xdr:to>
      <xdr:col>2</xdr:col>
      <xdr:colOff>952500</xdr:colOff>
      <xdr:row>21</xdr:row>
      <xdr:rowOff>958444</xdr:rowOff>
    </xdr:to>
    <xdr:pic>
      <xdr:nvPicPr>
        <xdr:cNvPr id="15" name="Picture 16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836185" y="15868649"/>
          <a:ext cx="760965" cy="8949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45430</xdr:colOff>
      <xdr:row>12</xdr:row>
      <xdr:rowOff>28770</xdr:rowOff>
    </xdr:from>
    <xdr:to>
      <xdr:col>2</xdr:col>
      <xdr:colOff>1054150</xdr:colOff>
      <xdr:row>12</xdr:row>
      <xdr:rowOff>1037490</xdr:rowOff>
    </xdr:to>
    <xdr:pic>
      <xdr:nvPicPr>
        <xdr:cNvPr id="16" name="Picture 17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690080" y="6315270"/>
          <a:ext cx="1008720" cy="1008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77204</xdr:colOff>
      <xdr:row>23</xdr:row>
      <xdr:rowOff>92330</xdr:rowOff>
    </xdr:from>
    <xdr:to>
      <xdr:col>2</xdr:col>
      <xdr:colOff>857249</xdr:colOff>
      <xdr:row>23</xdr:row>
      <xdr:rowOff>958850</xdr:rowOff>
    </xdr:to>
    <xdr:pic>
      <xdr:nvPicPr>
        <xdr:cNvPr id="17" name="Picture 18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721854" y="18024730"/>
          <a:ext cx="780045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175630</xdr:colOff>
      <xdr:row>26</xdr:row>
      <xdr:rowOff>69910</xdr:rowOff>
    </xdr:from>
    <xdr:to>
      <xdr:col>2</xdr:col>
      <xdr:colOff>925510</xdr:colOff>
      <xdr:row>26</xdr:row>
      <xdr:rowOff>888655</xdr:rowOff>
    </xdr:to>
    <xdr:pic>
      <xdr:nvPicPr>
        <xdr:cNvPr id="18" name="Picture 19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820280" y="21164610"/>
          <a:ext cx="749880" cy="8187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179100</xdr:colOff>
      <xdr:row>25</xdr:row>
      <xdr:rowOff>92030</xdr:rowOff>
    </xdr:from>
    <xdr:to>
      <xdr:col>2</xdr:col>
      <xdr:colOff>912060</xdr:colOff>
      <xdr:row>25</xdr:row>
      <xdr:rowOff>996710</xdr:rowOff>
    </xdr:to>
    <xdr:pic>
      <xdr:nvPicPr>
        <xdr:cNvPr id="19" name="Picture 20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823750" y="20132630"/>
          <a:ext cx="73296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175660</xdr:colOff>
      <xdr:row>29</xdr:row>
      <xdr:rowOff>159005</xdr:rowOff>
    </xdr:from>
    <xdr:to>
      <xdr:col>2</xdr:col>
      <xdr:colOff>994300</xdr:colOff>
      <xdr:row>29</xdr:row>
      <xdr:rowOff>1126685</xdr:rowOff>
    </xdr:to>
    <xdr:pic>
      <xdr:nvPicPr>
        <xdr:cNvPr id="20" name="Picture 21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820310" y="24485855"/>
          <a:ext cx="818640" cy="967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134550</xdr:colOff>
      <xdr:row>17</xdr:row>
      <xdr:rowOff>82670</xdr:rowOff>
    </xdr:from>
    <xdr:to>
      <xdr:col>2</xdr:col>
      <xdr:colOff>997110</xdr:colOff>
      <xdr:row>17</xdr:row>
      <xdr:rowOff>945230</xdr:rowOff>
    </xdr:to>
    <xdr:pic>
      <xdr:nvPicPr>
        <xdr:cNvPr id="22" name="Picture 23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779200" y="12515970"/>
          <a:ext cx="862560" cy="862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188625</xdr:colOff>
      <xdr:row>28</xdr:row>
      <xdr:rowOff>111215</xdr:rowOff>
    </xdr:from>
    <xdr:to>
      <xdr:col>2</xdr:col>
      <xdr:colOff>1102665</xdr:colOff>
      <xdr:row>28</xdr:row>
      <xdr:rowOff>1025255</xdr:rowOff>
    </xdr:to>
    <xdr:pic>
      <xdr:nvPicPr>
        <xdr:cNvPr id="23" name="Picture 24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833275" y="23352215"/>
          <a:ext cx="914040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93540</xdr:colOff>
      <xdr:row>27</xdr:row>
      <xdr:rowOff>70135</xdr:rowOff>
    </xdr:from>
    <xdr:to>
      <xdr:col>2</xdr:col>
      <xdr:colOff>902820</xdr:colOff>
      <xdr:row>27</xdr:row>
      <xdr:rowOff>1022335</xdr:rowOff>
    </xdr:to>
    <xdr:pic>
      <xdr:nvPicPr>
        <xdr:cNvPr id="24" name="Picture 25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738190" y="22218935"/>
          <a:ext cx="809280" cy="952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28574</xdr:colOff>
      <xdr:row>13</xdr:row>
      <xdr:rowOff>178870</xdr:rowOff>
    </xdr:from>
    <xdr:to>
      <xdr:col>2</xdr:col>
      <xdr:colOff>1066799</xdr:colOff>
      <xdr:row>13</xdr:row>
      <xdr:rowOff>1076326</xdr:rowOff>
    </xdr:to>
    <xdr:pic>
      <xdr:nvPicPr>
        <xdr:cNvPr id="25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714374" y="8827570"/>
          <a:ext cx="1038225" cy="8974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47625</xdr:colOff>
      <xdr:row>14</xdr:row>
      <xdr:rowOff>257175</xdr:rowOff>
    </xdr:from>
    <xdr:to>
      <xdr:col>2</xdr:col>
      <xdr:colOff>1043668</xdr:colOff>
      <xdr:row>14</xdr:row>
      <xdr:rowOff>1000125</xdr:rowOff>
    </xdr:to>
    <xdr:pic>
      <xdr:nvPicPr>
        <xdr:cNvPr id="2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33425" y="10182225"/>
          <a:ext cx="996043" cy="742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9526</xdr:colOff>
      <xdr:row>15</xdr:row>
      <xdr:rowOff>304801</xdr:rowOff>
    </xdr:from>
    <xdr:to>
      <xdr:col>2</xdr:col>
      <xdr:colOff>1078784</xdr:colOff>
      <xdr:row>15</xdr:row>
      <xdr:rowOff>990601</xdr:rowOff>
    </xdr:to>
    <xdr:pic>
      <xdr:nvPicPr>
        <xdr:cNvPr id="2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95326" y="11506201"/>
          <a:ext cx="1069258" cy="685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28575</xdr:colOff>
      <xdr:row>16</xdr:row>
      <xdr:rowOff>200025</xdr:rowOff>
    </xdr:from>
    <xdr:to>
      <xdr:col>2</xdr:col>
      <xdr:colOff>1057904</xdr:colOff>
      <xdr:row>16</xdr:row>
      <xdr:rowOff>952500</xdr:rowOff>
    </xdr:to>
    <xdr:pic>
      <xdr:nvPicPr>
        <xdr:cNvPr id="2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714375" y="27365325"/>
          <a:ext cx="1029329" cy="752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238125</xdr:colOff>
      <xdr:row>32</xdr:row>
      <xdr:rowOff>38101</xdr:rowOff>
    </xdr:from>
    <xdr:to>
      <xdr:col>2</xdr:col>
      <xdr:colOff>886854</xdr:colOff>
      <xdr:row>32</xdr:row>
      <xdr:rowOff>1066801</xdr:rowOff>
    </xdr:to>
    <xdr:pic>
      <xdr:nvPicPr>
        <xdr:cNvPr id="3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923925" y="26689051"/>
          <a:ext cx="648729" cy="1028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9360</xdr:rowOff>
    </xdr:from>
    <xdr:to>
      <xdr:col>1</xdr:col>
      <xdr:colOff>610920</xdr:colOff>
      <xdr:row>0</xdr:row>
      <xdr:rowOff>389880</xdr:rowOff>
    </xdr:to>
    <xdr:pic>
      <xdr:nvPicPr>
        <xdr:cNvPr id="25" name="Picture 2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9360"/>
          <a:ext cx="1326960" cy="38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74160</xdr:colOff>
      <xdr:row>31</xdr:row>
      <xdr:rowOff>48960</xdr:rowOff>
    </xdr:from>
    <xdr:to>
      <xdr:col>2</xdr:col>
      <xdr:colOff>768960</xdr:colOff>
      <xdr:row>31</xdr:row>
      <xdr:rowOff>1171080</xdr:rowOff>
    </xdr:to>
    <xdr:pic>
      <xdr:nvPicPr>
        <xdr:cNvPr id="26" name="Picture 27"/>
        <xdr:cNvPicPr/>
      </xdr:nvPicPr>
      <xdr:blipFill>
        <a:blip xmlns:r="http://schemas.openxmlformats.org/officeDocument/2006/relationships" r:embed="rId2" cstate="print"/>
        <a:srcRect l="32570" r="29921"/>
        <a:stretch/>
      </xdr:blipFill>
      <xdr:spPr>
        <a:xfrm>
          <a:off x="1816920" y="22708800"/>
          <a:ext cx="694800" cy="1122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236160</xdr:colOff>
      <xdr:row>26</xdr:row>
      <xdr:rowOff>28800</xdr:rowOff>
    </xdr:from>
    <xdr:to>
      <xdr:col>2</xdr:col>
      <xdr:colOff>578880</xdr:colOff>
      <xdr:row>26</xdr:row>
      <xdr:rowOff>799920</xdr:rowOff>
    </xdr:to>
    <xdr:pic>
      <xdr:nvPicPr>
        <xdr:cNvPr id="27" name="Picture 28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978920" y="18488160"/>
          <a:ext cx="34272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188280</xdr:colOff>
      <xdr:row>27</xdr:row>
      <xdr:rowOff>47520</xdr:rowOff>
    </xdr:from>
    <xdr:to>
      <xdr:col>2</xdr:col>
      <xdr:colOff>635760</xdr:colOff>
      <xdr:row>27</xdr:row>
      <xdr:rowOff>809280</xdr:rowOff>
    </xdr:to>
    <xdr:pic>
      <xdr:nvPicPr>
        <xdr:cNvPr id="28" name="Picture 2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931040" y="19354680"/>
          <a:ext cx="44748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948495</xdr:colOff>
      <xdr:row>32</xdr:row>
      <xdr:rowOff>57240</xdr:rowOff>
    </xdr:from>
    <xdr:to>
      <xdr:col>2</xdr:col>
      <xdr:colOff>855000</xdr:colOff>
      <xdr:row>32</xdr:row>
      <xdr:rowOff>1212480</xdr:rowOff>
    </xdr:to>
    <xdr:pic>
      <xdr:nvPicPr>
        <xdr:cNvPr id="29" name="Picture 30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731240" y="23936400"/>
          <a:ext cx="866520" cy="1155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360</xdr:colOff>
      <xdr:row>8</xdr:row>
      <xdr:rowOff>47880</xdr:rowOff>
    </xdr:from>
    <xdr:to>
      <xdr:col>2</xdr:col>
      <xdr:colOff>810360</xdr:colOff>
      <xdr:row>8</xdr:row>
      <xdr:rowOff>857880</xdr:rowOff>
    </xdr:to>
    <xdr:pic>
      <xdr:nvPicPr>
        <xdr:cNvPr id="30" name="Picture 31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743120" y="2390760"/>
          <a:ext cx="810000" cy="810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360</xdr:colOff>
      <xdr:row>9</xdr:row>
      <xdr:rowOff>38520</xdr:rowOff>
    </xdr:from>
    <xdr:to>
      <xdr:col>2</xdr:col>
      <xdr:colOff>810360</xdr:colOff>
      <xdr:row>9</xdr:row>
      <xdr:rowOff>848520</xdr:rowOff>
    </xdr:to>
    <xdr:pic>
      <xdr:nvPicPr>
        <xdr:cNvPr id="31" name="Picture 32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743120" y="3276720"/>
          <a:ext cx="810000" cy="810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11</xdr:row>
      <xdr:rowOff>38160</xdr:rowOff>
    </xdr:from>
    <xdr:to>
      <xdr:col>2</xdr:col>
      <xdr:colOff>754920</xdr:colOff>
      <xdr:row>11</xdr:row>
      <xdr:rowOff>856800</xdr:rowOff>
    </xdr:to>
    <xdr:pic>
      <xdr:nvPicPr>
        <xdr:cNvPr id="32" name="Picture 33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771560" y="5067360"/>
          <a:ext cx="726120" cy="81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9720</xdr:colOff>
      <xdr:row>10</xdr:row>
      <xdr:rowOff>66960</xdr:rowOff>
    </xdr:from>
    <xdr:to>
      <xdr:col>2</xdr:col>
      <xdr:colOff>780840</xdr:colOff>
      <xdr:row>10</xdr:row>
      <xdr:rowOff>838080</xdr:rowOff>
    </xdr:to>
    <xdr:pic>
      <xdr:nvPicPr>
        <xdr:cNvPr id="33" name="Picture 34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752480" y="4200480"/>
          <a:ext cx="77112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12</xdr:row>
      <xdr:rowOff>66600</xdr:rowOff>
    </xdr:from>
    <xdr:to>
      <xdr:col>2</xdr:col>
      <xdr:colOff>774000</xdr:colOff>
      <xdr:row>12</xdr:row>
      <xdr:rowOff>856800</xdr:rowOff>
    </xdr:to>
    <xdr:pic>
      <xdr:nvPicPr>
        <xdr:cNvPr id="34" name="Picture 35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771560" y="5991120"/>
          <a:ext cx="74520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360</xdr:colOff>
      <xdr:row>13</xdr:row>
      <xdr:rowOff>123840</xdr:rowOff>
    </xdr:from>
    <xdr:to>
      <xdr:col>2</xdr:col>
      <xdr:colOff>812160</xdr:colOff>
      <xdr:row>13</xdr:row>
      <xdr:rowOff>866520</xdr:rowOff>
    </xdr:to>
    <xdr:pic>
      <xdr:nvPicPr>
        <xdr:cNvPr id="35" name="Picture 36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743120" y="6943680"/>
          <a:ext cx="81180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38520</xdr:colOff>
      <xdr:row>14</xdr:row>
      <xdr:rowOff>76320</xdr:rowOff>
    </xdr:from>
    <xdr:to>
      <xdr:col>2</xdr:col>
      <xdr:colOff>800280</xdr:colOff>
      <xdr:row>14</xdr:row>
      <xdr:rowOff>838080</xdr:rowOff>
    </xdr:to>
    <xdr:pic>
      <xdr:nvPicPr>
        <xdr:cNvPr id="36" name="Picture 37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781280" y="7791480"/>
          <a:ext cx="76176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9720</xdr:colOff>
      <xdr:row>15</xdr:row>
      <xdr:rowOff>47880</xdr:rowOff>
    </xdr:from>
    <xdr:to>
      <xdr:col>2</xdr:col>
      <xdr:colOff>809280</xdr:colOff>
      <xdr:row>15</xdr:row>
      <xdr:rowOff>847800</xdr:rowOff>
    </xdr:to>
    <xdr:pic>
      <xdr:nvPicPr>
        <xdr:cNvPr id="37" name="Picture 38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752480" y="8658360"/>
          <a:ext cx="799560" cy="7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360</xdr:colOff>
      <xdr:row>16</xdr:row>
      <xdr:rowOff>95400</xdr:rowOff>
    </xdr:from>
    <xdr:to>
      <xdr:col>2</xdr:col>
      <xdr:colOff>790560</xdr:colOff>
      <xdr:row>16</xdr:row>
      <xdr:rowOff>885600</xdr:rowOff>
    </xdr:to>
    <xdr:pic>
      <xdr:nvPicPr>
        <xdr:cNvPr id="38" name="Picture 39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743120" y="9601200"/>
          <a:ext cx="79020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19440</xdr:colOff>
      <xdr:row>17</xdr:row>
      <xdr:rowOff>66960</xdr:rowOff>
    </xdr:from>
    <xdr:to>
      <xdr:col>2</xdr:col>
      <xdr:colOff>800280</xdr:colOff>
      <xdr:row>17</xdr:row>
      <xdr:rowOff>847800</xdr:rowOff>
    </xdr:to>
    <xdr:pic>
      <xdr:nvPicPr>
        <xdr:cNvPr id="39" name="Picture 40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762200" y="1046808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18</xdr:row>
      <xdr:rowOff>66960</xdr:rowOff>
    </xdr:from>
    <xdr:to>
      <xdr:col>2</xdr:col>
      <xdr:colOff>809640</xdr:colOff>
      <xdr:row>18</xdr:row>
      <xdr:rowOff>847800</xdr:rowOff>
    </xdr:to>
    <xdr:pic>
      <xdr:nvPicPr>
        <xdr:cNvPr id="40" name="Picture 41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771560" y="1136340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19</xdr:row>
      <xdr:rowOff>66960</xdr:rowOff>
    </xdr:from>
    <xdr:to>
      <xdr:col>2</xdr:col>
      <xdr:colOff>790560</xdr:colOff>
      <xdr:row>19</xdr:row>
      <xdr:rowOff>828720</xdr:rowOff>
    </xdr:to>
    <xdr:pic>
      <xdr:nvPicPr>
        <xdr:cNvPr id="41" name="Picture 42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771560" y="12258720"/>
          <a:ext cx="76176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9720</xdr:colOff>
      <xdr:row>20</xdr:row>
      <xdr:rowOff>66960</xdr:rowOff>
    </xdr:from>
    <xdr:to>
      <xdr:col>2</xdr:col>
      <xdr:colOff>799920</xdr:colOff>
      <xdr:row>20</xdr:row>
      <xdr:rowOff>857160</xdr:rowOff>
    </xdr:to>
    <xdr:pic>
      <xdr:nvPicPr>
        <xdr:cNvPr id="42" name="Picture 43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752480" y="13154040"/>
          <a:ext cx="79020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21</xdr:row>
      <xdr:rowOff>86040</xdr:rowOff>
    </xdr:from>
    <xdr:to>
      <xdr:col>2</xdr:col>
      <xdr:colOff>790560</xdr:colOff>
      <xdr:row>21</xdr:row>
      <xdr:rowOff>847800</xdr:rowOff>
    </xdr:to>
    <xdr:pic>
      <xdr:nvPicPr>
        <xdr:cNvPr id="43" name="Picture 44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771560" y="14068440"/>
          <a:ext cx="76176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28800</xdr:colOff>
      <xdr:row>22</xdr:row>
      <xdr:rowOff>66960</xdr:rowOff>
    </xdr:from>
    <xdr:to>
      <xdr:col>2</xdr:col>
      <xdr:colOff>809640</xdr:colOff>
      <xdr:row>22</xdr:row>
      <xdr:rowOff>847800</xdr:rowOff>
    </xdr:to>
    <xdr:pic>
      <xdr:nvPicPr>
        <xdr:cNvPr id="44" name="Picture 45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771560" y="1494468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19440</xdr:colOff>
      <xdr:row>23</xdr:row>
      <xdr:rowOff>57240</xdr:rowOff>
    </xdr:from>
    <xdr:to>
      <xdr:col>2</xdr:col>
      <xdr:colOff>800280</xdr:colOff>
      <xdr:row>23</xdr:row>
      <xdr:rowOff>838080</xdr:rowOff>
    </xdr:to>
    <xdr:pic>
      <xdr:nvPicPr>
        <xdr:cNvPr id="45" name="Picture 46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762200" y="1583064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47880</xdr:colOff>
      <xdr:row>24</xdr:row>
      <xdr:rowOff>76320</xdr:rowOff>
    </xdr:from>
    <xdr:to>
      <xdr:col>2</xdr:col>
      <xdr:colOff>819000</xdr:colOff>
      <xdr:row>24</xdr:row>
      <xdr:rowOff>847440</xdr:rowOff>
    </xdr:to>
    <xdr:pic>
      <xdr:nvPicPr>
        <xdr:cNvPr id="46" name="Picture 47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790640" y="16745040"/>
          <a:ext cx="77112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38520</xdr:colOff>
      <xdr:row>25</xdr:row>
      <xdr:rowOff>47520</xdr:rowOff>
    </xdr:from>
    <xdr:to>
      <xdr:col>2</xdr:col>
      <xdr:colOff>847800</xdr:colOff>
      <xdr:row>25</xdr:row>
      <xdr:rowOff>856800</xdr:rowOff>
    </xdr:to>
    <xdr:pic>
      <xdr:nvPicPr>
        <xdr:cNvPr id="47" name="Picture 48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781280" y="17611560"/>
          <a:ext cx="809280" cy="809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948300</xdr:colOff>
      <xdr:row>30</xdr:row>
      <xdr:rowOff>104760</xdr:rowOff>
    </xdr:from>
    <xdr:to>
      <xdr:col>2</xdr:col>
      <xdr:colOff>864720</xdr:colOff>
      <xdr:row>30</xdr:row>
      <xdr:rowOff>743040</xdr:rowOff>
    </xdr:to>
    <xdr:pic>
      <xdr:nvPicPr>
        <xdr:cNvPr id="48" name="Picture 49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721520" y="21926520"/>
          <a:ext cx="885960" cy="638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159840</xdr:colOff>
      <xdr:row>28</xdr:row>
      <xdr:rowOff>72360</xdr:rowOff>
    </xdr:from>
    <xdr:to>
      <xdr:col>2</xdr:col>
      <xdr:colOff>597600</xdr:colOff>
      <xdr:row>28</xdr:row>
      <xdr:rowOff>771120</xdr:rowOff>
    </xdr:to>
    <xdr:pic>
      <xdr:nvPicPr>
        <xdr:cNvPr id="49" name="Picture 50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902600" y="20217600"/>
          <a:ext cx="437760" cy="698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140760</xdr:colOff>
      <xdr:row>29</xdr:row>
      <xdr:rowOff>36360</xdr:rowOff>
    </xdr:from>
    <xdr:to>
      <xdr:col>2</xdr:col>
      <xdr:colOff>702360</xdr:colOff>
      <xdr:row>29</xdr:row>
      <xdr:rowOff>752400</xdr:rowOff>
    </xdr:to>
    <xdr:pic>
      <xdr:nvPicPr>
        <xdr:cNvPr id="50" name="Picture 51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1883520" y="21019680"/>
          <a:ext cx="561600" cy="716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99360</xdr:colOff>
      <xdr:row>8</xdr:row>
      <xdr:rowOff>286200</xdr:rowOff>
    </xdr:from>
    <xdr:to>
      <xdr:col>1</xdr:col>
      <xdr:colOff>975240</xdr:colOff>
      <xdr:row>11</xdr:row>
      <xdr:rowOff>13680</xdr:rowOff>
    </xdr:to>
    <xdr:pic>
      <xdr:nvPicPr>
        <xdr:cNvPr id="51" name="Picture 52"/>
        <xdr:cNvPicPr/>
      </xdr:nvPicPr>
      <xdr:blipFill>
        <a:blip xmlns:r="http://schemas.openxmlformats.org/officeDocument/2006/relationships" r:embed="rId1" cstate="print"/>
        <a:srcRect l="21393" r="16583"/>
        <a:stretch/>
      </xdr:blipFill>
      <xdr:spPr>
        <a:xfrm>
          <a:off x="905040" y="2362320"/>
          <a:ext cx="875880" cy="893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99360</xdr:colOff>
      <xdr:row>12</xdr:row>
      <xdr:rowOff>322200</xdr:rowOff>
    </xdr:from>
    <xdr:to>
      <xdr:col>1</xdr:col>
      <xdr:colOff>981720</xdr:colOff>
      <xdr:row>15</xdr:row>
      <xdr:rowOff>154440</xdr:rowOff>
    </xdr:to>
    <xdr:pic>
      <xdr:nvPicPr>
        <xdr:cNvPr id="52" name="Picture 53"/>
        <xdr:cNvPicPr/>
      </xdr:nvPicPr>
      <xdr:blipFill>
        <a:blip xmlns:r="http://schemas.openxmlformats.org/officeDocument/2006/relationships" r:embed="rId2" cstate="print"/>
        <a:srcRect l="18530" r="15850"/>
        <a:stretch/>
      </xdr:blipFill>
      <xdr:spPr>
        <a:xfrm>
          <a:off x="905040" y="3952800"/>
          <a:ext cx="882360" cy="998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0</xdr:rowOff>
    </xdr:from>
    <xdr:to>
      <xdr:col>1</xdr:col>
      <xdr:colOff>538920</xdr:colOff>
      <xdr:row>0</xdr:row>
      <xdr:rowOff>380520</xdr:rowOff>
    </xdr:to>
    <xdr:pic>
      <xdr:nvPicPr>
        <xdr:cNvPr id="53" name="Picture 5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9080" y="0"/>
          <a:ext cx="1325520" cy="380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9360</xdr:rowOff>
    </xdr:from>
    <xdr:to>
      <xdr:col>1</xdr:col>
      <xdr:colOff>675720</xdr:colOff>
      <xdr:row>0</xdr:row>
      <xdr:rowOff>389880</xdr:rowOff>
    </xdr:to>
    <xdr:pic>
      <xdr:nvPicPr>
        <xdr:cNvPr id="54" name="Picture 5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9360"/>
          <a:ext cx="1320840" cy="38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40680</xdr:colOff>
      <xdr:row>11</xdr:row>
      <xdr:rowOff>47880</xdr:rowOff>
    </xdr:from>
    <xdr:to>
      <xdr:col>1</xdr:col>
      <xdr:colOff>869040</xdr:colOff>
      <xdr:row>11</xdr:row>
      <xdr:rowOff>952560</xdr:rowOff>
    </xdr:to>
    <xdr:pic>
      <xdr:nvPicPr>
        <xdr:cNvPr id="55" name="Picture 56"/>
        <xdr:cNvPicPr/>
      </xdr:nvPicPr>
      <xdr:blipFill>
        <a:blip xmlns:r="http://schemas.openxmlformats.org/officeDocument/2006/relationships" r:embed="rId2" cstate="print"/>
        <a:srcRect l="20591" r="22423"/>
        <a:stretch/>
      </xdr:blipFill>
      <xdr:spPr>
        <a:xfrm>
          <a:off x="685800" y="5000760"/>
          <a:ext cx="82836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212040</xdr:colOff>
      <xdr:row>9</xdr:row>
      <xdr:rowOff>57240</xdr:rowOff>
    </xdr:from>
    <xdr:to>
      <xdr:col>1</xdr:col>
      <xdr:colOff>707040</xdr:colOff>
      <xdr:row>9</xdr:row>
      <xdr:rowOff>876600</xdr:rowOff>
    </xdr:to>
    <xdr:pic>
      <xdr:nvPicPr>
        <xdr:cNvPr id="56" name="Picture 57"/>
        <xdr:cNvPicPr/>
      </xdr:nvPicPr>
      <xdr:blipFill>
        <a:blip xmlns:r="http://schemas.openxmlformats.org/officeDocument/2006/relationships" r:embed="rId3" cstate="print"/>
        <a:srcRect l="29062" r="34359"/>
        <a:stretch/>
      </xdr:blipFill>
      <xdr:spPr>
        <a:xfrm>
          <a:off x="857160" y="3181320"/>
          <a:ext cx="495000" cy="819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288360</xdr:colOff>
      <xdr:row>8</xdr:row>
      <xdr:rowOff>76320</xdr:rowOff>
    </xdr:from>
    <xdr:to>
      <xdr:col>1</xdr:col>
      <xdr:colOff>640440</xdr:colOff>
      <xdr:row>8</xdr:row>
      <xdr:rowOff>855720</xdr:rowOff>
    </xdr:to>
    <xdr:pic>
      <xdr:nvPicPr>
        <xdr:cNvPr id="57" name="Picture 5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33480" y="2286000"/>
          <a:ext cx="352080" cy="779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154800</xdr:colOff>
      <xdr:row>10</xdr:row>
      <xdr:rowOff>85680</xdr:rowOff>
    </xdr:from>
    <xdr:to>
      <xdr:col>1</xdr:col>
      <xdr:colOff>726120</xdr:colOff>
      <xdr:row>10</xdr:row>
      <xdr:rowOff>856800</xdr:rowOff>
    </xdr:to>
    <xdr:pic>
      <xdr:nvPicPr>
        <xdr:cNvPr id="58" name="Picture 5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99920" y="4124160"/>
          <a:ext cx="571320" cy="771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111870</xdr:colOff>
      <xdr:row>9</xdr:row>
      <xdr:rowOff>28560</xdr:rowOff>
    </xdr:from>
    <xdr:to>
      <xdr:col>1</xdr:col>
      <xdr:colOff>913590</xdr:colOff>
      <xdr:row>14</xdr:row>
      <xdr:rowOff>19980</xdr:rowOff>
    </xdr:to>
    <xdr:pic>
      <xdr:nvPicPr>
        <xdr:cNvPr id="59" name="Picture 60"/>
        <xdr:cNvPicPr/>
      </xdr:nvPicPr>
      <xdr:blipFill>
        <a:blip xmlns:r="http://schemas.openxmlformats.org/officeDocument/2006/relationships" r:embed="rId1" cstate="print"/>
        <a:srcRect l="25189" t="26823" r="26006" b="23575"/>
        <a:stretch/>
      </xdr:blipFill>
      <xdr:spPr>
        <a:xfrm>
          <a:off x="969120" y="2152635"/>
          <a:ext cx="801720" cy="943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131175</xdr:colOff>
      <xdr:row>19</xdr:row>
      <xdr:rowOff>171405</xdr:rowOff>
    </xdr:from>
    <xdr:to>
      <xdr:col>1</xdr:col>
      <xdr:colOff>885015</xdr:colOff>
      <xdr:row>20</xdr:row>
      <xdr:rowOff>296325</xdr:rowOff>
    </xdr:to>
    <xdr:pic>
      <xdr:nvPicPr>
        <xdr:cNvPr id="60" name="Picture 61"/>
        <xdr:cNvPicPr/>
      </xdr:nvPicPr>
      <xdr:blipFill>
        <a:blip xmlns:r="http://schemas.openxmlformats.org/officeDocument/2006/relationships" r:embed="rId2" cstate="print"/>
        <a:srcRect l="14872" t="24780" r="14872" b="23126"/>
        <a:stretch/>
      </xdr:blipFill>
      <xdr:spPr>
        <a:xfrm>
          <a:off x="988425" y="5362530"/>
          <a:ext cx="753840" cy="5630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498600</xdr:colOff>
      <xdr:row>0</xdr:row>
      <xdr:rowOff>390240</xdr:rowOff>
    </xdr:to>
    <xdr:pic>
      <xdr:nvPicPr>
        <xdr:cNvPr id="61" name="Picture 6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0"/>
          <a:ext cx="14058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102570</xdr:colOff>
      <xdr:row>31</xdr:row>
      <xdr:rowOff>123780</xdr:rowOff>
    </xdr:from>
    <xdr:to>
      <xdr:col>1</xdr:col>
      <xdr:colOff>887730</xdr:colOff>
      <xdr:row>31</xdr:row>
      <xdr:rowOff>599340</xdr:rowOff>
    </xdr:to>
    <xdr:pic>
      <xdr:nvPicPr>
        <xdr:cNvPr id="62" name="Picture 63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59820" y="9163005"/>
          <a:ext cx="785160" cy="475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109185</xdr:colOff>
      <xdr:row>21</xdr:row>
      <xdr:rowOff>206970</xdr:rowOff>
    </xdr:from>
    <xdr:to>
      <xdr:col>1</xdr:col>
      <xdr:colOff>890745</xdr:colOff>
      <xdr:row>23</xdr:row>
      <xdr:rowOff>190050</xdr:rowOff>
    </xdr:to>
    <xdr:pic>
      <xdr:nvPicPr>
        <xdr:cNvPr id="63" name="Picture 64"/>
        <xdr:cNvPicPr/>
      </xdr:nvPicPr>
      <xdr:blipFill>
        <a:blip xmlns:r="http://schemas.openxmlformats.org/officeDocument/2006/relationships" r:embed="rId5" cstate="print"/>
        <a:srcRect l="11292" r="10490"/>
        <a:stretch/>
      </xdr:blipFill>
      <xdr:spPr>
        <a:xfrm>
          <a:off x="966435" y="6274395"/>
          <a:ext cx="781560" cy="5831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207270</xdr:colOff>
      <xdr:row>15</xdr:row>
      <xdr:rowOff>95430</xdr:rowOff>
    </xdr:from>
    <xdr:to>
      <xdr:col>1</xdr:col>
      <xdr:colOff>778230</xdr:colOff>
      <xdr:row>17</xdr:row>
      <xdr:rowOff>157350</xdr:rowOff>
    </xdr:to>
    <xdr:pic>
      <xdr:nvPicPr>
        <xdr:cNvPr id="64" name="Picture 65"/>
        <xdr:cNvPicPr/>
      </xdr:nvPicPr>
      <xdr:blipFill>
        <a:blip xmlns:r="http://schemas.openxmlformats.org/officeDocument/2006/relationships" r:embed="rId6" cstate="print"/>
        <a:srcRect l="14136" t="8956" r="7376"/>
        <a:stretch/>
      </xdr:blipFill>
      <xdr:spPr>
        <a:xfrm>
          <a:off x="1064520" y="3362505"/>
          <a:ext cx="570960" cy="7096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61245</xdr:colOff>
      <xdr:row>25</xdr:row>
      <xdr:rowOff>34380</xdr:rowOff>
    </xdr:from>
    <xdr:to>
      <xdr:col>1</xdr:col>
      <xdr:colOff>998190</xdr:colOff>
      <xdr:row>27</xdr:row>
      <xdr:rowOff>133155</xdr:rowOff>
    </xdr:to>
    <xdr:pic>
      <xdr:nvPicPr>
        <xdr:cNvPr id="65" name="Picture 66"/>
        <xdr:cNvPicPr/>
      </xdr:nvPicPr>
      <xdr:blipFill>
        <a:blip xmlns:r="http://schemas.openxmlformats.org/officeDocument/2006/relationships" r:embed="rId7" cstate="print"/>
        <a:srcRect l="4441" t="20092" r="5921" b="13218"/>
        <a:stretch/>
      </xdr:blipFill>
      <xdr:spPr>
        <a:xfrm>
          <a:off x="918495" y="7301955"/>
          <a:ext cx="936945" cy="67027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117825</xdr:colOff>
      <xdr:row>28</xdr:row>
      <xdr:rowOff>52245</xdr:rowOff>
    </xdr:from>
    <xdr:to>
      <xdr:col>1</xdr:col>
      <xdr:colOff>904065</xdr:colOff>
      <xdr:row>30</xdr:row>
      <xdr:rowOff>104580</xdr:rowOff>
    </xdr:to>
    <xdr:pic>
      <xdr:nvPicPr>
        <xdr:cNvPr id="66" name="Picture 67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75075" y="8205645"/>
          <a:ext cx="786240" cy="6238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150225</xdr:colOff>
      <xdr:row>18</xdr:row>
      <xdr:rowOff>171600</xdr:rowOff>
    </xdr:from>
    <xdr:to>
      <xdr:col>1</xdr:col>
      <xdr:colOff>848625</xdr:colOff>
      <xdr:row>18</xdr:row>
      <xdr:rowOff>796560</xdr:rowOff>
    </xdr:to>
    <xdr:pic>
      <xdr:nvPicPr>
        <xdr:cNvPr id="67" name="Picture 68"/>
        <xdr:cNvPicPr/>
      </xdr:nvPicPr>
      <xdr:blipFill>
        <a:blip xmlns:r="http://schemas.openxmlformats.org/officeDocument/2006/relationships" r:embed="rId9" cstate="print"/>
        <a:srcRect l="14979" r="17293"/>
        <a:stretch/>
      </xdr:blipFill>
      <xdr:spPr>
        <a:xfrm>
          <a:off x="1007475" y="4410225"/>
          <a:ext cx="698400" cy="6249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9360</xdr:rowOff>
    </xdr:from>
    <xdr:to>
      <xdr:col>2</xdr:col>
      <xdr:colOff>169560</xdr:colOff>
      <xdr:row>0</xdr:row>
      <xdr:rowOff>389880</xdr:rowOff>
    </xdr:to>
    <xdr:pic>
      <xdr:nvPicPr>
        <xdr:cNvPr id="68" name="Picture 6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9360"/>
          <a:ext cx="1358640" cy="380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93960</xdr:colOff>
      <xdr:row>9</xdr:row>
      <xdr:rowOff>9720</xdr:rowOff>
    </xdr:from>
    <xdr:to>
      <xdr:col>1</xdr:col>
      <xdr:colOff>610920</xdr:colOff>
      <xdr:row>12</xdr:row>
      <xdr:rowOff>147960</xdr:rowOff>
    </xdr:to>
    <xdr:pic>
      <xdr:nvPicPr>
        <xdr:cNvPr id="69" name="Picture 70"/>
        <xdr:cNvPicPr/>
      </xdr:nvPicPr>
      <xdr:blipFill>
        <a:blip xmlns:r="http://schemas.openxmlformats.org/officeDocument/2006/relationships" r:embed="rId1" cstate="print"/>
        <a:srcRect l="7840" t="9186" r="13487" b="12042"/>
        <a:stretch/>
      </xdr:blipFill>
      <xdr:spPr>
        <a:xfrm>
          <a:off x="981000" y="2390760"/>
          <a:ext cx="516960" cy="595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65520</xdr:colOff>
      <xdr:row>14</xdr:row>
      <xdr:rowOff>123840</xdr:rowOff>
    </xdr:from>
    <xdr:to>
      <xdr:col>1</xdr:col>
      <xdr:colOff>635040</xdr:colOff>
      <xdr:row>18</xdr:row>
      <xdr:rowOff>105840</xdr:rowOff>
    </xdr:to>
    <xdr:pic>
      <xdr:nvPicPr>
        <xdr:cNvPr id="70" name="Picture 71"/>
        <xdr:cNvPicPr/>
      </xdr:nvPicPr>
      <xdr:blipFill>
        <a:blip xmlns:r="http://schemas.openxmlformats.org/officeDocument/2006/relationships" r:embed="rId2" cstate="print"/>
        <a:srcRect l="3739" t="4572" r="2671" b="7974"/>
        <a:stretch/>
      </xdr:blipFill>
      <xdr:spPr>
        <a:xfrm>
          <a:off x="952560" y="3267000"/>
          <a:ext cx="569520" cy="59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36720</xdr:colOff>
      <xdr:row>20</xdr:row>
      <xdr:rowOff>57240</xdr:rowOff>
    </xdr:from>
    <xdr:to>
      <xdr:col>1</xdr:col>
      <xdr:colOff>726120</xdr:colOff>
      <xdr:row>25</xdr:row>
      <xdr:rowOff>44280</xdr:rowOff>
    </xdr:to>
    <xdr:pic>
      <xdr:nvPicPr>
        <xdr:cNvPr id="71" name="Picture 7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23760" y="4114800"/>
          <a:ext cx="689400" cy="748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93960</xdr:colOff>
      <xdr:row>26</xdr:row>
      <xdr:rowOff>95400</xdr:rowOff>
    </xdr:from>
    <xdr:to>
      <xdr:col>1</xdr:col>
      <xdr:colOff>665640</xdr:colOff>
      <xdr:row>30</xdr:row>
      <xdr:rowOff>121320</xdr:rowOff>
    </xdr:to>
    <xdr:pic>
      <xdr:nvPicPr>
        <xdr:cNvPr id="72" name="Picture 73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81000" y="5067360"/>
          <a:ext cx="571680" cy="63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32</xdr:row>
      <xdr:rowOff>47880</xdr:rowOff>
    </xdr:from>
    <xdr:to>
      <xdr:col>1</xdr:col>
      <xdr:colOff>601560</xdr:colOff>
      <xdr:row>35</xdr:row>
      <xdr:rowOff>75960</xdr:rowOff>
    </xdr:to>
    <xdr:pic>
      <xdr:nvPicPr>
        <xdr:cNvPr id="73" name="Picture 74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09800" y="5934240"/>
          <a:ext cx="478800" cy="485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36</xdr:row>
      <xdr:rowOff>66960</xdr:rowOff>
    </xdr:from>
    <xdr:to>
      <xdr:col>1</xdr:col>
      <xdr:colOff>659880</xdr:colOff>
      <xdr:row>39</xdr:row>
      <xdr:rowOff>114120</xdr:rowOff>
    </xdr:to>
    <xdr:pic>
      <xdr:nvPicPr>
        <xdr:cNvPr id="74" name="Picture 75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09800" y="6562800"/>
          <a:ext cx="537120" cy="504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40</xdr:row>
      <xdr:rowOff>28800</xdr:rowOff>
    </xdr:from>
    <xdr:to>
      <xdr:col>1</xdr:col>
      <xdr:colOff>654840</xdr:colOff>
      <xdr:row>43</xdr:row>
      <xdr:rowOff>89280</xdr:rowOff>
    </xdr:to>
    <xdr:pic>
      <xdr:nvPicPr>
        <xdr:cNvPr id="75" name="Picture 76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09800" y="7134120"/>
          <a:ext cx="532080" cy="517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27360</xdr:colOff>
      <xdr:row>43</xdr:row>
      <xdr:rowOff>143280</xdr:rowOff>
    </xdr:from>
    <xdr:to>
      <xdr:col>1</xdr:col>
      <xdr:colOff>657720</xdr:colOff>
      <xdr:row>47</xdr:row>
      <xdr:rowOff>107640</xdr:rowOff>
    </xdr:to>
    <xdr:pic>
      <xdr:nvPicPr>
        <xdr:cNvPr id="76" name="Picture 77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14400" y="7705800"/>
          <a:ext cx="630360" cy="574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74880</xdr:colOff>
      <xdr:row>48</xdr:row>
      <xdr:rowOff>38160</xdr:rowOff>
    </xdr:from>
    <xdr:to>
      <xdr:col>1</xdr:col>
      <xdr:colOff>646200</xdr:colOff>
      <xdr:row>51</xdr:row>
      <xdr:rowOff>138240</xdr:rowOff>
    </xdr:to>
    <xdr:pic>
      <xdr:nvPicPr>
        <xdr:cNvPr id="77" name="Picture 78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961920" y="8362800"/>
          <a:ext cx="571320" cy="55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84600</xdr:colOff>
      <xdr:row>52</xdr:row>
      <xdr:rowOff>9720</xdr:rowOff>
    </xdr:from>
    <xdr:to>
      <xdr:col>1</xdr:col>
      <xdr:colOff>547200</xdr:colOff>
      <xdr:row>55</xdr:row>
      <xdr:rowOff>81360</xdr:rowOff>
    </xdr:to>
    <xdr:pic>
      <xdr:nvPicPr>
        <xdr:cNvPr id="78" name="Picture 79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71640" y="8943840"/>
          <a:ext cx="462600" cy="52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65520</xdr:colOff>
      <xdr:row>56</xdr:row>
      <xdr:rowOff>28800</xdr:rowOff>
    </xdr:from>
    <xdr:to>
      <xdr:col>1</xdr:col>
      <xdr:colOff>543240</xdr:colOff>
      <xdr:row>59</xdr:row>
      <xdr:rowOff>97920</xdr:rowOff>
    </xdr:to>
    <xdr:pic>
      <xdr:nvPicPr>
        <xdr:cNvPr id="79" name="Picture 80"/>
        <xdr:cNvPicPr/>
      </xdr:nvPicPr>
      <xdr:blipFill>
        <a:blip xmlns:r="http://schemas.openxmlformats.org/officeDocument/2006/relationships" r:embed="rId11" cstate="print"/>
        <a:srcRect t="5688"/>
        <a:stretch/>
      </xdr:blipFill>
      <xdr:spPr>
        <a:xfrm>
          <a:off x="952560" y="9572760"/>
          <a:ext cx="477720" cy="526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65520</xdr:colOff>
      <xdr:row>60</xdr:row>
      <xdr:rowOff>57240</xdr:rowOff>
    </xdr:from>
    <xdr:to>
      <xdr:col>1</xdr:col>
      <xdr:colOff>655200</xdr:colOff>
      <xdr:row>64</xdr:row>
      <xdr:rowOff>19440</xdr:rowOff>
    </xdr:to>
    <xdr:pic>
      <xdr:nvPicPr>
        <xdr:cNvPr id="80" name="Picture 81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52560" y="10210680"/>
          <a:ext cx="589680" cy="571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141480</xdr:colOff>
      <xdr:row>65</xdr:row>
      <xdr:rowOff>123840</xdr:rowOff>
    </xdr:from>
    <xdr:to>
      <xdr:col>1</xdr:col>
      <xdr:colOff>603360</xdr:colOff>
      <xdr:row>69</xdr:row>
      <xdr:rowOff>9000</xdr:rowOff>
    </xdr:to>
    <xdr:pic>
      <xdr:nvPicPr>
        <xdr:cNvPr id="81" name="Picture 82"/>
        <xdr:cNvPicPr/>
      </xdr:nvPicPr>
      <xdr:blipFill>
        <a:blip xmlns:r="http://schemas.openxmlformats.org/officeDocument/2006/relationships" r:embed="rId13" cstate="print"/>
        <a:srcRect l="11277" t="4366" r="8723"/>
        <a:stretch/>
      </xdr:blipFill>
      <xdr:spPr>
        <a:xfrm>
          <a:off x="1028520" y="11039400"/>
          <a:ext cx="461880" cy="49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103680</xdr:colOff>
      <xdr:row>70</xdr:row>
      <xdr:rowOff>143280</xdr:rowOff>
    </xdr:from>
    <xdr:to>
      <xdr:col>1</xdr:col>
      <xdr:colOff>569880</xdr:colOff>
      <xdr:row>74</xdr:row>
      <xdr:rowOff>38880</xdr:rowOff>
    </xdr:to>
    <xdr:pic>
      <xdr:nvPicPr>
        <xdr:cNvPr id="82" name="Picture 83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990720" y="11820600"/>
          <a:ext cx="466200" cy="505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151200</xdr:colOff>
      <xdr:row>75</xdr:row>
      <xdr:rowOff>86040</xdr:rowOff>
    </xdr:from>
    <xdr:to>
      <xdr:col>1</xdr:col>
      <xdr:colOff>619920</xdr:colOff>
      <xdr:row>78</xdr:row>
      <xdr:rowOff>132840</xdr:rowOff>
    </xdr:to>
    <xdr:pic>
      <xdr:nvPicPr>
        <xdr:cNvPr id="83" name="Picture 84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038240" y="12525480"/>
          <a:ext cx="468720" cy="49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93960</xdr:colOff>
      <xdr:row>80</xdr:row>
      <xdr:rowOff>104760</xdr:rowOff>
    </xdr:from>
    <xdr:to>
      <xdr:col>1</xdr:col>
      <xdr:colOff>556560</xdr:colOff>
      <xdr:row>83</xdr:row>
      <xdr:rowOff>152640</xdr:rowOff>
    </xdr:to>
    <xdr:pic>
      <xdr:nvPicPr>
        <xdr:cNvPr id="84" name="Picture 85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81000" y="13306320"/>
          <a:ext cx="462600" cy="505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85</xdr:row>
      <xdr:rowOff>47880</xdr:rowOff>
    </xdr:from>
    <xdr:to>
      <xdr:col>1</xdr:col>
      <xdr:colOff>634320</xdr:colOff>
      <xdr:row>89</xdr:row>
      <xdr:rowOff>43920</xdr:rowOff>
    </xdr:to>
    <xdr:pic>
      <xdr:nvPicPr>
        <xdr:cNvPr id="85" name="Picture 86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09800" y="14011200"/>
          <a:ext cx="511560" cy="553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90</xdr:row>
      <xdr:rowOff>52560</xdr:rowOff>
    </xdr:from>
    <xdr:to>
      <xdr:col>1</xdr:col>
      <xdr:colOff>661680</xdr:colOff>
      <xdr:row>93</xdr:row>
      <xdr:rowOff>98280</xdr:rowOff>
    </xdr:to>
    <xdr:pic>
      <xdr:nvPicPr>
        <xdr:cNvPr id="86" name="Picture 87"/>
        <xdr:cNvPicPr/>
      </xdr:nvPicPr>
      <xdr:blipFill>
        <a:blip xmlns:r="http://schemas.openxmlformats.org/officeDocument/2006/relationships" r:embed="rId18" cstate="print"/>
        <a:srcRect l="3768" r="2834" b="19819"/>
        <a:stretch/>
      </xdr:blipFill>
      <xdr:spPr>
        <a:xfrm>
          <a:off x="1009800" y="14725800"/>
          <a:ext cx="538920" cy="502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94</xdr:row>
      <xdr:rowOff>90360</xdr:rowOff>
    </xdr:from>
    <xdr:to>
      <xdr:col>1</xdr:col>
      <xdr:colOff>680400</xdr:colOff>
      <xdr:row>97</xdr:row>
      <xdr:rowOff>94680</xdr:rowOff>
    </xdr:to>
    <xdr:pic>
      <xdr:nvPicPr>
        <xdr:cNvPr id="87" name="Picture 88"/>
        <xdr:cNvPicPr/>
      </xdr:nvPicPr>
      <xdr:blipFill>
        <a:blip xmlns:r="http://schemas.openxmlformats.org/officeDocument/2006/relationships" r:embed="rId19" cstate="print"/>
        <a:srcRect t="8390" b="26803"/>
        <a:stretch/>
      </xdr:blipFill>
      <xdr:spPr>
        <a:xfrm>
          <a:off x="1009800" y="15373440"/>
          <a:ext cx="557640" cy="461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93960</xdr:colOff>
      <xdr:row>98</xdr:row>
      <xdr:rowOff>61920</xdr:rowOff>
    </xdr:from>
    <xdr:to>
      <xdr:col>1</xdr:col>
      <xdr:colOff>689760</xdr:colOff>
      <xdr:row>101</xdr:row>
      <xdr:rowOff>99720</xdr:rowOff>
    </xdr:to>
    <xdr:pic>
      <xdr:nvPicPr>
        <xdr:cNvPr id="88" name="Picture 89"/>
        <xdr:cNvPicPr/>
      </xdr:nvPicPr>
      <xdr:blipFill>
        <a:blip xmlns:r="http://schemas.openxmlformats.org/officeDocument/2006/relationships" r:embed="rId20" cstate="print"/>
        <a:srcRect t="14989" b="22608"/>
        <a:stretch/>
      </xdr:blipFill>
      <xdr:spPr>
        <a:xfrm>
          <a:off x="981000" y="15954480"/>
          <a:ext cx="59580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74880</xdr:colOff>
      <xdr:row>102</xdr:row>
      <xdr:rowOff>100080</xdr:rowOff>
    </xdr:from>
    <xdr:to>
      <xdr:col>1</xdr:col>
      <xdr:colOff>699480</xdr:colOff>
      <xdr:row>106</xdr:row>
      <xdr:rowOff>51840</xdr:rowOff>
    </xdr:to>
    <xdr:pic>
      <xdr:nvPicPr>
        <xdr:cNvPr id="89" name="Picture 90"/>
        <xdr:cNvPicPr/>
      </xdr:nvPicPr>
      <xdr:blipFill>
        <a:blip xmlns:r="http://schemas.openxmlformats.org/officeDocument/2006/relationships" r:embed="rId21" cstate="print"/>
        <a:srcRect t="6009" b="26803"/>
        <a:stretch/>
      </xdr:blipFill>
      <xdr:spPr>
        <a:xfrm>
          <a:off x="961920" y="16602120"/>
          <a:ext cx="62460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65520</xdr:colOff>
      <xdr:row>107</xdr:row>
      <xdr:rowOff>118800</xdr:rowOff>
    </xdr:from>
    <xdr:to>
      <xdr:col>1</xdr:col>
      <xdr:colOff>671040</xdr:colOff>
      <xdr:row>111</xdr:row>
      <xdr:rowOff>32760</xdr:rowOff>
    </xdr:to>
    <xdr:pic>
      <xdr:nvPicPr>
        <xdr:cNvPr id="90" name="Picture 91"/>
        <xdr:cNvPicPr/>
      </xdr:nvPicPr>
      <xdr:blipFill>
        <a:blip xmlns:r="http://schemas.openxmlformats.org/officeDocument/2006/relationships" r:embed="rId22" cstate="print"/>
        <a:srcRect t="10794" b="22608"/>
        <a:stretch/>
      </xdr:blipFill>
      <xdr:spPr>
        <a:xfrm>
          <a:off x="952560" y="17382960"/>
          <a:ext cx="605520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65520</xdr:colOff>
      <xdr:row>112</xdr:row>
      <xdr:rowOff>99720</xdr:rowOff>
    </xdr:from>
    <xdr:to>
      <xdr:col>1</xdr:col>
      <xdr:colOff>661320</xdr:colOff>
      <xdr:row>116</xdr:row>
      <xdr:rowOff>42480</xdr:rowOff>
    </xdr:to>
    <xdr:pic>
      <xdr:nvPicPr>
        <xdr:cNvPr id="91" name="Picture 92"/>
        <xdr:cNvPicPr/>
      </xdr:nvPicPr>
      <xdr:blipFill>
        <a:blip xmlns:r="http://schemas.openxmlformats.org/officeDocument/2006/relationships" r:embed="rId23" cstate="print"/>
        <a:srcRect t="13560" b="19841"/>
        <a:stretch/>
      </xdr:blipFill>
      <xdr:spPr>
        <a:xfrm>
          <a:off x="952560" y="18126000"/>
          <a:ext cx="5958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46440</xdr:colOff>
      <xdr:row>117</xdr:row>
      <xdr:rowOff>61920</xdr:rowOff>
    </xdr:from>
    <xdr:to>
      <xdr:col>1</xdr:col>
      <xdr:colOff>651960</xdr:colOff>
      <xdr:row>120</xdr:row>
      <xdr:rowOff>79560</xdr:rowOff>
    </xdr:to>
    <xdr:pic>
      <xdr:nvPicPr>
        <xdr:cNvPr id="92" name="Picture 93"/>
        <xdr:cNvPicPr/>
      </xdr:nvPicPr>
      <xdr:blipFill>
        <a:blip xmlns:r="http://schemas.openxmlformats.org/officeDocument/2006/relationships" r:embed="rId24" cstate="print"/>
        <a:srcRect t="9592" b="25601"/>
        <a:stretch/>
      </xdr:blipFill>
      <xdr:spPr>
        <a:xfrm>
          <a:off x="933480" y="18849960"/>
          <a:ext cx="605520" cy="474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46440</xdr:colOff>
      <xdr:row>121</xdr:row>
      <xdr:rowOff>61560</xdr:rowOff>
    </xdr:from>
    <xdr:to>
      <xdr:col>1</xdr:col>
      <xdr:colOff>642240</xdr:colOff>
      <xdr:row>124</xdr:row>
      <xdr:rowOff>96840</xdr:rowOff>
    </xdr:to>
    <xdr:pic>
      <xdr:nvPicPr>
        <xdr:cNvPr id="93" name="Picture 94"/>
        <xdr:cNvPicPr/>
      </xdr:nvPicPr>
      <xdr:blipFill>
        <a:blip xmlns:r="http://schemas.openxmlformats.org/officeDocument/2006/relationships" r:embed="rId25" cstate="print"/>
        <a:srcRect t="10068" b="22472"/>
        <a:stretch/>
      </xdr:blipFill>
      <xdr:spPr>
        <a:xfrm>
          <a:off x="933480" y="19459440"/>
          <a:ext cx="595800" cy="49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55800</xdr:colOff>
      <xdr:row>125</xdr:row>
      <xdr:rowOff>33120</xdr:rowOff>
    </xdr:from>
    <xdr:to>
      <xdr:col>1</xdr:col>
      <xdr:colOff>727920</xdr:colOff>
      <xdr:row>128</xdr:row>
      <xdr:rowOff>101520</xdr:rowOff>
    </xdr:to>
    <xdr:pic>
      <xdr:nvPicPr>
        <xdr:cNvPr id="94" name="Picture 95"/>
        <xdr:cNvPicPr/>
      </xdr:nvPicPr>
      <xdr:blipFill>
        <a:blip xmlns:r="http://schemas.openxmlformats.org/officeDocument/2006/relationships" r:embed="rId26" cstate="print"/>
        <a:srcRect t="3152" b="24830"/>
        <a:stretch/>
      </xdr:blipFill>
      <xdr:spPr>
        <a:xfrm>
          <a:off x="942840" y="20040480"/>
          <a:ext cx="672120" cy="52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255960</xdr:colOff>
      <xdr:row>129</xdr:row>
      <xdr:rowOff>81000</xdr:rowOff>
    </xdr:from>
    <xdr:to>
      <xdr:col>1</xdr:col>
      <xdr:colOff>532440</xdr:colOff>
      <xdr:row>129</xdr:row>
      <xdr:rowOff>329040</xdr:rowOff>
    </xdr:to>
    <xdr:pic>
      <xdr:nvPicPr>
        <xdr:cNvPr id="95" name="Picture 96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1143000" y="20697840"/>
          <a:ext cx="276480" cy="248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151200</xdr:colOff>
      <xdr:row>130</xdr:row>
      <xdr:rowOff>223920</xdr:rowOff>
    </xdr:from>
    <xdr:to>
      <xdr:col>1</xdr:col>
      <xdr:colOff>509040</xdr:colOff>
      <xdr:row>131</xdr:row>
      <xdr:rowOff>185760</xdr:rowOff>
    </xdr:to>
    <xdr:pic>
      <xdr:nvPicPr>
        <xdr:cNvPr id="96" name="Picture 97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1038240" y="21193200"/>
          <a:ext cx="357840" cy="314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170280</xdr:colOff>
      <xdr:row>132</xdr:row>
      <xdr:rowOff>33480</xdr:rowOff>
    </xdr:from>
    <xdr:to>
      <xdr:col>1</xdr:col>
      <xdr:colOff>569880</xdr:colOff>
      <xdr:row>133</xdr:row>
      <xdr:rowOff>118800</xdr:rowOff>
    </xdr:to>
    <xdr:pic>
      <xdr:nvPicPr>
        <xdr:cNvPr id="97" name="Picture 98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1057320" y="21707640"/>
          <a:ext cx="399600" cy="266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132120</xdr:colOff>
      <xdr:row>134</xdr:row>
      <xdr:rowOff>90360</xdr:rowOff>
    </xdr:from>
    <xdr:to>
      <xdr:col>1</xdr:col>
      <xdr:colOff>581760</xdr:colOff>
      <xdr:row>136</xdr:row>
      <xdr:rowOff>112680</xdr:rowOff>
    </xdr:to>
    <xdr:pic>
      <xdr:nvPicPr>
        <xdr:cNvPr id="98" name="Picture 99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1019160" y="22097880"/>
          <a:ext cx="449640" cy="35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113040</xdr:colOff>
      <xdr:row>137</xdr:row>
      <xdr:rowOff>61560</xdr:rowOff>
    </xdr:from>
    <xdr:to>
      <xdr:col>1</xdr:col>
      <xdr:colOff>569880</xdr:colOff>
      <xdr:row>138</xdr:row>
      <xdr:rowOff>203400</xdr:rowOff>
    </xdr:to>
    <xdr:pic>
      <xdr:nvPicPr>
        <xdr:cNvPr id="99" name="Picture 100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1000080" y="22555080"/>
          <a:ext cx="456840" cy="39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74880</xdr:colOff>
      <xdr:row>139</xdr:row>
      <xdr:rowOff>14400</xdr:rowOff>
    </xdr:from>
    <xdr:to>
      <xdr:col>1</xdr:col>
      <xdr:colOff>560160</xdr:colOff>
      <xdr:row>140</xdr:row>
      <xdr:rowOff>175680</xdr:rowOff>
    </xdr:to>
    <xdr:pic>
      <xdr:nvPicPr>
        <xdr:cNvPr id="100" name="Picture 101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961920" y="23022000"/>
          <a:ext cx="485280" cy="41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93960</xdr:colOff>
      <xdr:row>141</xdr:row>
      <xdr:rowOff>42840</xdr:rowOff>
    </xdr:from>
    <xdr:to>
      <xdr:col>1</xdr:col>
      <xdr:colOff>534240</xdr:colOff>
      <xdr:row>142</xdr:row>
      <xdr:rowOff>150480</xdr:rowOff>
    </xdr:to>
    <xdr:pic>
      <xdr:nvPicPr>
        <xdr:cNvPr id="101" name="Picture 102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981000" y="23564880"/>
          <a:ext cx="440280" cy="365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198720</xdr:colOff>
      <xdr:row>143</xdr:row>
      <xdr:rowOff>90360</xdr:rowOff>
    </xdr:from>
    <xdr:to>
      <xdr:col>1</xdr:col>
      <xdr:colOff>558720</xdr:colOff>
      <xdr:row>143</xdr:row>
      <xdr:rowOff>460800</xdr:rowOff>
    </xdr:to>
    <xdr:pic>
      <xdr:nvPicPr>
        <xdr:cNvPr id="102" name="Picture 103"/>
        <xdr:cNvPicPr/>
      </xdr:nvPicPr>
      <xdr:blipFill>
        <a:blip xmlns:r="http://schemas.openxmlformats.org/officeDocument/2006/relationships" r:embed="rId34" cstate="print"/>
        <a:srcRect r="9386" b="8930"/>
        <a:stretch/>
      </xdr:blipFill>
      <xdr:spPr>
        <a:xfrm>
          <a:off x="1085760" y="24079320"/>
          <a:ext cx="360000" cy="370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9360</xdr:rowOff>
    </xdr:from>
    <xdr:to>
      <xdr:col>1</xdr:col>
      <xdr:colOff>401040</xdr:colOff>
      <xdr:row>0</xdr:row>
      <xdr:rowOff>365040</xdr:rowOff>
    </xdr:to>
    <xdr:pic>
      <xdr:nvPicPr>
        <xdr:cNvPr id="103" name="Picture 104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0" y="9360"/>
          <a:ext cx="1288080" cy="3556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82785</xdr:colOff>
      <xdr:row>9</xdr:row>
      <xdr:rowOff>190740</xdr:rowOff>
    </xdr:from>
    <xdr:to>
      <xdr:col>2</xdr:col>
      <xdr:colOff>948645</xdr:colOff>
      <xdr:row>9</xdr:row>
      <xdr:rowOff>723900</xdr:rowOff>
    </xdr:to>
    <xdr:pic>
      <xdr:nvPicPr>
        <xdr:cNvPr id="104" name="Picture 10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016360" y="2391015"/>
          <a:ext cx="865860" cy="533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82560</xdr:colOff>
      <xdr:row>14</xdr:row>
      <xdr:rowOff>295530</xdr:rowOff>
    </xdr:from>
    <xdr:to>
      <xdr:col>2</xdr:col>
      <xdr:colOff>973125</xdr:colOff>
      <xdr:row>14</xdr:row>
      <xdr:rowOff>1048290</xdr:rowOff>
    </xdr:to>
    <xdr:pic>
      <xdr:nvPicPr>
        <xdr:cNvPr id="105" name="Picture 106"/>
        <xdr:cNvPicPr/>
      </xdr:nvPicPr>
      <xdr:blipFill>
        <a:blip xmlns:r="http://schemas.openxmlformats.org/officeDocument/2006/relationships" r:embed="rId2" cstate="print"/>
        <a:srcRect l="10307" r="16972"/>
        <a:stretch/>
      </xdr:blipFill>
      <xdr:spPr>
        <a:xfrm>
          <a:off x="2016135" y="7144005"/>
          <a:ext cx="890565" cy="752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438840</xdr:colOff>
      <xdr:row>0</xdr:row>
      <xdr:rowOff>361440</xdr:rowOff>
    </xdr:to>
    <xdr:pic>
      <xdr:nvPicPr>
        <xdr:cNvPr id="106" name="Picture 10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0"/>
          <a:ext cx="1365840" cy="36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63675</xdr:colOff>
      <xdr:row>10</xdr:row>
      <xdr:rowOff>362385</xdr:rowOff>
    </xdr:from>
    <xdr:to>
      <xdr:col>2</xdr:col>
      <xdr:colOff>951915</xdr:colOff>
      <xdr:row>10</xdr:row>
      <xdr:rowOff>857385</xdr:rowOff>
    </xdr:to>
    <xdr:pic>
      <xdr:nvPicPr>
        <xdr:cNvPr id="107" name="Picture 10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997250" y="3448485"/>
          <a:ext cx="88824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101670</xdr:colOff>
      <xdr:row>11</xdr:row>
      <xdr:rowOff>257235</xdr:rowOff>
    </xdr:from>
    <xdr:to>
      <xdr:col>2</xdr:col>
      <xdr:colOff>887415</xdr:colOff>
      <xdr:row>11</xdr:row>
      <xdr:rowOff>856995</xdr:rowOff>
    </xdr:to>
    <xdr:pic>
      <xdr:nvPicPr>
        <xdr:cNvPr id="108" name="Picture 10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035245" y="4562535"/>
          <a:ext cx="785745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82785</xdr:colOff>
      <xdr:row>13</xdr:row>
      <xdr:rowOff>161970</xdr:rowOff>
    </xdr:from>
    <xdr:to>
      <xdr:col>2</xdr:col>
      <xdr:colOff>961965</xdr:colOff>
      <xdr:row>13</xdr:row>
      <xdr:rowOff>906090</xdr:rowOff>
    </xdr:to>
    <xdr:pic>
      <xdr:nvPicPr>
        <xdr:cNvPr id="109" name="Picture 110"/>
        <xdr:cNvPicPr/>
      </xdr:nvPicPr>
      <xdr:blipFill>
        <a:blip xmlns:r="http://schemas.openxmlformats.org/officeDocument/2006/relationships" r:embed="rId2" cstate="print"/>
        <a:srcRect l="10307" r="16972"/>
        <a:stretch/>
      </xdr:blipFill>
      <xdr:spPr>
        <a:xfrm>
          <a:off x="2016360" y="5943645"/>
          <a:ext cx="879180" cy="744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9360</xdr:rowOff>
    </xdr:from>
    <xdr:to>
      <xdr:col>0</xdr:col>
      <xdr:colOff>1469880</xdr:colOff>
      <xdr:row>1</xdr:row>
      <xdr:rowOff>1080</xdr:rowOff>
    </xdr:to>
    <xdr:pic>
      <xdr:nvPicPr>
        <xdr:cNvPr id="110" name="Picture 11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9360"/>
          <a:ext cx="1469880" cy="3916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9360</xdr:colOff>
      <xdr:row>0</xdr:row>
      <xdr:rowOff>9360</xdr:rowOff>
    </xdr:from>
    <xdr:to>
      <xdr:col>1</xdr:col>
      <xdr:colOff>318600</xdr:colOff>
      <xdr:row>0</xdr:row>
      <xdr:rowOff>399600</xdr:rowOff>
    </xdr:to>
    <xdr:pic>
      <xdr:nvPicPr>
        <xdr:cNvPr id="111" name="Picture 11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360" y="9360"/>
          <a:ext cx="12664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217545</xdr:colOff>
      <xdr:row>9</xdr:row>
      <xdr:rowOff>157320</xdr:rowOff>
    </xdr:from>
    <xdr:to>
      <xdr:col>2</xdr:col>
      <xdr:colOff>531105</xdr:colOff>
      <xdr:row>12</xdr:row>
      <xdr:rowOff>121320</xdr:rowOff>
    </xdr:to>
    <xdr:pic>
      <xdr:nvPicPr>
        <xdr:cNvPr id="112" name="Picture 113"/>
        <xdr:cNvPicPr/>
      </xdr:nvPicPr>
      <xdr:blipFill>
        <a:blip xmlns:r="http://schemas.openxmlformats.org/officeDocument/2006/relationships" r:embed="rId2" cstate="print"/>
        <a:srcRect l="37792" r="40105"/>
        <a:stretch/>
      </xdr:blipFill>
      <xdr:spPr>
        <a:xfrm>
          <a:off x="2027295" y="2433795"/>
          <a:ext cx="313560" cy="9641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80970</xdr:colOff>
      <xdr:row>19</xdr:row>
      <xdr:rowOff>66675</xdr:rowOff>
    </xdr:from>
    <xdr:to>
      <xdr:col>2</xdr:col>
      <xdr:colOff>747330</xdr:colOff>
      <xdr:row>20</xdr:row>
      <xdr:rowOff>560790</xdr:rowOff>
    </xdr:to>
    <xdr:pic>
      <xdr:nvPicPr>
        <xdr:cNvPr id="113" name="Picture 11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890720" y="6305550"/>
          <a:ext cx="666360" cy="10465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142170</xdr:colOff>
      <xdr:row>28</xdr:row>
      <xdr:rowOff>57045</xdr:rowOff>
    </xdr:from>
    <xdr:to>
      <xdr:col>2</xdr:col>
      <xdr:colOff>661650</xdr:colOff>
      <xdr:row>28</xdr:row>
      <xdr:rowOff>786045</xdr:rowOff>
    </xdr:to>
    <xdr:pic>
      <xdr:nvPicPr>
        <xdr:cNvPr id="114" name="Picture 11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951920" y="10725045"/>
          <a:ext cx="519480" cy="72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195225</xdr:colOff>
      <xdr:row>29</xdr:row>
      <xdr:rowOff>9585</xdr:rowOff>
    </xdr:from>
    <xdr:to>
      <xdr:col>2</xdr:col>
      <xdr:colOff>671145</xdr:colOff>
      <xdr:row>29</xdr:row>
      <xdr:rowOff>737145</xdr:rowOff>
    </xdr:to>
    <xdr:pic>
      <xdr:nvPicPr>
        <xdr:cNvPr id="115" name="Picture 11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004975" y="11515785"/>
          <a:ext cx="475920" cy="727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214275</xdr:colOff>
      <xdr:row>31</xdr:row>
      <xdr:rowOff>57795</xdr:rowOff>
    </xdr:from>
    <xdr:to>
      <xdr:col>2</xdr:col>
      <xdr:colOff>604515</xdr:colOff>
      <xdr:row>31</xdr:row>
      <xdr:rowOff>730635</xdr:rowOff>
    </xdr:to>
    <xdr:pic>
      <xdr:nvPicPr>
        <xdr:cNvPr id="116" name="Picture 11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024025" y="13288020"/>
          <a:ext cx="390240" cy="67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138210</xdr:colOff>
      <xdr:row>30</xdr:row>
      <xdr:rowOff>105120</xdr:rowOff>
    </xdr:from>
    <xdr:to>
      <xdr:col>2</xdr:col>
      <xdr:colOff>660930</xdr:colOff>
      <xdr:row>30</xdr:row>
      <xdr:rowOff>771480</xdr:rowOff>
    </xdr:to>
    <xdr:pic>
      <xdr:nvPicPr>
        <xdr:cNvPr id="117" name="Picture 11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947960" y="12411420"/>
          <a:ext cx="522720" cy="666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166785</xdr:colOff>
      <xdr:row>32</xdr:row>
      <xdr:rowOff>84930</xdr:rowOff>
    </xdr:from>
    <xdr:to>
      <xdr:col>2</xdr:col>
      <xdr:colOff>632985</xdr:colOff>
      <xdr:row>32</xdr:row>
      <xdr:rowOff>856770</xdr:rowOff>
    </xdr:to>
    <xdr:pic>
      <xdr:nvPicPr>
        <xdr:cNvPr id="118" name="Picture 11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976535" y="14124780"/>
          <a:ext cx="466200" cy="771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204915</xdr:colOff>
      <xdr:row>33</xdr:row>
      <xdr:rowOff>77040</xdr:rowOff>
    </xdr:from>
    <xdr:to>
      <xdr:col>2</xdr:col>
      <xdr:colOff>642675</xdr:colOff>
      <xdr:row>33</xdr:row>
      <xdr:rowOff>771480</xdr:rowOff>
    </xdr:to>
    <xdr:pic>
      <xdr:nvPicPr>
        <xdr:cNvPr id="119" name="Picture 12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2014665" y="15040815"/>
          <a:ext cx="437760" cy="694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223800</xdr:colOff>
      <xdr:row>34</xdr:row>
      <xdr:rowOff>49020</xdr:rowOff>
    </xdr:from>
    <xdr:to>
      <xdr:col>2</xdr:col>
      <xdr:colOff>603960</xdr:colOff>
      <xdr:row>34</xdr:row>
      <xdr:rowOff>609600</xdr:rowOff>
    </xdr:to>
    <xdr:pic>
      <xdr:nvPicPr>
        <xdr:cNvPr id="120" name="Picture 12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2033550" y="15850995"/>
          <a:ext cx="380160" cy="5605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304800</xdr:colOff>
      <xdr:row>36</xdr:row>
      <xdr:rowOff>38398</xdr:rowOff>
    </xdr:from>
    <xdr:to>
      <xdr:col>2</xdr:col>
      <xdr:colOff>523875</xdr:colOff>
      <xdr:row>36</xdr:row>
      <xdr:rowOff>647700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114550" y="16802398"/>
          <a:ext cx="219075" cy="6093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50040</xdr:colOff>
      <xdr:row>10</xdr:row>
      <xdr:rowOff>126720</xdr:rowOff>
    </xdr:from>
    <xdr:to>
      <xdr:col>1</xdr:col>
      <xdr:colOff>985680</xdr:colOff>
      <xdr:row>10</xdr:row>
      <xdr:rowOff>555480</xdr:rowOff>
    </xdr:to>
    <xdr:pic>
      <xdr:nvPicPr>
        <xdr:cNvPr id="121" name="Picture 122"/>
        <xdr:cNvPicPr/>
      </xdr:nvPicPr>
      <xdr:blipFill>
        <a:blip xmlns:r="http://schemas.openxmlformats.org/officeDocument/2006/relationships" r:embed="rId1" cstate="print"/>
        <a:srcRect l="2778" t="27926" b="26210"/>
        <a:stretch/>
      </xdr:blipFill>
      <xdr:spPr>
        <a:xfrm>
          <a:off x="1007280" y="2727000"/>
          <a:ext cx="935640" cy="428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9360</xdr:colOff>
      <xdr:row>0</xdr:row>
      <xdr:rowOff>9360</xdr:rowOff>
    </xdr:from>
    <xdr:to>
      <xdr:col>1</xdr:col>
      <xdr:colOff>318600</xdr:colOff>
      <xdr:row>0</xdr:row>
      <xdr:rowOff>399600</xdr:rowOff>
    </xdr:to>
    <xdr:pic>
      <xdr:nvPicPr>
        <xdr:cNvPr id="122" name="Picture 12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360" y="9360"/>
          <a:ext cx="12664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56520</xdr:colOff>
      <xdr:row>11</xdr:row>
      <xdr:rowOff>120240</xdr:rowOff>
    </xdr:from>
    <xdr:to>
      <xdr:col>1</xdr:col>
      <xdr:colOff>1004400</xdr:colOff>
      <xdr:row>11</xdr:row>
      <xdr:rowOff>438120</xdr:rowOff>
    </xdr:to>
    <xdr:pic>
      <xdr:nvPicPr>
        <xdr:cNvPr id="123" name="Picture 124"/>
        <xdr:cNvPicPr/>
      </xdr:nvPicPr>
      <xdr:blipFill>
        <a:blip xmlns:r="http://schemas.openxmlformats.org/officeDocument/2006/relationships" r:embed="rId3" cstate="print"/>
        <a:srcRect t="25208" b="19426"/>
        <a:stretch/>
      </xdr:blipFill>
      <xdr:spPr>
        <a:xfrm>
          <a:off x="1013760" y="3377520"/>
          <a:ext cx="947880" cy="317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24480</xdr:colOff>
      <xdr:row>9</xdr:row>
      <xdr:rowOff>77760</xdr:rowOff>
    </xdr:from>
    <xdr:to>
      <xdr:col>1</xdr:col>
      <xdr:colOff>1078200</xdr:colOff>
      <xdr:row>9</xdr:row>
      <xdr:rowOff>380880</xdr:rowOff>
    </xdr:to>
    <xdr:pic>
      <xdr:nvPicPr>
        <xdr:cNvPr id="124" name="Picture 125"/>
        <xdr:cNvPicPr/>
      </xdr:nvPicPr>
      <xdr:blipFill>
        <a:blip xmlns:r="http://schemas.openxmlformats.org/officeDocument/2006/relationships" r:embed="rId4" cstate="print"/>
        <a:srcRect t="25019" b="27513"/>
        <a:stretch/>
      </xdr:blipFill>
      <xdr:spPr>
        <a:xfrm>
          <a:off x="981720" y="2192040"/>
          <a:ext cx="1053720" cy="303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81000</xdr:colOff>
      <xdr:row>49</xdr:row>
      <xdr:rowOff>76320</xdr:rowOff>
    </xdr:from>
    <xdr:to>
      <xdr:col>1</xdr:col>
      <xdr:colOff>1033200</xdr:colOff>
      <xdr:row>52</xdr:row>
      <xdr:rowOff>9360</xdr:rowOff>
    </xdr:to>
    <xdr:pic>
      <xdr:nvPicPr>
        <xdr:cNvPr id="125" name="Picture 12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38240" y="23240880"/>
          <a:ext cx="95220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61920</xdr:colOff>
      <xdr:row>55</xdr:row>
      <xdr:rowOff>200160</xdr:rowOff>
    </xdr:from>
    <xdr:to>
      <xdr:col>1</xdr:col>
      <xdr:colOff>956880</xdr:colOff>
      <xdr:row>57</xdr:row>
      <xdr:rowOff>161280</xdr:rowOff>
    </xdr:to>
    <xdr:pic>
      <xdr:nvPicPr>
        <xdr:cNvPr id="126" name="Picture 12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19160" y="25193520"/>
          <a:ext cx="894960" cy="570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90360</xdr:colOff>
      <xdr:row>61</xdr:row>
      <xdr:rowOff>181080</xdr:rowOff>
    </xdr:from>
    <xdr:to>
      <xdr:col>1</xdr:col>
      <xdr:colOff>985320</xdr:colOff>
      <xdr:row>63</xdr:row>
      <xdr:rowOff>171000</xdr:rowOff>
    </xdr:to>
    <xdr:pic>
      <xdr:nvPicPr>
        <xdr:cNvPr id="127" name="Picture 12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47600" y="27003240"/>
          <a:ext cx="89496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185760</xdr:colOff>
      <xdr:row>66</xdr:row>
      <xdr:rowOff>76320</xdr:rowOff>
    </xdr:from>
    <xdr:to>
      <xdr:col>1</xdr:col>
      <xdr:colOff>775800</xdr:colOff>
      <xdr:row>66</xdr:row>
      <xdr:rowOff>608040</xdr:rowOff>
    </xdr:to>
    <xdr:pic>
      <xdr:nvPicPr>
        <xdr:cNvPr id="128" name="Picture 12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143000" y="28422720"/>
          <a:ext cx="590040" cy="531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71280</xdr:colOff>
      <xdr:row>69</xdr:row>
      <xdr:rowOff>143280</xdr:rowOff>
    </xdr:from>
    <xdr:to>
      <xdr:col>1</xdr:col>
      <xdr:colOff>1004400</xdr:colOff>
      <xdr:row>70</xdr:row>
      <xdr:rowOff>228600</xdr:rowOff>
    </xdr:to>
    <xdr:pic>
      <xdr:nvPicPr>
        <xdr:cNvPr id="129" name="Picture 13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28520" y="29937240"/>
          <a:ext cx="93312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23760</xdr:colOff>
      <xdr:row>75</xdr:row>
      <xdr:rowOff>38520</xdr:rowOff>
    </xdr:from>
    <xdr:to>
      <xdr:col>1</xdr:col>
      <xdr:colOff>1042560</xdr:colOff>
      <xdr:row>76</xdr:row>
      <xdr:rowOff>109440</xdr:rowOff>
    </xdr:to>
    <xdr:pic>
      <xdr:nvPicPr>
        <xdr:cNvPr id="130" name="Picture 13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81000" y="32223240"/>
          <a:ext cx="1018800" cy="480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81000</xdr:colOff>
      <xdr:row>80</xdr:row>
      <xdr:rowOff>295560</xdr:rowOff>
    </xdr:from>
    <xdr:to>
      <xdr:col>1</xdr:col>
      <xdr:colOff>995040</xdr:colOff>
      <xdr:row>82</xdr:row>
      <xdr:rowOff>162000</xdr:rowOff>
    </xdr:to>
    <xdr:pic>
      <xdr:nvPicPr>
        <xdr:cNvPr id="131" name="Picture 13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38240" y="34490160"/>
          <a:ext cx="91404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42840</xdr:colOff>
      <xdr:row>85</xdr:row>
      <xdr:rowOff>362160</xdr:rowOff>
    </xdr:from>
    <xdr:to>
      <xdr:col>1</xdr:col>
      <xdr:colOff>1004400</xdr:colOff>
      <xdr:row>86</xdr:row>
      <xdr:rowOff>375480</xdr:rowOff>
    </xdr:to>
    <xdr:pic>
      <xdr:nvPicPr>
        <xdr:cNvPr id="132" name="Picture 13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00080" y="36537840"/>
          <a:ext cx="961560" cy="67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299880</xdr:colOff>
      <xdr:row>87</xdr:row>
      <xdr:rowOff>114480</xdr:rowOff>
    </xdr:from>
    <xdr:to>
      <xdr:col>1</xdr:col>
      <xdr:colOff>747360</xdr:colOff>
      <xdr:row>87</xdr:row>
      <xdr:rowOff>674280</xdr:rowOff>
    </xdr:to>
    <xdr:pic>
      <xdr:nvPicPr>
        <xdr:cNvPr id="133" name="Picture 134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257120" y="37604880"/>
          <a:ext cx="447480" cy="559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61920</xdr:colOff>
      <xdr:row>89</xdr:row>
      <xdr:rowOff>66960</xdr:rowOff>
    </xdr:from>
    <xdr:to>
      <xdr:col>1</xdr:col>
      <xdr:colOff>966600</xdr:colOff>
      <xdr:row>91</xdr:row>
      <xdr:rowOff>114120</xdr:rowOff>
    </xdr:to>
    <xdr:pic>
      <xdr:nvPicPr>
        <xdr:cNvPr id="134" name="Picture 13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19160" y="3867156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23760</xdr:colOff>
      <xdr:row>92</xdr:row>
      <xdr:rowOff>162000</xdr:rowOff>
    </xdr:from>
    <xdr:to>
      <xdr:col>1</xdr:col>
      <xdr:colOff>928440</xdr:colOff>
      <xdr:row>94</xdr:row>
      <xdr:rowOff>209160</xdr:rowOff>
    </xdr:to>
    <xdr:pic>
      <xdr:nvPicPr>
        <xdr:cNvPr id="135" name="Picture 136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981000" y="3988116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61920</xdr:colOff>
      <xdr:row>95</xdr:row>
      <xdr:rowOff>171720</xdr:rowOff>
    </xdr:from>
    <xdr:to>
      <xdr:col>1</xdr:col>
      <xdr:colOff>966600</xdr:colOff>
      <xdr:row>97</xdr:row>
      <xdr:rowOff>218880</xdr:rowOff>
    </xdr:to>
    <xdr:pic>
      <xdr:nvPicPr>
        <xdr:cNvPr id="136" name="Picture 137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19160" y="4100508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90360</xdr:colOff>
      <xdr:row>98</xdr:row>
      <xdr:rowOff>314640</xdr:rowOff>
    </xdr:from>
    <xdr:to>
      <xdr:col>1</xdr:col>
      <xdr:colOff>995040</xdr:colOff>
      <xdr:row>100</xdr:row>
      <xdr:rowOff>361800</xdr:rowOff>
    </xdr:to>
    <xdr:pic>
      <xdr:nvPicPr>
        <xdr:cNvPr id="137" name="Picture 138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47600" y="4226256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90360</xdr:colOff>
      <xdr:row>102</xdr:row>
      <xdr:rowOff>133200</xdr:rowOff>
    </xdr:from>
    <xdr:to>
      <xdr:col>1</xdr:col>
      <xdr:colOff>995040</xdr:colOff>
      <xdr:row>104</xdr:row>
      <xdr:rowOff>180720</xdr:rowOff>
    </xdr:to>
    <xdr:pic>
      <xdr:nvPicPr>
        <xdr:cNvPr id="138" name="Picture 139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47600" y="4356720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100080</xdr:colOff>
      <xdr:row>105</xdr:row>
      <xdr:rowOff>105120</xdr:rowOff>
    </xdr:from>
    <xdr:to>
      <xdr:col>1</xdr:col>
      <xdr:colOff>1004760</xdr:colOff>
      <xdr:row>107</xdr:row>
      <xdr:rowOff>152280</xdr:rowOff>
    </xdr:to>
    <xdr:pic>
      <xdr:nvPicPr>
        <xdr:cNvPr id="139" name="Picture 140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57320" y="44653320"/>
          <a:ext cx="90468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405000</xdr:colOff>
      <xdr:row>108</xdr:row>
      <xdr:rowOff>19080</xdr:rowOff>
    </xdr:from>
    <xdr:to>
      <xdr:col>1</xdr:col>
      <xdr:colOff>718920</xdr:colOff>
      <xdr:row>108</xdr:row>
      <xdr:rowOff>551520</xdr:rowOff>
    </xdr:to>
    <xdr:pic>
      <xdr:nvPicPr>
        <xdr:cNvPr id="140" name="Picture 141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362240" y="45681840"/>
          <a:ext cx="313920" cy="532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109440</xdr:colOff>
      <xdr:row>109</xdr:row>
      <xdr:rowOff>66960</xdr:rowOff>
    </xdr:from>
    <xdr:to>
      <xdr:col>1</xdr:col>
      <xdr:colOff>946440</xdr:colOff>
      <xdr:row>110</xdr:row>
      <xdr:rowOff>316080</xdr:rowOff>
    </xdr:to>
    <xdr:pic>
      <xdr:nvPicPr>
        <xdr:cNvPr id="141" name="Picture 142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66680" y="46339200"/>
          <a:ext cx="837000" cy="72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262080</xdr:colOff>
      <xdr:row>111</xdr:row>
      <xdr:rowOff>123840</xdr:rowOff>
    </xdr:from>
    <xdr:to>
      <xdr:col>1</xdr:col>
      <xdr:colOff>852840</xdr:colOff>
      <xdr:row>113</xdr:row>
      <xdr:rowOff>161640</xdr:rowOff>
    </xdr:to>
    <xdr:pic>
      <xdr:nvPicPr>
        <xdr:cNvPr id="142" name="Picture 143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219320" y="47243880"/>
          <a:ext cx="590760" cy="7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214200</xdr:colOff>
      <xdr:row>115</xdr:row>
      <xdr:rowOff>76320</xdr:rowOff>
    </xdr:from>
    <xdr:to>
      <xdr:col>1</xdr:col>
      <xdr:colOff>968040</xdr:colOff>
      <xdr:row>115</xdr:row>
      <xdr:rowOff>419040</xdr:rowOff>
    </xdr:to>
    <xdr:pic>
      <xdr:nvPicPr>
        <xdr:cNvPr id="143" name="Picture 14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171440" y="48815640"/>
          <a:ext cx="75384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166680</xdr:colOff>
      <xdr:row>22</xdr:row>
      <xdr:rowOff>324000</xdr:rowOff>
    </xdr:from>
    <xdr:to>
      <xdr:col>1</xdr:col>
      <xdr:colOff>956880</xdr:colOff>
      <xdr:row>24</xdr:row>
      <xdr:rowOff>247320</xdr:rowOff>
    </xdr:to>
    <xdr:pic>
      <xdr:nvPicPr>
        <xdr:cNvPr id="144" name="Picture 145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123920" y="10620360"/>
          <a:ext cx="790200" cy="666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262080</xdr:colOff>
      <xdr:row>117</xdr:row>
      <xdr:rowOff>95400</xdr:rowOff>
    </xdr:from>
    <xdr:to>
      <xdr:col>1</xdr:col>
      <xdr:colOff>852120</xdr:colOff>
      <xdr:row>117</xdr:row>
      <xdr:rowOff>748080</xdr:rowOff>
    </xdr:to>
    <xdr:pic>
      <xdr:nvPicPr>
        <xdr:cNvPr id="145" name="Picture 146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219320" y="49453920"/>
          <a:ext cx="590040" cy="65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281160</xdr:colOff>
      <xdr:row>118</xdr:row>
      <xdr:rowOff>133560</xdr:rowOff>
    </xdr:from>
    <xdr:to>
      <xdr:col>1</xdr:col>
      <xdr:colOff>909360</xdr:colOff>
      <xdr:row>118</xdr:row>
      <xdr:rowOff>661320</xdr:rowOff>
    </xdr:to>
    <xdr:pic>
      <xdr:nvPicPr>
        <xdr:cNvPr id="146" name="Picture 147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238400" y="50349240"/>
          <a:ext cx="628200" cy="527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385920</xdr:colOff>
      <xdr:row>119</xdr:row>
      <xdr:rowOff>57240</xdr:rowOff>
    </xdr:from>
    <xdr:to>
      <xdr:col>1</xdr:col>
      <xdr:colOff>814320</xdr:colOff>
      <xdr:row>119</xdr:row>
      <xdr:rowOff>740160</xdr:rowOff>
    </xdr:to>
    <xdr:pic>
      <xdr:nvPicPr>
        <xdr:cNvPr id="147" name="Picture 148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343160" y="51130080"/>
          <a:ext cx="428400" cy="682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385920</xdr:colOff>
      <xdr:row>120</xdr:row>
      <xdr:rowOff>76320</xdr:rowOff>
    </xdr:from>
    <xdr:to>
      <xdr:col>1</xdr:col>
      <xdr:colOff>776160</xdr:colOff>
      <xdr:row>120</xdr:row>
      <xdr:rowOff>762480</xdr:rowOff>
    </xdr:to>
    <xdr:pic>
      <xdr:nvPicPr>
        <xdr:cNvPr id="148" name="Picture 149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343160" y="52006320"/>
          <a:ext cx="390240" cy="686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290520</xdr:colOff>
      <xdr:row>27</xdr:row>
      <xdr:rowOff>85680</xdr:rowOff>
    </xdr:from>
    <xdr:to>
      <xdr:col>1</xdr:col>
      <xdr:colOff>842760</xdr:colOff>
      <xdr:row>27</xdr:row>
      <xdr:rowOff>838440</xdr:rowOff>
    </xdr:to>
    <xdr:pic>
      <xdr:nvPicPr>
        <xdr:cNvPr id="149" name="Picture 150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247760" y="12020400"/>
          <a:ext cx="552240" cy="752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119160</xdr:colOff>
      <xdr:row>29</xdr:row>
      <xdr:rowOff>66960</xdr:rowOff>
    </xdr:from>
    <xdr:to>
      <xdr:col>1</xdr:col>
      <xdr:colOff>947520</xdr:colOff>
      <xdr:row>29</xdr:row>
      <xdr:rowOff>888840</xdr:rowOff>
    </xdr:to>
    <xdr:pic>
      <xdr:nvPicPr>
        <xdr:cNvPr id="150" name="Picture 151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076400" y="13944600"/>
          <a:ext cx="828360" cy="82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281160</xdr:colOff>
      <xdr:row>28</xdr:row>
      <xdr:rowOff>85680</xdr:rowOff>
    </xdr:from>
    <xdr:to>
      <xdr:col>1</xdr:col>
      <xdr:colOff>766440</xdr:colOff>
      <xdr:row>28</xdr:row>
      <xdr:rowOff>912960</xdr:rowOff>
    </xdr:to>
    <xdr:pic>
      <xdr:nvPicPr>
        <xdr:cNvPr id="151" name="Picture 152"/>
        <xdr:cNvPicPr/>
      </xdr:nvPicPr>
      <xdr:blipFill>
        <a:blip xmlns:r="http://schemas.openxmlformats.org/officeDocument/2006/relationships" r:embed="rId26" cstate="print"/>
        <a:srcRect r="48808"/>
        <a:stretch/>
      </xdr:blipFill>
      <xdr:spPr>
        <a:xfrm>
          <a:off x="1238400" y="12992040"/>
          <a:ext cx="485280" cy="82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71280</xdr:colOff>
      <xdr:row>13</xdr:row>
      <xdr:rowOff>57240</xdr:rowOff>
    </xdr:from>
    <xdr:to>
      <xdr:col>1</xdr:col>
      <xdr:colOff>1048680</xdr:colOff>
      <xdr:row>13</xdr:row>
      <xdr:rowOff>678600</xdr:rowOff>
    </xdr:to>
    <xdr:pic>
      <xdr:nvPicPr>
        <xdr:cNvPr id="152" name="Picture 153"/>
        <xdr:cNvPicPr/>
      </xdr:nvPicPr>
      <xdr:blipFill>
        <a:blip xmlns:r="http://schemas.openxmlformats.org/officeDocument/2006/relationships" r:embed="rId27" cstate="print"/>
        <a:srcRect t="27518" b="23187"/>
        <a:stretch/>
      </xdr:blipFill>
      <xdr:spPr>
        <a:xfrm>
          <a:off x="1028520" y="3990960"/>
          <a:ext cx="977400" cy="621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33480</xdr:colOff>
      <xdr:row>15</xdr:row>
      <xdr:rowOff>114480</xdr:rowOff>
    </xdr:from>
    <xdr:to>
      <xdr:col>1</xdr:col>
      <xdr:colOff>1096560</xdr:colOff>
      <xdr:row>15</xdr:row>
      <xdr:rowOff>660240</xdr:rowOff>
    </xdr:to>
    <xdr:pic>
      <xdr:nvPicPr>
        <xdr:cNvPr id="153" name="Picture 154"/>
        <xdr:cNvPicPr/>
      </xdr:nvPicPr>
      <xdr:blipFill>
        <a:blip xmlns:r="http://schemas.openxmlformats.org/officeDocument/2006/relationships" r:embed="rId28" cstate="print"/>
        <a:srcRect t="25986" b="21083"/>
        <a:stretch/>
      </xdr:blipFill>
      <xdr:spPr>
        <a:xfrm>
          <a:off x="990720" y="5477040"/>
          <a:ext cx="1063080" cy="545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109440</xdr:colOff>
      <xdr:row>17</xdr:row>
      <xdr:rowOff>114480</xdr:rowOff>
    </xdr:from>
    <xdr:to>
      <xdr:col>1</xdr:col>
      <xdr:colOff>959040</xdr:colOff>
      <xdr:row>17</xdr:row>
      <xdr:rowOff>780840</xdr:rowOff>
    </xdr:to>
    <xdr:pic>
      <xdr:nvPicPr>
        <xdr:cNvPr id="154" name="Picture 155"/>
        <xdr:cNvPicPr/>
      </xdr:nvPicPr>
      <xdr:blipFill>
        <a:blip xmlns:r="http://schemas.openxmlformats.org/officeDocument/2006/relationships" r:embed="rId29" cstate="print"/>
        <a:srcRect t="14648" b="7191"/>
        <a:stretch/>
      </xdr:blipFill>
      <xdr:spPr>
        <a:xfrm>
          <a:off x="1066680" y="7115040"/>
          <a:ext cx="849600" cy="666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138240</xdr:colOff>
      <xdr:row>18</xdr:row>
      <xdr:rowOff>86040</xdr:rowOff>
    </xdr:from>
    <xdr:to>
      <xdr:col>1</xdr:col>
      <xdr:colOff>890280</xdr:colOff>
      <xdr:row>18</xdr:row>
      <xdr:rowOff>814680</xdr:rowOff>
    </xdr:to>
    <xdr:pic>
      <xdr:nvPicPr>
        <xdr:cNvPr id="155" name="Picture 156"/>
        <xdr:cNvPicPr/>
      </xdr:nvPicPr>
      <xdr:blipFill>
        <a:blip xmlns:r="http://schemas.openxmlformats.org/officeDocument/2006/relationships" r:embed="rId30" cstate="print"/>
        <a:srcRect l="17109" r="24416"/>
        <a:stretch/>
      </xdr:blipFill>
      <xdr:spPr>
        <a:xfrm>
          <a:off x="1095480" y="7972560"/>
          <a:ext cx="752040" cy="72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100080</xdr:colOff>
      <xdr:row>16</xdr:row>
      <xdr:rowOff>181080</xdr:rowOff>
    </xdr:from>
    <xdr:to>
      <xdr:col>1</xdr:col>
      <xdr:colOff>1033200</xdr:colOff>
      <xdr:row>16</xdr:row>
      <xdr:rowOff>552240</xdr:rowOff>
    </xdr:to>
    <xdr:pic>
      <xdr:nvPicPr>
        <xdr:cNvPr id="156" name="Picture 157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1057320" y="6362640"/>
          <a:ext cx="933120" cy="371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185760</xdr:colOff>
      <xdr:row>19</xdr:row>
      <xdr:rowOff>66960</xdr:rowOff>
    </xdr:from>
    <xdr:to>
      <xdr:col>1</xdr:col>
      <xdr:colOff>842760</xdr:colOff>
      <xdr:row>19</xdr:row>
      <xdr:rowOff>619200</xdr:rowOff>
    </xdr:to>
    <xdr:pic>
      <xdr:nvPicPr>
        <xdr:cNvPr id="157" name="Picture 158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1143000" y="8829720"/>
          <a:ext cx="6570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147600</xdr:colOff>
      <xdr:row>20</xdr:row>
      <xdr:rowOff>76320</xdr:rowOff>
    </xdr:from>
    <xdr:to>
      <xdr:col>1</xdr:col>
      <xdr:colOff>880560</xdr:colOff>
      <xdr:row>20</xdr:row>
      <xdr:rowOff>657000</xdr:rowOff>
    </xdr:to>
    <xdr:pic>
      <xdr:nvPicPr>
        <xdr:cNvPr id="158" name="Picture 159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1104840" y="9524880"/>
          <a:ext cx="73296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271440</xdr:colOff>
      <xdr:row>30</xdr:row>
      <xdr:rowOff>66960</xdr:rowOff>
    </xdr:from>
    <xdr:to>
      <xdr:col>1</xdr:col>
      <xdr:colOff>651960</xdr:colOff>
      <xdr:row>30</xdr:row>
      <xdr:rowOff>738000</xdr:rowOff>
    </xdr:to>
    <xdr:pic>
      <xdr:nvPicPr>
        <xdr:cNvPr id="159" name="Picture 160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1228680" y="14916240"/>
          <a:ext cx="380520" cy="671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157320</xdr:colOff>
      <xdr:row>33</xdr:row>
      <xdr:rowOff>104760</xdr:rowOff>
    </xdr:from>
    <xdr:to>
      <xdr:col>1</xdr:col>
      <xdr:colOff>966600</xdr:colOff>
      <xdr:row>35</xdr:row>
      <xdr:rowOff>179280</xdr:rowOff>
    </xdr:to>
    <xdr:pic>
      <xdr:nvPicPr>
        <xdr:cNvPr id="160" name="Picture 161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1114560" y="16821000"/>
          <a:ext cx="809280" cy="760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147600</xdr:colOff>
      <xdr:row>36</xdr:row>
      <xdr:rowOff>104760</xdr:rowOff>
    </xdr:from>
    <xdr:to>
      <xdr:col>1</xdr:col>
      <xdr:colOff>985320</xdr:colOff>
      <xdr:row>36</xdr:row>
      <xdr:rowOff>787680</xdr:rowOff>
    </xdr:to>
    <xdr:pic>
      <xdr:nvPicPr>
        <xdr:cNvPr id="161" name="Picture 162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1104840" y="17792640"/>
          <a:ext cx="837720" cy="682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109440</xdr:colOff>
      <xdr:row>38</xdr:row>
      <xdr:rowOff>28800</xdr:rowOff>
    </xdr:from>
    <xdr:to>
      <xdr:col>1</xdr:col>
      <xdr:colOff>987120</xdr:colOff>
      <xdr:row>40</xdr:row>
      <xdr:rowOff>194040</xdr:rowOff>
    </xdr:to>
    <xdr:pic>
      <xdr:nvPicPr>
        <xdr:cNvPr id="162" name="Picture 163"/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1066680" y="19059480"/>
          <a:ext cx="877680" cy="955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119160</xdr:colOff>
      <xdr:row>42</xdr:row>
      <xdr:rowOff>66960</xdr:rowOff>
    </xdr:from>
    <xdr:to>
      <xdr:col>1</xdr:col>
      <xdr:colOff>1004760</xdr:colOff>
      <xdr:row>44</xdr:row>
      <xdr:rowOff>312480</xdr:rowOff>
    </xdr:to>
    <xdr:pic>
      <xdr:nvPicPr>
        <xdr:cNvPr id="163" name="Picture 164"/>
        <xdr:cNvPicPr/>
      </xdr:nvPicPr>
      <xdr:blipFill>
        <a:blip xmlns:r="http://schemas.openxmlformats.org/officeDocument/2006/relationships" r:embed="rId38" cstate="print"/>
        <a:stretch/>
      </xdr:blipFill>
      <xdr:spPr>
        <a:xfrm>
          <a:off x="1076400" y="20631240"/>
          <a:ext cx="885600" cy="102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128520</xdr:colOff>
      <xdr:row>45</xdr:row>
      <xdr:rowOff>190440</xdr:rowOff>
    </xdr:from>
    <xdr:to>
      <xdr:col>1</xdr:col>
      <xdr:colOff>956880</xdr:colOff>
      <xdr:row>47</xdr:row>
      <xdr:rowOff>123480</xdr:rowOff>
    </xdr:to>
    <xdr:pic>
      <xdr:nvPicPr>
        <xdr:cNvPr id="164" name="Picture 165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1085760" y="21907440"/>
          <a:ext cx="82836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271440</xdr:colOff>
      <xdr:row>31</xdr:row>
      <xdr:rowOff>142920</xdr:rowOff>
    </xdr:from>
    <xdr:to>
      <xdr:col>1</xdr:col>
      <xdr:colOff>709200</xdr:colOff>
      <xdr:row>31</xdr:row>
      <xdr:rowOff>861480</xdr:rowOff>
    </xdr:to>
    <xdr:pic>
      <xdr:nvPicPr>
        <xdr:cNvPr id="165" name="Picture 166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1228680" y="15792480"/>
          <a:ext cx="437760" cy="718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423720</xdr:colOff>
      <xdr:row>114</xdr:row>
      <xdr:rowOff>9720</xdr:rowOff>
    </xdr:from>
    <xdr:to>
      <xdr:col>1</xdr:col>
      <xdr:colOff>704880</xdr:colOff>
      <xdr:row>114</xdr:row>
      <xdr:rowOff>401760</xdr:rowOff>
    </xdr:to>
    <xdr:pic>
      <xdr:nvPicPr>
        <xdr:cNvPr id="166" name="Picture 167"/>
        <xdr:cNvPicPr/>
      </xdr:nvPicPr>
      <xdr:blipFill>
        <a:blip xmlns:r="http://schemas.openxmlformats.org/officeDocument/2006/relationships" r:embed="rId41" cstate="print"/>
        <a:stretch/>
      </xdr:blipFill>
      <xdr:spPr>
        <a:xfrm>
          <a:off x="1380960" y="48263040"/>
          <a:ext cx="281160" cy="392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161685</xdr:colOff>
      <xdr:row>10</xdr:row>
      <xdr:rowOff>76515</xdr:rowOff>
    </xdr:from>
    <xdr:to>
      <xdr:col>2</xdr:col>
      <xdr:colOff>772485</xdr:colOff>
      <xdr:row>10</xdr:row>
      <xdr:rowOff>819195</xdr:rowOff>
    </xdr:to>
    <xdr:pic>
      <xdr:nvPicPr>
        <xdr:cNvPr id="167" name="Picture 168"/>
        <xdr:cNvPicPr/>
      </xdr:nvPicPr>
      <xdr:blipFill>
        <a:blip xmlns:r="http://schemas.openxmlformats.org/officeDocument/2006/relationships" r:embed="rId1" cstate="print"/>
        <a:srcRect l="24233" r="29088"/>
        <a:stretch/>
      </xdr:blipFill>
      <xdr:spPr>
        <a:xfrm>
          <a:off x="1561860" y="3981765"/>
          <a:ext cx="61080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118650</xdr:colOff>
      <xdr:row>11</xdr:row>
      <xdr:rowOff>66795</xdr:rowOff>
    </xdr:from>
    <xdr:to>
      <xdr:col>2</xdr:col>
      <xdr:colOff>791490</xdr:colOff>
      <xdr:row>11</xdr:row>
      <xdr:rowOff>802635</xdr:rowOff>
    </xdr:to>
    <xdr:pic>
      <xdr:nvPicPr>
        <xdr:cNvPr id="168" name="Picture 169"/>
        <xdr:cNvPicPr/>
      </xdr:nvPicPr>
      <xdr:blipFill>
        <a:blip xmlns:r="http://schemas.openxmlformats.org/officeDocument/2006/relationships" r:embed="rId2" cstate="print"/>
        <a:srcRect l="21805" r="23019"/>
        <a:stretch/>
      </xdr:blipFill>
      <xdr:spPr>
        <a:xfrm>
          <a:off x="1518825" y="4857870"/>
          <a:ext cx="672840" cy="735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28440</xdr:rowOff>
    </xdr:from>
    <xdr:to>
      <xdr:col>1</xdr:col>
      <xdr:colOff>600840</xdr:colOff>
      <xdr:row>0</xdr:row>
      <xdr:rowOff>399600</xdr:rowOff>
    </xdr:to>
    <xdr:pic>
      <xdr:nvPicPr>
        <xdr:cNvPr id="169" name="Picture 17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9080" y="28440"/>
          <a:ext cx="1287000" cy="371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123390</xdr:colOff>
      <xdr:row>17</xdr:row>
      <xdr:rowOff>76380</xdr:rowOff>
    </xdr:from>
    <xdr:to>
      <xdr:col>2</xdr:col>
      <xdr:colOff>820065</xdr:colOff>
      <xdr:row>17</xdr:row>
      <xdr:rowOff>771180</xdr:rowOff>
    </xdr:to>
    <xdr:pic>
      <xdr:nvPicPr>
        <xdr:cNvPr id="170" name="Picture 17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23565" y="10182405"/>
          <a:ext cx="696675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123420</xdr:colOff>
      <xdr:row>18</xdr:row>
      <xdr:rowOff>57435</xdr:rowOff>
    </xdr:from>
    <xdr:to>
      <xdr:col>2</xdr:col>
      <xdr:colOff>785145</xdr:colOff>
      <xdr:row>18</xdr:row>
      <xdr:rowOff>832155</xdr:rowOff>
    </xdr:to>
    <xdr:pic>
      <xdr:nvPicPr>
        <xdr:cNvPr id="171" name="Picture 17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523595" y="11049285"/>
          <a:ext cx="661725" cy="774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66120</xdr:colOff>
      <xdr:row>15</xdr:row>
      <xdr:rowOff>381165</xdr:rowOff>
    </xdr:from>
    <xdr:to>
      <xdr:col>2</xdr:col>
      <xdr:colOff>880185</xdr:colOff>
      <xdr:row>16</xdr:row>
      <xdr:rowOff>327885</xdr:rowOff>
    </xdr:to>
    <xdr:pic>
      <xdr:nvPicPr>
        <xdr:cNvPr id="172" name="Picture 17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466295" y="8715540"/>
          <a:ext cx="814065" cy="8325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104310</xdr:colOff>
      <xdr:row>13</xdr:row>
      <xdr:rowOff>371715</xdr:rowOff>
    </xdr:from>
    <xdr:to>
      <xdr:col>2</xdr:col>
      <xdr:colOff>813615</xdr:colOff>
      <xdr:row>14</xdr:row>
      <xdr:rowOff>437955</xdr:rowOff>
    </xdr:to>
    <xdr:pic>
      <xdr:nvPicPr>
        <xdr:cNvPr id="173" name="Picture 17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504485" y="6934440"/>
          <a:ext cx="709305" cy="9520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113805</xdr:colOff>
      <xdr:row>12</xdr:row>
      <xdr:rowOff>114645</xdr:rowOff>
    </xdr:from>
    <xdr:to>
      <xdr:col>2</xdr:col>
      <xdr:colOff>851910</xdr:colOff>
      <xdr:row>12</xdr:row>
      <xdr:rowOff>765165</xdr:rowOff>
    </xdr:to>
    <xdr:pic>
      <xdr:nvPicPr>
        <xdr:cNvPr id="174" name="Picture 175"/>
        <xdr:cNvPicPr/>
      </xdr:nvPicPr>
      <xdr:blipFill>
        <a:blip xmlns:r="http://schemas.openxmlformats.org/officeDocument/2006/relationships" r:embed="rId8" cstate="print"/>
        <a:srcRect l="10307" r="16972"/>
        <a:stretch/>
      </xdr:blipFill>
      <xdr:spPr>
        <a:xfrm>
          <a:off x="1513980" y="5791545"/>
          <a:ext cx="738105" cy="65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113835</xdr:colOff>
      <xdr:row>8</xdr:row>
      <xdr:rowOff>76320</xdr:rowOff>
    </xdr:from>
    <xdr:to>
      <xdr:col>2</xdr:col>
      <xdr:colOff>827460</xdr:colOff>
      <xdr:row>8</xdr:row>
      <xdr:rowOff>805320</xdr:rowOff>
    </xdr:to>
    <xdr:pic>
      <xdr:nvPicPr>
        <xdr:cNvPr id="175" name="Picture 176"/>
        <xdr:cNvPicPr/>
      </xdr:nvPicPr>
      <xdr:blipFill>
        <a:blip xmlns:r="http://schemas.openxmlformats.org/officeDocument/2006/relationships" r:embed="rId9" cstate="print"/>
        <a:srcRect l="5198" t="5510" r="4553" b="2231"/>
        <a:stretch/>
      </xdr:blipFill>
      <xdr:spPr>
        <a:xfrm>
          <a:off x="1514010" y="2209920"/>
          <a:ext cx="713625" cy="72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66315</xdr:colOff>
      <xdr:row>9</xdr:row>
      <xdr:rowOff>66960</xdr:rowOff>
    </xdr:from>
    <xdr:to>
      <xdr:col>2</xdr:col>
      <xdr:colOff>844020</xdr:colOff>
      <xdr:row>9</xdr:row>
      <xdr:rowOff>847800</xdr:rowOff>
    </xdr:to>
    <xdr:pic>
      <xdr:nvPicPr>
        <xdr:cNvPr id="176" name="Picture 17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466490" y="3086385"/>
          <a:ext cx="777705" cy="780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19080</xdr:rowOff>
    </xdr:from>
    <xdr:to>
      <xdr:col>2</xdr:col>
      <xdr:colOff>9360</xdr:colOff>
      <xdr:row>1</xdr:row>
      <xdr:rowOff>9360</xdr:rowOff>
    </xdr:to>
    <xdr:pic>
      <xdr:nvPicPr>
        <xdr:cNvPr id="177" name="Picture 21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19080"/>
          <a:ext cx="15109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73695</xdr:colOff>
      <xdr:row>8</xdr:row>
      <xdr:rowOff>190740</xdr:rowOff>
    </xdr:from>
    <xdr:to>
      <xdr:col>2</xdr:col>
      <xdr:colOff>631680</xdr:colOff>
      <xdr:row>8</xdr:row>
      <xdr:rowOff>715260</xdr:rowOff>
    </xdr:to>
    <xdr:pic>
      <xdr:nvPicPr>
        <xdr:cNvPr id="178" name="Picture 21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492920" y="2305290"/>
          <a:ext cx="557985" cy="524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308880</xdr:colOff>
      <xdr:row>10</xdr:row>
      <xdr:rowOff>40680</xdr:rowOff>
    </xdr:from>
    <xdr:to>
      <xdr:col>2</xdr:col>
      <xdr:colOff>314280</xdr:colOff>
      <xdr:row>10</xdr:row>
      <xdr:rowOff>42480</xdr:rowOff>
    </xdr:to>
    <xdr:pic>
      <xdr:nvPicPr>
        <xdr:cNvPr id="179" name="Picture 220"/>
        <xdr:cNvPicPr/>
      </xdr:nvPicPr>
      <xdr:blipFill>
        <a:blip xmlns:r="http://schemas.openxmlformats.org/officeDocument/2006/relationships" r:embed="rId3"/>
        <a:stretch/>
      </xdr:blipFill>
      <xdr:spPr>
        <a:xfrm>
          <a:off x="1216080" y="3736080"/>
          <a:ext cx="599760" cy="1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241380</xdr:colOff>
      <xdr:row>10</xdr:row>
      <xdr:rowOff>95430</xdr:rowOff>
    </xdr:from>
    <xdr:to>
      <xdr:col>2</xdr:col>
      <xdr:colOff>486180</xdr:colOff>
      <xdr:row>10</xdr:row>
      <xdr:rowOff>1400070</xdr:rowOff>
    </xdr:to>
    <xdr:pic>
      <xdr:nvPicPr>
        <xdr:cNvPr id="180" name="Picture 22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660605" y="3943530"/>
          <a:ext cx="244800" cy="130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64500</xdr:colOff>
      <xdr:row>9</xdr:row>
      <xdr:rowOff>114450</xdr:rowOff>
    </xdr:from>
    <xdr:to>
      <xdr:col>2</xdr:col>
      <xdr:colOff>622155</xdr:colOff>
      <xdr:row>9</xdr:row>
      <xdr:rowOff>673890</xdr:rowOff>
    </xdr:to>
    <xdr:pic>
      <xdr:nvPicPr>
        <xdr:cNvPr id="181" name="Picture 22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483725" y="3181500"/>
          <a:ext cx="557655" cy="559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554760</xdr:colOff>
      <xdr:row>0</xdr:row>
      <xdr:rowOff>390240</xdr:rowOff>
    </xdr:to>
    <xdr:pic>
      <xdr:nvPicPr>
        <xdr:cNvPr id="182" name="Picture 17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914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63660</xdr:colOff>
      <xdr:row>20</xdr:row>
      <xdr:rowOff>66960</xdr:rowOff>
    </xdr:from>
    <xdr:to>
      <xdr:col>2</xdr:col>
      <xdr:colOff>358500</xdr:colOff>
      <xdr:row>20</xdr:row>
      <xdr:rowOff>1019160</xdr:rowOff>
    </xdr:to>
    <xdr:pic>
      <xdr:nvPicPr>
        <xdr:cNvPr id="183" name="Picture 179"/>
        <xdr:cNvPicPr/>
      </xdr:nvPicPr>
      <xdr:blipFill>
        <a:blip xmlns:r="http://schemas.openxmlformats.org/officeDocument/2006/relationships" r:embed="rId2" cstate="print"/>
        <a:srcRect l="24597" r="24597"/>
        <a:stretch/>
      </xdr:blipFill>
      <xdr:spPr>
        <a:xfrm>
          <a:off x="1425735" y="13744860"/>
          <a:ext cx="2948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63630</xdr:colOff>
      <xdr:row>43</xdr:row>
      <xdr:rowOff>59040</xdr:rowOff>
    </xdr:from>
    <xdr:to>
      <xdr:col>2</xdr:col>
      <xdr:colOff>377550</xdr:colOff>
      <xdr:row>43</xdr:row>
      <xdr:rowOff>1011240</xdr:rowOff>
    </xdr:to>
    <xdr:pic>
      <xdr:nvPicPr>
        <xdr:cNvPr id="184" name="Picture 18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425705" y="35873040"/>
          <a:ext cx="3139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101520</xdr:colOff>
      <xdr:row>42</xdr:row>
      <xdr:rowOff>59400</xdr:rowOff>
    </xdr:from>
    <xdr:to>
      <xdr:col>2</xdr:col>
      <xdr:colOff>295920</xdr:colOff>
      <xdr:row>42</xdr:row>
      <xdr:rowOff>945000</xdr:rowOff>
    </xdr:to>
    <xdr:pic>
      <xdr:nvPicPr>
        <xdr:cNvPr id="185" name="Picture 18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42960" y="34737840"/>
          <a:ext cx="194400" cy="88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101460</xdr:colOff>
      <xdr:row>31</xdr:row>
      <xdr:rowOff>47520</xdr:rowOff>
    </xdr:from>
    <xdr:to>
      <xdr:col>2</xdr:col>
      <xdr:colOff>310620</xdr:colOff>
      <xdr:row>31</xdr:row>
      <xdr:rowOff>999720</xdr:rowOff>
    </xdr:to>
    <xdr:pic>
      <xdr:nvPicPr>
        <xdr:cNvPr id="186" name="Picture 18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463535" y="25117320"/>
          <a:ext cx="2091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101430</xdr:colOff>
      <xdr:row>33</xdr:row>
      <xdr:rowOff>66960</xdr:rowOff>
    </xdr:from>
    <xdr:to>
      <xdr:col>2</xdr:col>
      <xdr:colOff>310590</xdr:colOff>
      <xdr:row>33</xdr:row>
      <xdr:rowOff>1019160</xdr:rowOff>
    </xdr:to>
    <xdr:pic>
      <xdr:nvPicPr>
        <xdr:cNvPr id="187" name="Picture 18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463505" y="27232260"/>
          <a:ext cx="2091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139680</xdr:colOff>
      <xdr:row>30</xdr:row>
      <xdr:rowOff>28440</xdr:rowOff>
    </xdr:from>
    <xdr:to>
      <xdr:col>2</xdr:col>
      <xdr:colOff>244080</xdr:colOff>
      <xdr:row>30</xdr:row>
      <xdr:rowOff>980640</xdr:rowOff>
    </xdr:to>
    <xdr:pic>
      <xdr:nvPicPr>
        <xdr:cNvPr id="188" name="Picture 18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581120" y="23888520"/>
          <a:ext cx="1044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139620</xdr:colOff>
      <xdr:row>32</xdr:row>
      <xdr:rowOff>57600</xdr:rowOff>
    </xdr:from>
    <xdr:to>
      <xdr:col>2</xdr:col>
      <xdr:colOff>263100</xdr:colOff>
      <xdr:row>32</xdr:row>
      <xdr:rowOff>1009800</xdr:rowOff>
    </xdr:to>
    <xdr:pic>
      <xdr:nvPicPr>
        <xdr:cNvPr id="189" name="Picture 18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501695" y="26165625"/>
          <a:ext cx="1234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141480</xdr:colOff>
      <xdr:row>19</xdr:row>
      <xdr:rowOff>66960</xdr:rowOff>
    </xdr:from>
    <xdr:to>
      <xdr:col>2</xdr:col>
      <xdr:colOff>224280</xdr:colOff>
      <xdr:row>19</xdr:row>
      <xdr:rowOff>996480</xdr:rowOff>
    </xdr:to>
    <xdr:pic>
      <xdr:nvPicPr>
        <xdr:cNvPr id="190" name="Picture 18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582920" y="12534840"/>
          <a:ext cx="82800" cy="929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158730</xdr:colOff>
      <xdr:row>23</xdr:row>
      <xdr:rowOff>66600</xdr:rowOff>
    </xdr:from>
    <xdr:to>
      <xdr:col>2</xdr:col>
      <xdr:colOff>244050</xdr:colOff>
      <xdr:row>23</xdr:row>
      <xdr:rowOff>1018800</xdr:rowOff>
    </xdr:to>
    <xdr:pic>
      <xdr:nvPicPr>
        <xdr:cNvPr id="191" name="Picture 18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520805" y="16954425"/>
          <a:ext cx="853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91965</xdr:colOff>
      <xdr:row>24</xdr:row>
      <xdr:rowOff>57045</xdr:rowOff>
    </xdr:from>
    <xdr:to>
      <xdr:col>2</xdr:col>
      <xdr:colOff>310845</xdr:colOff>
      <xdr:row>24</xdr:row>
      <xdr:rowOff>1009245</xdr:rowOff>
    </xdr:to>
    <xdr:pic>
      <xdr:nvPicPr>
        <xdr:cNvPr id="192" name="Picture 188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454040" y="18002145"/>
          <a:ext cx="218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49050</xdr:colOff>
      <xdr:row>17</xdr:row>
      <xdr:rowOff>105150</xdr:rowOff>
    </xdr:from>
    <xdr:to>
      <xdr:col>2</xdr:col>
      <xdr:colOff>408870</xdr:colOff>
      <xdr:row>17</xdr:row>
      <xdr:rowOff>952590</xdr:rowOff>
    </xdr:to>
    <xdr:pic>
      <xdr:nvPicPr>
        <xdr:cNvPr id="193" name="Picture 189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411125" y="11497050"/>
          <a:ext cx="35982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49050</xdr:colOff>
      <xdr:row>50</xdr:row>
      <xdr:rowOff>80280</xdr:rowOff>
    </xdr:from>
    <xdr:to>
      <xdr:col>2</xdr:col>
      <xdr:colOff>405990</xdr:colOff>
      <xdr:row>50</xdr:row>
      <xdr:rowOff>851760</xdr:rowOff>
    </xdr:to>
    <xdr:pic>
      <xdr:nvPicPr>
        <xdr:cNvPr id="194" name="Picture 190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411125" y="40466280"/>
          <a:ext cx="356940" cy="77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39720</xdr:colOff>
      <xdr:row>51</xdr:row>
      <xdr:rowOff>127800</xdr:rowOff>
    </xdr:from>
    <xdr:to>
      <xdr:col>2</xdr:col>
      <xdr:colOff>406020</xdr:colOff>
      <xdr:row>51</xdr:row>
      <xdr:rowOff>1002960</xdr:rowOff>
    </xdr:to>
    <xdr:pic>
      <xdr:nvPicPr>
        <xdr:cNvPr id="195" name="Picture 191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401795" y="41447250"/>
          <a:ext cx="366300" cy="87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73185</xdr:colOff>
      <xdr:row>37</xdr:row>
      <xdr:rowOff>66960</xdr:rowOff>
    </xdr:from>
    <xdr:to>
      <xdr:col>2</xdr:col>
      <xdr:colOff>372705</xdr:colOff>
      <xdr:row>37</xdr:row>
      <xdr:rowOff>1009440</xdr:rowOff>
    </xdr:to>
    <xdr:pic>
      <xdr:nvPicPr>
        <xdr:cNvPr id="196" name="Picture 19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435260" y="31461360"/>
          <a:ext cx="299520" cy="94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73020</xdr:colOff>
      <xdr:row>36</xdr:row>
      <xdr:rowOff>57270</xdr:rowOff>
    </xdr:from>
    <xdr:to>
      <xdr:col>2</xdr:col>
      <xdr:colOff>360660</xdr:colOff>
      <xdr:row>36</xdr:row>
      <xdr:rowOff>1027110</xdr:rowOff>
    </xdr:to>
    <xdr:pic>
      <xdr:nvPicPr>
        <xdr:cNvPr id="197" name="Picture 19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435095" y="30394395"/>
          <a:ext cx="287640" cy="969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63630</xdr:colOff>
      <xdr:row>34</xdr:row>
      <xdr:rowOff>85875</xdr:rowOff>
    </xdr:from>
    <xdr:to>
      <xdr:col>2</xdr:col>
      <xdr:colOff>377190</xdr:colOff>
      <xdr:row>34</xdr:row>
      <xdr:rowOff>985515</xdr:rowOff>
    </xdr:to>
    <xdr:pic>
      <xdr:nvPicPr>
        <xdr:cNvPr id="198" name="Picture 194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425705" y="28308450"/>
          <a:ext cx="313560" cy="899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49275</xdr:colOff>
      <xdr:row>35</xdr:row>
      <xdr:rowOff>66795</xdr:rowOff>
    </xdr:from>
    <xdr:to>
      <xdr:col>2</xdr:col>
      <xdr:colOff>405105</xdr:colOff>
      <xdr:row>35</xdr:row>
      <xdr:rowOff>992715</xdr:rowOff>
    </xdr:to>
    <xdr:pic>
      <xdr:nvPicPr>
        <xdr:cNvPr id="199" name="Picture 195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411350" y="29346645"/>
          <a:ext cx="355830" cy="92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68325</xdr:colOff>
      <xdr:row>47</xdr:row>
      <xdr:rowOff>88005</xdr:rowOff>
    </xdr:from>
    <xdr:to>
      <xdr:col>2</xdr:col>
      <xdr:colOff>387075</xdr:colOff>
      <xdr:row>48</xdr:row>
      <xdr:rowOff>733485</xdr:rowOff>
    </xdr:to>
    <xdr:pic>
      <xdr:nvPicPr>
        <xdr:cNvPr id="200" name="Picture 196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430400" y="38740455"/>
          <a:ext cx="318750" cy="14360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58800</xdr:colOff>
      <xdr:row>45</xdr:row>
      <xdr:rowOff>164130</xdr:rowOff>
    </xdr:from>
    <xdr:to>
      <xdr:col>2</xdr:col>
      <xdr:colOff>415710</xdr:colOff>
      <xdr:row>46</xdr:row>
      <xdr:rowOff>620610</xdr:rowOff>
    </xdr:to>
    <xdr:pic>
      <xdr:nvPicPr>
        <xdr:cNvPr id="201" name="Picture 197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420875" y="37178280"/>
          <a:ext cx="356910" cy="12756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72990</xdr:colOff>
      <xdr:row>53</xdr:row>
      <xdr:rowOff>232560</xdr:rowOff>
    </xdr:from>
    <xdr:to>
      <xdr:col>2</xdr:col>
      <xdr:colOff>386910</xdr:colOff>
      <xdr:row>54</xdr:row>
      <xdr:rowOff>422640</xdr:rowOff>
    </xdr:to>
    <xdr:pic>
      <xdr:nvPicPr>
        <xdr:cNvPr id="202" name="Picture 198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435065" y="42799785"/>
          <a:ext cx="313920" cy="9139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77820</xdr:colOff>
      <xdr:row>55</xdr:row>
      <xdr:rowOff>23040</xdr:rowOff>
    </xdr:from>
    <xdr:to>
      <xdr:col>2</xdr:col>
      <xdr:colOff>357720</xdr:colOff>
      <xdr:row>55</xdr:row>
      <xdr:rowOff>1010880</xdr:rowOff>
    </xdr:to>
    <xdr:pic>
      <xdr:nvPicPr>
        <xdr:cNvPr id="203" name="Picture 199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439895" y="44038065"/>
          <a:ext cx="279900" cy="987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49275</xdr:colOff>
      <xdr:row>56</xdr:row>
      <xdr:rowOff>89610</xdr:rowOff>
    </xdr:from>
    <xdr:to>
      <xdr:col>2</xdr:col>
      <xdr:colOff>396465</xdr:colOff>
      <xdr:row>56</xdr:row>
      <xdr:rowOff>994290</xdr:rowOff>
    </xdr:to>
    <xdr:pic>
      <xdr:nvPicPr>
        <xdr:cNvPr id="204" name="Picture 200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411350" y="45171435"/>
          <a:ext cx="34719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92100</xdr:colOff>
      <xdr:row>57</xdr:row>
      <xdr:rowOff>51480</xdr:rowOff>
    </xdr:from>
    <xdr:to>
      <xdr:col>2</xdr:col>
      <xdr:colOff>326100</xdr:colOff>
      <xdr:row>57</xdr:row>
      <xdr:rowOff>1022760</xdr:rowOff>
    </xdr:to>
    <xdr:pic>
      <xdr:nvPicPr>
        <xdr:cNvPr id="205" name="Picture 201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454175" y="46200105"/>
          <a:ext cx="234000" cy="971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15840</xdr:colOff>
      <xdr:row>15</xdr:row>
      <xdr:rowOff>66960</xdr:rowOff>
    </xdr:from>
    <xdr:to>
      <xdr:col>2</xdr:col>
      <xdr:colOff>291600</xdr:colOff>
      <xdr:row>15</xdr:row>
      <xdr:rowOff>1279080</xdr:rowOff>
    </xdr:to>
    <xdr:pic>
      <xdr:nvPicPr>
        <xdr:cNvPr id="206" name="Picture 202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457280" y="8601120"/>
          <a:ext cx="275760" cy="1212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34920</xdr:colOff>
      <xdr:row>16</xdr:row>
      <xdr:rowOff>76320</xdr:rowOff>
    </xdr:from>
    <xdr:to>
      <xdr:col>2</xdr:col>
      <xdr:colOff>244080</xdr:colOff>
      <xdr:row>16</xdr:row>
      <xdr:rowOff>1317240</xdr:rowOff>
    </xdr:to>
    <xdr:pic>
      <xdr:nvPicPr>
        <xdr:cNvPr id="207" name="Picture 203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1476360" y="9963000"/>
          <a:ext cx="209160" cy="1240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15840</xdr:colOff>
      <xdr:row>12</xdr:row>
      <xdr:rowOff>66600</xdr:rowOff>
    </xdr:from>
    <xdr:to>
      <xdr:col>2</xdr:col>
      <xdr:colOff>253440</xdr:colOff>
      <xdr:row>12</xdr:row>
      <xdr:rowOff>1018800</xdr:rowOff>
    </xdr:to>
    <xdr:pic>
      <xdr:nvPicPr>
        <xdr:cNvPr id="208" name="Picture 204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1457280" y="5371920"/>
          <a:ext cx="2376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73080</xdr:colOff>
      <xdr:row>11</xdr:row>
      <xdr:rowOff>76320</xdr:rowOff>
    </xdr:from>
    <xdr:to>
      <xdr:col>2</xdr:col>
      <xdr:colOff>205920</xdr:colOff>
      <xdr:row>11</xdr:row>
      <xdr:rowOff>1028520</xdr:rowOff>
    </xdr:to>
    <xdr:pic>
      <xdr:nvPicPr>
        <xdr:cNvPr id="209" name="Picture 205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1514520" y="4324320"/>
          <a:ext cx="1328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82440</xdr:colOff>
      <xdr:row>13</xdr:row>
      <xdr:rowOff>57240</xdr:rowOff>
    </xdr:from>
    <xdr:to>
      <xdr:col>2</xdr:col>
      <xdr:colOff>215280</xdr:colOff>
      <xdr:row>13</xdr:row>
      <xdr:rowOff>1009440</xdr:rowOff>
    </xdr:to>
    <xdr:pic>
      <xdr:nvPicPr>
        <xdr:cNvPr id="210" name="Picture 206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1523880" y="6438960"/>
          <a:ext cx="1328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15840</xdr:colOff>
      <xdr:row>14</xdr:row>
      <xdr:rowOff>95400</xdr:rowOff>
    </xdr:from>
    <xdr:to>
      <xdr:col>2</xdr:col>
      <xdr:colOff>253440</xdr:colOff>
      <xdr:row>14</xdr:row>
      <xdr:rowOff>1047600</xdr:rowOff>
    </xdr:to>
    <xdr:pic>
      <xdr:nvPicPr>
        <xdr:cNvPr id="211" name="Picture 207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1457280" y="7553160"/>
          <a:ext cx="2376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35055</xdr:colOff>
      <xdr:row>22</xdr:row>
      <xdr:rowOff>76515</xdr:rowOff>
    </xdr:from>
    <xdr:to>
      <xdr:col>2</xdr:col>
      <xdr:colOff>382095</xdr:colOff>
      <xdr:row>22</xdr:row>
      <xdr:rowOff>1038075</xdr:rowOff>
    </xdr:to>
    <xdr:pic>
      <xdr:nvPicPr>
        <xdr:cNvPr id="212" name="Picture 208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1397130" y="15888015"/>
          <a:ext cx="347040" cy="96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39525</xdr:colOff>
      <xdr:row>21</xdr:row>
      <xdr:rowOff>57240</xdr:rowOff>
    </xdr:from>
    <xdr:to>
      <xdr:col>2</xdr:col>
      <xdr:colOff>398265</xdr:colOff>
      <xdr:row>21</xdr:row>
      <xdr:rowOff>1018800</xdr:rowOff>
    </xdr:to>
    <xdr:pic>
      <xdr:nvPicPr>
        <xdr:cNvPr id="213" name="Picture 209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1401600" y="14792415"/>
          <a:ext cx="358740" cy="96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63330</xdr:colOff>
      <xdr:row>25</xdr:row>
      <xdr:rowOff>66600</xdr:rowOff>
    </xdr:from>
    <xdr:to>
      <xdr:col>2</xdr:col>
      <xdr:colOff>341610</xdr:colOff>
      <xdr:row>25</xdr:row>
      <xdr:rowOff>1009080</xdr:rowOff>
    </xdr:to>
    <xdr:pic>
      <xdr:nvPicPr>
        <xdr:cNvPr id="214" name="Picture 210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1425405" y="19068975"/>
          <a:ext cx="278280" cy="94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44580</xdr:colOff>
      <xdr:row>26</xdr:row>
      <xdr:rowOff>19410</xdr:rowOff>
    </xdr:from>
    <xdr:to>
      <xdr:col>2</xdr:col>
      <xdr:colOff>396660</xdr:colOff>
      <xdr:row>27</xdr:row>
      <xdr:rowOff>23010</xdr:rowOff>
    </xdr:to>
    <xdr:pic>
      <xdr:nvPicPr>
        <xdr:cNvPr id="215" name="Picture 211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1406655" y="20098110"/>
          <a:ext cx="352080" cy="10799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53970</xdr:colOff>
      <xdr:row>27</xdr:row>
      <xdr:rowOff>105120</xdr:rowOff>
    </xdr:from>
    <xdr:to>
      <xdr:col>2</xdr:col>
      <xdr:colOff>386970</xdr:colOff>
      <xdr:row>27</xdr:row>
      <xdr:rowOff>1232280</xdr:rowOff>
    </xdr:to>
    <xdr:pic>
      <xdr:nvPicPr>
        <xdr:cNvPr id="216" name="Picture 212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1416045" y="21260145"/>
          <a:ext cx="333000" cy="1127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30225</xdr:colOff>
      <xdr:row>28</xdr:row>
      <xdr:rowOff>28800</xdr:rowOff>
    </xdr:from>
    <xdr:to>
      <xdr:col>4</xdr:col>
      <xdr:colOff>19050</xdr:colOff>
      <xdr:row>29</xdr:row>
      <xdr:rowOff>38160</xdr:rowOff>
    </xdr:to>
    <xdr:pic>
      <xdr:nvPicPr>
        <xdr:cNvPr id="217" name="Picture 213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1392300" y="22536375"/>
          <a:ext cx="455550" cy="13619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73155</xdr:colOff>
      <xdr:row>39</xdr:row>
      <xdr:rowOff>123870</xdr:rowOff>
    </xdr:from>
    <xdr:to>
      <xdr:col>2</xdr:col>
      <xdr:colOff>401475</xdr:colOff>
      <xdr:row>39</xdr:row>
      <xdr:rowOff>961590</xdr:rowOff>
    </xdr:to>
    <xdr:pic>
      <xdr:nvPicPr>
        <xdr:cNvPr id="218" name="Picture 214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1435230" y="32727945"/>
          <a:ext cx="32832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49275</xdr:colOff>
      <xdr:row>40</xdr:row>
      <xdr:rowOff>66960</xdr:rowOff>
    </xdr:from>
    <xdr:to>
      <xdr:col>2</xdr:col>
      <xdr:colOff>396465</xdr:colOff>
      <xdr:row>40</xdr:row>
      <xdr:rowOff>990360</xdr:rowOff>
    </xdr:to>
    <xdr:pic>
      <xdr:nvPicPr>
        <xdr:cNvPr id="219" name="Picture 215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1411350" y="33709260"/>
          <a:ext cx="347190" cy="923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1620</xdr:colOff>
      <xdr:row>10</xdr:row>
      <xdr:rowOff>66960</xdr:rowOff>
    </xdr:from>
    <xdr:to>
      <xdr:col>2</xdr:col>
      <xdr:colOff>367920</xdr:colOff>
      <xdr:row>10</xdr:row>
      <xdr:rowOff>1019160</xdr:rowOff>
    </xdr:to>
    <xdr:pic>
      <xdr:nvPicPr>
        <xdr:cNvPr id="220" name="Picture 216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1409760" y="3238560"/>
          <a:ext cx="3996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6480</xdr:colOff>
      <xdr:row>9</xdr:row>
      <xdr:rowOff>66960</xdr:rowOff>
    </xdr:from>
    <xdr:to>
      <xdr:col>2</xdr:col>
      <xdr:colOff>339480</xdr:colOff>
      <xdr:row>9</xdr:row>
      <xdr:rowOff>1019160</xdr:rowOff>
    </xdr:to>
    <xdr:pic>
      <xdr:nvPicPr>
        <xdr:cNvPr id="221" name="Picture 217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1447920" y="2181240"/>
          <a:ext cx="333000" cy="952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9360</xdr:rowOff>
    </xdr:from>
    <xdr:to>
      <xdr:col>1</xdr:col>
      <xdr:colOff>509400</xdr:colOff>
      <xdr:row>0</xdr:row>
      <xdr:rowOff>399600</xdr:rowOff>
    </xdr:to>
    <xdr:pic>
      <xdr:nvPicPr>
        <xdr:cNvPr id="222" name="Picture 22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9360"/>
          <a:ext cx="13856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225495</xdr:colOff>
      <xdr:row>9</xdr:row>
      <xdr:rowOff>124005</xdr:rowOff>
    </xdr:from>
    <xdr:to>
      <xdr:col>2</xdr:col>
      <xdr:colOff>472815</xdr:colOff>
      <xdr:row>9</xdr:row>
      <xdr:rowOff>885765</xdr:rowOff>
    </xdr:to>
    <xdr:pic>
      <xdr:nvPicPr>
        <xdr:cNvPr id="223" name="Picture 224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768545" y="3286305"/>
          <a:ext cx="24732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120765</xdr:colOff>
      <xdr:row>11</xdr:row>
      <xdr:rowOff>66600</xdr:rowOff>
    </xdr:from>
    <xdr:to>
      <xdr:col>2</xdr:col>
      <xdr:colOff>557445</xdr:colOff>
      <xdr:row>11</xdr:row>
      <xdr:rowOff>1241280</xdr:rowOff>
    </xdr:to>
    <xdr:pic>
      <xdr:nvPicPr>
        <xdr:cNvPr id="224" name="Picture 22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663815" y="5543475"/>
          <a:ext cx="436680" cy="117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82605</xdr:colOff>
      <xdr:row>12</xdr:row>
      <xdr:rowOff>76260</xdr:rowOff>
    </xdr:from>
    <xdr:to>
      <xdr:col>2</xdr:col>
      <xdr:colOff>586605</xdr:colOff>
      <xdr:row>12</xdr:row>
      <xdr:rowOff>1363980</xdr:rowOff>
    </xdr:to>
    <xdr:pic>
      <xdr:nvPicPr>
        <xdr:cNvPr id="225" name="Picture 22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625655" y="6867585"/>
          <a:ext cx="504000" cy="128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199950</xdr:colOff>
      <xdr:row>15</xdr:row>
      <xdr:rowOff>95249</xdr:rowOff>
    </xdr:from>
    <xdr:to>
      <xdr:col>2</xdr:col>
      <xdr:colOff>571499</xdr:colOff>
      <xdr:row>16</xdr:row>
      <xdr:rowOff>476250</xdr:rowOff>
    </xdr:to>
    <xdr:pic>
      <xdr:nvPicPr>
        <xdr:cNvPr id="226" name="Picture 22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743000" y="10725149"/>
          <a:ext cx="371549" cy="1028701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158865</xdr:colOff>
      <xdr:row>8</xdr:row>
      <xdr:rowOff>66960</xdr:rowOff>
    </xdr:from>
    <xdr:to>
      <xdr:col>2</xdr:col>
      <xdr:colOff>577545</xdr:colOff>
      <xdr:row>8</xdr:row>
      <xdr:rowOff>993960</xdr:rowOff>
    </xdr:to>
    <xdr:pic>
      <xdr:nvPicPr>
        <xdr:cNvPr id="227" name="Picture 228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701915" y="2181510"/>
          <a:ext cx="418680" cy="92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101490</xdr:colOff>
      <xdr:row>13</xdr:row>
      <xdr:rowOff>66765</xdr:rowOff>
    </xdr:from>
    <xdr:to>
      <xdr:col>2</xdr:col>
      <xdr:colOff>634650</xdr:colOff>
      <xdr:row>13</xdr:row>
      <xdr:rowOff>828525</xdr:rowOff>
    </xdr:to>
    <xdr:pic>
      <xdr:nvPicPr>
        <xdr:cNvPr id="228" name="Picture 229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644540" y="8324940"/>
          <a:ext cx="53316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101595</xdr:colOff>
      <xdr:row>10</xdr:row>
      <xdr:rowOff>162360</xdr:rowOff>
    </xdr:from>
    <xdr:to>
      <xdr:col>2</xdr:col>
      <xdr:colOff>701355</xdr:colOff>
      <xdr:row>10</xdr:row>
      <xdr:rowOff>962280</xdr:rowOff>
    </xdr:to>
    <xdr:pic>
      <xdr:nvPicPr>
        <xdr:cNvPr id="229" name="Picture 230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644645" y="4324785"/>
          <a:ext cx="599760" cy="799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28575</xdr:colOff>
      <xdr:row>14</xdr:row>
      <xdr:rowOff>328163</xdr:rowOff>
    </xdr:from>
    <xdr:to>
      <xdr:col>2</xdr:col>
      <xdr:colOff>762000</xdr:colOff>
      <xdr:row>14</xdr:row>
      <xdr:rowOff>1095374</xdr:rowOff>
    </xdr:to>
    <xdr:pic>
      <xdr:nvPicPr>
        <xdr:cNvPr id="717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571625" y="9491213"/>
          <a:ext cx="733425" cy="7672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132915</xdr:colOff>
      <xdr:row>15</xdr:row>
      <xdr:rowOff>133200</xdr:rowOff>
    </xdr:from>
    <xdr:to>
      <xdr:col>2</xdr:col>
      <xdr:colOff>565635</xdr:colOff>
      <xdr:row>15</xdr:row>
      <xdr:rowOff>1219680</xdr:rowOff>
    </xdr:to>
    <xdr:pic>
      <xdr:nvPicPr>
        <xdr:cNvPr id="230" name="Picture 231"/>
        <xdr:cNvPicPr/>
      </xdr:nvPicPr>
      <xdr:blipFill>
        <a:blip xmlns:r="http://schemas.openxmlformats.org/officeDocument/2006/relationships" r:embed="rId1" cstate="print"/>
        <a:srcRect l="24628" t="12816" r="22791" b="11539"/>
        <a:stretch/>
      </xdr:blipFill>
      <xdr:spPr>
        <a:xfrm>
          <a:off x="1618815" y="8038950"/>
          <a:ext cx="432720" cy="1086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9360</xdr:colOff>
      <xdr:row>0</xdr:row>
      <xdr:rowOff>19080</xdr:rowOff>
    </xdr:from>
    <xdr:to>
      <xdr:col>1</xdr:col>
      <xdr:colOff>371160</xdr:colOff>
      <xdr:row>0</xdr:row>
      <xdr:rowOff>380520</xdr:rowOff>
    </xdr:to>
    <xdr:pic>
      <xdr:nvPicPr>
        <xdr:cNvPr id="231" name="Picture 23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360" y="19080"/>
          <a:ext cx="1339560" cy="36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190080</xdr:colOff>
      <xdr:row>9</xdr:row>
      <xdr:rowOff>57240</xdr:rowOff>
    </xdr:from>
    <xdr:to>
      <xdr:col>2</xdr:col>
      <xdr:colOff>313560</xdr:colOff>
      <xdr:row>9</xdr:row>
      <xdr:rowOff>1009440</xdr:rowOff>
    </xdr:to>
    <xdr:pic>
      <xdr:nvPicPr>
        <xdr:cNvPr id="232" name="Picture 23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762200" y="2171520"/>
          <a:ext cx="1234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180360</xdr:colOff>
      <xdr:row>10</xdr:row>
      <xdr:rowOff>57240</xdr:rowOff>
    </xdr:from>
    <xdr:to>
      <xdr:col>2</xdr:col>
      <xdr:colOff>303840</xdr:colOff>
      <xdr:row>10</xdr:row>
      <xdr:rowOff>1009440</xdr:rowOff>
    </xdr:to>
    <xdr:pic>
      <xdr:nvPicPr>
        <xdr:cNvPr id="233" name="Picture 23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752480" y="3228840"/>
          <a:ext cx="1234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142305</xdr:colOff>
      <xdr:row>22</xdr:row>
      <xdr:rowOff>133365</xdr:rowOff>
    </xdr:from>
    <xdr:to>
      <xdr:col>2</xdr:col>
      <xdr:colOff>515985</xdr:colOff>
      <xdr:row>23</xdr:row>
      <xdr:rowOff>1202205</xdr:rowOff>
    </xdr:to>
    <xdr:pic>
      <xdr:nvPicPr>
        <xdr:cNvPr id="234" name="Picture 23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628205" y="13906515"/>
          <a:ext cx="373680" cy="24213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218595</xdr:colOff>
      <xdr:row>17</xdr:row>
      <xdr:rowOff>76320</xdr:rowOff>
    </xdr:from>
    <xdr:to>
      <xdr:col>2</xdr:col>
      <xdr:colOff>431715</xdr:colOff>
      <xdr:row>17</xdr:row>
      <xdr:rowOff>1228320</xdr:rowOff>
    </xdr:to>
    <xdr:pic>
      <xdr:nvPicPr>
        <xdr:cNvPr id="235" name="Picture 236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704495" y="9487020"/>
          <a:ext cx="213120" cy="1152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180630</xdr:colOff>
      <xdr:row>18</xdr:row>
      <xdr:rowOff>76320</xdr:rowOff>
    </xdr:from>
    <xdr:to>
      <xdr:col>2</xdr:col>
      <xdr:colOff>456750</xdr:colOff>
      <xdr:row>18</xdr:row>
      <xdr:rowOff>1257120</xdr:rowOff>
    </xdr:to>
    <xdr:pic>
      <xdr:nvPicPr>
        <xdr:cNvPr id="236" name="Picture 237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666530" y="10839570"/>
          <a:ext cx="276120" cy="1180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142305</xdr:colOff>
      <xdr:row>20</xdr:row>
      <xdr:rowOff>76320</xdr:rowOff>
    </xdr:from>
    <xdr:to>
      <xdr:col>2</xdr:col>
      <xdr:colOff>503745</xdr:colOff>
      <xdr:row>20</xdr:row>
      <xdr:rowOff>1283040</xdr:rowOff>
    </xdr:to>
    <xdr:pic>
      <xdr:nvPicPr>
        <xdr:cNvPr id="237" name="Picture 238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628205" y="12344520"/>
          <a:ext cx="361440" cy="120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85320</xdr:colOff>
      <xdr:row>10</xdr:row>
      <xdr:rowOff>1028880</xdr:rowOff>
    </xdr:from>
    <xdr:to>
      <xdr:col>2</xdr:col>
      <xdr:colOff>370800</xdr:colOff>
      <xdr:row>12</xdr:row>
      <xdr:rowOff>78120</xdr:rowOff>
    </xdr:to>
    <xdr:pic>
      <xdr:nvPicPr>
        <xdr:cNvPr id="238" name="Picture 239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657440" y="4200480"/>
          <a:ext cx="285480" cy="116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47160</xdr:colOff>
      <xdr:row>12</xdr:row>
      <xdr:rowOff>28800</xdr:rowOff>
    </xdr:from>
    <xdr:to>
      <xdr:col>2</xdr:col>
      <xdr:colOff>399240</xdr:colOff>
      <xdr:row>13</xdr:row>
      <xdr:rowOff>69840</xdr:rowOff>
    </xdr:to>
    <xdr:pic>
      <xdr:nvPicPr>
        <xdr:cNvPr id="239" name="Picture 240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19280" y="5315040"/>
          <a:ext cx="352080" cy="109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189855</xdr:colOff>
      <xdr:row>13</xdr:row>
      <xdr:rowOff>57405</xdr:rowOff>
    </xdr:from>
    <xdr:to>
      <xdr:col>2</xdr:col>
      <xdr:colOff>418095</xdr:colOff>
      <xdr:row>13</xdr:row>
      <xdr:rowOff>1228485</xdr:rowOff>
    </xdr:to>
    <xdr:pic>
      <xdr:nvPicPr>
        <xdr:cNvPr id="240" name="Picture 241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675755" y="6553455"/>
          <a:ext cx="228240" cy="1171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256320</xdr:colOff>
      <xdr:row>0</xdr:row>
      <xdr:rowOff>390240</xdr:rowOff>
    </xdr:to>
    <xdr:pic>
      <xdr:nvPicPr>
        <xdr:cNvPr id="241" name="Picture 24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353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106725</xdr:colOff>
      <xdr:row>13</xdr:row>
      <xdr:rowOff>47880</xdr:rowOff>
    </xdr:from>
    <xdr:to>
      <xdr:col>2</xdr:col>
      <xdr:colOff>310125</xdr:colOff>
      <xdr:row>13</xdr:row>
      <xdr:rowOff>971280</xdr:rowOff>
    </xdr:to>
    <xdr:pic>
      <xdr:nvPicPr>
        <xdr:cNvPr id="242" name="Picture 24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221150" y="7239255"/>
          <a:ext cx="203400" cy="923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97500</xdr:colOff>
      <xdr:row>14</xdr:row>
      <xdr:rowOff>57240</xdr:rowOff>
    </xdr:from>
    <xdr:to>
      <xdr:col>2</xdr:col>
      <xdr:colOff>319980</xdr:colOff>
      <xdr:row>14</xdr:row>
      <xdr:rowOff>952200</xdr:rowOff>
    </xdr:to>
    <xdr:pic>
      <xdr:nvPicPr>
        <xdr:cNvPr id="243" name="Picture 24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211925" y="8239215"/>
          <a:ext cx="222480" cy="894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49680</xdr:colOff>
      <xdr:row>8</xdr:row>
      <xdr:rowOff>47880</xdr:rowOff>
    </xdr:from>
    <xdr:to>
      <xdr:col>2</xdr:col>
      <xdr:colOff>287280</xdr:colOff>
      <xdr:row>8</xdr:row>
      <xdr:rowOff>1000080</xdr:rowOff>
    </xdr:to>
    <xdr:pic>
      <xdr:nvPicPr>
        <xdr:cNvPr id="244" name="Picture 24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228680" y="2028960"/>
          <a:ext cx="2376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43680</xdr:colOff>
      <xdr:row>11</xdr:row>
      <xdr:rowOff>28800</xdr:rowOff>
    </xdr:from>
    <xdr:to>
      <xdr:col>2</xdr:col>
      <xdr:colOff>367305</xdr:colOff>
      <xdr:row>11</xdr:row>
      <xdr:rowOff>942840</xdr:rowOff>
    </xdr:to>
    <xdr:pic>
      <xdr:nvPicPr>
        <xdr:cNvPr id="245" name="Picture 24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58105" y="5238975"/>
          <a:ext cx="323625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116220</xdr:colOff>
      <xdr:row>15</xdr:row>
      <xdr:rowOff>66960</xdr:rowOff>
    </xdr:from>
    <xdr:to>
      <xdr:col>2</xdr:col>
      <xdr:colOff>300540</xdr:colOff>
      <xdr:row>15</xdr:row>
      <xdr:rowOff>942840</xdr:rowOff>
    </xdr:to>
    <xdr:pic>
      <xdr:nvPicPr>
        <xdr:cNvPr id="246" name="Picture 24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230645" y="9239535"/>
          <a:ext cx="184320" cy="87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97500</xdr:colOff>
      <xdr:row>19</xdr:row>
      <xdr:rowOff>47520</xdr:rowOff>
    </xdr:from>
    <xdr:to>
      <xdr:col>2</xdr:col>
      <xdr:colOff>316740</xdr:colOff>
      <xdr:row>19</xdr:row>
      <xdr:rowOff>961560</xdr:rowOff>
    </xdr:to>
    <xdr:pic>
      <xdr:nvPicPr>
        <xdr:cNvPr id="247" name="Picture 24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211925" y="13192020"/>
          <a:ext cx="219240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74625</xdr:colOff>
      <xdr:row>20</xdr:row>
      <xdr:rowOff>99060</xdr:rowOff>
    </xdr:from>
    <xdr:to>
      <xdr:col>2</xdr:col>
      <xdr:colOff>360105</xdr:colOff>
      <xdr:row>20</xdr:row>
      <xdr:rowOff>885300</xdr:rowOff>
    </xdr:to>
    <xdr:pic>
      <xdr:nvPicPr>
        <xdr:cNvPr id="248" name="Picture 24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189050" y="14243685"/>
          <a:ext cx="285480" cy="786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68925</xdr:colOff>
      <xdr:row>12</xdr:row>
      <xdr:rowOff>86040</xdr:rowOff>
    </xdr:from>
    <xdr:to>
      <xdr:col>2</xdr:col>
      <xdr:colOff>300765</xdr:colOff>
      <xdr:row>12</xdr:row>
      <xdr:rowOff>914400</xdr:rowOff>
    </xdr:to>
    <xdr:pic>
      <xdr:nvPicPr>
        <xdr:cNvPr id="249" name="Picture 25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183350" y="6286815"/>
          <a:ext cx="231840" cy="82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49680</xdr:colOff>
      <xdr:row>10</xdr:row>
      <xdr:rowOff>85680</xdr:rowOff>
    </xdr:from>
    <xdr:to>
      <xdr:col>2</xdr:col>
      <xdr:colOff>319680</xdr:colOff>
      <xdr:row>10</xdr:row>
      <xdr:rowOff>980640</xdr:rowOff>
    </xdr:to>
    <xdr:pic>
      <xdr:nvPicPr>
        <xdr:cNvPr id="250" name="Picture 25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228680" y="4143240"/>
          <a:ext cx="270000" cy="894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548505</xdr:colOff>
      <xdr:row>9</xdr:row>
      <xdr:rowOff>76320</xdr:rowOff>
    </xdr:from>
    <xdr:to>
      <xdr:col>2</xdr:col>
      <xdr:colOff>319680</xdr:colOff>
      <xdr:row>9</xdr:row>
      <xdr:rowOff>952200</xdr:rowOff>
    </xdr:to>
    <xdr:pic>
      <xdr:nvPicPr>
        <xdr:cNvPr id="251" name="Picture 25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171440" y="3095640"/>
          <a:ext cx="327240" cy="87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78255</xdr:colOff>
      <xdr:row>16</xdr:row>
      <xdr:rowOff>66960</xdr:rowOff>
    </xdr:from>
    <xdr:to>
      <xdr:col>2</xdr:col>
      <xdr:colOff>357975</xdr:colOff>
      <xdr:row>16</xdr:row>
      <xdr:rowOff>933480</xdr:rowOff>
    </xdr:to>
    <xdr:pic>
      <xdr:nvPicPr>
        <xdr:cNvPr id="252" name="Picture 25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192680" y="10230135"/>
          <a:ext cx="27972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68895</xdr:colOff>
      <xdr:row>17</xdr:row>
      <xdr:rowOff>76350</xdr:rowOff>
    </xdr:from>
    <xdr:to>
      <xdr:col>2</xdr:col>
      <xdr:colOff>357975</xdr:colOff>
      <xdr:row>17</xdr:row>
      <xdr:rowOff>923790</xdr:rowOff>
    </xdr:to>
    <xdr:pic>
      <xdr:nvPicPr>
        <xdr:cNvPr id="253" name="Picture 254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183320" y="11230125"/>
          <a:ext cx="28908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62730</xdr:colOff>
      <xdr:row>18</xdr:row>
      <xdr:rowOff>38520</xdr:rowOff>
    </xdr:from>
    <xdr:to>
      <xdr:col>2</xdr:col>
      <xdr:colOff>363675</xdr:colOff>
      <xdr:row>18</xdr:row>
      <xdr:rowOff>919440</xdr:rowOff>
    </xdr:to>
    <xdr:pic>
      <xdr:nvPicPr>
        <xdr:cNvPr id="254" name="Picture 25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177155" y="12182895"/>
          <a:ext cx="300945" cy="88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28440</xdr:colOff>
      <xdr:row>24</xdr:row>
      <xdr:rowOff>100410</xdr:rowOff>
    </xdr:from>
    <xdr:to>
      <xdr:col>2</xdr:col>
      <xdr:colOff>418680</xdr:colOff>
      <xdr:row>24</xdr:row>
      <xdr:rowOff>942450</xdr:rowOff>
    </xdr:to>
    <xdr:pic>
      <xdr:nvPicPr>
        <xdr:cNvPr id="255" name="Picture 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142865" y="18245535"/>
          <a:ext cx="390240" cy="842040"/>
        </a:xfrm>
        <a:prstGeom prst="rect">
          <a:avLst/>
        </a:prstGeom>
        <a:ln w="1">
          <a:noFill/>
        </a:ln>
      </xdr:spPr>
    </xdr:pic>
    <xdr:clientData/>
  </xdr:twoCellAnchor>
  <xdr:twoCellAnchor editAs="oneCell">
    <xdr:from>
      <xdr:col>2</xdr:col>
      <xdr:colOff>66765</xdr:colOff>
      <xdr:row>21</xdr:row>
      <xdr:rowOff>69840</xdr:rowOff>
    </xdr:from>
    <xdr:to>
      <xdr:col>2</xdr:col>
      <xdr:colOff>380685</xdr:colOff>
      <xdr:row>21</xdr:row>
      <xdr:rowOff>952200</xdr:rowOff>
    </xdr:to>
    <xdr:pic>
      <xdr:nvPicPr>
        <xdr:cNvPr id="256" name="Picture 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181190" y="15214590"/>
          <a:ext cx="313920" cy="882360"/>
        </a:xfrm>
        <a:prstGeom prst="rect">
          <a:avLst/>
        </a:prstGeom>
        <a:ln w="1">
          <a:noFill/>
        </a:ln>
      </xdr:spPr>
    </xdr:pic>
    <xdr:clientData/>
  </xdr:twoCellAnchor>
  <xdr:twoCellAnchor editAs="oneCell">
    <xdr:from>
      <xdr:col>2</xdr:col>
      <xdr:colOff>97395</xdr:colOff>
      <xdr:row>22</xdr:row>
      <xdr:rowOff>76320</xdr:rowOff>
    </xdr:from>
    <xdr:to>
      <xdr:col>2</xdr:col>
      <xdr:colOff>323835</xdr:colOff>
      <xdr:row>22</xdr:row>
      <xdr:rowOff>981000</xdr:rowOff>
    </xdr:to>
    <xdr:pic>
      <xdr:nvPicPr>
        <xdr:cNvPr id="257" name="Picture 5"/>
        <xdr:cNvPicPr/>
      </xdr:nvPicPr>
      <xdr:blipFill>
        <a:blip xmlns:r="http://schemas.openxmlformats.org/officeDocument/2006/relationships" r:embed="rId17" cstate="print"/>
        <a:stretch/>
      </xdr:blipFill>
      <xdr:spPr>
        <a:xfrm flipH="1">
          <a:off x="1211820" y="16221195"/>
          <a:ext cx="226440" cy="904680"/>
        </a:xfrm>
        <a:prstGeom prst="rect">
          <a:avLst/>
        </a:prstGeom>
        <a:ln w="1">
          <a:noFill/>
        </a:ln>
      </xdr:spPr>
    </xdr:pic>
    <xdr:clientData/>
  </xdr:twoCellAnchor>
  <xdr:twoCellAnchor editAs="oneCell">
    <xdr:from>
      <xdr:col>2</xdr:col>
      <xdr:colOff>95265</xdr:colOff>
      <xdr:row>23</xdr:row>
      <xdr:rowOff>68400</xdr:rowOff>
    </xdr:from>
    <xdr:to>
      <xdr:col>2</xdr:col>
      <xdr:colOff>342585</xdr:colOff>
      <xdr:row>23</xdr:row>
      <xdr:rowOff>990360</xdr:rowOff>
    </xdr:to>
    <xdr:pic>
      <xdr:nvPicPr>
        <xdr:cNvPr id="258" name="Picture 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209690" y="17213400"/>
          <a:ext cx="247320" cy="921960"/>
        </a:xfrm>
        <a:prstGeom prst="rect">
          <a:avLst/>
        </a:prstGeom>
        <a:ln w="1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197310</xdr:colOff>
      <xdr:row>18</xdr:row>
      <xdr:rowOff>143115</xdr:rowOff>
    </xdr:from>
    <xdr:to>
      <xdr:col>1</xdr:col>
      <xdr:colOff>533190</xdr:colOff>
      <xdr:row>18</xdr:row>
      <xdr:rowOff>1304835</xdr:rowOff>
    </xdr:to>
    <xdr:pic>
      <xdr:nvPicPr>
        <xdr:cNvPr id="259" name="Picture 256"/>
        <xdr:cNvPicPr/>
      </xdr:nvPicPr>
      <xdr:blipFill>
        <a:blip xmlns:r="http://schemas.openxmlformats.org/officeDocument/2006/relationships" r:embed="rId1" cstate="print"/>
        <a:srcRect l="23057" t="6012" r="24140" b="6488"/>
        <a:stretch/>
      </xdr:blipFill>
      <xdr:spPr>
        <a:xfrm>
          <a:off x="1064085" y="12277965"/>
          <a:ext cx="335880" cy="1161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311580</xdr:colOff>
      <xdr:row>16</xdr:row>
      <xdr:rowOff>76425</xdr:rowOff>
    </xdr:from>
    <xdr:to>
      <xdr:col>1</xdr:col>
      <xdr:colOff>530460</xdr:colOff>
      <xdr:row>16</xdr:row>
      <xdr:rowOff>1044105</xdr:rowOff>
    </xdr:to>
    <xdr:pic>
      <xdr:nvPicPr>
        <xdr:cNvPr id="260" name="Picture 25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78355" y="10058625"/>
          <a:ext cx="218880" cy="967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216360</xdr:colOff>
      <xdr:row>10</xdr:row>
      <xdr:rowOff>104730</xdr:rowOff>
    </xdr:from>
    <xdr:to>
      <xdr:col>1</xdr:col>
      <xdr:colOff>432000</xdr:colOff>
      <xdr:row>10</xdr:row>
      <xdr:rowOff>854610</xdr:rowOff>
    </xdr:to>
    <xdr:pic>
      <xdr:nvPicPr>
        <xdr:cNvPr id="261" name="Picture 258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083135" y="3924255"/>
          <a:ext cx="215640" cy="749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92460</xdr:colOff>
      <xdr:row>23</xdr:row>
      <xdr:rowOff>97230</xdr:rowOff>
    </xdr:from>
    <xdr:to>
      <xdr:col>1</xdr:col>
      <xdr:colOff>736500</xdr:colOff>
      <xdr:row>23</xdr:row>
      <xdr:rowOff>487470</xdr:rowOff>
    </xdr:to>
    <xdr:pic>
      <xdr:nvPicPr>
        <xdr:cNvPr id="262" name="Picture 25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59235" y="17108880"/>
          <a:ext cx="6440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336960</xdr:colOff>
      <xdr:row>0</xdr:row>
      <xdr:rowOff>390240</xdr:rowOff>
    </xdr:to>
    <xdr:pic>
      <xdr:nvPicPr>
        <xdr:cNvPr id="263" name="Picture 260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0" y="0"/>
          <a:ext cx="12542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273480</xdr:colOff>
      <xdr:row>15</xdr:row>
      <xdr:rowOff>76155</xdr:rowOff>
    </xdr:from>
    <xdr:to>
      <xdr:col>1</xdr:col>
      <xdr:colOff>558960</xdr:colOff>
      <xdr:row>15</xdr:row>
      <xdr:rowOff>990915</xdr:rowOff>
    </xdr:to>
    <xdr:pic>
      <xdr:nvPicPr>
        <xdr:cNvPr id="264" name="Picture 261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140255" y="9010605"/>
          <a:ext cx="285480" cy="914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177975</xdr:colOff>
      <xdr:row>11</xdr:row>
      <xdr:rowOff>86010</xdr:rowOff>
    </xdr:from>
    <xdr:to>
      <xdr:col>1</xdr:col>
      <xdr:colOff>529335</xdr:colOff>
      <xdr:row>11</xdr:row>
      <xdr:rowOff>942810</xdr:rowOff>
    </xdr:to>
    <xdr:pic>
      <xdr:nvPicPr>
        <xdr:cNvPr id="265" name="Picture 262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44750" y="4829460"/>
          <a:ext cx="35136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263820</xdr:colOff>
      <xdr:row>20</xdr:row>
      <xdr:rowOff>49845</xdr:rowOff>
    </xdr:from>
    <xdr:to>
      <xdr:col>1</xdr:col>
      <xdr:colOff>492060</xdr:colOff>
      <xdr:row>20</xdr:row>
      <xdr:rowOff>1002045</xdr:rowOff>
    </xdr:to>
    <xdr:pic>
      <xdr:nvPicPr>
        <xdr:cNvPr id="266" name="Picture 263"/>
        <xdr:cNvPicPr/>
      </xdr:nvPicPr>
      <xdr:blipFill>
        <a:blip xmlns:r="http://schemas.openxmlformats.org/officeDocument/2006/relationships" r:embed="rId8" cstate="print"/>
        <a:srcRect l="33317" r="34677"/>
        <a:stretch/>
      </xdr:blipFill>
      <xdr:spPr>
        <a:xfrm>
          <a:off x="1130595" y="14699295"/>
          <a:ext cx="2282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63690</xdr:colOff>
      <xdr:row>14</xdr:row>
      <xdr:rowOff>66885</xdr:rowOff>
    </xdr:from>
    <xdr:to>
      <xdr:col>1</xdr:col>
      <xdr:colOff>663450</xdr:colOff>
      <xdr:row>14</xdr:row>
      <xdr:rowOff>852765</xdr:rowOff>
    </xdr:to>
    <xdr:pic>
      <xdr:nvPicPr>
        <xdr:cNvPr id="267" name="Picture 264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930465" y="7953585"/>
          <a:ext cx="599760" cy="78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149340</xdr:colOff>
      <xdr:row>22</xdr:row>
      <xdr:rowOff>49620</xdr:rowOff>
    </xdr:from>
    <xdr:to>
      <xdr:col>1</xdr:col>
      <xdr:colOff>615540</xdr:colOff>
      <xdr:row>22</xdr:row>
      <xdr:rowOff>480180</xdr:rowOff>
    </xdr:to>
    <xdr:pic>
      <xdr:nvPicPr>
        <xdr:cNvPr id="268" name="Picture 265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16115" y="16527870"/>
          <a:ext cx="466200" cy="430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73410</xdr:colOff>
      <xdr:row>21</xdr:row>
      <xdr:rowOff>68925</xdr:rowOff>
    </xdr:from>
    <xdr:to>
      <xdr:col>1</xdr:col>
      <xdr:colOff>682530</xdr:colOff>
      <xdr:row>21</xdr:row>
      <xdr:rowOff>674445</xdr:rowOff>
    </xdr:to>
    <xdr:pic>
      <xdr:nvPicPr>
        <xdr:cNvPr id="269" name="Picture 266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940185" y="15785175"/>
          <a:ext cx="609120" cy="605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168420</xdr:colOff>
      <xdr:row>12</xdr:row>
      <xdr:rowOff>95370</xdr:rowOff>
    </xdr:from>
    <xdr:to>
      <xdr:col>1</xdr:col>
      <xdr:colOff>568020</xdr:colOff>
      <xdr:row>12</xdr:row>
      <xdr:rowOff>993930</xdr:rowOff>
    </xdr:to>
    <xdr:pic>
      <xdr:nvPicPr>
        <xdr:cNvPr id="270" name="Picture 267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35195" y="5886570"/>
          <a:ext cx="399600" cy="898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187725</xdr:colOff>
      <xdr:row>13</xdr:row>
      <xdr:rowOff>76455</xdr:rowOff>
    </xdr:from>
    <xdr:to>
      <xdr:col>1</xdr:col>
      <xdr:colOff>511365</xdr:colOff>
      <xdr:row>13</xdr:row>
      <xdr:rowOff>975375</xdr:rowOff>
    </xdr:to>
    <xdr:pic>
      <xdr:nvPicPr>
        <xdr:cNvPr id="271" name="Picture 268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54500" y="6915405"/>
          <a:ext cx="323640" cy="898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273375</xdr:colOff>
      <xdr:row>19</xdr:row>
      <xdr:rowOff>49620</xdr:rowOff>
    </xdr:from>
    <xdr:to>
      <xdr:col>1</xdr:col>
      <xdr:colOff>510975</xdr:colOff>
      <xdr:row>19</xdr:row>
      <xdr:rowOff>1008660</xdr:rowOff>
    </xdr:to>
    <xdr:pic>
      <xdr:nvPicPr>
        <xdr:cNvPr id="272" name="Picture 269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140150" y="13632270"/>
          <a:ext cx="237600" cy="959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92235</xdr:colOff>
      <xdr:row>8</xdr:row>
      <xdr:rowOff>76155</xdr:rowOff>
    </xdr:from>
    <xdr:to>
      <xdr:col>1</xdr:col>
      <xdr:colOff>653835</xdr:colOff>
      <xdr:row>8</xdr:row>
      <xdr:rowOff>770955</xdr:rowOff>
    </xdr:to>
    <xdr:pic>
      <xdr:nvPicPr>
        <xdr:cNvPr id="273" name="Picture 270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59010" y="2047830"/>
          <a:ext cx="56160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101985</xdr:colOff>
      <xdr:row>9</xdr:row>
      <xdr:rowOff>105060</xdr:rowOff>
    </xdr:from>
    <xdr:to>
      <xdr:col>1</xdr:col>
      <xdr:colOff>635145</xdr:colOff>
      <xdr:row>9</xdr:row>
      <xdr:rowOff>885900</xdr:rowOff>
    </xdr:to>
    <xdr:pic>
      <xdr:nvPicPr>
        <xdr:cNvPr id="274" name="Picture 271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68760" y="3000660"/>
          <a:ext cx="53316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225630</xdr:colOff>
      <xdr:row>17</xdr:row>
      <xdr:rowOff>57435</xdr:rowOff>
    </xdr:from>
    <xdr:to>
      <xdr:col>1</xdr:col>
      <xdr:colOff>549270</xdr:colOff>
      <xdr:row>17</xdr:row>
      <xdr:rowOff>943035</xdr:rowOff>
    </xdr:to>
    <xdr:pic>
      <xdr:nvPicPr>
        <xdr:cNvPr id="275" name="Picture 272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92405" y="11125485"/>
          <a:ext cx="323640" cy="88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44700</xdr:colOff>
      <xdr:row>24</xdr:row>
      <xdr:rowOff>125775</xdr:rowOff>
    </xdr:from>
    <xdr:to>
      <xdr:col>1</xdr:col>
      <xdr:colOff>691980</xdr:colOff>
      <xdr:row>24</xdr:row>
      <xdr:rowOff>630495</xdr:rowOff>
    </xdr:to>
    <xdr:pic>
      <xdr:nvPicPr>
        <xdr:cNvPr id="276" name="Picture 273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911475" y="17823225"/>
          <a:ext cx="647280" cy="504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699840</xdr:colOff>
      <xdr:row>0</xdr:row>
      <xdr:rowOff>390240</xdr:rowOff>
    </xdr:to>
    <xdr:pic>
      <xdr:nvPicPr>
        <xdr:cNvPr id="277" name="Picture 27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663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24255</xdr:colOff>
      <xdr:row>16</xdr:row>
      <xdr:rowOff>314250</xdr:rowOff>
    </xdr:from>
    <xdr:to>
      <xdr:col>3</xdr:col>
      <xdr:colOff>402720</xdr:colOff>
      <xdr:row>17</xdr:row>
      <xdr:rowOff>742650</xdr:rowOff>
    </xdr:to>
    <xdr:pic>
      <xdr:nvPicPr>
        <xdr:cNvPr id="278" name="Picture 275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2310255" y="10858425"/>
          <a:ext cx="378465" cy="15428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76920</xdr:colOff>
      <xdr:row>14</xdr:row>
      <xdr:rowOff>105120</xdr:rowOff>
    </xdr:from>
    <xdr:to>
      <xdr:col>3</xdr:col>
      <xdr:colOff>381480</xdr:colOff>
      <xdr:row>14</xdr:row>
      <xdr:rowOff>1057320</xdr:rowOff>
    </xdr:to>
    <xdr:pic>
      <xdr:nvPicPr>
        <xdr:cNvPr id="279" name="Picture 276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2362920" y="8420445"/>
          <a:ext cx="304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219945</xdr:colOff>
      <xdr:row>12</xdr:row>
      <xdr:rowOff>19140</xdr:rowOff>
    </xdr:from>
    <xdr:to>
      <xdr:col>3</xdr:col>
      <xdr:colOff>352785</xdr:colOff>
      <xdr:row>12</xdr:row>
      <xdr:rowOff>971220</xdr:rowOff>
    </xdr:to>
    <xdr:pic>
      <xdr:nvPicPr>
        <xdr:cNvPr id="280" name="Picture 277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505945" y="6353265"/>
          <a:ext cx="132840" cy="9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124545</xdr:colOff>
      <xdr:row>11</xdr:row>
      <xdr:rowOff>28635</xdr:rowOff>
    </xdr:from>
    <xdr:to>
      <xdr:col>3</xdr:col>
      <xdr:colOff>410025</xdr:colOff>
      <xdr:row>11</xdr:row>
      <xdr:rowOff>980835</xdr:rowOff>
    </xdr:to>
    <xdr:pic>
      <xdr:nvPicPr>
        <xdr:cNvPr id="281" name="Picture 278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410545" y="5315010"/>
          <a:ext cx="2854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200730</xdr:colOff>
      <xdr:row>13</xdr:row>
      <xdr:rowOff>38160</xdr:rowOff>
    </xdr:from>
    <xdr:to>
      <xdr:col>3</xdr:col>
      <xdr:colOff>343290</xdr:colOff>
      <xdr:row>13</xdr:row>
      <xdr:rowOff>990360</xdr:rowOff>
    </xdr:to>
    <xdr:pic>
      <xdr:nvPicPr>
        <xdr:cNvPr id="282" name="Picture 279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486730" y="7362885"/>
          <a:ext cx="142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191535</xdr:colOff>
      <xdr:row>24</xdr:row>
      <xdr:rowOff>19080</xdr:rowOff>
    </xdr:from>
    <xdr:to>
      <xdr:col>3</xdr:col>
      <xdr:colOff>343455</xdr:colOff>
      <xdr:row>24</xdr:row>
      <xdr:rowOff>971280</xdr:rowOff>
    </xdr:to>
    <xdr:pic>
      <xdr:nvPicPr>
        <xdr:cNvPr id="283" name="Picture 280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477535" y="16506855"/>
          <a:ext cx="1519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100350</xdr:colOff>
      <xdr:row>20</xdr:row>
      <xdr:rowOff>400170</xdr:rowOff>
    </xdr:from>
    <xdr:to>
      <xdr:col>3</xdr:col>
      <xdr:colOff>371895</xdr:colOff>
      <xdr:row>23</xdr:row>
      <xdr:rowOff>190380</xdr:rowOff>
    </xdr:to>
    <xdr:pic>
      <xdr:nvPicPr>
        <xdr:cNvPr id="284" name="Picture 281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2386350" y="14801970"/>
          <a:ext cx="271545" cy="13523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110070</xdr:colOff>
      <xdr:row>18</xdr:row>
      <xdr:rowOff>152415</xdr:rowOff>
    </xdr:from>
    <xdr:to>
      <xdr:col>3</xdr:col>
      <xdr:colOff>391140</xdr:colOff>
      <xdr:row>19</xdr:row>
      <xdr:rowOff>447615</xdr:rowOff>
    </xdr:to>
    <xdr:pic>
      <xdr:nvPicPr>
        <xdr:cNvPr id="285" name="Picture 282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2396070" y="12925440"/>
          <a:ext cx="281070" cy="14096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119265</xdr:colOff>
      <xdr:row>8</xdr:row>
      <xdr:rowOff>457650</xdr:rowOff>
    </xdr:from>
    <xdr:to>
      <xdr:col>3</xdr:col>
      <xdr:colOff>400305</xdr:colOff>
      <xdr:row>10</xdr:row>
      <xdr:rowOff>171450</xdr:rowOff>
    </xdr:to>
    <xdr:pic>
      <xdr:nvPicPr>
        <xdr:cNvPr id="286" name="Picture 283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2405265" y="2600775"/>
          <a:ext cx="281040" cy="18093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90795</xdr:colOff>
      <xdr:row>26</xdr:row>
      <xdr:rowOff>143145</xdr:rowOff>
    </xdr:from>
    <xdr:to>
      <xdr:col>3</xdr:col>
      <xdr:colOff>432900</xdr:colOff>
      <xdr:row>26</xdr:row>
      <xdr:rowOff>857025</xdr:rowOff>
    </xdr:to>
    <xdr:pic>
      <xdr:nvPicPr>
        <xdr:cNvPr id="287" name="Picture 284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2376795" y="18631170"/>
          <a:ext cx="342105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62220</xdr:colOff>
      <xdr:row>27</xdr:row>
      <xdr:rowOff>190770</xdr:rowOff>
    </xdr:from>
    <xdr:to>
      <xdr:col>3</xdr:col>
      <xdr:colOff>419445</xdr:colOff>
      <xdr:row>27</xdr:row>
      <xdr:rowOff>848490</xdr:rowOff>
    </xdr:to>
    <xdr:pic>
      <xdr:nvPicPr>
        <xdr:cNvPr id="288" name="Picture 285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2348220" y="19678920"/>
          <a:ext cx="357225" cy="65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90990</xdr:colOff>
      <xdr:row>25</xdr:row>
      <xdr:rowOff>57045</xdr:rowOff>
    </xdr:from>
    <xdr:to>
      <xdr:col>3</xdr:col>
      <xdr:colOff>410055</xdr:colOff>
      <xdr:row>25</xdr:row>
      <xdr:rowOff>979725</xdr:rowOff>
    </xdr:to>
    <xdr:pic>
      <xdr:nvPicPr>
        <xdr:cNvPr id="289" name="Picture 286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2376990" y="17544945"/>
          <a:ext cx="319065" cy="92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91020</xdr:colOff>
      <xdr:row>28</xdr:row>
      <xdr:rowOff>95430</xdr:rowOff>
    </xdr:from>
    <xdr:to>
      <xdr:col>3</xdr:col>
      <xdr:colOff>389010</xdr:colOff>
      <xdr:row>28</xdr:row>
      <xdr:rowOff>876270</xdr:rowOff>
    </xdr:to>
    <xdr:pic>
      <xdr:nvPicPr>
        <xdr:cNvPr id="290" name="Picture 287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2377020" y="20583705"/>
          <a:ext cx="29799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71940</xdr:colOff>
      <xdr:row>15</xdr:row>
      <xdr:rowOff>124065</xdr:rowOff>
    </xdr:from>
    <xdr:to>
      <xdr:col>3</xdr:col>
      <xdr:colOff>391005</xdr:colOff>
      <xdr:row>15</xdr:row>
      <xdr:rowOff>993465</xdr:rowOff>
    </xdr:to>
    <xdr:pic>
      <xdr:nvPicPr>
        <xdr:cNvPr id="291" name="Picture 288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2357940" y="9553815"/>
          <a:ext cx="319065" cy="869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3</xdr:col>
      <xdr:colOff>100290</xdr:colOff>
      <xdr:row>29</xdr:row>
      <xdr:rowOff>85875</xdr:rowOff>
    </xdr:from>
    <xdr:to>
      <xdr:col>3</xdr:col>
      <xdr:colOff>448155</xdr:colOff>
      <xdr:row>29</xdr:row>
      <xdr:rowOff>904875</xdr:rowOff>
    </xdr:to>
    <xdr:pic>
      <xdr:nvPicPr>
        <xdr:cNvPr id="292" name="Picture 289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2386290" y="21812400"/>
          <a:ext cx="347865" cy="819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90990</xdr:colOff>
      <xdr:row>49</xdr:row>
      <xdr:rowOff>123840</xdr:rowOff>
    </xdr:from>
    <xdr:to>
      <xdr:col>2</xdr:col>
      <xdr:colOff>1251990</xdr:colOff>
      <xdr:row>49</xdr:row>
      <xdr:rowOff>613440</xdr:rowOff>
    </xdr:to>
    <xdr:pic>
      <xdr:nvPicPr>
        <xdr:cNvPr id="293" name="Picture 290"/>
        <xdr:cNvPicPr/>
      </xdr:nvPicPr>
      <xdr:blipFill>
        <a:blip xmlns:r="http://schemas.openxmlformats.org/officeDocument/2006/relationships" r:embed="rId1" cstate="print"/>
        <a:srcRect t="13605" b="16742"/>
        <a:stretch/>
      </xdr:blipFill>
      <xdr:spPr>
        <a:xfrm>
          <a:off x="1643565" y="36214065"/>
          <a:ext cx="1161000" cy="489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157590</xdr:colOff>
      <xdr:row>10</xdr:row>
      <xdr:rowOff>162000</xdr:rowOff>
    </xdr:from>
    <xdr:to>
      <xdr:col>2</xdr:col>
      <xdr:colOff>1222830</xdr:colOff>
      <xdr:row>10</xdr:row>
      <xdr:rowOff>807480</xdr:rowOff>
    </xdr:to>
    <xdr:pic>
      <xdr:nvPicPr>
        <xdr:cNvPr id="294" name="Picture 291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710165" y="3295725"/>
          <a:ext cx="1065240" cy="64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148095</xdr:colOff>
      <xdr:row>9</xdr:row>
      <xdr:rowOff>143280</xdr:rowOff>
    </xdr:from>
    <xdr:to>
      <xdr:col>2</xdr:col>
      <xdr:colOff>1193175</xdr:colOff>
      <xdr:row>9</xdr:row>
      <xdr:rowOff>700560</xdr:rowOff>
    </xdr:to>
    <xdr:pic>
      <xdr:nvPicPr>
        <xdr:cNvPr id="295" name="Picture 292"/>
        <xdr:cNvPicPr/>
      </xdr:nvPicPr>
      <xdr:blipFill>
        <a:blip xmlns:r="http://schemas.openxmlformats.org/officeDocument/2006/relationships" r:embed="rId3" cstate="print"/>
        <a:srcRect t="7634" b="4497"/>
        <a:stretch/>
      </xdr:blipFill>
      <xdr:spPr>
        <a:xfrm>
          <a:off x="1700670" y="2448330"/>
          <a:ext cx="1045080" cy="55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23895</xdr:colOff>
      <xdr:row>50</xdr:row>
      <xdr:rowOff>86040</xdr:rowOff>
    </xdr:from>
    <xdr:to>
      <xdr:col>2</xdr:col>
      <xdr:colOff>1269135</xdr:colOff>
      <xdr:row>50</xdr:row>
      <xdr:rowOff>620280</xdr:rowOff>
    </xdr:to>
    <xdr:pic>
      <xdr:nvPicPr>
        <xdr:cNvPr id="296" name="Picture 293"/>
        <xdr:cNvPicPr/>
      </xdr:nvPicPr>
      <xdr:blipFill>
        <a:blip xmlns:r="http://schemas.openxmlformats.org/officeDocument/2006/relationships" r:embed="rId4" cstate="print"/>
        <a:srcRect t="12661" b="16515"/>
        <a:stretch/>
      </xdr:blipFill>
      <xdr:spPr>
        <a:xfrm>
          <a:off x="1576470" y="36909690"/>
          <a:ext cx="1245240" cy="53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100515</xdr:colOff>
      <xdr:row>52</xdr:row>
      <xdr:rowOff>142890</xdr:rowOff>
    </xdr:from>
    <xdr:to>
      <xdr:col>2</xdr:col>
      <xdr:colOff>1272675</xdr:colOff>
      <xdr:row>52</xdr:row>
      <xdr:rowOff>626010</xdr:rowOff>
    </xdr:to>
    <xdr:pic>
      <xdr:nvPicPr>
        <xdr:cNvPr id="297" name="Picture 294"/>
        <xdr:cNvPicPr/>
      </xdr:nvPicPr>
      <xdr:blipFill>
        <a:blip xmlns:r="http://schemas.openxmlformats.org/officeDocument/2006/relationships" r:embed="rId5" cstate="print"/>
        <a:srcRect t="12963" b="18972"/>
        <a:stretch/>
      </xdr:blipFill>
      <xdr:spPr>
        <a:xfrm>
          <a:off x="1653090" y="38747715"/>
          <a:ext cx="1172160" cy="483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157455</xdr:colOff>
      <xdr:row>51</xdr:row>
      <xdr:rowOff>267120</xdr:rowOff>
    </xdr:from>
    <xdr:to>
      <xdr:col>2</xdr:col>
      <xdr:colOff>1116855</xdr:colOff>
      <xdr:row>51</xdr:row>
      <xdr:rowOff>848520</xdr:rowOff>
    </xdr:to>
    <xdr:pic>
      <xdr:nvPicPr>
        <xdr:cNvPr id="298" name="Picture 295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710030" y="37776570"/>
          <a:ext cx="959400" cy="581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604080</xdr:colOff>
      <xdr:row>0</xdr:row>
      <xdr:rowOff>390240</xdr:rowOff>
    </xdr:to>
    <xdr:pic>
      <xdr:nvPicPr>
        <xdr:cNvPr id="299" name="Picture 296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0" y="0"/>
          <a:ext cx="1508955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138615</xdr:colOff>
      <xdr:row>11</xdr:row>
      <xdr:rowOff>200220</xdr:rowOff>
    </xdr:from>
    <xdr:to>
      <xdr:col>2</xdr:col>
      <xdr:colOff>1257135</xdr:colOff>
      <xdr:row>11</xdr:row>
      <xdr:rowOff>491820</xdr:rowOff>
    </xdr:to>
    <xdr:pic>
      <xdr:nvPicPr>
        <xdr:cNvPr id="300" name="Picture 297"/>
        <xdr:cNvPicPr/>
      </xdr:nvPicPr>
      <xdr:blipFill>
        <a:blip xmlns:r="http://schemas.openxmlformats.org/officeDocument/2006/relationships" r:embed="rId8" cstate="print"/>
        <a:srcRect t="29478" b="27475"/>
        <a:stretch/>
      </xdr:blipFill>
      <xdr:spPr>
        <a:xfrm>
          <a:off x="1691190" y="4248345"/>
          <a:ext cx="1118520" cy="29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90690</xdr:colOff>
      <xdr:row>12</xdr:row>
      <xdr:rowOff>181110</xdr:rowOff>
    </xdr:from>
    <xdr:to>
      <xdr:col>2</xdr:col>
      <xdr:colOff>1291650</xdr:colOff>
      <xdr:row>12</xdr:row>
      <xdr:rowOff>460110</xdr:rowOff>
    </xdr:to>
    <xdr:pic>
      <xdr:nvPicPr>
        <xdr:cNvPr id="301" name="Picture 298"/>
        <xdr:cNvPicPr/>
      </xdr:nvPicPr>
      <xdr:blipFill>
        <a:blip xmlns:r="http://schemas.openxmlformats.org/officeDocument/2006/relationships" r:embed="rId9" cstate="print"/>
        <a:srcRect t="30688" b="30952"/>
        <a:stretch/>
      </xdr:blipFill>
      <xdr:spPr>
        <a:xfrm>
          <a:off x="1643265" y="4915035"/>
          <a:ext cx="1200960" cy="27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99900</xdr:colOff>
      <xdr:row>22</xdr:row>
      <xdr:rowOff>142920</xdr:rowOff>
    </xdr:from>
    <xdr:to>
      <xdr:col>2</xdr:col>
      <xdr:colOff>1319610</xdr:colOff>
      <xdr:row>22</xdr:row>
      <xdr:rowOff>681840</xdr:rowOff>
    </xdr:to>
    <xdr:pic>
      <xdr:nvPicPr>
        <xdr:cNvPr id="302" name="Picture 299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52475" y="14411370"/>
          <a:ext cx="1219710" cy="538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176760</xdr:colOff>
      <xdr:row>17</xdr:row>
      <xdr:rowOff>162000</xdr:rowOff>
    </xdr:from>
    <xdr:to>
      <xdr:col>2</xdr:col>
      <xdr:colOff>1224000</xdr:colOff>
      <xdr:row>17</xdr:row>
      <xdr:rowOff>759600</xdr:rowOff>
    </xdr:to>
    <xdr:pic>
      <xdr:nvPicPr>
        <xdr:cNvPr id="303" name="Picture 300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819440" y="9420120"/>
          <a:ext cx="1047240" cy="597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128850</xdr:colOff>
      <xdr:row>23</xdr:row>
      <xdr:rowOff>76320</xdr:rowOff>
    </xdr:from>
    <xdr:to>
      <xdr:col>2</xdr:col>
      <xdr:colOff>1141170</xdr:colOff>
      <xdr:row>23</xdr:row>
      <xdr:rowOff>977760</xdr:rowOff>
    </xdr:to>
    <xdr:pic>
      <xdr:nvPicPr>
        <xdr:cNvPr id="304" name="Picture 301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681425" y="15154395"/>
          <a:ext cx="1012320" cy="90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81300</xdr:colOff>
      <xdr:row>13</xdr:row>
      <xdr:rowOff>209685</xdr:rowOff>
    </xdr:from>
    <xdr:to>
      <xdr:col>2</xdr:col>
      <xdr:colOff>1320060</xdr:colOff>
      <xdr:row>13</xdr:row>
      <xdr:rowOff>589125</xdr:rowOff>
    </xdr:to>
    <xdr:pic>
      <xdr:nvPicPr>
        <xdr:cNvPr id="305" name="Picture 302"/>
        <xdr:cNvPicPr/>
      </xdr:nvPicPr>
      <xdr:blipFill>
        <a:blip xmlns:r="http://schemas.openxmlformats.org/officeDocument/2006/relationships" r:embed="rId13" cstate="print"/>
        <a:srcRect t="19992" b="29403"/>
        <a:stretch/>
      </xdr:blipFill>
      <xdr:spPr>
        <a:xfrm>
          <a:off x="1633875" y="5572260"/>
          <a:ext cx="1238760" cy="379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205200</xdr:colOff>
      <xdr:row>15</xdr:row>
      <xdr:rowOff>143250</xdr:rowOff>
    </xdr:from>
    <xdr:to>
      <xdr:col>2</xdr:col>
      <xdr:colOff>1097280</xdr:colOff>
      <xdr:row>15</xdr:row>
      <xdr:rowOff>951450</xdr:rowOff>
    </xdr:to>
    <xdr:pic>
      <xdr:nvPicPr>
        <xdr:cNvPr id="306" name="Picture 303"/>
        <xdr:cNvPicPr/>
      </xdr:nvPicPr>
      <xdr:blipFill>
        <a:blip xmlns:r="http://schemas.openxmlformats.org/officeDocument/2006/relationships" r:embed="rId14" cstate="print"/>
        <a:srcRect l="14086" r="19011"/>
        <a:stretch/>
      </xdr:blipFill>
      <xdr:spPr>
        <a:xfrm>
          <a:off x="1757775" y="7439400"/>
          <a:ext cx="892080" cy="80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71640</xdr:colOff>
      <xdr:row>16</xdr:row>
      <xdr:rowOff>219240</xdr:rowOff>
    </xdr:from>
    <xdr:to>
      <xdr:col>2</xdr:col>
      <xdr:colOff>1118880</xdr:colOff>
      <xdr:row>16</xdr:row>
      <xdr:rowOff>803160</xdr:rowOff>
    </xdr:to>
    <xdr:pic>
      <xdr:nvPicPr>
        <xdr:cNvPr id="307" name="Picture 304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714320" y="8400960"/>
          <a:ext cx="1047240" cy="583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100515</xdr:colOff>
      <xdr:row>18</xdr:row>
      <xdr:rowOff>162000</xdr:rowOff>
    </xdr:from>
    <xdr:to>
      <xdr:col>2</xdr:col>
      <xdr:colOff>1303635</xdr:colOff>
      <xdr:row>18</xdr:row>
      <xdr:rowOff>616680</xdr:rowOff>
    </xdr:to>
    <xdr:pic>
      <xdr:nvPicPr>
        <xdr:cNvPr id="308" name="Picture 305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653090" y="10525200"/>
          <a:ext cx="1203120" cy="45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100515</xdr:colOff>
      <xdr:row>20</xdr:row>
      <xdr:rowOff>162165</xdr:rowOff>
    </xdr:from>
    <xdr:to>
      <xdr:col>2</xdr:col>
      <xdr:colOff>1271235</xdr:colOff>
      <xdr:row>20</xdr:row>
      <xdr:rowOff>661845</xdr:rowOff>
    </xdr:to>
    <xdr:pic>
      <xdr:nvPicPr>
        <xdr:cNvPr id="309" name="Picture 306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653090" y="12363690"/>
          <a:ext cx="1170720" cy="499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271875</xdr:colOff>
      <xdr:row>21</xdr:row>
      <xdr:rowOff>152640</xdr:rowOff>
    </xdr:from>
    <xdr:to>
      <xdr:col>2</xdr:col>
      <xdr:colOff>1108875</xdr:colOff>
      <xdr:row>21</xdr:row>
      <xdr:rowOff>1066680</xdr:rowOff>
    </xdr:to>
    <xdr:pic>
      <xdr:nvPicPr>
        <xdr:cNvPr id="310" name="Picture 30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824450" y="13192365"/>
          <a:ext cx="837000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90765</xdr:colOff>
      <xdr:row>45</xdr:row>
      <xdr:rowOff>57345</xdr:rowOff>
    </xdr:from>
    <xdr:to>
      <xdr:col>2</xdr:col>
      <xdr:colOff>1329165</xdr:colOff>
      <xdr:row>45</xdr:row>
      <xdr:rowOff>596250</xdr:rowOff>
    </xdr:to>
    <xdr:pic>
      <xdr:nvPicPr>
        <xdr:cNvPr id="311" name="Picture 308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43340" y="33251970"/>
          <a:ext cx="1238400" cy="53890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119520</xdr:colOff>
      <xdr:row>47</xdr:row>
      <xdr:rowOff>219240</xdr:rowOff>
    </xdr:from>
    <xdr:to>
      <xdr:col>2</xdr:col>
      <xdr:colOff>1225800</xdr:colOff>
      <xdr:row>47</xdr:row>
      <xdr:rowOff>889560</xdr:rowOff>
    </xdr:to>
    <xdr:pic>
      <xdr:nvPicPr>
        <xdr:cNvPr id="312" name="Picture 309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762200" y="34842600"/>
          <a:ext cx="1106280" cy="670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71430</xdr:colOff>
      <xdr:row>25</xdr:row>
      <xdr:rowOff>190800</xdr:rowOff>
    </xdr:from>
    <xdr:to>
      <xdr:col>2</xdr:col>
      <xdr:colOff>1352730</xdr:colOff>
      <xdr:row>25</xdr:row>
      <xdr:rowOff>609480</xdr:rowOff>
    </xdr:to>
    <xdr:pic>
      <xdr:nvPicPr>
        <xdr:cNvPr id="313" name="Picture 310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624005" y="17107200"/>
          <a:ext cx="1281300" cy="41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52245</xdr:colOff>
      <xdr:row>27</xdr:row>
      <xdr:rowOff>505245</xdr:rowOff>
    </xdr:from>
    <xdr:to>
      <xdr:col>2</xdr:col>
      <xdr:colOff>1347585</xdr:colOff>
      <xdr:row>28</xdr:row>
      <xdr:rowOff>118965</xdr:rowOff>
    </xdr:to>
    <xdr:pic>
      <xdr:nvPicPr>
        <xdr:cNvPr id="314" name="Picture 311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604820" y="19040895"/>
          <a:ext cx="1295340" cy="4233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52440</xdr:colOff>
      <xdr:row>29</xdr:row>
      <xdr:rowOff>609840</xdr:rowOff>
    </xdr:from>
    <xdr:to>
      <xdr:col>2</xdr:col>
      <xdr:colOff>1338390</xdr:colOff>
      <xdr:row>30</xdr:row>
      <xdr:rowOff>226440</xdr:rowOff>
    </xdr:to>
    <xdr:pic>
      <xdr:nvPicPr>
        <xdr:cNvPr id="315" name="Picture 312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605015" y="20764740"/>
          <a:ext cx="1285950" cy="4262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61965</xdr:colOff>
      <xdr:row>31</xdr:row>
      <xdr:rowOff>723960</xdr:rowOff>
    </xdr:from>
    <xdr:to>
      <xdr:col>2</xdr:col>
      <xdr:colOff>1347915</xdr:colOff>
      <xdr:row>32</xdr:row>
      <xdr:rowOff>340560</xdr:rowOff>
    </xdr:to>
    <xdr:pic>
      <xdr:nvPicPr>
        <xdr:cNvPr id="316" name="Picture 313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614540" y="22498110"/>
          <a:ext cx="1285950" cy="4262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90345</xdr:colOff>
      <xdr:row>34</xdr:row>
      <xdr:rowOff>419400</xdr:rowOff>
    </xdr:from>
    <xdr:to>
      <xdr:col>2</xdr:col>
      <xdr:colOff>1366965</xdr:colOff>
      <xdr:row>35</xdr:row>
      <xdr:rowOff>304560</xdr:rowOff>
    </xdr:to>
    <xdr:pic>
      <xdr:nvPicPr>
        <xdr:cNvPr id="317" name="Picture 314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642920" y="24622425"/>
          <a:ext cx="1276620" cy="69478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61800</xdr:colOff>
      <xdr:row>36</xdr:row>
      <xdr:rowOff>400320</xdr:rowOff>
    </xdr:from>
    <xdr:to>
      <xdr:col>2</xdr:col>
      <xdr:colOff>1357470</xdr:colOff>
      <xdr:row>37</xdr:row>
      <xdr:rowOff>285480</xdr:rowOff>
    </xdr:to>
    <xdr:pic>
      <xdr:nvPicPr>
        <xdr:cNvPr id="318" name="Picture 315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614375" y="26222595"/>
          <a:ext cx="1295670" cy="69478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71325</xdr:colOff>
      <xdr:row>40</xdr:row>
      <xdr:rowOff>343080</xdr:rowOff>
    </xdr:from>
    <xdr:to>
      <xdr:col>2</xdr:col>
      <xdr:colOff>1309395</xdr:colOff>
      <xdr:row>41</xdr:row>
      <xdr:rowOff>391680</xdr:rowOff>
    </xdr:to>
    <xdr:pic>
      <xdr:nvPicPr>
        <xdr:cNvPr id="319" name="Picture 316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623900" y="29403855"/>
          <a:ext cx="1238070" cy="8582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71520</xdr:colOff>
      <xdr:row>38</xdr:row>
      <xdr:rowOff>152640</xdr:rowOff>
    </xdr:from>
    <xdr:to>
      <xdr:col>2</xdr:col>
      <xdr:colOff>1310280</xdr:colOff>
      <xdr:row>38</xdr:row>
      <xdr:rowOff>691560</xdr:rowOff>
    </xdr:to>
    <xdr:pic>
      <xdr:nvPicPr>
        <xdr:cNvPr id="320" name="Picture 31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24095" y="27594165"/>
          <a:ext cx="1238760" cy="538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167160</xdr:colOff>
      <xdr:row>42</xdr:row>
      <xdr:rowOff>352635</xdr:rowOff>
    </xdr:from>
    <xdr:to>
      <xdr:col>2</xdr:col>
      <xdr:colOff>1177680</xdr:colOff>
      <xdr:row>43</xdr:row>
      <xdr:rowOff>329955</xdr:rowOff>
    </xdr:to>
    <xdr:pic>
      <xdr:nvPicPr>
        <xdr:cNvPr id="321" name="Picture 318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719735" y="31118385"/>
          <a:ext cx="1010520" cy="7869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90345</xdr:colOff>
      <xdr:row>19</xdr:row>
      <xdr:rowOff>66765</xdr:rowOff>
    </xdr:from>
    <xdr:to>
      <xdr:col>2</xdr:col>
      <xdr:colOff>1338165</xdr:colOff>
      <xdr:row>19</xdr:row>
      <xdr:rowOff>1017165</xdr:rowOff>
    </xdr:to>
    <xdr:pic>
      <xdr:nvPicPr>
        <xdr:cNvPr id="322" name="Picture 319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642920" y="11191965"/>
          <a:ext cx="1247820" cy="950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100245</xdr:colOff>
      <xdr:row>14</xdr:row>
      <xdr:rowOff>200490</xdr:rowOff>
    </xdr:from>
    <xdr:to>
      <xdr:col>2</xdr:col>
      <xdr:colOff>1206525</xdr:colOff>
      <xdr:row>14</xdr:row>
      <xdr:rowOff>870810</xdr:rowOff>
    </xdr:to>
    <xdr:pic>
      <xdr:nvPicPr>
        <xdr:cNvPr id="323" name="Picture 320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652820" y="6372690"/>
          <a:ext cx="1106280" cy="6703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601200</xdr:colOff>
      <xdr:row>0</xdr:row>
      <xdr:rowOff>390240</xdr:rowOff>
    </xdr:to>
    <xdr:pic>
      <xdr:nvPicPr>
        <xdr:cNvPr id="324" name="Picture 32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475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182325</xdr:colOff>
      <xdr:row>10</xdr:row>
      <xdr:rowOff>95370</xdr:rowOff>
    </xdr:from>
    <xdr:to>
      <xdr:col>1</xdr:col>
      <xdr:colOff>1282485</xdr:colOff>
      <xdr:row>10</xdr:row>
      <xdr:rowOff>763170</xdr:rowOff>
    </xdr:to>
    <xdr:pic>
      <xdr:nvPicPr>
        <xdr:cNvPr id="325" name="Picture 32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82425" y="3029070"/>
          <a:ext cx="1100160" cy="667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201540</xdr:colOff>
      <xdr:row>13</xdr:row>
      <xdr:rowOff>66600</xdr:rowOff>
    </xdr:from>
    <xdr:to>
      <xdr:col>1</xdr:col>
      <xdr:colOff>1424100</xdr:colOff>
      <xdr:row>13</xdr:row>
      <xdr:rowOff>807480</xdr:rowOff>
    </xdr:to>
    <xdr:pic>
      <xdr:nvPicPr>
        <xdr:cNvPr id="326" name="Picture 32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001640" y="5600625"/>
          <a:ext cx="1222560" cy="740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106035</xdr:colOff>
      <xdr:row>16</xdr:row>
      <xdr:rowOff>200160</xdr:rowOff>
    </xdr:from>
    <xdr:to>
      <xdr:col>1</xdr:col>
      <xdr:colOff>1506435</xdr:colOff>
      <xdr:row>16</xdr:row>
      <xdr:rowOff>715320</xdr:rowOff>
    </xdr:to>
    <xdr:pic>
      <xdr:nvPicPr>
        <xdr:cNvPr id="327" name="Picture 324"/>
        <xdr:cNvPicPr/>
      </xdr:nvPicPr>
      <xdr:blipFill>
        <a:blip xmlns:r="http://schemas.openxmlformats.org/officeDocument/2006/relationships" r:embed="rId4" cstate="print"/>
        <a:srcRect t="22432" b="16883"/>
        <a:stretch/>
      </xdr:blipFill>
      <xdr:spPr>
        <a:xfrm>
          <a:off x="906135" y="7924935"/>
          <a:ext cx="1400400" cy="51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81825</xdr:colOff>
      <xdr:row>19</xdr:row>
      <xdr:rowOff>243000</xdr:rowOff>
    </xdr:from>
    <xdr:to>
      <xdr:col>1</xdr:col>
      <xdr:colOff>1504545</xdr:colOff>
      <xdr:row>19</xdr:row>
      <xdr:rowOff>582480</xdr:rowOff>
    </xdr:to>
    <xdr:pic>
      <xdr:nvPicPr>
        <xdr:cNvPr id="328" name="Picture 325"/>
        <xdr:cNvPicPr/>
      </xdr:nvPicPr>
      <xdr:blipFill>
        <a:blip xmlns:r="http://schemas.openxmlformats.org/officeDocument/2006/relationships" r:embed="rId5" cstate="print"/>
        <a:srcRect t="33412" b="27155"/>
        <a:stretch/>
      </xdr:blipFill>
      <xdr:spPr>
        <a:xfrm>
          <a:off x="881925" y="10625250"/>
          <a:ext cx="1422720" cy="339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180720</xdr:colOff>
      <xdr:row>21</xdr:row>
      <xdr:rowOff>90000</xdr:rowOff>
    </xdr:from>
    <xdr:to>
      <xdr:col>1</xdr:col>
      <xdr:colOff>1363680</xdr:colOff>
      <xdr:row>21</xdr:row>
      <xdr:rowOff>806760</xdr:rowOff>
    </xdr:to>
    <xdr:pic>
      <xdr:nvPicPr>
        <xdr:cNvPr id="329" name="Picture 326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27080" y="12053160"/>
          <a:ext cx="1182960" cy="71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72330</xdr:colOff>
      <xdr:row>22</xdr:row>
      <xdr:rowOff>246600</xdr:rowOff>
    </xdr:from>
    <xdr:to>
      <xdr:col>1</xdr:col>
      <xdr:colOff>1506210</xdr:colOff>
      <xdr:row>22</xdr:row>
      <xdr:rowOff>649800</xdr:rowOff>
    </xdr:to>
    <xdr:pic>
      <xdr:nvPicPr>
        <xdr:cNvPr id="330" name="Picture 327"/>
        <xdr:cNvPicPr/>
      </xdr:nvPicPr>
      <xdr:blipFill>
        <a:blip xmlns:r="http://schemas.openxmlformats.org/officeDocument/2006/relationships" r:embed="rId7" cstate="print"/>
        <a:srcRect t="30933" b="22668"/>
        <a:stretch/>
      </xdr:blipFill>
      <xdr:spPr>
        <a:xfrm>
          <a:off x="872430" y="13286325"/>
          <a:ext cx="1433880" cy="403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268200</xdr:colOff>
      <xdr:row>9</xdr:row>
      <xdr:rowOff>38520</xdr:rowOff>
    </xdr:from>
    <xdr:to>
      <xdr:col>1</xdr:col>
      <xdr:colOff>1170720</xdr:colOff>
      <xdr:row>9</xdr:row>
      <xdr:rowOff>587160</xdr:rowOff>
    </xdr:to>
    <xdr:pic>
      <xdr:nvPicPr>
        <xdr:cNvPr id="331" name="Picture 328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114560" y="2152800"/>
          <a:ext cx="902520" cy="54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174630</xdr:colOff>
      <xdr:row>20</xdr:row>
      <xdr:rowOff>114255</xdr:rowOff>
    </xdr:from>
    <xdr:to>
      <xdr:col>1</xdr:col>
      <xdr:colOff>1383870</xdr:colOff>
      <xdr:row>20</xdr:row>
      <xdr:rowOff>790335</xdr:rowOff>
    </xdr:to>
    <xdr:pic>
      <xdr:nvPicPr>
        <xdr:cNvPr id="332" name="Picture 329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974730" y="11382330"/>
          <a:ext cx="1209240" cy="67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229845</xdr:colOff>
      <xdr:row>12</xdr:row>
      <xdr:rowOff>123810</xdr:rowOff>
    </xdr:from>
    <xdr:to>
      <xdr:col>1</xdr:col>
      <xdr:colOff>1372485</xdr:colOff>
      <xdr:row>12</xdr:row>
      <xdr:rowOff>771090</xdr:rowOff>
    </xdr:to>
    <xdr:pic>
      <xdr:nvPicPr>
        <xdr:cNvPr id="333" name="Picture 330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29945" y="4791060"/>
          <a:ext cx="114264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239400</xdr:colOff>
      <xdr:row>23</xdr:row>
      <xdr:rowOff>66960</xdr:rowOff>
    </xdr:from>
    <xdr:to>
      <xdr:col>1</xdr:col>
      <xdr:colOff>1258200</xdr:colOff>
      <xdr:row>23</xdr:row>
      <xdr:rowOff>833040</xdr:rowOff>
    </xdr:to>
    <xdr:pic>
      <xdr:nvPicPr>
        <xdr:cNvPr id="334" name="Picture 331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85760" y="13801680"/>
          <a:ext cx="1018800" cy="76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277590</xdr:colOff>
      <xdr:row>18</xdr:row>
      <xdr:rowOff>86040</xdr:rowOff>
    </xdr:from>
    <xdr:to>
      <xdr:col>1</xdr:col>
      <xdr:colOff>1267950</xdr:colOff>
      <xdr:row>18</xdr:row>
      <xdr:rowOff>830520</xdr:rowOff>
    </xdr:to>
    <xdr:pic>
      <xdr:nvPicPr>
        <xdr:cNvPr id="335" name="Picture 332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77690" y="9582465"/>
          <a:ext cx="990360" cy="744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230010</xdr:colOff>
      <xdr:row>11</xdr:row>
      <xdr:rowOff>38520</xdr:rowOff>
    </xdr:from>
    <xdr:to>
      <xdr:col>1</xdr:col>
      <xdr:colOff>1277250</xdr:colOff>
      <xdr:row>11</xdr:row>
      <xdr:rowOff>825840</xdr:rowOff>
    </xdr:to>
    <xdr:pic>
      <xdr:nvPicPr>
        <xdr:cNvPr id="336" name="Picture 333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30110" y="3838995"/>
          <a:ext cx="1047240" cy="787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201345</xdr:colOff>
      <xdr:row>14</xdr:row>
      <xdr:rowOff>66795</xdr:rowOff>
    </xdr:from>
    <xdr:to>
      <xdr:col>1</xdr:col>
      <xdr:colOff>1400145</xdr:colOff>
      <xdr:row>14</xdr:row>
      <xdr:rowOff>536955</xdr:rowOff>
    </xdr:to>
    <xdr:pic>
      <xdr:nvPicPr>
        <xdr:cNvPr id="337" name="Picture 334"/>
        <xdr:cNvPicPr/>
      </xdr:nvPicPr>
      <xdr:blipFill>
        <a:blip xmlns:r="http://schemas.openxmlformats.org/officeDocument/2006/relationships" r:embed="rId14" cstate="print"/>
        <a:srcRect l="12058" t="19217" r="12058" b="23175"/>
        <a:stretch/>
      </xdr:blipFill>
      <xdr:spPr>
        <a:xfrm>
          <a:off x="1001445" y="6486645"/>
          <a:ext cx="1198800" cy="470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201375</xdr:colOff>
      <xdr:row>15</xdr:row>
      <xdr:rowOff>66930</xdr:rowOff>
    </xdr:from>
    <xdr:to>
      <xdr:col>1</xdr:col>
      <xdr:colOff>1387215</xdr:colOff>
      <xdr:row>15</xdr:row>
      <xdr:rowOff>654810</xdr:rowOff>
    </xdr:to>
    <xdr:pic>
      <xdr:nvPicPr>
        <xdr:cNvPr id="338" name="Picture 335"/>
        <xdr:cNvPicPr/>
      </xdr:nvPicPr>
      <xdr:blipFill>
        <a:blip xmlns:r="http://schemas.openxmlformats.org/officeDocument/2006/relationships" r:embed="rId15" cstate="print"/>
        <a:srcRect l="5669" t="29775" r="7795" b="26940"/>
        <a:stretch/>
      </xdr:blipFill>
      <xdr:spPr>
        <a:xfrm>
          <a:off x="1001475" y="7086855"/>
          <a:ext cx="1185840" cy="587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239400</xdr:colOff>
      <xdr:row>24</xdr:row>
      <xdr:rowOff>142920</xdr:rowOff>
    </xdr:from>
    <xdr:to>
      <xdr:col>1</xdr:col>
      <xdr:colOff>1172520</xdr:colOff>
      <xdr:row>24</xdr:row>
      <xdr:rowOff>809280</xdr:rowOff>
    </xdr:to>
    <xdr:pic>
      <xdr:nvPicPr>
        <xdr:cNvPr id="339" name="Picture 336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85760" y="14763600"/>
          <a:ext cx="933120" cy="666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77490</xdr:colOff>
      <xdr:row>17</xdr:row>
      <xdr:rowOff>171360</xdr:rowOff>
    </xdr:from>
    <xdr:to>
      <xdr:col>1</xdr:col>
      <xdr:colOff>1525410</xdr:colOff>
      <xdr:row>17</xdr:row>
      <xdr:rowOff>590400</xdr:rowOff>
    </xdr:to>
    <xdr:pic>
      <xdr:nvPicPr>
        <xdr:cNvPr id="340" name="Picture 337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77590" y="8781960"/>
          <a:ext cx="1447920" cy="419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9360</xdr:colOff>
      <xdr:row>0</xdr:row>
      <xdr:rowOff>9360</xdr:rowOff>
    </xdr:from>
    <xdr:to>
      <xdr:col>1</xdr:col>
      <xdr:colOff>505800</xdr:colOff>
      <xdr:row>0</xdr:row>
      <xdr:rowOff>370800</xdr:rowOff>
    </xdr:to>
    <xdr:pic>
      <xdr:nvPicPr>
        <xdr:cNvPr id="341" name="Picture 33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360" y="9360"/>
          <a:ext cx="1342800" cy="36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113760</xdr:colOff>
      <xdr:row>8</xdr:row>
      <xdr:rowOff>28800</xdr:rowOff>
    </xdr:from>
    <xdr:to>
      <xdr:col>1</xdr:col>
      <xdr:colOff>618840</xdr:colOff>
      <xdr:row>8</xdr:row>
      <xdr:rowOff>29520</xdr:rowOff>
    </xdr:to>
    <xdr:pic>
      <xdr:nvPicPr>
        <xdr:cNvPr id="342" name="Picture 339"/>
        <xdr:cNvPicPr/>
      </xdr:nvPicPr>
      <xdr:blipFill>
        <a:blip xmlns:r="http://schemas.openxmlformats.org/officeDocument/2006/relationships" r:embed="rId2"/>
        <a:srcRect t="22432" b="16883"/>
        <a:stretch/>
      </xdr:blipFill>
      <xdr:spPr>
        <a:xfrm>
          <a:off x="960120" y="1828800"/>
          <a:ext cx="505080" cy="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91080</xdr:colOff>
      <xdr:row>8</xdr:row>
      <xdr:rowOff>28800</xdr:rowOff>
    </xdr:from>
    <xdr:to>
      <xdr:col>1</xdr:col>
      <xdr:colOff>620280</xdr:colOff>
      <xdr:row>8</xdr:row>
      <xdr:rowOff>31680</xdr:rowOff>
    </xdr:to>
    <xdr:pic>
      <xdr:nvPicPr>
        <xdr:cNvPr id="343" name="Picture 340"/>
        <xdr:cNvPicPr/>
      </xdr:nvPicPr>
      <xdr:blipFill>
        <a:blip xmlns:r="http://schemas.openxmlformats.org/officeDocument/2006/relationships" r:embed="rId3" cstate="print"/>
        <a:srcRect t="30435" b="21739"/>
        <a:stretch/>
      </xdr:blipFill>
      <xdr:spPr>
        <a:xfrm>
          <a:off x="937440" y="1828800"/>
          <a:ext cx="529200" cy="2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239310</xdr:colOff>
      <xdr:row>13</xdr:row>
      <xdr:rowOff>152580</xdr:rowOff>
    </xdr:from>
    <xdr:to>
      <xdr:col>1</xdr:col>
      <xdr:colOff>1362870</xdr:colOff>
      <xdr:row>13</xdr:row>
      <xdr:rowOff>622020</xdr:rowOff>
    </xdr:to>
    <xdr:pic>
      <xdr:nvPicPr>
        <xdr:cNvPr id="344" name="Picture 34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039410" y="5867580"/>
          <a:ext cx="1123560" cy="469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239640</xdr:colOff>
      <xdr:row>14</xdr:row>
      <xdr:rowOff>143175</xdr:rowOff>
    </xdr:from>
    <xdr:to>
      <xdr:col>1</xdr:col>
      <xdr:colOff>1382280</xdr:colOff>
      <xdr:row>14</xdr:row>
      <xdr:rowOff>542775</xdr:rowOff>
    </xdr:to>
    <xdr:pic>
      <xdr:nvPicPr>
        <xdr:cNvPr id="345" name="Picture 34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39740" y="6610650"/>
          <a:ext cx="1142640" cy="399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258660</xdr:colOff>
      <xdr:row>8</xdr:row>
      <xdr:rowOff>133305</xdr:rowOff>
    </xdr:from>
    <xdr:to>
      <xdr:col>1</xdr:col>
      <xdr:colOff>1353780</xdr:colOff>
      <xdr:row>8</xdr:row>
      <xdr:rowOff>656745</xdr:rowOff>
    </xdr:to>
    <xdr:pic>
      <xdr:nvPicPr>
        <xdr:cNvPr id="346" name="Picture 34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58760" y="2085930"/>
          <a:ext cx="1095120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220365</xdr:colOff>
      <xdr:row>9</xdr:row>
      <xdr:rowOff>142920</xdr:rowOff>
    </xdr:from>
    <xdr:to>
      <xdr:col>1</xdr:col>
      <xdr:colOff>1415925</xdr:colOff>
      <xdr:row>9</xdr:row>
      <xdr:rowOff>647280</xdr:rowOff>
    </xdr:to>
    <xdr:pic>
      <xdr:nvPicPr>
        <xdr:cNvPr id="347" name="Picture 34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20465" y="2848020"/>
          <a:ext cx="1195560" cy="504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115560</xdr:colOff>
      <xdr:row>10</xdr:row>
      <xdr:rowOff>95595</xdr:rowOff>
    </xdr:from>
    <xdr:to>
      <xdr:col>1</xdr:col>
      <xdr:colOff>1439280</xdr:colOff>
      <xdr:row>10</xdr:row>
      <xdr:rowOff>622635</xdr:rowOff>
    </xdr:to>
    <xdr:pic>
      <xdr:nvPicPr>
        <xdr:cNvPr id="348" name="Picture 34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15660" y="3553170"/>
          <a:ext cx="1323720" cy="527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211005</xdr:colOff>
      <xdr:row>11</xdr:row>
      <xdr:rowOff>143175</xdr:rowOff>
    </xdr:from>
    <xdr:to>
      <xdr:col>1</xdr:col>
      <xdr:colOff>1392165</xdr:colOff>
      <xdr:row>11</xdr:row>
      <xdr:rowOff>561855</xdr:rowOff>
    </xdr:to>
    <xdr:pic>
      <xdr:nvPicPr>
        <xdr:cNvPr id="349" name="Picture 34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11105" y="4353225"/>
          <a:ext cx="1181160" cy="41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229890</xdr:colOff>
      <xdr:row>12</xdr:row>
      <xdr:rowOff>133560</xdr:rowOff>
    </xdr:from>
    <xdr:to>
      <xdr:col>1</xdr:col>
      <xdr:colOff>1353450</xdr:colOff>
      <xdr:row>12</xdr:row>
      <xdr:rowOff>561960</xdr:rowOff>
    </xdr:to>
    <xdr:pic>
      <xdr:nvPicPr>
        <xdr:cNvPr id="350" name="Picture 34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29990" y="5096085"/>
          <a:ext cx="1123560" cy="4284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206025</xdr:colOff>
      <xdr:row>21</xdr:row>
      <xdr:rowOff>86040</xdr:rowOff>
    </xdr:from>
    <xdr:to>
      <xdr:col>2</xdr:col>
      <xdr:colOff>969945</xdr:colOff>
      <xdr:row>21</xdr:row>
      <xdr:rowOff>436320</xdr:rowOff>
    </xdr:to>
    <xdr:pic>
      <xdr:nvPicPr>
        <xdr:cNvPr id="351" name="Picture 348"/>
        <xdr:cNvPicPr/>
      </xdr:nvPicPr>
      <xdr:blipFill>
        <a:blip xmlns:r="http://schemas.openxmlformats.org/officeDocument/2006/relationships" r:embed="rId1" cstate="print"/>
        <a:srcRect l="2778" t="27926" b="26210"/>
        <a:stretch/>
      </xdr:blipFill>
      <xdr:spPr>
        <a:xfrm>
          <a:off x="2301525" y="8458515"/>
          <a:ext cx="763920" cy="35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453780</xdr:colOff>
      <xdr:row>31</xdr:row>
      <xdr:rowOff>209595</xdr:rowOff>
    </xdr:from>
    <xdr:to>
      <xdr:col>2</xdr:col>
      <xdr:colOff>789660</xdr:colOff>
      <xdr:row>34</xdr:row>
      <xdr:rowOff>145155</xdr:rowOff>
    </xdr:to>
    <xdr:pic>
      <xdr:nvPicPr>
        <xdr:cNvPr id="352" name="Picture 350"/>
        <xdr:cNvPicPr/>
      </xdr:nvPicPr>
      <xdr:blipFill>
        <a:blip xmlns:r="http://schemas.openxmlformats.org/officeDocument/2006/relationships" r:embed="rId2" cstate="print"/>
        <a:srcRect l="41205" t="9642" r="37181" b="12870"/>
        <a:stretch/>
      </xdr:blipFill>
      <xdr:spPr>
        <a:xfrm>
          <a:off x="2549280" y="12258720"/>
          <a:ext cx="335880" cy="12119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63270</xdr:colOff>
      <xdr:row>92</xdr:row>
      <xdr:rowOff>85905</xdr:rowOff>
    </xdr:from>
    <xdr:to>
      <xdr:col>3</xdr:col>
      <xdr:colOff>66870</xdr:colOff>
      <xdr:row>92</xdr:row>
      <xdr:rowOff>582345</xdr:rowOff>
    </xdr:to>
    <xdr:pic>
      <xdr:nvPicPr>
        <xdr:cNvPr id="353" name="Picture 351"/>
        <xdr:cNvPicPr/>
      </xdr:nvPicPr>
      <xdr:blipFill>
        <a:blip xmlns:r="http://schemas.openxmlformats.org/officeDocument/2006/relationships" r:embed="rId3" cstate="print"/>
        <a:srcRect t="27518" b="23187"/>
        <a:stretch/>
      </xdr:blipFill>
      <xdr:spPr>
        <a:xfrm>
          <a:off x="2158770" y="40309980"/>
          <a:ext cx="1051350" cy="496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129675</xdr:colOff>
      <xdr:row>93</xdr:row>
      <xdr:rowOff>47595</xdr:rowOff>
    </xdr:from>
    <xdr:to>
      <xdr:col>3</xdr:col>
      <xdr:colOff>62925</xdr:colOff>
      <xdr:row>93</xdr:row>
      <xdr:rowOff>551235</xdr:rowOff>
    </xdr:to>
    <xdr:pic>
      <xdr:nvPicPr>
        <xdr:cNvPr id="354" name="Picture 352"/>
        <xdr:cNvPicPr/>
      </xdr:nvPicPr>
      <xdr:blipFill>
        <a:blip xmlns:r="http://schemas.openxmlformats.org/officeDocument/2006/relationships" r:embed="rId4" cstate="print"/>
        <a:srcRect t="25986" b="21083"/>
        <a:stretch/>
      </xdr:blipFill>
      <xdr:spPr>
        <a:xfrm>
          <a:off x="2225175" y="40986045"/>
          <a:ext cx="981000" cy="50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167730</xdr:colOff>
      <xdr:row>98</xdr:row>
      <xdr:rowOff>123900</xdr:rowOff>
    </xdr:from>
    <xdr:to>
      <xdr:col>2</xdr:col>
      <xdr:colOff>977010</xdr:colOff>
      <xdr:row>98</xdr:row>
      <xdr:rowOff>758580</xdr:rowOff>
    </xdr:to>
    <xdr:pic>
      <xdr:nvPicPr>
        <xdr:cNvPr id="355" name="Picture 353"/>
        <xdr:cNvPicPr/>
      </xdr:nvPicPr>
      <xdr:blipFill>
        <a:blip xmlns:r="http://schemas.openxmlformats.org/officeDocument/2006/relationships" r:embed="rId5" cstate="print"/>
        <a:srcRect t="14648" b="7191"/>
        <a:stretch/>
      </xdr:blipFill>
      <xdr:spPr>
        <a:xfrm>
          <a:off x="2263230" y="44367525"/>
          <a:ext cx="809280" cy="63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309480</xdr:colOff>
      <xdr:row>107</xdr:row>
      <xdr:rowOff>328890</xdr:rowOff>
    </xdr:from>
    <xdr:to>
      <xdr:col>2</xdr:col>
      <xdr:colOff>789360</xdr:colOff>
      <xdr:row>109</xdr:row>
      <xdr:rowOff>261600</xdr:rowOff>
    </xdr:to>
    <xdr:pic>
      <xdr:nvPicPr>
        <xdr:cNvPr id="356" name="Picture 354"/>
        <xdr:cNvPicPr/>
      </xdr:nvPicPr>
      <xdr:blipFill>
        <a:blip xmlns:r="http://schemas.openxmlformats.org/officeDocument/2006/relationships" r:embed="rId6" cstate="print"/>
        <a:srcRect l="33115" t="6333" r="34525" b="7620"/>
        <a:stretch/>
      </xdr:blipFill>
      <xdr:spPr>
        <a:xfrm>
          <a:off x="2404980" y="50220840"/>
          <a:ext cx="479880" cy="12852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28440</xdr:colOff>
      <xdr:row>0</xdr:row>
      <xdr:rowOff>0</xdr:rowOff>
    </xdr:from>
    <xdr:to>
      <xdr:col>1</xdr:col>
      <xdr:colOff>196920</xdr:colOff>
      <xdr:row>0</xdr:row>
      <xdr:rowOff>390240</xdr:rowOff>
    </xdr:to>
    <xdr:pic>
      <xdr:nvPicPr>
        <xdr:cNvPr id="357" name="Picture 355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8440" y="0"/>
          <a:ext cx="12769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415545</xdr:colOff>
      <xdr:row>24</xdr:row>
      <xdr:rowOff>219166</xdr:rowOff>
    </xdr:from>
    <xdr:to>
      <xdr:col>2</xdr:col>
      <xdr:colOff>714375</xdr:colOff>
      <xdr:row>26</xdr:row>
      <xdr:rowOff>276226</xdr:rowOff>
    </xdr:to>
    <xdr:pic>
      <xdr:nvPicPr>
        <xdr:cNvPr id="358" name="Picture 356"/>
        <xdr:cNvPicPr/>
      </xdr:nvPicPr>
      <xdr:blipFill>
        <a:blip xmlns:r="http://schemas.openxmlformats.org/officeDocument/2006/relationships" r:embed="rId8" cstate="print"/>
        <a:srcRect l="37792" r="40105"/>
        <a:stretch/>
      </xdr:blipFill>
      <xdr:spPr>
        <a:xfrm>
          <a:off x="2511045" y="10182316"/>
          <a:ext cx="298830" cy="7238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101370</xdr:colOff>
      <xdr:row>22</xdr:row>
      <xdr:rowOff>95070</xdr:rowOff>
    </xdr:from>
    <xdr:to>
      <xdr:col>3</xdr:col>
      <xdr:colOff>95715</xdr:colOff>
      <xdr:row>22</xdr:row>
      <xdr:rowOff>434550</xdr:rowOff>
    </xdr:to>
    <xdr:pic>
      <xdr:nvPicPr>
        <xdr:cNvPr id="359" name="Picture 357"/>
        <xdr:cNvPicPr/>
      </xdr:nvPicPr>
      <xdr:blipFill>
        <a:blip xmlns:r="http://schemas.openxmlformats.org/officeDocument/2006/relationships" r:embed="rId9" cstate="print"/>
        <a:srcRect t="25208" b="19426"/>
        <a:stretch/>
      </xdr:blipFill>
      <xdr:spPr>
        <a:xfrm>
          <a:off x="2196870" y="8972370"/>
          <a:ext cx="1042095" cy="339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129765</xdr:colOff>
      <xdr:row>14</xdr:row>
      <xdr:rowOff>85875</xdr:rowOff>
    </xdr:from>
    <xdr:to>
      <xdr:col>3</xdr:col>
      <xdr:colOff>7410</xdr:colOff>
      <xdr:row>14</xdr:row>
      <xdr:rowOff>354795</xdr:rowOff>
    </xdr:to>
    <xdr:pic>
      <xdr:nvPicPr>
        <xdr:cNvPr id="360" name="Picture 358"/>
        <xdr:cNvPicPr/>
      </xdr:nvPicPr>
      <xdr:blipFill>
        <a:blip xmlns:r="http://schemas.openxmlformats.org/officeDocument/2006/relationships" r:embed="rId10" cstate="print"/>
        <a:srcRect t="25019" b="27513"/>
        <a:stretch/>
      </xdr:blipFill>
      <xdr:spPr>
        <a:xfrm>
          <a:off x="2225265" y="4715025"/>
          <a:ext cx="925395" cy="268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215385</xdr:colOff>
      <xdr:row>99</xdr:row>
      <xdr:rowOff>76320</xdr:rowOff>
    </xdr:from>
    <xdr:to>
      <xdr:col>2</xdr:col>
      <xdr:colOff>915945</xdr:colOff>
      <xdr:row>99</xdr:row>
      <xdr:rowOff>804960</xdr:rowOff>
    </xdr:to>
    <xdr:pic>
      <xdr:nvPicPr>
        <xdr:cNvPr id="361" name="Picture 359"/>
        <xdr:cNvPicPr/>
      </xdr:nvPicPr>
      <xdr:blipFill>
        <a:blip xmlns:r="http://schemas.openxmlformats.org/officeDocument/2006/relationships" r:embed="rId11" cstate="print"/>
        <a:srcRect l="17109" r="24416"/>
        <a:stretch/>
      </xdr:blipFill>
      <xdr:spPr>
        <a:xfrm>
          <a:off x="2310885" y="45205770"/>
          <a:ext cx="700560" cy="72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234690</xdr:colOff>
      <xdr:row>86</xdr:row>
      <xdr:rowOff>133665</xdr:rowOff>
    </xdr:from>
    <xdr:to>
      <xdr:col>2</xdr:col>
      <xdr:colOff>773250</xdr:colOff>
      <xdr:row>86</xdr:row>
      <xdr:rowOff>889305</xdr:rowOff>
    </xdr:to>
    <xdr:pic>
      <xdr:nvPicPr>
        <xdr:cNvPr id="362" name="Picture 360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2330190" y="35319015"/>
          <a:ext cx="538560" cy="755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177255</xdr:colOff>
      <xdr:row>87</xdr:row>
      <xdr:rowOff>38385</xdr:rowOff>
    </xdr:from>
    <xdr:to>
      <xdr:col>2</xdr:col>
      <xdr:colOff>824535</xdr:colOff>
      <xdr:row>87</xdr:row>
      <xdr:rowOff>938025</xdr:rowOff>
    </xdr:to>
    <xdr:pic>
      <xdr:nvPicPr>
        <xdr:cNvPr id="363" name="Picture 361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2272755" y="36242910"/>
          <a:ext cx="647280" cy="899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206055</xdr:colOff>
      <xdr:row>88</xdr:row>
      <xdr:rowOff>914745</xdr:rowOff>
    </xdr:from>
    <xdr:to>
      <xdr:col>2</xdr:col>
      <xdr:colOff>805815</xdr:colOff>
      <xdr:row>89</xdr:row>
      <xdr:rowOff>797730</xdr:rowOff>
    </xdr:to>
    <xdr:pic>
      <xdr:nvPicPr>
        <xdr:cNvPr id="364" name="Picture 362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2301555" y="38138445"/>
          <a:ext cx="599760" cy="902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82185</xdr:colOff>
      <xdr:row>95</xdr:row>
      <xdr:rowOff>162165</xdr:rowOff>
    </xdr:from>
    <xdr:to>
      <xdr:col>3</xdr:col>
      <xdr:colOff>52215</xdr:colOff>
      <xdr:row>95</xdr:row>
      <xdr:rowOff>599925</xdr:rowOff>
    </xdr:to>
    <xdr:pic>
      <xdr:nvPicPr>
        <xdr:cNvPr id="365" name="Picture 363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2177685" y="42557940"/>
          <a:ext cx="1017780" cy="437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243945</xdr:colOff>
      <xdr:row>100</xdr:row>
      <xdr:rowOff>57135</xdr:rowOff>
    </xdr:from>
    <xdr:to>
      <xdr:col>2</xdr:col>
      <xdr:colOff>900945</xdr:colOff>
      <xdr:row>100</xdr:row>
      <xdr:rowOff>609375</xdr:rowOff>
    </xdr:to>
    <xdr:pic>
      <xdr:nvPicPr>
        <xdr:cNvPr id="366" name="Picture 364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2339445" y="46062885"/>
          <a:ext cx="6570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224940</xdr:colOff>
      <xdr:row>101</xdr:row>
      <xdr:rowOff>47880</xdr:rowOff>
    </xdr:from>
    <xdr:to>
      <xdr:col>2</xdr:col>
      <xdr:colOff>957900</xdr:colOff>
      <xdr:row>101</xdr:row>
      <xdr:rowOff>628560</xdr:rowOff>
    </xdr:to>
    <xdr:pic>
      <xdr:nvPicPr>
        <xdr:cNvPr id="367" name="Picture 365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2320440" y="46739430"/>
          <a:ext cx="73296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177420</xdr:colOff>
      <xdr:row>16</xdr:row>
      <xdr:rowOff>76320</xdr:rowOff>
    </xdr:from>
    <xdr:to>
      <xdr:col>2</xdr:col>
      <xdr:colOff>1043940</xdr:colOff>
      <xdr:row>16</xdr:row>
      <xdr:rowOff>477000</xdr:rowOff>
    </xdr:to>
    <xdr:pic>
      <xdr:nvPicPr>
        <xdr:cNvPr id="368" name="Picture 366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2272920" y="5972295"/>
          <a:ext cx="866520" cy="40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129900</xdr:colOff>
      <xdr:row>17</xdr:row>
      <xdr:rowOff>95595</xdr:rowOff>
    </xdr:from>
    <xdr:to>
      <xdr:col>3</xdr:col>
      <xdr:colOff>34380</xdr:colOff>
      <xdr:row>17</xdr:row>
      <xdr:rowOff>518595</xdr:rowOff>
    </xdr:to>
    <xdr:pic>
      <xdr:nvPicPr>
        <xdr:cNvPr id="369" name="Picture 36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2225400" y="6582120"/>
          <a:ext cx="952230" cy="423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95160</xdr:colOff>
      <xdr:row>18</xdr:row>
      <xdr:rowOff>76395</xdr:rowOff>
    </xdr:from>
    <xdr:to>
      <xdr:col>3</xdr:col>
      <xdr:colOff>116850</xdr:colOff>
      <xdr:row>19</xdr:row>
      <xdr:rowOff>95115</xdr:rowOff>
    </xdr:to>
    <xdr:pic>
      <xdr:nvPicPr>
        <xdr:cNvPr id="370" name="Picture 368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2190660" y="7153470"/>
          <a:ext cx="1069440" cy="4282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196440</xdr:colOff>
      <xdr:row>20</xdr:row>
      <xdr:rowOff>28665</xdr:rowOff>
    </xdr:from>
    <xdr:to>
      <xdr:col>3</xdr:col>
      <xdr:colOff>63450</xdr:colOff>
      <xdr:row>20</xdr:row>
      <xdr:rowOff>371385</xdr:rowOff>
    </xdr:to>
    <xdr:pic>
      <xdr:nvPicPr>
        <xdr:cNvPr id="371" name="Picture 369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2291940" y="7943940"/>
          <a:ext cx="91476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291675</xdr:colOff>
      <xdr:row>23</xdr:row>
      <xdr:rowOff>28800</xdr:rowOff>
    </xdr:from>
    <xdr:to>
      <xdr:col>2</xdr:col>
      <xdr:colOff>843915</xdr:colOff>
      <xdr:row>23</xdr:row>
      <xdr:rowOff>542880</xdr:rowOff>
    </xdr:to>
    <xdr:pic>
      <xdr:nvPicPr>
        <xdr:cNvPr id="372" name="Picture 370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2387175" y="9429975"/>
          <a:ext cx="552240" cy="514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172380</xdr:colOff>
      <xdr:row>103</xdr:row>
      <xdr:rowOff>65190</xdr:rowOff>
    </xdr:from>
    <xdr:to>
      <xdr:col>2</xdr:col>
      <xdr:colOff>1019820</xdr:colOff>
      <xdr:row>103</xdr:row>
      <xdr:rowOff>605190</xdr:rowOff>
    </xdr:to>
    <xdr:pic>
      <xdr:nvPicPr>
        <xdr:cNvPr id="373" name="Picture 372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2267880" y="48147390"/>
          <a:ext cx="847440" cy="540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234660</xdr:colOff>
      <xdr:row>102</xdr:row>
      <xdr:rowOff>86070</xdr:rowOff>
    </xdr:from>
    <xdr:to>
      <xdr:col>2</xdr:col>
      <xdr:colOff>981660</xdr:colOff>
      <xdr:row>102</xdr:row>
      <xdr:rowOff>561990</xdr:rowOff>
    </xdr:to>
    <xdr:pic>
      <xdr:nvPicPr>
        <xdr:cNvPr id="374" name="Picture 373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2330160" y="47472945"/>
          <a:ext cx="747000" cy="47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129705</xdr:colOff>
      <xdr:row>88</xdr:row>
      <xdr:rowOff>19365</xdr:rowOff>
    </xdr:from>
    <xdr:to>
      <xdr:col>2</xdr:col>
      <xdr:colOff>925665</xdr:colOff>
      <xdr:row>88</xdr:row>
      <xdr:rowOff>904965</xdr:rowOff>
    </xdr:to>
    <xdr:pic>
      <xdr:nvPicPr>
        <xdr:cNvPr id="375" name="Picture 374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2225205" y="37243065"/>
          <a:ext cx="795960" cy="88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234435</xdr:colOff>
      <xdr:row>112</xdr:row>
      <xdr:rowOff>104925</xdr:rowOff>
    </xdr:from>
    <xdr:to>
      <xdr:col>2</xdr:col>
      <xdr:colOff>731235</xdr:colOff>
      <xdr:row>113</xdr:row>
      <xdr:rowOff>603885</xdr:rowOff>
    </xdr:to>
    <xdr:pic>
      <xdr:nvPicPr>
        <xdr:cNvPr id="376" name="Picture 375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2329935" y="53292525"/>
          <a:ext cx="496800" cy="12038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510780</xdr:colOff>
      <xdr:row>15</xdr:row>
      <xdr:rowOff>57405</xdr:rowOff>
    </xdr:from>
    <xdr:to>
      <xdr:col>2</xdr:col>
      <xdr:colOff>734340</xdr:colOff>
      <xdr:row>15</xdr:row>
      <xdr:rowOff>723405</xdr:rowOff>
    </xdr:to>
    <xdr:pic>
      <xdr:nvPicPr>
        <xdr:cNvPr id="377" name="Picture 376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2606280" y="5172330"/>
          <a:ext cx="223560" cy="666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177330</xdr:colOff>
      <xdr:row>36</xdr:row>
      <xdr:rowOff>285735</xdr:rowOff>
    </xdr:from>
    <xdr:to>
      <xdr:col>2</xdr:col>
      <xdr:colOff>891210</xdr:colOff>
      <xdr:row>38</xdr:row>
      <xdr:rowOff>89535</xdr:rowOff>
    </xdr:to>
    <xdr:pic>
      <xdr:nvPicPr>
        <xdr:cNvPr id="378" name="Picture 377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2272830" y="14487510"/>
          <a:ext cx="713880" cy="6801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148890</xdr:colOff>
      <xdr:row>114</xdr:row>
      <xdr:rowOff>57300</xdr:rowOff>
    </xdr:from>
    <xdr:to>
      <xdr:col>2</xdr:col>
      <xdr:colOff>977250</xdr:colOff>
      <xdr:row>116</xdr:row>
      <xdr:rowOff>132540</xdr:rowOff>
    </xdr:to>
    <xdr:pic>
      <xdr:nvPicPr>
        <xdr:cNvPr id="379" name="Picture 378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2244390" y="54654600"/>
          <a:ext cx="828360" cy="7324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244230</xdr:colOff>
      <xdr:row>117</xdr:row>
      <xdr:rowOff>152475</xdr:rowOff>
    </xdr:from>
    <xdr:to>
      <xdr:col>2</xdr:col>
      <xdr:colOff>1044150</xdr:colOff>
      <xdr:row>117</xdr:row>
      <xdr:rowOff>455595</xdr:rowOff>
    </xdr:to>
    <xdr:pic>
      <xdr:nvPicPr>
        <xdr:cNvPr id="380" name="Picture 379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2339730" y="55673700"/>
          <a:ext cx="799920" cy="303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104880</xdr:colOff>
      <xdr:row>118</xdr:row>
      <xdr:rowOff>152730</xdr:rowOff>
    </xdr:from>
    <xdr:to>
      <xdr:col>3</xdr:col>
      <xdr:colOff>101745</xdr:colOff>
      <xdr:row>118</xdr:row>
      <xdr:rowOff>488970</xdr:rowOff>
    </xdr:to>
    <xdr:pic>
      <xdr:nvPicPr>
        <xdr:cNvPr id="381" name="Picture 380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2200380" y="56283555"/>
          <a:ext cx="1044615" cy="336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148950</xdr:colOff>
      <xdr:row>119</xdr:row>
      <xdr:rowOff>514575</xdr:rowOff>
    </xdr:from>
    <xdr:to>
      <xdr:col>3</xdr:col>
      <xdr:colOff>54180</xdr:colOff>
      <xdr:row>120</xdr:row>
      <xdr:rowOff>133335</xdr:rowOff>
    </xdr:to>
    <xdr:pic>
      <xdr:nvPicPr>
        <xdr:cNvPr id="382" name="Picture 381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2244450" y="57350250"/>
          <a:ext cx="952980" cy="3236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139260</xdr:colOff>
      <xdr:row>121</xdr:row>
      <xdr:rowOff>419235</xdr:rowOff>
    </xdr:from>
    <xdr:to>
      <xdr:col>3</xdr:col>
      <xdr:colOff>24630</xdr:colOff>
      <xdr:row>122</xdr:row>
      <xdr:rowOff>152115</xdr:rowOff>
    </xdr:to>
    <xdr:pic>
      <xdr:nvPicPr>
        <xdr:cNvPr id="383" name="Picture 382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2234760" y="58664610"/>
          <a:ext cx="933120" cy="4377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272790</xdr:colOff>
      <xdr:row>123</xdr:row>
      <xdr:rowOff>609615</xdr:rowOff>
    </xdr:from>
    <xdr:to>
      <xdr:col>2</xdr:col>
      <xdr:colOff>935190</xdr:colOff>
      <xdr:row>124</xdr:row>
      <xdr:rowOff>457005</xdr:rowOff>
    </xdr:to>
    <xdr:pic>
      <xdr:nvPicPr>
        <xdr:cNvPr id="384" name="Picture 383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2368290" y="60264690"/>
          <a:ext cx="6624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253620</xdr:colOff>
      <xdr:row>130</xdr:row>
      <xdr:rowOff>257610</xdr:rowOff>
    </xdr:from>
    <xdr:to>
      <xdr:col>2</xdr:col>
      <xdr:colOff>996300</xdr:colOff>
      <xdr:row>131</xdr:row>
      <xdr:rowOff>124050</xdr:rowOff>
    </xdr:to>
    <xdr:pic>
      <xdr:nvPicPr>
        <xdr:cNvPr id="385" name="Picture 384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2349120" y="64846635"/>
          <a:ext cx="742680" cy="5712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215550</xdr:colOff>
      <xdr:row>149</xdr:row>
      <xdr:rowOff>676335</xdr:rowOff>
    </xdr:from>
    <xdr:to>
      <xdr:col>2</xdr:col>
      <xdr:colOff>968670</xdr:colOff>
      <xdr:row>150</xdr:row>
      <xdr:rowOff>628485</xdr:rowOff>
    </xdr:to>
    <xdr:pic>
      <xdr:nvPicPr>
        <xdr:cNvPr id="386" name="Picture 385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2311050" y="78657510"/>
          <a:ext cx="75312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348750</xdr:colOff>
      <xdr:row>146</xdr:row>
      <xdr:rowOff>114510</xdr:rowOff>
    </xdr:from>
    <xdr:to>
      <xdr:col>2</xdr:col>
      <xdr:colOff>929430</xdr:colOff>
      <xdr:row>146</xdr:row>
      <xdr:rowOff>682950</xdr:rowOff>
    </xdr:to>
    <xdr:pic>
      <xdr:nvPicPr>
        <xdr:cNvPr id="387" name="Picture 386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2444250" y="75981135"/>
          <a:ext cx="580680" cy="568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301350</xdr:colOff>
      <xdr:row>143</xdr:row>
      <xdr:rowOff>476355</xdr:rowOff>
    </xdr:from>
    <xdr:to>
      <xdr:col>2</xdr:col>
      <xdr:colOff>862950</xdr:colOff>
      <xdr:row>144</xdr:row>
      <xdr:rowOff>199155</xdr:rowOff>
    </xdr:to>
    <xdr:pic>
      <xdr:nvPicPr>
        <xdr:cNvPr id="388" name="Picture 387"/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2396850" y="74228430"/>
          <a:ext cx="561600" cy="4276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177420</xdr:colOff>
      <xdr:row>139</xdr:row>
      <xdr:rowOff>666915</xdr:rowOff>
    </xdr:from>
    <xdr:to>
      <xdr:col>2</xdr:col>
      <xdr:colOff>958260</xdr:colOff>
      <xdr:row>140</xdr:row>
      <xdr:rowOff>628395</xdr:rowOff>
    </xdr:to>
    <xdr:pic>
      <xdr:nvPicPr>
        <xdr:cNvPr id="389" name="Picture 388"/>
        <xdr:cNvPicPr/>
      </xdr:nvPicPr>
      <xdr:blipFill>
        <a:blip xmlns:r="http://schemas.openxmlformats.org/officeDocument/2006/relationships" r:embed="rId38" cstate="print"/>
        <a:stretch/>
      </xdr:blipFill>
      <xdr:spPr>
        <a:xfrm>
          <a:off x="2272920" y="71599590"/>
          <a:ext cx="780840" cy="6663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310725</xdr:colOff>
      <xdr:row>135</xdr:row>
      <xdr:rowOff>695400</xdr:rowOff>
    </xdr:from>
    <xdr:to>
      <xdr:col>2</xdr:col>
      <xdr:colOff>919845</xdr:colOff>
      <xdr:row>136</xdr:row>
      <xdr:rowOff>514350</xdr:rowOff>
    </xdr:to>
    <xdr:pic>
      <xdr:nvPicPr>
        <xdr:cNvPr id="390" name="Picture 389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2406225" y="68808675"/>
          <a:ext cx="609120" cy="523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358500</xdr:colOff>
      <xdr:row>133</xdr:row>
      <xdr:rowOff>495630</xdr:rowOff>
    </xdr:from>
    <xdr:to>
      <xdr:col>2</xdr:col>
      <xdr:colOff>834420</xdr:colOff>
      <xdr:row>134</xdr:row>
      <xdr:rowOff>200070</xdr:rowOff>
    </xdr:to>
    <xdr:pic>
      <xdr:nvPicPr>
        <xdr:cNvPr id="391" name="Picture 390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2454000" y="67199205"/>
          <a:ext cx="475920" cy="4092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234660</xdr:colOff>
      <xdr:row>126</xdr:row>
      <xdr:rowOff>438315</xdr:rowOff>
    </xdr:from>
    <xdr:to>
      <xdr:col>2</xdr:col>
      <xdr:colOff>901020</xdr:colOff>
      <xdr:row>127</xdr:row>
      <xdr:rowOff>295035</xdr:rowOff>
    </xdr:to>
    <xdr:pic>
      <xdr:nvPicPr>
        <xdr:cNvPr id="392" name="Picture 391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2330160" y="62207940"/>
          <a:ext cx="666360" cy="5615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329925</xdr:colOff>
      <xdr:row>10</xdr:row>
      <xdr:rowOff>38025</xdr:rowOff>
    </xdr:from>
    <xdr:to>
      <xdr:col>2</xdr:col>
      <xdr:colOff>834285</xdr:colOff>
      <xdr:row>10</xdr:row>
      <xdr:rowOff>505905</xdr:rowOff>
    </xdr:to>
    <xdr:pic>
      <xdr:nvPicPr>
        <xdr:cNvPr id="393" name="Picture 392"/>
        <xdr:cNvPicPr/>
      </xdr:nvPicPr>
      <xdr:blipFill>
        <a:blip xmlns:r="http://schemas.openxmlformats.org/officeDocument/2006/relationships" r:embed="rId41" cstate="print"/>
        <a:stretch/>
      </xdr:blipFill>
      <xdr:spPr>
        <a:xfrm>
          <a:off x="2425425" y="2828850"/>
          <a:ext cx="504360" cy="467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291765</xdr:colOff>
      <xdr:row>13</xdr:row>
      <xdr:rowOff>48075</xdr:rowOff>
    </xdr:from>
    <xdr:to>
      <xdr:col>2</xdr:col>
      <xdr:colOff>939045</xdr:colOff>
      <xdr:row>13</xdr:row>
      <xdr:rowOff>465315</xdr:rowOff>
    </xdr:to>
    <xdr:pic>
      <xdr:nvPicPr>
        <xdr:cNvPr id="394" name="Picture 393"/>
        <xdr:cNvPicPr/>
      </xdr:nvPicPr>
      <xdr:blipFill>
        <a:blip xmlns:r="http://schemas.openxmlformats.org/officeDocument/2006/relationships" r:embed="rId42" cstate="print"/>
        <a:stretch/>
      </xdr:blipFill>
      <xdr:spPr>
        <a:xfrm>
          <a:off x="2387265" y="4143825"/>
          <a:ext cx="647280" cy="417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301290</xdr:colOff>
      <xdr:row>9</xdr:row>
      <xdr:rowOff>28770</xdr:rowOff>
    </xdr:from>
    <xdr:to>
      <xdr:col>2</xdr:col>
      <xdr:colOff>891330</xdr:colOff>
      <xdr:row>9</xdr:row>
      <xdr:rowOff>464010</xdr:rowOff>
    </xdr:to>
    <xdr:pic>
      <xdr:nvPicPr>
        <xdr:cNvPr id="395" name="Picture 394"/>
        <xdr:cNvPicPr/>
      </xdr:nvPicPr>
      <xdr:blipFill>
        <a:blip xmlns:r="http://schemas.openxmlformats.org/officeDocument/2006/relationships" r:embed="rId43" cstate="print"/>
        <a:stretch/>
      </xdr:blipFill>
      <xdr:spPr>
        <a:xfrm>
          <a:off x="2396790" y="2333820"/>
          <a:ext cx="590040" cy="435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110760</xdr:colOff>
      <xdr:row>11</xdr:row>
      <xdr:rowOff>124260</xdr:rowOff>
    </xdr:from>
    <xdr:to>
      <xdr:col>3</xdr:col>
      <xdr:colOff>73260</xdr:colOff>
      <xdr:row>12</xdr:row>
      <xdr:rowOff>240900</xdr:rowOff>
    </xdr:to>
    <xdr:pic>
      <xdr:nvPicPr>
        <xdr:cNvPr id="396" name="Picture 395"/>
        <xdr:cNvPicPr/>
      </xdr:nvPicPr>
      <xdr:blipFill>
        <a:blip xmlns:r="http://schemas.openxmlformats.org/officeDocument/2006/relationships" r:embed="rId44" cstate="print"/>
        <a:stretch/>
      </xdr:blipFill>
      <xdr:spPr>
        <a:xfrm>
          <a:off x="2206260" y="3448485"/>
          <a:ext cx="1010250" cy="5071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76275</xdr:colOff>
      <xdr:row>46</xdr:row>
      <xdr:rowOff>219180</xdr:rowOff>
    </xdr:from>
    <xdr:to>
      <xdr:col>3</xdr:col>
      <xdr:colOff>97080</xdr:colOff>
      <xdr:row>47</xdr:row>
      <xdr:rowOff>408870</xdr:rowOff>
    </xdr:to>
    <xdr:pic>
      <xdr:nvPicPr>
        <xdr:cNvPr id="397" name="Picture 396"/>
        <xdr:cNvPicPr/>
      </xdr:nvPicPr>
      <xdr:blipFill>
        <a:blip xmlns:r="http://schemas.openxmlformats.org/officeDocument/2006/relationships" r:embed="rId45" cstate="print"/>
        <a:srcRect l="24208" t="32646" r="26149" b="35689"/>
        <a:stretch/>
      </xdr:blipFill>
      <xdr:spPr>
        <a:xfrm>
          <a:off x="2171775" y="17916630"/>
          <a:ext cx="1068555" cy="70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129900</xdr:colOff>
      <xdr:row>40</xdr:row>
      <xdr:rowOff>133530</xdr:rowOff>
    </xdr:from>
    <xdr:to>
      <xdr:col>2</xdr:col>
      <xdr:colOff>1015500</xdr:colOff>
      <xdr:row>42</xdr:row>
      <xdr:rowOff>76290</xdr:rowOff>
    </xdr:to>
    <xdr:pic>
      <xdr:nvPicPr>
        <xdr:cNvPr id="398" name="Picture 397"/>
        <xdr:cNvPicPr/>
      </xdr:nvPicPr>
      <xdr:blipFill>
        <a:blip xmlns:r="http://schemas.openxmlformats.org/officeDocument/2006/relationships" r:embed="rId46" cstate="print"/>
        <a:stretch/>
      </xdr:blipFill>
      <xdr:spPr>
        <a:xfrm>
          <a:off x="2225400" y="16040280"/>
          <a:ext cx="885600" cy="40948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291750</xdr:colOff>
      <xdr:row>51</xdr:row>
      <xdr:rowOff>57300</xdr:rowOff>
    </xdr:from>
    <xdr:to>
      <xdr:col>2</xdr:col>
      <xdr:colOff>929670</xdr:colOff>
      <xdr:row>53</xdr:row>
      <xdr:rowOff>141900</xdr:rowOff>
    </xdr:to>
    <xdr:pic>
      <xdr:nvPicPr>
        <xdr:cNvPr id="399" name="Picture 398"/>
        <xdr:cNvPicPr/>
      </xdr:nvPicPr>
      <xdr:blipFill>
        <a:blip xmlns:r="http://schemas.openxmlformats.org/officeDocument/2006/relationships" r:embed="rId47" cstate="print"/>
        <a:stretch/>
      </xdr:blipFill>
      <xdr:spPr>
        <a:xfrm>
          <a:off x="2387250" y="20107425"/>
          <a:ext cx="637920" cy="46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263175</xdr:colOff>
      <xdr:row>54</xdr:row>
      <xdr:rowOff>124065</xdr:rowOff>
    </xdr:from>
    <xdr:to>
      <xdr:col>2</xdr:col>
      <xdr:colOff>905775</xdr:colOff>
      <xdr:row>54</xdr:row>
      <xdr:rowOff>528345</xdr:rowOff>
    </xdr:to>
    <xdr:pic>
      <xdr:nvPicPr>
        <xdr:cNvPr id="400" name="Picture 400"/>
        <xdr:cNvPicPr/>
      </xdr:nvPicPr>
      <xdr:blipFill>
        <a:blip xmlns:r="http://schemas.openxmlformats.org/officeDocument/2006/relationships" r:embed="rId48" cstate="print"/>
        <a:stretch/>
      </xdr:blipFill>
      <xdr:spPr>
        <a:xfrm>
          <a:off x="2358675" y="20745690"/>
          <a:ext cx="642600" cy="404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82350</xdr:colOff>
      <xdr:row>55</xdr:row>
      <xdr:rowOff>438390</xdr:rowOff>
    </xdr:from>
    <xdr:to>
      <xdr:col>3</xdr:col>
      <xdr:colOff>71550</xdr:colOff>
      <xdr:row>57</xdr:row>
      <xdr:rowOff>85590</xdr:rowOff>
    </xdr:to>
    <xdr:pic>
      <xdr:nvPicPr>
        <xdr:cNvPr id="401" name="Picture 401"/>
        <xdr:cNvPicPr/>
      </xdr:nvPicPr>
      <xdr:blipFill>
        <a:blip xmlns:r="http://schemas.openxmlformats.org/officeDocument/2006/relationships" r:embed="rId49" cstate="print"/>
        <a:stretch/>
      </xdr:blipFill>
      <xdr:spPr>
        <a:xfrm>
          <a:off x="2177850" y="21698190"/>
          <a:ext cx="1036950" cy="5997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234705</xdr:colOff>
      <xdr:row>58</xdr:row>
      <xdr:rowOff>409725</xdr:rowOff>
    </xdr:from>
    <xdr:to>
      <xdr:col>3</xdr:col>
      <xdr:colOff>24675</xdr:colOff>
      <xdr:row>59</xdr:row>
      <xdr:rowOff>421605</xdr:rowOff>
    </xdr:to>
    <xdr:pic>
      <xdr:nvPicPr>
        <xdr:cNvPr id="402" name="Picture 402"/>
        <xdr:cNvPicPr/>
      </xdr:nvPicPr>
      <xdr:blipFill>
        <a:blip xmlns:r="http://schemas.openxmlformats.org/officeDocument/2006/relationships" r:embed="rId50" cstate="print"/>
        <a:stretch/>
      </xdr:blipFill>
      <xdr:spPr>
        <a:xfrm>
          <a:off x="2330205" y="23098275"/>
          <a:ext cx="837720" cy="4881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129870</xdr:colOff>
      <xdr:row>62</xdr:row>
      <xdr:rowOff>190740</xdr:rowOff>
    </xdr:from>
    <xdr:to>
      <xdr:col>3</xdr:col>
      <xdr:colOff>35040</xdr:colOff>
      <xdr:row>64</xdr:row>
      <xdr:rowOff>94980</xdr:rowOff>
    </xdr:to>
    <xdr:pic>
      <xdr:nvPicPr>
        <xdr:cNvPr id="403" name="Picture 403"/>
        <xdr:cNvPicPr/>
      </xdr:nvPicPr>
      <xdr:blipFill>
        <a:blip xmlns:r="http://schemas.openxmlformats.org/officeDocument/2006/relationships" r:embed="rId51" cstate="print"/>
        <a:stretch/>
      </xdr:blipFill>
      <xdr:spPr>
        <a:xfrm>
          <a:off x="2225370" y="24784290"/>
          <a:ext cx="952920" cy="8567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329895</xdr:colOff>
      <xdr:row>66</xdr:row>
      <xdr:rowOff>38160</xdr:rowOff>
    </xdr:from>
    <xdr:to>
      <xdr:col>2</xdr:col>
      <xdr:colOff>777375</xdr:colOff>
      <xdr:row>66</xdr:row>
      <xdr:rowOff>426240</xdr:rowOff>
    </xdr:to>
    <xdr:pic>
      <xdr:nvPicPr>
        <xdr:cNvPr id="404" name="Picture 404"/>
        <xdr:cNvPicPr/>
      </xdr:nvPicPr>
      <xdr:blipFill>
        <a:blip xmlns:r="http://schemas.openxmlformats.org/officeDocument/2006/relationships" r:embed="rId52" cstate="print"/>
        <a:stretch/>
      </xdr:blipFill>
      <xdr:spPr>
        <a:xfrm>
          <a:off x="2425395" y="26536710"/>
          <a:ext cx="447480" cy="388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129810</xdr:colOff>
      <xdr:row>70</xdr:row>
      <xdr:rowOff>200055</xdr:rowOff>
    </xdr:from>
    <xdr:to>
      <xdr:col>3</xdr:col>
      <xdr:colOff>61980</xdr:colOff>
      <xdr:row>71</xdr:row>
      <xdr:rowOff>152535</xdr:rowOff>
    </xdr:to>
    <xdr:pic>
      <xdr:nvPicPr>
        <xdr:cNvPr id="405" name="Picture 405"/>
        <xdr:cNvPicPr/>
      </xdr:nvPicPr>
      <xdr:blipFill>
        <a:blip xmlns:r="http://schemas.openxmlformats.org/officeDocument/2006/relationships" r:embed="rId53" cstate="print"/>
        <a:stretch/>
      </xdr:blipFill>
      <xdr:spPr>
        <a:xfrm>
          <a:off x="2225310" y="28603605"/>
          <a:ext cx="979920" cy="4287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215640</xdr:colOff>
      <xdr:row>80</xdr:row>
      <xdr:rowOff>285900</xdr:rowOff>
    </xdr:from>
    <xdr:to>
      <xdr:col>2</xdr:col>
      <xdr:colOff>967680</xdr:colOff>
      <xdr:row>82</xdr:row>
      <xdr:rowOff>11220</xdr:rowOff>
    </xdr:to>
    <xdr:pic>
      <xdr:nvPicPr>
        <xdr:cNvPr id="406" name="Picture 406"/>
        <xdr:cNvPicPr/>
      </xdr:nvPicPr>
      <xdr:blipFill>
        <a:blip xmlns:r="http://schemas.openxmlformats.org/officeDocument/2006/relationships" r:embed="rId54" cstate="print"/>
        <a:stretch/>
      </xdr:blipFill>
      <xdr:spPr>
        <a:xfrm>
          <a:off x="2311140" y="33128100"/>
          <a:ext cx="752040" cy="6016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387150</xdr:colOff>
      <xdr:row>83</xdr:row>
      <xdr:rowOff>66930</xdr:rowOff>
    </xdr:from>
    <xdr:to>
      <xdr:col>2</xdr:col>
      <xdr:colOff>843990</xdr:colOff>
      <xdr:row>83</xdr:row>
      <xdr:rowOff>409290</xdr:rowOff>
    </xdr:to>
    <xdr:pic>
      <xdr:nvPicPr>
        <xdr:cNvPr id="407" name="Picture 407"/>
        <xdr:cNvPicPr/>
      </xdr:nvPicPr>
      <xdr:blipFill>
        <a:blip xmlns:r="http://schemas.openxmlformats.org/officeDocument/2006/relationships" r:embed="rId55" cstate="print"/>
        <a:stretch/>
      </xdr:blipFill>
      <xdr:spPr>
        <a:xfrm>
          <a:off x="2482650" y="34223580"/>
          <a:ext cx="456840" cy="342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396375</xdr:colOff>
      <xdr:row>84</xdr:row>
      <xdr:rowOff>76320</xdr:rowOff>
    </xdr:from>
    <xdr:to>
      <xdr:col>2</xdr:col>
      <xdr:colOff>824775</xdr:colOff>
      <xdr:row>84</xdr:row>
      <xdr:rowOff>369360</xdr:rowOff>
    </xdr:to>
    <xdr:pic>
      <xdr:nvPicPr>
        <xdr:cNvPr id="408" name="Picture 408"/>
        <xdr:cNvPicPr/>
      </xdr:nvPicPr>
      <xdr:blipFill>
        <a:blip xmlns:r="http://schemas.openxmlformats.org/officeDocument/2006/relationships" r:embed="rId56" cstate="print"/>
        <a:stretch/>
      </xdr:blipFill>
      <xdr:spPr>
        <a:xfrm>
          <a:off x="2491875" y="34671120"/>
          <a:ext cx="428400" cy="293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148815</xdr:colOff>
      <xdr:row>94</xdr:row>
      <xdr:rowOff>143130</xdr:rowOff>
    </xdr:from>
    <xdr:to>
      <xdr:col>2</xdr:col>
      <xdr:colOff>1024695</xdr:colOff>
      <xdr:row>94</xdr:row>
      <xdr:rowOff>609330</xdr:rowOff>
    </xdr:to>
    <xdr:pic>
      <xdr:nvPicPr>
        <xdr:cNvPr id="409" name="Picture 409"/>
        <xdr:cNvPicPr/>
      </xdr:nvPicPr>
      <xdr:blipFill>
        <a:blip xmlns:r="http://schemas.openxmlformats.org/officeDocument/2006/relationships" r:embed="rId57" cstate="print"/>
        <a:stretch/>
      </xdr:blipFill>
      <xdr:spPr>
        <a:xfrm>
          <a:off x="2244315" y="41719755"/>
          <a:ext cx="875880" cy="46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158475</xdr:colOff>
      <xdr:row>96</xdr:row>
      <xdr:rowOff>57045</xdr:rowOff>
    </xdr:from>
    <xdr:to>
      <xdr:col>2</xdr:col>
      <xdr:colOff>958395</xdr:colOff>
      <xdr:row>96</xdr:row>
      <xdr:rowOff>482205</xdr:rowOff>
    </xdr:to>
    <xdr:pic>
      <xdr:nvPicPr>
        <xdr:cNvPr id="410" name="Picture 410"/>
        <xdr:cNvPicPr/>
      </xdr:nvPicPr>
      <xdr:blipFill>
        <a:blip xmlns:r="http://schemas.openxmlformats.org/officeDocument/2006/relationships" r:embed="rId58" cstate="print"/>
        <a:stretch/>
      </xdr:blipFill>
      <xdr:spPr>
        <a:xfrm>
          <a:off x="2253975" y="43271970"/>
          <a:ext cx="799920" cy="42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177390</xdr:colOff>
      <xdr:row>97</xdr:row>
      <xdr:rowOff>57270</xdr:rowOff>
    </xdr:from>
    <xdr:to>
      <xdr:col>2</xdr:col>
      <xdr:colOff>929430</xdr:colOff>
      <xdr:row>97</xdr:row>
      <xdr:rowOff>442470</xdr:rowOff>
    </xdr:to>
    <xdr:pic>
      <xdr:nvPicPr>
        <xdr:cNvPr id="411" name="Picture 411"/>
        <xdr:cNvPicPr/>
      </xdr:nvPicPr>
      <xdr:blipFill>
        <a:blip xmlns:r="http://schemas.openxmlformats.org/officeDocument/2006/relationships" r:embed="rId59" cstate="print"/>
        <a:stretch/>
      </xdr:blipFill>
      <xdr:spPr>
        <a:xfrm>
          <a:off x="2272890" y="43796070"/>
          <a:ext cx="752040" cy="385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714960</xdr:colOff>
      <xdr:row>0</xdr:row>
      <xdr:rowOff>390240</xdr:rowOff>
    </xdr:to>
    <xdr:pic>
      <xdr:nvPicPr>
        <xdr:cNvPr id="412" name="Picture 41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706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177840</xdr:colOff>
      <xdr:row>11</xdr:row>
      <xdr:rowOff>152640</xdr:rowOff>
    </xdr:from>
    <xdr:to>
      <xdr:col>1</xdr:col>
      <xdr:colOff>1068120</xdr:colOff>
      <xdr:row>11</xdr:row>
      <xdr:rowOff>820080</xdr:rowOff>
    </xdr:to>
    <xdr:pic>
      <xdr:nvPicPr>
        <xdr:cNvPr id="413" name="Picture 413"/>
        <xdr:cNvPicPr/>
      </xdr:nvPicPr>
      <xdr:blipFill>
        <a:blip xmlns:r="http://schemas.openxmlformats.org/officeDocument/2006/relationships" r:embed="rId2" cstate="print"/>
        <a:srcRect l="9306" r="9878"/>
        <a:stretch/>
      </xdr:blipFill>
      <xdr:spPr>
        <a:xfrm>
          <a:off x="933480" y="3381480"/>
          <a:ext cx="890280" cy="66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15</xdr:row>
      <xdr:rowOff>66600</xdr:rowOff>
    </xdr:from>
    <xdr:to>
      <xdr:col>1</xdr:col>
      <xdr:colOff>1145520</xdr:colOff>
      <xdr:row>15</xdr:row>
      <xdr:rowOff>894960</xdr:rowOff>
    </xdr:to>
    <xdr:pic>
      <xdr:nvPicPr>
        <xdr:cNvPr id="414" name="Picture 41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05040" y="6305400"/>
          <a:ext cx="996120" cy="82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63360</xdr:colOff>
      <xdr:row>38</xdr:row>
      <xdr:rowOff>47880</xdr:rowOff>
    </xdr:from>
    <xdr:to>
      <xdr:col>1</xdr:col>
      <xdr:colOff>1191600</xdr:colOff>
      <xdr:row>38</xdr:row>
      <xdr:rowOff>799920</xdr:rowOff>
    </xdr:to>
    <xdr:pic>
      <xdr:nvPicPr>
        <xdr:cNvPr id="415" name="Picture 41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19000" y="22440960"/>
          <a:ext cx="11282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235080</xdr:colOff>
      <xdr:row>43</xdr:row>
      <xdr:rowOff>38160</xdr:rowOff>
    </xdr:from>
    <xdr:to>
      <xdr:col>1</xdr:col>
      <xdr:colOff>977760</xdr:colOff>
      <xdr:row>43</xdr:row>
      <xdr:rowOff>650160</xdr:rowOff>
    </xdr:to>
    <xdr:pic>
      <xdr:nvPicPr>
        <xdr:cNvPr id="416" name="Picture 41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990720" y="25507800"/>
          <a:ext cx="742680" cy="612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206280</xdr:colOff>
      <xdr:row>44</xdr:row>
      <xdr:rowOff>47880</xdr:rowOff>
    </xdr:from>
    <xdr:to>
      <xdr:col>1</xdr:col>
      <xdr:colOff>895680</xdr:colOff>
      <xdr:row>44</xdr:row>
      <xdr:rowOff>644400</xdr:rowOff>
    </xdr:to>
    <xdr:pic>
      <xdr:nvPicPr>
        <xdr:cNvPr id="417" name="Picture 41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61920" y="26231760"/>
          <a:ext cx="689400" cy="59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101520</xdr:colOff>
      <xdr:row>40</xdr:row>
      <xdr:rowOff>95400</xdr:rowOff>
    </xdr:from>
    <xdr:to>
      <xdr:col>1</xdr:col>
      <xdr:colOff>1128960</xdr:colOff>
      <xdr:row>40</xdr:row>
      <xdr:rowOff>742680</xdr:rowOff>
    </xdr:to>
    <xdr:pic>
      <xdr:nvPicPr>
        <xdr:cNvPr id="418" name="Picture 41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57160" y="23955480"/>
          <a:ext cx="102744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54000</xdr:colOff>
      <xdr:row>20</xdr:row>
      <xdr:rowOff>57240</xdr:rowOff>
    </xdr:from>
    <xdr:to>
      <xdr:col>1</xdr:col>
      <xdr:colOff>1218960</xdr:colOff>
      <xdr:row>20</xdr:row>
      <xdr:rowOff>559080</xdr:rowOff>
    </xdr:to>
    <xdr:pic>
      <xdr:nvPicPr>
        <xdr:cNvPr id="419" name="Picture 419"/>
        <xdr:cNvPicPr/>
      </xdr:nvPicPr>
      <xdr:blipFill>
        <a:blip xmlns:r="http://schemas.openxmlformats.org/officeDocument/2006/relationships" r:embed="rId8" cstate="print"/>
        <a:srcRect t="17591" b="11216"/>
        <a:stretch/>
      </xdr:blipFill>
      <xdr:spPr>
        <a:xfrm>
          <a:off x="809640" y="9877320"/>
          <a:ext cx="1164960" cy="501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44610</xdr:colOff>
      <xdr:row>10</xdr:row>
      <xdr:rowOff>228465</xdr:rowOff>
    </xdr:from>
    <xdr:to>
      <xdr:col>1</xdr:col>
      <xdr:colOff>1206330</xdr:colOff>
      <xdr:row>10</xdr:row>
      <xdr:rowOff>747945</xdr:rowOff>
    </xdr:to>
    <xdr:pic>
      <xdr:nvPicPr>
        <xdr:cNvPr id="420" name="Picture 420"/>
        <xdr:cNvPicPr/>
      </xdr:nvPicPr>
      <xdr:blipFill>
        <a:blip xmlns:r="http://schemas.openxmlformats.org/officeDocument/2006/relationships" r:embed="rId9" cstate="print"/>
        <a:srcRect l="2458" t="6791" r="3947" b="21172"/>
        <a:stretch/>
      </xdr:blipFill>
      <xdr:spPr>
        <a:xfrm>
          <a:off x="758985" y="2724015"/>
          <a:ext cx="1161720" cy="519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73080</xdr:colOff>
      <xdr:row>12</xdr:row>
      <xdr:rowOff>66960</xdr:rowOff>
    </xdr:from>
    <xdr:to>
      <xdr:col>1</xdr:col>
      <xdr:colOff>1194840</xdr:colOff>
      <xdr:row>12</xdr:row>
      <xdr:rowOff>963000</xdr:rowOff>
    </xdr:to>
    <xdr:pic>
      <xdr:nvPicPr>
        <xdr:cNvPr id="421" name="Picture 421"/>
        <xdr:cNvPicPr/>
      </xdr:nvPicPr>
      <xdr:blipFill>
        <a:blip xmlns:r="http://schemas.openxmlformats.org/officeDocument/2006/relationships" r:embed="rId10" cstate="print"/>
        <a:srcRect l="11238" r="12885"/>
        <a:stretch/>
      </xdr:blipFill>
      <xdr:spPr>
        <a:xfrm>
          <a:off x="828720" y="4257720"/>
          <a:ext cx="1121760" cy="896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34920</xdr:colOff>
      <xdr:row>21</xdr:row>
      <xdr:rowOff>57240</xdr:rowOff>
    </xdr:from>
    <xdr:to>
      <xdr:col>1</xdr:col>
      <xdr:colOff>1218960</xdr:colOff>
      <xdr:row>21</xdr:row>
      <xdr:rowOff>774720</xdr:rowOff>
    </xdr:to>
    <xdr:pic>
      <xdr:nvPicPr>
        <xdr:cNvPr id="422" name="Picture 42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790560" y="10524960"/>
          <a:ext cx="1184040" cy="71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54000</xdr:colOff>
      <xdr:row>19</xdr:row>
      <xdr:rowOff>57240</xdr:rowOff>
    </xdr:from>
    <xdr:to>
      <xdr:col>1</xdr:col>
      <xdr:colOff>1218960</xdr:colOff>
      <xdr:row>19</xdr:row>
      <xdr:rowOff>763200</xdr:rowOff>
    </xdr:to>
    <xdr:pic>
      <xdr:nvPicPr>
        <xdr:cNvPr id="423" name="Picture 423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809640" y="9058320"/>
          <a:ext cx="1164960" cy="70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63495</xdr:colOff>
      <xdr:row>14</xdr:row>
      <xdr:rowOff>114645</xdr:rowOff>
    </xdr:from>
    <xdr:to>
      <xdr:col>1</xdr:col>
      <xdr:colOff>1251135</xdr:colOff>
      <xdr:row>14</xdr:row>
      <xdr:rowOff>834285</xdr:rowOff>
    </xdr:to>
    <xdr:pic>
      <xdr:nvPicPr>
        <xdr:cNvPr id="424" name="Picture 424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77870" y="5734395"/>
          <a:ext cx="1187640" cy="719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111240</xdr:colOff>
      <xdr:row>17</xdr:row>
      <xdr:rowOff>114480</xdr:rowOff>
    </xdr:from>
    <xdr:to>
      <xdr:col>1</xdr:col>
      <xdr:colOff>1233360</xdr:colOff>
      <xdr:row>17</xdr:row>
      <xdr:rowOff>794160</xdr:rowOff>
    </xdr:to>
    <xdr:pic>
      <xdr:nvPicPr>
        <xdr:cNvPr id="425" name="Picture 425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866880" y="8143920"/>
          <a:ext cx="1122120" cy="679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120600</xdr:colOff>
      <xdr:row>16</xdr:row>
      <xdr:rowOff>86040</xdr:rowOff>
    </xdr:from>
    <xdr:to>
      <xdr:col>1</xdr:col>
      <xdr:colOff>1218600</xdr:colOff>
      <xdr:row>16</xdr:row>
      <xdr:rowOff>751320</xdr:rowOff>
    </xdr:to>
    <xdr:pic>
      <xdr:nvPicPr>
        <xdr:cNvPr id="426" name="Picture 426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876240" y="7286760"/>
          <a:ext cx="1098000" cy="665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196920</xdr:colOff>
      <xdr:row>30</xdr:row>
      <xdr:rowOff>57240</xdr:rowOff>
    </xdr:from>
    <xdr:to>
      <xdr:col>1</xdr:col>
      <xdr:colOff>1006200</xdr:colOff>
      <xdr:row>30</xdr:row>
      <xdr:rowOff>834480</xdr:rowOff>
    </xdr:to>
    <xdr:pic>
      <xdr:nvPicPr>
        <xdr:cNvPr id="427" name="Picture 427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952560" y="16211520"/>
          <a:ext cx="809280" cy="777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177840</xdr:colOff>
      <xdr:row>31</xdr:row>
      <xdr:rowOff>57600</xdr:rowOff>
    </xdr:from>
    <xdr:to>
      <xdr:col>1</xdr:col>
      <xdr:colOff>1021320</xdr:colOff>
      <xdr:row>31</xdr:row>
      <xdr:rowOff>861840</xdr:rowOff>
    </xdr:to>
    <xdr:pic>
      <xdr:nvPicPr>
        <xdr:cNvPr id="428" name="Picture 428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33480" y="17097480"/>
          <a:ext cx="843480" cy="80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120600</xdr:colOff>
      <xdr:row>35</xdr:row>
      <xdr:rowOff>38520</xdr:rowOff>
    </xdr:from>
    <xdr:to>
      <xdr:col>1</xdr:col>
      <xdr:colOff>1149480</xdr:colOff>
      <xdr:row>35</xdr:row>
      <xdr:rowOff>781200</xdr:rowOff>
    </xdr:to>
    <xdr:pic>
      <xdr:nvPicPr>
        <xdr:cNvPr id="429" name="Picture 429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876240" y="20564640"/>
          <a:ext cx="102888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158760</xdr:colOff>
      <xdr:row>33</xdr:row>
      <xdr:rowOff>86040</xdr:rowOff>
    </xdr:from>
    <xdr:to>
      <xdr:col>1</xdr:col>
      <xdr:colOff>1110960</xdr:colOff>
      <xdr:row>33</xdr:row>
      <xdr:rowOff>799920</xdr:rowOff>
    </xdr:to>
    <xdr:pic>
      <xdr:nvPicPr>
        <xdr:cNvPr id="430" name="Picture 430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914400" y="18840600"/>
          <a:ext cx="9522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36</xdr:row>
      <xdr:rowOff>95400</xdr:rowOff>
    </xdr:from>
    <xdr:to>
      <xdr:col>1</xdr:col>
      <xdr:colOff>1159200</xdr:colOff>
      <xdr:row>36</xdr:row>
      <xdr:rowOff>722520</xdr:rowOff>
    </xdr:to>
    <xdr:pic>
      <xdr:nvPicPr>
        <xdr:cNvPr id="431" name="Picture 431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905040" y="21450240"/>
          <a:ext cx="1009800" cy="627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34</xdr:row>
      <xdr:rowOff>123840</xdr:rowOff>
    </xdr:from>
    <xdr:to>
      <xdr:col>1</xdr:col>
      <xdr:colOff>1111680</xdr:colOff>
      <xdr:row>34</xdr:row>
      <xdr:rowOff>723600</xdr:rowOff>
    </xdr:to>
    <xdr:pic>
      <xdr:nvPicPr>
        <xdr:cNvPr id="432" name="Picture 432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905040" y="19764360"/>
          <a:ext cx="96228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32</xdr:row>
      <xdr:rowOff>66960</xdr:rowOff>
    </xdr:from>
    <xdr:to>
      <xdr:col>1</xdr:col>
      <xdr:colOff>1101600</xdr:colOff>
      <xdr:row>32</xdr:row>
      <xdr:rowOff>780840</xdr:rowOff>
    </xdr:to>
    <xdr:pic>
      <xdr:nvPicPr>
        <xdr:cNvPr id="433" name="Picture 433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905040" y="17992800"/>
          <a:ext cx="9522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82410</xdr:colOff>
      <xdr:row>25</xdr:row>
      <xdr:rowOff>86040</xdr:rowOff>
    </xdr:from>
    <xdr:to>
      <xdr:col>1</xdr:col>
      <xdr:colOff>1215690</xdr:colOff>
      <xdr:row>25</xdr:row>
      <xdr:rowOff>947520</xdr:rowOff>
    </xdr:to>
    <xdr:pic>
      <xdr:nvPicPr>
        <xdr:cNvPr id="434" name="Picture 434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796785" y="13020990"/>
          <a:ext cx="1133280" cy="86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26</xdr:row>
      <xdr:rowOff>66960</xdr:rowOff>
    </xdr:from>
    <xdr:to>
      <xdr:col>1</xdr:col>
      <xdr:colOff>1082520</xdr:colOff>
      <xdr:row>26</xdr:row>
      <xdr:rowOff>761760</xdr:rowOff>
    </xdr:to>
    <xdr:pic>
      <xdr:nvPicPr>
        <xdr:cNvPr id="435" name="Picture 435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905040" y="13668480"/>
          <a:ext cx="93312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206280</xdr:colOff>
      <xdr:row>27</xdr:row>
      <xdr:rowOff>123840</xdr:rowOff>
    </xdr:from>
    <xdr:to>
      <xdr:col>1</xdr:col>
      <xdr:colOff>1063080</xdr:colOff>
      <xdr:row>27</xdr:row>
      <xdr:rowOff>707040</xdr:rowOff>
    </xdr:to>
    <xdr:pic>
      <xdr:nvPicPr>
        <xdr:cNvPr id="436" name="Picture 436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961920" y="14525640"/>
          <a:ext cx="856800" cy="583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28</xdr:row>
      <xdr:rowOff>57240</xdr:rowOff>
    </xdr:from>
    <xdr:to>
      <xdr:col>1</xdr:col>
      <xdr:colOff>1101600</xdr:colOff>
      <xdr:row>28</xdr:row>
      <xdr:rowOff>771120</xdr:rowOff>
    </xdr:to>
    <xdr:pic>
      <xdr:nvPicPr>
        <xdr:cNvPr id="437" name="Picture 437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905040" y="15258960"/>
          <a:ext cx="9522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92160</xdr:colOff>
      <xdr:row>39</xdr:row>
      <xdr:rowOff>28800</xdr:rowOff>
    </xdr:from>
    <xdr:to>
      <xdr:col>1</xdr:col>
      <xdr:colOff>1158480</xdr:colOff>
      <xdr:row>39</xdr:row>
      <xdr:rowOff>604800</xdr:rowOff>
    </xdr:to>
    <xdr:pic>
      <xdr:nvPicPr>
        <xdr:cNvPr id="438" name="Picture 438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847800" y="23240880"/>
          <a:ext cx="1066320" cy="576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168120</xdr:colOff>
      <xdr:row>45</xdr:row>
      <xdr:rowOff>38160</xdr:rowOff>
    </xdr:from>
    <xdr:to>
      <xdr:col>1</xdr:col>
      <xdr:colOff>941760</xdr:colOff>
      <xdr:row>45</xdr:row>
      <xdr:rowOff>561600</xdr:rowOff>
    </xdr:to>
    <xdr:pic>
      <xdr:nvPicPr>
        <xdr:cNvPr id="439" name="Picture 439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923760" y="26898480"/>
          <a:ext cx="773640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44445</xdr:colOff>
      <xdr:row>24</xdr:row>
      <xdr:rowOff>133560</xdr:rowOff>
    </xdr:from>
    <xdr:to>
      <xdr:col>1</xdr:col>
      <xdr:colOff>1244325</xdr:colOff>
      <xdr:row>24</xdr:row>
      <xdr:rowOff>842760</xdr:rowOff>
    </xdr:to>
    <xdr:pic>
      <xdr:nvPicPr>
        <xdr:cNvPr id="440" name="Picture 440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758820" y="12058860"/>
          <a:ext cx="1199880" cy="70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82440</xdr:colOff>
      <xdr:row>41</xdr:row>
      <xdr:rowOff>38160</xdr:rowOff>
    </xdr:from>
    <xdr:to>
      <xdr:col>1</xdr:col>
      <xdr:colOff>1148760</xdr:colOff>
      <xdr:row>41</xdr:row>
      <xdr:rowOff>614160</xdr:rowOff>
    </xdr:to>
    <xdr:pic>
      <xdr:nvPicPr>
        <xdr:cNvPr id="441" name="Picture 441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838080" y="24707880"/>
          <a:ext cx="1066320" cy="57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66675</xdr:colOff>
      <xdr:row>50</xdr:row>
      <xdr:rowOff>285750</xdr:rowOff>
    </xdr:from>
    <xdr:to>
      <xdr:col>1</xdr:col>
      <xdr:colOff>1238249</xdr:colOff>
      <xdr:row>50</xdr:row>
      <xdr:rowOff>885699</xdr:rowOff>
    </xdr:to>
    <xdr:pic>
      <xdr:nvPicPr>
        <xdr:cNvPr id="37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781050" y="31642050"/>
          <a:ext cx="1171574" cy="5999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54000</xdr:colOff>
      <xdr:row>18</xdr:row>
      <xdr:rowOff>59235</xdr:rowOff>
    </xdr:from>
    <xdr:to>
      <xdr:col>1</xdr:col>
      <xdr:colOff>948960</xdr:colOff>
      <xdr:row>23</xdr:row>
      <xdr:rowOff>48795</xdr:rowOff>
    </xdr:to>
    <xdr:pic>
      <xdr:nvPicPr>
        <xdr:cNvPr id="442" name="Picture 442"/>
        <xdr:cNvPicPr/>
      </xdr:nvPicPr>
      <xdr:blipFill>
        <a:blip xmlns:r="http://schemas.openxmlformats.org/officeDocument/2006/relationships" r:embed="rId1" cstate="print"/>
        <a:srcRect l="20204" t="21205" r="19183" b="19346"/>
        <a:stretch/>
      </xdr:blipFill>
      <xdr:spPr>
        <a:xfrm>
          <a:off x="981000" y="4629240"/>
          <a:ext cx="894960" cy="906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876135</xdr:colOff>
      <xdr:row>27</xdr:row>
      <xdr:rowOff>37635</xdr:rowOff>
    </xdr:from>
    <xdr:to>
      <xdr:col>1</xdr:col>
      <xdr:colOff>968400</xdr:colOff>
      <xdr:row>29</xdr:row>
      <xdr:rowOff>120075</xdr:rowOff>
    </xdr:to>
    <xdr:pic>
      <xdr:nvPicPr>
        <xdr:cNvPr id="443" name="Picture 443"/>
        <xdr:cNvPicPr/>
      </xdr:nvPicPr>
      <xdr:blipFill>
        <a:blip xmlns:r="http://schemas.openxmlformats.org/officeDocument/2006/relationships" r:embed="rId2" cstate="print"/>
        <a:srcRect l="12809" t="24780" r="15383" b="24780"/>
        <a:stretch/>
      </xdr:blipFill>
      <xdr:spPr>
        <a:xfrm>
          <a:off x="923760" y="6362640"/>
          <a:ext cx="971640" cy="596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44640</xdr:colOff>
      <xdr:row>56</xdr:row>
      <xdr:rowOff>209055</xdr:rowOff>
    </xdr:from>
    <xdr:to>
      <xdr:col>1</xdr:col>
      <xdr:colOff>913680</xdr:colOff>
      <xdr:row>58</xdr:row>
      <xdr:rowOff>140295</xdr:rowOff>
    </xdr:to>
    <xdr:pic>
      <xdr:nvPicPr>
        <xdr:cNvPr id="444" name="Picture 444"/>
        <xdr:cNvPicPr/>
      </xdr:nvPicPr>
      <xdr:blipFill>
        <a:blip xmlns:r="http://schemas.openxmlformats.org/officeDocument/2006/relationships" r:embed="rId3" cstate="print"/>
        <a:srcRect l="16547" t="18795" r="17283" b="17283"/>
        <a:stretch/>
      </xdr:blipFill>
      <xdr:spPr>
        <a:xfrm>
          <a:off x="971640" y="14535000"/>
          <a:ext cx="869040" cy="845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63720</xdr:colOff>
      <xdr:row>34</xdr:row>
      <xdr:rowOff>27945</xdr:rowOff>
    </xdr:from>
    <xdr:to>
      <xdr:col>1</xdr:col>
      <xdr:colOff>874080</xdr:colOff>
      <xdr:row>37</xdr:row>
      <xdr:rowOff>256545</xdr:rowOff>
    </xdr:to>
    <xdr:pic>
      <xdr:nvPicPr>
        <xdr:cNvPr id="445" name="Picture 445"/>
        <xdr:cNvPicPr/>
      </xdr:nvPicPr>
      <xdr:blipFill>
        <a:blip xmlns:r="http://schemas.openxmlformats.org/officeDocument/2006/relationships" r:embed="rId4" cstate="print"/>
        <a:srcRect l="25189" t="26823" r="26006" b="23575"/>
        <a:stretch/>
      </xdr:blipFill>
      <xdr:spPr>
        <a:xfrm>
          <a:off x="990720" y="7858080"/>
          <a:ext cx="810360" cy="7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6480</xdr:colOff>
      <xdr:row>80</xdr:row>
      <xdr:rowOff>65970</xdr:rowOff>
    </xdr:from>
    <xdr:to>
      <xdr:col>1</xdr:col>
      <xdr:colOff>987120</xdr:colOff>
      <xdr:row>82</xdr:row>
      <xdr:rowOff>96570</xdr:rowOff>
    </xdr:to>
    <xdr:pic>
      <xdr:nvPicPr>
        <xdr:cNvPr id="446" name="Picture 446"/>
        <xdr:cNvPicPr/>
      </xdr:nvPicPr>
      <xdr:blipFill>
        <a:blip xmlns:r="http://schemas.openxmlformats.org/officeDocument/2006/relationships" r:embed="rId5" cstate="print"/>
        <a:srcRect l="16118" t="25822" r="15077" b="23779"/>
        <a:stretch/>
      </xdr:blipFill>
      <xdr:spPr>
        <a:xfrm>
          <a:off x="933480" y="22516920"/>
          <a:ext cx="980640" cy="58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480240</xdr:colOff>
      <xdr:row>0</xdr:row>
      <xdr:rowOff>390240</xdr:rowOff>
    </xdr:to>
    <xdr:pic>
      <xdr:nvPicPr>
        <xdr:cNvPr id="447" name="Picture 44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0" y="0"/>
          <a:ext cx="14072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130320</xdr:colOff>
      <xdr:row>90</xdr:row>
      <xdr:rowOff>37530</xdr:rowOff>
    </xdr:from>
    <xdr:to>
      <xdr:col>1</xdr:col>
      <xdr:colOff>796680</xdr:colOff>
      <xdr:row>90</xdr:row>
      <xdr:rowOff>740970</xdr:rowOff>
    </xdr:to>
    <xdr:pic>
      <xdr:nvPicPr>
        <xdr:cNvPr id="448" name="Picture 448"/>
        <xdr:cNvPicPr/>
      </xdr:nvPicPr>
      <xdr:blipFill>
        <a:blip xmlns:r="http://schemas.openxmlformats.org/officeDocument/2006/relationships" r:embed="rId7" cstate="print"/>
        <a:srcRect l="24233" r="18713"/>
        <a:stretch/>
      </xdr:blipFill>
      <xdr:spPr>
        <a:xfrm>
          <a:off x="1057320" y="25403040"/>
          <a:ext cx="666360" cy="70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158760</xdr:colOff>
      <xdr:row>91</xdr:row>
      <xdr:rowOff>28170</xdr:rowOff>
    </xdr:from>
    <xdr:to>
      <xdr:col>1</xdr:col>
      <xdr:colOff>739440</xdr:colOff>
      <xdr:row>91</xdr:row>
      <xdr:rowOff>680850</xdr:rowOff>
    </xdr:to>
    <xdr:pic>
      <xdr:nvPicPr>
        <xdr:cNvPr id="449" name="Picture 449"/>
        <xdr:cNvPicPr/>
      </xdr:nvPicPr>
      <xdr:blipFill>
        <a:blip xmlns:r="http://schemas.openxmlformats.org/officeDocument/2006/relationships" r:embed="rId8" cstate="print"/>
        <a:srcRect l="24210" r="22652"/>
        <a:stretch/>
      </xdr:blipFill>
      <xdr:spPr>
        <a:xfrm>
          <a:off x="1085760" y="26260560"/>
          <a:ext cx="580680" cy="65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10</xdr:row>
      <xdr:rowOff>30600</xdr:rowOff>
    </xdr:from>
    <xdr:to>
      <xdr:col>1</xdr:col>
      <xdr:colOff>856800</xdr:colOff>
      <xdr:row>13</xdr:row>
      <xdr:rowOff>174960</xdr:rowOff>
    </xdr:to>
    <xdr:pic>
      <xdr:nvPicPr>
        <xdr:cNvPr id="450" name="Picture 450"/>
        <xdr:cNvPicPr/>
      </xdr:nvPicPr>
      <xdr:blipFill>
        <a:blip xmlns:r="http://schemas.openxmlformats.org/officeDocument/2006/relationships" r:embed="rId9" cstate="print"/>
        <a:srcRect l="27096" r="22286"/>
        <a:stretch/>
      </xdr:blipFill>
      <xdr:spPr>
        <a:xfrm>
          <a:off x="1076400" y="2390760"/>
          <a:ext cx="707400" cy="830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64</xdr:row>
      <xdr:rowOff>94770</xdr:rowOff>
    </xdr:from>
    <xdr:to>
      <xdr:col>1</xdr:col>
      <xdr:colOff>984600</xdr:colOff>
      <xdr:row>66</xdr:row>
      <xdr:rowOff>312975</xdr:rowOff>
    </xdr:to>
    <xdr:pic>
      <xdr:nvPicPr>
        <xdr:cNvPr id="451" name="Picture 451"/>
        <xdr:cNvPicPr/>
      </xdr:nvPicPr>
      <xdr:blipFill>
        <a:blip xmlns:r="http://schemas.openxmlformats.org/officeDocument/2006/relationships" r:embed="rId10" cstate="print"/>
        <a:srcRect l="11292" r="10490"/>
        <a:stretch/>
      </xdr:blipFill>
      <xdr:spPr>
        <a:xfrm>
          <a:off x="942840" y="17516520"/>
          <a:ext cx="968760" cy="84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187920</xdr:colOff>
      <xdr:row>47</xdr:row>
      <xdr:rowOff>221100</xdr:rowOff>
    </xdr:from>
    <xdr:to>
      <xdr:col>1</xdr:col>
      <xdr:colOff>757440</xdr:colOff>
      <xdr:row>50</xdr:row>
      <xdr:rowOff>137940</xdr:rowOff>
    </xdr:to>
    <xdr:pic>
      <xdr:nvPicPr>
        <xdr:cNvPr id="452" name="Picture 452"/>
        <xdr:cNvPicPr/>
      </xdr:nvPicPr>
      <xdr:blipFill>
        <a:blip xmlns:r="http://schemas.openxmlformats.org/officeDocument/2006/relationships" r:embed="rId11" cstate="print"/>
        <a:srcRect l="14136" t="8956" r="7376"/>
        <a:stretch/>
      </xdr:blipFill>
      <xdr:spPr>
        <a:xfrm>
          <a:off x="1114920" y="10823040"/>
          <a:ext cx="569520" cy="888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34920</xdr:colOff>
      <xdr:row>59</xdr:row>
      <xdr:rowOff>123375</xdr:rowOff>
    </xdr:from>
    <xdr:to>
      <xdr:col>1</xdr:col>
      <xdr:colOff>948960</xdr:colOff>
      <xdr:row>62</xdr:row>
      <xdr:rowOff>151455</xdr:rowOff>
    </xdr:to>
    <xdr:pic>
      <xdr:nvPicPr>
        <xdr:cNvPr id="453" name="Picture 45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61920" y="15820920"/>
          <a:ext cx="914040" cy="1199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34920</xdr:colOff>
      <xdr:row>71</xdr:row>
      <xdr:rowOff>56610</xdr:rowOff>
    </xdr:from>
    <xdr:to>
      <xdr:col>1</xdr:col>
      <xdr:colOff>958320</xdr:colOff>
      <xdr:row>73</xdr:row>
      <xdr:rowOff>127170</xdr:rowOff>
    </xdr:to>
    <xdr:pic>
      <xdr:nvPicPr>
        <xdr:cNvPr id="454" name="Picture 454"/>
        <xdr:cNvPicPr/>
      </xdr:nvPicPr>
      <xdr:blipFill>
        <a:blip xmlns:r="http://schemas.openxmlformats.org/officeDocument/2006/relationships" r:embed="rId13" cstate="print"/>
        <a:srcRect l="4441" t="20092" r="5921" b="13218"/>
        <a:stretch/>
      </xdr:blipFill>
      <xdr:spPr>
        <a:xfrm>
          <a:off x="961920" y="19745280"/>
          <a:ext cx="923400" cy="64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25560</xdr:colOff>
      <xdr:row>73</xdr:row>
      <xdr:rowOff>256680</xdr:rowOff>
    </xdr:from>
    <xdr:to>
      <xdr:col>1</xdr:col>
      <xdr:colOff>961560</xdr:colOff>
      <xdr:row>76</xdr:row>
      <xdr:rowOff>141930</xdr:rowOff>
    </xdr:to>
    <xdr:pic>
      <xdr:nvPicPr>
        <xdr:cNvPr id="455" name="Picture 45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952560" y="20516760"/>
          <a:ext cx="93600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14</xdr:row>
      <xdr:rowOff>30600</xdr:rowOff>
    </xdr:from>
    <xdr:to>
      <xdr:col>1</xdr:col>
      <xdr:colOff>758520</xdr:colOff>
      <xdr:row>14</xdr:row>
      <xdr:rowOff>720000</xdr:rowOff>
    </xdr:to>
    <xdr:pic>
      <xdr:nvPicPr>
        <xdr:cNvPr id="456" name="Picture 456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076400" y="3305160"/>
          <a:ext cx="609120" cy="689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158760</xdr:colOff>
      <xdr:row>92</xdr:row>
      <xdr:rowOff>28170</xdr:rowOff>
    </xdr:from>
    <xdr:to>
      <xdr:col>1</xdr:col>
      <xdr:colOff>711000</xdr:colOff>
      <xdr:row>92</xdr:row>
      <xdr:rowOff>690570</xdr:rowOff>
    </xdr:to>
    <xdr:pic>
      <xdr:nvPicPr>
        <xdr:cNvPr id="457" name="Picture 457"/>
        <xdr:cNvPicPr/>
      </xdr:nvPicPr>
      <xdr:blipFill>
        <a:blip xmlns:r="http://schemas.openxmlformats.org/officeDocument/2006/relationships" r:embed="rId8" cstate="print"/>
        <a:srcRect l="24210" r="22652"/>
        <a:stretch/>
      </xdr:blipFill>
      <xdr:spPr>
        <a:xfrm>
          <a:off x="1085760" y="27117720"/>
          <a:ext cx="552240" cy="662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84</xdr:row>
      <xdr:rowOff>256875</xdr:rowOff>
    </xdr:from>
    <xdr:to>
      <xdr:col>1</xdr:col>
      <xdr:colOff>945720</xdr:colOff>
      <xdr:row>87</xdr:row>
      <xdr:rowOff>115290</xdr:rowOff>
    </xdr:to>
    <xdr:pic>
      <xdr:nvPicPr>
        <xdr:cNvPr id="458" name="Picture 458"/>
        <xdr:cNvPicPr/>
      </xdr:nvPicPr>
      <xdr:blipFill>
        <a:blip xmlns:r="http://schemas.openxmlformats.org/officeDocument/2006/relationships" r:embed="rId16" cstate="print"/>
        <a:srcRect l="17820" r="18003"/>
        <a:stretch/>
      </xdr:blipFill>
      <xdr:spPr>
        <a:xfrm>
          <a:off x="942840" y="23688720"/>
          <a:ext cx="929880" cy="887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77</xdr:row>
      <xdr:rowOff>28170</xdr:rowOff>
    </xdr:from>
    <xdr:to>
      <xdr:col>1</xdr:col>
      <xdr:colOff>972360</xdr:colOff>
      <xdr:row>77</xdr:row>
      <xdr:rowOff>607770</xdr:rowOff>
    </xdr:to>
    <xdr:pic>
      <xdr:nvPicPr>
        <xdr:cNvPr id="459" name="Picture 459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942840" y="21431160"/>
          <a:ext cx="956520" cy="579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25560</xdr:colOff>
      <xdr:row>51</xdr:row>
      <xdr:rowOff>28140</xdr:rowOff>
    </xdr:from>
    <xdr:to>
      <xdr:col>1</xdr:col>
      <xdr:colOff>955440</xdr:colOff>
      <xdr:row>51</xdr:row>
      <xdr:rowOff>860100</xdr:rowOff>
    </xdr:to>
    <xdr:pic>
      <xdr:nvPicPr>
        <xdr:cNvPr id="460" name="Picture 460"/>
        <xdr:cNvPicPr/>
      </xdr:nvPicPr>
      <xdr:blipFill>
        <a:blip xmlns:r="http://schemas.openxmlformats.org/officeDocument/2006/relationships" r:embed="rId18" cstate="print"/>
        <a:srcRect l="14979" r="17293"/>
        <a:stretch/>
      </xdr:blipFill>
      <xdr:spPr>
        <a:xfrm>
          <a:off x="952560" y="11925360"/>
          <a:ext cx="929880" cy="831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52</xdr:row>
      <xdr:rowOff>275820</xdr:rowOff>
    </xdr:from>
    <xdr:to>
      <xdr:col>1</xdr:col>
      <xdr:colOff>960840</xdr:colOff>
      <xdr:row>54</xdr:row>
      <xdr:rowOff>105540</xdr:rowOff>
    </xdr:to>
    <xdr:pic>
      <xdr:nvPicPr>
        <xdr:cNvPr id="461" name="Picture 461"/>
        <xdr:cNvPicPr/>
      </xdr:nvPicPr>
      <xdr:blipFill>
        <a:blip xmlns:r="http://schemas.openxmlformats.org/officeDocument/2006/relationships" r:embed="rId19" cstate="print"/>
        <a:srcRect l="14872" t="24780" r="14872" b="23126"/>
        <a:stretch/>
      </xdr:blipFill>
      <xdr:spPr>
        <a:xfrm>
          <a:off x="942840" y="13125600"/>
          <a:ext cx="945000" cy="70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34920</xdr:colOff>
      <xdr:row>40</xdr:row>
      <xdr:rowOff>142260</xdr:rowOff>
    </xdr:from>
    <xdr:to>
      <xdr:col>1</xdr:col>
      <xdr:colOff>948960</xdr:colOff>
      <xdr:row>45</xdr:row>
      <xdr:rowOff>96900</xdr:rowOff>
    </xdr:to>
    <xdr:pic>
      <xdr:nvPicPr>
        <xdr:cNvPr id="462" name="Picture 462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961920" y="9401040"/>
          <a:ext cx="914040" cy="916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73080</xdr:colOff>
      <xdr:row>68</xdr:row>
      <xdr:rowOff>9090</xdr:rowOff>
    </xdr:from>
    <xdr:to>
      <xdr:col>1</xdr:col>
      <xdr:colOff>871560</xdr:colOff>
      <xdr:row>70</xdr:row>
      <xdr:rowOff>92250</xdr:rowOff>
    </xdr:to>
    <xdr:pic>
      <xdr:nvPicPr>
        <xdr:cNvPr id="463" name="Picture 463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000080" y="18687960"/>
          <a:ext cx="798480" cy="807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82800</xdr:colOff>
      <xdr:row>94</xdr:row>
      <xdr:rowOff>18810</xdr:rowOff>
    </xdr:from>
    <xdr:to>
      <xdr:col>1</xdr:col>
      <xdr:colOff>769320</xdr:colOff>
      <xdr:row>95</xdr:row>
      <xdr:rowOff>466290</xdr:rowOff>
    </xdr:to>
    <xdr:pic>
      <xdr:nvPicPr>
        <xdr:cNvPr id="464" name="Picture 464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009800" y="28756080"/>
          <a:ext cx="68652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63720</xdr:colOff>
      <xdr:row>93</xdr:row>
      <xdr:rowOff>18810</xdr:rowOff>
    </xdr:from>
    <xdr:to>
      <xdr:col>1</xdr:col>
      <xdr:colOff>815760</xdr:colOff>
      <xdr:row>93</xdr:row>
      <xdr:rowOff>639450</xdr:rowOff>
    </xdr:to>
    <xdr:pic>
      <xdr:nvPicPr>
        <xdr:cNvPr id="465" name="Picture 465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990720" y="27965520"/>
          <a:ext cx="752040" cy="620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158730</xdr:colOff>
      <xdr:row>9</xdr:row>
      <xdr:rowOff>57600</xdr:rowOff>
    </xdr:from>
    <xdr:to>
      <xdr:col>1</xdr:col>
      <xdr:colOff>650490</xdr:colOff>
      <xdr:row>9</xdr:row>
      <xdr:rowOff>740880</xdr:rowOff>
    </xdr:to>
    <xdr:pic>
      <xdr:nvPicPr>
        <xdr:cNvPr id="466" name="Picture 466"/>
        <xdr:cNvPicPr/>
      </xdr:nvPicPr>
      <xdr:blipFill>
        <a:blip xmlns:r="http://schemas.openxmlformats.org/officeDocument/2006/relationships" r:embed="rId1" cstate="print"/>
        <a:srcRect l="16163" t="17426" r="18052" b="18182"/>
        <a:stretch/>
      </xdr:blipFill>
      <xdr:spPr>
        <a:xfrm>
          <a:off x="1035030" y="2429325"/>
          <a:ext cx="491760" cy="683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130095</xdr:colOff>
      <xdr:row>10</xdr:row>
      <xdr:rowOff>47520</xdr:rowOff>
    </xdr:from>
    <xdr:to>
      <xdr:col>1</xdr:col>
      <xdr:colOff>672615</xdr:colOff>
      <xdr:row>10</xdr:row>
      <xdr:rowOff>737280</xdr:rowOff>
    </xdr:to>
    <xdr:pic>
      <xdr:nvPicPr>
        <xdr:cNvPr id="467" name="Picture 467"/>
        <xdr:cNvPicPr/>
      </xdr:nvPicPr>
      <xdr:blipFill>
        <a:blip xmlns:r="http://schemas.openxmlformats.org/officeDocument/2006/relationships" r:embed="rId2" cstate="print"/>
        <a:srcRect l="15465" t="15894" r="17849" b="18018"/>
        <a:stretch/>
      </xdr:blipFill>
      <xdr:spPr>
        <a:xfrm>
          <a:off x="1006395" y="3190770"/>
          <a:ext cx="542520" cy="68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149370</xdr:colOff>
      <xdr:row>11</xdr:row>
      <xdr:rowOff>38160</xdr:rowOff>
    </xdr:from>
    <xdr:to>
      <xdr:col>1</xdr:col>
      <xdr:colOff>654810</xdr:colOff>
      <xdr:row>11</xdr:row>
      <xdr:rowOff>788760</xdr:rowOff>
    </xdr:to>
    <xdr:pic>
      <xdr:nvPicPr>
        <xdr:cNvPr id="468" name="Picture 468"/>
        <xdr:cNvPicPr/>
      </xdr:nvPicPr>
      <xdr:blipFill>
        <a:blip xmlns:r="http://schemas.openxmlformats.org/officeDocument/2006/relationships" r:embed="rId3" cstate="print"/>
        <a:srcRect l="16134" t="16302" r="19244" b="16302"/>
        <a:stretch/>
      </xdr:blipFill>
      <xdr:spPr>
        <a:xfrm>
          <a:off x="1025670" y="3981510"/>
          <a:ext cx="505440" cy="750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457200</xdr:colOff>
      <xdr:row>0</xdr:row>
      <xdr:rowOff>390240</xdr:rowOff>
    </xdr:to>
    <xdr:pic>
      <xdr:nvPicPr>
        <xdr:cNvPr id="473" name="Picture 473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0" y="0"/>
          <a:ext cx="13842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139680</xdr:colOff>
      <xdr:row>62</xdr:row>
      <xdr:rowOff>28440</xdr:rowOff>
    </xdr:from>
    <xdr:to>
      <xdr:col>1</xdr:col>
      <xdr:colOff>618120</xdr:colOff>
      <xdr:row>63</xdr:row>
      <xdr:rowOff>294840</xdr:rowOff>
    </xdr:to>
    <xdr:pic>
      <xdr:nvPicPr>
        <xdr:cNvPr id="474" name="Picture 474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66680" y="34175520"/>
          <a:ext cx="478440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120600</xdr:colOff>
      <xdr:row>64</xdr:row>
      <xdr:rowOff>47880</xdr:rowOff>
    </xdr:from>
    <xdr:to>
      <xdr:col>1</xdr:col>
      <xdr:colOff>620280</xdr:colOff>
      <xdr:row>65</xdr:row>
      <xdr:rowOff>342720</xdr:rowOff>
    </xdr:to>
    <xdr:pic>
      <xdr:nvPicPr>
        <xdr:cNvPr id="475" name="Picture 475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47600" y="34937640"/>
          <a:ext cx="499680" cy="666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111240</xdr:colOff>
      <xdr:row>66</xdr:row>
      <xdr:rowOff>28800</xdr:rowOff>
    </xdr:from>
    <xdr:to>
      <xdr:col>1</xdr:col>
      <xdr:colOff>634680</xdr:colOff>
      <xdr:row>67</xdr:row>
      <xdr:rowOff>355320</xdr:rowOff>
    </xdr:to>
    <xdr:pic>
      <xdr:nvPicPr>
        <xdr:cNvPr id="476" name="Picture 476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38240" y="35661600"/>
          <a:ext cx="523440" cy="698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139680</xdr:colOff>
      <xdr:row>68</xdr:row>
      <xdr:rowOff>47880</xdr:rowOff>
    </xdr:from>
    <xdr:to>
      <xdr:col>1</xdr:col>
      <xdr:colOff>624960</xdr:colOff>
      <xdr:row>69</xdr:row>
      <xdr:rowOff>323640</xdr:rowOff>
    </xdr:to>
    <xdr:pic>
      <xdr:nvPicPr>
        <xdr:cNvPr id="477" name="Picture 477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66680" y="36423720"/>
          <a:ext cx="48528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57</xdr:row>
      <xdr:rowOff>38520</xdr:rowOff>
    </xdr:from>
    <xdr:to>
      <xdr:col>1</xdr:col>
      <xdr:colOff>615600</xdr:colOff>
      <xdr:row>58</xdr:row>
      <xdr:rowOff>429480</xdr:rowOff>
    </xdr:to>
    <xdr:pic>
      <xdr:nvPicPr>
        <xdr:cNvPr id="478" name="Picture 478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76400" y="31270680"/>
          <a:ext cx="466200" cy="857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158760</xdr:colOff>
      <xdr:row>30</xdr:row>
      <xdr:rowOff>28800</xdr:rowOff>
    </xdr:from>
    <xdr:to>
      <xdr:col>1</xdr:col>
      <xdr:colOff>596520</xdr:colOff>
      <xdr:row>30</xdr:row>
      <xdr:rowOff>577800</xdr:rowOff>
    </xdr:to>
    <xdr:pic>
      <xdr:nvPicPr>
        <xdr:cNvPr id="479" name="Picture 479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85760" y="16144920"/>
          <a:ext cx="437760" cy="54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158760</xdr:colOff>
      <xdr:row>31</xdr:row>
      <xdr:rowOff>38520</xdr:rowOff>
    </xdr:from>
    <xdr:to>
      <xdr:col>1</xdr:col>
      <xdr:colOff>596520</xdr:colOff>
      <xdr:row>31</xdr:row>
      <xdr:rowOff>567000</xdr:rowOff>
    </xdr:to>
    <xdr:pic>
      <xdr:nvPicPr>
        <xdr:cNvPr id="480" name="Picture 480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85760" y="16764120"/>
          <a:ext cx="437760" cy="528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139680</xdr:colOff>
      <xdr:row>32</xdr:row>
      <xdr:rowOff>38160</xdr:rowOff>
    </xdr:from>
    <xdr:to>
      <xdr:col>1</xdr:col>
      <xdr:colOff>587160</xdr:colOff>
      <xdr:row>32</xdr:row>
      <xdr:rowOff>550800</xdr:rowOff>
    </xdr:to>
    <xdr:pic>
      <xdr:nvPicPr>
        <xdr:cNvPr id="481" name="Picture 481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66680" y="17373600"/>
          <a:ext cx="447480" cy="512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111240</xdr:colOff>
      <xdr:row>33</xdr:row>
      <xdr:rowOff>47880</xdr:rowOff>
    </xdr:from>
    <xdr:to>
      <xdr:col>1</xdr:col>
      <xdr:colOff>625320</xdr:colOff>
      <xdr:row>34</xdr:row>
      <xdr:rowOff>347400</xdr:rowOff>
    </xdr:to>
    <xdr:pic>
      <xdr:nvPicPr>
        <xdr:cNvPr id="482" name="Picture 482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38240" y="17992800"/>
          <a:ext cx="514080" cy="680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35</xdr:row>
      <xdr:rowOff>38160</xdr:rowOff>
    </xdr:from>
    <xdr:to>
      <xdr:col>1</xdr:col>
      <xdr:colOff>596880</xdr:colOff>
      <xdr:row>35</xdr:row>
      <xdr:rowOff>641160</xdr:rowOff>
    </xdr:to>
    <xdr:pic>
      <xdr:nvPicPr>
        <xdr:cNvPr id="483" name="Picture 483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76400" y="18745200"/>
          <a:ext cx="447480" cy="603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92160</xdr:colOff>
      <xdr:row>36</xdr:row>
      <xdr:rowOff>76320</xdr:rowOff>
    </xdr:from>
    <xdr:to>
      <xdr:col>1</xdr:col>
      <xdr:colOff>644400</xdr:colOff>
      <xdr:row>37</xdr:row>
      <xdr:rowOff>350280</xdr:rowOff>
    </xdr:to>
    <xdr:pic>
      <xdr:nvPicPr>
        <xdr:cNvPr id="484" name="Picture 484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019160" y="19459440"/>
          <a:ext cx="552240" cy="71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120600</xdr:colOff>
      <xdr:row>38</xdr:row>
      <xdr:rowOff>57600</xdr:rowOff>
    </xdr:from>
    <xdr:to>
      <xdr:col>1</xdr:col>
      <xdr:colOff>615600</xdr:colOff>
      <xdr:row>38</xdr:row>
      <xdr:rowOff>655200</xdr:rowOff>
    </xdr:to>
    <xdr:pic>
      <xdr:nvPicPr>
        <xdr:cNvPr id="485" name="Picture 485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47600" y="20316960"/>
          <a:ext cx="495000" cy="597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92160</xdr:colOff>
      <xdr:row>39</xdr:row>
      <xdr:rowOff>95400</xdr:rowOff>
    </xdr:from>
    <xdr:to>
      <xdr:col>1</xdr:col>
      <xdr:colOff>644400</xdr:colOff>
      <xdr:row>40</xdr:row>
      <xdr:rowOff>307440</xdr:rowOff>
    </xdr:to>
    <xdr:pic>
      <xdr:nvPicPr>
        <xdr:cNvPr id="486" name="Picture 486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19160" y="21040560"/>
          <a:ext cx="552240" cy="678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41</xdr:row>
      <xdr:rowOff>47880</xdr:rowOff>
    </xdr:from>
    <xdr:to>
      <xdr:col>1</xdr:col>
      <xdr:colOff>568080</xdr:colOff>
      <xdr:row>41</xdr:row>
      <xdr:rowOff>667080</xdr:rowOff>
    </xdr:to>
    <xdr:pic>
      <xdr:nvPicPr>
        <xdr:cNvPr id="487" name="Picture 48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076400" y="21926520"/>
          <a:ext cx="418680" cy="61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92160</xdr:colOff>
      <xdr:row>42</xdr:row>
      <xdr:rowOff>66600</xdr:rowOff>
    </xdr:from>
    <xdr:to>
      <xdr:col>1</xdr:col>
      <xdr:colOff>587160</xdr:colOff>
      <xdr:row>43</xdr:row>
      <xdr:rowOff>428400</xdr:rowOff>
    </xdr:to>
    <xdr:pic>
      <xdr:nvPicPr>
        <xdr:cNvPr id="488" name="Picture 488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019160" y="22659840"/>
          <a:ext cx="495000" cy="82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90000</xdr:colOff>
      <xdr:row>44</xdr:row>
      <xdr:rowOff>47880</xdr:rowOff>
    </xdr:from>
    <xdr:to>
      <xdr:col>1</xdr:col>
      <xdr:colOff>594360</xdr:colOff>
      <xdr:row>44</xdr:row>
      <xdr:rowOff>685440</xdr:rowOff>
    </xdr:to>
    <xdr:pic>
      <xdr:nvPicPr>
        <xdr:cNvPr id="489" name="Picture 489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017000" y="23574600"/>
          <a:ext cx="504360" cy="637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92160</xdr:colOff>
      <xdr:row>45</xdr:row>
      <xdr:rowOff>47880</xdr:rowOff>
    </xdr:from>
    <xdr:to>
      <xdr:col>1</xdr:col>
      <xdr:colOff>596520</xdr:colOff>
      <xdr:row>46</xdr:row>
      <xdr:rowOff>415440</xdr:rowOff>
    </xdr:to>
    <xdr:pic>
      <xdr:nvPicPr>
        <xdr:cNvPr id="490" name="Picture 490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019160" y="24327000"/>
          <a:ext cx="504360" cy="834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82710</xdr:colOff>
      <xdr:row>47</xdr:row>
      <xdr:rowOff>66600</xdr:rowOff>
    </xdr:from>
    <xdr:to>
      <xdr:col>1</xdr:col>
      <xdr:colOff>749070</xdr:colOff>
      <xdr:row>47</xdr:row>
      <xdr:rowOff>857160</xdr:rowOff>
    </xdr:to>
    <xdr:pic>
      <xdr:nvPicPr>
        <xdr:cNvPr id="491" name="Picture 491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959010" y="25507875"/>
          <a:ext cx="666360" cy="790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92295</xdr:colOff>
      <xdr:row>48</xdr:row>
      <xdr:rowOff>38160</xdr:rowOff>
    </xdr:from>
    <xdr:to>
      <xdr:col>1</xdr:col>
      <xdr:colOff>720495</xdr:colOff>
      <xdr:row>49</xdr:row>
      <xdr:rowOff>390960</xdr:rowOff>
    </xdr:to>
    <xdr:pic>
      <xdr:nvPicPr>
        <xdr:cNvPr id="492" name="Picture 492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968595" y="26403360"/>
          <a:ext cx="628200" cy="8195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216075</xdr:colOff>
      <xdr:row>50</xdr:row>
      <xdr:rowOff>47880</xdr:rowOff>
    </xdr:from>
    <xdr:to>
      <xdr:col>1</xdr:col>
      <xdr:colOff>625395</xdr:colOff>
      <xdr:row>50</xdr:row>
      <xdr:rowOff>779760</xdr:rowOff>
    </xdr:to>
    <xdr:pic>
      <xdr:nvPicPr>
        <xdr:cNvPr id="493" name="Picture 493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092375" y="27346530"/>
          <a:ext cx="409320" cy="73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166200</xdr:colOff>
      <xdr:row>51</xdr:row>
      <xdr:rowOff>64800</xdr:rowOff>
    </xdr:from>
    <xdr:to>
      <xdr:col>1</xdr:col>
      <xdr:colOff>689640</xdr:colOff>
      <xdr:row>52</xdr:row>
      <xdr:rowOff>390240</xdr:rowOff>
    </xdr:to>
    <xdr:pic>
      <xdr:nvPicPr>
        <xdr:cNvPr id="494" name="Picture 494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042500" y="28182600"/>
          <a:ext cx="523440" cy="7921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223500</xdr:colOff>
      <xdr:row>53</xdr:row>
      <xdr:rowOff>116640</xdr:rowOff>
    </xdr:from>
    <xdr:to>
      <xdr:col>1</xdr:col>
      <xdr:colOff>613740</xdr:colOff>
      <xdr:row>53</xdr:row>
      <xdr:rowOff>666720</xdr:rowOff>
    </xdr:to>
    <xdr:pic>
      <xdr:nvPicPr>
        <xdr:cNvPr id="495" name="Picture 495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099800" y="29167890"/>
          <a:ext cx="390240" cy="550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166125</xdr:colOff>
      <xdr:row>54</xdr:row>
      <xdr:rowOff>59040</xdr:rowOff>
    </xdr:from>
    <xdr:to>
      <xdr:col>1</xdr:col>
      <xdr:colOff>622965</xdr:colOff>
      <xdr:row>55</xdr:row>
      <xdr:rowOff>405360</xdr:rowOff>
    </xdr:to>
    <xdr:pic>
      <xdr:nvPicPr>
        <xdr:cNvPr id="496" name="Picture 496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1042425" y="29900865"/>
          <a:ext cx="456840" cy="727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128160</xdr:colOff>
      <xdr:row>56</xdr:row>
      <xdr:rowOff>37440</xdr:rowOff>
    </xdr:from>
    <xdr:to>
      <xdr:col>1</xdr:col>
      <xdr:colOff>604080</xdr:colOff>
      <xdr:row>56</xdr:row>
      <xdr:rowOff>714240</xdr:rowOff>
    </xdr:to>
    <xdr:pic>
      <xdr:nvPicPr>
        <xdr:cNvPr id="497" name="Picture 497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1055160" y="30498120"/>
          <a:ext cx="475920" cy="67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101520</xdr:colOff>
      <xdr:row>60</xdr:row>
      <xdr:rowOff>47880</xdr:rowOff>
    </xdr:from>
    <xdr:to>
      <xdr:col>1</xdr:col>
      <xdr:colOff>634680</xdr:colOff>
      <xdr:row>60</xdr:row>
      <xdr:rowOff>772560</xdr:rowOff>
    </xdr:to>
    <xdr:pic>
      <xdr:nvPicPr>
        <xdr:cNvPr id="498" name="Picture 498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1028520" y="33232680"/>
          <a:ext cx="533160" cy="72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111240</xdr:colOff>
      <xdr:row>59</xdr:row>
      <xdr:rowOff>76320</xdr:rowOff>
    </xdr:from>
    <xdr:to>
      <xdr:col>1</xdr:col>
      <xdr:colOff>625320</xdr:colOff>
      <xdr:row>59</xdr:row>
      <xdr:rowOff>937800</xdr:rowOff>
    </xdr:to>
    <xdr:pic>
      <xdr:nvPicPr>
        <xdr:cNvPr id="499" name="Picture 499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1038240" y="32241960"/>
          <a:ext cx="514080" cy="86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92130</xdr:colOff>
      <xdr:row>87</xdr:row>
      <xdr:rowOff>47880</xdr:rowOff>
    </xdr:from>
    <xdr:to>
      <xdr:col>1</xdr:col>
      <xdr:colOff>723930</xdr:colOff>
      <xdr:row>87</xdr:row>
      <xdr:rowOff>885600</xdr:rowOff>
    </xdr:to>
    <xdr:pic>
      <xdr:nvPicPr>
        <xdr:cNvPr id="500" name="Picture 500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968430" y="45691680"/>
          <a:ext cx="63180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80640</xdr:colOff>
      <xdr:row>88</xdr:row>
      <xdr:rowOff>112320</xdr:rowOff>
    </xdr:from>
    <xdr:to>
      <xdr:col>1</xdr:col>
      <xdr:colOff>689760</xdr:colOff>
      <xdr:row>88</xdr:row>
      <xdr:rowOff>847440</xdr:rowOff>
    </xdr:to>
    <xdr:pic>
      <xdr:nvPicPr>
        <xdr:cNvPr id="501" name="Picture 501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1007640" y="46441800"/>
          <a:ext cx="609120" cy="735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89</xdr:row>
      <xdr:rowOff>133560</xdr:rowOff>
    </xdr:from>
    <xdr:to>
      <xdr:col>1</xdr:col>
      <xdr:colOff>698040</xdr:colOff>
      <xdr:row>89</xdr:row>
      <xdr:rowOff>828360</xdr:rowOff>
    </xdr:to>
    <xdr:pic>
      <xdr:nvPicPr>
        <xdr:cNvPr id="502" name="Picture 502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942840" y="47377440"/>
          <a:ext cx="68220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876135</xdr:colOff>
      <xdr:row>90</xdr:row>
      <xdr:rowOff>123840</xdr:rowOff>
    </xdr:from>
    <xdr:to>
      <xdr:col>1</xdr:col>
      <xdr:colOff>710640</xdr:colOff>
      <xdr:row>90</xdr:row>
      <xdr:rowOff>827280</xdr:rowOff>
    </xdr:to>
    <xdr:pic>
      <xdr:nvPicPr>
        <xdr:cNvPr id="503" name="Picture 503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923760" y="48282120"/>
          <a:ext cx="713880" cy="70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6480</xdr:colOff>
      <xdr:row>92</xdr:row>
      <xdr:rowOff>181080</xdr:rowOff>
    </xdr:from>
    <xdr:to>
      <xdr:col>1</xdr:col>
      <xdr:colOff>730080</xdr:colOff>
      <xdr:row>92</xdr:row>
      <xdr:rowOff>733320</xdr:rowOff>
    </xdr:to>
    <xdr:pic>
      <xdr:nvPicPr>
        <xdr:cNvPr id="504" name="Picture 504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882780" y="50396880"/>
          <a:ext cx="7236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82770</xdr:colOff>
      <xdr:row>91</xdr:row>
      <xdr:rowOff>123840</xdr:rowOff>
    </xdr:from>
    <xdr:to>
      <xdr:col>1</xdr:col>
      <xdr:colOff>700890</xdr:colOff>
      <xdr:row>91</xdr:row>
      <xdr:rowOff>747720</xdr:rowOff>
    </xdr:to>
    <xdr:pic>
      <xdr:nvPicPr>
        <xdr:cNvPr id="505" name="Picture 505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959070" y="49425240"/>
          <a:ext cx="618120" cy="62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63720</xdr:colOff>
      <xdr:row>78</xdr:row>
      <xdr:rowOff>85680</xdr:rowOff>
    </xdr:from>
    <xdr:to>
      <xdr:col>1</xdr:col>
      <xdr:colOff>692280</xdr:colOff>
      <xdr:row>79</xdr:row>
      <xdr:rowOff>325440</xdr:rowOff>
    </xdr:to>
    <xdr:pic>
      <xdr:nvPicPr>
        <xdr:cNvPr id="506" name="Picture 506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990720" y="40176360"/>
          <a:ext cx="628560" cy="811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139680</xdr:colOff>
      <xdr:row>80</xdr:row>
      <xdr:rowOff>38160</xdr:rowOff>
    </xdr:from>
    <xdr:to>
      <xdr:col>1</xdr:col>
      <xdr:colOff>587160</xdr:colOff>
      <xdr:row>80</xdr:row>
      <xdr:rowOff>516960</xdr:rowOff>
    </xdr:to>
    <xdr:pic>
      <xdr:nvPicPr>
        <xdr:cNvPr id="507" name="Picture 507"/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1066680" y="41271840"/>
          <a:ext cx="447480" cy="478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225360</xdr:colOff>
      <xdr:row>81</xdr:row>
      <xdr:rowOff>47880</xdr:rowOff>
    </xdr:from>
    <xdr:to>
      <xdr:col>1</xdr:col>
      <xdr:colOff>491760</xdr:colOff>
      <xdr:row>81</xdr:row>
      <xdr:rowOff>523800</xdr:rowOff>
    </xdr:to>
    <xdr:pic>
      <xdr:nvPicPr>
        <xdr:cNvPr id="508" name="Picture 508"/>
        <xdr:cNvPicPr/>
      </xdr:nvPicPr>
      <xdr:blipFill>
        <a:blip xmlns:r="http://schemas.openxmlformats.org/officeDocument/2006/relationships" r:embed="rId38" cstate="print"/>
        <a:stretch/>
      </xdr:blipFill>
      <xdr:spPr>
        <a:xfrm>
          <a:off x="1152360" y="41852880"/>
          <a:ext cx="266400" cy="47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187560</xdr:colOff>
      <xdr:row>82</xdr:row>
      <xdr:rowOff>47520</xdr:rowOff>
    </xdr:from>
    <xdr:to>
      <xdr:col>1</xdr:col>
      <xdr:colOff>473040</xdr:colOff>
      <xdr:row>82</xdr:row>
      <xdr:rowOff>531000</xdr:rowOff>
    </xdr:to>
    <xdr:pic>
      <xdr:nvPicPr>
        <xdr:cNvPr id="509" name="Picture 509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1114560" y="42424200"/>
          <a:ext cx="285480" cy="483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83</xdr:row>
      <xdr:rowOff>95400</xdr:rowOff>
    </xdr:from>
    <xdr:to>
      <xdr:col>1</xdr:col>
      <xdr:colOff>473040</xdr:colOff>
      <xdr:row>83</xdr:row>
      <xdr:rowOff>708480</xdr:rowOff>
    </xdr:to>
    <xdr:pic>
      <xdr:nvPicPr>
        <xdr:cNvPr id="510" name="Picture 510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1076400" y="43043400"/>
          <a:ext cx="323640" cy="613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84</xdr:row>
      <xdr:rowOff>38520</xdr:rowOff>
    </xdr:from>
    <xdr:to>
      <xdr:col>1</xdr:col>
      <xdr:colOff>539640</xdr:colOff>
      <xdr:row>84</xdr:row>
      <xdr:rowOff>714600</xdr:rowOff>
    </xdr:to>
    <xdr:pic>
      <xdr:nvPicPr>
        <xdr:cNvPr id="511" name="Picture 511"/>
        <xdr:cNvPicPr/>
      </xdr:nvPicPr>
      <xdr:blipFill>
        <a:blip xmlns:r="http://schemas.openxmlformats.org/officeDocument/2006/relationships" r:embed="rId41" cstate="print"/>
        <a:stretch/>
      </xdr:blipFill>
      <xdr:spPr>
        <a:xfrm>
          <a:off x="1076400" y="43758000"/>
          <a:ext cx="390240" cy="67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101880</xdr:colOff>
      <xdr:row>85</xdr:row>
      <xdr:rowOff>47880</xdr:rowOff>
    </xdr:from>
    <xdr:to>
      <xdr:col>1</xdr:col>
      <xdr:colOff>635040</xdr:colOff>
      <xdr:row>85</xdr:row>
      <xdr:rowOff>693360</xdr:rowOff>
    </xdr:to>
    <xdr:pic>
      <xdr:nvPicPr>
        <xdr:cNvPr id="512" name="Picture 512"/>
        <xdr:cNvPicPr/>
      </xdr:nvPicPr>
      <xdr:blipFill>
        <a:blip xmlns:r="http://schemas.openxmlformats.org/officeDocument/2006/relationships" r:embed="rId42" cstate="print"/>
        <a:stretch/>
      </xdr:blipFill>
      <xdr:spPr>
        <a:xfrm>
          <a:off x="1028880" y="44538840"/>
          <a:ext cx="533160" cy="64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120900</xdr:colOff>
      <xdr:row>12</xdr:row>
      <xdr:rowOff>47880</xdr:rowOff>
    </xdr:from>
    <xdr:to>
      <xdr:col>1</xdr:col>
      <xdr:colOff>720660</xdr:colOff>
      <xdr:row>13</xdr:row>
      <xdr:rowOff>409320</xdr:rowOff>
    </xdr:to>
    <xdr:pic>
      <xdr:nvPicPr>
        <xdr:cNvPr id="513" name="Picture 513"/>
        <xdr:cNvPicPr/>
      </xdr:nvPicPr>
      <xdr:blipFill>
        <a:blip xmlns:r="http://schemas.openxmlformats.org/officeDocument/2006/relationships" r:embed="rId43" cstate="print"/>
        <a:stretch/>
      </xdr:blipFill>
      <xdr:spPr>
        <a:xfrm>
          <a:off x="997200" y="4819905"/>
          <a:ext cx="599760" cy="7995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73215</xdr:colOff>
      <xdr:row>14</xdr:row>
      <xdr:rowOff>47715</xdr:rowOff>
    </xdr:from>
    <xdr:to>
      <xdr:col>1</xdr:col>
      <xdr:colOff>737055</xdr:colOff>
      <xdr:row>15</xdr:row>
      <xdr:rowOff>447315</xdr:rowOff>
    </xdr:to>
    <xdr:pic>
      <xdr:nvPicPr>
        <xdr:cNvPr id="514" name="Picture 514"/>
        <xdr:cNvPicPr/>
      </xdr:nvPicPr>
      <xdr:blipFill>
        <a:blip xmlns:r="http://schemas.openxmlformats.org/officeDocument/2006/relationships" r:embed="rId44" cstate="print"/>
        <a:stretch/>
      </xdr:blipFill>
      <xdr:spPr>
        <a:xfrm>
          <a:off x="949515" y="5696040"/>
          <a:ext cx="663840" cy="88537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89910</xdr:colOff>
      <xdr:row>16</xdr:row>
      <xdr:rowOff>44640</xdr:rowOff>
    </xdr:from>
    <xdr:to>
      <xdr:col>1</xdr:col>
      <xdr:colOff>727830</xdr:colOff>
      <xdr:row>17</xdr:row>
      <xdr:rowOff>438120</xdr:rowOff>
    </xdr:to>
    <xdr:pic>
      <xdr:nvPicPr>
        <xdr:cNvPr id="515" name="Picture 515"/>
        <xdr:cNvPicPr/>
      </xdr:nvPicPr>
      <xdr:blipFill>
        <a:blip xmlns:r="http://schemas.openxmlformats.org/officeDocument/2006/relationships" r:embed="rId45" cstate="print"/>
        <a:stretch/>
      </xdr:blipFill>
      <xdr:spPr>
        <a:xfrm>
          <a:off x="966210" y="6664515"/>
          <a:ext cx="637920" cy="85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80580</xdr:colOff>
      <xdr:row>18</xdr:row>
      <xdr:rowOff>95400</xdr:rowOff>
    </xdr:from>
    <xdr:to>
      <xdr:col>1</xdr:col>
      <xdr:colOff>737580</xdr:colOff>
      <xdr:row>19</xdr:row>
      <xdr:rowOff>428400</xdr:rowOff>
    </xdr:to>
    <xdr:pic>
      <xdr:nvPicPr>
        <xdr:cNvPr id="516" name="Picture 516"/>
        <xdr:cNvPicPr/>
      </xdr:nvPicPr>
      <xdr:blipFill>
        <a:blip xmlns:r="http://schemas.openxmlformats.org/officeDocument/2006/relationships" r:embed="rId46" cstate="print"/>
        <a:stretch/>
      </xdr:blipFill>
      <xdr:spPr>
        <a:xfrm>
          <a:off x="956880" y="7629675"/>
          <a:ext cx="657000" cy="8759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47625</xdr:colOff>
      <xdr:row>28</xdr:row>
      <xdr:rowOff>257400</xdr:rowOff>
    </xdr:from>
    <xdr:to>
      <xdr:col>1</xdr:col>
      <xdr:colOff>767985</xdr:colOff>
      <xdr:row>28</xdr:row>
      <xdr:rowOff>1285920</xdr:rowOff>
    </xdr:to>
    <xdr:pic>
      <xdr:nvPicPr>
        <xdr:cNvPr id="517" name="Picture 517"/>
        <xdr:cNvPicPr/>
      </xdr:nvPicPr>
      <xdr:blipFill>
        <a:blip xmlns:r="http://schemas.openxmlformats.org/officeDocument/2006/relationships" r:embed="rId47" cstate="print"/>
        <a:stretch/>
      </xdr:blipFill>
      <xdr:spPr>
        <a:xfrm>
          <a:off x="923925" y="14878275"/>
          <a:ext cx="720360" cy="1028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57150</xdr:colOff>
      <xdr:row>20</xdr:row>
      <xdr:rowOff>48490</xdr:rowOff>
    </xdr:from>
    <xdr:to>
      <xdr:col>1</xdr:col>
      <xdr:colOff>771525</xdr:colOff>
      <xdr:row>21</xdr:row>
      <xdr:rowOff>628649</xdr:rowOff>
    </xdr:to>
    <xdr:pic>
      <xdr:nvPicPr>
        <xdr:cNvPr id="17435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33450" y="8668615"/>
          <a:ext cx="714375" cy="12469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57150</xdr:colOff>
      <xdr:row>22</xdr:row>
      <xdr:rowOff>104774</xdr:rowOff>
    </xdr:from>
    <xdr:to>
      <xdr:col>1</xdr:col>
      <xdr:colOff>774373</xdr:colOff>
      <xdr:row>23</xdr:row>
      <xdr:rowOff>647699</xdr:rowOff>
    </xdr:to>
    <xdr:pic>
      <xdr:nvPicPr>
        <xdr:cNvPr id="17436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933450" y="10058399"/>
          <a:ext cx="717223" cy="1266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57150</xdr:colOff>
      <xdr:row>24</xdr:row>
      <xdr:rowOff>285750</xdr:rowOff>
    </xdr:from>
    <xdr:to>
      <xdr:col>1</xdr:col>
      <xdr:colOff>750978</xdr:colOff>
      <xdr:row>25</xdr:row>
      <xdr:rowOff>504825</xdr:rowOff>
    </xdr:to>
    <xdr:pic>
      <xdr:nvPicPr>
        <xdr:cNvPr id="17437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933450" y="11687175"/>
          <a:ext cx="693828" cy="1047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47625</xdr:colOff>
      <xdr:row>26</xdr:row>
      <xdr:rowOff>138056</xdr:rowOff>
    </xdr:from>
    <xdr:to>
      <xdr:col>1</xdr:col>
      <xdr:colOff>781050</xdr:colOff>
      <xdr:row>27</xdr:row>
      <xdr:rowOff>685800</xdr:rowOff>
    </xdr:to>
    <xdr:pic>
      <xdr:nvPicPr>
        <xdr:cNvPr id="1743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923925" y="13196831"/>
          <a:ext cx="733425" cy="13287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593280</xdr:colOff>
      <xdr:row>0</xdr:row>
      <xdr:rowOff>390240</xdr:rowOff>
    </xdr:to>
    <xdr:pic>
      <xdr:nvPicPr>
        <xdr:cNvPr id="518" name="Picture 51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392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44640</xdr:colOff>
      <xdr:row>12</xdr:row>
      <xdr:rowOff>19440</xdr:rowOff>
    </xdr:from>
    <xdr:to>
      <xdr:col>1</xdr:col>
      <xdr:colOff>904320</xdr:colOff>
      <xdr:row>12</xdr:row>
      <xdr:rowOff>382680</xdr:rowOff>
    </xdr:to>
    <xdr:pic>
      <xdr:nvPicPr>
        <xdr:cNvPr id="519" name="Picture 51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90560" y="3610080"/>
          <a:ext cx="859680" cy="363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56160</xdr:colOff>
      <xdr:row>13</xdr:row>
      <xdr:rowOff>16560</xdr:rowOff>
    </xdr:from>
    <xdr:to>
      <xdr:col>1</xdr:col>
      <xdr:colOff>817920</xdr:colOff>
      <xdr:row>13</xdr:row>
      <xdr:rowOff>511560</xdr:rowOff>
    </xdr:to>
    <xdr:pic>
      <xdr:nvPicPr>
        <xdr:cNvPr id="520" name="Picture 52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02080" y="4026240"/>
          <a:ext cx="76176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62280</xdr:colOff>
      <xdr:row>14</xdr:row>
      <xdr:rowOff>56160</xdr:rowOff>
    </xdr:from>
    <xdr:to>
      <xdr:col>1</xdr:col>
      <xdr:colOff>890640</xdr:colOff>
      <xdr:row>14</xdr:row>
      <xdr:rowOff>408240</xdr:rowOff>
    </xdr:to>
    <xdr:pic>
      <xdr:nvPicPr>
        <xdr:cNvPr id="521" name="Picture 52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08200" y="4599360"/>
          <a:ext cx="828360" cy="3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204840</xdr:colOff>
      <xdr:row>21</xdr:row>
      <xdr:rowOff>19800</xdr:rowOff>
    </xdr:from>
    <xdr:to>
      <xdr:col>1</xdr:col>
      <xdr:colOff>833040</xdr:colOff>
      <xdr:row>21</xdr:row>
      <xdr:rowOff>448200</xdr:rowOff>
    </xdr:to>
    <xdr:pic>
      <xdr:nvPicPr>
        <xdr:cNvPr id="522" name="Picture 52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950760" y="8525520"/>
          <a:ext cx="628200" cy="428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199800</xdr:colOff>
      <xdr:row>22</xdr:row>
      <xdr:rowOff>32760</xdr:rowOff>
    </xdr:from>
    <xdr:to>
      <xdr:col>1</xdr:col>
      <xdr:colOff>847080</xdr:colOff>
      <xdr:row>22</xdr:row>
      <xdr:rowOff>508680</xdr:rowOff>
    </xdr:to>
    <xdr:pic>
      <xdr:nvPicPr>
        <xdr:cNvPr id="523" name="Picture 52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45720" y="9005040"/>
          <a:ext cx="647280" cy="47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145440</xdr:colOff>
      <xdr:row>25</xdr:row>
      <xdr:rowOff>78480</xdr:rowOff>
    </xdr:from>
    <xdr:to>
      <xdr:col>1</xdr:col>
      <xdr:colOff>849960</xdr:colOff>
      <xdr:row>25</xdr:row>
      <xdr:rowOff>421200</xdr:rowOff>
    </xdr:to>
    <xdr:pic>
      <xdr:nvPicPr>
        <xdr:cNvPr id="524" name="Picture 52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91360" y="10870200"/>
          <a:ext cx="70452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178920</xdr:colOff>
      <xdr:row>26</xdr:row>
      <xdr:rowOff>22680</xdr:rowOff>
    </xdr:from>
    <xdr:to>
      <xdr:col>1</xdr:col>
      <xdr:colOff>797760</xdr:colOff>
      <xdr:row>26</xdr:row>
      <xdr:rowOff>555840</xdr:rowOff>
    </xdr:to>
    <xdr:pic>
      <xdr:nvPicPr>
        <xdr:cNvPr id="525" name="Picture 52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24840" y="11319120"/>
          <a:ext cx="618840" cy="533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120900</xdr:colOff>
      <xdr:row>29</xdr:row>
      <xdr:rowOff>54555</xdr:rowOff>
    </xdr:from>
    <xdr:to>
      <xdr:col>1</xdr:col>
      <xdr:colOff>930180</xdr:colOff>
      <xdr:row>29</xdr:row>
      <xdr:rowOff>505275</xdr:rowOff>
    </xdr:to>
    <xdr:pic>
      <xdr:nvPicPr>
        <xdr:cNvPr id="526" name="Picture 52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825750" y="13799130"/>
          <a:ext cx="809280" cy="450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159120</xdr:colOff>
      <xdr:row>36</xdr:row>
      <xdr:rowOff>125280</xdr:rowOff>
    </xdr:from>
    <xdr:to>
      <xdr:col>1</xdr:col>
      <xdr:colOff>806400</xdr:colOff>
      <xdr:row>36</xdr:row>
      <xdr:rowOff>477360</xdr:rowOff>
    </xdr:to>
    <xdr:pic>
      <xdr:nvPicPr>
        <xdr:cNvPr id="527" name="Picture 52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05040" y="17297280"/>
          <a:ext cx="647280" cy="3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177840</xdr:colOff>
      <xdr:row>45</xdr:row>
      <xdr:rowOff>87195</xdr:rowOff>
    </xdr:from>
    <xdr:to>
      <xdr:col>1</xdr:col>
      <xdr:colOff>830880</xdr:colOff>
      <xdr:row>45</xdr:row>
      <xdr:rowOff>578955</xdr:rowOff>
    </xdr:to>
    <xdr:pic>
      <xdr:nvPicPr>
        <xdr:cNvPr id="528" name="Picture 528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882690" y="22118520"/>
          <a:ext cx="653040" cy="49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159120</xdr:colOff>
      <xdr:row>9</xdr:row>
      <xdr:rowOff>47520</xdr:rowOff>
    </xdr:from>
    <xdr:to>
      <xdr:col>1</xdr:col>
      <xdr:colOff>787320</xdr:colOff>
      <xdr:row>9</xdr:row>
      <xdr:rowOff>408960</xdr:rowOff>
    </xdr:to>
    <xdr:pic>
      <xdr:nvPicPr>
        <xdr:cNvPr id="529" name="Picture 529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05040" y="2209680"/>
          <a:ext cx="628200" cy="36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101880</xdr:colOff>
      <xdr:row>10</xdr:row>
      <xdr:rowOff>28800</xdr:rowOff>
    </xdr:from>
    <xdr:to>
      <xdr:col>1</xdr:col>
      <xdr:colOff>863640</xdr:colOff>
      <xdr:row>10</xdr:row>
      <xdr:rowOff>485640</xdr:rowOff>
    </xdr:to>
    <xdr:pic>
      <xdr:nvPicPr>
        <xdr:cNvPr id="530" name="Picture 530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847800" y="2666880"/>
          <a:ext cx="761760" cy="456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153720</xdr:colOff>
      <xdr:row>23</xdr:row>
      <xdr:rowOff>19080</xdr:rowOff>
    </xdr:from>
    <xdr:to>
      <xdr:col>1</xdr:col>
      <xdr:colOff>848520</xdr:colOff>
      <xdr:row>23</xdr:row>
      <xdr:rowOff>516600</xdr:rowOff>
    </xdr:to>
    <xdr:pic>
      <xdr:nvPicPr>
        <xdr:cNvPr id="531" name="Picture 531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99640" y="9524880"/>
          <a:ext cx="694800" cy="497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174960</xdr:colOff>
      <xdr:row>15</xdr:row>
      <xdr:rowOff>47880</xdr:rowOff>
    </xdr:from>
    <xdr:to>
      <xdr:col>1</xdr:col>
      <xdr:colOff>724680</xdr:colOff>
      <xdr:row>15</xdr:row>
      <xdr:rowOff>504720</xdr:rowOff>
    </xdr:to>
    <xdr:pic>
      <xdr:nvPicPr>
        <xdr:cNvPr id="532" name="Picture 53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20880" y="5029200"/>
          <a:ext cx="549720" cy="456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144360</xdr:colOff>
      <xdr:row>17</xdr:row>
      <xdr:rowOff>66960</xdr:rowOff>
    </xdr:from>
    <xdr:to>
      <xdr:col>1</xdr:col>
      <xdr:colOff>753480</xdr:colOff>
      <xdr:row>17</xdr:row>
      <xdr:rowOff>628560</xdr:rowOff>
    </xdr:to>
    <xdr:pic>
      <xdr:nvPicPr>
        <xdr:cNvPr id="533" name="Picture 53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890280" y="6276960"/>
          <a:ext cx="60912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153720</xdr:colOff>
      <xdr:row>18</xdr:row>
      <xdr:rowOff>76320</xdr:rowOff>
    </xdr:from>
    <xdr:to>
      <xdr:col>1</xdr:col>
      <xdr:colOff>762840</xdr:colOff>
      <xdr:row>18</xdr:row>
      <xdr:rowOff>637920</xdr:rowOff>
    </xdr:to>
    <xdr:pic>
      <xdr:nvPicPr>
        <xdr:cNvPr id="534" name="Picture 534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899640" y="6981840"/>
          <a:ext cx="60912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134640</xdr:colOff>
      <xdr:row>16</xdr:row>
      <xdr:rowOff>57240</xdr:rowOff>
    </xdr:from>
    <xdr:to>
      <xdr:col>1</xdr:col>
      <xdr:colOff>743760</xdr:colOff>
      <xdr:row>16</xdr:row>
      <xdr:rowOff>618840</xdr:rowOff>
    </xdr:to>
    <xdr:pic>
      <xdr:nvPicPr>
        <xdr:cNvPr id="535" name="Picture 535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880560" y="5572080"/>
          <a:ext cx="60912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58455</xdr:colOff>
      <xdr:row>24</xdr:row>
      <xdr:rowOff>66600</xdr:rowOff>
    </xdr:from>
    <xdr:to>
      <xdr:col>1</xdr:col>
      <xdr:colOff>981855</xdr:colOff>
      <xdr:row>24</xdr:row>
      <xdr:rowOff>694800</xdr:rowOff>
    </xdr:to>
    <xdr:pic>
      <xdr:nvPicPr>
        <xdr:cNvPr id="536" name="Picture 536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763305" y="10296450"/>
          <a:ext cx="92340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63660</xdr:colOff>
      <xdr:row>28</xdr:row>
      <xdr:rowOff>83520</xdr:rowOff>
    </xdr:from>
    <xdr:to>
      <xdr:col>1</xdr:col>
      <xdr:colOff>1008660</xdr:colOff>
      <xdr:row>28</xdr:row>
      <xdr:rowOff>710640</xdr:rowOff>
    </xdr:to>
    <xdr:pic>
      <xdr:nvPicPr>
        <xdr:cNvPr id="537" name="Picture 537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768510" y="12989895"/>
          <a:ext cx="945000" cy="627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159120</xdr:colOff>
      <xdr:row>37</xdr:row>
      <xdr:rowOff>69840</xdr:rowOff>
    </xdr:from>
    <xdr:to>
      <xdr:col>1</xdr:col>
      <xdr:colOff>711360</xdr:colOff>
      <xdr:row>37</xdr:row>
      <xdr:rowOff>526680</xdr:rowOff>
    </xdr:to>
    <xdr:pic>
      <xdr:nvPicPr>
        <xdr:cNvPr id="538" name="Picture 538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905040" y="17859240"/>
          <a:ext cx="552240" cy="456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206640</xdr:colOff>
      <xdr:row>50</xdr:row>
      <xdr:rowOff>83985</xdr:rowOff>
    </xdr:from>
    <xdr:to>
      <xdr:col>1</xdr:col>
      <xdr:colOff>844560</xdr:colOff>
      <xdr:row>50</xdr:row>
      <xdr:rowOff>550185</xdr:rowOff>
    </xdr:to>
    <xdr:pic>
      <xdr:nvPicPr>
        <xdr:cNvPr id="539" name="Picture 539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911490" y="25639560"/>
          <a:ext cx="637920" cy="46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82575</xdr:colOff>
      <xdr:row>48</xdr:row>
      <xdr:rowOff>108300</xdr:rowOff>
    </xdr:from>
    <xdr:to>
      <xdr:col>1</xdr:col>
      <xdr:colOff>977535</xdr:colOff>
      <xdr:row>48</xdr:row>
      <xdr:rowOff>574500</xdr:rowOff>
    </xdr:to>
    <xdr:pic>
      <xdr:nvPicPr>
        <xdr:cNvPr id="540" name="Picture 540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787425" y="24254175"/>
          <a:ext cx="894960" cy="46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140040</xdr:colOff>
      <xdr:row>35</xdr:row>
      <xdr:rowOff>113760</xdr:rowOff>
    </xdr:from>
    <xdr:to>
      <xdr:col>1</xdr:col>
      <xdr:colOff>787320</xdr:colOff>
      <xdr:row>35</xdr:row>
      <xdr:rowOff>465840</xdr:rowOff>
    </xdr:to>
    <xdr:pic>
      <xdr:nvPicPr>
        <xdr:cNvPr id="541" name="Picture 54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885960" y="16668720"/>
          <a:ext cx="647280" cy="3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130320</xdr:colOff>
      <xdr:row>39</xdr:row>
      <xdr:rowOff>73800</xdr:rowOff>
    </xdr:from>
    <xdr:to>
      <xdr:col>1</xdr:col>
      <xdr:colOff>777600</xdr:colOff>
      <xdr:row>39</xdr:row>
      <xdr:rowOff>485280</xdr:rowOff>
    </xdr:to>
    <xdr:pic>
      <xdr:nvPicPr>
        <xdr:cNvPr id="542" name="Picture 542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876240" y="19097640"/>
          <a:ext cx="647280" cy="41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101880</xdr:colOff>
      <xdr:row>41</xdr:row>
      <xdr:rowOff>144360</xdr:rowOff>
    </xdr:from>
    <xdr:to>
      <xdr:col>1</xdr:col>
      <xdr:colOff>832680</xdr:colOff>
      <xdr:row>42</xdr:row>
      <xdr:rowOff>505800</xdr:rowOff>
    </xdr:to>
    <xdr:pic>
      <xdr:nvPicPr>
        <xdr:cNvPr id="543" name="Picture 543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847800" y="20402640"/>
          <a:ext cx="730800" cy="513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82905</xdr:colOff>
      <xdr:row>49</xdr:row>
      <xdr:rowOff>57930</xdr:rowOff>
    </xdr:from>
    <xdr:to>
      <xdr:col>1</xdr:col>
      <xdr:colOff>998385</xdr:colOff>
      <xdr:row>49</xdr:row>
      <xdr:rowOff>601530</xdr:rowOff>
    </xdr:to>
    <xdr:pic>
      <xdr:nvPicPr>
        <xdr:cNvPr id="544" name="Picture 544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787755" y="24908655"/>
          <a:ext cx="915480" cy="54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101880</xdr:colOff>
      <xdr:row>38</xdr:row>
      <xdr:rowOff>62640</xdr:rowOff>
    </xdr:from>
    <xdr:to>
      <xdr:col>1</xdr:col>
      <xdr:colOff>796680</xdr:colOff>
      <xdr:row>38</xdr:row>
      <xdr:rowOff>489960</xdr:rowOff>
    </xdr:to>
    <xdr:pic>
      <xdr:nvPicPr>
        <xdr:cNvPr id="545" name="Picture 545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847800" y="18469080"/>
          <a:ext cx="694800" cy="427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111240</xdr:colOff>
      <xdr:row>31</xdr:row>
      <xdr:rowOff>35640</xdr:rowOff>
    </xdr:from>
    <xdr:to>
      <xdr:col>1</xdr:col>
      <xdr:colOff>958680</xdr:colOff>
      <xdr:row>31</xdr:row>
      <xdr:rowOff>459000</xdr:rowOff>
    </xdr:to>
    <xdr:pic>
      <xdr:nvPicPr>
        <xdr:cNvPr id="546" name="Picture 546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857160" y="14611320"/>
          <a:ext cx="847440" cy="423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177840</xdr:colOff>
      <xdr:row>30</xdr:row>
      <xdr:rowOff>26280</xdr:rowOff>
    </xdr:from>
    <xdr:to>
      <xdr:col>1</xdr:col>
      <xdr:colOff>767880</xdr:colOff>
      <xdr:row>30</xdr:row>
      <xdr:rowOff>425880</xdr:rowOff>
    </xdr:to>
    <xdr:pic>
      <xdr:nvPicPr>
        <xdr:cNvPr id="547" name="Picture 54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923760" y="14135040"/>
          <a:ext cx="590040" cy="399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87120</xdr:colOff>
      <xdr:row>11</xdr:row>
      <xdr:rowOff>38520</xdr:rowOff>
    </xdr:from>
    <xdr:to>
      <xdr:col>1</xdr:col>
      <xdr:colOff>915480</xdr:colOff>
      <xdr:row>11</xdr:row>
      <xdr:rowOff>390600</xdr:rowOff>
    </xdr:to>
    <xdr:pic>
      <xdr:nvPicPr>
        <xdr:cNvPr id="549" name="Picture 54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33040" y="3191040"/>
          <a:ext cx="828360" cy="3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144360</xdr:colOff>
      <xdr:row>20</xdr:row>
      <xdr:rowOff>42840</xdr:rowOff>
    </xdr:from>
    <xdr:to>
      <xdr:col>1</xdr:col>
      <xdr:colOff>915480</xdr:colOff>
      <xdr:row>20</xdr:row>
      <xdr:rowOff>685440</xdr:rowOff>
    </xdr:to>
    <xdr:pic>
      <xdr:nvPicPr>
        <xdr:cNvPr id="550" name="Picture 550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890280" y="7796160"/>
          <a:ext cx="771120" cy="642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149400</xdr:colOff>
      <xdr:row>34</xdr:row>
      <xdr:rowOff>64440</xdr:rowOff>
    </xdr:from>
    <xdr:to>
      <xdr:col>1</xdr:col>
      <xdr:colOff>777600</xdr:colOff>
      <xdr:row>34</xdr:row>
      <xdr:rowOff>480960</xdr:rowOff>
    </xdr:to>
    <xdr:pic>
      <xdr:nvPicPr>
        <xdr:cNvPr id="551" name="Picture 551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895320" y="16002000"/>
          <a:ext cx="628200" cy="41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140040</xdr:colOff>
      <xdr:row>46</xdr:row>
      <xdr:rowOff>77640</xdr:rowOff>
    </xdr:from>
    <xdr:to>
      <xdr:col>1</xdr:col>
      <xdr:colOff>911160</xdr:colOff>
      <xdr:row>46</xdr:row>
      <xdr:rowOff>654690</xdr:rowOff>
    </xdr:to>
    <xdr:pic>
      <xdr:nvPicPr>
        <xdr:cNvPr id="552" name="Picture 552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844890" y="22813815"/>
          <a:ext cx="771120" cy="5770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63855</xdr:colOff>
      <xdr:row>27</xdr:row>
      <xdr:rowOff>66600</xdr:rowOff>
    </xdr:from>
    <xdr:to>
      <xdr:col>1</xdr:col>
      <xdr:colOff>977895</xdr:colOff>
      <xdr:row>27</xdr:row>
      <xdr:rowOff>742680</xdr:rowOff>
    </xdr:to>
    <xdr:pic>
      <xdr:nvPicPr>
        <xdr:cNvPr id="553" name="Picture 553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768705" y="12144300"/>
          <a:ext cx="914040" cy="67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168480</xdr:colOff>
      <xdr:row>40</xdr:row>
      <xdr:rowOff>37800</xdr:rowOff>
    </xdr:from>
    <xdr:to>
      <xdr:col>1</xdr:col>
      <xdr:colOff>730080</xdr:colOff>
      <xdr:row>40</xdr:row>
      <xdr:rowOff>428040</xdr:rowOff>
    </xdr:to>
    <xdr:pic>
      <xdr:nvPicPr>
        <xdr:cNvPr id="554" name="Picture 554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914400" y="19678680"/>
          <a:ext cx="5616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73080</xdr:colOff>
      <xdr:row>32</xdr:row>
      <xdr:rowOff>73800</xdr:rowOff>
    </xdr:from>
    <xdr:to>
      <xdr:col>1</xdr:col>
      <xdr:colOff>891720</xdr:colOff>
      <xdr:row>32</xdr:row>
      <xdr:rowOff>682920</xdr:rowOff>
    </xdr:to>
    <xdr:pic>
      <xdr:nvPicPr>
        <xdr:cNvPr id="555" name="Picture 555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819000" y="15116040"/>
          <a:ext cx="818640" cy="609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133350</xdr:colOff>
      <xdr:row>47</xdr:row>
      <xdr:rowOff>47625</xdr:rowOff>
    </xdr:from>
    <xdr:to>
      <xdr:col>1</xdr:col>
      <xdr:colOff>936599</xdr:colOff>
      <xdr:row>47</xdr:row>
      <xdr:rowOff>647699</xdr:rowOff>
    </xdr:to>
    <xdr:pic>
      <xdr:nvPicPr>
        <xdr:cNvPr id="1843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838200" y="23488650"/>
          <a:ext cx="803249" cy="6000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692640</xdr:colOff>
      <xdr:row>0</xdr:row>
      <xdr:rowOff>390240</xdr:rowOff>
    </xdr:to>
    <xdr:pic>
      <xdr:nvPicPr>
        <xdr:cNvPr id="556" name="Picture 55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377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259920</xdr:colOff>
      <xdr:row>14</xdr:row>
      <xdr:rowOff>38160</xdr:rowOff>
    </xdr:from>
    <xdr:to>
      <xdr:col>1</xdr:col>
      <xdr:colOff>815760</xdr:colOff>
      <xdr:row>14</xdr:row>
      <xdr:rowOff>628200</xdr:rowOff>
    </xdr:to>
    <xdr:pic>
      <xdr:nvPicPr>
        <xdr:cNvPr id="557" name="Picture 55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05040" y="5743440"/>
          <a:ext cx="555840" cy="5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259920</xdr:colOff>
      <xdr:row>13</xdr:row>
      <xdr:rowOff>66960</xdr:rowOff>
    </xdr:from>
    <xdr:to>
      <xdr:col>1</xdr:col>
      <xdr:colOff>812160</xdr:colOff>
      <xdr:row>13</xdr:row>
      <xdr:rowOff>588600</xdr:rowOff>
    </xdr:to>
    <xdr:pic>
      <xdr:nvPicPr>
        <xdr:cNvPr id="558" name="Picture 558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05040" y="5105520"/>
          <a:ext cx="552240" cy="521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46800</xdr:colOff>
      <xdr:row>12</xdr:row>
      <xdr:rowOff>64080</xdr:rowOff>
    </xdr:from>
    <xdr:to>
      <xdr:col>1</xdr:col>
      <xdr:colOff>942840</xdr:colOff>
      <xdr:row>12</xdr:row>
      <xdr:rowOff>606960</xdr:rowOff>
    </xdr:to>
    <xdr:pic>
      <xdr:nvPicPr>
        <xdr:cNvPr id="559" name="Picture 55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691920" y="4435920"/>
          <a:ext cx="896040" cy="542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21240</xdr:colOff>
      <xdr:row>16</xdr:row>
      <xdr:rowOff>61200</xdr:rowOff>
    </xdr:from>
    <xdr:to>
      <xdr:col>1</xdr:col>
      <xdr:colOff>982440</xdr:colOff>
      <xdr:row>16</xdr:row>
      <xdr:rowOff>643680</xdr:rowOff>
    </xdr:to>
    <xdr:pic>
      <xdr:nvPicPr>
        <xdr:cNvPr id="560" name="Picture 560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666360" y="7099920"/>
          <a:ext cx="961200" cy="58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152280</xdr:colOff>
      <xdr:row>17</xdr:row>
      <xdr:rowOff>168480</xdr:rowOff>
    </xdr:from>
    <xdr:to>
      <xdr:col>1</xdr:col>
      <xdr:colOff>925200</xdr:colOff>
      <xdr:row>17</xdr:row>
      <xdr:rowOff>820080</xdr:rowOff>
    </xdr:to>
    <xdr:pic>
      <xdr:nvPicPr>
        <xdr:cNvPr id="561" name="Picture 561"/>
        <xdr:cNvPicPr/>
      </xdr:nvPicPr>
      <xdr:blipFill>
        <a:blip xmlns:r="http://schemas.openxmlformats.org/officeDocument/2006/relationships" r:embed="rId6" cstate="print"/>
        <a:srcRect l="13529" r="14603"/>
        <a:stretch/>
      </xdr:blipFill>
      <xdr:spPr>
        <a:xfrm>
          <a:off x="797400" y="7912080"/>
          <a:ext cx="772920" cy="65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133200</xdr:colOff>
      <xdr:row>15</xdr:row>
      <xdr:rowOff>66960</xdr:rowOff>
    </xdr:from>
    <xdr:to>
      <xdr:col>1</xdr:col>
      <xdr:colOff>933120</xdr:colOff>
      <xdr:row>15</xdr:row>
      <xdr:rowOff>619200</xdr:rowOff>
    </xdr:to>
    <xdr:pic>
      <xdr:nvPicPr>
        <xdr:cNvPr id="562" name="Picture 562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778320" y="6438960"/>
          <a:ext cx="79992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21600</xdr:colOff>
      <xdr:row>21</xdr:row>
      <xdr:rowOff>66600</xdr:rowOff>
    </xdr:from>
    <xdr:to>
      <xdr:col>1</xdr:col>
      <xdr:colOff>992880</xdr:colOff>
      <xdr:row>21</xdr:row>
      <xdr:rowOff>673200</xdr:rowOff>
    </xdr:to>
    <xdr:pic>
      <xdr:nvPicPr>
        <xdr:cNvPr id="563" name="Picture 563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666720" y="11563200"/>
          <a:ext cx="971280" cy="606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31320</xdr:colOff>
      <xdr:row>22</xdr:row>
      <xdr:rowOff>104760</xdr:rowOff>
    </xdr:from>
    <xdr:to>
      <xdr:col>1</xdr:col>
      <xdr:colOff>964440</xdr:colOff>
      <xdr:row>22</xdr:row>
      <xdr:rowOff>774000</xdr:rowOff>
    </xdr:to>
    <xdr:pic>
      <xdr:nvPicPr>
        <xdr:cNvPr id="564" name="Picture 564"/>
        <xdr:cNvPicPr/>
      </xdr:nvPicPr>
      <xdr:blipFill>
        <a:blip xmlns:r="http://schemas.openxmlformats.org/officeDocument/2006/relationships" r:embed="rId9" cstate="print"/>
        <a:srcRect l="9986" r="13010"/>
        <a:stretch/>
      </xdr:blipFill>
      <xdr:spPr>
        <a:xfrm>
          <a:off x="676440" y="12411000"/>
          <a:ext cx="933120" cy="669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40680</xdr:colOff>
      <xdr:row>19</xdr:row>
      <xdr:rowOff>162000</xdr:rowOff>
    </xdr:from>
    <xdr:to>
      <xdr:col>1</xdr:col>
      <xdr:colOff>983160</xdr:colOff>
      <xdr:row>19</xdr:row>
      <xdr:rowOff>733320</xdr:rowOff>
    </xdr:to>
    <xdr:pic>
      <xdr:nvPicPr>
        <xdr:cNvPr id="565" name="Picture 56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685800" y="9620280"/>
          <a:ext cx="942480" cy="571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123480</xdr:colOff>
      <xdr:row>18</xdr:row>
      <xdr:rowOff>57240</xdr:rowOff>
    </xdr:from>
    <xdr:to>
      <xdr:col>1</xdr:col>
      <xdr:colOff>923400</xdr:colOff>
      <xdr:row>18</xdr:row>
      <xdr:rowOff>609480</xdr:rowOff>
    </xdr:to>
    <xdr:pic>
      <xdr:nvPicPr>
        <xdr:cNvPr id="566" name="Picture 566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768600" y="8820000"/>
          <a:ext cx="79992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136080</xdr:colOff>
      <xdr:row>20</xdr:row>
      <xdr:rowOff>238320</xdr:rowOff>
    </xdr:from>
    <xdr:to>
      <xdr:col>1</xdr:col>
      <xdr:colOff>878760</xdr:colOff>
      <xdr:row>20</xdr:row>
      <xdr:rowOff>752400</xdr:rowOff>
    </xdr:to>
    <xdr:pic>
      <xdr:nvPicPr>
        <xdr:cNvPr id="567" name="Picture 56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781200" y="10715760"/>
          <a:ext cx="742680" cy="514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50040</xdr:colOff>
      <xdr:row>26</xdr:row>
      <xdr:rowOff>123840</xdr:rowOff>
    </xdr:from>
    <xdr:to>
      <xdr:col>1</xdr:col>
      <xdr:colOff>964080</xdr:colOff>
      <xdr:row>26</xdr:row>
      <xdr:rowOff>647280</xdr:rowOff>
    </xdr:to>
    <xdr:pic>
      <xdr:nvPicPr>
        <xdr:cNvPr id="568" name="Picture 568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695160" y="15096960"/>
          <a:ext cx="914040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59760</xdr:colOff>
      <xdr:row>27</xdr:row>
      <xdr:rowOff>105120</xdr:rowOff>
    </xdr:from>
    <xdr:to>
      <xdr:col>1</xdr:col>
      <xdr:colOff>935640</xdr:colOff>
      <xdr:row>27</xdr:row>
      <xdr:rowOff>758520</xdr:rowOff>
    </xdr:to>
    <xdr:pic>
      <xdr:nvPicPr>
        <xdr:cNvPr id="569" name="Picture 569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04880" y="15916320"/>
          <a:ext cx="875880" cy="653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69120</xdr:colOff>
      <xdr:row>29</xdr:row>
      <xdr:rowOff>57240</xdr:rowOff>
    </xdr:from>
    <xdr:to>
      <xdr:col>1</xdr:col>
      <xdr:colOff>954720</xdr:colOff>
      <xdr:row>29</xdr:row>
      <xdr:rowOff>777600</xdr:rowOff>
    </xdr:to>
    <xdr:pic>
      <xdr:nvPicPr>
        <xdr:cNvPr id="570" name="Picture 570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714240" y="17525880"/>
          <a:ext cx="885600" cy="720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18720</xdr:colOff>
      <xdr:row>11</xdr:row>
      <xdr:rowOff>105120</xdr:rowOff>
    </xdr:from>
    <xdr:to>
      <xdr:col>1</xdr:col>
      <xdr:colOff>990000</xdr:colOff>
      <xdr:row>11</xdr:row>
      <xdr:rowOff>676440</xdr:rowOff>
    </xdr:to>
    <xdr:pic>
      <xdr:nvPicPr>
        <xdr:cNvPr id="571" name="Picture 571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663840" y="3657600"/>
          <a:ext cx="971280" cy="571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104400</xdr:colOff>
      <xdr:row>9</xdr:row>
      <xdr:rowOff>38520</xdr:rowOff>
    </xdr:from>
    <xdr:to>
      <xdr:col>1</xdr:col>
      <xdr:colOff>916920</xdr:colOff>
      <xdr:row>9</xdr:row>
      <xdr:rowOff>647640</xdr:rowOff>
    </xdr:to>
    <xdr:pic>
      <xdr:nvPicPr>
        <xdr:cNvPr id="572" name="Picture 57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749520" y="2171880"/>
          <a:ext cx="81252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123480</xdr:colOff>
      <xdr:row>10</xdr:row>
      <xdr:rowOff>47520</xdr:rowOff>
    </xdr:from>
    <xdr:to>
      <xdr:col>1</xdr:col>
      <xdr:colOff>951840</xdr:colOff>
      <xdr:row>10</xdr:row>
      <xdr:rowOff>668520</xdr:rowOff>
    </xdr:to>
    <xdr:pic>
      <xdr:nvPicPr>
        <xdr:cNvPr id="573" name="Picture 57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768600" y="2876400"/>
          <a:ext cx="828360" cy="621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107280</xdr:colOff>
      <xdr:row>28</xdr:row>
      <xdr:rowOff>85680</xdr:rowOff>
    </xdr:from>
    <xdr:to>
      <xdr:col>1</xdr:col>
      <xdr:colOff>888120</xdr:colOff>
      <xdr:row>28</xdr:row>
      <xdr:rowOff>725760</xdr:rowOff>
    </xdr:to>
    <xdr:pic>
      <xdr:nvPicPr>
        <xdr:cNvPr id="574" name="Picture 574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752400" y="16735320"/>
          <a:ext cx="780840" cy="640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69120</xdr:colOff>
      <xdr:row>24</xdr:row>
      <xdr:rowOff>124200</xdr:rowOff>
    </xdr:from>
    <xdr:to>
      <xdr:col>1</xdr:col>
      <xdr:colOff>935640</xdr:colOff>
      <xdr:row>24</xdr:row>
      <xdr:rowOff>676440</xdr:rowOff>
    </xdr:to>
    <xdr:pic>
      <xdr:nvPicPr>
        <xdr:cNvPr id="575" name="Picture 575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714240" y="13420800"/>
          <a:ext cx="86652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88200</xdr:colOff>
      <xdr:row>25</xdr:row>
      <xdr:rowOff>66600</xdr:rowOff>
    </xdr:from>
    <xdr:to>
      <xdr:col>1</xdr:col>
      <xdr:colOff>907200</xdr:colOff>
      <xdr:row>25</xdr:row>
      <xdr:rowOff>752040</xdr:rowOff>
    </xdr:to>
    <xdr:pic>
      <xdr:nvPicPr>
        <xdr:cNvPr id="576" name="Picture 576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733320" y="14201640"/>
          <a:ext cx="819000" cy="685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29880</xdr:colOff>
      <xdr:row>21</xdr:row>
      <xdr:rowOff>28800</xdr:rowOff>
    </xdr:from>
    <xdr:to>
      <xdr:col>1</xdr:col>
      <xdr:colOff>1262160</xdr:colOff>
      <xdr:row>21</xdr:row>
      <xdr:rowOff>1496520</xdr:rowOff>
    </xdr:to>
    <xdr:pic>
      <xdr:nvPicPr>
        <xdr:cNvPr id="577" name="Picture 577"/>
        <xdr:cNvPicPr/>
      </xdr:nvPicPr>
      <xdr:blipFill>
        <a:blip xmlns:r="http://schemas.openxmlformats.org/officeDocument/2006/relationships" r:embed="rId1" cstate="print"/>
        <a:srcRect r="17898" b="2231"/>
        <a:stretch/>
      </xdr:blipFill>
      <xdr:spPr>
        <a:xfrm>
          <a:off x="1047600" y="11887200"/>
          <a:ext cx="1232280" cy="146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150</xdr:colOff>
      <xdr:row>22</xdr:row>
      <xdr:rowOff>86040</xdr:rowOff>
    </xdr:from>
    <xdr:to>
      <xdr:col>1</xdr:col>
      <xdr:colOff>1287000</xdr:colOff>
      <xdr:row>22</xdr:row>
      <xdr:rowOff>757080</xdr:rowOff>
    </xdr:to>
    <xdr:pic>
      <xdr:nvPicPr>
        <xdr:cNvPr id="578" name="Picture 578"/>
        <xdr:cNvPicPr/>
      </xdr:nvPicPr>
      <xdr:blipFill>
        <a:blip xmlns:r="http://schemas.openxmlformats.org/officeDocument/2006/relationships" r:embed="rId2" cstate="print"/>
        <a:srcRect r="5459"/>
        <a:stretch/>
      </xdr:blipFill>
      <xdr:spPr>
        <a:xfrm>
          <a:off x="1009800" y="13506480"/>
          <a:ext cx="1294920" cy="671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338400</xdr:colOff>
      <xdr:row>0</xdr:row>
      <xdr:rowOff>390240</xdr:rowOff>
    </xdr:to>
    <xdr:pic>
      <xdr:nvPicPr>
        <xdr:cNvPr id="579" name="Picture 57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0"/>
          <a:ext cx="13561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230040</xdr:colOff>
      <xdr:row>35</xdr:row>
      <xdr:rowOff>66960</xdr:rowOff>
    </xdr:from>
    <xdr:to>
      <xdr:col>1</xdr:col>
      <xdr:colOff>952920</xdr:colOff>
      <xdr:row>35</xdr:row>
      <xdr:rowOff>582120</xdr:rowOff>
    </xdr:to>
    <xdr:pic>
      <xdr:nvPicPr>
        <xdr:cNvPr id="580" name="Picture 58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247760" y="21859920"/>
          <a:ext cx="722880" cy="51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115920</xdr:colOff>
      <xdr:row>32</xdr:row>
      <xdr:rowOff>219240</xdr:rowOff>
    </xdr:from>
    <xdr:to>
      <xdr:col>1</xdr:col>
      <xdr:colOff>1151640</xdr:colOff>
      <xdr:row>34</xdr:row>
      <xdr:rowOff>162000</xdr:rowOff>
    </xdr:to>
    <xdr:pic>
      <xdr:nvPicPr>
        <xdr:cNvPr id="581" name="Picture 58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33640" y="20793240"/>
          <a:ext cx="103572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382320</xdr:colOff>
      <xdr:row>40</xdr:row>
      <xdr:rowOff>38160</xdr:rowOff>
    </xdr:from>
    <xdr:to>
      <xdr:col>1</xdr:col>
      <xdr:colOff>851760</xdr:colOff>
      <xdr:row>41</xdr:row>
      <xdr:rowOff>652320</xdr:rowOff>
    </xdr:to>
    <xdr:pic>
      <xdr:nvPicPr>
        <xdr:cNvPr id="582" name="Picture 58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400040" y="25936560"/>
          <a:ext cx="469440" cy="1757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449280</xdr:colOff>
      <xdr:row>42</xdr:row>
      <xdr:rowOff>86040</xdr:rowOff>
    </xdr:from>
    <xdr:to>
      <xdr:col>1</xdr:col>
      <xdr:colOff>870480</xdr:colOff>
      <xdr:row>43</xdr:row>
      <xdr:rowOff>561960</xdr:rowOff>
    </xdr:to>
    <xdr:pic>
      <xdr:nvPicPr>
        <xdr:cNvPr id="583" name="Picture 583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467000" y="27927360"/>
          <a:ext cx="421200" cy="1076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201600</xdr:colOff>
      <xdr:row>23</xdr:row>
      <xdr:rowOff>248040</xdr:rowOff>
    </xdr:from>
    <xdr:to>
      <xdr:col>1</xdr:col>
      <xdr:colOff>1039320</xdr:colOff>
      <xdr:row>23</xdr:row>
      <xdr:rowOff>714240</xdr:rowOff>
    </xdr:to>
    <xdr:pic>
      <xdr:nvPicPr>
        <xdr:cNvPr id="584" name="Picture 584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219320" y="14478120"/>
          <a:ext cx="837720" cy="46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182520</xdr:colOff>
      <xdr:row>24</xdr:row>
      <xdr:rowOff>190800</xdr:rowOff>
    </xdr:from>
    <xdr:to>
      <xdr:col>1</xdr:col>
      <xdr:colOff>1068120</xdr:colOff>
      <xdr:row>24</xdr:row>
      <xdr:rowOff>696600</xdr:rowOff>
    </xdr:to>
    <xdr:pic>
      <xdr:nvPicPr>
        <xdr:cNvPr id="585" name="Picture 585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200240" y="15287760"/>
          <a:ext cx="885600" cy="505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277560</xdr:colOff>
      <xdr:row>25</xdr:row>
      <xdr:rowOff>104760</xdr:rowOff>
    </xdr:from>
    <xdr:to>
      <xdr:col>1</xdr:col>
      <xdr:colOff>1095480</xdr:colOff>
      <xdr:row>25</xdr:row>
      <xdr:rowOff>685440</xdr:rowOff>
    </xdr:to>
    <xdr:pic>
      <xdr:nvPicPr>
        <xdr:cNvPr id="586" name="Picture 586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295280" y="16068600"/>
          <a:ext cx="81792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268200</xdr:colOff>
      <xdr:row>26</xdr:row>
      <xdr:rowOff>133560</xdr:rowOff>
    </xdr:from>
    <xdr:to>
      <xdr:col>1</xdr:col>
      <xdr:colOff>1133640</xdr:colOff>
      <xdr:row>26</xdr:row>
      <xdr:rowOff>742680</xdr:rowOff>
    </xdr:to>
    <xdr:pic>
      <xdr:nvPicPr>
        <xdr:cNvPr id="587" name="Picture 587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285920" y="16963920"/>
          <a:ext cx="86544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296640</xdr:colOff>
      <xdr:row>27</xdr:row>
      <xdr:rowOff>57240</xdr:rowOff>
    </xdr:from>
    <xdr:to>
      <xdr:col>1</xdr:col>
      <xdr:colOff>1077480</xdr:colOff>
      <xdr:row>27</xdr:row>
      <xdr:rowOff>648720</xdr:rowOff>
    </xdr:to>
    <xdr:pic>
      <xdr:nvPicPr>
        <xdr:cNvPr id="588" name="Picture 588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314360" y="17754480"/>
          <a:ext cx="780840" cy="591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449280</xdr:colOff>
      <xdr:row>28</xdr:row>
      <xdr:rowOff>19080</xdr:rowOff>
    </xdr:from>
    <xdr:to>
      <xdr:col>1</xdr:col>
      <xdr:colOff>810720</xdr:colOff>
      <xdr:row>28</xdr:row>
      <xdr:rowOff>657000</xdr:rowOff>
    </xdr:to>
    <xdr:pic>
      <xdr:nvPicPr>
        <xdr:cNvPr id="589" name="Picture 589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467000" y="18411840"/>
          <a:ext cx="361440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344520</xdr:colOff>
      <xdr:row>29</xdr:row>
      <xdr:rowOff>86040</xdr:rowOff>
    </xdr:from>
    <xdr:to>
      <xdr:col>1</xdr:col>
      <xdr:colOff>982440</xdr:colOff>
      <xdr:row>29</xdr:row>
      <xdr:rowOff>609480</xdr:rowOff>
    </xdr:to>
    <xdr:pic>
      <xdr:nvPicPr>
        <xdr:cNvPr id="590" name="Picture 590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362240" y="19154880"/>
          <a:ext cx="637920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363240</xdr:colOff>
      <xdr:row>30</xdr:row>
      <xdr:rowOff>47520</xdr:rowOff>
    </xdr:from>
    <xdr:to>
      <xdr:col>1</xdr:col>
      <xdr:colOff>972360</xdr:colOff>
      <xdr:row>30</xdr:row>
      <xdr:rowOff>609120</xdr:rowOff>
    </xdr:to>
    <xdr:pic>
      <xdr:nvPicPr>
        <xdr:cNvPr id="591" name="Picture 591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380960" y="19792800"/>
          <a:ext cx="60912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344520</xdr:colOff>
      <xdr:row>37</xdr:row>
      <xdr:rowOff>47880</xdr:rowOff>
    </xdr:from>
    <xdr:to>
      <xdr:col>1</xdr:col>
      <xdr:colOff>801360</xdr:colOff>
      <xdr:row>37</xdr:row>
      <xdr:rowOff>983520</xdr:rowOff>
    </xdr:to>
    <xdr:pic>
      <xdr:nvPicPr>
        <xdr:cNvPr id="592" name="Picture 592"/>
        <xdr:cNvPicPr/>
      </xdr:nvPicPr>
      <xdr:blipFill>
        <a:blip xmlns:r="http://schemas.openxmlformats.org/officeDocument/2006/relationships" r:embed="rId16" cstate="print"/>
        <a:srcRect l="24039" t="13780" r="25981" b="11345"/>
        <a:stretch/>
      </xdr:blipFill>
      <xdr:spPr>
        <a:xfrm>
          <a:off x="1362240" y="22622040"/>
          <a:ext cx="456840" cy="935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392040</xdr:colOff>
      <xdr:row>44</xdr:row>
      <xdr:rowOff>57240</xdr:rowOff>
    </xdr:from>
    <xdr:to>
      <xdr:col>1</xdr:col>
      <xdr:colOff>1077480</xdr:colOff>
      <xdr:row>44</xdr:row>
      <xdr:rowOff>704520</xdr:rowOff>
    </xdr:to>
    <xdr:pic>
      <xdr:nvPicPr>
        <xdr:cNvPr id="593" name="Picture 593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409760" y="29136960"/>
          <a:ext cx="68544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315720</xdr:colOff>
      <xdr:row>45</xdr:row>
      <xdr:rowOff>114480</xdr:rowOff>
    </xdr:from>
    <xdr:to>
      <xdr:col>1</xdr:col>
      <xdr:colOff>1182240</xdr:colOff>
      <xdr:row>45</xdr:row>
      <xdr:rowOff>739800</xdr:rowOff>
    </xdr:to>
    <xdr:pic>
      <xdr:nvPicPr>
        <xdr:cNvPr id="594" name="Picture 59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333440" y="29965680"/>
          <a:ext cx="866520" cy="625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230040</xdr:colOff>
      <xdr:row>9</xdr:row>
      <xdr:rowOff>76320</xdr:rowOff>
    </xdr:from>
    <xdr:to>
      <xdr:col>1</xdr:col>
      <xdr:colOff>1210680</xdr:colOff>
      <xdr:row>9</xdr:row>
      <xdr:rowOff>813600</xdr:rowOff>
    </xdr:to>
    <xdr:pic>
      <xdr:nvPicPr>
        <xdr:cNvPr id="595" name="Picture 595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247760" y="2228760"/>
          <a:ext cx="980640" cy="73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191985</xdr:colOff>
      <xdr:row>14</xdr:row>
      <xdr:rowOff>66630</xdr:rowOff>
    </xdr:from>
    <xdr:to>
      <xdr:col>1</xdr:col>
      <xdr:colOff>1201425</xdr:colOff>
      <xdr:row>14</xdr:row>
      <xdr:rowOff>825510</xdr:rowOff>
    </xdr:to>
    <xdr:pic>
      <xdr:nvPicPr>
        <xdr:cNvPr id="596" name="Picture 596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154010" y="6848430"/>
          <a:ext cx="1009440" cy="75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172905</xdr:colOff>
      <xdr:row>15</xdr:row>
      <xdr:rowOff>28440</xdr:rowOff>
    </xdr:from>
    <xdr:to>
      <xdr:col>1</xdr:col>
      <xdr:colOff>1198545</xdr:colOff>
      <xdr:row>15</xdr:row>
      <xdr:rowOff>799560</xdr:rowOff>
    </xdr:to>
    <xdr:pic>
      <xdr:nvPicPr>
        <xdr:cNvPr id="597" name="Picture 597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134930" y="7705590"/>
          <a:ext cx="102564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201645</xdr:colOff>
      <xdr:row>16</xdr:row>
      <xdr:rowOff>47880</xdr:rowOff>
    </xdr:from>
    <xdr:to>
      <xdr:col>1</xdr:col>
      <xdr:colOff>1227285</xdr:colOff>
      <xdr:row>16</xdr:row>
      <xdr:rowOff>819000</xdr:rowOff>
    </xdr:to>
    <xdr:pic>
      <xdr:nvPicPr>
        <xdr:cNvPr id="598" name="Picture 598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163670" y="8601330"/>
          <a:ext cx="102564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134940</xdr:colOff>
      <xdr:row>17</xdr:row>
      <xdr:rowOff>47880</xdr:rowOff>
    </xdr:from>
    <xdr:to>
      <xdr:col>1</xdr:col>
      <xdr:colOff>1186140</xdr:colOff>
      <xdr:row>17</xdr:row>
      <xdr:rowOff>838080</xdr:rowOff>
    </xdr:to>
    <xdr:pic>
      <xdr:nvPicPr>
        <xdr:cNvPr id="599" name="Picture 599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096965" y="9477630"/>
          <a:ext cx="105120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163545</xdr:colOff>
      <xdr:row>18</xdr:row>
      <xdr:rowOff>76320</xdr:rowOff>
    </xdr:from>
    <xdr:to>
      <xdr:col>1</xdr:col>
      <xdr:colOff>1138785</xdr:colOff>
      <xdr:row>18</xdr:row>
      <xdr:rowOff>809640</xdr:rowOff>
    </xdr:to>
    <xdr:pic>
      <xdr:nvPicPr>
        <xdr:cNvPr id="600" name="Picture 600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125570" y="10382370"/>
          <a:ext cx="975240" cy="733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344520</xdr:colOff>
      <xdr:row>19</xdr:row>
      <xdr:rowOff>76320</xdr:rowOff>
    </xdr:from>
    <xdr:to>
      <xdr:col>1</xdr:col>
      <xdr:colOff>858600</xdr:colOff>
      <xdr:row>19</xdr:row>
      <xdr:rowOff>607680</xdr:rowOff>
    </xdr:to>
    <xdr:pic>
      <xdr:nvPicPr>
        <xdr:cNvPr id="601" name="Picture 601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362240" y="11106000"/>
          <a:ext cx="514080" cy="531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115605</xdr:colOff>
      <xdr:row>12</xdr:row>
      <xdr:rowOff>85875</xdr:rowOff>
    </xdr:from>
    <xdr:to>
      <xdr:col>1</xdr:col>
      <xdr:colOff>1338165</xdr:colOff>
      <xdr:row>12</xdr:row>
      <xdr:rowOff>826755</xdr:rowOff>
    </xdr:to>
    <xdr:pic>
      <xdr:nvPicPr>
        <xdr:cNvPr id="602" name="Picture 602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1077630" y="5076975"/>
          <a:ext cx="1222560" cy="740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96525</xdr:colOff>
      <xdr:row>11</xdr:row>
      <xdr:rowOff>209880</xdr:rowOff>
    </xdr:from>
    <xdr:to>
      <xdr:col>1</xdr:col>
      <xdr:colOff>1295325</xdr:colOff>
      <xdr:row>11</xdr:row>
      <xdr:rowOff>680040</xdr:rowOff>
    </xdr:to>
    <xdr:pic>
      <xdr:nvPicPr>
        <xdr:cNvPr id="603" name="Picture 603"/>
        <xdr:cNvPicPr/>
      </xdr:nvPicPr>
      <xdr:blipFill>
        <a:blip xmlns:r="http://schemas.openxmlformats.org/officeDocument/2006/relationships" r:embed="rId27" cstate="print"/>
        <a:srcRect l="12058" t="19217" r="12058" b="23175"/>
        <a:stretch/>
      </xdr:blipFill>
      <xdr:spPr>
        <a:xfrm>
          <a:off x="1058550" y="4305630"/>
          <a:ext cx="1198800" cy="470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58590</xdr:colOff>
      <xdr:row>13</xdr:row>
      <xdr:rowOff>124200</xdr:rowOff>
    </xdr:from>
    <xdr:to>
      <xdr:col>1</xdr:col>
      <xdr:colOff>1363230</xdr:colOff>
      <xdr:row>13</xdr:row>
      <xdr:rowOff>788400</xdr:rowOff>
    </xdr:to>
    <xdr:pic>
      <xdr:nvPicPr>
        <xdr:cNvPr id="604" name="Picture 604"/>
        <xdr:cNvPicPr/>
      </xdr:nvPicPr>
      <xdr:blipFill>
        <a:blip xmlns:r="http://schemas.openxmlformats.org/officeDocument/2006/relationships" r:embed="rId28" cstate="print"/>
        <a:srcRect l="5679" t="29799" r="7802" b="26943"/>
        <a:stretch/>
      </xdr:blipFill>
      <xdr:spPr>
        <a:xfrm>
          <a:off x="1020615" y="6010650"/>
          <a:ext cx="1304640" cy="664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201600</xdr:colOff>
      <xdr:row>10</xdr:row>
      <xdr:rowOff>152640</xdr:rowOff>
    </xdr:from>
    <xdr:to>
      <xdr:col>1</xdr:col>
      <xdr:colOff>1191960</xdr:colOff>
      <xdr:row>10</xdr:row>
      <xdr:rowOff>714240</xdr:rowOff>
    </xdr:to>
    <xdr:pic>
      <xdr:nvPicPr>
        <xdr:cNvPr id="605" name="Picture 605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1219320" y="3200400"/>
          <a:ext cx="99036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315720</xdr:colOff>
      <xdr:row>38</xdr:row>
      <xdr:rowOff>104760</xdr:rowOff>
    </xdr:from>
    <xdr:to>
      <xdr:col>1</xdr:col>
      <xdr:colOff>972720</xdr:colOff>
      <xdr:row>39</xdr:row>
      <xdr:rowOff>1057320</xdr:rowOff>
    </xdr:to>
    <xdr:pic>
      <xdr:nvPicPr>
        <xdr:cNvPr id="606" name="Picture 606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1333440" y="23717160"/>
          <a:ext cx="657000" cy="20955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203400</xdr:colOff>
      <xdr:row>0</xdr:row>
      <xdr:rowOff>390240</xdr:rowOff>
    </xdr:to>
    <xdr:pic>
      <xdr:nvPicPr>
        <xdr:cNvPr id="607" name="Picture 60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219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5400</xdr:colOff>
      <xdr:row>11</xdr:row>
      <xdr:rowOff>276480</xdr:rowOff>
    </xdr:from>
    <xdr:to>
      <xdr:col>1</xdr:col>
      <xdr:colOff>929880</xdr:colOff>
      <xdr:row>13</xdr:row>
      <xdr:rowOff>171360</xdr:rowOff>
    </xdr:to>
    <xdr:pic>
      <xdr:nvPicPr>
        <xdr:cNvPr id="608" name="Picture 60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23920" y="3238560"/>
          <a:ext cx="924480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74520</xdr:colOff>
      <xdr:row>9</xdr:row>
      <xdr:rowOff>100440</xdr:rowOff>
    </xdr:from>
    <xdr:to>
      <xdr:col>1</xdr:col>
      <xdr:colOff>854640</xdr:colOff>
      <xdr:row>10</xdr:row>
      <xdr:rowOff>359640</xdr:rowOff>
    </xdr:to>
    <xdr:pic>
      <xdr:nvPicPr>
        <xdr:cNvPr id="609" name="Picture 609"/>
        <xdr:cNvPicPr/>
      </xdr:nvPicPr>
      <xdr:blipFill>
        <a:blip xmlns:r="http://schemas.openxmlformats.org/officeDocument/2006/relationships" r:embed="rId3" cstate="print"/>
        <a:srcRect l="15392" r="14521"/>
        <a:stretch/>
      </xdr:blipFill>
      <xdr:spPr>
        <a:xfrm>
          <a:off x="1193040" y="2243520"/>
          <a:ext cx="780120" cy="668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189720</xdr:colOff>
      <xdr:row>30</xdr:row>
      <xdr:rowOff>66960</xdr:rowOff>
    </xdr:from>
    <xdr:to>
      <xdr:col>1</xdr:col>
      <xdr:colOff>795600</xdr:colOff>
      <xdr:row>30</xdr:row>
      <xdr:rowOff>755640</xdr:rowOff>
    </xdr:to>
    <xdr:pic>
      <xdr:nvPicPr>
        <xdr:cNvPr id="610" name="Picture 61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308240" y="13716000"/>
          <a:ext cx="605880" cy="68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185400</xdr:colOff>
      <xdr:row>31</xdr:row>
      <xdr:rowOff>122760</xdr:rowOff>
    </xdr:from>
    <xdr:to>
      <xdr:col>1</xdr:col>
      <xdr:colOff>823320</xdr:colOff>
      <xdr:row>31</xdr:row>
      <xdr:rowOff>741600</xdr:rowOff>
    </xdr:to>
    <xdr:pic>
      <xdr:nvPicPr>
        <xdr:cNvPr id="611" name="Picture 61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303920" y="14572080"/>
          <a:ext cx="637920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176760</xdr:colOff>
      <xdr:row>39</xdr:row>
      <xdr:rowOff>66600</xdr:rowOff>
    </xdr:from>
    <xdr:to>
      <xdr:col>1</xdr:col>
      <xdr:colOff>757440</xdr:colOff>
      <xdr:row>39</xdr:row>
      <xdr:rowOff>694800</xdr:rowOff>
    </xdr:to>
    <xdr:pic>
      <xdr:nvPicPr>
        <xdr:cNvPr id="612" name="Picture 61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295280" y="20002320"/>
          <a:ext cx="58068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62640</xdr:colOff>
      <xdr:row>18</xdr:row>
      <xdr:rowOff>57240</xdr:rowOff>
    </xdr:from>
    <xdr:to>
      <xdr:col>1</xdr:col>
      <xdr:colOff>748080</xdr:colOff>
      <xdr:row>18</xdr:row>
      <xdr:rowOff>699120</xdr:rowOff>
    </xdr:to>
    <xdr:pic>
      <xdr:nvPicPr>
        <xdr:cNvPr id="613" name="Picture 613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181160" y="7115040"/>
          <a:ext cx="685440" cy="64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100800</xdr:colOff>
      <xdr:row>17</xdr:row>
      <xdr:rowOff>57240</xdr:rowOff>
    </xdr:from>
    <xdr:to>
      <xdr:col>1</xdr:col>
      <xdr:colOff>729000</xdr:colOff>
      <xdr:row>17</xdr:row>
      <xdr:rowOff>685440</xdr:rowOff>
    </xdr:to>
    <xdr:pic>
      <xdr:nvPicPr>
        <xdr:cNvPr id="614" name="Picture 614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219320" y="6334200"/>
          <a:ext cx="62820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129240</xdr:colOff>
      <xdr:row>19</xdr:row>
      <xdr:rowOff>38160</xdr:rowOff>
    </xdr:from>
    <xdr:to>
      <xdr:col>1</xdr:col>
      <xdr:colOff>719280</xdr:colOff>
      <xdr:row>19</xdr:row>
      <xdr:rowOff>628200</xdr:rowOff>
    </xdr:to>
    <xdr:pic>
      <xdr:nvPicPr>
        <xdr:cNvPr id="615" name="Picture 615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247760" y="7819920"/>
          <a:ext cx="590040" cy="5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207000</xdr:colOff>
      <xdr:row>33</xdr:row>
      <xdr:rowOff>47880</xdr:rowOff>
    </xdr:from>
    <xdr:to>
      <xdr:col>1</xdr:col>
      <xdr:colOff>747720</xdr:colOff>
      <xdr:row>33</xdr:row>
      <xdr:rowOff>637920</xdr:rowOff>
    </xdr:to>
    <xdr:pic>
      <xdr:nvPicPr>
        <xdr:cNvPr id="616" name="Picture 616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325520" y="16164000"/>
          <a:ext cx="540720" cy="5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197640</xdr:colOff>
      <xdr:row>32</xdr:row>
      <xdr:rowOff>76320</xdr:rowOff>
    </xdr:from>
    <xdr:to>
      <xdr:col>1</xdr:col>
      <xdr:colOff>729000</xdr:colOff>
      <xdr:row>32</xdr:row>
      <xdr:rowOff>676080</xdr:rowOff>
    </xdr:to>
    <xdr:pic>
      <xdr:nvPicPr>
        <xdr:cNvPr id="617" name="Picture 617"/>
        <xdr:cNvPicPr/>
      </xdr:nvPicPr>
      <xdr:blipFill>
        <a:blip xmlns:r="http://schemas.openxmlformats.org/officeDocument/2006/relationships" r:embed="rId11" cstate="print"/>
        <a:srcRect l="16302" t="13547" r="35305" b="9078"/>
        <a:stretch/>
      </xdr:blipFill>
      <xdr:spPr>
        <a:xfrm>
          <a:off x="1316160" y="15459120"/>
          <a:ext cx="53136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91080</xdr:colOff>
      <xdr:row>14</xdr:row>
      <xdr:rowOff>76320</xdr:rowOff>
    </xdr:from>
    <xdr:to>
      <xdr:col>1</xdr:col>
      <xdr:colOff>719280</xdr:colOff>
      <xdr:row>14</xdr:row>
      <xdr:rowOff>685440</xdr:rowOff>
    </xdr:to>
    <xdr:pic>
      <xdr:nvPicPr>
        <xdr:cNvPr id="618" name="Picture 618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209600" y="4124160"/>
          <a:ext cx="62820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140400</xdr:colOff>
      <xdr:row>24</xdr:row>
      <xdr:rowOff>70560</xdr:rowOff>
    </xdr:from>
    <xdr:to>
      <xdr:col>1</xdr:col>
      <xdr:colOff>816480</xdr:colOff>
      <xdr:row>24</xdr:row>
      <xdr:rowOff>676080</xdr:rowOff>
    </xdr:to>
    <xdr:pic>
      <xdr:nvPicPr>
        <xdr:cNvPr id="619" name="Picture 619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258920" y="10100160"/>
          <a:ext cx="676080" cy="605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140400</xdr:colOff>
      <xdr:row>25</xdr:row>
      <xdr:rowOff>47880</xdr:rowOff>
    </xdr:from>
    <xdr:to>
      <xdr:col>1</xdr:col>
      <xdr:colOff>814680</xdr:colOff>
      <xdr:row>25</xdr:row>
      <xdr:rowOff>676080</xdr:rowOff>
    </xdr:to>
    <xdr:pic>
      <xdr:nvPicPr>
        <xdr:cNvPr id="620" name="Picture 620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258920" y="10820520"/>
          <a:ext cx="67428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150120</xdr:colOff>
      <xdr:row>26</xdr:row>
      <xdr:rowOff>85680</xdr:rowOff>
    </xdr:from>
    <xdr:to>
      <xdr:col>1</xdr:col>
      <xdr:colOff>843480</xdr:colOff>
      <xdr:row>26</xdr:row>
      <xdr:rowOff>656640</xdr:rowOff>
    </xdr:to>
    <xdr:pic>
      <xdr:nvPicPr>
        <xdr:cNvPr id="621" name="Picture 621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268640" y="11601360"/>
          <a:ext cx="693360" cy="570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45360</xdr:colOff>
      <xdr:row>27</xdr:row>
      <xdr:rowOff>136080</xdr:rowOff>
    </xdr:from>
    <xdr:to>
      <xdr:col>1</xdr:col>
      <xdr:colOff>883080</xdr:colOff>
      <xdr:row>28</xdr:row>
      <xdr:rowOff>428760</xdr:rowOff>
    </xdr:to>
    <xdr:pic>
      <xdr:nvPicPr>
        <xdr:cNvPr id="622" name="Picture 622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163880" y="12394440"/>
          <a:ext cx="837720" cy="91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52920</xdr:colOff>
      <xdr:row>15</xdr:row>
      <xdr:rowOff>57240</xdr:rowOff>
    </xdr:from>
    <xdr:to>
      <xdr:col>1</xdr:col>
      <xdr:colOff>830160</xdr:colOff>
      <xdr:row>15</xdr:row>
      <xdr:rowOff>712080</xdr:rowOff>
    </xdr:to>
    <xdr:pic>
      <xdr:nvPicPr>
        <xdr:cNvPr id="623" name="Picture 623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171440" y="4848120"/>
          <a:ext cx="777240" cy="654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45360</xdr:colOff>
      <xdr:row>22</xdr:row>
      <xdr:rowOff>95400</xdr:rowOff>
    </xdr:from>
    <xdr:to>
      <xdr:col>1</xdr:col>
      <xdr:colOff>919080</xdr:colOff>
      <xdr:row>22</xdr:row>
      <xdr:rowOff>590400</xdr:rowOff>
    </xdr:to>
    <xdr:pic>
      <xdr:nvPicPr>
        <xdr:cNvPr id="624" name="Picture 62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163880" y="9325080"/>
          <a:ext cx="87372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81720</xdr:colOff>
      <xdr:row>41</xdr:row>
      <xdr:rowOff>47880</xdr:rowOff>
    </xdr:from>
    <xdr:to>
      <xdr:col>1</xdr:col>
      <xdr:colOff>833760</xdr:colOff>
      <xdr:row>41</xdr:row>
      <xdr:rowOff>689400</xdr:rowOff>
    </xdr:to>
    <xdr:pic>
      <xdr:nvPicPr>
        <xdr:cNvPr id="626" name="Picture 626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200240" y="20783520"/>
          <a:ext cx="752040" cy="641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216720</xdr:colOff>
      <xdr:row>34</xdr:row>
      <xdr:rowOff>86040</xdr:rowOff>
    </xdr:from>
    <xdr:to>
      <xdr:col>1</xdr:col>
      <xdr:colOff>729000</xdr:colOff>
      <xdr:row>34</xdr:row>
      <xdr:rowOff>704880</xdr:rowOff>
    </xdr:to>
    <xdr:pic>
      <xdr:nvPicPr>
        <xdr:cNvPr id="627" name="Picture 627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335240" y="16897320"/>
          <a:ext cx="512280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273960</xdr:colOff>
      <xdr:row>35</xdr:row>
      <xdr:rowOff>57240</xdr:rowOff>
    </xdr:from>
    <xdr:to>
      <xdr:col>1</xdr:col>
      <xdr:colOff>624240</xdr:colOff>
      <xdr:row>35</xdr:row>
      <xdr:rowOff>704520</xdr:rowOff>
    </xdr:to>
    <xdr:pic>
      <xdr:nvPicPr>
        <xdr:cNvPr id="628" name="Picture 628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392480" y="17611560"/>
          <a:ext cx="35028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235800</xdr:colOff>
      <xdr:row>36</xdr:row>
      <xdr:rowOff>55080</xdr:rowOff>
    </xdr:from>
    <xdr:to>
      <xdr:col>1</xdr:col>
      <xdr:colOff>683280</xdr:colOff>
      <xdr:row>36</xdr:row>
      <xdr:rowOff>704880</xdr:rowOff>
    </xdr:to>
    <xdr:pic>
      <xdr:nvPicPr>
        <xdr:cNvPr id="629" name="Picture 629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354320" y="18352440"/>
          <a:ext cx="447480" cy="649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245160</xdr:colOff>
      <xdr:row>37</xdr:row>
      <xdr:rowOff>57240</xdr:rowOff>
    </xdr:from>
    <xdr:to>
      <xdr:col>1</xdr:col>
      <xdr:colOff>681120</xdr:colOff>
      <xdr:row>37</xdr:row>
      <xdr:rowOff>714240</xdr:rowOff>
    </xdr:to>
    <xdr:pic>
      <xdr:nvPicPr>
        <xdr:cNvPr id="630" name="Picture 630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363680" y="19097640"/>
          <a:ext cx="43596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64440</xdr:colOff>
      <xdr:row>21</xdr:row>
      <xdr:rowOff>95760</xdr:rowOff>
    </xdr:from>
    <xdr:to>
      <xdr:col>1</xdr:col>
      <xdr:colOff>879120</xdr:colOff>
      <xdr:row>21</xdr:row>
      <xdr:rowOff>581040</xdr:rowOff>
    </xdr:to>
    <xdr:pic>
      <xdr:nvPicPr>
        <xdr:cNvPr id="631" name="Picture 631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182960" y="8677440"/>
          <a:ext cx="81468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76200</xdr:colOff>
      <xdr:row>16</xdr:row>
      <xdr:rowOff>51849</xdr:rowOff>
    </xdr:from>
    <xdr:to>
      <xdr:col>1</xdr:col>
      <xdr:colOff>885825</xdr:colOff>
      <xdr:row>16</xdr:row>
      <xdr:rowOff>704850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133475" y="5776374"/>
          <a:ext cx="809625" cy="6530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244800</xdr:colOff>
      <xdr:row>0</xdr:row>
      <xdr:rowOff>390240</xdr:rowOff>
    </xdr:to>
    <xdr:pic>
      <xdr:nvPicPr>
        <xdr:cNvPr id="632" name="Picture 63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132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120810</xdr:colOff>
      <xdr:row>48</xdr:row>
      <xdr:rowOff>59190</xdr:rowOff>
    </xdr:from>
    <xdr:to>
      <xdr:col>2</xdr:col>
      <xdr:colOff>692130</xdr:colOff>
      <xdr:row>48</xdr:row>
      <xdr:rowOff>658950</xdr:rowOff>
    </xdr:to>
    <xdr:pic>
      <xdr:nvPicPr>
        <xdr:cNvPr id="26" name="Picture 63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2035335" y="13803765"/>
          <a:ext cx="57132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123105</xdr:colOff>
      <xdr:row>47</xdr:row>
      <xdr:rowOff>91020</xdr:rowOff>
    </xdr:from>
    <xdr:to>
      <xdr:col>2</xdr:col>
      <xdr:colOff>784365</xdr:colOff>
      <xdr:row>47</xdr:row>
      <xdr:rowOff>357375</xdr:rowOff>
    </xdr:to>
    <xdr:pic>
      <xdr:nvPicPr>
        <xdr:cNvPr id="30" name="Picture 63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2037630" y="13426020"/>
          <a:ext cx="661260" cy="2663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149640</xdr:colOff>
      <xdr:row>49</xdr:row>
      <xdr:rowOff>400050</xdr:rowOff>
    </xdr:from>
    <xdr:to>
      <xdr:col>2</xdr:col>
      <xdr:colOff>703000</xdr:colOff>
      <xdr:row>49</xdr:row>
      <xdr:rowOff>1029555</xdr:rowOff>
    </xdr:to>
    <xdr:pic>
      <xdr:nvPicPr>
        <xdr:cNvPr id="31" name="Picture 63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064165" y="14878050"/>
          <a:ext cx="553360" cy="62950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123990</xdr:colOff>
      <xdr:row>18</xdr:row>
      <xdr:rowOff>409665</xdr:rowOff>
    </xdr:from>
    <xdr:to>
      <xdr:col>2</xdr:col>
      <xdr:colOff>737565</xdr:colOff>
      <xdr:row>21</xdr:row>
      <xdr:rowOff>313935</xdr:rowOff>
    </xdr:to>
    <xdr:pic>
      <xdr:nvPicPr>
        <xdr:cNvPr id="32" name="Picture 63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038515" y="5657940"/>
          <a:ext cx="613575" cy="1066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152565</xdr:colOff>
      <xdr:row>11</xdr:row>
      <xdr:rowOff>66675</xdr:rowOff>
    </xdr:from>
    <xdr:to>
      <xdr:col>2</xdr:col>
      <xdr:colOff>727980</xdr:colOff>
      <xdr:row>14</xdr:row>
      <xdr:rowOff>53655</xdr:rowOff>
    </xdr:to>
    <xdr:pic>
      <xdr:nvPicPr>
        <xdr:cNvPr id="33" name="Picture 640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067090" y="2847975"/>
          <a:ext cx="575415" cy="101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104775</xdr:colOff>
      <xdr:row>26</xdr:row>
      <xdr:rowOff>9510</xdr:rowOff>
    </xdr:from>
    <xdr:to>
      <xdr:col>2</xdr:col>
      <xdr:colOff>772515</xdr:colOff>
      <xdr:row>28</xdr:row>
      <xdr:rowOff>99735</xdr:rowOff>
    </xdr:to>
    <xdr:pic>
      <xdr:nvPicPr>
        <xdr:cNvPr id="34" name="Picture 641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019300" y="8267685"/>
          <a:ext cx="667740" cy="804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159240</xdr:colOff>
      <xdr:row>35</xdr:row>
      <xdr:rowOff>159885</xdr:rowOff>
    </xdr:from>
    <xdr:to>
      <xdr:col>2</xdr:col>
      <xdr:colOff>651720</xdr:colOff>
      <xdr:row>39</xdr:row>
      <xdr:rowOff>16845</xdr:rowOff>
    </xdr:to>
    <xdr:pic>
      <xdr:nvPicPr>
        <xdr:cNvPr id="35" name="Picture 642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2073765" y="11094585"/>
          <a:ext cx="492480" cy="771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181920</xdr:colOff>
      <xdr:row>41</xdr:row>
      <xdr:rowOff>125880</xdr:rowOff>
    </xdr:from>
    <xdr:to>
      <xdr:col>2</xdr:col>
      <xdr:colOff>667200</xdr:colOff>
      <xdr:row>45</xdr:row>
      <xdr:rowOff>163680</xdr:rowOff>
    </xdr:to>
    <xdr:pic>
      <xdr:nvPicPr>
        <xdr:cNvPr id="36" name="Picture 643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2096445" y="12355980"/>
          <a:ext cx="485280" cy="7617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155280</xdr:colOff>
      <xdr:row>16</xdr:row>
      <xdr:rowOff>60780</xdr:rowOff>
    </xdr:from>
    <xdr:to>
      <xdr:col>2</xdr:col>
      <xdr:colOff>726600</xdr:colOff>
      <xdr:row>17</xdr:row>
      <xdr:rowOff>14445</xdr:rowOff>
    </xdr:to>
    <xdr:pic>
      <xdr:nvPicPr>
        <xdr:cNvPr id="2" name="Picture 63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069805" y="5699580"/>
          <a:ext cx="571320" cy="363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93510</xdr:colOff>
      <xdr:row>10</xdr:row>
      <xdr:rowOff>85725</xdr:rowOff>
    </xdr:from>
    <xdr:to>
      <xdr:col>2</xdr:col>
      <xdr:colOff>773850</xdr:colOff>
      <xdr:row>10</xdr:row>
      <xdr:rowOff>444285</xdr:rowOff>
    </xdr:to>
    <xdr:pic>
      <xdr:nvPicPr>
        <xdr:cNvPr id="3" name="Picture 635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2008035" y="2466975"/>
          <a:ext cx="680340" cy="358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174225</xdr:colOff>
      <xdr:row>14</xdr:row>
      <xdr:rowOff>84255</xdr:rowOff>
    </xdr:from>
    <xdr:to>
      <xdr:col>2</xdr:col>
      <xdr:colOff>678585</xdr:colOff>
      <xdr:row>14</xdr:row>
      <xdr:rowOff>463080</xdr:rowOff>
    </xdr:to>
    <xdr:pic>
      <xdr:nvPicPr>
        <xdr:cNvPr id="4" name="Picture 636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2088750" y="4675305"/>
          <a:ext cx="504360" cy="3788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103035</xdr:colOff>
      <xdr:row>15</xdr:row>
      <xdr:rowOff>47040</xdr:rowOff>
    </xdr:from>
    <xdr:to>
      <xdr:col>2</xdr:col>
      <xdr:colOff>687975</xdr:colOff>
      <xdr:row>15</xdr:row>
      <xdr:rowOff>490575</xdr:rowOff>
    </xdr:to>
    <xdr:pic>
      <xdr:nvPicPr>
        <xdr:cNvPr id="5" name="Picture 64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017560" y="5142915"/>
          <a:ext cx="584940" cy="4435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122085</xdr:colOff>
      <xdr:row>11</xdr:row>
      <xdr:rowOff>56595</xdr:rowOff>
    </xdr:from>
    <xdr:to>
      <xdr:col>2</xdr:col>
      <xdr:colOff>773985</xdr:colOff>
      <xdr:row>11</xdr:row>
      <xdr:rowOff>550470</xdr:rowOff>
    </xdr:to>
    <xdr:pic>
      <xdr:nvPicPr>
        <xdr:cNvPr id="6" name="Picture 64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036610" y="3095070"/>
          <a:ext cx="651900" cy="49387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57150</xdr:colOff>
      <xdr:row>17</xdr:row>
      <xdr:rowOff>123797</xdr:rowOff>
    </xdr:from>
    <xdr:to>
      <xdr:col>2</xdr:col>
      <xdr:colOff>742950</xdr:colOff>
      <xdr:row>17</xdr:row>
      <xdr:rowOff>544185</xdr:rowOff>
    </xdr:to>
    <xdr:pic>
      <xdr:nvPicPr>
        <xdr:cNvPr id="7" name="Picture 1289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971675" y="6172172"/>
          <a:ext cx="685800" cy="420388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57150</xdr:colOff>
      <xdr:row>18</xdr:row>
      <xdr:rowOff>337766</xdr:rowOff>
    </xdr:from>
    <xdr:to>
      <xdr:col>2</xdr:col>
      <xdr:colOff>790575</xdr:colOff>
      <xdr:row>19</xdr:row>
      <xdr:rowOff>323849</xdr:rowOff>
    </xdr:to>
    <xdr:pic>
      <xdr:nvPicPr>
        <xdr:cNvPr id="8" name="Picture 126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971675" y="7014791"/>
          <a:ext cx="733425" cy="614733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85725</xdr:colOff>
      <xdr:row>12</xdr:row>
      <xdr:rowOff>62068</xdr:rowOff>
    </xdr:from>
    <xdr:to>
      <xdr:col>2</xdr:col>
      <xdr:colOff>742950</xdr:colOff>
      <xdr:row>13</xdr:row>
      <xdr:rowOff>284</xdr:rowOff>
    </xdr:to>
    <xdr:pic>
      <xdr:nvPicPr>
        <xdr:cNvPr id="9" name="Picture 1303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2000250" y="3681568"/>
          <a:ext cx="657225" cy="385891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57150</xdr:colOff>
      <xdr:row>20</xdr:row>
      <xdr:rowOff>77231</xdr:rowOff>
    </xdr:from>
    <xdr:to>
      <xdr:col>2</xdr:col>
      <xdr:colOff>819150</xdr:colOff>
      <xdr:row>20</xdr:row>
      <xdr:rowOff>543105</xdr:rowOff>
    </xdr:to>
    <xdr:pic>
      <xdr:nvPicPr>
        <xdr:cNvPr id="10" name="Picture 1304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971675" y="8011556"/>
          <a:ext cx="762000" cy="465874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57150</xdr:colOff>
      <xdr:row>21</xdr:row>
      <xdr:rowOff>62365</xdr:rowOff>
    </xdr:from>
    <xdr:to>
      <xdr:col>2</xdr:col>
      <xdr:colOff>809625</xdr:colOff>
      <xdr:row>21</xdr:row>
      <xdr:rowOff>590655</xdr:rowOff>
    </xdr:to>
    <xdr:pic>
      <xdr:nvPicPr>
        <xdr:cNvPr id="11" name="Picture 126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971675" y="8625340"/>
          <a:ext cx="752475" cy="5282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123825</xdr:colOff>
      <xdr:row>22</xdr:row>
      <xdr:rowOff>57629</xdr:rowOff>
    </xdr:from>
    <xdr:to>
      <xdr:col>2</xdr:col>
      <xdr:colOff>754321</xdr:colOff>
      <xdr:row>22</xdr:row>
      <xdr:rowOff>590744</xdr:rowOff>
    </xdr:to>
    <xdr:pic>
      <xdr:nvPicPr>
        <xdr:cNvPr id="12" name="Picture 1286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2038350" y="9249254"/>
          <a:ext cx="630496" cy="5331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57151</xdr:colOff>
      <xdr:row>23</xdr:row>
      <xdr:rowOff>349244</xdr:rowOff>
    </xdr:from>
    <xdr:to>
      <xdr:col>2</xdr:col>
      <xdr:colOff>800101</xdr:colOff>
      <xdr:row>24</xdr:row>
      <xdr:rowOff>266775</xdr:rowOff>
    </xdr:to>
    <xdr:pic>
      <xdr:nvPicPr>
        <xdr:cNvPr id="13" name="Picture 1287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971676" y="10169519"/>
          <a:ext cx="742950" cy="546181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38100</xdr:colOff>
      <xdr:row>25</xdr:row>
      <xdr:rowOff>75412</xdr:rowOff>
    </xdr:from>
    <xdr:to>
      <xdr:col>2</xdr:col>
      <xdr:colOff>762000</xdr:colOff>
      <xdr:row>25</xdr:row>
      <xdr:rowOff>539820</xdr:rowOff>
    </xdr:to>
    <xdr:pic>
      <xdr:nvPicPr>
        <xdr:cNvPr id="14" name="Picture 1288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952625" y="11152987"/>
          <a:ext cx="723900" cy="464408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57150</xdr:colOff>
      <xdr:row>26</xdr:row>
      <xdr:rowOff>67155</xdr:rowOff>
    </xdr:from>
    <xdr:to>
      <xdr:col>2</xdr:col>
      <xdr:colOff>771030</xdr:colOff>
      <xdr:row>26</xdr:row>
      <xdr:rowOff>504915</xdr:rowOff>
    </xdr:to>
    <xdr:pic>
      <xdr:nvPicPr>
        <xdr:cNvPr id="15" name="Picture 130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971675" y="11773380"/>
          <a:ext cx="713880" cy="437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436170</xdr:colOff>
      <xdr:row>0</xdr:row>
      <xdr:rowOff>428400</xdr:rowOff>
    </xdr:to>
    <xdr:pic>
      <xdr:nvPicPr>
        <xdr:cNvPr id="16" name="Picture 8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0" y="0"/>
          <a:ext cx="1445820" cy="428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152401</xdr:colOff>
      <xdr:row>27</xdr:row>
      <xdr:rowOff>30552</xdr:rowOff>
    </xdr:from>
    <xdr:to>
      <xdr:col>2</xdr:col>
      <xdr:colOff>704851</xdr:colOff>
      <xdr:row>27</xdr:row>
      <xdr:rowOff>781050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066926" y="12670227"/>
          <a:ext cx="552450" cy="7504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28</xdr:row>
      <xdr:rowOff>26192</xdr:rowOff>
    </xdr:from>
    <xdr:to>
      <xdr:col>2</xdr:col>
      <xdr:colOff>542925</xdr:colOff>
      <xdr:row>28</xdr:row>
      <xdr:rowOff>609599</xdr:rowOff>
    </xdr:to>
    <xdr:pic>
      <xdr:nvPicPr>
        <xdr:cNvPr id="4096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124075" y="13485017"/>
          <a:ext cx="333375" cy="5834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190501</xdr:colOff>
      <xdr:row>29</xdr:row>
      <xdr:rowOff>11953</xdr:rowOff>
    </xdr:from>
    <xdr:to>
      <xdr:col>2</xdr:col>
      <xdr:colOff>628651</xdr:colOff>
      <xdr:row>29</xdr:row>
      <xdr:rowOff>600074</xdr:rowOff>
    </xdr:to>
    <xdr:pic>
      <xdr:nvPicPr>
        <xdr:cNvPr id="4096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105026" y="14099428"/>
          <a:ext cx="438150" cy="58812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114300</xdr:colOff>
      <xdr:row>30</xdr:row>
      <xdr:rowOff>78646</xdr:rowOff>
    </xdr:from>
    <xdr:to>
      <xdr:col>2</xdr:col>
      <xdr:colOff>742950</xdr:colOff>
      <xdr:row>30</xdr:row>
      <xdr:rowOff>609600</xdr:rowOff>
    </xdr:to>
    <xdr:pic>
      <xdr:nvPicPr>
        <xdr:cNvPr id="4096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028825" y="14794771"/>
          <a:ext cx="628650" cy="5309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807120</xdr:colOff>
      <xdr:row>0</xdr:row>
      <xdr:rowOff>390240</xdr:rowOff>
    </xdr:to>
    <xdr:pic>
      <xdr:nvPicPr>
        <xdr:cNvPr id="647" name="Picture 64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805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41040</xdr:colOff>
      <xdr:row>9</xdr:row>
      <xdr:rowOff>466920</xdr:rowOff>
    </xdr:from>
    <xdr:to>
      <xdr:col>1</xdr:col>
      <xdr:colOff>1037880</xdr:colOff>
      <xdr:row>10</xdr:row>
      <xdr:rowOff>466920</xdr:rowOff>
    </xdr:to>
    <xdr:pic>
      <xdr:nvPicPr>
        <xdr:cNvPr id="648" name="Picture 64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514440" y="2610000"/>
          <a:ext cx="996840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140490</xdr:colOff>
      <xdr:row>15</xdr:row>
      <xdr:rowOff>352650</xdr:rowOff>
    </xdr:from>
    <xdr:to>
      <xdr:col>1</xdr:col>
      <xdr:colOff>899370</xdr:colOff>
      <xdr:row>16</xdr:row>
      <xdr:rowOff>409365</xdr:rowOff>
    </xdr:to>
    <xdr:pic>
      <xdr:nvPicPr>
        <xdr:cNvPr id="649" name="Picture 64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588165" y="5705700"/>
          <a:ext cx="758880" cy="4758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59925</xdr:colOff>
      <xdr:row>30</xdr:row>
      <xdr:rowOff>343110</xdr:rowOff>
    </xdr:from>
    <xdr:to>
      <xdr:col>1</xdr:col>
      <xdr:colOff>1065045</xdr:colOff>
      <xdr:row>31</xdr:row>
      <xdr:rowOff>409275</xdr:rowOff>
    </xdr:to>
    <xdr:pic>
      <xdr:nvPicPr>
        <xdr:cNvPr id="650" name="Picture 65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507600" y="13116135"/>
          <a:ext cx="1005120" cy="5424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117165</xdr:colOff>
      <xdr:row>21</xdr:row>
      <xdr:rowOff>47775</xdr:rowOff>
    </xdr:from>
    <xdr:to>
      <xdr:col>1</xdr:col>
      <xdr:colOff>973965</xdr:colOff>
      <xdr:row>21</xdr:row>
      <xdr:rowOff>544575</xdr:rowOff>
    </xdr:to>
    <xdr:pic>
      <xdr:nvPicPr>
        <xdr:cNvPr id="651" name="Picture 65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564840" y="7915425"/>
          <a:ext cx="856800" cy="496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161925</xdr:colOff>
      <xdr:row>23</xdr:row>
      <xdr:rowOff>455803</xdr:rowOff>
    </xdr:from>
    <xdr:to>
      <xdr:col>1</xdr:col>
      <xdr:colOff>1000125</xdr:colOff>
      <xdr:row>24</xdr:row>
      <xdr:rowOff>304800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9600" y="9618853"/>
          <a:ext cx="838200" cy="5252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47626</xdr:colOff>
      <xdr:row>37</xdr:row>
      <xdr:rowOff>238126</xdr:rowOff>
    </xdr:from>
    <xdr:to>
      <xdr:col>1</xdr:col>
      <xdr:colOff>1064999</xdr:colOff>
      <xdr:row>38</xdr:row>
      <xdr:rowOff>19051</xdr:rowOff>
    </xdr:to>
    <xdr:pic>
      <xdr:nvPicPr>
        <xdr:cNvPr id="4096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95301" y="16668751"/>
          <a:ext cx="1017373" cy="495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627120</xdr:colOff>
      <xdr:row>0</xdr:row>
      <xdr:rowOff>390240</xdr:rowOff>
    </xdr:to>
    <xdr:pic>
      <xdr:nvPicPr>
        <xdr:cNvPr id="652" name="Picture 65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424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37440</xdr:colOff>
      <xdr:row>45</xdr:row>
      <xdr:rowOff>81360</xdr:rowOff>
    </xdr:from>
    <xdr:to>
      <xdr:col>1</xdr:col>
      <xdr:colOff>1128600</xdr:colOff>
      <xdr:row>45</xdr:row>
      <xdr:rowOff>742680</xdr:rowOff>
    </xdr:to>
    <xdr:pic>
      <xdr:nvPicPr>
        <xdr:cNvPr id="653" name="Picture 65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52760" y="27484560"/>
          <a:ext cx="1091160" cy="661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27720</xdr:colOff>
      <xdr:row>9</xdr:row>
      <xdr:rowOff>114480</xdr:rowOff>
    </xdr:from>
    <xdr:to>
      <xdr:col>1</xdr:col>
      <xdr:colOff>1129320</xdr:colOff>
      <xdr:row>10</xdr:row>
      <xdr:rowOff>525960</xdr:rowOff>
    </xdr:to>
    <xdr:pic>
      <xdr:nvPicPr>
        <xdr:cNvPr id="654" name="Picture 654"/>
        <xdr:cNvPicPr/>
      </xdr:nvPicPr>
      <xdr:blipFill>
        <a:blip xmlns:r="http://schemas.openxmlformats.org/officeDocument/2006/relationships" r:embed="rId3" cstate="print"/>
        <a:srcRect l="21393" r="17636"/>
        <a:stretch/>
      </xdr:blipFill>
      <xdr:spPr>
        <a:xfrm>
          <a:off x="743040" y="2228760"/>
          <a:ext cx="1101600" cy="109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103980</xdr:colOff>
      <xdr:row>11</xdr:row>
      <xdr:rowOff>123840</xdr:rowOff>
    </xdr:from>
    <xdr:to>
      <xdr:col>1</xdr:col>
      <xdr:colOff>1136100</xdr:colOff>
      <xdr:row>12</xdr:row>
      <xdr:rowOff>395640</xdr:rowOff>
    </xdr:to>
    <xdr:pic>
      <xdr:nvPicPr>
        <xdr:cNvPr id="655" name="Picture 655"/>
        <xdr:cNvPicPr/>
      </xdr:nvPicPr>
      <xdr:blipFill>
        <a:blip xmlns:r="http://schemas.openxmlformats.org/officeDocument/2006/relationships" r:embed="rId4" cstate="print"/>
        <a:srcRect l="10696" r="11590"/>
        <a:stretch/>
      </xdr:blipFill>
      <xdr:spPr>
        <a:xfrm>
          <a:off x="780255" y="3752865"/>
          <a:ext cx="1032120" cy="805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84675</xdr:colOff>
      <xdr:row>13</xdr:row>
      <xdr:rowOff>114645</xdr:rowOff>
    </xdr:from>
    <xdr:to>
      <xdr:col>1</xdr:col>
      <xdr:colOff>1153515</xdr:colOff>
      <xdr:row>14</xdr:row>
      <xdr:rowOff>399765</xdr:rowOff>
    </xdr:to>
    <xdr:pic>
      <xdr:nvPicPr>
        <xdr:cNvPr id="656" name="Picture 656"/>
        <xdr:cNvPicPr/>
      </xdr:nvPicPr>
      <xdr:blipFill>
        <a:blip xmlns:r="http://schemas.openxmlformats.org/officeDocument/2006/relationships" r:embed="rId5" cstate="print"/>
        <a:srcRect l="9276" r="13010"/>
        <a:stretch/>
      </xdr:blipFill>
      <xdr:spPr>
        <a:xfrm>
          <a:off x="760950" y="4810470"/>
          <a:ext cx="1068840" cy="8375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170325</xdr:colOff>
      <xdr:row>15</xdr:row>
      <xdr:rowOff>152640</xdr:rowOff>
    </xdr:from>
    <xdr:to>
      <xdr:col>1</xdr:col>
      <xdr:colOff>1065285</xdr:colOff>
      <xdr:row>16</xdr:row>
      <xdr:rowOff>396000</xdr:rowOff>
    </xdr:to>
    <xdr:pic>
      <xdr:nvPicPr>
        <xdr:cNvPr id="657" name="Picture 657"/>
        <xdr:cNvPicPr/>
      </xdr:nvPicPr>
      <xdr:blipFill>
        <a:blip xmlns:r="http://schemas.openxmlformats.org/officeDocument/2006/relationships" r:embed="rId6" cstate="print"/>
        <a:srcRect l="16399" r="15140"/>
        <a:stretch/>
      </xdr:blipFill>
      <xdr:spPr>
        <a:xfrm>
          <a:off x="846600" y="5953365"/>
          <a:ext cx="894960" cy="7958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151305</xdr:colOff>
      <xdr:row>17</xdr:row>
      <xdr:rowOff>152640</xdr:rowOff>
    </xdr:from>
    <xdr:to>
      <xdr:col>1</xdr:col>
      <xdr:colOff>1084065</xdr:colOff>
      <xdr:row>18</xdr:row>
      <xdr:rowOff>485280</xdr:rowOff>
    </xdr:to>
    <xdr:pic>
      <xdr:nvPicPr>
        <xdr:cNvPr id="658" name="Picture 658"/>
        <xdr:cNvPicPr/>
      </xdr:nvPicPr>
      <xdr:blipFill>
        <a:blip xmlns:r="http://schemas.openxmlformats.org/officeDocument/2006/relationships" r:embed="rId7" cstate="print"/>
        <a:srcRect l="22813" r="19423"/>
        <a:stretch/>
      </xdr:blipFill>
      <xdr:spPr>
        <a:xfrm>
          <a:off x="827580" y="7058265"/>
          <a:ext cx="932760" cy="9803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19</xdr:row>
      <xdr:rowOff>181080</xdr:rowOff>
    </xdr:from>
    <xdr:to>
      <xdr:col>1</xdr:col>
      <xdr:colOff>1096920</xdr:colOff>
      <xdr:row>20</xdr:row>
      <xdr:rowOff>372600</xdr:rowOff>
    </xdr:to>
    <xdr:pic>
      <xdr:nvPicPr>
        <xdr:cNvPr id="659" name="Picture 659"/>
        <xdr:cNvPicPr/>
      </xdr:nvPicPr>
      <xdr:blipFill>
        <a:blip xmlns:r="http://schemas.openxmlformats.org/officeDocument/2006/relationships" r:embed="rId8" cstate="print"/>
        <a:srcRect l="8543" r="14430"/>
        <a:stretch/>
      </xdr:blipFill>
      <xdr:spPr>
        <a:xfrm>
          <a:off x="838080" y="8229600"/>
          <a:ext cx="974160" cy="76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161055</xdr:colOff>
      <xdr:row>21</xdr:row>
      <xdr:rowOff>133560</xdr:rowOff>
    </xdr:from>
    <xdr:to>
      <xdr:col>1</xdr:col>
      <xdr:colOff>1048095</xdr:colOff>
      <xdr:row>22</xdr:row>
      <xdr:rowOff>381960</xdr:rowOff>
    </xdr:to>
    <xdr:pic>
      <xdr:nvPicPr>
        <xdr:cNvPr id="660" name="Picture 660"/>
        <xdr:cNvPicPr/>
      </xdr:nvPicPr>
      <xdr:blipFill>
        <a:blip xmlns:r="http://schemas.openxmlformats.org/officeDocument/2006/relationships" r:embed="rId9" cstate="print"/>
        <a:srcRect l="17820" r="16583"/>
        <a:stretch/>
      </xdr:blipFill>
      <xdr:spPr>
        <a:xfrm>
          <a:off x="837330" y="9477585"/>
          <a:ext cx="887040" cy="8199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23</xdr:row>
      <xdr:rowOff>152640</xdr:rowOff>
    </xdr:from>
    <xdr:to>
      <xdr:col>1</xdr:col>
      <xdr:colOff>1092600</xdr:colOff>
      <xdr:row>24</xdr:row>
      <xdr:rowOff>438120</xdr:rowOff>
    </xdr:to>
    <xdr:pic>
      <xdr:nvPicPr>
        <xdr:cNvPr id="661" name="Picture 661"/>
        <xdr:cNvPicPr/>
      </xdr:nvPicPr>
      <xdr:blipFill>
        <a:blip xmlns:r="http://schemas.openxmlformats.org/officeDocument/2006/relationships" r:embed="rId10" cstate="print"/>
        <a:srcRect l="16399" r="22286"/>
        <a:stretch/>
      </xdr:blipFill>
      <xdr:spPr>
        <a:xfrm>
          <a:off x="838080" y="10468080"/>
          <a:ext cx="969840" cy="96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75345</xdr:colOff>
      <xdr:row>25</xdr:row>
      <xdr:rowOff>57240</xdr:rowOff>
    </xdr:from>
    <xdr:to>
      <xdr:col>1</xdr:col>
      <xdr:colOff>1150665</xdr:colOff>
      <xdr:row>25</xdr:row>
      <xdr:rowOff>852480</xdr:rowOff>
    </xdr:to>
    <xdr:pic>
      <xdr:nvPicPr>
        <xdr:cNvPr id="662" name="Picture 662"/>
        <xdr:cNvPicPr/>
      </xdr:nvPicPr>
      <xdr:blipFill>
        <a:blip xmlns:r="http://schemas.openxmlformats.org/officeDocument/2006/relationships" r:embed="rId11" cstate="print"/>
        <a:srcRect l="11086" r="6963"/>
        <a:stretch/>
      </xdr:blipFill>
      <xdr:spPr>
        <a:xfrm>
          <a:off x="751620" y="11820615"/>
          <a:ext cx="1075320" cy="795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103785</xdr:colOff>
      <xdr:row>26</xdr:row>
      <xdr:rowOff>123840</xdr:rowOff>
    </xdr:from>
    <xdr:to>
      <xdr:col>1</xdr:col>
      <xdr:colOff>1113225</xdr:colOff>
      <xdr:row>26</xdr:row>
      <xdr:rowOff>790920</xdr:rowOff>
    </xdr:to>
    <xdr:pic>
      <xdr:nvPicPr>
        <xdr:cNvPr id="663" name="Picture 66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80060" y="12811140"/>
          <a:ext cx="1009440" cy="667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180045</xdr:colOff>
      <xdr:row>27</xdr:row>
      <xdr:rowOff>57240</xdr:rowOff>
    </xdr:from>
    <xdr:to>
      <xdr:col>1</xdr:col>
      <xdr:colOff>1094085</xdr:colOff>
      <xdr:row>27</xdr:row>
      <xdr:rowOff>849600</xdr:rowOff>
    </xdr:to>
    <xdr:pic>
      <xdr:nvPicPr>
        <xdr:cNvPr id="664" name="Picture 664"/>
        <xdr:cNvPicPr/>
      </xdr:nvPicPr>
      <xdr:blipFill>
        <a:blip xmlns:r="http://schemas.openxmlformats.org/officeDocument/2006/relationships" r:embed="rId13" cstate="print"/>
        <a:srcRect l="15319" r="16822"/>
        <a:stretch/>
      </xdr:blipFill>
      <xdr:spPr>
        <a:xfrm>
          <a:off x="856320" y="13668465"/>
          <a:ext cx="914040" cy="792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6120</xdr:colOff>
      <xdr:row>46</xdr:row>
      <xdr:rowOff>122760</xdr:rowOff>
    </xdr:from>
    <xdr:to>
      <xdr:col>1</xdr:col>
      <xdr:colOff>1138680</xdr:colOff>
      <xdr:row>46</xdr:row>
      <xdr:rowOff>809280</xdr:rowOff>
    </xdr:to>
    <xdr:pic>
      <xdr:nvPicPr>
        <xdr:cNvPr id="665" name="Picture 66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721440" y="28450080"/>
          <a:ext cx="1132560" cy="68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65820</xdr:colOff>
      <xdr:row>52</xdr:row>
      <xdr:rowOff>143280</xdr:rowOff>
    </xdr:from>
    <xdr:to>
      <xdr:col>1</xdr:col>
      <xdr:colOff>1162740</xdr:colOff>
      <xdr:row>53</xdr:row>
      <xdr:rowOff>352440</xdr:rowOff>
    </xdr:to>
    <xdr:pic>
      <xdr:nvPicPr>
        <xdr:cNvPr id="666" name="Picture 666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742095" y="33290280"/>
          <a:ext cx="1096920" cy="67588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65820</xdr:colOff>
      <xdr:row>54</xdr:row>
      <xdr:rowOff>152640</xdr:rowOff>
    </xdr:from>
    <xdr:to>
      <xdr:col>1</xdr:col>
      <xdr:colOff>1154820</xdr:colOff>
      <xdr:row>55</xdr:row>
      <xdr:rowOff>295200</xdr:rowOff>
    </xdr:to>
    <xdr:pic>
      <xdr:nvPicPr>
        <xdr:cNvPr id="667" name="Picture 667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742095" y="34233090"/>
          <a:ext cx="1089000" cy="637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170640</xdr:colOff>
      <xdr:row>28</xdr:row>
      <xdr:rowOff>47520</xdr:rowOff>
    </xdr:from>
    <xdr:to>
      <xdr:col>1</xdr:col>
      <xdr:colOff>979920</xdr:colOff>
      <xdr:row>28</xdr:row>
      <xdr:rowOff>656640</xdr:rowOff>
    </xdr:to>
    <xdr:pic>
      <xdr:nvPicPr>
        <xdr:cNvPr id="668" name="Picture 668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85960" y="14430240"/>
          <a:ext cx="80928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170640</xdr:colOff>
      <xdr:row>29</xdr:row>
      <xdr:rowOff>47880</xdr:rowOff>
    </xdr:from>
    <xdr:to>
      <xdr:col>1</xdr:col>
      <xdr:colOff>941760</xdr:colOff>
      <xdr:row>29</xdr:row>
      <xdr:rowOff>647640</xdr:rowOff>
    </xdr:to>
    <xdr:pic>
      <xdr:nvPicPr>
        <xdr:cNvPr id="669" name="Picture 669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885960" y="15144840"/>
          <a:ext cx="77112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180000</xdr:colOff>
      <xdr:row>30</xdr:row>
      <xdr:rowOff>38520</xdr:rowOff>
    </xdr:from>
    <xdr:to>
      <xdr:col>1</xdr:col>
      <xdr:colOff>970200</xdr:colOff>
      <xdr:row>30</xdr:row>
      <xdr:rowOff>676440</xdr:rowOff>
    </xdr:to>
    <xdr:pic>
      <xdr:nvPicPr>
        <xdr:cNvPr id="670" name="Picture 670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895320" y="15849720"/>
          <a:ext cx="790200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94455</xdr:colOff>
      <xdr:row>43</xdr:row>
      <xdr:rowOff>152640</xdr:rowOff>
    </xdr:from>
    <xdr:to>
      <xdr:col>1</xdr:col>
      <xdr:colOff>1113255</xdr:colOff>
      <xdr:row>44</xdr:row>
      <xdr:rowOff>465480</xdr:rowOff>
    </xdr:to>
    <xdr:pic>
      <xdr:nvPicPr>
        <xdr:cNvPr id="671" name="Picture 671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770730" y="26355915"/>
          <a:ext cx="1018800" cy="9891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141840</xdr:colOff>
      <xdr:row>47</xdr:row>
      <xdr:rowOff>105120</xdr:rowOff>
    </xdr:from>
    <xdr:to>
      <xdr:col>1</xdr:col>
      <xdr:colOff>1046520</xdr:colOff>
      <xdr:row>47</xdr:row>
      <xdr:rowOff>921960</xdr:rowOff>
    </xdr:to>
    <xdr:pic>
      <xdr:nvPicPr>
        <xdr:cNvPr id="672" name="Picture 672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857160" y="29356200"/>
          <a:ext cx="904680" cy="816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208440</xdr:colOff>
      <xdr:row>48</xdr:row>
      <xdr:rowOff>142920</xdr:rowOff>
    </xdr:from>
    <xdr:to>
      <xdr:col>1</xdr:col>
      <xdr:colOff>1122480</xdr:colOff>
      <xdr:row>48</xdr:row>
      <xdr:rowOff>799920</xdr:rowOff>
    </xdr:to>
    <xdr:pic>
      <xdr:nvPicPr>
        <xdr:cNvPr id="673" name="Picture 673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923760" y="30384720"/>
          <a:ext cx="91404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27720</xdr:colOff>
      <xdr:row>49</xdr:row>
      <xdr:rowOff>381240</xdr:rowOff>
    </xdr:from>
    <xdr:to>
      <xdr:col>1</xdr:col>
      <xdr:colOff>1141920</xdr:colOff>
      <xdr:row>50</xdr:row>
      <xdr:rowOff>390240</xdr:rowOff>
    </xdr:to>
    <xdr:pic>
      <xdr:nvPicPr>
        <xdr:cNvPr id="674" name="Picture 674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743040" y="31489560"/>
          <a:ext cx="1114200" cy="87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56265</xdr:colOff>
      <xdr:row>31</xdr:row>
      <xdr:rowOff>219240</xdr:rowOff>
    </xdr:from>
    <xdr:to>
      <xdr:col>1</xdr:col>
      <xdr:colOff>1184145</xdr:colOff>
      <xdr:row>32</xdr:row>
      <xdr:rowOff>399960</xdr:rowOff>
    </xdr:to>
    <xdr:pic>
      <xdr:nvPicPr>
        <xdr:cNvPr id="675" name="Picture 675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732540" y="16897515"/>
          <a:ext cx="1127880" cy="8950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47490</xdr:colOff>
      <xdr:row>33</xdr:row>
      <xdr:rowOff>257400</xdr:rowOff>
    </xdr:from>
    <xdr:to>
      <xdr:col>1</xdr:col>
      <xdr:colOff>1179825</xdr:colOff>
      <xdr:row>34</xdr:row>
      <xdr:rowOff>357840</xdr:rowOff>
    </xdr:to>
    <xdr:pic>
      <xdr:nvPicPr>
        <xdr:cNvPr id="676" name="Picture 676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723765" y="18364425"/>
          <a:ext cx="1132335" cy="8148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56265</xdr:colOff>
      <xdr:row>35</xdr:row>
      <xdr:rowOff>219240</xdr:rowOff>
    </xdr:from>
    <xdr:to>
      <xdr:col>1</xdr:col>
      <xdr:colOff>1198905</xdr:colOff>
      <xdr:row>36</xdr:row>
      <xdr:rowOff>381960</xdr:rowOff>
    </xdr:to>
    <xdr:pic>
      <xdr:nvPicPr>
        <xdr:cNvPr id="677" name="Picture 677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732540" y="19755015"/>
          <a:ext cx="1142640" cy="8770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56100</xdr:colOff>
      <xdr:row>37</xdr:row>
      <xdr:rowOff>133560</xdr:rowOff>
    </xdr:from>
    <xdr:to>
      <xdr:col>1</xdr:col>
      <xdr:colOff>1170300</xdr:colOff>
      <xdr:row>38</xdr:row>
      <xdr:rowOff>479880</xdr:rowOff>
    </xdr:to>
    <xdr:pic>
      <xdr:nvPicPr>
        <xdr:cNvPr id="678" name="Picture 678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732375" y="21098085"/>
          <a:ext cx="1114200" cy="10606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75345</xdr:colOff>
      <xdr:row>39</xdr:row>
      <xdr:rowOff>142920</xdr:rowOff>
    </xdr:from>
    <xdr:to>
      <xdr:col>1</xdr:col>
      <xdr:colOff>1180905</xdr:colOff>
      <xdr:row>39</xdr:row>
      <xdr:rowOff>1095120</xdr:rowOff>
    </xdr:to>
    <xdr:pic>
      <xdr:nvPicPr>
        <xdr:cNvPr id="679" name="Picture 679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751620" y="22536195"/>
          <a:ext cx="1105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65820</xdr:colOff>
      <xdr:row>40</xdr:row>
      <xdr:rowOff>143280</xdr:rowOff>
    </xdr:from>
    <xdr:to>
      <xdr:col>1</xdr:col>
      <xdr:colOff>1175700</xdr:colOff>
      <xdr:row>40</xdr:row>
      <xdr:rowOff>1095480</xdr:rowOff>
    </xdr:to>
    <xdr:pic>
      <xdr:nvPicPr>
        <xdr:cNvPr id="680" name="Picture 680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742095" y="23755755"/>
          <a:ext cx="1109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65625</xdr:colOff>
      <xdr:row>41</xdr:row>
      <xdr:rowOff>228765</xdr:rowOff>
    </xdr:from>
    <xdr:to>
      <xdr:col>1</xdr:col>
      <xdr:colOff>1151025</xdr:colOff>
      <xdr:row>41</xdr:row>
      <xdr:rowOff>952365</xdr:rowOff>
    </xdr:to>
    <xdr:pic>
      <xdr:nvPicPr>
        <xdr:cNvPr id="681" name="Picture 681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741900" y="25060440"/>
          <a:ext cx="1085400" cy="7236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627120</xdr:colOff>
      <xdr:row>0</xdr:row>
      <xdr:rowOff>390240</xdr:rowOff>
    </xdr:to>
    <xdr:pic>
      <xdr:nvPicPr>
        <xdr:cNvPr id="682" name="Picture 68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424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65820</xdr:colOff>
      <xdr:row>9</xdr:row>
      <xdr:rowOff>114480</xdr:rowOff>
    </xdr:from>
    <xdr:to>
      <xdr:col>1</xdr:col>
      <xdr:colOff>978420</xdr:colOff>
      <xdr:row>10</xdr:row>
      <xdr:rowOff>441720</xdr:rowOff>
    </xdr:to>
    <xdr:pic>
      <xdr:nvPicPr>
        <xdr:cNvPr id="683" name="Picture 683"/>
        <xdr:cNvPicPr/>
      </xdr:nvPicPr>
      <xdr:blipFill>
        <a:blip xmlns:r="http://schemas.openxmlformats.org/officeDocument/2006/relationships" r:embed="rId2" cstate="print"/>
        <a:srcRect r="12300"/>
        <a:stretch/>
      </xdr:blipFill>
      <xdr:spPr>
        <a:xfrm>
          <a:off x="742095" y="2543355"/>
          <a:ext cx="912600" cy="63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180165</xdr:colOff>
      <xdr:row>17</xdr:row>
      <xdr:rowOff>38325</xdr:rowOff>
    </xdr:from>
    <xdr:to>
      <xdr:col>1</xdr:col>
      <xdr:colOff>837165</xdr:colOff>
      <xdr:row>17</xdr:row>
      <xdr:rowOff>594165</xdr:rowOff>
    </xdr:to>
    <xdr:pic>
      <xdr:nvPicPr>
        <xdr:cNvPr id="684" name="Picture 68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56440" y="6972525"/>
          <a:ext cx="657000" cy="555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56160</xdr:colOff>
      <xdr:row>77</xdr:row>
      <xdr:rowOff>64440</xdr:rowOff>
    </xdr:from>
    <xdr:to>
      <xdr:col>1</xdr:col>
      <xdr:colOff>912960</xdr:colOff>
      <xdr:row>78</xdr:row>
      <xdr:rowOff>340200</xdr:rowOff>
    </xdr:to>
    <xdr:pic>
      <xdr:nvPicPr>
        <xdr:cNvPr id="685" name="Picture 68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71480" y="34261560"/>
          <a:ext cx="8568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103650</xdr:colOff>
      <xdr:row>12</xdr:row>
      <xdr:rowOff>47880</xdr:rowOff>
    </xdr:from>
    <xdr:to>
      <xdr:col>1</xdr:col>
      <xdr:colOff>865410</xdr:colOff>
      <xdr:row>12</xdr:row>
      <xdr:rowOff>594000</xdr:rowOff>
    </xdr:to>
    <xdr:pic>
      <xdr:nvPicPr>
        <xdr:cNvPr id="686" name="Picture 68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79925" y="4000755"/>
          <a:ext cx="761760" cy="546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46740</xdr:colOff>
      <xdr:row>13</xdr:row>
      <xdr:rowOff>171360</xdr:rowOff>
    </xdr:from>
    <xdr:to>
      <xdr:col>1</xdr:col>
      <xdr:colOff>979860</xdr:colOff>
      <xdr:row>14</xdr:row>
      <xdr:rowOff>354600</xdr:rowOff>
    </xdr:to>
    <xdr:pic>
      <xdr:nvPicPr>
        <xdr:cNvPr id="687" name="Picture 68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23015" y="4733835"/>
          <a:ext cx="933120" cy="79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47655</xdr:colOff>
      <xdr:row>15</xdr:row>
      <xdr:rowOff>200160</xdr:rowOff>
    </xdr:from>
    <xdr:to>
      <xdr:col>1</xdr:col>
      <xdr:colOff>994425</xdr:colOff>
      <xdr:row>16</xdr:row>
      <xdr:rowOff>383400</xdr:rowOff>
    </xdr:to>
    <xdr:pic>
      <xdr:nvPicPr>
        <xdr:cNvPr id="688" name="Picture 68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723930" y="5848485"/>
          <a:ext cx="946770" cy="792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132480</xdr:colOff>
      <xdr:row>106</xdr:row>
      <xdr:rowOff>26280</xdr:rowOff>
    </xdr:from>
    <xdr:to>
      <xdr:col>1</xdr:col>
      <xdr:colOff>732240</xdr:colOff>
      <xdr:row>106</xdr:row>
      <xdr:rowOff>563040</xdr:rowOff>
    </xdr:to>
    <xdr:pic>
      <xdr:nvPicPr>
        <xdr:cNvPr id="689" name="Picture 68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847800" y="49244400"/>
          <a:ext cx="599760" cy="53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107</xdr:row>
      <xdr:rowOff>45360</xdr:rowOff>
    </xdr:from>
    <xdr:to>
      <xdr:col>1</xdr:col>
      <xdr:colOff>750960</xdr:colOff>
      <xdr:row>107</xdr:row>
      <xdr:rowOff>564120</xdr:rowOff>
    </xdr:to>
    <xdr:pic>
      <xdr:nvPicPr>
        <xdr:cNvPr id="690" name="Picture 69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838080" y="49872960"/>
          <a:ext cx="628200" cy="518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141840</xdr:colOff>
      <xdr:row>109</xdr:row>
      <xdr:rowOff>64080</xdr:rowOff>
    </xdr:from>
    <xdr:to>
      <xdr:col>1</xdr:col>
      <xdr:colOff>750960</xdr:colOff>
      <xdr:row>109</xdr:row>
      <xdr:rowOff>659880</xdr:rowOff>
    </xdr:to>
    <xdr:pic>
      <xdr:nvPicPr>
        <xdr:cNvPr id="691" name="Picture 69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857160" y="51111000"/>
          <a:ext cx="609120" cy="595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160920</xdr:colOff>
      <xdr:row>108</xdr:row>
      <xdr:rowOff>74160</xdr:rowOff>
    </xdr:from>
    <xdr:to>
      <xdr:col>1</xdr:col>
      <xdr:colOff>646200</xdr:colOff>
      <xdr:row>108</xdr:row>
      <xdr:rowOff>589320</xdr:rowOff>
    </xdr:to>
    <xdr:pic>
      <xdr:nvPicPr>
        <xdr:cNvPr id="692" name="Picture 69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876240" y="50511240"/>
          <a:ext cx="485280" cy="51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65655</xdr:colOff>
      <xdr:row>19</xdr:row>
      <xdr:rowOff>371880</xdr:rowOff>
    </xdr:from>
    <xdr:to>
      <xdr:col>1</xdr:col>
      <xdr:colOff>979695</xdr:colOff>
      <xdr:row>21</xdr:row>
      <xdr:rowOff>229320</xdr:rowOff>
    </xdr:to>
    <xdr:pic>
      <xdr:nvPicPr>
        <xdr:cNvPr id="693" name="Picture 69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741930" y="8353830"/>
          <a:ext cx="914040" cy="7337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56295</xdr:colOff>
      <xdr:row>25</xdr:row>
      <xdr:rowOff>142920</xdr:rowOff>
    </xdr:from>
    <xdr:to>
      <xdr:col>1</xdr:col>
      <xdr:colOff>970335</xdr:colOff>
      <xdr:row>27</xdr:row>
      <xdr:rowOff>35280</xdr:rowOff>
    </xdr:to>
    <xdr:pic>
      <xdr:nvPicPr>
        <xdr:cNvPr id="694" name="Picture 694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732570" y="10753770"/>
          <a:ext cx="914040" cy="7686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37215</xdr:colOff>
      <xdr:row>31</xdr:row>
      <xdr:rowOff>86040</xdr:rowOff>
    </xdr:from>
    <xdr:to>
      <xdr:col>1</xdr:col>
      <xdr:colOff>998775</xdr:colOff>
      <xdr:row>32</xdr:row>
      <xdr:rowOff>380880</xdr:rowOff>
    </xdr:to>
    <xdr:pic>
      <xdr:nvPicPr>
        <xdr:cNvPr id="695" name="Picture 69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713490" y="13325790"/>
          <a:ext cx="961560" cy="7329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56295</xdr:colOff>
      <xdr:row>35</xdr:row>
      <xdr:rowOff>152280</xdr:rowOff>
    </xdr:from>
    <xdr:to>
      <xdr:col>1</xdr:col>
      <xdr:colOff>1008495</xdr:colOff>
      <xdr:row>37</xdr:row>
      <xdr:rowOff>234720</xdr:rowOff>
    </xdr:to>
    <xdr:pic>
      <xdr:nvPicPr>
        <xdr:cNvPr id="696" name="Picture 696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732570" y="15144630"/>
          <a:ext cx="952200" cy="9587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56295</xdr:colOff>
      <xdr:row>38</xdr:row>
      <xdr:rowOff>238320</xdr:rowOff>
    </xdr:from>
    <xdr:to>
      <xdr:col>1</xdr:col>
      <xdr:colOff>965295</xdr:colOff>
      <xdr:row>40</xdr:row>
      <xdr:rowOff>83520</xdr:rowOff>
    </xdr:to>
    <xdr:pic>
      <xdr:nvPicPr>
        <xdr:cNvPr id="697" name="Picture 697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732570" y="16545120"/>
          <a:ext cx="909000" cy="7215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84705</xdr:colOff>
      <xdr:row>43</xdr:row>
      <xdr:rowOff>114285</xdr:rowOff>
    </xdr:from>
    <xdr:to>
      <xdr:col>1</xdr:col>
      <xdr:colOff>951225</xdr:colOff>
      <xdr:row>45</xdr:row>
      <xdr:rowOff>307965</xdr:rowOff>
    </xdr:to>
    <xdr:pic>
      <xdr:nvPicPr>
        <xdr:cNvPr id="698" name="Picture 698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760980" y="19392885"/>
          <a:ext cx="866520" cy="10699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46740</xdr:colOff>
      <xdr:row>55</xdr:row>
      <xdr:rowOff>76320</xdr:rowOff>
    </xdr:from>
    <xdr:to>
      <xdr:col>1</xdr:col>
      <xdr:colOff>994260</xdr:colOff>
      <xdr:row>57</xdr:row>
      <xdr:rowOff>380880</xdr:rowOff>
    </xdr:to>
    <xdr:pic>
      <xdr:nvPicPr>
        <xdr:cNvPr id="699" name="Picture 699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723015" y="24612720"/>
          <a:ext cx="947520" cy="1180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65850</xdr:colOff>
      <xdr:row>58</xdr:row>
      <xdr:rowOff>86040</xdr:rowOff>
    </xdr:from>
    <xdr:to>
      <xdr:col>1</xdr:col>
      <xdr:colOff>965850</xdr:colOff>
      <xdr:row>59</xdr:row>
      <xdr:rowOff>371520</xdr:rowOff>
    </xdr:to>
    <xdr:pic>
      <xdr:nvPicPr>
        <xdr:cNvPr id="700" name="Picture 700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742125" y="25936890"/>
          <a:ext cx="900000" cy="7236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46575</xdr:colOff>
      <xdr:row>61</xdr:row>
      <xdr:rowOff>9720</xdr:rowOff>
    </xdr:from>
    <xdr:to>
      <xdr:col>1</xdr:col>
      <xdr:colOff>966015</xdr:colOff>
      <xdr:row>62</xdr:row>
      <xdr:rowOff>152280</xdr:rowOff>
    </xdr:to>
    <xdr:pic>
      <xdr:nvPicPr>
        <xdr:cNvPr id="701" name="Picture 701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722850" y="27317895"/>
          <a:ext cx="919440" cy="5807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37275</xdr:colOff>
      <xdr:row>65</xdr:row>
      <xdr:rowOff>85680</xdr:rowOff>
    </xdr:from>
    <xdr:to>
      <xdr:col>1</xdr:col>
      <xdr:colOff>1008555</xdr:colOff>
      <xdr:row>66</xdr:row>
      <xdr:rowOff>365760</xdr:rowOff>
    </xdr:to>
    <xdr:pic>
      <xdr:nvPicPr>
        <xdr:cNvPr id="702" name="Picture 702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713550" y="29146455"/>
          <a:ext cx="971280" cy="7182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37050</xdr:colOff>
      <xdr:row>67</xdr:row>
      <xdr:rowOff>76320</xdr:rowOff>
    </xdr:from>
    <xdr:to>
      <xdr:col>1</xdr:col>
      <xdr:colOff>998610</xdr:colOff>
      <xdr:row>68</xdr:row>
      <xdr:rowOff>334800</xdr:rowOff>
    </xdr:to>
    <xdr:pic>
      <xdr:nvPicPr>
        <xdr:cNvPr id="703" name="Picture 703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713325" y="30013395"/>
          <a:ext cx="961560" cy="6966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113475</xdr:colOff>
      <xdr:row>69</xdr:row>
      <xdr:rowOff>66930</xdr:rowOff>
    </xdr:from>
    <xdr:to>
      <xdr:col>1</xdr:col>
      <xdr:colOff>922755</xdr:colOff>
      <xdr:row>71</xdr:row>
      <xdr:rowOff>4620</xdr:rowOff>
    </xdr:to>
    <xdr:pic>
      <xdr:nvPicPr>
        <xdr:cNvPr id="704" name="Picture 704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789750" y="30880305"/>
          <a:ext cx="809280" cy="8139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65655</xdr:colOff>
      <xdr:row>71</xdr:row>
      <xdr:rowOff>152640</xdr:rowOff>
    </xdr:from>
    <xdr:to>
      <xdr:col>1</xdr:col>
      <xdr:colOff>980775</xdr:colOff>
      <xdr:row>72</xdr:row>
      <xdr:rowOff>352440</xdr:rowOff>
    </xdr:to>
    <xdr:pic>
      <xdr:nvPicPr>
        <xdr:cNvPr id="705" name="Picture 705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741930" y="31842315"/>
          <a:ext cx="915120" cy="6379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37050</xdr:colOff>
      <xdr:row>73</xdr:row>
      <xdr:rowOff>162000</xdr:rowOff>
    </xdr:from>
    <xdr:to>
      <xdr:col>1</xdr:col>
      <xdr:colOff>998610</xdr:colOff>
      <xdr:row>74</xdr:row>
      <xdr:rowOff>295200</xdr:rowOff>
    </xdr:to>
    <xdr:pic>
      <xdr:nvPicPr>
        <xdr:cNvPr id="706" name="Picture 706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713325" y="32727975"/>
          <a:ext cx="961560" cy="5713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75150</xdr:colOff>
      <xdr:row>79</xdr:row>
      <xdr:rowOff>83520</xdr:rowOff>
    </xdr:from>
    <xdr:to>
      <xdr:col>1</xdr:col>
      <xdr:colOff>989190</xdr:colOff>
      <xdr:row>80</xdr:row>
      <xdr:rowOff>382680</xdr:rowOff>
    </xdr:to>
    <xdr:pic>
      <xdr:nvPicPr>
        <xdr:cNvPr id="707" name="Picture 707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751425" y="35306970"/>
          <a:ext cx="914040" cy="7373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84930</xdr:colOff>
      <xdr:row>81</xdr:row>
      <xdr:rowOff>92880</xdr:rowOff>
    </xdr:from>
    <xdr:to>
      <xdr:col>1</xdr:col>
      <xdr:colOff>903570</xdr:colOff>
      <xdr:row>82</xdr:row>
      <xdr:rowOff>380880</xdr:rowOff>
    </xdr:to>
    <xdr:pic>
      <xdr:nvPicPr>
        <xdr:cNvPr id="708" name="Picture 708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761205" y="36192630"/>
          <a:ext cx="818640" cy="7261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141840</xdr:colOff>
      <xdr:row>75</xdr:row>
      <xdr:rowOff>162360</xdr:rowOff>
    </xdr:from>
    <xdr:to>
      <xdr:col>1</xdr:col>
      <xdr:colOff>846360</xdr:colOff>
      <xdr:row>76</xdr:row>
      <xdr:rowOff>334800</xdr:rowOff>
    </xdr:to>
    <xdr:pic>
      <xdr:nvPicPr>
        <xdr:cNvPr id="709" name="Picture 709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857160" y="33451920"/>
          <a:ext cx="704520" cy="610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94425</xdr:colOff>
      <xdr:row>83</xdr:row>
      <xdr:rowOff>92880</xdr:rowOff>
    </xdr:from>
    <xdr:to>
      <xdr:col>1</xdr:col>
      <xdr:colOff>989385</xdr:colOff>
      <xdr:row>84</xdr:row>
      <xdr:rowOff>369000</xdr:rowOff>
    </xdr:to>
    <xdr:pic>
      <xdr:nvPicPr>
        <xdr:cNvPr id="710" name="Picture 710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770700" y="37068930"/>
          <a:ext cx="894960" cy="7142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46770</xdr:colOff>
      <xdr:row>85</xdr:row>
      <xdr:rowOff>168975</xdr:rowOff>
    </xdr:from>
    <xdr:to>
      <xdr:col>1</xdr:col>
      <xdr:colOff>989250</xdr:colOff>
      <xdr:row>86</xdr:row>
      <xdr:rowOff>178335</xdr:rowOff>
    </xdr:to>
    <xdr:pic>
      <xdr:nvPicPr>
        <xdr:cNvPr id="711" name="Picture 711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723045" y="38021325"/>
          <a:ext cx="942480" cy="4475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18000</xdr:colOff>
      <xdr:row>87</xdr:row>
      <xdr:rowOff>111960</xdr:rowOff>
    </xdr:from>
    <xdr:to>
      <xdr:col>1</xdr:col>
      <xdr:colOff>951120</xdr:colOff>
      <xdr:row>88</xdr:row>
      <xdr:rowOff>311760</xdr:rowOff>
    </xdr:to>
    <xdr:pic>
      <xdr:nvPicPr>
        <xdr:cNvPr id="712" name="Picture 712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733320" y="38690640"/>
          <a:ext cx="933120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37080</xdr:colOff>
      <xdr:row>89</xdr:row>
      <xdr:rowOff>121320</xdr:rowOff>
    </xdr:from>
    <xdr:to>
      <xdr:col>1</xdr:col>
      <xdr:colOff>944640</xdr:colOff>
      <xdr:row>90</xdr:row>
      <xdr:rowOff>311400</xdr:rowOff>
    </xdr:to>
    <xdr:pic>
      <xdr:nvPicPr>
        <xdr:cNvPr id="713" name="Picture 713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752400" y="39576240"/>
          <a:ext cx="90756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8640</xdr:colOff>
      <xdr:row>93</xdr:row>
      <xdr:rowOff>121680</xdr:rowOff>
    </xdr:from>
    <xdr:to>
      <xdr:col>1</xdr:col>
      <xdr:colOff>964800</xdr:colOff>
      <xdr:row>94</xdr:row>
      <xdr:rowOff>273600</xdr:rowOff>
    </xdr:to>
    <xdr:pic>
      <xdr:nvPicPr>
        <xdr:cNvPr id="714" name="Picture 714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723960" y="41329080"/>
          <a:ext cx="956160" cy="5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8640</xdr:colOff>
      <xdr:row>95</xdr:row>
      <xdr:rowOff>55080</xdr:rowOff>
    </xdr:from>
    <xdr:to>
      <xdr:col>1</xdr:col>
      <xdr:colOff>951120</xdr:colOff>
      <xdr:row>96</xdr:row>
      <xdr:rowOff>399600</xdr:rowOff>
    </xdr:to>
    <xdr:pic>
      <xdr:nvPicPr>
        <xdr:cNvPr id="715" name="Picture 715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723960" y="42138720"/>
          <a:ext cx="942480" cy="783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199080</xdr:colOff>
      <xdr:row>111</xdr:row>
      <xdr:rowOff>137880</xdr:rowOff>
    </xdr:from>
    <xdr:to>
      <xdr:col>1</xdr:col>
      <xdr:colOff>703440</xdr:colOff>
      <xdr:row>111</xdr:row>
      <xdr:rowOff>830160</xdr:rowOff>
    </xdr:to>
    <xdr:pic>
      <xdr:nvPicPr>
        <xdr:cNvPr id="716" name="Picture 716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914400" y="52482600"/>
          <a:ext cx="504360" cy="692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151560</xdr:colOff>
      <xdr:row>112</xdr:row>
      <xdr:rowOff>237600</xdr:rowOff>
    </xdr:from>
    <xdr:to>
      <xdr:col>1</xdr:col>
      <xdr:colOff>608400</xdr:colOff>
      <xdr:row>112</xdr:row>
      <xdr:rowOff>816120</xdr:rowOff>
    </xdr:to>
    <xdr:pic>
      <xdr:nvPicPr>
        <xdr:cNvPr id="717" name="Picture 717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866880" y="53578080"/>
          <a:ext cx="456840" cy="578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113</xdr:row>
      <xdr:rowOff>137160</xdr:rowOff>
    </xdr:from>
    <xdr:to>
      <xdr:col>1</xdr:col>
      <xdr:colOff>762480</xdr:colOff>
      <xdr:row>113</xdr:row>
      <xdr:rowOff>831960</xdr:rowOff>
    </xdr:to>
    <xdr:pic>
      <xdr:nvPicPr>
        <xdr:cNvPr id="718" name="Picture 718"/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838080" y="54473400"/>
          <a:ext cx="63972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113400</xdr:colOff>
      <xdr:row>114</xdr:row>
      <xdr:rowOff>56160</xdr:rowOff>
    </xdr:from>
    <xdr:to>
      <xdr:col>1</xdr:col>
      <xdr:colOff>751320</xdr:colOff>
      <xdr:row>114</xdr:row>
      <xdr:rowOff>814680</xdr:rowOff>
    </xdr:to>
    <xdr:pic>
      <xdr:nvPicPr>
        <xdr:cNvPr id="719" name="Picture 719"/>
        <xdr:cNvPicPr/>
      </xdr:nvPicPr>
      <xdr:blipFill>
        <a:blip xmlns:r="http://schemas.openxmlformats.org/officeDocument/2006/relationships" r:embed="rId38" cstate="print"/>
        <a:stretch/>
      </xdr:blipFill>
      <xdr:spPr>
        <a:xfrm>
          <a:off x="828720" y="55387800"/>
          <a:ext cx="637920" cy="758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115</xdr:row>
      <xdr:rowOff>70200</xdr:rowOff>
    </xdr:from>
    <xdr:to>
      <xdr:col>1</xdr:col>
      <xdr:colOff>741600</xdr:colOff>
      <xdr:row>115</xdr:row>
      <xdr:rowOff>834840</xdr:rowOff>
    </xdr:to>
    <xdr:pic>
      <xdr:nvPicPr>
        <xdr:cNvPr id="720" name="Picture 720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838080" y="56397600"/>
          <a:ext cx="618840" cy="76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113400</xdr:colOff>
      <xdr:row>116</xdr:row>
      <xdr:rowOff>83880</xdr:rowOff>
    </xdr:from>
    <xdr:to>
      <xdr:col>1</xdr:col>
      <xdr:colOff>760680</xdr:colOff>
      <xdr:row>116</xdr:row>
      <xdr:rowOff>902880</xdr:rowOff>
    </xdr:to>
    <xdr:pic>
      <xdr:nvPicPr>
        <xdr:cNvPr id="721" name="Picture 721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828720" y="57407040"/>
          <a:ext cx="647280" cy="81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84600</xdr:colOff>
      <xdr:row>117</xdr:row>
      <xdr:rowOff>78840</xdr:rowOff>
    </xdr:from>
    <xdr:to>
      <xdr:col>1</xdr:col>
      <xdr:colOff>712800</xdr:colOff>
      <xdr:row>117</xdr:row>
      <xdr:rowOff>885240</xdr:rowOff>
    </xdr:to>
    <xdr:pic>
      <xdr:nvPicPr>
        <xdr:cNvPr id="722" name="Picture 722"/>
        <xdr:cNvPicPr/>
      </xdr:nvPicPr>
      <xdr:blipFill>
        <a:blip xmlns:r="http://schemas.openxmlformats.org/officeDocument/2006/relationships" r:embed="rId41" cstate="print"/>
        <a:stretch/>
      </xdr:blipFill>
      <xdr:spPr>
        <a:xfrm>
          <a:off x="799920" y="58397760"/>
          <a:ext cx="628200" cy="806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65880</xdr:colOff>
      <xdr:row>118</xdr:row>
      <xdr:rowOff>73800</xdr:rowOff>
    </xdr:from>
    <xdr:to>
      <xdr:col>1</xdr:col>
      <xdr:colOff>838440</xdr:colOff>
      <xdr:row>118</xdr:row>
      <xdr:rowOff>854640</xdr:rowOff>
    </xdr:to>
    <xdr:pic>
      <xdr:nvPicPr>
        <xdr:cNvPr id="723" name="Picture 723"/>
        <xdr:cNvPicPr/>
      </xdr:nvPicPr>
      <xdr:blipFill>
        <a:blip xmlns:r="http://schemas.openxmlformats.org/officeDocument/2006/relationships" r:embed="rId42" cstate="print"/>
        <a:stretch/>
      </xdr:blipFill>
      <xdr:spPr>
        <a:xfrm>
          <a:off x="781200" y="59388480"/>
          <a:ext cx="77256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27720</xdr:colOff>
      <xdr:row>97</xdr:row>
      <xdr:rowOff>178560</xdr:rowOff>
    </xdr:from>
    <xdr:to>
      <xdr:col>1</xdr:col>
      <xdr:colOff>950400</xdr:colOff>
      <xdr:row>97</xdr:row>
      <xdr:rowOff>873720</xdr:rowOff>
    </xdr:to>
    <xdr:pic>
      <xdr:nvPicPr>
        <xdr:cNvPr id="724" name="Picture 724"/>
        <xdr:cNvPicPr/>
      </xdr:nvPicPr>
      <xdr:blipFill>
        <a:blip xmlns:r="http://schemas.openxmlformats.org/officeDocument/2006/relationships" r:embed="rId43" cstate="print"/>
        <a:stretch/>
      </xdr:blipFill>
      <xdr:spPr>
        <a:xfrm>
          <a:off x="743040" y="43138800"/>
          <a:ext cx="922680" cy="69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18000</xdr:colOff>
      <xdr:row>98</xdr:row>
      <xdr:rowOff>178920</xdr:rowOff>
    </xdr:from>
    <xdr:to>
      <xdr:col>1</xdr:col>
      <xdr:colOff>951120</xdr:colOff>
      <xdr:row>98</xdr:row>
      <xdr:rowOff>830520</xdr:rowOff>
    </xdr:to>
    <xdr:pic>
      <xdr:nvPicPr>
        <xdr:cNvPr id="725" name="Picture 725"/>
        <xdr:cNvPicPr/>
      </xdr:nvPicPr>
      <xdr:blipFill>
        <a:blip xmlns:r="http://schemas.openxmlformats.org/officeDocument/2006/relationships" r:embed="rId44" cstate="print"/>
        <a:stretch/>
      </xdr:blipFill>
      <xdr:spPr>
        <a:xfrm>
          <a:off x="733320" y="44215200"/>
          <a:ext cx="933120" cy="65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56160</xdr:colOff>
      <xdr:row>99</xdr:row>
      <xdr:rowOff>64080</xdr:rowOff>
    </xdr:from>
    <xdr:to>
      <xdr:col>1</xdr:col>
      <xdr:colOff>893880</xdr:colOff>
      <xdr:row>100</xdr:row>
      <xdr:rowOff>425160</xdr:rowOff>
    </xdr:to>
    <xdr:pic>
      <xdr:nvPicPr>
        <xdr:cNvPr id="726" name="Picture 726"/>
        <xdr:cNvPicPr/>
      </xdr:nvPicPr>
      <xdr:blipFill>
        <a:blip xmlns:r="http://schemas.openxmlformats.org/officeDocument/2006/relationships" r:embed="rId45" cstate="print"/>
        <a:stretch/>
      </xdr:blipFill>
      <xdr:spPr>
        <a:xfrm>
          <a:off x="771480" y="45100800"/>
          <a:ext cx="837720" cy="923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65880</xdr:colOff>
      <xdr:row>101</xdr:row>
      <xdr:rowOff>92880</xdr:rowOff>
    </xdr:from>
    <xdr:to>
      <xdr:col>1</xdr:col>
      <xdr:colOff>922680</xdr:colOff>
      <xdr:row>101</xdr:row>
      <xdr:rowOff>847440</xdr:rowOff>
    </xdr:to>
    <xdr:pic>
      <xdr:nvPicPr>
        <xdr:cNvPr id="727" name="Picture 727"/>
        <xdr:cNvPicPr/>
      </xdr:nvPicPr>
      <xdr:blipFill>
        <a:blip xmlns:r="http://schemas.openxmlformats.org/officeDocument/2006/relationships" r:embed="rId46" cstate="print"/>
        <a:stretch/>
      </xdr:blipFill>
      <xdr:spPr>
        <a:xfrm>
          <a:off x="781200" y="46253520"/>
          <a:ext cx="856800" cy="754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103680</xdr:colOff>
      <xdr:row>102</xdr:row>
      <xdr:rowOff>140400</xdr:rowOff>
    </xdr:from>
    <xdr:to>
      <xdr:col>1</xdr:col>
      <xdr:colOff>932040</xdr:colOff>
      <xdr:row>102</xdr:row>
      <xdr:rowOff>871200</xdr:rowOff>
    </xdr:to>
    <xdr:pic>
      <xdr:nvPicPr>
        <xdr:cNvPr id="728" name="Picture 728"/>
        <xdr:cNvPicPr/>
      </xdr:nvPicPr>
      <xdr:blipFill>
        <a:blip xmlns:r="http://schemas.openxmlformats.org/officeDocument/2006/relationships" r:embed="rId47" cstate="print"/>
        <a:stretch/>
      </xdr:blipFill>
      <xdr:spPr>
        <a:xfrm>
          <a:off x="819000" y="47463120"/>
          <a:ext cx="828360" cy="730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84735</xdr:colOff>
      <xdr:row>41</xdr:row>
      <xdr:rowOff>333720</xdr:rowOff>
    </xdr:from>
    <xdr:to>
      <xdr:col>1</xdr:col>
      <xdr:colOff>989415</xdr:colOff>
      <xdr:row>42</xdr:row>
      <xdr:rowOff>257400</xdr:rowOff>
    </xdr:to>
    <xdr:pic>
      <xdr:nvPicPr>
        <xdr:cNvPr id="729" name="Picture 729"/>
        <xdr:cNvPicPr/>
      </xdr:nvPicPr>
      <xdr:blipFill>
        <a:blip xmlns:r="http://schemas.openxmlformats.org/officeDocument/2006/relationships" r:embed="rId48" cstate="print"/>
        <a:stretch/>
      </xdr:blipFill>
      <xdr:spPr>
        <a:xfrm>
          <a:off x="761010" y="17954970"/>
          <a:ext cx="904680" cy="7523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27690</xdr:colOff>
      <xdr:row>11</xdr:row>
      <xdr:rowOff>360</xdr:rowOff>
    </xdr:from>
    <xdr:to>
      <xdr:col>1</xdr:col>
      <xdr:colOff>966210</xdr:colOff>
      <xdr:row>11</xdr:row>
      <xdr:rowOff>600120</xdr:rowOff>
    </xdr:to>
    <xdr:pic>
      <xdr:nvPicPr>
        <xdr:cNvPr id="730" name="Picture 730"/>
        <xdr:cNvPicPr/>
      </xdr:nvPicPr>
      <xdr:blipFill>
        <a:blip xmlns:r="http://schemas.openxmlformats.org/officeDocument/2006/relationships" r:embed="rId49" cstate="print"/>
        <a:stretch/>
      </xdr:blipFill>
      <xdr:spPr>
        <a:xfrm>
          <a:off x="703965" y="3343635"/>
          <a:ext cx="93852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27720</xdr:colOff>
      <xdr:row>91</xdr:row>
      <xdr:rowOff>83520</xdr:rowOff>
    </xdr:from>
    <xdr:to>
      <xdr:col>1</xdr:col>
      <xdr:colOff>951120</xdr:colOff>
      <xdr:row>92</xdr:row>
      <xdr:rowOff>338040</xdr:rowOff>
    </xdr:to>
    <xdr:pic>
      <xdr:nvPicPr>
        <xdr:cNvPr id="731" name="Picture 731"/>
        <xdr:cNvPicPr/>
      </xdr:nvPicPr>
      <xdr:blipFill>
        <a:blip xmlns:r="http://schemas.openxmlformats.org/officeDocument/2006/relationships" r:embed="rId50" cstate="print"/>
        <a:stretch/>
      </xdr:blipFill>
      <xdr:spPr>
        <a:xfrm>
          <a:off x="743040" y="40414680"/>
          <a:ext cx="923400" cy="692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170640</xdr:colOff>
      <xdr:row>110</xdr:row>
      <xdr:rowOff>61560</xdr:rowOff>
    </xdr:from>
    <xdr:to>
      <xdr:col>1</xdr:col>
      <xdr:colOff>827640</xdr:colOff>
      <xdr:row>110</xdr:row>
      <xdr:rowOff>555480</xdr:rowOff>
    </xdr:to>
    <xdr:pic>
      <xdr:nvPicPr>
        <xdr:cNvPr id="732" name="Picture 732"/>
        <xdr:cNvPicPr/>
      </xdr:nvPicPr>
      <xdr:blipFill>
        <a:blip xmlns:r="http://schemas.openxmlformats.org/officeDocument/2006/relationships" r:embed="rId51" cstate="print"/>
        <a:stretch/>
      </xdr:blipFill>
      <xdr:spPr>
        <a:xfrm>
          <a:off x="885960" y="51796800"/>
          <a:ext cx="657000" cy="493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46740</xdr:colOff>
      <xdr:row>46</xdr:row>
      <xdr:rowOff>276480</xdr:rowOff>
    </xdr:from>
    <xdr:to>
      <xdr:col>1</xdr:col>
      <xdr:colOff>996060</xdr:colOff>
      <xdr:row>47</xdr:row>
      <xdr:rowOff>419040</xdr:rowOff>
    </xdr:to>
    <xdr:pic>
      <xdr:nvPicPr>
        <xdr:cNvPr id="733" name="Picture 733"/>
        <xdr:cNvPicPr/>
      </xdr:nvPicPr>
      <xdr:blipFill>
        <a:blip xmlns:r="http://schemas.openxmlformats.org/officeDocument/2006/relationships" r:embed="rId52" cstate="print"/>
        <a:stretch/>
      </xdr:blipFill>
      <xdr:spPr>
        <a:xfrm>
          <a:off x="723015" y="20869530"/>
          <a:ext cx="949320" cy="5807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8640</xdr:colOff>
      <xdr:row>49</xdr:row>
      <xdr:rowOff>200160</xdr:rowOff>
    </xdr:from>
    <xdr:to>
      <xdr:col>1</xdr:col>
      <xdr:colOff>951120</xdr:colOff>
      <xdr:row>51</xdr:row>
      <xdr:rowOff>56520</xdr:rowOff>
    </xdr:to>
    <xdr:pic>
      <xdr:nvPicPr>
        <xdr:cNvPr id="734" name="Picture 734"/>
        <xdr:cNvPicPr/>
      </xdr:nvPicPr>
      <xdr:blipFill>
        <a:blip xmlns:r="http://schemas.openxmlformats.org/officeDocument/2006/relationships" r:embed="rId53" cstate="print"/>
        <a:stretch/>
      </xdr:blipFill>
      <xdr:spPr>
        <a:xfrm>
          <a:off x="723960" y="21954960"/>
          <a:ext cx="942480" cy="732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75180</xdr:colOff>
      <xdr:row>52</xdr:row>
      <xdr:rowOff>181080</xdr:rowOff>
    </xdr:from>
    <xdr:to>
      <xdr:col>1</xdr:col>
      <xdr:colOff>951060</xdr:colOff>
      <xdr:row>54</xdr:row>
      <xdr:rowOff>56880</xdr:rowOff>
    </xdr:to>
    <xdr:pic>
      <xdr:nvPicPr>
        <xdr:cNvPr id="735" name="Picture 735"/>
        <xdr:cNvPicPr/>
      </xdr:nvPicPr>
      <xdr:blipFill>
        <a:blip xmlns:r="http://schemas.openxmlformats.org/officeDocument/2006/relationships" r:embed="rId54" cstate="print"/>
        <a:stretch/>
      </xdr:blipFill>
      <xdr:spPr>
        <a:xfrm>
          <a:off x="751455" y="23403030"/>
          <a:ext cx="875880" cy="7521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692640</xdr:colOff>
      <xdr:row>0</xdr:row>
      <xdr:rowOff>390240</xdr:rowOff>
    </xdr:to>
    <xdr:pic>
      <xdr:nvPicPr>
        <xdr:cNvPr id="736" name="Picture 73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377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12240</xdr:colOff>
      <xdr:row>8</xdr:row>
      <xdr:rowOff>181080</xdr:rowOff>
    </xdr:from>
    <xdr:to>
      <xdr:col>1</xdr:col>
      <xdr:colOff>1121040</xdr:colOff>
      <xdr:row>8</xdr:row>
      <xdr:rowOff>945720</xdr:rowOff>
    </xdr:to>
    <xdr:pic>
      <xdr:nvPicPr>
        <xdr:cNvPr id="737" name="Picture 73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657360" y="2143080"/>
          <a:ext cx="1108800" cy="764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710280</xdr:colOff>
      <xdr:row>0</xdr:row>
      <xdr:rowOff>190080</xdr:rowOff>
    </xdr:to>
    <xdr:pic>
      <xdr:nvPicPr>
        <xdr:cNvPr id="738" name="Picture 73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54240" cy="190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781920</xdr:colOff>
      <xdr:row>0</xdr:row>
      <xdr:rowOff>390240</xdr:rowOff>
    </xdr:to>
    <xdr:pic>
      <xdr:nvPicPr>
        <xdr:cNvPr id="739" name="Picture 73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258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113400</xdr:colOff>
      <xdr:row>8</xdr:row>
      <xdr:rowOff>47880</xdr:rowOff>
    </xdr:from>
    <xdr:to>
      <xdr:col>1</xdr:col>
      <xdr:colOff>972360</xdr:colOff>
      <xdr:row>8</xdr:row>
      <xdr:rowOff>1324440</xdr:rowOff>
    </xdr:to>
    <xdr:pic>
      <xdr:nvPicPr>
        <xdr:cNvPr id="740" name="Picture 740"/>
        <xdr:cNvPicPr/>
      </xdr:nvPicPr>
      <xdr:blipFill>
        <a:blip xmlns:r="http://schemas.openxmlformats.org/officeDocument/2006/relationships" r:embed="rId2" cstate="print"/>
        <a:srcRect l="29088" r="27874"/>
        <a:stretch/>
      </xdr:blipFill>
      <xdr:spPr>
        <a:xfrm>
          <a:off x="657360" y="2009880"/>
          <a:ext cx="858960" cy="12765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19080</xdr:rowOff>
    </xdr:from>
    <xdr:to>
      <xdr:col>1</xdr:col>
      <xdr:colOff>748080</xdr:colOff>
      <xdr:row>0</xdr:row>
      <xdr:rowOff>361800</xdr:rowOff>
    </xdr:to>
    <xdr:pic>
      <xdr:nvPicPr>
        <xdr:cNvPr id="741" name="Picture 74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19080"/>
          <a:ext cx="125280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76260</xdr:colOff>
      <xdr:row>8</xdr:row>
      <xdr:rowOff>304920</xdr:rowOff>
    </xdr:from>
    <xdr:to>
      <xdr:col>1</xdr:col>
      <xdr:colOff>1361820</xdr:colOff>
      <xdr:row>8</xdr:row>
      <xdr:rowOff>1155960</xdr:rowOff>
    </xdr:to>
    <xdr:pic>
      <xdr:nvPicPr>
        <xdr:cNvPr id="742" name="Picture 742"/>
        <xdr:cNvPicPr/>
      </xdr:nvPicPr>
      <xdr:blipFill>
        <a:blip xmlns:r="http://schemas.openxmlformats.org/officeDocument/2006/relationships" r:embed="rId2" cstate="print"/>
        <a:srcRect l="3642" r="4856"/>
        <a:stretch/>
      </xdr:blipFill>
      <xdr:spPr>
        <a:xfrm>
          <a:off x="571560" y="2457570"/>
          <a:ext cx="1285560" cy="851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85815</xdr:colOff>
      <xdr:row>9</xdr:row>
      <xdr:rowOff>266760</xdr:rowOff>
    </xdr:from>
    <xdr:to>
      <xdr:col>1</xdr:col>
      <xdr:colOff>1356975</xdr:colOff>
      <xdr:row>9</xdr:row>
      <xdr:rowOff>1114200</xdr:rowOff>
    </xdr:to>
    <xdr:pic>
      <xdr:nvPicPr>
        <xdr:cNvPr id="743" name="Picture 743"/>
        <xdr:cNvPicPr/>
      </xdr:nvPicPr>
      <xdr:blipFill>
        <a:blip xmlns:r="http://schemas.openxmlformats.org/officeDocument/2006/relationships" r:embed="rId3" cstate="print"/>
        <a:srcRect l="4237" r="4856"/>
        <a:stretch/>
      </xdr:blipFill>
      <xdr:spPr>
        <a:xfrm>
          <a:off x="581115" y="3962460"/>
          <a:ext cx="1271160" cy="847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19080</xdr:rowOff>
    </xdr:from>
    <xdr:to>
      <xdr:col>1</xdr:col>
      <xdr:colOff>644760</xdr:colOff>
      <xdr:row>0</xdr:row>
      <xdr:rowOff>361800</xdr:rowOff>
    </xdr:to>
    <xdr:pic>
      <xdr:nvPicPr>
        <xdr:cNvPr id="744" name="Picture 74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19080"/>
          <a:ext cx="124020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61695</xdr:colOff>
      <xdr:row>9</xdr:row>
      <xdr:rowOff>381120</xdr:rowOff>
    </xdr:from>
    <xdr:to>
      <xdr:col>1</xdr:col>
      <xdr:colOff>976815</xdr:colOff>
      <xdr:row>10</xdr:row>
      <xdr:rowOff>218910</xdr:rowOff>
    </xdr:to>
    <xdr:pic>
      <xdr:nvPicPr>
        <xdr:cNvPr id="745" name="Picture 745"/>
        <xdr:cNvPicPr/>
      </xdr:nvPicPr>
      <xdr:blipFill>
        <a:blip xmlns:r="http://schemas.openxmlformats.org/officeDocument/2006/relationships" r:embed="rId2" cstate="print"/>
        <a:srcRect l="21805" r="12735"/>
        <a:stretch/>
      </xdr:blipFill>
      <xdr:spPr>
        <a:xfrm>
          <a:off x="642720" y="2476620"/>
          <a:ext cx="91512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52335</xdr:colOff>
      <xdr:row>10</xdr:row>
      <xdr:rowOff>429000</xdr:rowOff>
    </xdr:from>
    <xdr:to>
      <xdr:col>1</xdr:col>
      <xdr:colOff>960975</xdr:colOff>
      <xdr:row>11</xdr:row>
      <xdr:rowOff>209550</xdr:rowOff>
    </xdr:to>
    <xdr:pic>
      <xdr:nvPicPr>
        <xdr:cNvPr id="746" name="Picture 746"/>
        <xdr:cNvPicPr/>
      </xdr:nvPicPr>
      <xdr:blipFill>
        <a:blip xmlns:r="http://schemas.openxmlformats.org/officeDocument/2006/relationships" r:embed="rId3" cstate="print"/>
        <a:srcRect l="13926" r="16354"/>
        <a:stretch/>
      </xdr:blipFill>
      <xdr:spPr>
        <a:xfrm>
          <a:off x="633360" y="3534150"/>
          <a:ext cx="90864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4680</xdr:colOff>
      <xdr:row>14</xdr:row>
      <xdr:rowOff>400200</xdr:rowOff>
    </xdr:from>
    <xdr:to>
      <xdr:col>1</xdr:col>
      <xdr:colOff>928080</xdr:colOff>
      <xdr:row>15</xdr:row>
      <xdr:rowOff>247350</xdr:rowOff>
    </xdr:to>
    <xdr:pic>
      <xdr:nvPicPr>
        <xdr:cNvPr id="747" name="Picture 747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619200" y="6496200"/>
          <a:ext cx="92340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4680</xdr:colOff>
      <xdr:row>15</xdr:row>
      <xdr:rowOff>390840</xdr:rowOff>
    </xdr:from>
    <xdr:to>
      <xdr:col>1</xdr:col>
      <xdr:colOff>937080</xdr:colOff>
      <xdr:row>16</xdr:row>
      <xdr:rowOff>237990</xdr:rowOff>
    </xdr:to>
    <xdr:pic>
      <xdr:nvPicPr>
        <xdr:cNvPr id="748" name="Picture 748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619200" y="7496280"/>
          <a:ext cx="93240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4680</xdr:colOff>
      <xdr:row>16</xdr:row>
      <xdr:rowOff>447720</xdr:rowOff>
    </xdr:from>
    <xdr:to>
      <xdr:col>1</xdr:col>
      <xdr:colOff>937800</xdr:colOff>
      <xdr:row>17</xdr:row>
      <xdr:rowOff>132870</xdr:rowOff>
    </xdr:to>
    <xdr:pic>
      <xdr:nvPicPr>
        <xdr:cNvPr id="749" name="Picture 749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619200" y="8562960"/>
          <a:ext cx="93312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4680</xdr:colOff>
      <xdr:row>17</xdr:row>
      <xdr:rowOff>419280</xdr:rowOff>
    </xdr:from>
    <xdr:to>
      <xdr:col>1</xdr:col>
      <xdr:colOff>937800</xdr:colOff>
      <xdr:row>18</xdr:row>
      <xdr:rowOff>218910</xdr:rowOff>
    </xdr:to>
    <xdr:pic>
      <xdr:nvPicPr>
        <xdr:cNvPr id="750" name="Picture 750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619200" y="9543960"/>
          <a:ext cx="933120" cy="809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52335</xdr:colOff>
      <xdr:row>12</xdr:row>
      <xdr:rowOff>428640</xdr:rowOff>
    </xdr:from>
    <xdr:to>
      <xdr:col>1</xdr:col>
      <xdr:colOff>944775</xdr:colOff>
      <xdr:row>13</xdr:row>
      <xdr:rowOff>132870</xdr:rowOff>
    </xdr:to>
    <xdr:pic>
      <xdr:nvPicPr>
        <xdr:cNvPr id="751" name="Picture 751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633360" y="5553090"/>
          <a:ext cx="89244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42615</xdr:colOff>
      <xdr:row>11</xdr:row>
      <xdr:rowOff>457440</xdr:rowOff>
    </xdr:from>
    <xdr:to>
      <xdr:col>1</xdr:col>
      <xdr:colOff>967095</xdr:colOff>
      <xdr:row>12</xdr:row>
      <xdr:rowOff>142590</xdr:rowOff>
    </xdr:to>
    <xdr:pic>
      <xdr:nvPicPr>
        <xdr:cNvPr id="752" name="Picture 752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623640" y="4572240"/>
          <a:ext cx="924480" cy="694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19080</xdr:rowOff>
    </xdr:from>
    <xdr:to>
      <xdr:col>1</xdr:col>
      <xdr:colOff>644760</xdr:colOff>
      <xdr:row>0</xdr:row>
      <xdr:rowOff>361800</xdr:rowOff>
    </xdr:to>
    <xdr:pic>
      <xdr:nvPicPr>
        <xdr:cNvPr id="753" name="Picture 75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19080"/>
          <a:ext cx="124020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61590</xdr:colOff>
      <xdr:row>9</xdr:row>
      <xdr:rowOff>114480</xdr:rowOff>
    </xdr:from>
    <xdr:to>
      <xdr:col>1</xdr:col>
      <xdr:colOff>970950</xdr:colOff>
      <xdr:row>9</xdr:row>
      <xdr:rowOff>904680</xdr:rowOff>
    </xdr:to>
    <xdr:pic>
      <xdr:nvPicPr>
        <xdr:cNvPr id="754" name="Picture 754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642615" y="2381430"/>
          <a:ext cx="90936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118800</xdr:colOff>
      <xdr:row>10</xdr:row>
      <xdr:rowOff>95400</xdr:rowOff>
    </xdr:from>
    <xdr:to>
      <xdr:col>1</xdr:col>
      <xdr:colOff>870840</xdr:colOff>
      <xdr:row>10</xdr:row>
      <xdr:rowOff>905400</xdr:rowOff>
    </xdr:to>
    <xdr:pic>
      <xdr:nvPicPr>
        <xdr:cNvPr id="755" name="Picture 75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733320" y="3181320"/>
          <a:ext cx="752040" cy="810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109440</xdr:colOff>
      <xdr:row>11</xdr:row>
      <xdr:rowOff>66600</xdr:rowOff>
    </xdr:from>
    <xdr:to>
      <xdr:col>1</xdr:col>
      <xdr:colOff>909360</xdr:colOff>
      <xdr:row>11</xdr:row>
      <xdr:rowOff>915480</xdr:rowOff>
    </xdr:to>
    <xdr:pic>
      <xdr:nvPicPr>
        <xdr:cNvPr id="756" name="Picture 75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23960" y="4162320"/>
          <a:ext cx="799920" cy="84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123480</xdr:colOff>
      <xdr:row>13</xdr:row>
      <xdr:rowOff>239400</xdr:rowOff>
    </xdr:from>
    <xdr:to>
      <xdr:col>1</xdr:col>
      <xdr:colOff>847080</xdr:colOff>
      <xdr:row>13</xdr:row>
      <xdr:rowOff>875880</xdr:rowOff>
    </xdr:to>
    <xdr:pic>
      <xdr:nvPicPr>
        <xdr:cNvPr id="757" name="Picture 75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38000" y="5497200"/>
          <a:ext cx="723600" cy="636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185040</xdr:colOff>
      <xdr:row>31</xdr:row>
      <xdr:rowOff>93600</xdr:rowOff>
    </xdr:from>
    <xdr:to>
      <xdr:col>1</xdr:col>
      <xdr:colOff>765720</xdr:colOff>
      <xdr:row>31</xdr:row>
      <xdr:rowOff>990360</xdr:rowOff>
    </xdr:to>
    <xdr:pic>
      <xdr:nvPicPr>
        <xdr:cNvPr id="758" name="Picture 75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70920" y="25563960"/>
          <a:ext cx="580680" cy="89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108000</xdr:colOff>
      <xdr:row>34</xdr:row>
      <xdr:rowOff>57240</xdr:rowOff>
    </xdr:from>
    <xdr:to>
      <xdr:col>1</xdr:col>
      <xdr:colOff>834480</xdr:colOff>
      <xdr:row>34</xdr:row>
      <xdr:rowOff>960480</xdr:rowOff>
    </xdr:to>
    <xdr:pic>
      <xdr:nvPicPr>
        <xdr:cNvPr id="759" name="Picture 75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93880" y="28718280"/>
          <a:ext cx="726480" cy="903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138960</xdr:colOff>
      <xdr:row>39</xdr:row>
      <xdr:rowOff>214920</xdr:rowOff>
    </xdr:from>
    <xdr:to>
      <xdr:col>1</xdr:col>
      <xdr:colOff>724320</xdr:colOff>
      <xdr:row>39</xdr:row>
      <xdr:rowOff>1440000</xdr:rowOff>
    </xdr:to>
    <xdr:pic>
      <xdr:nvPicPr>
        <xdr:cNvPr id="760" name="Picture 76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24840" y="34067160"/>
          <a:ext cx="585360" cy="1225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100080</xdr:colOff>
      <xdr:row>40</xdr:row>
      <xdr:rowOff>56520</xdr:rowOff>
    </xdr:from>
    <xdr:to>
      <xdr:col>1</xdr:col>
      <xdr:colOff>728280</xdr:colOff>
      <xdr:row>40</xdr:row>
      <xdr:rowOff>1484280</xdr:rowOff>
    </xdr:to>
    <xdr:pic>
      <xdr:nvPicPr>
        <xdr:cNvPr id="761" name="Picture 76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85960" y="35537760"/>
          <a:ext cx="628200" cy="1427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91800</xdr:colOff>
      <xdr:row>43</xdr:row>
      <xdr:rowOff>45000</xdr:rowOff>
    </xdr:from>
    <xdr:to>
      <xdr:col>1</xdr:col>
      <xdr:colOff>856440</xdr:colOff>
      <xdr:row>43</xdr:row>
      <xdr:rowOff>1224000</xdr:rowOff>
    </xdr:to>
    <xdr:pic>
      <xdr:nvPicPr>
        <xdr:cNvPr id="762" name="Picture 76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877680" y="39126600"/>
          <a:ext cx="764640" cy="1179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107250</xdr:colOff>
      <xdr:row>76</xdr:row>
      <xdr:rowOff>43200</xdr:rowOff>
    </xdr:from>
    <xdr:to>
      <xdr:col>1</xdr:col>
      <xdr:colOff>815730</xdr:colOff>
      <xdr:row>76</xdr:row>
      <xdr:rowOff>1523880</xdr:rowOff>
    </xdr:to>
    <xdr:pic>
      <xdr:nvPicPr>
        <xdr:cNvPr id="763" name="Picture 76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850200" y="73995300"/>
          <a:ext cx="708480" cy="14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125550</xdr:colOff>
      <xdr:row>77</xdr:row>
      <xdr:rowOff>57960</xdr:rowOff>
    </xdr:from>
    <xdr:to>
      <xdr:col>1</xdr:col>
      <xdr:colOff>813510</xdr:colOff>
      <xdr:row>77</xdr:row>
      <xdr:rowOff>1609920</xdr:rowOff>
    </xdr:to>
    <xdr:pic>
      <xdr:nvPicPr>
        <xdr:cNvPr id="764" name="Picture 76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68500" y="75591210"/>
          <a:ext cx="687960" cy="1551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212175</xdr:colOff>
      <xdr:row>79</xdr:row>
      <xdr:rowOff>20160</xdr:rowOff>
    </xdr:from>
    <xdr:to>
      <xdr:col>1</xdr:col>
      <xdr:colOff>754695</xdr:colOff>
      <xdr:row>79</xdr:row>
      <xdr:rowOff>1371600</xdr:rowOff>
    </xdr:to>
    <xdr:pic>
      <xdr:nvPicPr>
        <xdr:cNvPr id="765" name="Picture 76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55125" y="78239460"/>
          <a:ext cx="542520" cy="1351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262050</xdr:colOff>
      <xdr:row>80</xdr:row>
      <xdr:rowOff>35640</xdr:rowOff>
    </xdr:from>
    <xdr:to>
      <xdr:col>1</xdr:col>
      <xdr:colOff>718530</xdr:colOff>
      <xdr:row>80</xdr:row>
      <xdr:rowOff>1030320</xdr:rowOff>
    </xdr:to>
    <xdr:pic>
      <xdr:nvPicPr>
        <xdr:cNvPr id="766" name="Picture 76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05000" y="79683690"/>
          <a:ext cx="456480" cy="99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214200</xdr:colOff>
      <xdr:row>81</xdr:row>
      <xdr:rowOff>29160</xdr:rowOff>
    </xdr:from>
    <xdr:to>
      <xdr:col>1</xdr:col>
      <xdr:colOff>721440</xdr:colOff>
      <xdr:row>81</xdr:row>
      <xdr:rowOff>1066320</xdr:rowOff>
    </xdr:to>
    <xdr:pic>
      <xdr:nvPicPr>
        <xdr:cNvPr id="767" name="Picture 76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00080" y="80611200"/>
          <a:ext cx="507240" cy="1037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128520</xdr:colOff>
      <xdr:row>9</xdr:row>
      <xdr:rowOff>57240</xdr:rowOff>
    </xdr:from>
    <xdr:to>
      <xdr:col>1</xdr:col>
      <xdr:colOff>716400</xdr:colOff>
      <xdr:row>9</xdr:row>
      <xdr:rowOff>1009440</xdr:rowOff>
    </xdr:to>
    <xdr:pic>
      <xdr:nvPicPr>
        <xdr:cNvPr id="768" name="Picture 768"/>
        <xdr:cNvPicPr/>
      </xdr:nvPicPr>
      <xdr:blipFill>
        <a:blip xmlns:r="http://schemas.openxmlformats.org/officeDocument/2006/relationships" r:embed="rId11" cstate="print"/>
        <a:srcRect l="31081" r="31470"/>
        <a:stretch/>
      </xdr:blipFill>
      <xdr:spPr>
        <a:xfrm>
          <a:off x="914400" y="2390760"/>
          <a:ext cx="587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242640</xdr:colOff>
      <xdr:row>29</xdr:row>
      <xdr:rowOff>37800</xdr:rowOff>
    </xdr:from>
    <xdr:to>
      <xdr:col>1</xdr:col>
      <xdr:colOff>651960</xdr:colOff>
      <xdr:row>29</xdr:row>
      <xdr:rowOff>961200</xdr:rowOff>
    </xdr:to>
    <xdr:pic>
      <xdr:nvPicPr>
        <xdr:cNvPr id="769" name="Picture 769"/>
        <xdr:cNvPicPr/>
      </xdr:nvPicPr>
      <xdr:blipFill>
        <a:blip xmlns:r="http://schemas.openxmlformats.org/officeDocument/2006/relationships" r:embed="rId12" cstate="print"/>
        <a:srcRect l="35822" r="35708"/>
        <a:stretch/>
      </xdr:blipFill>
      <xdr:spPr>
        <a:xfrm>
          <a:off x="1028520" y="23517360"/>
          <a:ext cx="409320" cy="923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227160</xdr:colOff>
      <xdr:row>62</xdr:row>
      <xdr:rowOff>33120</xdr:rowOff>
    </xdr:from>
    <xdr:to>
      <xdr:col>1</xdr:col>
      <xdr:colOff>823320</xdr:colOff>
      <xdr:row>62</xdr:row>
      <xdr:rowOff>985320</xdr:rowOff>
    </xdr:to>
    <xdr:pic>
      <xdr:nvPicPr>
        <xdr:cNvPr id="770" name="Picture 770"/>
        <xdr:cNvPicPr/>
      </xdr:nvPicPr>
      <xdr:blipFill>
        <a:blip xmlns:r="http://schemas.openxmlformats.org/officeDocument/2006/relationships" r:embed="rId13" cstate="print"/>
        <a:srcRect l="31608" r="30417"/>
        <a:stretch/>
      </xdr:blipFill>
      <xdr:spPr>
        <a:xfrm>
          <a:off x="1013040" y="58174200"/>
          <a:ext cx="5961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210600</xdr:colOff>
      <xdr:row>63</xdr:row>
      <xdr:rowOff>25200</xdr:rowOff>
    </xdr:from>
    <xdr:to>
      <xdr:col>1</xdr:col>
      <xdr:colOff>806760</xdr:colOff>
      <xdr:row>63</xdr:row>
      <xdr:rowOff>977400</xdr:rowOff>
    </xdr:to>
    <xdr:pic>
      <xdr:nvPicPr>
        <xdr:cNvPr id="771" name="Picture 771"/>
        <xdr:cNvPicPr/>
      </xdr:nvPicPr>
      <xdr:blipFill>
        <a:blip xmlns:r="http://schemas.openxmlformats.org/officeDocument/2006/relationships" r:embed="rId14" cstate="print"/>
        <a:srcRect l="30554" r="31470"/>
        <a:stretch/>
      </xdr:blipFill>
      <xdr:spPr>
        <a:xfrm>
          <a:off x="996480" y="59213880"/>
          <a:ext cx="5961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307440</xdr:colOff>
      <xdr:row>85</xdr:row>
      <xdr:rowOff>37800</xdr:rowOff>
    </xdr:from>
    <xdr:to>
      <xdr:col>1</xdr:col>
      <xdr:colOff>690120</xdr:colOff>
      <xdr:row>85</xdr:row>
      <xdr:rowOff>948600</xdr:rowOff>
    </xdr:to>
    <xdr:pic>
      <xdr:nvPicPr>
        <xdr:cNvPr id="772" name="Picture 772"/>
        <xdr:cNvPicPr/>
      </xdr:nvPicPr>
      <xdr:blipFill>
        <a:blip xmlns:r="http://schemas.openxmlformats.org/officeDocument/2006/relationships" r:embed="rId15" cstate="print"/>
        <a:srcRect l="35295" r="36235"/>
        <a:stretch/>
      </xdr:blipFill>
      <xdr:spPr>
        <a:xfrm>
          <a:off x="1093320" y="84763080"/>
          <a:ext cx="382680" cy="910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285120</xdr:colOff>
      <xdr:row>37</xdr:row>
      <xdr:rowOff>25200</xdr:rowOff>
    </xdr:from>
    <xdr:to>
      <xdr:col>1</xdr:col>
      <xdr:colOff>765000</xdr:colOff>
      <xdr:row>37</xdr:row>
      <xdr:rowOff>977400</xdr:rowOff>
    </xdr:to>
    <xdr:pic>
      <xdr:nvPicPr>
        <xdr:cNvPr id="773" name="Picture 773"/>
        <xdr:cNvPicPr/>
      </xdr:nvPicPr>
      <xdr:blipFill>
        <a:blip xmlns:r="http://schemas.openxmlformats.org/officeDocument/2006/relationships" r:embed="rId16" cstate="print"/>
        <a:srcRect l="34242" r="35181"/>
        <a:stretch/>
      </xdr:blipFill>
      <xdr:spPr>
        <a:xfrm>
          <a:off x="1071000" y="31781880"/>
          <a:ext cx="479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293400</xdr:colOff>
      <xdr:row>38</xdr:row>
      <xdr:rowOff>41400</xdr:rowOff>
    </xdr:from>
    <xdr:to>
      <xdr:col>1</xdr:col>
      <xdr:colOff>748440</xdr:colOff>
      <xdr:row>38</xdr:row>
      <xdr:rowOff>993600</xdr:rowOff>
    </xdr:to>
    <xdr:pic>
      <xdr:nvPicPr>
        <xdr:cNvPr id="774" name="Picture 774"/>
        <xdr:cNvPicPr/>
      </xdr:nvPicPr>
      <xdr:blipFill>
        <a:blip xmlns:r="http://schemas.openxmlformats.org/officeDocument/2006/relationships" r:embed="rId17" cstate="print"/>
        <a:srcRect l="34242" r="36761"/>
        <a:stretch/>
      </xdr:blipFill>
      <xdr:spPr>
        <a:xfrm>
          <a:off x="1079280" y="32826960"/>
          <a:ext cx="4550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260280</xdr:colOff>
      <xdr:row>46</xdr:row>
      <xdr:rowOff>33480</xdr:rowOff>
    </xdr:from>
    <xdr:to>
      <xdr:col>1</xdr:col>
      <xdr:colOff>773280</xdr:colOff>
      <xdr:row>46</xdr:row>
      <xdr:rowOff>985680</xdr:rowOff>
    </xdr:to>
    <xdr:pic>
      <xdr:nvPicPr>
        <xdr:cNvPr id="775" name="Picture 775"/>
        <xdr:cNvPicPr/>
      </xdr:nvPicPr>
      <xdr:blipFill>
        <a:blip xmlns:r="http://schemas.openxmlformats.org/officeDocument/2006/relationships" r:embed="rId18" cstate="print"/>
        <a:srcRect l="34242" r="33051"/>
        <a:stretch/>
      </xdr:blipFill>
      <xdr:spPr>
        <a:xfrm>
          <a:off x="1046160" y="42467760"/>
          <a:ext cx="5130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318240</xdr:colOff>
      <xdr:row>51</xdr:row>
      <xdr:rowOff>16560</xdr:rowOff>
    </xdr:from>
    <xdr:to>
      <xdr:col>1</xdr:col>
      <xdr:colOff>756720</xdr:colOff>
      <xdr:row>51</xdr:row>
      <xdr:rowOff>968760</xdr:rowOff>
    </xdr:to>
    <xdr:pic>
      <xdr:nvPicPr>
        <xdr:cNvPr id="776" name="Picture 776"/>
        <xdr:cNvPicPr/>
      </xdr:nvPicPr>
      <xdr:blipFill>
        <a:blip xmlns:r="http://schemas.openxmlformats.org/officeDocument/2006/relationships" r:embed="rId19" cstate="print"/>
        <a:srcRect l="35822" r="36235"/>
        <a:stretch/>
      </xdr:blipFill>
      <xdr:spPr>
        <a:xfrm>
          <a:off x="1104120" y="47537280"/>
          <a:ext cx="4384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183930</xdr:colOff>
      <xdr:row>78</xdr:row>
      <xdr:rowOff>24840</xdr:rowOff>
    </xdr:from>
    <xdr:to>
      <xdr:col>1</xdr:col>
      <xdr:colOff>755250</xdr:colOff>
      <xdr:row>78</xdr:row>
      <xdr:rowOff>977040</xdr:rowOff>
    </xdr:to>
    <xdr:pic>
      <xdr:nvPicPr>
        <xdr:cNvPr id="777" name="Picture 777"/>
        <xdr:cNvPicPr/>
      </xdr:nvPicPr>
      <xdr:blipFill>
        <a:blip xmlns:r="http://schemas.openxmlformats.org/officeDocument/2006/relationships" r:embed="rId20" cstate="print"/>
        <a:srcRect l="31608" r="31997"/>
        <a:stretch/>
      </xdr:blipFill>
      <xdr:spPr>
        <a:xfrm>
          <a:off x="926880" y="77234490"/>
          <a:ext cx="5713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239400</xdr:colOff>
      <xdr:row>83</xdr:row>
      <xdr:rowOff>37440</xdr:rowOff>
    </xdr:from>
    <xdr:to>
      <xdr:col>1</xdr:col>
      <xdr:colOff>642240</xdr:colOff>
      <xdr:row>83</xdr:row>
      <xdr:rowOff>911520</xdr:rowOff>
    </xdr:to>
    <xdr:pic>
      <xdr:nvPicPr>
        <xdr:cNvPr id="778" name="Picture 778"/>
        <xdr:cNvPicPr/>
      </xdr:nvPicPr>
      <xdr:blipFill>
        <a:blip xmlns:r="http://schemas.openxmlformats.org/officeDocument/2006/relationships" r:embed="rId21" cstate="print"/>
        <a:srcRect l="37403" r="36235"/>
        <a:stretch/>
      </xdr:blipFill>
      <xdr:spPr>
        <a:xfrm>
          <a:off x="1025280" y="82781640"/>
          <a:ext cx="402840" cy="874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230400</xdr:colOff>
      <xdr:row>84</xdr:row>
      <xdr:rowOff>18720</xdr:rowOff>
    </xdr:from>
    <xdr:to>
      <xdr:col>1</xdr:col>
      <xdr:colOff>747360</xdr:colOff>
      <xdr:row>84</xdr:row>
      <xdr:rowOff>932040</xdr:rowOff>
    </xdr:to>
    <xdr:pic>
      <xdr:nvPicPr>
        <xdr:cNvPr id="779" name="Picture 779"/>
        <xdr:cNvPicPr/>
      </xdr:nvPicPr>
      <xdr:blipFill>
        <a:blip xmlns:r="http://schemas.openxmlformats.org/officeDocument/2006/relationships" r:embed="rId22" cstate="print"/>
        <a:srcRect l="33188" r="31997"/>
        <a:stretch/>
      </xdr:blipFill>
      <xdr:spPr>
        <a:xfrm>
          <a:off x="1016280" y="83763000"/>
          <a:ext cx="516960" cy="913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293400</xdr:colOff>
      <xdr:row>86</xdr:row>
      <xdr:rowOff>33120</xdr:rowOff>
    </xdr:from>
    <xdr:to>
      <xdr:col>1</xdr:col>
      <xdr:colOff>806400</xdr:colOff>
      <xdr:row>86</xdr:row>
      <xdr:rowOff>985320</xdr:rowOff>
    </xdr:to>
    <xdr:pic>
      <xdr:nvPicPr>
        <xdr:cNvPr id="780" name="Picture 780"/>
        <xdr:cNvPicPr/>
      </xdr:nvPicPr>
      <xdr:blipFill>
        <a:blip xmlns:r="http://schemas.openxmlformats.org/officeDocument/2006/relationships" r:embed="rId23" cstate="print"/>
        <a:srcRect l="35295" r="31997"/>
        <a:stretch/>
      </xdr:blipFill>
      <xdr:spPr>
        <a:xfrm>
          <a:off x="1079280" y="85768200"/>
          <a:ext cx="5130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135000</xdr:colOff>
      <xdr:row>91</xdr:row>
      <xdr:rowOff>29520</xdr:rowOff>
    </xdr:from>
    <xdr:to>
      <xdr:col>1</xdr:col>
      <xdr:colOff>664560</xdr:colOff>
      <xdr:row>91</xdr:row>
      <xdr:rowOff>981720</xdr:rowOff>
    </xdr:to>
    <xdr:pic>
      <xdr:nvPicPr>
        <xdr:cNvPr id="781" name="Picture 781"/>
        <xdr:cNvPicPr/>
      </xdr:nvPicPr>
      <xdr:blipFill>
        <a:blip xmlns:r="http://schemas.openxmlformats.org/officeDocument/2006/relationships" r:embed="rId24" cstate="print"/>
        <a:srcRect l="31608" r="34654"/>
        <a:stretch/>
      </xdr:blipFill>
      <xdr:spPr>
        <a:xfrm>
          <a:off x="920880" y="90907920"/>
          <a:ext cx="529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120960</xdr:colOff>
      <xdr:row>92</xdr:row>
      <xdr:rowOff>23760</xdr:rowOff>
    </xdr:from>
    <xdr:to>
      <xdr:col>1</xdr:col>
      <xdr:colOff>675360</xdr:colOff>
      <xdr:row>92</xdr:row>
      <xdr:rowOff>975960</xdr:rowOff>
    </xdr:to>
    <xdr:pic>
      <xdr:nvPicPr>
        <xdr:cNvPr id="782" name="Picture 782"/>
        <xdr:cNvPicPr/>
      </xdr:nvPicPr>
      <xdr:blipFill>
        <a:blip xmlns:r="http://schemas.openxmlformats.org/officeDocument/2006/relationships" r:embed="rId25" cstate="print"/>
        <a:srcRect l="32661" r="31997"/>
        <a:stretch/>
      </xdr:blipFill>
      <xdr:spPr>
        <a:xfrm>
          <a:off x="906840" y="91940400"/>
          <a:ext cx="5544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217080</xdr:colOff>
      <xdr:row>54</xdr:row>
      <xdr:rowOff>153195</xdr:rowOff>
    </xdr:from>
    <xdr:to>
      <xdr:col>1</xdr:col>
      <xdr:colOff>706680</xdr:colOff>
      <xdr:row>54</xdr:row>
      <xdr:rowOff>1177035</xdr:rowOff>
    </xdr:to>
    <xdr:pic>
      <xdr:nvPicPr>
        <xdr:cNvPr id="783" name="Picture 783"/>
        <xdr:cNvPicPr/>
      </xdr:nvPicPr>
      <xdr:blipFill>
        <a:blip xmlns:r="http://schemas.openxmlformats.org/officeDocument/2006/relationships" r:embed="rId26" cstate="print"/>
        <a:srcRect l="35295" r="35708"/>
        <a:stretch/>
      </xdr:blipFill>
      <xdr:spPr>
        <a:xfrm>
          <a:off x="960030" y="50026095"/>
          <a:ext cx="489600" cy="1023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276840</xdr:colOff>
      <xdr:row>59</xdr:row>
      <xdr:rowOff>33120</xdr:rowOff>
    </xdr:from>
    <xdr:to>
      <xdr:col>1</xdr:col>
      <xdr:colOff>731880</xdr:colOff>
      <xdr:row>59</xdr:row>
      <xdr:rowOff>985320</xdr:rowOff>
    </xdr:to>
    <xdr:pic>
      <xdr:nvPicPr>
        <xdr:cNvPr id="784" name="Picture 784"/>
        <xdr:cNvPicPr/>
      </xdr:nvPicPr>
      <xdr:blipFill>
        <a:blip xmlns:r="http://schemas.openxmlformats.org/officeDocument/2006/relationships" r:embed="rId27" cstate="print"/>
        <a:srcRect l="35822" r="35181"/>
        <a:stretch/>
      </xdr:blipFill>
      <xdr:spPr>
        <a:xfrm>
          <a:off x="1062720" y="55069200"/>
          <a:ext cx="4550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231480</xdr:colOff>
      <xdr:row>60</xdr:row>
      <xdr:rowOff>11880</xdr:rowOff>
    </xdr:from>
    <xdr:to>
      <xdr:col>1</xdr:col>
      <xdr:colOff>819360</xdr:colOff>
      <xdr:row>60</xdr:row>
      <xdr:rowOff>964080</xdr:rowOff>
    </xdr:to>
    <xdr:pic>
      <xdr:nvPicPr>
        <xdr:cNvPr id="785" name="Picture 785"/>
        <xdr:cNvPicPr/>
      </xdr:nvPicPr>
      <xdr:blipFill>
        <a:blip xmlns:r="http://schemas.openxmlformats.org/officeDocument/2006/relationships" r:embed="rId28" cstate="print"/>
        <a:srcRect l="31081" r="31470"/>
        <a:stretch/>
      </xdr:blipFill>
      <xdr:spPr>
        <a:xfrm>
          <a:off x="1017360" y="56076480"/>
          <a:ext cx="587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227160</xdr:colOff>
      <xdr:row>61</xdr:row>
      <xdr:rowOff>41400</xdr:rowOff>
    </xdr:from>
    <xdr:to>
      <xdr:col>1</xdr:col>
      <xdr:colOff>781560</xdr:colOff>
      <xdr:row>61</xdr:row>
      <xdr:rowOff>993600</xdr:rowOff>
    </xdr:to>
    <xdr:pic>
      <xdr:nvPicPr>
        <xdr:cNvPr id="786" name="Picture 786"/>
        <xdr:cNvPicPr/>
      </xdr:nvPicPr>
      <xdr:blipFill>
        <a:blip xmlns:r="http://schemas.openxmlformats.org/officeDocument/2006/relationships" r:embed="rId29" cstate="print"/>
        <a:srcRect l="31608" r="33051"/>
        <a:stretch/>
      </xdr:blipFill>
      <xdr:spPr>
        <a:xfrm>
          <a:off x="1013040" y="57115800"/>
          <a:ext cx="5544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221040</xdr:colOff>
      <xdr:row>65</xdr:row>
      <xdr:rowOff>33480</xdr:rowOff>
    </xdr:from>
    <xdr:to>
      <xdr:col>1</xdr:col>
      <xdr:colOff>750600</xdr:colOff>
      <xdr:row>65</xdr:row>
      <xdr:rowOff>985680</xdr:rowOff>
    </xdr:to>
    <xdr:pic>
      <xdr:nvPicPr>
        <xdr:cNvPr id="787" name="Picture 787"/>
        <xdr:cNvPicPr/>
      </xdr:nvPicPr>
      <xdr:blipFill>
        <a:blip xmlns:r="http://schemas.openxmlformats.org/officeDocument/2006/relationships" r:embed="rId30" cstate="print"/>
        <a:srcRect l="33188" r="33051"/>
        <a:stretch/>
      </xdr:blipFill>
      <xdr:spPr>
        <a:xfrm>
          <a:off x="1006920" y="61260480"/>
          <a:ext cx="529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233280</xdr:colOff>
      <xdr:row>30</xdr:row>
      <xdr:rowOff>28080</xdr:rowOff>
    </xdr:from>
    <xdr:to>
      <xdr:col>1</xdr:col>
      <xdr:colOff>604440</xdr:colOff>
      <xdr:row>30</xdr:row>
      <xdr:rowOff>942120</xdr:rowOff>
    </xdr:to>
    <xdr:pic>
      <xdr:nvPicPr>
        <xdr:cNvPr id="788" name="Picture 788"/>
        <xdr:cNvPicPr/>
      </xdr:nvPicPr>
      <xdr:blipFill>
        <a:blip xmlns:r="http://schemas.openxmlformats.org/officeDocument/2006/relationships" r:embed="rId31" cstate="print"/>
        <a:srcRect l="37403" r="37288"/>
        <a:stretch/>
      </xdr:blipFill>
      <xdr:spPr>
        <a:xfrm>
          <a:off x="1019160" y="24517440"/>
          <a:ext cx="371160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351360</xdr:colOff>
      <xdr:row>41</xdr:row>
      <xdr:rowOff>41760</xdr:rowOff>
    </xdr:from>
    <xdr:to>
      <xdr:col>1</xdr:col>
      <xdr:colOff>690480</xdr:colOff>
      <xdr:row>41</xdr:row>
      <xdr:rowOff>993960</xdr:rowOff>
    </xdr:to>
    <xdr:pic>
      <xdr:nvPicPr>
        <xdr:cNvPr id="789" name="Picture 789"/>
        <xdr:cNvPicPr/>
      </xdr:nvPicPr>
      <xdr:blipFill>
        <a:blip xmlns:r="http://schemas.openxmlformats.org/officeDocument/2006/relationships" r:embed="rId32" cstate="print"/>
        <a:srcRect l="39510" r="38869"/>
        <a:stretch/>
      </xdr:blipFill>
      <xdr:spPr>
        <a:xfrm>
          <a:off x="1137240" y="37094400"/>
          <a:ext cx="3391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249120</xdr:colOff>
      <xdr:row>42</xdr:row>
      <xdr:rowOff>33120</xdr:rowOff>
    </xdr:from>
    <xdr:to>
      <xdr:col>1</xdr:col>
      <xdr:colOff>654480</xdr:colOff>
      <xdr:row>42</xdr:row>
      <xdr:rowOff>985320</xdr:rowOff>
    </xdr:to>
    <xdr:pic>
      <xdr:nvPicPr>
        <xdr:cNvPr id="790" name="Picture 790"/>
        <xdr:cNvPicPr/>
      </xdr:nvPicPr>
      <xdr:blipFill>
        <a:blip xmlns:r="http://schemas.openxmlformats.org/officeDocument/2006/relationships" r:embed="rId33" cstate="print"/>
        <a:srcRect l="36349" r="37815"/>
        <a:stretch/>
      </xdr:blipFill>
      <xdr:spPr>
        <a:xfrm>
          <a:off x="1035000" y="38114640"/>
          <a:ext cx="4053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235080</xdr:colOff>
      <xdr:row>82</xdr:row>
      <xdr:rowOff>39240</xdr:rowOff>
    </xdr:from>
    <xdr:to>
      <xdr:col>1</xdr:col>
      <xdr:colOff>665280</xdr:colOff>
      <xdr:row>82</xdr:row>
      <xdr:rowOff>991440</xdr:rowOff>
    </xdr:to>
    <xdr:pic>
      <xdr:nvPicPr>
        <xdr:cNvPr id="791" name="Picture 791"/>
        <xdr:cNvPicPr/>
      </xdr:nvPicPr>
      <xdr:blipFill>
        <a:blip xmlns:r="http://schemas.openxmlformats.org/officeDocument/2006/relationships" r:embed="rId34" cstate="print"/>
        <a:srcRect l="33188" r="39395"/>
        <a:stretch/>
      </xdr:blipFill>
      <xdr:spPr>
        <a:xfrm>
          <a:off x="1020960" y="81726120"/>
          <a:ext cx="4302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69480</xdr:colOff>
      <xdr:row>90</xdr:row>
      <xdr:rowOff>14400</xdr:rowOff>
    </xdr:from>
    <xdr:to>
      <xdr:col>1</xdr:col>
      <xdr:colOff>781560</xdr:colOff>
      <xdr:row>90</xdr:row>
      <xdr:rowOff>966600</xdr:rowOff>
    </xdr:to>
    <xdr:pic>
      <xdr:nvPicPr>
        <xdr:cNvPr id="792" name="Picture 792"/>
        <xdr:cNvPicPr/>
      </xdr:nvPicPr>
      <xdr:blipFill>
        <a:blip xmlns:r="http://schemas.openxmlformats.org/officeDocument/2006/relationships" r:embed="rId35" cstate="print"/>
        <a:srcRect l="27393" r="27256"/>
        <a:stretch/>
      </xdr:blipFill>
      <xdr:spPr>
        <a:xfrm>
          <a:off x="855360" y="89873640"/>
          <a:ext cx="7120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86760</xdr:colOff>
      <xdr:row>88</xdr:row>
      <xdr:rowOff>16920</xdr:rowOff>
    </xdr:from>
    <xdr:to>
      <xdr:col>1</xdr:col>
      <xdr:colOff>782280</xdr:colOff>
      <xdr:row>88</xdr:row>
      <xdr:rowOff>969120</xdr:rowOff>
    </xdr:to>
    <xdr:pic>
      <xdr:nvPicPr>
        <xdr:cNvPr id="793" name="Picture 793"/>
        <xdr:cNvPicPr/>
      </xdr:nvPicPr>
      <xdr:blipFill>
        <a:blip xmlns:r="http://schemas.openxmlformats.org/officeDocument/2006/relationships" r:embed="rId36" cstate="print"/>
        <a:srcRect l="27393" r="28310"/>
        <a:stretch/>
      </xdr:blipFill>
      <xdr:spPr>
        <a:xfrm>
          <a:off x="872640" y="87799680"/>
          <a:ext cx="6955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86760</xdr:colOff>
      <xdr:row>87</xdr:row>
      <xdr:rowOff>30600</xdr:rowOff>
    </xdr:from>
    <xdr:to>
      <xdr:col>1</xdr:col>
      <xdr:colOff>790560</xdr:colOff>
      <xdr:row>87</xdr:row>
      <xdr:rowOff>982800</xdr:rowOff>
    </xdr:to>
    <xdr:pic>
      <xdr:nvPicPr>
        <xdr:cNvPr id="794" name="Picture 794"/>
        <xdr:cNvPicPr/>
      </xdr:nvPicPr>
      <xdr:blipFill>
        <a:blip xmlns:r="http://schemas.openxmlformats.org/officeDocument/2006/relationships" r:embed="rId37" cstate="print"/>
        <a:srcRect l="26867" r="28310"/>
        <a:stretch/>
      </xdr:blipFill>
      <xdr:spPr>
        <a:xfrm>
          <a:off x="872640" y="86784840"/>
          <a:ext cx="7038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243720</xdr:colOff>
      <xdr:row>55</xdr:row>
      <xdr:rowOff>23955</xdr:rowOff>
    </xdr:from>
    <xdr:to>
      <xdr:col>1</xdr:col>
      <xdr:colOff>740160</xdr:colOff>
      <xdr:row>55</xdr:row>
      <xdr:rowOff>976155</xdr:rowOff>
    </xdr:to>
    <xdr:pic>
      <xdr:nvPicPr>
        <xdr:cNvPr id="795" name="Picture 795"/>
        <xdr:cNvPicPr/>
      </xdr:nvPicPr>
      <xdr:blipFill>
        <a:blip xmlns:r="http://schemas.openxmlformats.org/officeDocument/2006/relationships" r:embed="rId38" cstate="print"/>
        <a:srcRect l="34242" r="34104"/>
        <a:stretch/>
      </xdr:blipFill>
      <xdr:spPr>
        <a:xfrm>
          <a:off x="986670" y="51163680"/>
          <a:ext cx="4964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128520</xdr:colOff>
      <xdr:row>49</xdr:row>
      <xdr:rowOff>28080</xdr:rowOff>
    </xdr:from>
    <xdr:to>
      <xdr:col>1</xdr:col>
      <xdr:colOff>832320</xdr:colOff>
      <xdr:row>49</xdr:row>
      <xdr:rowOff>980280</xdr:rowOff>
    </xdr:to>
    <xdr:pic>
      <xdr:nvPicPr>
        <xdr:cNvPr id="796" name="Picture 796"/>
        <xdr:cNvPicPr/>
      </xdr:nvPicPr>
      <xdr:blipFill>
        <a:blip xmlns:r="http://schemas.openxmlformats.org/officeDocument/2006/relationships" r:embed="rId39" cstate="print"/>
        <a:srcRect l="27920" r="27256"/>
        <a:stretch/>
      </xdr:blipFill>
      <xdr:spPr>
        <a:xfrm>
          <a:off x="914400" y="45519840"/>
          <a:ext cx="7038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117690</xdr:colOff>
      <xdr:row>45</xdr:row>
      <xdr:rowOff>34365</xdr:rowOff>
    </xdr:from>
    <xdr:to>
      <xdr:col>1</xdr:col>
      <xdr:colOff>813210</xdr:colOff>
      <xdr:row>45</xdr:row>
      <xdr:rowOff>986565</xdr:rowOff>
    </xdr:to>
    <xdr:pic>
      <xdr:nvPicPr>
        <xdr:cNvPr id="797" name="Picture 797"/>
        <xdr:cNvPicPr/>
      </xdr:nvPicPr>
      <xdr:blipFill>
        <a:blip xmlns:r="http://schemas.openxmlformats.org/officeDocument/2006/relationships" r:embed="rId40" cstate="print"/>
        <a:srcRect l="28447" r="27256"/>
        <a:stretch/>
      </xdr:blipFill>
      <xdr:spPr>
        <a:xfrm>
          <a:off x="860640" y="41620515"/>
          <a:ext cx="6955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99105</xdr:colOff>
      <xdr:row>44</xdr:row>
      <xdr:rowOff>41760</xdr:rowOff>
    </xdr:from>
    <xdr:to>
      <xdr:col>1</xdr:col>
      <xdr:colOff>860865</xdr:colOff>
      <xdr:row>44</xdr:row>
      <xdr:rowOff>993960</xdr:rowOff>
    </xdr:to>
    <xdr:pic>
      <xdr:nvPicPr>
        <xdr:cNvPr id="798" name="Picture 798"/>
        <xdr:cNvPicPr/>
      </xdr:nvPicPr>
      <xdr:blipFill>
        <a:blip xmlns:r="http://schemas.openxmlformats.org/officeDocument/2006/relationships" r:embed="rId41" cstate="print"/>
        <a:srcRect l="25813" r="25676"/>
        <a:stretch/>
      </xdr:blipFill>
      <xdr:spPr>
        <a:xfrm>
          <a:off x="842055" y="40599210"/>
          <a:ext cx="7617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176955</xdr:colOff>
      <xdr:row>32</xdr:row>
      <xdr:rowOff>37440</xdr:rowOff>
    </xdr:from>
    <xdr:to>
      <xdr:col>1</xdr:col>
      <xdr:colOff>813795</xdr:colOff>
      <xdr:row>32</xdr:row>
      <xdr:rowOff>949680</xdr:rowOff>
    </xdr:to>
    <xdr:pic>
      <xdr:nvPicPr>
        <xdr:cNvPr id="799" name="Picture 799"/>
        <xdr:cNvPicPr/>
      </xdr:nvPicPr>
      <xdr:blipFill>
        <a:blip xmlns:r="http://schemas.openxmlformats.org/officeDocument/2006/relationships" r:embed="rId42" cstate="print"/>
        <a:srcRect l="27920" r="31470"/>
        <a:stretch/>
      </xdr:blipFill>
      <xdr:spPr>
        <a:xfrm>
          <a:off x="919905" y="26850315"/>
          <a:ext cx="636840" cy="91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233640</xdr:colOff>
      <xdr:row>33</xdr:row>
      <xdr:rowOff>41400</xdr:rowOff>
    </xdr:from>
    <xdr:to>
      <xdr:col>1</xdr:col>
      <xdr:colOff>713520</xdr:colOff>
      <xdr:row>33</xdr:row>
      <xdr:rowOff>993600</xdr:rowOff>
    </xdr:to>
    <xdr:pic>
      <xdr:nvPicPr>
        <xdr:cNvPr id="800" name="Picture 800"/>
        <xdr:cNvPicPr/>
      </xdr:nvPicPr>
      <xdr:blipFill>
        <a:blip xmlns:r="http://schemas.openxmlformats.org/officeDocument/2006/relationships" r:embed="rId43" cstate="print"/>
        <a:srcRect l="35822" r="33601"/>
        <a:stretch/>
      </xdr:blipFill>
      <xdr:spPr>
        <a:xfrm>
          <a:off x="1019520" y="27673920"/>
          <a:ext cx="479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70200</xdr:colOff>
      <xdr:row>35</xdr:row>
      <xdr:rowOff>25200</xdr:rowOff>
    </xdr:from>
    <xdr:to>
      <xdr:col>1</xdr:col>
      <xdr:colOff>757440</xdr:colOff>
      <xdr:row>35</xdr:row>
      <xdr:rowOff>977400</xdr:rowOff>
    </xdr:to>
    <xdr:pic>
      <xdr:nvPicPr>
        <xdr:cNvPr id="801" name="Picture 801"/>
        <xdr:cNvPicPr/>
      </xdr:nvPicPr>
      <xdr:blipFill>
        <a:blip xmlns:r="http://schemas.openxmlformats.org/officeDocument/2006/relationships" r:embed="rId44" cstate="print"/>
        <a:srcRect l="27920" r="28310"/>
        <a:stretch/>
      </xdr:blipFill>
      <xdr:spPr>
        <a:xfrm>
          <a:off x="856080" y="29743560"/>
          <a:ext cx="6872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209880</xdr:colOff>
      <xdr:row>36</xdr:row>
      <xdr:rowOff>33480</xdr:rowOff>
    </xdr:from>
    <xdr:to>
      <xdr:col>1</xdr:col>
      <xdr:colOff>731160</xdr:colOff>
      <xdr:row>36</xdr:row>
      <xdr:rowOff>985680</xdr:rowOff>
    </xdr:to>
    <xdr:pic>
      <xdr:nvPicPr>
        <xdr:cNvPr id="802" name="Picture 802"/>
        <xdr:cNvPicPr/>
      </xdr:nvPicPr>
      <xdr:blipFill>
        <a:blip xmlns:r="http://schemas.openxmlformats.org/officeDocument/2006/relationships" r:embed="rId45" cstate="print"/>
        <a:srcRect l="33715" r="33051"/>
        <a:stretch/>
      </xdr:blipFill>
      <xdr:spPr>
        <a:xfrm>
          <a:off x="995760" y="30771000"/>
          <a:ext cx="5212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268560</xdr:colOff>
      <xdr:row>47</xdr:row>
      <xdr:rowOff>25200</xdr:rowOff>
    </xdr:from>
    <xdr:to>
      <xdr:col>1</xdr:col>
      <xdr:colOff>831240</xdr:colOff>
      <xdr:row>47</xdr:row>
      <xdr:rowOff>977400</xdr:rowOff>
    </xdr:to>
    <xdr:pic>
      <xdr:nvPicPr>
        <xdr:cNvPr id="803" name="Picture 803"/>
        <xdr:cNvPicPr/>
      </xdr:nvPicPr>
      <xdr:blipFill>
        <a:blip xmlns:r="http://schemas.openxmlformats.org/officeDocument/2006/relationships" r:embed="rId46" cstate="print"/>
        <a:srcRect l="31608" r="32547"/>
        <a:stretch/>
      </xdr:blipFill>
      <xdr:spPr>
        <a:xfrm>
          <a:off x="1054440" y="43478640"/>
          <a:ext cx="5626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218880</xdr:colOff>
      <xdr:row>48</xdr:row>
      <xdr:rowOff>25200</xdr:rowOff>
    </xdr:from>
    <xdr:to>
      <xdr:col>1</xdr:col>
      <xdr:colOff>848160</xdr:colOff>
      <xdr:row>48</xdr:row>
      <xdr:rowOff>977400</xdr:rowOff>
    </xdr:to>
    <xdr:pic>
      <xdr:nvPicPr>
        <xdr:cNvPr id="804" name="Picture 804"/>
        <xdr:cNvPicPr/>
      </xdr:nvPicPr>
      <xdr:blipFill>
        <a:blip xmlns:r="http://schemas.openxmlformats.org/officeDocument/2006/relationships" r:embed="rId47" cstate="print"/>
        <a:srcRect l="30027" r="29890"/>
        <a:stretch/>
      </xdr:blipFill>
      <xdr:spPr>
        <a:xfrm>
          <a:off x="1004760" y="44516880"/>
          <a:ext cx="6292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252000</xdr:colOff>
      <xdr:row>50</xdr:row>
      <xdr:rowOff>25200</xdr:rowOff>
    </xdr:from>
    <xdr:to>
      <xdr:col>1</xdr:col>
      <xdr:colOff>814680</xdr:colOff>
      <xdr:row>50</xdr:row>
      <xdr:rowOff>977400</xdr:rowOff>
    </xdr:to>
    <xdr:pic>
      <xdr:nvPicPr>
        <xdr:cNvPr id="805" name="Picture 805"/>
        <xdr:cNvPicPr/>
      </xdr:nvPicPr>
      <xdr:blipFill>
        <a:blip xmlns:r="http://schemas.openxmlformats.org/officeDocument/2006/relationships" r:embed="rId48" cstate="print"/>
        <a:srcRect l="32135" r="31997"/>
        <a:stretch/>
      </xdr:blipFill>
      <xdr:spPr>
        <a:xfrm>
          <a:off x="1037880" y="46536120"/>
          <a:ext cx="5626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188640</xdr:colOff>
      <xdr:row>93</xdr:row>
      <xdr:rowOff>23760</xdr:rowOff>
    </xdr:from>
    <xdr:to>
      <xdr:col>1</xdr:col>
      <xdr:colOff>693360</xdr:colOff>
      <xdr:row>93</xdr:row>
      <xdr:rowOff>975960</xdr:rowOff>
    </xdr:to>
    <xdr:pic>
      <xdr:nvPicPr>
        <xdr:cNvPr id="806" name="Picture 806"/>
        <xdr:cNvPicPr/>
      </xdr:nvPicPr>
      <xdr:blipFill>
        <a:blip xmlns:r="http://schemas.openxmlformats.org/officeDocument/2006/relationships" r:embed="rId49" cstate="print"/>
        <a:srcRect l="35295" r="32547"/>
        <a:stretch/>
      </xdr:blipFill>
      <xdr:spPr>
        <a:xfrm>
          <a:off x="974520" y="92950200"/>
          <a:ext cx="5047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199440</xdr:colOff>
      <xdr:row>94</xdr:row>
      <xdr:rowOff>16920</xdr:rowOff>
    </xdr:from>
    <xdr:to>
      <xdr:col>1</xdr:col>
      <xdr:colOff>720720</xdr:colOff>
      <xdr:row>94</xdr:row>
      <xdr:rowOff>969120</xdr:rowOff>
    </xdr:to>
    <xdr:pic>
      <xdr:nvPicPr>
        <xdr:cNvPr id="807" name="Picture 807"/>
        <xdr:cNvPicPr/>
      </xdr:nvPicPr>
      <xdr:blipFill>
        <a:blip xmlns:r="http://schemas.openxmlformats.org/officeDocument/2006/relationships" r:embed="rId50" cstate="print"/>
        <a:srcRect l="35822" r="30944"/>
        <a:stretch/>
      </xdr:blipFill>
      <xdr:spPr>
        <a:xfrm>
          <a:off x="985320" y="93971880"/>
          <a:ext cx="5212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169920</xdr:colOff>
      <xdr:row>95</xdr:row>
      <xdr:rowOff>37080</xdr:rowOff>
    </xdr:from>
    <xdr:to>
      <xdr:col>1</xdr:col>
      <xdr:colOff>737640</xdr:colOff>
      <xdr:row>95</xdr:row>
      <xdr:rowOff>942120</xdr:rowOff>
    </xdr:to>
    <xdr:pic>
      <xdr:nvPicPr>
        <xdr:cNvPr id="808" name="Picture 808"/>
        <xdr:cNvPicPr/>
      </xdr:nvPicPr>
      <xdr:blipFill>
        <a:blip xmlns:r="http://schemas.openxmlformats.org/officeDocument/2006/relationships" r:embed="rId51" cstate="print"/>
        <a:srcRect l="29501" r="30944"/>
        <a:stretch/>
      </xdr:blipFill>
      <xdr:spPr>
        <a:xfrm>
          <a:off x="955800" y="94992120"/>
          <a:ext cx="567720" cy="905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131760</xdr:colOff>
      <xdr:row>96</xdr:row>
      <xdr:rowOff>37800</xdr:rowOff>
    </xdr:from>
    <xdr:to>
      <xdr:col>1</xdr:col>
      <xdr:colOff>747360</xdr:colOff>
      <xdr:row>96</xdr:row>
      <xdr:rowOff>947520</xdr:rowOff>
    </xdr:to>
    <xdr:pic>
      <xdr:nvPicPr>
        <xdr:cNvPr id="809" name="Picture 809"/>
        <xdr:cNvPicPr/>
      </xdr:nvPicPr>
      <xdr:blipFill>
        <a:blip xmlns:r="http://schemas.openxmlformats.org/officeDocument/2006/relationships" r:embed="rId52" cstate="print"/>
        <a:srcRect l="28974" r="28836"/>
        <a:stretch/>
      </xdr:blipFill>
      <xdr:spPr>
        <a:xfrm>
          <a:off x="917640" y="95964480"/>
          <a:ext cx="615600" cy="909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137880</xdr:colOff>
      <xdr:row>97</xdr:row>
      <xdr:rowOff>24840</xdr:rowOff>
    </xdr:from>
    <xdr:to>
      <xdr:col>1</xdr:col>
      <xdr:colOff>775440</xdr:colOff>
      <xdr:row>97</xdr:row>
      <xdr:rowOff>977040</xdr:rowOff>
    </xdr:to>
    <xdr:pic>
      <xdr:nvPicPr>
        <xdr:cNvPr id="810" name="Picture 810"/>
        <xdr:cNvPicPr/>
      </xdr:nvPicPr>
      <xdr:blipFill>
        <a:blip xmlns:r="http://schemas.openxmlformats.org/officeDocument/2006/relationships" r:embed="rId53" cstate="print"/>
        <a:srcRect l="30554" r="28836"/>
        <a:stretch/>
      </xdr:blipFill>
      <xdr:spPr>
        <a:xfrm>
          <a:off x="923760" y="96980400"/>
          <a:ext cx="63756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135720</xdr:colOff>
      <xdr:row>98</xdr:row>
      <xdr:rowOff>37440</xdr:rowOff>
    </xdr:from>
    <xdr:to>
      <xdr:col>1</xdr:col>
      <xdr:colOff>738000</xdr:colOff>
      <xdr:row>98</xdr:row>
      <xdr:rowOff>948240</xdr:rowOff>
    </xdr:to>
    <xdr:pic>
      <xdr:nvPicPr>
        <xdr:cNvPr id="811" name="Picture 811"/>
        <xdr:cNvPicPr/>
      </xdr:nvPicPr>
      <xdr:blipFill>
        <a:blip xmlns:r="http://schemas.openxmlformats.org/officeDocument/2006/relationships" r:embed="rId54" cstate="print"/>
        <a:srcRect l="32661" r="26729"/>
        <a:stretch/>
      </xdr:blipFill>
      <xdr:spPr>
        <a:xfrm>
          <a:off x="921600" y="98012160"/>
          <a:ext cx="602280" cy="910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597240</xdr:colOff>
      <xdr:row>0</xdr:row>
      <xdr:rowOff>390240</xdr:rowOff>
    </xdr:to>
    <xdr:pic>
      <xdr:nvPicPr>
        <xdr:cNvPr id="812" name="Picture 812"/>
        <xdr:cNvPicPr/>
      </xdr:nvPicPr>
      <xdr:blipFill>
        <a:blip xmlns:r="http://schemas.openxmlformats.org/officeDocument/2006/relationships" r:embed="rId55" cstate="print"/>
        <a:stretch/>
      </xdr:blipFill>
      <xdr:spPr>
        <a:xfrm>
          <a:off x="0" y="0"/>
          <a:ext cx="13831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290325</xdr:colOff>
      <xdr:row>28</xdr:row>
      <xdr:rowOff>75795</xdr:rowOff>
    </xdr:from>
    <xdr:to>
      <xdr:col>1</xdr:col>
      <xdr:colOff>649965</xdr:colOff>
      <xdr:row>28</xdr:row>
      <xdr:rowOff>1037715</xdr:rowOff>
    </xdr:to>
    <xdr:pic>
      <xdr:nvPicPr>
        <xdr:cNvPr id="813" name="Picture 813"/>
        <xdr:cNvPicPr/>
      </xdr:nvPicPr>
      <xdr:blipFill>
        <a:blip xmlns:r="http://schemas.openxmlformats.org/officeDocument/2006/relationships" r:embed="rId56" cstate="print"/>
        <a:srcRect l="38296" r="39084"/>
        <a:stretch/>
      </xdr:blipFill>
      <xdr:spPr>
        <a:xfrm>
          <a:off x="1033275" y="22630995"/>
          <a:ext cx="359640" cy="961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59400</xdr:colOff>
      <xdr:row>141</xdr:row>
      <xdr:rowOff>190800</xdr:rowOff>
    </xdr:from>
    <xdr:to>
      <xdr:col>1</xdr:col>
      <xdr:colOff>811440</xdr:colOff>
      <xdr:row>141</xdr:row>
      <xdr:rowOff>771480</xdr:rowOff>
    </xdr:to>
    <xdr:pic>
      <xdr:nvPicPr>
        <xdr:cNvPr id="814" name="Picture 814"/>
        <xdr:cNvPicPr/>
      </xdr:nvPicPr>
      <xdr:blipFill>
        <a:blip xmlns:r="http://schemas.openxmlformats.org/officeDocument/2006/relationships" r:embed="rId57" cstate="print"/>
        <a:stretch/>
      </xdr:blipFill>
      <xdr:spPr>
        <a:xfrm>
          <a:off x="845280" y="134808120"/>
          <a:ext cx="75204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87840</xdr:colOff>
      <xdr:row>142</xdr:row>
      <xdr:rowOff>114480</xdr:rowOff>
    </xdr:from>
    <xdr:to>
      <xdr:col>1</xdr:col>
      <xdr:colOff>820800</xdr:colOff>
      <xdr:row>142</xdr:row>
      <xdr:rowOff>685800</xdr:rowOff>
    </xdr:to>
    <xdr:pic>
      <xdr:nvPicPr>
        <xdr:cNvPr id="815" name="Picture 815"/>
        <xdr:cNvPicPr/>
      </xdr:nvPicPr>
      <xdr:blipFill>
        <a:blip xmlns:r="http://schemas.openxmlformats.org/officeDocument/2006/relationships" r:embed="rId58" cstate="print"/>
        <a:stretch/>
      </xdr:blipFill>
      <xdr:spPr>
        <a:xfrm>
          <a:off x="873720" y="135741240"/>
          <a:ext cx="732960" cy="571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116640</xdr:colOff>
      <xdr:row>147</xdr:row>
      <xdr:rowOff>28800</xdr:rowOff>
    </xdr:from>
    <xdr:to>
      <xdr:col>1</xdr:col>
      <xdr:colOff>887760</xdr:colOff>
      <xdr:row>147</xdr:row>
      <xdr:rowOff>981000</xdr:rowOff>
    </xdr:to>
    <xdr:pic>
      <xdr:nvPicPr>
        <xdr:cNvPr id="816" name="Picture 816"/>
        <xdr:cNvPicPr/>
      </xdr:nvPicPr>
      <xdr:blipFill>
        <a:blip xmlns:r="http://schemas.openxmlformats.org/officeDocument/2006/relationships" r:embed="rId59" cstate="print"/>
        <a:stretch/>
      </xdr:blipFill>
      <xdr:spPr>
        <a:xfrm>
          <a:off x="902520" y="140703840"/>
          <a:ext cx="7711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78480</xdr:colOff>
      <xdr:row>89</xdr:row>
      <xdr:rowOff>44640</xdr:rowOff>
    </xdr:from>
    <xdr:to>
      <xdr:col>1</xdr:col>
      <xdr:colOff>792360</xdr:colOff>
      <xdr:row>89</xdr:row>
      <xdr:rowOff>996840</xdr:rowOff>
    </xdr:to>
    <xdr:pic>
      <xdr:nvPicPr>
        <xdr:cNvPr id="817" name="Picture 817"/>
        <xdr:cNvPicPr/>
      </xdr:nvPicPr>
      <xdr:blipFill>
        <a:blip xmlns:r="http://schemas.openxmlformats.org/officeDocument/2006/relationships" r:embed="rId60" cstate="print"/>
        <a:stretch/>
      </xdr:blipFill>
      <xdr:spPr>
        <a:xfrm>
          <a:off x="864360" y="8882748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154800</xdr:colOff>
      <xdr:row>132</xdr:row>
      <xdr:rowOff>38160</xdr:rowOff>
    </xdr:from>
    <xdr:to>
      <xdr:col>1</xdr:col>
      <xdr:colOff>821160</xdr:colOff>
      <xdr:row>132</xdr:row>
      <xdr:rowOff>980640</xdr:rowOff>
    </xdr:to>
    <xdr:pic>
      <xdr:nvPicPr>
        <xdr:cNvPr id="818" name="Picture 818"/>
        <xdr:cNvPicPr/>
      </xdr:nvPicPr>
      <xdr:blipFill>
        <a:blip xmlns:r="http://schemas.openxmlformats.org/officeDocument/2006/relationships" r:embed="rId61" cstate="print"/>
        <a:stretch/>
      </xdr:blipFill>
      <xdr:spPr>
        <a:xfrm>
          <a:off x="940680" y="126159120"/>
          <a:ext cx="666360" cy="94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183240</xdr:colOff>
      <xdr:row>133</xdr:row>
      <xdr:rowOff>9720</xdr:rowOff>
    </xdr:from>
    <xdr:to>
      <xdr:col>1</xdr:col>
      <xdr:colOff>811440</xdr:colOff>
      <xdr:row>133</xdr:row>
      <xdr:rowOff>981000</xdr:rowOff>
    </xdr:to>
    <xdr:pic>
      <xdr:nvPicPr>
        <xdr:cNvPr id="819" name="Picture 819"/>
        <xdr:cNvPicPr/>
      </xdr:nvPicPr>
      <xdr:blipFill>
        <a:blip xmlns:r="http://schemas.openxmlformats.org/officeDocument/2006/relationships" r:embed="rId62" cstate="print"/>
        <a:stretch/>
      </xdr:blipFill>
      <xdr:spPr>
        <a:xfrm>
          <a:off x="969120" y="127140480"/>
          <a:ext cx="628200" cy="971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164160</xdr:colOff>
      <xdr:row>144</xdr:row>
      <xdr:rowOff>85680</xdr:rowOff>
    </xdr:from>
    <xdr:to>
      <xdr:col>1</xdr:col>
      <xdr:colOff>802080</xdr:colOff>
      <xdr:row>144</xdr:row>
      <xdr:rowOff>809280</xdr:rowOff>
    </xdr:to>
    <xdr:pic>
      <xdr:nvPicPr>
        <xdr:cNvPr id="820" name="Picture 820"/>
        <xdr:cNvPicPr/>
      </xdr:nvPicPr>
      <xdr:blipFill>
        <a:blip xmlns:r="http://schemas.openxmlformats.org/officeDocument/2006/relationships" r:embed="rId63" cstate="print"/>
        <a:stretch/>
      </xdr:blipFill>
      <xdr:spPr>
        <a:xfrm>
          <a:off x="950040" y="137732040"/>
          <a:ext cx="637920" cy="72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740385</xdr:colOff>
      <xdr:row>145</xdr:row>
      <xdr:rowOff>105120</xdr:rowOff>
    </xdr:from>
    <xdr:to>
      <xdr:col>1</xdr:col>
      <xdr:colOff>849600</xdr:colOff>
      <xdr:row>145</xdr:row>
      <xdr:rowOff>895320</xdr:rowOff>
    </xdr:to>
    <xdr:pic>
      <xdr:nvPicPr>
        <xdr:cNvPr id="821" name="Picture 821"/>
        <xdr:cNvPicPr/>
      </xdr:nvPicPr>
      <xdr:blipFill>
        <a:blip xmlns:r="http://schemas.openxmlformats.org/officeDocument/2006/relationships" r:embed="rId64" cstate="print"/>
        <a:stretch/>
      </xdr:blipFill>
      <xdr:spPr>
        <a:xfrm>
          <a:off x="768960" y="138760920"/>
          <a:ext cx="86652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183240</xdr:colOff>
      <xdr:row>146</xdr:row>
      <xdr:rowOff>19080</xdr:rowOff>
    </xdr:from>
    <xdr:to>
      <xdr:col>1</xdr:col>
      <xdr:colOff>716400</xdr:colOff>
      <xdr:row>146</xdr:row>
      <xdr:rowOff>990360</xdr:rowOff>
    </xdr:to>
    <xdr:pic>
      <xdr:nvPicPr>
        <xdr:cNvPr id="822" name="Picture 822"/>
        <xdr:cNvPicPr/>
      </xdr:nvPicPr>
      <xdr:blipFill>
        <a:blip xmlns:r="http://schemas.openxmlformats.org/officeDocument/2006/relationships" r:embed="rId65" cstate="print"/>
        <a:stretch/>
      </xdr:blipFill>
      <xdr:spPr>
        <a:xfrm>
          <a:off x="969120" y="139684680"/>
          <a:ext cx="533160" cy="971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154800</xdr:colOff>
      <xdr:row>143</xdr:row>
      <xdr:rowOff>133560</xdr:rowOff>
    </xdr:from>
    <xdr:to>
      <xdr:col>1</xdr:col>
      <xdr:colOff>792720</xdr:colOff>
      <xdr:row>143</xdr:row>
      <xdr:rowOff>857160</xdr:rowOff>
    </xdr:to>
    <xdr:pic>
      <xdr:nvPicPr>
        <xdr:cNvPr id="823" name="Picture 823"/>
        <xdr:cNvPicPr/>
      </xdr:nvPicPr>
      <xdr:blipFill>
        <a:blip xmlns:r="http://schemas.openxmlformats.org/officeDocument/2006/relationships" r:embed="rId63" cstate="print"/>
        <a:stretch/>
      </xdr:blipFill>
      <xdr:spPr>
        <a:xfrm>
          <a:off x="940680" y="136770120"/>
          <a:ext cx="637920" cy="72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68865</xdr:colOff>
      <xdr:row>18</xdr:row>
      <xdr:rowOff>142920</xdr:rowOff>
    </xdr:from>
    <xdr:to>
      <xdr:col>1</xdr:col>
      <xdr:colOff>868785</xdr:colOff>
      <xdr:row>18</xdr:row>
      <xdr:rowOff>942840</xdr:rowOff>
    </xdr:to>
    <xdr:pic>
      <xdr:nvPicPr>
        <xdr:cNvPr id="824" name="Picture 824"/>
        <xdr:cNvPicPr/>
      </xdr:nvPicPr>
      <xdr:blipFill>
        <a:blip xmlns:r="http://schemas.openxmlformats.org/officeDocument/2006/relationships" r:embed="rId66" cstate="print"/>
        <a:stretch/>
      </xdr:blipFill>
      <xdr:spPr>
        <a:xfrm>
          <a:off x="811815" y="11934870"/>
          <a:ext cx="799920" cy="7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26205</xdr:colOff>
      <xdr:row>19</xdr:row>
      <xdr:rowOff>104760</xdr:rowOff>
    </xdr:from>
    <xdr:to>
      <xdr:col>1</xdr:col>
      <xdr:colOff>878175</xdr:colOff>
      <xdr:row>19</xdr:row>
      <xdr:rowOff>961560</xdr:rowOff>
    </xdr:to>
    <xdr:pic>
      <xdr:nvPicPr>
        <xdr:cNvPr id="825" name="Picture 825"/>
        <xdr:cNvPicPr/>
      </xdr:nvPicPr>
      <xdr:blipFill>
        <a:blip xmlns:r="http://schemas.openxmlformats.org/officeDocument/2006/relationships" r:embed="rId67" cstate="print"/>
        <a:stretch/>
      </xdr:blipFill>
      <xdr:spPr>
        <a:xfrm>
          <a:off x="769155" y="12973035"/>
          <a:ext cx="85197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35730</xdr:colOff>
      <xdr:row>20</xdr:row>
      <xdr:rowOff>123840</xdr:rowOff>
    </xdr:from>
    <xdr:to>
      <xdr:col>1</xdr:col>
      <xdr:colOff>878340</xdr:colOff>
      <xdr:row>20</xdr:row>
      <xdr:rowOff>971280</xdr:rowOff>
    </xdr:to>
    <xdr:pic>
      <xdr:nvPicPr>
        <xdr:cNvPr id="826" name="Picture 826"/>
        <xdr:cNvPicPr/>
      </xdr:nvPicPr>
      <xdr:blipFill>
        <a:blip xmlns:r="http://schemas.openxmlformats.org/officeDocument/2006/relationships" r:embed="rId68" cstate="print"/>
        <a:stretch/>
      </xdr:blipFill>
      <xdr:spPr>
        <a:xfrm>
          <a:off x="778680" y="14068440"/>
          <a:ext cx="84261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49785</xdr:colOff>
      <xdr:row>21</xdr:row>
      <xdr:rowOff>95400</xdr:rowOff>
    </xdr:from>
    <xdr:to>
      <xdr:col>1</xdr:col>
      <xdr:colOff>887505</xdr:colOff>
      <xdr:row>21</xdr:row>
      <xdr:rowOff>933120</xdr:rowOff>
    </xdr:to>
    <xdr:pic>
      <xdr:nvPicPr>
        <xdr:cNvPr id="827" name="Picture 827"/>
        <xdr:cNvPicPr/>
      </xdr:nvPicPr>
      <xdr:blipFill>
        <a:blip xmlns:r="http://schemas.openxmlformats.org/officeDocument/2006/relationships" r:embed="rId69" cstate="print"/>
        <a:stretch/>
      </xdr:blipFill>
      <xdr:spPr>
        <a:xfrm>
          <a:off x="792735" y="15116325"/>
          <a:ext cx="83772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40260</xdr:colOff>
      <xdr:row>22</xdr:row>
      <xdr:rowOff>105120</xdr:rowOff>
    </xdr:from>
    <xdr:to>
      <xdr:col>1</xdr:col>
      <xdr:colOff>887700</xdr:colOff>
      <xdr:row>22</xdr:row>
      <xdr:rowOff>952560</xdr:rowOff>
    </xdr:to>
    <xdr:pic>
      <xdr:nvPicPr>
        <xdr:cNvPr id="828" name="Picture 828"/>
        <xdr:cNvPicPr/>
      </xdr:nvPicPr>
      <xdr:blipFill>
        <a:blip xmlns:r="http://schemas.openxmlformats.org/officeDocument/2006/relationships" r:embed="rId70" cstate="print"/>
        <a:stretch/>
      </xdr:blipFill>
      <xdr:spPr>
        <a:xfrm>
          <a:off x="783210" y="16202370"/>
          <a:ext cx="847440" cy="847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45255</xdr:colOff>
      <xdr:row>23</xdr:row>
      <xdr:rowOff>86040</xdr:rowOff>
    </xdr:from>
    <xdr:to>
      <xdr:col>1</xdr:col>
      <xdr:colOff>897225</xdr:colOff>
      <xdr:row>23</xdr:row>
      <xdr:rowOff>942840</xdr:rowOff>
    </xdr:to>
    <xdr:pic>
      <xdr:nvPicPr>
        <xdr:cNvPr id="829" name="Picture 829"/>
        <xdr:cNvPicPr/>
      </xdr:nvPicPr>
      <xdr:blipFill>
        <a:blip xmlns:r="http://schemas.openxmlformats.org/officeDocument/2006/relationships" r:embed="rId71" cstate="print"/>
        <a:stretch/>
      </xdr:blipFill>
      <xdr:spPr>
        <a:xfrm>
          <a:off x="788205" y="17259615"/>
          <a:ext cx="85197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59505</xdr:colOff>
      <xdr:row>24</xdr:row>
      <xdr:rowOff>123840</xdr:rowOff>
    </xdr:from>
    <xdr:to>
      <xdr:col>1</xdr:col>
      <xdr:colOff>897225</xdr:colOff>
      <xdr:row>24</xdr:row>
      <xdr:rowOff>961560</xdr:rowOff>
    </xdr:to>
    <xdr:pic>
      <xdr:nvPicPr>
        <xdr:cNvPr id="830" name="Picture 830"/>
        <xdr:cNvPicPr/>
      </xdr:nvPicPr>
      <xdr:blipFill>
        <a:blip xmlns:r="http://schemas.openxmlformats.org/officeDocument/2006/relationships" r:embed="rId72" cstate="print"/>
        <a:stretch/>
      </xdr:blipFill>
      <xdr:spPr>
        <a:xfrm>
          <a:off x="802455" y="18373740"/>
          <a:ext cx="83772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59505</xdr:colOff>
      <xdr:row>25</xdr:row>
      <xdr:rowOff>133200</xdr:rowOff>
    </xdr:from>
    <xdr:to>
      <xdr:col>1</xdr:col>
      <xdr:colOff>887865</xdr:colOff>
      <xdr:row>25</xdr:row>
      <xdr:rowOff>923400</xdr:rowOff>
    </xdr:to>
    <xdr:pic>
      <xdr:nvPicPr>
        <xdr:cNvPr id="831" name="Picture 831"/>
        <xdr:cNvPicPr/>
      </xdr:nvPicPr>
      <xdr:blipFill>
        <a:blip xmlns:r="http://schemas.openxmlformats.org/officeDocument/2006/relationships" r:embed="rId73" cstate="print"/>
        <a:stretch/>
      </xdr:blipFill>
      <xdr:spPr>
        <a:xfrm>
          <a:off x="802455" y="19459425"/>
          <a:ext cx="82836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59505</xdr:colOff>
      <xdr:row>26</xdr:row>
      <xdr:rowOff>133755</xdr:rowOff>
    </xdr:from>
    <xdr:to>
      <xdr:col>1</xdr:col>
      <xdr:colOff>878145</xdr:colOff>
      <xdr:row>26</xdr:row>
      <xdr:rowOff>952395</xdr:rowOff>
    </xdr:to>
    <xdr:pic>
      <xdr:nvPicPr>
        <xdr:cNvPr id="832" name="Picture 832"/>
        <xdr:cNvPicPr/>
      </xdr:nvPicPr>
      <xdr:blipFill>
        <a:blip xmlns:r="http://schemas.openxmlformats.org/officeDocument/2006/relationships" r:embed="rId74" cstate="print"/>
        <a:stretch/>
      </xdr:blipFill>
      <xdr:spPr>
        <a:xfrm>
          <a:off x="802455" y="20536305"/>
          <a:ext cx="818640" cy="81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240285</xdr:colOff>
      <xdr:row>56</xdr:row>
      <xdr:rowOff>66930</xdr:rowOff>
    </xdr:from>
    <xdr:to>
      <xdr:col>1</xdr:col>
      <xdr:colOff>697125</xdr:colOff>
      <xdr:row>56</xdr:row>
      <xdr:rowOff>933450</xdr:rowOff>
    </xdr:to>
    <xdr:pic>
      <xdr:nvPicPr>
        <xdr:cNvPr id="833" name="Picture 833"/>
        <xdr:cNvPicPr/>
      </xdr:nvPicPr>
      <xdr:blipFill>
        <a:blip xmlns:r="http://schemas.openxmlformats.org/officeDocument/2006/relationships" r:embed="rId75" cstate="print"/>
        <a:stretch/>
      </xdr:blipFill>
      <xdr:spPr>
        <a:xfrm>
          <a:off x="983235" y="52225830"/>
          <a:ext cx="45684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240480</xdr:colOff>
      <xdr:row>57</xdr:row>
      <xdr:rowOff>86040</xdr:rowOff>
    </xdr:from>
    <xdr:to>
      <xdr:col>1</xdr:col>
      <xdr:colOff>697320</xdr:colOff>
      <xdr:row>57</xdr:row>
      <xdr:rowOff>952560</xdr:rowOff>
    </xdr:to>
    <xdr:pic>
      <xdr:nvPicPr>
        <xdr:cNvPr id="834" name="Picture 834"/>
        <xdr:cNvPicPr/>
      </xdr:nvPicPr>
      <xdr:blipFill>
        <a:blip xmlns:r="http://schemas.openxmlformats.org/officeDocument/2006/relationships" r:embed="rId75" cstate="print"/>
        <a:stretch/>
      </xdr:blipFill>
      <xdr:spPr>
        <a:xfrm>
          <a:off x="1026360" y="53083440"/>
          <a:ext cx="45684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240480</xdr:colOff>
      <xdr:row>58</xdr:row>
      <xdr:rowOff>86040</xdr:rowOff>
    </xdr:from>
    <xdr:to>
      <xdr:col>1</xdr:col>
      <xdr:colOff>697320</xdr:colOff>
      <xdr:row>58</xdr:row>
      <xdr:rowOff>952560</xdr:rowOff>
    </xdr:to>
    <xdr:pic>
      <xdr:nvPicPr>
        <xdr:cNvPr id="835" name="Picture 835"/>
        <xdr:cNvPicPr/>
      </xdr:nvPicPr>
      <xdr:blipFill>
        <a:blip xmlns:r="http://schemas.openxmlformats.org/officeDocument/2006/relationships" r:embed="rId75" cstate="print"/>
        <a:stretch/>
      </xdr:blipFill>
      <xdr:spPr>
        <a:xfrm>
          <a:off x="1026360" y="54102600"/>
          <a:ext cx="45684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176040</xdr:colOff>
      <xdr:row>10</xdr:row>
      <xdr:rowOff>76320</xdr:rowOff>
    </xdr:from>
    <xdr:to>
      <xdr:col>1</xdr:col>
      <xdr:colOff>709200</xdr:colOff>
      <xdr:row>10</xdr:row>
      <xdr:rowOff>1011600</xdr:rowOff>
    </xdr:to>
    <xdr:pic>
      <xdr:nvPicPr>
        <xdr:cNvPr id="836" name="Picture 836"/>
        <xdr:cNvPicPr/>
      </xdr:nvPicPr>
      <xdr:blipFill>
        <a:blip xmlns:r="http://schemas.openxmlformats.org/officeDocument/2006/relationships" r:embed="rId76" cstate="print"/>
        <a:stretch/>
      </xdr:blipFill>
      <xdr:spPr>
        <a:xfrm>
          <a:off x="961920" y="3486240"/>
          <a:ext cx="533160" cy="935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183240</xdr:colOff>
      <xdr:row>64</xdr:row>
      <xdr:rowOff>100440</xdr:rowOff>
    </xdr:from>
    <xdr:to>
      <xdr:col>1</xdr:col>
      <xdr:colOff>697320</xdr:colOff>
      <xdr:row>64</xdr:row>
      <xdr:rowOff>905040</xdr:rowOff>
    </xdr:to>
    <xdr:pic>
      <xdr:nvPicPr>
        <xdr:cNvPr id="837" name="Picture 837"/>
        <xdr:cNvPicPr/>
      </xdr:nvPicPr>
      <xdr:blipFill>
        <a:blip xmlns:r="http://schemas.openxmlformats.org/officeDocument/2006/relationships" r:embed="rId77" cstate="print"/>
        <a:stretch/>
      </xdr:blipFill>
      <xdr:spPr>
        <a:xfrm>
          <a:off x="969120" y="60308280"/>
          <a:ext cx="514080" cy="804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166680</xdr:colOff>
      <xdr:row>11</xdr:row>
      <xdr:rowOff>28800</xdr:rowOff>
    </xdr:from>
    <xdr:to>
      <xdr:col>1</xdr:col>
      <xdr:colOff>630000</xdr:colOff>
      <xdr:row>11</xdr:row>
      <xdr:rowOff>981000</xdr:rowOff>
    </xdr:to>
    <xdr:pic>
      <xdr:nvPicPr>
        <xdr:cNvPr id="838" name="Picture 838"/>
        <xdr:cNvPicPr/>
      </xdr:nvPicPr>
      <xdr:blipFill>
        <a:blip xmlns:r="http://schemas.openxmlformats.org/officeDocument/2006/relationships" r:embed="rId78" cstate="print"/>
        <a:srcRect l="35822" r="34654"/>
        <a:stretch/>
      </xdr:blipFill>
      <xdr:spPr>
        <a:xfrm>
          <a:off x="952560" y="4514760"/>
          <a:ext cx="4633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119160</xdr:colOff>
      <xdr:row>13</xdr:row>
      <xdr:rowOff>37440</xdr:rowOff>
    </xdr:from>
    <xdr:to>
      <xdr:col>1</xdr:col>
      <xdr:colOff>740160</xdr:colOff>
      <xdr:row>13</xdr:row>
      <xdr:rowOff>989640</xdr:rowOff>
    </xdr:to>
    <xdr:pic>
      <xdr:nvPicPr>
        <xdr:cNvPr id="839" name="Picture 839"/>
        <xdr:cNvPicPr/>
      </xdr:nvPicPr>
      <xdr:blipFill>
        <a:blip xmlns:r="http://schemas.openxmlformats.org/officeDocument/2006/relationships" r:embed="rId79" cstate="print"/>
        <a:srcRect l="31081" r="29363"/>
        <a:stretch/>
      </xdr:blipFill>
      <xdr:spPr>
        <a:xfrm>
          <a:off x="905040" y="6553080"/>
          <a:ext cx="6210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166680</xdr:colOff>
      <xdr:row>12</xdr:row>
      <xdr:rowOff>99720</xdr:rowOff>
    </xdr:from>
    <xdr:to>
      <xdr:col>1</xdr:col>
      <xdr:colOff>680760</xdr:colOff>
      <xdr:row>12</xdr:row>
      <xdr:rowOff>971280</xdr:rowOff>
    </xdr:to>
    <xdr:pic>
      <xdr:nvPicPr>
        <xdr:cNvPr id="840" name="Picture 840"/>
        <xdr:cNvPicPr/>
      </xdr:nvPicPr>
      <xdr:blipFill>
        <a:blip xmlns:r="http://schemas.openxmlformats.org/officeDocument/2006/relationships" r:embed="rId80" cstate="print"/>
        <a:stretch/>
      </xdr:blipFill>
      <xdr:spPr>
        <a:xfrm>
          <a:off x="952560" y="5600520"/>
          <a:ext cx="514080" cy="87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176040</xdr:colOff>
      <xdr:row>14</xdr:row>
      <xdr:rowOff>37440</xdr:rowOff>
    </xdr:from>
    <xdr:to>
      <xdr:col>1</xdr:col>
      <xdr:colOff>606240</xdr:colOff>
      <xdr:row>14</xdr:row>
      <xdr:rowOff>989640</xdr:rowOff>
    </xdr:to>
    <xdr:pic>
      <xdr:nvPicPr>
        <xdr:cNvPr id="841" name="Picture 841"/>
        <xdr:cNvPicPr/>
      </xdr:nvPicPr>
      <xdr:blipFill>
        <a:blip xmlns:r="http://schemas.openxmlformats.org/officeDocument/2006/relationships" r:embed="rId81" cstate="print"/>
        <a:srcRect l="35822" r="36761"/>
        <a:stretch/>
      </xdr:blipFill>
      <xdr:spPr>
        <a:xfrm>
          <a:off x="961920" y="7572240"/>
          <a:ext cx="43020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119160</xdr:colOff>
      <xdr:row>15</xdr:row>
      <xdr:rowOff>113760</xdr:rowOff>
    </xdr:from>
    <xdr:to>
      <xdr:col>1</xdr:col>
      <xdr:colOff>728280</xdr:colOff>
      <xdr:row>15</xdr:row>
      <xdr:rowOff>923040</xdr:rowOff>
    </xdr:to>
    <xdr:pic>
      <xdr:nvPicPr>
        <xdr:cNvPr id="842" name="Picture 842"/>
        <xdr:cNvPicPr/>
      </xdr:nvPicPr>
      <xdr:blipFill>
        <a:blip xmlns:r="http://schemas.openxmlformats.org/officeDocument/2006/relationships" r:embed="rId82" cstate="print"/>
        <a:srcRect l="29501" r="28836"/>
        <a:stretch/>
      </xdr:blipFill>
      <xdr:spPr>
        <a:xfrm>
          <a:off x="905040" y="8667720"/>
          <a:ext cx="609120" cy="809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158400</xdr:colOff>
      <xdr:row>16</xdr:row>
      <xdr:rowOff>56520</xdr:rowOff>
    </xdr:from>
    <xdr:to>
      <xdr:col>1</xdr:col>
      <xdr:colOff>642600</xdr:colOff>
      <xdr:row>16</xdr:row>
      <xdr:rowOff>955440</xdr:rowOff>
    </xdr:to>
    <xdr:pic>
      <xdr:nvPicPr>
        <xdr:cNvPr id="843" name="Picture 843"/>
        <xdr:cNvPicPr/>
      </xdr:nvPicPr>
      <xdr:blipFill>
        <a:blip xmlns:r="http://schemas.openxmlformats.org/officeDocument/2006/relationships" r:embed="rId83" cstate="print"/>
        <a:srcRect l="32135" r="32547"/>
        <a:stretch/>
      </xdr:blipFill>
      <xdr:spPr>
        <a:xfrm>
          <a:off x="944280" y="9629640"/>
          <a:ext cx="484200" cy="898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67320</xdr:colOff>
      <xdr:row>17</xdr:row>
      <xdr:rowOff>70200</xdr:rowOff>
    </xdr:from>
    <xdr:to>
      <xdr:col>1</xdr:col>
      <xdr:colOff>728280</xdr:colOff>
      <xdr:row>17</xdr:row>
      <xdr:rowOff>961200</xdr:rowOff>
    </xdr:to>
    <xdr:pic>
      <xdr:nvPicPr>
        <xdr:cNvPr id="844" name="Picture 844"/>
        <xdr:cNvPicPr/>
      </xdr:nvPicPr>
      <xdr:blipFill>
        <a:blip xmlns:r="http://schemas.openxmlformats.org/officeDocument/2006/relationships" r:embed="rId84" cstate="print"/>
        <a:srcRect l="28974" r="27783"/>
        <a:stretch/>
      </xdr:blipFill>
      <xdr:spPr>
        <a:xfrm>
          <a:off x="853200" y="10662480"/>
          <a:ext cx="660960" cy="891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135525</xdr:colOff>
      <xdr:row>27</xdr:row>
      <xdr:rowOff>59565</xdr:rowOff>
    </xdr:from>
    <xdr:to>
      <xdr:col>1</xdr:col>
      <xdr:colOff>725565</xdr:colOff>
      <xdr:row>27</xdr:row>
      <xdr:rowOff>1038045</xdr:rowOff>
    </xdr:to>
    <xdr:pic>
      <xdr:nvPicPr>
        <xdr:cNvPr id="845" name="Picture 845"/>
        <xdr:cNvPicPr/>
      </xdr:nvPicPr>
      <xdr:blipFill>
        <a:blip xmlns:r="http://schemas.openxmlformats.org/officeDocument/2006/relationships" r:embed="rId85" cstate="print"/>
        <a:stretch/>
      </xdr:blipFill>
      <xdr:spPr>
        <a:xfrm>
          <a:off x="878475" y="21538440"/>
          <a:ext cx="590040" cy="978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78480</xdr:colOff>
      <xdr:row>134</xdr:row>
      <xdr:rowOff>105120</xdr:rowOff>
    </xdr:from>
    <xdr:to>
      <xdr:col>1</xdr:col>
      <xdr:colOff>792360</xdr:colOff>
      <xdr:row>134</xdr:row>
      <xdr:rowOff>1057320</xdr:rowOff>
    </xdr:to>
    <xdr:pic>
      <xdr:nvPicPr>
        <xdr:cNvPr id="846" name="Picture 846"/>
        <xdr:cNvPicPr/>
      </xdr:nvPicPr>
      <xdr:blipFill>
        <a:blip xmlns:r="http://schemas.openxmlformats.org/officeDocument/2006/relationships" r:embed="rId86" cstate="print"/>
        <a:stretch/>
      </xdr:blipFill>
      <xdr:spPr>
        <a:xfrm>
          <a:off x="864360" y="12824532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2160</xdr:colOff>
      <xdr:row>137</xdr:row>
      <xdr:rowOff>95400</xdr:rowOff>
    </xdr:from>
    <xdr:to>
      <xdr:col>1</xdr:col>
      <xdr:colOff>839880</xdr:colOff>
      <xdr:row>137</xdr:row>
      <xdr:rowOff>951480</xdr:rowOff>
    </xdr:to>
    <xdr:pic>
      <xdr:nvPicPr>
        <xdr:cNvPr id="847" name="Picture 847"/>
        <xdr:cNvPicPr/>
      </xdr:nvPicPr>
      <xdr:blipFill>
        <a:blip xmlns:r="http://schemas.openxmlformats.org/officeDocument/2006/relationships" r:embed="rId87" cstate="print"/>
        <a:stretch/>
      </xdr:blipFill>
      <xdr:spPr>
        <a:xfrm>
          <a:off x="788040" y="131074200"/>
          <a:ext cx="837720" cy="85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30960</xdr:colOff>
      <xdr:row>138</xdr:row>
      <xdr:rowOff>76320</xdr:rowOff>
    </xdr:from>
    <xdr:to>
      <xdr:col>1</xdr:col>
      <xdr:colOff>811800</xdr:colOff>
      <xdr:row>138</xdr:row>
      <xdr:rowOff>999000</xdr:rowOff>
    </xdr:to>
    <xdr:pic>
      <xdr:nvPicPr>
        <xdr:cNvPr id="848" name="Picture 848"/>
        <xdr:cNvPicPr/>
      </xdr:nvPicPr>
      <xdr:blipFill>
        <a:blip xmlns:r="http://schemas.openxmlformats.org/officeDocument/2006/relationships" r:embed="rId88" cstate="print"/>
        <a:stretch/>
      </xdr:blipFill>
      <xdr:spPr>
        <a:xfrm>
          <a:off x="816840" y="132217200"/>
          <a:ext cx="780840" cy="92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117000</xdr:colOff>
      <xdr:row>139</xdr:row>
      <xdr:rowOff>123840</xdr:rowOff>
    </xdr:from>
    <xdr:to>
      <xdr:col>1</xdr:col>
      <xdr:colOff>839880</xdr:colOff>
      <xdr:row>139</xdr:row>
      <xdr:rowOff>942480</xdr:rowOff>
    </xdr:to>
    <xdr:pic>
      <xdr:nvPicPr>
        <xdr:cNvPr id="849" name="Picture 849"/>
        <xdr:cNvPicPr/>
      </xdr:nvPicPr>
      <xdr:blipFill>
        <a:blip xmlns:r="http://schemas.openxmlformats.org/officeDocument/2006/relationships" r:embed="rId89" cstate="print"/>
        <a:stretch/>
      </xdr:blipFill>
      <xdr:spPr>
        <a:xfrm>
          <a:off x="902880" y="133426800"/>
          <a:ext cx="722880" cy="81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2160</xdr:colOff>
      <xdr:row>52</xdr:row>
      <xdr:rowOff>28800</xdr:rowOff>
    </xdr:from>
    <xdr:to>
      <xdr:col>1</xdr:col>
      <xdr:colOff>811440</xdr:colOff>
      <xdr:row>52</xdr:row>
      <xdr:rowOff>981000</xdr:rowOff>
    </xdr:to>
    <xdr:pic>
      <xdr:nvPicPr>
        <xdr:cNvPr id="850" name="Picture 850"/>
        <xdr:cNvPicPr/>
      </xdr:nvPicPr>
      <xdr:blipFill>
        <a:blip xmlns:r="http://schemas.openxmlformats.org/officeDocument/2006/relationships" r:embed="rId90" cstate="print"/>
        <a:stretch/>
      </xdr:blipFill>
      <xdr:spPr>
        <a:xfrm>
          <a:off x="788040" y="48558960"/>
          <a:ext cx="8092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97560</xdr:colOff>
      <xdr:row>66</xdr:row>
      <xdr:rowOff>66960</xdr:rowOff>
    </xdr:from>
    <xdr:to>
      <xdr:col>1</xdr:col>
      <xdr:colOff>849600</xdr:colOff>
      <xdr:row>66</xdr:row>
      <xdr:rowOff>923760</xdr:rowOff>
    </xdr:to>
    <xdr:pic>
      <xdr:nvPicPr>
        <xdr:cNvPr id="851" name="Picture 851"/>
        <xdr:cNvPicPr/>
      </xdr:nvPicPr>
      <xdr:blipFill>
        <a:blip xmlns:r="http://schemas.openxmlformats.org/officeDocument/2006/relationships" r:embed="rId91" cstate="print"/>
        <a:stretch/>
      </xdr:blipFill>
      <xdr:spPr>
        <a:xfrm>
          <a:off x="883440" y="62313120"/>
          <a:ext cx="752040" cy="856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59400</xdr:colOff>
      <xdr:row>68</xdr:row>
      <xdr:rowOff>142920</xdr:rowOff>
    </xdr:from>
    <xdr:to>
      <xdr:col>1</xdr:col>
      <xdr:colOff>840240</xdr:colOff>
      <xdr:row>68</xdr:row>
      <xdr:rowOff>866520</xdr:rowOff>
    </xdr:to>
    <xdr:pic>
      <xdr:nvPicPr>
        <xdr:cNvPr id="852" name="Picture 852"/>
        <xdr:cNvPicPr/>
      </xdr:nvPicPr>
      <xdr:blipFill>
        <a:blip xmlns:r="http://schemas.openxmlformats.org/officeDocument/2006/relationships" r:embed="rId92" cstate="print"/>
        <a:stretch/>
      </xdr:blipFill>
      <xdr:spPr>
        <a:xfrm>
          <a:off x="845280" y="64408680"/>
          <a:ext cx="780840" cy="72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145080</xdr:colOff>
      <xdr:row>67</xdr:row>
      <xdr:rowOff>105120</xdr:rowOff>
    </xdr:from>
    <xdr:to>
      <xdr:col>1</xdr:col>
      <xdr:colOff>830520</xdr:colOff>
      <xdr:row>67</xdr:row>
      <xdr:rowOff>876240</xdr:rowOff>
    </xdr:to>
    <xdr:pic>
      <xdr:nvPicPr>
        <xdr:cNvPr id="853" name="Picture 853"/>
        <xdr:cNvPicPr/>
      </xdr:nvPicPr>
      <xdr:blipFill>
        <a:blip xmlns:r="http://schemas.openxmlformats.org/officeDocument/2006/relationships" r:embed="rId93" cstate="print"/>
        <a:stretch/>
      </xdr:blipFill>
      <xdr:spPr>
        <a:xfrm>
          <a:off x="930960" y="63361080"/>
          <a:ext cx="68544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192600</xdr:colOff>
      <xdr:row>69</xdr:row>
      <xdr:rowOff>114480</xdr:rowOff>
    </xdr:from>
    <xdr:to>
      <xdr:col>1</xdr:col>
      <xdr:colOff>687600</xdr:colOff>
      <xdr:row>69</xdr:row>
      <xdr:rowOff>809280</xdr:rowOff>
    </xdr:to>
    <xdr:pic>
      <xdr:nvPicPr>
        <xdr:cNvPr id="854" name="Picture 854"/>
        <xdr:cNvPicPr/>
      </xdr:nvPicPr>
      <xdr:blipFill>
        <a:blip xmlns:r="http://schemas.openxmlformats.org/officeDocument/2006/relationships" r:embed="rId94" cstate="print"/>
        <a:stretch/>
      </xdr:blipFill>
      <xdr:spPr>
        <a:xfrm>
          <a:off x="978480" y="65389680"/>
          <a:ext cx="49500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30960</xdr:colOff>
      <xdr:row>70</xdr:row>
      <xdr:rowOff>115920</xdr:rowOff>
    </xdr:from>
    <xdr:to>
      <xdr:col>1</xdr:col>
      <xdr:colOff>840240</xdr:colOff>
      <xdr:row>70</xdr:row>
      <xdr:rowOff>857160</xdr:rowOff>
    </xdr:to>
    <xdr:pic>
      <xdr:nvPicPr>
        <xdr:cNvPr id="855" name="Picture 855"/>
        <xdr:cNvPicPr/>
      </xdr:nvPicPr>
      <xdr:blipFill>
        <a:blip xmlns:r="http://schemas.openxmlformats.org/officeDocument/2006/relationships" r:embed="rId95" cstate="print"/>
        <a:stretch/>
      </xdr:blipFill>
      <xdr:spPr>
        <a:xfrm>
          <a:off x="816840" y="66400920"/>
          <a:ext cx="809280" cy="741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211680</xdr:colOff>
      <xdr:row>104</xdr:row>
      <xdr:rowOff>38520</xdr:rowOff>
    </xdr:from>
    <xdr:to>
      <xdr:col>1</xdr:col>
      <xdr:colOff>763920</xdr:colOff>
      <xdr:row>104</xdr:row>
      <xdr:rowOff>774720</xdr:rowOff>
    </xdr:to>
    <xdr:pic>
      <xdr:nvPicPr>
        <xdr:cNvPr id="856" name="Picture 856"/>
        <xdr:cNvPicPr/>
      </xdr:nvPicPr>
      <xdr:blipFill>
        <a:blip xmlns:r="http://schemas.openxmlformats.org/officeDocument/2006/relationships" r:embed="rId96" cstate="print"/>
        <a:stretch/>
      </xdr:blipFill>
      <xdr:spPr>
        <a:xfrm>
          <a:off x="997560" y="102927960"/>
          <a:ext cx="552240" cy="73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183240</xdr:colOff>
      <xdr:row>102</xdr:row>
      <xdr:rowOff>57240</xdr:rowOff>
    </xdr:from>
    <xdr:to>
      <xdr:col>1</xdr:col>
      <xdr:colOff>754560</xdr:colOff>
      <xdr:row>102</xdr:row>
      <xdr:rowOff>819000</xdr:rowOff>
    </xdr:to>
    <xdr:pic>
      <xdr:nvPicPr>
        <xdr:cNvPr id="857" name="Picture 857"/>
        <xdr:cNvPicPr/>
      </xdr:nvPicPr>
      <xdr:blipFill>
        <a:blip xmlns:r="http://schemas.openxmlformats.org/officeDocument/2006/relationships" r:embed="rId97" cstate="print"/>
        <a:stretch/>
      </xdr:blipFill>
      <xdr:spPr>
        <a:xfrm>
          <a:off x="969120" y="101213280"/>
          <a:ext cx="57132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145080</xdr:colOff>
      <xdr:row>106</xdr:row>
      <xdr:rowOff>28080</xdr:rowOff>
    </xdr:from>
    <xdr:to>
      <xdr:col>1</xdr:col>
      <xdr:colOff>709200</xdr:colOff>
      <xdr:row>106</xdr:row>
      <xdr:rowOff>847440</xdr:rowOff>
    </xdr:to>
    <xdr:pic>
      <xdr:nvPicPr>
        <xdr:cNvPr id="858" name="Picture 858"/>
        <xdr:cNvPicPr/>
      </xdr:nvPicPr>
      <xdr:blipFill>
        <a:blip xmlns:r="http://schemas.openxmlformats.org/officeDocument/2006/relationships" r:embed="rId98" cstate="print"/>
        <a:stretch/>
      </xdr:blipFill>
      <xdr:spPr>
        <a:xfrm>
          <a:off x="930960" y="104651280"/>
          <a:ext cx="564120" cy="819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164160</xdr:colOff>
      <xdr:row>109</xdr:row>
      <xdr:rowOff>38520</xdr:rowOff>
    </xdr:from>
    <xdr:to>
      <xdr:col>1</xdr:col>
      <xdr:colOff>766440</xdr:colOff>
      <xdr:row>109</xdr:row>
      <xdr:rowOff>828000</xdr:rowOff>
    </xdr:to>
    <xdr:pic>
      <xdr:nvPicPr>
        <xdr:cNvPr id="859" name="Picture 859"/>
        <xdr:cNvPicPr/>
      </xdr:nvPicPr>
      <xdr:blipFill>
        <a:blip xmlns:r="http://schemas.openxmlformats.org/officeDocument/2006/relationships" r:embed="rId99" cstate="print"/>
        <a:stretch/>
      </xdr:blipFill>
      <xdr:spPr>
        <a:xfrm>
          <a:off x="950040" y="106547400"/>
          <a:ext cx="602280" cy="789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173520</xdr:colOff>
      <xdr:row>111</xdr:row>
      <xdr:rowOff>28800</xdr:rowOff>
    </xdr:from>
    <xdr:to>
      <xdr:col>1</xdr:col>
      <xdr:colOff>782640</xdr:colOff>
      <xdr:row>111</xdr:row>
      <xdr:rowOff>841320</xdr:rowOff>
    </xdr:to>
    <xdr:pic>
      <xdr:nvPicPr>
        <xdr:cNvPr id="860" name="Picture 860"/>
        <xdr:cNvPicPr/>
      </xdr:nvPicPr>
      <xdr:blipFill>
        <a:blip xmlns:r="http://schemas.openxmlformats.org/officeDocument/2006/relationships" r:embed="rId100" cstate="print"/>
        <a:stretch/>
      </xdr:blipFill>
      <xdr:spPr>
        <a:xfrm>
          <a:off x="959400" y="108271440"/>
          <a:ext cx="609120" cy="812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202320</xdr:colOff>
      <xdr:row>113</xdr:row>
      <xdr:rowOff>28080</xdr:rowOff>
    </xdr:from>
    <xdr:to>
      <xdr:col>1</xdr:col>
      <xdr:colOff>728280</xdr:colOff>
      <xdr:row>113</xdr:row>
      <xdr:rowOff>831600</xdr:rowOff>
    </xdr:to>
    <xdr:pic>
      <xdr:nvPicPr>
        <xdr:cNvPr id="861" name="Picture 861"/>
        <xdr:cNvPicPr/>
      </xdr:nvPicPr>
      <xdr:blipFill>
        <a:blip xmlns:r="http://schemas.openxmlformats.org/officeDocument/2006/relationships" r:embed="rId101" cstate="print"/>
        <a:stretch/>
      </xdr:blipFill>
      <xdr:spPr>
        <a:xfrm>
          <a:off x="988200" y="110004120"/>
          <a:ext cx="525960" cy="803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106920</xdr:colOff>
      <xdr:row>118</xdr:row>
      <xdr:rowOff>19440</xdr:rowOff>
    </xdr:from>
    <xdr:to>
      <xdr:col>1</xdr:col>
      <xdr:colOff>737640</xdr:colOff>
      <xdr:row>118</xdr:row>
      <xdr:rowOff>942480</xdr:rowOff>
    </xdr:to>
    <xdr:pic>
      <xdr:nvPicPr>
        <xdr:cNvPr id="862" name="Picture 862"/>
        <xdr:cNvPicPr/>
      </xdr:nvPicPr>
      <xdr:blipFill>
        <a:blip xmlns:r="http://schemas.openxmlformats.org/officeDocument/2006/relationships" r:embed="rId102" cstate="print"/>
        <a:stretch/>
      </xdr:blipFill>
      <xdr:spPr>
        <a:xfrm>
          <a:off x="892800" y="113843520"/>
          <a:ext cx="630720" cy="923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106920</xdr:colOff>
      <xdr:row>116</xdr:row>
      <xdr:rowOff>47160</xdr:rowOff>
    </xdr:from>
    <xdr:to>
      <xdr:col>1</xdr:col>
      <xdr:colOff>737640</xdr:colOff>
      <xdr:row>116</xdr:row>
      <xdr:rowOff>904680</xdr:rowOff>
    </xdr:to>
    <xdr:pic>
      <xdr:nvPicPr>
        <xdr:cNvPr id="863" name="Picture 863"/>
        <xdr:cNvPicPr/>
      </xdr:nvPicPr>
      <xdr:blipFill>
        <a:blip xmlns:r="http://schemas.openxmlformats.org/officeDocument/2006/relationships" r:embed="rId103" cstate="print"/>
        <a:stretch/>
      </xdr:blipFill>
      <xdr:spPr>
        <a:xfrm>
          <a:off x="892800" y="111909240"/>
          <a:ext cx="630720" cy="857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87840</xdr:colOff>
      <xdr:row>120</xdr:row>
      <xdr:rowOff>94680</xdr:rowOff>
    </xdr:from>
    <xdr:to>
      <xdr:col>1</xdr:col>
      <xdr:colOff>766080</xdr:colOff>
      <xdr:row>120</xdr:row>
      <xdr:rowOff>885600</xdr:rowOff>
    </xdr:to>
    <xdr:pic>
      <xdr:nvPicPr>
        <xdr:cNvPr id="864" name="Picture 864"/>
        <xdr:cNvPicPr/>
      </xdr:nvPicPr>
      <xdr:blipFill>
        <a:blip xmlns:r="http://schemas.openxmlformats.org/officeDocument/2006/relationships" r:embed="rId104" cstate="print"/>
        <a:stretch/>
      </xdr:blipFill>
      <xdr:spPr>
        <a:xfrm>
          <a:off x="873720" y="115881120"/>
          <a:ext cx="678240" cy="790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227160</xdr:colOff>
      <xdr:row>124</xdr:row>
      <xdr:rowOff>28080</xdr:rowOff>
    </xdr:from>
    <xdr:to>
      <xdr:col>1</xdr:col>
      <xdr:colOff>756720</xdr:colOff>
      <xdr:row>124</xdr:row>
      <xdr:rowOff>956880</xdr:rowOff>
    </xdr:to>
    <xdr:pic>
      <xdr:nvPicPr>
        <xdr:cNvPr id="865" name="Picture 865"/>
        <xdr:cNvPicPr/>
      </xdr:nvPicPr>
      <xdr:blipFill>
        <a:blip xmlns:r="http://schemas.openxmlformats.org/officeDocument/2006/relationships" r:embed="rId105" cstate="print"/>
        <a:srcRect l="32135" r="31997"/>
        <a:stretch/>
      </xdr:blipFill>
      <xdr:spPr>
        <a:xfrm>
          <a:off x="1013040" y="118938600"/>
          <a:ext cx="529560" cy="928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180720</xdr:colOff>
      <xdr:row>125</xdr:row>
      <xdr:rowOff>18720</xdr:rowOff>
    </xdr:from>
    <xdr:to>
      <xdr:col>1</xdr:col>
      <xdr:colOff>737640</xdr:colOff>
      <xdr:row>125</xdr:row>
      <xdr:rowOff>933480</xdr:rowOff>
    </xdr:to>
    <xdr:pic>
      <xdr:nvPicPr>
        <xdr:cNvPr id="866" name="Picture 866"/>
        <xdr:cNvPicPr/>
      </xdr:nvPicPr>
      <xdr:blipFill>
        <a:blip xmlns:r="http://schemas.openxmlformats.org/officeDocument/2006/relationships" r:embed="rId106" cstate="print"/>
        <a:srcRect l="30027" r="30417"/>
        <a:stretch/>
      </xdr:blipFill>
      <xdr:spPr>
        <a:xfrm>
          <a:off x="966600" y="119948400"/>
          <a:ext cx="556920" cy="914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152640</xdr:colOff>
      <xdr:row>126</xdr:row>
      <xdr:rowOff>28080</xdr:rowOff>
    </xdr:from>
    <xdr:to>
      <xdr:col>1</xdr:col>
      <xdr:colOff>747360</xdr:colOff>
      <xdr:row>126</xdr:row>
      <xdr:rowOff>928080</xdr:rowOff>
    </xdr:to>
    <xdr:pic>
      <xdr:nvPicPr>
        <xdr:cNvPr id="867" name="Picture 867"/>
        <xdr:cNvPicPr/>
      </xdr:nvPicPr>
      <xdr:blipFill>
        <a:blip xmlns:r="http://schemas.openxmlformats.org/officeDocument/2006/relationships" r:embed="rId107" cstate="print"/>
        <a:srcRect l="29501" r="28836"/>
        <a:stretch/>
      </xdr:blipFill>
      <xdr:spPr>
        <a:xfrm>
          <a:off x="938520" y="120938760"/>
          <a:ext cx="594720" cy="900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173160</xdr:colOff>
      <xdr:row>127</xdr:row>
      <xdr:rowOff>85320</xdr:rowOff>
    </xdr:from>
    <xdr:to>
      <xdr:col>1</xdr:col>
      <xdr:colOff>623520</xdr:colOff>
      <xdr:row>127</xdr:row>
      <xdr:rowOff>945000</xdr:rowOff>
    </xdr:to>
    <xdr:pic>
      <xdr:nvPicPr>
        <xdr:cNvPr id="868" name="Picture 868"/>
        <xdr:cNvPicPr/>
      </xdr:nvPicPr>
      <xdr:blipFill>
        <a:blip xmlns:r="http://schemas.openxmlformats.org/officeDocument/2006/relationships" r:embed="rId108" cstate="print"/>
        <a:srcRect l="34769" r="36761"/>
        <a:stretch/>
      </xdr:blipFill>
      <xdr:spPr>
        <a:xfrm>
          <a:off x="959040" y="122005800"/>
          <a:ext cx="450360" cy="859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200520</xdr:colOff>
      <xdr:row>128</xdr:row>
      <xdr:rowOff>33120</xdr:rowOff>
    </xdr:from>
    <xdr:to>
      <xdr:col>1</xdr:col>
      <xdr:colOff>614160</xdr:colOff>
      <xdr:row>128</xdr:row>
      <xdr:rowOff>985320</xdr:rowOff>
    </xdr:to>
    <xdr:pic>
      <xdr:nvPicPr>
        <xdr:cNvPr id="869" name="Picture 869"/>
        <xdr:cNvPicPr/>
      </xdr:nvPicPr>
      <xdr:blipFill>
        <a:blip xmlns:r="http://schemas.openxmlformats.org/officeDocument/2006/relationships" r:embed="rId109" cstate="print"/>
        <a:srcRect l="37403" r="36235"/>
        <a:stretch/>
      </xdr:blipFill>
      <xdr:spPr>
        <a:xfrm>
          <a:off x="986400" y="122972760"/>
          <a:ext cx="41364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192600</xdr:colOff>
      <xdr:row>129</xdr:row>
      <xdr:rowOff>57240</xdr:rowOff>
    </xdr:from>
    <xdr:to>
      <xdr:col>1</xdr:col>
      <xdr:colOff>668520</xdr:colOff>
      <xdr:row>129</xdr:row>
      <xdr:rowOff>894960</xdr:rowOff>
    </xdr:to>
    <xdr:pic>
      <xdr:nvPicPr>
        <xdr:cNvPr id="870" name="Picture 870"/>
        <xdr:cNvPicPr/>
      </xdr:nvPicPr>
      <xdr:blipFill>
        <a:blip xmlns:r="http://schemas.openxmlformats.org/officeDocument/2006/relationships" r:embed="rId110" cstate="print"/>
        <a:stretch/>
      </xdr:blipFill>
      <xdr:spPr>
        <a:xfrm>
          <a:off x="978480" y="124006680"/>
          <a:ext cx="47592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221400</xdr:colOff>
      <xdr:row>130</xdr:row>
      <xdr:rowOff>95400</xdr:rowOff>
    </xdr:from>
    <xdr:to>
      <xdr:col>1</xdr:col>
      <xdr:colOff>659160</xdr:colOff>
      <xdr:row>130</xdr:row>
      <xdr:rowOff>961920</xdr:rowOff>
    </xdr:to>
    <xdr:pic>
      <xdr:nvPicPr>
        <xdr:cNvPr id="871" name="Picture 871"/>
        <xdr:cNvPicPr/>
      </xdr:nvPicPr>
      <xdr:blipFill>
        <a:blip xmlns:r="http://schemas.openxmlformats.org/officeDocument/2006/relationships" r:embed="rId111" cstate="print"/>
        <a:stretch/>
      </xdr:blipFill>
      <xdr:spPr>
        <a:xfrm>
          <a:off x="1007280" y="125054280"/>
          <a:ext cx="43776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65625</xdr:colOff>
      <xdr:row>72</xdr:row>
      <xdr:rowOff>104760</xdr:rowOff>
    </xdr:from>
    <xdr:to>
      <xdr:col>1</xdr:col>
      <xdr:colOff>867345</xdr:colOff>
      <xdr:row>72</xdr:row>
      <xdr:rowOff>1418760</xdr:rowOff>
    </xdr:to>
    <xdr:pic>
      <xdr:nvPicPr>
        <xdr:cNvPr id="872" name="Picture 872"/>
        <xdr:cNvPicPr/>
      </xdr:nvPicPr>
      <xdr:blipFill>
        <a:blip xmlns:r="http://schemas.openxmlformats.org/officeDocument/2006/relationships" r:embed="rId112" cstate="print"/>
        <a:stretch/>
      </xdr:blipFill>
      <xdr:spPr>
        <a:xfrm>
          <a:off x="808575" y="67732260"/>
          <a:ext cx="801720" cy="1314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56100</xdr:colOff>
      <xdr:row>73</xdr:row>
      <xdr:rowOff>114450</xdr:rowOff>
    </xdr:from>
    <xdr:to>
      <xdr:col>1</xdr:col>
      <xdr:colOff>857820</xdr:colOff>
      <xdr:row>73</xdr:row>
      <xdr:rowOff>1428450</xdr:rowOff>
    </xdr:to>
    <xdr:pic>
      <xdr:nvPicPr>
        <xdr:cNvPr id="873" name="Picture 873"/>
        <xdr:cNvPicPr/>
      </xdr:nvPicPr>
      <xdr:blipFill>
        <a:blip xmlns:r="http://schemas.openxmlformats.org/officeDocument/2006/relationships" r:embed="rId112" cstate="print"/>
        <a:stretch/>
      </xdr:blipFill>
      <xdr:spPr>
        <a:xfrm>
          <a:off x="799050" y="69323100"/>
          <a:ext cx="801720" cy="1314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65625</xdr:colOff>
      <xdr:row>74</xdr:row>
      <xdr:rowOff>123840</xdr:rowOff>
    </xdr:from>
    <xdr:to>
      <xdr:col>1</xdr:col>
      <xdr:colOff>867345</xdr:colOff>
      <xdr:row>74</xdr:row>
      <xdr:rowOff>1437840</xdr:rowOff>
    </xdr:to>
    <xdr:pic>
      <xdr:nvPicPr>
        <xdr:cNvPr id="874" name="Picture 874"/>
        <xdr:cNvPicPr/>
      </xdr:nvPicPr>
      <xdr:blipFill>
        <a:blip xmlns:r="http://schemas.openxmlformats.org/officeDocument/2006/relationships" r:embed="rId112" cstate="print"/>
        <a:stretch/>
      </xdr:blipFill>
      <xdr:spPr>
        <a:xfrm>
          <a:off x="808575" y="70913640"/>
          <a:ext cx="801720" cy="1314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75180</xdr:colOff>
      <xdr:row>75</xdr:row>
      <xdr:rowOff>105120</xdr:rowOff>
    </xdr:from>
    <xdr:to>
      <xdr:col>1</xdr:col>
      <xdr:colOff>876900</xdr:colOff>
      <xdr:row>75</xdr:row>
      <xdr:rowOff>1419120</xdr:rowOff>
    </xdr:to>
    <xdr:pic>
      <xdr:nvPicPr>
        <xdr:cNvPr id="875" name="Picture 875"/>
        <xdr:cNvPicPr/>
      </xdr:nvPicPr>
      <xdr:blipFill>
        <a:blip xmlns:r="http://schemas.openxmlformats.org/officeDocument/2006/relationships" r:embed="rId112" cstate="print"/>
        <a:stretch/>
      </xdr:blipFill>
      <xdr:spPr>
        <a:xfrm>
          <a:off x="818130" y="72476070"/>
          <a:ext cx="801720" cy="1314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97560</xdr:colOff>
      <xdr:row>117</xdr:row>
      <xdr:rowOff>75960</xdr:rowOff>
    </xdr:from>
    <xdr:to>
      <xdr:col>1</xdr:col>
      <xdr:colOff>775800</xdr:colOff>
      <xdr:row>117</xdr:row>
      <xdr:rowOff>896760</xdr:rowOff>
    </xdr:to>
    <xdr:pic>
      <xdr:nvPicPr>
        <xdr:cNvPr id="876" name="Picture 876"/>
        <xdr:cNvPicPr/>
      </xdr:nvPicPr>
      <xdr:blipFill>
        <a:blip xmlns:r="http://schemas.openxmlformats.org/officeDocument/2006/relationships" r:embed="rId113" cstate="print"/>
        <a:stretch/>
      </xdr:blipFill>
      <xdr:spPr>
        <a:xfrm>
          <a:off x="883440" y="112919040"/>
          <a:ext cx="678240" cy="820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97560</xdr:colOff>
      <xdr:row>119</xdr:row>
      <xdr:rowOff>28080</xdr:rowOff>
    </xdr:from>
    <xdr:to>
      <xdr:col>1</xdr:col>
      <xdr:colOff>718920</xdr:colOff>
      <xdr:row>119</xdr:row>
      <xdr:rowOff>923760</xdr:rowOff>
    </xdr:to>
    <xdr:pic>
      <xdr:nvPicPr>
        <xdr:cNvPr id="877" name="Picture 877"/>
        <xdr:cNvPicPr/>
      </xdr:nvPicPr>
      <xdr:blipFill>
        <a:blip xmlns:r="http://schemas.openxmlformats.org/officeDocument/2006/relationships" r:embed="rId114" cstate="print"/>
        <a:stretch/>
      </xdr:blipFill>
      <xdr:spPr>
        <a:xfrm>
          <a:off x="883440" y="114833520"/>
          <a:ext cx="621360" cy="89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87840</xdr:colOff>
      <xdr:row>121</xdr:row>
      <xdr:rowOff>66240</xdr:rowOff>
    </xdr:from>
    <xdr:to>
      <xdr:col>1</xdr:col>
      <xdr:colOff>794880</xdr:colOff>
      <xdr:row>121</xdr:row>
      <xdr:rowOff>942840</xdr:rowOff>
    </xdr:to>
    <xdr:pic>
      <xdr:nvPicPr>
        <xdr:cNvPr id="878" name="Picture 878"/>
        <xdr:cNvPicPr/>
      </xdr:nvPicPr>
      <xdr:blipFill>
        <a:blip xmlns:r="http://schemas.openxmlformats.org/officeDocument/2006/relationships" r:embed="rId115" cstate="print"/>
        <a:stretch/>
      </xdr:blipFill>
      <xdr:spPr>
        <a:xfrm>
          <a:off x="873720" y="116833680"/>
          <a:ext cx="707040" cy="876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171360</xdr:colOff>
      <xdr:row>110</xdr:row>
      <xdr:rowOff>28080</xdr:rowOff>
    </xdr:from>
    <xdr:to>
      <xdr:col>1</xdr:col>
      <xdr:colOff>738000</xdr:colOff>
      <xdr:row>110</xdr:row>
      <xdr:rowOff>828360</xdr:rowOff>
    </xdr:to>
    <xdr:pic>
      <xdr:nvPicPr>
        <xdr:cNvPr id="879" name="Picture 879"/>
        <xdr:cNvPicPr/>
      </xdr:nvPicPr>
      <xdr:blipFill>
        <a:blip xmlns:r="http://schemas.openxmlformats.org/officeDocument/2006/relationships" r:embed="rId116" cstate="print"/>
        <a:stretch/>
      </xdr:blipFill>
      <xdr:spPr>
        <a:xfrm>
          <a:off x="957240" y="107403840"/>
          <a:ext cx="566640" cy="80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173520</xdr:colOff>
      <xdr:row>112</xdr:row>
      <xdr:rowOff>22680</xdr:rowOff>
    </xdr:from>
    <xdr:to>
      <xdr:col>1</xdr:col>
      <xdr:colOff>766080</xdr:colOff>
      <xdr:row>112</xdr:row>
      <xdr:rowOff>818640</xdr:rowOff>
    </xdr:to>
    <xdr:pic>
      <xdr:nvPicPr>
        <xdr:cNvPr id="880" name="Picture 880"/>
        <xdr:cNvPicPr/>
      </xdr:nvPicPr>
      <xdr:blipFill>
        <a:blip xmlns:r="http://schemas.openxmlformats.org/officeDocument/2006/relationships" r:embed="rId117" cstate="print"/>
        <a:stretch/>
      </xdr:blipFill>
      <xdr:spPr>
        <a:xfrm>
          <a:off x="959400" y="109131840"/>
          <a:ext cx="592560" cy="79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173520</xdr:colOff>
      <xdr:row>114</xdr:row>
      <xdr:rowOff>37440</xdr:rowOff>
    </xdr:from>
    <xdr:to>
      <xdr:col>1</xdr:col>
      <xdr:colOff>737640</xdr:colOff>
      <xdr:row>114</xdr:row>
      <xdr:rowOff>837720</xdr:rowOff>
    </xdr:to>
    <xdr:pic>
      <xdr:nvPicPr>
        <xdr:cNvPr id="881" name="Picture 881"/>
        <xdr:cNvPicPr/>
      </xdr:nvPicPr>
      <xdr:blipFill>
        <a:blip xmlns:r="http://schemas.openxmlformats.org/officeDocument/2006/relationships" r:embed="rId118" cstate="print"/>
        <a:stretch/>
      </xdr:blipFill>
      <xdr:spPr>
        <a:xfrm>
          <a:off x="959400" y="110880360"/>
          <a:ext cx="564120" cy="80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59400</xdr:colOff>
      <xdr:row>99</xdr:row>
      <xdr:rowOff>55080</xdr:rowOff>
    </xdr:from>
    <xdr:to>
      <xdr:col>1</xdr:col>
      <xdr:colOff>763920</xdr:colOff>
      <xdr:row>99</xdr:row>
      <xdr:rowOff>928080</xdr:rowOff>
    </xdr:to>
    <xdr:pic>
      <xdr:nvPicPr>
        <xdr:cNvPr id="882" name="Picture 882"/>
        <xdr:cNvPicPr/>
      </xdr:nvPicPr>
      <xdr:blipFill>
        <a:blip xmlns:r="http://schemas.openxmlformats.org/officeDocument/2006/relationships" r:embed="rId119" cstate="print"/>
        <a:stretch/>
      </xdr:blipFill>
      <xdr:spPr>
        <a:xfrm>
          <a:off x="845280" y="99039240"/>
          <a:ext cx="704520" cy="873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49680</xdr:colOff>
      <xdr:row>100</xdr:row>
      <xdr:rowOff>84960</xdr:rowOff>
    </xdr:from>
    <xdr:to>
      <xdr:col>1</xdr:col>
      <xdr:colOff>735120</xdr:colOff>
      <xdr:row>100</xdr:row>
      <xdr:rowOff>961920</xdr:rowOff>
    </xdr:to>
    <xdr:pic>
      <xdr:nvPicPr>
        <xdr:cNvPr id="883" name="Picture 883"/>
        <xdr:cNvPicPr/>
      </xdr:nvPicPr>
      <xdr:blipFill>
        <a:blip xmlns:r="http://schemas.openxmlformats.org/officeDocument/2006/relationships" r:embed="rId120" cstate="print"/>
        <a:stretch/>
      </xdr:blipFill>
      <xdr:spPr>
        <a:xfrm>
          <a:off x="835560" y="100078920"/>
          <a:ext cx="685440" cy="876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119160</xdr:colOff>
      <xdr:row>123</xdr:row>
      <xdr:rowOff>66600</xdr:rowOff>
    </xdr:from>
    <xdr:to>
      <xdr:col>1</xdr:col>
      <xdr:colOff>849600</xdr:colOff>
      <xdr:row>123</xdr:row>
      <xdr:rowOff>942480</xdr:rowOff>
    </xdr:to>
    <xdr:pic>
      <xdr:nvPicPr>
        <xdr:cNvPr id="884" name="Picture 884"/>
        <xdr:cNvPicPr/>
      </xdr:nvPicPr>
      <xdr:blipFill>
        <a:blip xmlns:r="http://schemas.openxmlformats.org/officeDocument/2006/relationships" r:embed="rId121" cstate="print"/>
        <a:stretch/>
      </xdr:blipFill>
      <xdr:spPr>
        <a:xfrm>
          <a:off x="905040" y="117967680"/>
          <a:ext cx="730440" cy="87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68760</xdr:colOff>
      <xdr:row>135</xdr:row>
      <xdr:rowOff>139680</xdr:rowOff>
    </xdr:from>
    <xdr:to>
      <xdr:col>1</xdr:col>
      <xdr:colOff>744840</xdr:colOff>
      <xdr:row>135</xdr:row>
      <xdr:rowOff>1209600</xdr:rowOff>
    </xdr:to>
    <xdr:pic>
      <xdr:nvPicPr>
        <xdr:cNvPr id="885" name="Picture 885"/>
        <xdr:cNvPicPr/>
      </xdr:nvPicPr>
      <xdr:blipFill>
        <a:blip xmlns:r="http://schemas.openxmlformats.org/officeDocument/2006/relationships" r:embed="rId122" cstate="print"/>
        <a:stretch/>
      </xdr:blipFill>
      <xdr:spPr>
        <a:xfrm>
          <a:off x="854640" y="129499200"/>
          <a:ext cx="676080" cy="10699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9360</xdr:colOff>
      <xdr:row>0</xdr:row>
      <xdr:rowOff>9360</xdr:rowOff>
    </xdr:from>
    <xdr:to>
      <xdr:col>1</xdr:col>
      <xdr:colOff>757440</xdr:colOff>
      <xdr:row>0</xdr:row>
      <xdr:rowOff>399600</xdr:rowOff>
    </xdr:to>
    <xdr:pic>
      <xdr:nvPicPr>
        <xdr:cNvPr id="886" name="Picture 88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360" y="9360"/>
          <a:ext cx="13827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155850</xdr:colOff>
      <xdr:row>9</xdr:row>
      <xdr:rowOff>76680</xdr:rowOff>
    </xdr:from>
    <xdr:to>
      <xdr:col>1</xdr:col>
      <xdr:colOff>972690</xdr:colOff>
      <xdr:row>9</xdr:row>
      <xdr:rowOff>1063440</xdr:rowOff>
    </xdr:to>
    <xdr:pic>
      <xdr:nvPicPr>
        <xdr:cNvPr id="887" name="Picture 88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55925" y="2410305"/>
          <a:ext cx="816840" cy="98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165240</xdr:colOff>
      <xdr:row>10</xdr:row>
      <xdr:rowOff>66960</xdr:rowOff>
    </xdr:from>
    <xdr:to>
      <xdr:col>1</xdr:col>
      <xdr:colOff>930240</xdr:colOff>
      <xdr:row>10</xdr:row>
      <xdr:rowOff>1064160</xdr:rowOff>
    </xdr:to>
    <xdr:pic>
      <xdr:nvPicPr>
        <xdr:cNvPr id="888" name="Picture 888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799920" y="3533760"/>
          <a:ext cx="765000" cy="997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184320</xdr:colOff>
      <xdr:row>11</xdr:row>
      <xdr:rowOff>28800</xdr:rowOff>
    </xdr:from>
    <xdr:to>
      <xdr:col>1</xdr:col>
      <xdr:colOff>907560</xdr:colOff>
      <xdr:row>11</xdr:row>
      <xdr:rowOff>1234080</xdr:rowOff>
    </xdr:to>
    <xdr:pic>
      <xdr:nvPicPr>
        <xdr:cNvPr id="889" name="Picture 88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19000" y="4781520"/>
          <a:ext cx="723240" cy="1205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232200</xdr:colOff>
      <xdr:row>12</xdr:row>
      <xdr:rowOff>19080</xdr:rowOff>
    </xdr:from>
    <xdr:to>
      <xdr:col>1</xdr:col>
      <xdr:colOff>880200</xdr:colOff>
      <xdr:row>12</xdr:row>
      <xdr:rowOff>1169280</xdr:rowOff>
    </xdr:to>
    <xdr:pic>
      <xdr:nvPicPr>
        <xdr:cNvPr id="890" name="Picture 890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866880" y="6057720"/>
          <a:ext cx="648000" cy="115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213120</xdr:colOff>
      <xdr:row>16</xdr:row>
      <xdr:rowOff>66960</xdr:rowOff>
    </xdr:from>
    <xdr:to>
      <xdr:col>1</xdr:col>
      <xdr:colOff>929520</xdr:colOff>
      <xdr:row>16</xdr:row>
      <xdr:rowOff>1022400</xdr:rowOff>
    </xdr:to>
    <xdr:pic>
      <xdr:nvPicPr>
        <xdr:cNvPr id="891" name="Picture 891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847800" y="10677600"/>
          <a:ext cx="716400" cy="955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213120</xdr:colOff>
      <xdr:row>13</xdr:row>
      <xdr:rowOff>57240</xdr:rowOff>
    </xdr:from>
    <xdr:to>
      <xdr:col>1</xdr:col>
      <xdr:colOff>927000</xdr:colOff>
      <xdr:row>13</xdr:row>
      <xdr:rowOff>1009440</xdr:rowOff>
    </xdr:to>
    <xdr:pic>
      <xdr:nvPicPr>
        <xdr:cNvPr id="892" name="Picture 892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47800" y="738180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241560</xdr:colOff>
      <xdr:row>14</xdr:row>
      <xdr:rowOff>360</xdr:rowOff>
    </xdr:from>
    <xdr:to>
      <xdr:col>1</xdr:col>
      <xdr:colOff>955440</xdr:colOff>
      <xdr:row>14</xdr:row>
      <xdr:rowOff>952560</xdr:rowOff>
    </xdr:to>
    <xdr:pic>
      <xdr:nvPicPr>
        <xdr:cNvPr id="893" name="Picture 893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876240" y="851544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251280</xdr:colOff>
      <xdr:row>17</xdr:row>
      <xdr:rowOff>28800</xdr:rowOff>
    </xdr:from>
    <xdr:to>
      <xdr:col>1</xdr:col>
      <xdr:colOff>965160</xdr:colOff>
      <xdr:row>17</xdr:row>
      <xdr:rowOff>981000</xdr:rowOff>
    </xdr:to>
    <xdr:pic>
      <xdr:nvPicPr>
        <xdr:cNvPr id="894" name="Picture 894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885960" y="1178244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251280</xdr:colOff>
      <xdr:row>18</xdr:row>
      <xdr:rowOff>28800</xdr:rowOff>
    </xdr:from>
    <xdr:to>
      <xdr:col>1</xdr:col>
      <xdr:colOff>965160</xdr:colOff>
      <xdr:row>18</xdr:row>
      <xdr:rowOff>981000</xdr:rowOff>
    </xdr:to>
    <xdr:pic>
      <xdr:nvPicPr>
        <xdr:cNvPr id="895" name="Picture 895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885960" y="1288728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241560</xdr:colOff>
      <xdr:row>19</xdr:row>
      <xdr:rowOff>9720</xdr:rowOff>
    </xdr:from>
    <xdr:to>
      <xdr:col>1</xdr:col>
      <xdr:colOff>955440</xdr:colOff>
      <xdr:row>19</xdr:row>
      <xdr:rowOff>961920</xdr:rowOff>
    </xdr:to>
    <xdr:pic>
      <xdr:nvPicPr>
        <xdr:cNvPr id="896" name="Picture 896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876240" y="1390644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241560</xdr:colOff>
      <xdr:row>20</xdr:row>
      <xdr:rowOff>47880</xdr:rowOff>
    </xdr:from>
    <xdr:to>
      <xdr:col>1</xdr:col>
      <xdr:colOff>955440</xdr:colOff>
      <xdr:row>20</xdr:row>
      <xdr:rowOff>1000080</xdr:rowOff>
    </xdr:to>
    <xdr:pic>
      <xdr:nvPicPr>
        <xdr:cNvPr id="897" name="Picture 897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876240" y="1496376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232200</xdr:colOff>
      <xdr:row>22</xdr:row>
      <xdr:rowOff>28800</xdr:rowOff>
    </xdr:from>
    <xdr:to>
      <xdr:col>1</xdr:col>
      <xdr:colOff>946080</xdr:colOff>
      <xdr:row>22</xdr:row>
      <xdr:rowOff>981000</xdr:rowOff>
    </xdr:to>
    <xdr:pic>
      <xdr:nvPicPr>
        <xdr:cNvPr id="898" name="Picture 898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866880" y="1710684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260640</xdr:colOff>
      <xdr:row>23</xdr:row>
      <xdr:rowOff>28440</xdr:rowOff>
    </xdr:from>
    <xdr:to>
      <xdr:col>1</xdr:col>
      <xdr:colOff>974520</xdr:colOff>
      <xdr:row>23</xdr:row>
      <xdr:rowOff>980640</xdr:rowOff>
    </xdr:to>
    <xdr:pic>
      <xdr:nvPicPr>
        <xdr:cNvPr id="899" name="Picture 899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95320" y="1817352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298800</xdr:colOff>
      <xdr:row>24</xdr:row>
      <xdr:rowOff>47880</xdr:rowOff>
    </xdr:from>
    <xdr:to>
      <xdr:col>1</xdr:col>
      <xdr:colOff>1003320</xdr:colOff>
      <xdr:row>24</xdr:row>
      <xdr:rowOff>1000080</xdr:rowOff>
    </xdr:to>
    <xdr:pic>
      <xdr:nvPicPr>
        <xdr:cNvPr id="900" name="Picture 900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33480" y="19297800"/>
          <a:ext cx="70452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279720</xdr:colOff>
      <xdr:row>25</xdr:row>
      <xdr:rowOff>28440</xdr:rowOff>
    </xdr:from>
    <xdr:to>
      <xdr:col>1</xdr:col>
      <xdr:colOff>993600</xdr:colOff>
      <xdr:row>25</xdr:row>
      <xdr:rowOff>980640</xdr:rowOff>
    </xdr:to>
    <xdr:pic>
      <xdr:nvPicPr>
        <xdr:cNvPr id="901" name="Picture 901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14400" y="2035476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232200</xdr:colOff>
      <xdr:row>21</xdr:row>
      <xdr:rowOff>9720</xdr:rowOff>
    </xdr:from>
    <xdr:to>
      <xdr:col>1</xdr:col>
      <xdr:colOff>946080</xdr:colOff>
      <xdr:row>21</xdr:row>
      <xdr:rowOff>961920</xdr:rowOff>
    </xdr:to>
    <xdr:pic>
      <xdr:nvPicPr>
        <xdr:cNvPr id="902" name="Picture 902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66880" y="1606860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251280</xdr:colOff>
      <xdr:row>15</xdr:row>
      <xdr:rowOff>47880</xdr:rowOff>
    </xdr:from>
    <xdr:to>
      <xdr:col>1</xdr:col>
      <xdr:colOff>865800</xdr:colOff>
      <xdr:row>15</xdr:row>
      <xdr:rowOff>867240</xdr:rowOff>
    </xdr:to>
    <xdr:pic>
      <xdr:nvPicPr>
        <xdr:cNvPr id="903" name="Picture 903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885960" y="9658440"/>
          <a:ext cx="614520" cy="819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279720</xdr:colOff>
      <xdr:row>26</xdr:row>
      <xdr:rowOff>360</xdr:rowOff>
    </xdr:from>
    <xdr:to>
      <xdr:col>1</xdr:col>
      <xdr:colOff>993600</xdr:colOff>
      <xdr:row>26</xdr:row>
      <xdr:rowOff>952560</xdr:rowOff>
    </xdr:to>
    <xdr:pic>
      <xdr:nvPicPr>
        <xdr:cNvPr id="904" name="Picture 904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914400" y="21402720"/>
          <a:ext cx="713880" cy="952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624240</xdr:colOff>
      <xdr:row>0</xdr:row>
      <xdr:rowOff>390240</xdr:rowOff>
    </xdr:to>
    <xdr:pic>
      <xdr:nvPicPr>
        <xdr:cNvPr id="905" name="Picture 90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589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70020</xdr:colOff>
      <xdr:row>8</xdr:row>
      <xdr:rowOff>38400</xdr:rowOff>
    </xdr:from>
    <xdr:to>
      <xdr:col>2</xdr:col>
      <xdr:colOff>560595</xdr:colOff>
      <xdr:row>8</xdr:row>
      <xdr:rowOff>765345</xdr:rowOff>
    </xdr:to>
    <xdr:pic>
      <xdr:nvPicPr>
        <xdr:cNvPr id="906" name="Picture 906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308270" y="2095800"/>
          <a:ext cx="490575" cy="7269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60525</xdr:colOff>
      <xdr:row>9</xdr:row>
      <xdr:rowOff>66960</xdr:rowOff>
    </xdr:from>
    <xdr:to>
      <xdr:col>2</xdr:col>
      <xdr:colOff>556110</xdr:colOff>
      <xdr:row>9</xdr:row>
      <xdr:rowOff>758310</xdr:rowOff>
    </xdr:to>
    <xdr:pic>
      <xdr:nvPicPr>
        <xdr:cNvPr id="907" name="Picture 90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298775" y="2943510"/>
          <a:ext cx="495585" cy="6913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89880</xdr:colOff>
      <xdr:row>10</xdr:row>
      <xdr:rowOff>85845</xdr:rowOff>
    </xdr:from>
    <xdr:to>
      <xdr:col>2</xdr:col>
      <xdr:colOff>546720</xdr:colOff>
      <xdr:row>10</xdr:row>
      <xdr:rowOff>739755</xdr:rowOff>
    </xdr:to>
    <xdr:pic>
      <xdr:nvPicPr>
        <xdr:cNvPr id="908" name="Picture 90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328130" y="3781545"/>
          <a:ext cx="456840" cy="6539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165840</xdr:colOff>
      <xdr:row>11</xdr:row>
      <xdr:rowOff>76350</xdr:rowOff>
    </xdr:from>
    <xdr:to>
      <xdr:col>2</xdr:col>
      <xdr:colOff>494160</xdr:colOff>
      <xdr:row>11</xdr:row>
      <xdr:rowOff>733500</xdr:rowOff>
    </xdr:to>
    <xdr:pic>
      <xdr:nvPicPr>
        <xdr:cNvPr id="909" name="Picture 90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404090" y="4591200"/>
          <a:ext cx="328320" cy="6571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99300</xdr:colOff>
      <xdr:row>12</xdr:row>
      <xdr:rowOff>76680</xdr:rowOff>
    </xdr:from>
    <xdr:to>
      <xdr:col>2</xdr:col>
      <xdr:colOff>517980</xdr:colOff>
      <xdr:row>12</xdr:row>
      <xdr:rowOff>752190</xdr:rowOff>
    </xdr:to>
    <xdr:pic>
      <xdr:nvPicPr>
        <xdr:cNvPr id="910" name="Picture 910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337550" y="5410680"/>
          <a:ext cx="418680" cy="6755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118320</xdr:colOff>
      <xdr:row>13</xdr:row>
      <xdr:rowOff>104760</xdr:rowOff>
    </xdr:from>
    <xdr:to>
      <xdr:col>2</xdr:col>
      <xdr:colOff>531240</xdr:colOff>
      <xdr:row>13</xdr:row>
      <xdr:rowOff>736515</xdr:rowOff>
    </xdr:to>
    <xdr:pic>
      <xdr:nvPicPr>
        <xdr:cNvPr id="911" name="Picture 911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356570" y="6267435"/>
          <a:ext cx="412920" cy="6317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89940</xdr:colOff>
      <xdr:row>14</xdr:row>
      <xdr:rowOff>76155</xdr:rowOff>
    </xdr:from>
    <xdr:to>
      <xdr:col>2</xdr:col>
      <xdr:colOff>508620</xdr:colOff>
      <xdr:row>14</xdr:row>
      <xdr:rowOff>748785</xdr:rowOff>
    </xdr:to>
    <xdr:pic>
      <xdr:nvPicPr>
        <xdr:cNvPr id="912" name="Picture 912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328190" y="7057980"/>
          <a:ext cx="418680" cy="6726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89715</xdr:colOff>
      <xdr:row>15</xdr:row>
      <xdr:rowOff>38220</xdr:rowOff>
    </xdr:from>
    <xdr:to>
      <xdr:col>2</xdr:col>
      <xdr:colOff>523515</xdr:colOff>
      <xdr:row>15</xdr:row>
      <xdr:rowOff>742530</xdr:rowOff>
    </xdr:to>
    <xdr:pic>
      <xdr:nvPicPr>
        <xdr:cNvPr id="913" name="Picture 913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327965" y="7839195"/>
          <a:ext cx="433800" cy="7043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60690</xdr:colOff>
      <xdr:row>16</xdr:row>
      <xdr:rowOff>37995</xdr:rowOff>
    </xdr:from>
    <xdr:to>
      <xdr:col>2</xdr:col>
      <xdr:colOff>546750</xdr:colOff>
      <xdr:row>16</xdr:row>
      <xdr:rowOff>751665</xdr:rowOff>
    </xdr:to>
    <xdr:pic>
      <xdr:nvPicPr>
        <xdr:cNvPr id="914" name="Picture 914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298940" y="8658120"/>
          <a:ext cx="486060" cy="7136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89715</xdr:colOff>
      <xdr:row>17</xdr:row>
      <xdr:rowOff>38355</xdr:rowOff>
    </xdr:from>
    <xdr:to>
      <xdr:col>2</xdr:col>
      <xdr:colOff>527475</xdr:colOff>
      <xdr:row>17</xdr:row>
      <xdr:rowOff>745545</xdr:rowOff>
    </xdr:to>
    <xdr:pic>
      <xdr:nvPicPr>
        <xdr:cNvPr id="915" name="Picture 915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327965" y="9477630"/>
          <a:ext cx="437760" cy="7071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108825</xdr:colOff>
      <xdr:row>18</xdr:row>
      <xdr:rowOff>86205</xdr:rowOff>
    </xdr:from>
    <xdr:to>
      <xdr:col>2</xdr:col>
      <xdr:colOff>501585</xdr:colOff>
      <xdr:row>18</xdr:row>
      <xdr:rowOff>742995</xdr:rowOff>
    </xdr:to>
    <xdr:pic>
      <xdr:nvPicPr>
        <xdr:cNvPr id="916" name="Picture 916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347075" y="10344630"/>
          <a:ext cx="392760" cy="6567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70185</xdr:colOff>
      <xdr:row>19</xdr:row>
      <xdr:rowOff>66765</xdr:rowOff>
    </xdr:from>
    <xdr:to>
      <xdr:col>2</xdr:col>
      <xdr:colOff>556080</xdr:colOff>
      <xdr:row>19</xdr:row>
      <xdr:rowOff>742635</xdr:rowOff>
    </xdr:to>
    <xdr:pic>
      <xdr:nvPicPr>
        <xdr:cNvPr id="917" name="Picture 917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308435" y="11144340"/>
          <a:ext cx="485895" cy="6758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79770</xdr:colOff>
      <xdr:row>20</xdr:row>
      <xdr:rowOff>85875</xdr:rowOff>
    </xdr:from>
    <xdr:to>
      <xdr:col>2</xdr:col>
      <xdr:colOff>556080</xdr:colOff>
      <xdr:row>20</xdr:row>
      <xdr:rowOff>724305</xdr:rowOff>
    </xdr:to>
    <xdr:pic>
      <xdr:nvPicPr>
        <xdr:cNvPr id="918" name="Picture 918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318020" y="11982600"/>
          <a:ext cx="476310" cy="6384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51195</xdr:colOff>
      <xdr:row>21</xdr:row>
      <xdr:rowOff>66765</xdr:rowOff>
    </xdr:from>
    <xdr:to>
      <xdr:col>2</xdr:col>
      <xdr:colOff>537225</xdr:colOff>
      <xdr:row>21</xdr:row>
      <xdr:rowOff>755595</xdr:rowOff>
    </xdr:to>
    <xdr:pic>
      <xdr:nvPicPr>
        <xdr:cNvPr id="919" name="Picture 919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289445" y="12782640"/>
          <a:ext cx="486030" cy="6888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79740</xdr:colOff>
      <xdr:row>22</xdr:row>
      <xdr:rowOff>114615</xdr:rowOff>
    </xdr:from>
    <xdr:to>
      <xdr:col>2</xdr:col>
      <xdr:colOff>584880</xdr:colOff>
      <xdr:row>22</xdr:row>
      <xdr:rowOff>723885</xdr:rowOff>
    </xdr:to>
    <xdr:pic>
      <xdr:nvPicPr>
        <xdr:cNvPr id="920" name="Picture 920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317990" y="13649640"/>
          <a:ext cx="505140" cy="6092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79575</xdr:colOff>
      <xdr:row>23</xdr:row>
      <xdr:rowOff>67125</xdr:rowOff>
    </xdr:from>
    <xdr:to>
      <xdr:col>2</xdr:col>
      <xdr:colOff>565440</xdr:colOff>
      <xdr:row>23</xdr:row>
      <xdr:rowOff>759555</xdr:rowOff>
    </xdr:to>
    <xdr:pic>
      <xdr:nvPicPr>
        <xdr:cNvPr id="921" name="Picture 921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317825" y="14421300"/>
          <a:ext cx="485865" cy="6924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70635</xdr:colOff>
      <xdr:row>24</xdr:row>
      <xdr:rowOff>104955</xdr:rowOff>
    </xdr:from>
    <xdr:to>
      <xdr:col>2</xdr:col>
      <xdr:colOff>555915</xdr:colOff>
      <xdr:row>24</xdr:row>
      <xdr:rowOff>704865</xdr:rowOff>
    </xdr:to>
    <xdr:pic>
      <xdr:nvPicPr>
        <xdr:cNvPr id="922" name="Picture 922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308885" y="15278280"/>
          <a:ext cx="485280" cy="5999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60495</xdr:colOff>
      <xdr:row>25</xdr:row>
      <xdr:rowOff>95400</xdr:rowOff>
    </xdr:from>
    <xdr:to>
      <xdr:col>2</xdr:col>
      <xdr:colOff>556110</xdr:colOff>
      <xdr:row>25</xdr:row>
      <xdr:rowOff>736350</xdr:rowOff>
    </xdr:to>
    <xdr:pic>
      <xdr:nvPicPr>
        <xdr:cNvPr id="923" name="Picture 923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298745" y="16087875"/>
          <a:ext cx="495615" cy="64095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417600</xdr:colOff>
      <xdr:row>0</xdr:row>
      <xdr:rowOff>390240</xdr:rowOff>
    </xdr:to>
    <xdr:pic>
      <xdr:nvPicPr>
        <xdr:cNvPr id="924" name="Picture 92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740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117465</xdr:colOff>
      <xdr:row>23</xdr:row>
      <xdr:rowOff>171360</xdr:rowOff>
    </xdr:from>
    <xdr:to>
      <xdr:col>1</xdr:col>
      <xdr:colOff>431385</xdr:colOff>
      <xdr:row>23</xdr:row>
      <xdr:rowOff>1106640</xdr:rowOff>
    </xdr:to>
    <xdr:pic>
      <xdr:nvPicPr>
        <xdr:cNvPr id="925" name="Picture 925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27090" y="19526160"/>
          <a:ext cx="313920" cy="935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115470</xdr:colOff>
      <xdr:row>24</xdr:row>
      <xdr:rowOff>57435</xdr:rowOff>
    </xdr:from>
    <xdr:to>
      <xdr:col>1</xdr:col>
      <xdr:colOff>441270</xdr:colOff>
      <xdr:row>24</xdr:row>
      <xdr:rowOff>1089195</xdr:rowOff>
    </xdr:to>
    <xdr:pic>
      <xdr:nvPicPr>
        <xdr:cNvPr id="926" name="Picture 926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25095" y="20774310"/>
          <a:ext cx="325800" cy="103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117360</xdr:colOff>
      <xdr:row>25</xdr:row>
      <xdr:rowOff>195165</xdr:rowOff>
    </xdr:from>
    <xdr:to>
      <xdr:col>1</xdr:col>
      <xdr:colOff>450720</xdr:colOff>
      <xdr:row>25</xdr:row>
      <xdr:rowOff>1107405</xdr:rowOff>
    </xdr:to>
    <xdr:pic>
      <xdr:nvPicPr>
        <xdr:cNvPr id="927" name="Picture 927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26985" y="22074090"/>
          <a:ext cx="333360" cy="91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79500</xdr:colOff>
      <xdr:row>17</xdr:row>
      <xdr:rowOff>95400</xdr:rowOff>
    </xdr:from>
    <xdr:to>
      <xdr:col>1</xdr:col>
      <xdr:colOff>519060</xdr:colOff>
      <xdr:row>17</xdr:row>
      <xdr:rowOff>981000</xdr:rowOff>
    </xdr:to>
    <xdr:pic>
      <xdr:nvPicPr>
        <xdr:cNvPr id="928" name="Picture 928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889125" y="13363725"/>
          <a:ext cx="439560" cy="88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127155</xdr:colOff>
      <xdr:row>8</xdr:row>
      <xdr:rowOff>28800</xdr:rowOff>
    </xdr:from>
    <xdr:to>
      <xdr:col>1</xdr:col>
      <xdr:colOff>495795</xdr:colOff>
      <xdr:row>8</xdr:row>
      <xdr:rowOff>1085760</xdr:rowOff>
    </xdr:to>
    <xdr:pic>
      <xdr:nvPicPr>
        <xdr:cNvPr id="929" name="Picture 929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36780" y="2171925"/>
          <a:ext cx="368640" cy="1056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67425</xdr:colOff>
      <xdr:row>9</xdr:row>
      <xdr:rowOff>95400</xdr:rowOff>
    </xdr:from>
    <xdr:to>
      <xdr:col>1</xdr:col>
      <xdr:colOff>527145</xdr:colOff>
      <xdr:row>9</xdr:row>
      <xdr:rowOff>1280160</xdr:rowOff>
    </xdr:to>
    <xdr:pic>
      <xdr:nvPicPr>
        <xdr:cNvPr id="930" name="Picture 930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77050" y="3372000"/>
          <a:ext cx="459720" cy="1184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96060</xdr:colOff>
      <xdr:row>10</xdr:row>
      <xdr:rowOff>143055</xdr:rowOff>
    </xdr:from>
    <xdr:to>
      <xdr:col>1</xdr:col>
      <xdr:colOff>522660</xdr:colOff>
      <xdr:row>10</xdr:row>
      <xdr:rowOff>1200015</xdr:rowOff>
    </xdr:to>
    <xdr:pic>
      <xdr:nvPicPr>
        <xdr:cNvPr id="931" name="Picture 931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05685" y="4753155"/>
          <a:ext cx="426600" cy="1056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172380</xdr:colOff>
      <xdr:row>11</xdr:row>
      <xdr:rowOff>38160</xdr:rowOff>
    </xdr:from>
    <xdr:to>
      <xdr:col>1</xdr:col>
      <xdr:colOff>459300</xdr:colOff>
      <xdr:row>11</xdr:row>
      <xdr:rowOff>1162080</xdr:rowOff>
    </xdr:to>
    <xdr:pic>
      <xdr:nvPicPr>
        <xdr:cNvPr id="932" name="Picture 932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982005" y="6019860"/>
          <a:ext cx="286920" cy="1123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172080</xdr:colOff>
      <xdr:row>12</xdr:row>
      <xdr:rowOff>57270</xdr:rowOff>
    </xdr:from>
    <xdr:to>
      <xdr:col>1</xdr:col>
      <xdr:colOff>447840</xdr:colOff>
      <xdr:row>12</xdr:row>
      <xdr:rowOff>1171470</xdr:rowOff>
    </xdr:to>
    <xdr:pic>
      <xdr:nvPicPr>
        <xdr:cNvPr id="933" name="Picture 933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81705" y="7229595"/>
          <a:ext cx="275760" cy="1114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146265</xdr:colOff>
      <xdr:row>13</xdr:row>
      <xdr:rowOff>66960</xdr:rowOff>
    </xdr:from>
    <xdr:to>
      <xdr:col>1</xdr:col>
      <xdr:colOff>434625</xdr:colOff>
      <xdr:row>13</xdr:row>
      <xdr:rowOff>1162080</xdr:rowOff>
    </xdr:to>
    <xdr:pic>
      <xdr:nvPicPr>
        <xdr:cNvPr id="934" name="Picture 934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955890" y="8458485"/>
          <a:ext cx="288360" cy="1095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98385</xdr:colOff>
      <xdr:row>14</xdr:row>
      <xdr:rowOff>47550</xdr:rowOff>
    </xdr:from>
    <xdr:to>
      <xdr:col>1</xdr:col>
      <xdr:colOff>523905</xdr:colOff>
      <xdr:row>14</xdr:row>
      <xdr:rowOff>1132950</xdr:rowOff>
    </xdr:to>
    <xdr:pic>
      <xdr:nvPicPr>
        <xdr:cNvPr id="935" name="Picture 935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08010" y="9658275"/>
          <a:ext cx="425520" cy="108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107940</xdr:colOff>
      <xdr:row>15</xdr:row>
      <xdr:rowOff>63000</xdr:rowOff>
    </xdr:from>
    <xdr:to>
      <xdr:col>1</xdr:col>
      <xdr:colOff>517260</xdr:colOff>
      <xdr:row>15</xdr:row>
      <xdr:rowOff>1133280</xdr:rowOff>
    </xdr:to>
    <xdr:pic>
      <xdr:nvPicPr>
        <xdr:cNvPr id="936" name="Picture 936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917565" y="10892925"/>
          <a:ext cx="409320" cy="107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79335</xdr:colOff>
      <xdr:row>16</xdr:row>
      <xdr:rowOff>82440</xdr:rowOff>
    </xdr:from>
    <xdr:to>
      <xdr:col>1</xdr:col>
      <xdr:colOff>498015</xdr:colOff>
      <xdr:row>16</xdr:row>
      <xdr:rowOff>1162080</xdr:rowOff>
    </xdr:to>
    <xdr:pic>
      <xdr:nvPicPr>
        <xdr:cNvPr id="937" name="Picture 937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88960" y="12131565"/>
          <a:ext cx="418680" cy="1079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107940</xdr:colOff>
      <xdr:row>18</xdr:row>
      <xdr:rowOff>48240</xdr:rowOff>
    </xdr:from>
    <xdr:to>
      <xdr:col>1</xdr:col>
      <xdr:colOff>479100</xdr:colOff>
      <xdr:row>18</xdr:row>
      <xdr:rowOff>828360</xdr:rowOff>
    </xdr:to>
    <xdr:pic>
      <xdr:nvPicPr>
        <xdr:cNvPr id="938" name="Picture 938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17565" y="14364315"/>
          <a:ext cx="371160" cy="780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117495</xdr:colOff>
      <xdr:row>19</xdr:row>
      <xdr:rowOff>66930</xdr:rowOff>
    </xdr:from>
    <xdr:to>
      <xdr:col>1</xdr:col>
      <xdr:colOff>453735</xdr:colOff>
      <xdr:row>19</xdr:row>
      <xdr:rowOff>961890</xdr:rowOff>
    </xdr:to>
    <xdr:pic>
      <xdr:nvPicPr>
        <xdr:cNvPr id="939" name="Picture 939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27120" y="15259305"/>
          <a:ext cx="336240" cy="894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98580</xdr:colOff>
      <xdr:row>20</xdr:row>
      <xdr:rowOff>58875</xdr:rowOff>
    </xdr:from>
    <xdr:to>
      <xdr:col>1</xdr:col>
      <xdr:colOff>441300</xdr:colOff>
      <xdr:row>20</xdr:row>
      <xdr:rowOff>1038075</xdr:rowOff>
    </xdr:to>
    <xdr:pic>
      <xdr:nvPicPr>
        <xdr:cNvPr id="940" name="Picture 940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908205" y="16289475"/>
          <a:ext cx="342720" cy="97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117660</xdr:colOff>
      <xdr:row>21</xdr:row>
      <xdr:rowOff>76485</xdr:rowOff>
    </xdr:from>
    <xdr:to>
      <xdr:col>1</xdr:col>
      <xdr:colOff>416460</xdr:colOff>
      <xdr:row>21</xdr:row>
      <xdr:rowOff>990525</xdr:rowOff>
    </xdr:to>
    <xdr:pic>
      <xdr:nvPicPr>
        <xdr:cNvPr id="941" name="Picture 941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927285" y="17402460"/>
          <a:ext cx="298800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79500</xdr:colOff>
      <xdr:row>22</xdr:row>
      <xdr:rowOff>57045</xdr:rowOff>
    </xdr:from>
    <xdr:to>
      <xdr:col>1</xdr:col>
      <xdr:colOff>489180</xdr:colOff>
      <xdr:row>22</xdr:row>
      <xdr:rowOff>923565</xdr:rowOff>
    </xdr:to>
    <xdr:pic>
      <xdr:nvPicPr>
        <xdr:cNvPr id="942" name="Picture 942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889125" y="18459345"/>
          <a:ext cx="40968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60420</xdr:colOff>
      <xdr:row>28</xdr:row>
      <xdr:rowOff>190680</xdr:rowOff>
    </xdr:from>
    <xdr:to>
      <xdr:col>1</xdr:col>
      <xdr:colOff>526620</xdr:colOff>
      <xdr:row>28</xdr:row>
      <xdr:rowOff>990600</xdr:rowOff>
    </xdr:to>
    <xdr:pic>
      <xdr:nvPicPr>
        <xdr:cNvPr id="943" name="Picture 943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870045" y="25974855"/>
          <a:ext cx="466200" cy="7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115140</xdr:colOff>
      <xdr:row>29</xdr:row>
      <xdr:rowOff>276120</xdr:rowOff>
    </xdr:from>
    <xdr:to>
      <xdr:col>1</xdr:col>
      <xdr:colOff>467220</xdr:colOff>
      <xdr:row>29</xdr:row>
      <xdr:rowOff>1101960</xdr:rowOff>
    </xdr:to>
    <xdr:pic>
      <xdr:nvPicPr>
        <xdr:cNvPr id="944" name="Picture 944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924765" y="27279495"/>
          <a:ext cx="352080" cy="825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69975</xdr:colOff>
      <xdr:row>27</xdr:row>
      <xdr:rowOff>136905</xdr:rowOff>
    </xdr:from>
    <xdr:to>
      <xdr:col>1</xdr:col>
      <xdr:colOff>526815</xdr:colOff>
      <xdr:row>27</xdr:row>
      <xdr:rowOff>914505</xdr:rowOff>
    </xdr:to>
    <xdr:pic>
      <xdr:nvPicPr>
        <xdr:cNvPr id="945" name="Picture 945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879600" y="24701880"/>
          <a:ext cx="456840" cy="777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79335</xdr:colOff>
      <xdr:row>26</xdr:row>
      <xdr:rowOff>181080</xdr:rowOff>
    </xdr:from>
    <xdr:to>
      <xdr:col>1</xdr:col>
      <xdr:colOff>536175</xdr:colOff>
      <xdr:row>26</xdr:row>
      <xdr:rowOff>952200</xdr:rowOff>
    </xdr:to>
    <xdr:pic>
      <xdr:nvPicPr>
        <xdr:cNvPr id="946" name="Picture 946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888960" y="23431605"/>
          <a:ext cx="456840" cy="771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74940</xdr:colOff>
      <xdr:row>20</xdr:row>
      <xdr:rowOff>219525</xdr:rowOff>
    </xdr:from>
    <xdr:to>
      <xdr:col>2</xdr:col>
      <xdr:colOff>1149360</xdr:colOff>
      <xdr:row>21</xdr:row>
      <xdr:rowOff>61740</xdr:rowOff>
    </xdr:to>
    <xdr:pic>
      <xdr:nvPicPr>
        <xdr:cNvPr id="947" name="Picture 947"/>
        <xdr:cNvPicPr/>
      </xdr:nvPicPr>
      <xdr:blipFill>
        <a:blip xmlns:r="http://schemas.openxmlformats.org/officeDocument/2006/relationships" r:embed="rId1" cstate="print"/>
        <a:srcRect l="6413" r="6596"/>
        <a:stretch/>
      </xdr:blipFill>
      <xdr:spPr>
        <a:xfrm>
          <a:off x="1646565" y="14888025"/>
          <a:ext cx="1074420" cy="80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141645</xdr:colOff>
      <xdr:row>21</xdr:row>
      <xdr:rowOff>219000</xdr:rowOff>
    </xdr:from>
    <xdr:to>
      <xdr:col>2</xdr:col>
      <xdr:colOff>1078155</xdr:colOff>
      <xdr:row>22</xdr:row>
      <xdr:rowOff>64455</xdr:rowOff>
    </xdr:to>
    <xdr:pic>
      <xdr:nvPicPr>
        <xdr:cNvPr id="948" name="Picture 948"/>
        <xdr:cNvPicPr/>
      </xdr:nvPicPr>
      <xdr:blipFill>
        <a:blip xmlns:r="http://schemas.openxmlformats.org/officeDocument/2006/relationships" r:embed="rId2" cstate="print"/>
        <a:srcRect l="12116" r="16583"/>
        <a:stretch/>
      </xdr:blipFill>
      <xdr:spPr>
        <a:xfrm>
          <a:off x="1713270" y="15849525"/>
          <a:ext cx="936510" cy="80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228120</xdr:colOff>
      <xdr:row>9</xdr:row>
      <xdr:rowOff>237720</xdr:rowOff>
    </xdr:from>
    <xdr:to>
      <xdr:col>2</xdr:col>
      <xdr:colOff>805560</xdr:colOff>
      <xdr:row>10</xdr:row>
      <xdr:rowOff>66570</xdr:rowOff>
    </xdr:to>
    <xdr:pic>
      <xdr:nvPicPr>
        <xdr:cNvPr id="949" name="Picture 950"/>
        <xdr:cNvPicPr/>
      </xdr:nvPicPr>
      <xdr:blipFill>
        <a:blip xmlns:r="http://schemas.openxmlformats.org/officeDocument/2006/relationships" r:embed="rId3" cstate="print"/>
        <a:srcRect l="27806" r="32249"/>
        <a:stretch/>
      </xdr:blipFill>
      <xdr:spPr>
        <a:xfrm>
          <a:off x="1799745" y="3152370"/>
          <a:ext cx="577440" cy="876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299370</xdr:colOff>
      <xdr:row>8</xdr:row>
      <xdr:rowOff>190920</xdr:rowOff>
    </xdr:from>
    <xdr:to>
      <xdr:col>2</xdr:col>
      <xdr:colOff>870690</xdr:colOff>
      <xdr:row>9</xdr:row>
      <xdr:rowOff>104685</xdr:rowOff>
    </xdr:to>
    <xdr:pic>
      <xdr:nvPicPr>
        <xdr:cNvPr id="950" name="Picture 95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870995" y="2200695"/>
          <a:ext cx="571320" cy="81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94290</xdr:colOff>
      <xdr:row>10</xdr:row>
      <xdr:rowOff>333480</xdr:rowOff>
    </xdr:from>
    <xdr:to>
      <xdr:col>2</xdr:col>
      <xdr:colOff>1131630</xdr:colOff>
      <xdr:row>10</xdr:row>
      <xdr:rowOff>1104600</xdr:rowOff>
    </xdr:to>
    <xdr:pic>
      <xdr:nvPicPr>
        <xdr:cNvPr id="951" name="Picture 952"/>
        <xdr:cNvPicPr/>
      </xdr:nvPicPr>
      <xdr:blipFill>
        <a:blip xmlns:r="http://schemas.openxmlformats.org/officeDocument/2006/relationships" r:embed="rId5" cstate="print"/>
        <a:srcRect l="7833" r="9437"/>
        <a:stretch/>
      </xdr:blipFill>
      <xdr:spPr>
        <a:xfrm>
          <a:off x="1665915" y="4295880"/>
          <a:ext cx="103734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235260</xdr:colOff>
      <xdr:row>11</xdr:row>
      <xdr:rowOff>228720</xdr:rowOff>
    </xdr:from>
    <xdr:to>
      <xdr:col>2</xdr:col>
      <xdr:colOff>917820</xdr:colOff>
      <xdr:row>12</xdr:row>
      <xdr:rowOff>111150</xdr:rowOff>
    </xdr:to>
    <xdr:pic>
      <xdr:nvPicPr>
        <xdr:cNvPr id="952" name="Picture 953"/>
        <xdr:cNvPicPr/>
      </xdr:nvPicPr>
      <xdr:blipFill>
        <a:blip xmlns:r="http://schemas.openxmlformats.org/officeDocument/2006/relationships" r:embed="rId6" cstate="print"/>
        <a:srcRect l="26386" r="26546"/>
        <a:stretch/>
      </xdr:blipFill>
      <xdr:spPr>
        <a:xfrm>
          <a:off x="1806885" y="5343645"/>
          <a:ext cx="682560" cy="89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65610</xdr:colOff>
      <xdr:row>14</xdr:row>
      <xdr:rowOff>305040</xdr:rowOff>
    </xdr:from>
    <xdr:to>
      <xdr:col>2</xdr:col>
      <xdr:colOff>1089795</xdr:colOff>
      <xdr:row>14</xdr:row>
      <xdr:rowOff>1040880</xdr:rowOff>
    </xdr:to>
    <xdr:pic>
      <xdr:nvPicPr>
        <xdr:cNvPr id="953" name="Picture 954"/>
        <xdr:cNvPicPr/>
      </xdr:nvPicPr>
      <xdr:blipFill>
        <a:blip xmlns:r="http://schemas.openxmlformats.org/officeDocument/2006/relationships" r:embed="rId7" cstate="print"/>
        <a:srcRect l="6413" r="7306"/>
        <a:stretch/>
      </xdr:blipFill>
      <xdr:spPr>
        <a:xfrm>
          <a:off x="1637235" y="8525115"/>
          <a:ext cx="1024185" cy="735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74940</xdr:colOff>
      <xdr:row>13</xdr:row>
      <xdr:rowOff>304680</xdr:rowOff>
    </xdr:from>
    <xdr:to>
      <xdr:col>2</xdr:col>
      <xdr:colOff>1108320</xdr:colOff>
      <xdr:row>14</xdr:row>
      <xdr:rowOff>36330</xdr:rowOff>
    </xdr:to>
    <xdr:pic>
      <xdr:nvPicPr>
        <xdr:cNvPr id="954" name="Picture 95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646565" y="7477005"/>
          <a:ext cx="1033380" cy="779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65580</xdr:colOff>
      <xdr:row>12</xdr:row>
      <xdr:rowOff>295680</xdr:rowOff>
    </xdr:from>
    <xdr:to>
      <xdr:col>2</xdr:col>
      <xdr:colOff>1079880</xdr:colOff>
      <xdr:row>12</xdr:row>
      <xdr:rowOff>1000920</xdr:rowOff>
    </xdr:to>
    <xdr:pic>
      <xdr:nvPicPr>
        <xdr:cNvPr id="955" name="Picture 95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637205" y="6420255"/>
          <a:ext cx="1014300" cy="705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65445</xdr:colOff>
      <xdr:row>15</xdr:row>
      <xdr:rowOff>381360</xdr:rowOff>
    </xdr:from>
    <xdr:to>
      <xdr:col>2</xdr:col>
      <xdr:colOff>1098795</xdr:colOff>
      <xdr:row>15</xdr:row>
      <xdr:rowOff>991200</xdr:rowOff>
    </xdr:to>
    <xdr:pic>
      <xdr:nvPicPr>
        <xdr:cNvPr id="956" name="Picture 95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37070" y="9649185"/>
          <a:ext cx="1033350" cy="609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118350</xdr:colOff>
      <xdr:row>16</xdr:row>
      <xdr:rowOff>247800</xdr:rowOff>
    </xdr:from>
    <xdr:to>
      <xdr:col>2</xdr:col>
      <xdr:colOff>1048230</xdr:colOff>
      <xdr:row>17</xdr:row>
      <xdr:rowOff>76050</xdr:rowOff>
    </xdr:to>
    <xdr:pic>
      <xdr:nvPicPr>
        <xdr:cNvPr id="957" name="Picture 958"/>
        <xdr:cNvPicPr/>
      </xdr:nvPicPr>
      <xdr:blipFill>
        <a:blip xmlns:r="http://schemas.openxmlformats.org/officeDocument/2006/relationships" r:embed="rId11" cstate="print"/>
        <a:srcRect l="19240" r="21553"/>
        <a:stretch/>
      </xdr:blipFill>
      <xdr:spPr>
        <a:xfrm>
          <a:off x="1689975" y="10525275"/>
          <a:ext cx="929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108735</xdr:colOff>
      <xdr:row>17</xdr:row>
      <xdr:rowOff>314400</xdr:rowOff>
    </xdr:from>
    <xdr:to>
      <xdr:col>2</xdr:col>
      <xdr:colOff>1059135</xdr:colOff>
      <xdr:row>17</xdr:row>
      <xdr:rowOff>1140240</xdr:rowOff>
    </xdr:to>
    <xdr:pic>
      <xdr:nvPicPr>
        <xdr:cNvPr id="958" name="Picture 959"/>
        <xdr:cNvPicPr/>
      </xdr:nvPicPr>
      <xdr:blipFill>
        <a:blip xmlns:r="http://schemas.openxmlformats.org/officeDocument/2006/relationships" r:embed="rId2" cstate="print"/>
        <a:srcRect l="12116" r="16583"/>
        <a:stretch/>
      </xdr:blipFill>
      <xdr:spPr>
        <a:xfrm>
          <a:off x="1680360" y="11715825"/>
          <a:ext cx="950400" cy="825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75135</xdr:colOff>
      <xdr:row>18</xdr:row>
      <xdr:rowOff>362280</xdr:rowOff>
    </xdr:from>
    <xdr:to>
      <xdr:col>2</xdr:col>
      <xdr:colOff>1098960</xdr:colOff>
      <xdr:row>18</xdr:row>
      <xdr:rowOff>972120</xdr:rowOff>
    </xdr:to>
    <xdr:pic>
      <xdr:nvPicPr>
        <xdr:cNvPr id="959" name="Picture 960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646760" y="12954330"/>
          <a:ext cx="1023825" cy="609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108825</xdr:colOff>
      <xdr:row>19</xdr:row>
      <xdr:rowOff>266880</xdr:rowOff>
    </xdr:from>
    <xdr:to>
      <xdr:col>2</xdr:col>
      <xdr:colOff>1045185</xdr:colOff>
      <xdr:row>19</xdr:row>
      <xdr:rowOff>1038000</xdr:rowOff>
    </xdr:to>
    <xdr:pic>
      <xdr:nvPicPr>
        <xdr:cNvPr id="960" name="Picture 961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680450" y="13868580"/>
          <a:ext cx="93636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356535</xdr:colOff>
      <xdr:row>22</xdr:row>
      <xdr:rowOff>209640</xdr:rowOff>
    </xdr:from>
    <xdr:to>
      <xdr:col>2</xdr:col>
      <xdr:colOff>765855</xdr:colOff>
      <xdr:row>23</xdr:row>
      <xdr:rowOff>104055</xdr:rowOff>
    </xdr:to>
    <xdr:pic>
      <xdr:nvPicPr>
        <xdr:cNvPr id="961" name="Picture 962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928160" y="16802190"/>
          <a:ext cx="409320" cy="856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123840</xdr:colOff>
      <xdr:row>24</xdr:row>
      <xdr:rowOff>113400</xdr:rowOff>
    </xdr:from>
    <xdr:to>
      <xdr:col>2</xdr:col>
      <xdr:colOff>1028520</xdr:colOff>
      <xdr:row>24</xdr:row>
      <xdr:rowOff>793440</xdr:rowOff>
    </xdr:to>
    <xdr:pic>
      <xdr:nvPicPr>
        <xdr:cNvPr id="962" name="Рисунок 17" descr="prev.jpg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786680" y="17667720"/>
          <a:ext cx="904680" cy="680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190440</xdr:colOff>
      <xdr:row>25</xdr:row>
      <xdr:rowOff>85680</xdr:rowOff>
    </xdr:from>
    <xdr:to>
      <xdr:col>2</xdr:col>
      <xdr:colOff>971280</xdr:colOff>
      <xdr:row>25</xdr:row>
      <xdr:rowOff>866520</xdr:rowOff>
    </xdr:to>
    <xdr:pic>
      <xdr:nvPicPr>
        <xdr:cNvPr id="963" name="Рисунок 20" descr="00-veloparkovka-ab-7002-2-stal-foto.jpg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853280" y="1860228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209520</xdr:colOff>
      <xdr:row>26</xdr:row>
      <xdr:rowOff>66600</xdr:rowOff>
    </xdr:from>
    <xdr:to>
      <xdr:col>2</xdr:col>
      <xdr:colOff>990360</xdr:colOff>
      <xdr:row>26</xdr:row>
      <xdr:rowOff>847440</xdr:rowOff>
    </xdr:to>
    <xdr:pic>
      <xdr:nvPicPr>
        <xdr:cNvPr id="964" name="Рисунок 21" descr="00-veloparkovka-ab-7002-stal-foto.jpg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872360" y="19545120"/>
          <a:ext cx="7808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227100</xdr:colOff>
      <xdr:row>0</xdr:row>
      <xdr:rowOff>390240</xdr:rowOff>
    </xdr:to>
    <xdr:pic>
      <xdr:nvPicPr>
        <xdr:cNvPr id="20" name="Picture 924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0" y="0"/>
          <a:ext cx="1227225" cy="39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66675</xdr:colOff>
      <xdr:row>23</xdr:row>
      <xdr:rowOff>52404</xdr:rowOff>
    </xdr:from>
    <xdr:to>
      <xdr:col>2</xdr:col>
      <xdr:colOff>1047750</xdr:colOff>
      <xdr:row>23</xdr:row>
      <xdr:rowOff>904874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638300" y="17759379"/>
          <a:ext cx="981075" cy="852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93705</xdr:colOff>
      <xdr:row>8</xdr:row>
      <xdr:rowOff>86040</xdr:rowOff>
    </xdr:from>
    <xdr:to>
      <xdr:col>1</xdr:col>
      <xdr:colOff>1090545</xdr:colOff>
      <xdr:row>8</xdr:row>
      <xdr:rowOff>957960</xdr:rowOff>
    </xdr:to>
    <xdr:pic>
      <xdr:nvPicPr>
        <xdr:cNvPr id="965" name="Picture 963"/>
        <xdr:cNvPicPr/>
      </xdr:nvPicPr>
      <xdr:blipFill>
        <a:blip xmlns:r="http://schemas.openxmlformats.org/officeDocument/2006/relationships" r:embed="rId1" cstate="print"/>
        <a:srcRect l="17820" r="13010"/>
        <a:stretch/>
      </xdr:blipFill>
      <xdr:spPr>
        <a:xfrm>
          <a:off x="617580" y="2229165"/>
          <a:ext cx="996840" cy="871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112785</xdr:colOff>
      <xdr:row>9</xdr:row>
      <xdr:rowOff>47520</xdr:rowOff>
    </xdr:from>
    <xdr:to>
      <xdr:col>1</xdr:col>
      <xdr:colOff>1088025</xdr:colOff>
      <xdr:row>9</xdr:row>
      <xdr:rowOff>927720</xdr:rowOff>
    </xdr:to>
    <xdr:pic>
      <xdr:nvPicPr>
        <xdr:cNvPr id="966" name="Picture 964"/>
        <xdr:cNvPicPr/>
      </xdr:nvPicPr>
      <xdr:blipFill>
        <a:blip xmlns:r="http://schemas.openxmlformats.org/officeDocument/2006/relationships" r:embed="rId2" cstate="print"/>
        <a:srcRect l="18530" r="14430"/>
        <a:stretch/>
      </xdr:blipFill>
      <xdr:spPr>
        <a:xfrm>
          <a:off x="636660" y="3238395"/>
          <a:ext cx="975240" cy="88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83985</xdr:colOff>
      <xdr:row>11</xdr:row>
      <xdr:rowOff>133560</xdr:rowOff>
    </xdr:from>
    <xdr:to>
      <xdr:col>1</xdr:col>
      <xdr:colOff>1081905</xdr:colOff>
      <xdr:row>11</xdr:row>
      <xdr:rowOff>997560</xdr:rowOff>
    </xdr:to>
    <xdr:pic>
      <xdr:nvPicPr>
        <xdr:cNvPr id="967" name="Picture 965"/>
        <xdr:cNvPicPr/>
      </xdr:nvPicPr>
      <xdr:blipFill>
        <a:blip xmlns:r="http://schemas.openxmlformats.org/officeDocument/2006/relationships" r:embed="rId3" cstate="print"/>
        <a:srcRect l="17109" r="13010"/>
        <a:stretch/>
      </xdr:blipFill>
      <xdr:spPr>
        <a:xfrm>
          <a:off x="607860" y="5381835"/>
          <a:ext cx="997920" cy="864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777240</xdr:colOff>
      <xdr:row>0</xdr:row>
      <xdr:rowOff>390240</xdr:rowOff>
    </xdr:to>
    <xdr:pic>
      <xdr:nvPicPr>
        <xdr:cNvPr id="968" name="Picture 96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0" y="0"/>
          <a:ext cx="13312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179445</xdr:colOff>
      <xdr:row>10</xdr:row>
      <xdr:rowOff>38520</xdr:rowOff>
    </xdr:from>
    <xdr:to>
      <xdr:col>1</xdr:col>
      <xdr:colOff>1026885</xdr:colOff>
      <xdr:row>10</xdr:row>
      <xdr:rowOff>983520</xdr:rowOff>
    </xdr:to>
    <xdr:pic>
      <xdr:nvPicPr>
        <xdr:cNvPr id="969" name="Picture 96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03320" y="4258095"/>
          <a:ext cx="847440" cy="94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74460</xdr:colOff>
      <xdr:row>12</xdr:row>
      <xdr:rowOff>209850</xdr:rowOff>
    </xdr:from>
    <xdr:to>
      <xdr:col>1</xdr:col>
      <xdr:colOff>1097940</xdr:colOff>
      <xdr:row>12</xdr:row>
      <xdr:rowOff>892050</xdr:rowOff>
    </xdr:to>
    <xdr:pic>
      <xdr:nvPicPr>
        <xdr:cNvPr id="970" name="Picture 968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598335" y="6553500"/>
          <a:ext cx="1023480" cy="682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258180</xdr:colOff>
      <xdr:row>22</xdr:row>
      <xdr:rowOff>76260</xdr:rowOff>
    </xdr:from>
    <xdr:to>
      <xdr:col>2</xdr:col>
      <xdr:colOff>848220</xdr:colOff>
      <xdr:row>22</xdr:row>
      <xdr:rowOff>952140</xdr:rowOff>
    </xdr:to>
    <xdr:pic>
      <xdr:nvPicPr>
        <xdr:cNvPr id="971" name="Picture 96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039355" y="14525685"/>
          <a:ext cx="590040" cy="875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122475</xdr:colOff>
      <xdr:row>9</xdr:row>
      <xdr:rowOff>38190</xdr:rowOff>
    </xdr:from>
    <xdr:to>
      <xdr:col>2</xdr:col>
      <xdr:colOff>979185</xdr:colOff>
      <xdr:row>9</xdr:row>
      <xdr:rowOff>1057710</xdr:rowOff>
    </xdr:to>
    <xdr:pic>
      <xdr:nvPicPr>
        <xdr:cNvPr id="972" name="Picture 970"/>
        <xdr:cNvPicPr/>
      </xdr:nvPicPr>
      <xdr:blipFill>
        <a:blip xmlns:r="http://schemas.openxmlformats.org/officeDocument/2006/relationships" r:embed="rId2" cstate="print"/>
        <a:srcRect l="13307" t="17599" r="14567" b="9137"/>
        <a:stretch/>
      </xdr:blipFill>
      <xdr:spPr>
        <a:xfrm>
          <a:off x="1903650" y="2181315"/>
          <a:ext cx="856710" cy="1019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77280</xdr:colOff>
      <xdr:row>10</xdr:row>
      <xdr:rowOff>114675</xdr:rowOff>
    </xdr:from>
    <xdr:to>
      <xdr:col>2</xdr:col>
      <xdr:colOff>971160</xdr:colOff>
      <xdr:row>10</xdr:row>
      <xdr:rowOff>943395</xdr:rowOff>
    </xdr:to>
    <xdr:pic>
      <xdr:nvPicPr>
        <xdr:cNvPr id="973" name="Picture 971"/>
        <xdr:cNvPicPr/>
      </xdr:nvPicPr>
      <xdr:blipFill>
        <a:blip xmlns:r="http://schemas.openxmlformats.org/officeDocument/2006/relationships" r:embed="rId3" cstate="print"/>
        <a:srcRect l="8751" t="29672" r="8268" b="10192"/>
        <a:stretch/>
      </xdr:blipFill>
      <xdr:spPr>
        <a:xfrm>
          <a:off x="1858455" y="3372225"/>
          <a:ext cx="893880" cy="828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122505</xdr:colOff>
      <xdr:row>11</xdr:row>
      <xdr:rowOff>47910</xdr:rowOff>
    </xdr:from>
    <xdr:to>
      <xdr:col>2</xdr:col>
      <xdr:colOff>966585</xdr:colOff>
      <xdr:row>11</xdr:row>
      <xdr:rowOff>992910</xdr:rowOff>
    </xdr:to>
    <xdr:pic>
      <xdr:nvPicPr>
        <xdr:cNvPr id="974" name="Picture 972"/>
        <xdr:cNvPicPr/>
      </xdr:nvPicPr>
      <xdr:blipFill>
        <a:blip xmlns:r="http://schemas.openxmlformats.org/officeDocument/2006/relationships" r:embed="rId4" cstate="print"/>
        <a:srcRect l="7265" t="4541" r="9990" b="3633"/>
        <a:stretch/>
      </xdr:blipFill>
      <xdr:spPr>
        <a:xfrm>
          <a:off x="1903680" y="4362735"/>
          <a:ext cx="844080" cy="94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124800</xdr:colOff>
      <xdr:row>12</xdr:row>
      <xdr:rowOff>66600</xdr:rowOff>
    </xdr:from>
    <xdr:to>
      <xdr:col>2</xdr:col>
      <xdr:colOff>931200</xdr:colOff>
      <xdr:row>12</xdr:row>
      <xdr:rowOff>995760</xdr:rowOff>
    </xdr:to>
    <xdr:pic>
      <xdr:nvPicPr>
        <xdr:cNvPr id="975" name="Picture 973"/>
        <xdr:cNvPicPr/>
      </xdr:nvPicPr>
      <xdr:blipFill>
        <a:blip xmlns:r="http://schemas.openxmlformats.org/officeDocument/2006/relationships" r:embed="rId5" cstate="print"/>
        <a:srcRect l="15840" t="12001" r="14639" b="15198"/>
        <a:stretch/>
      </xdr:blipFill>
      <xdr:spPr>
        <a:xfrm>
          <a:off x="1905975" y="5429175"/>
          <a:ext cx="806400" cy="929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382680</xdr:colOff>
      <xdr:row>0</xdr:row>
      <xdr:rowOff>390240</xdr:rowOff>
    </xdr:to>
    <xdr:pic>
      <xdr:nvPicPr>
        <xdr:cNvPr id="976" name="Picture 974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0" y="0"/>
          <a:ext cx="12697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134295</xdr:colOff>
      <xdr:row>13</xdr:row>
      <xdr:rowOff>28635</xdr:rowOff>
    </xdr:from>
    <xdr:to>
      <xdr:col>2</xdr:col>
      <xdr:colOff>924495</xdr:colOff>
      <xdr:row>13</xdr:row>
      <xdr:rowOff>999915</xdr:rowOff>
    </xdr:to>
    <xdr:pic>
      <xdr:nvPicPr>
        <xdr:cNvPr id="977" name="Picture 975"/>
        <xdr:cNvPicPr/>
      </xdr:nvPicPr>
      <xdr:blipFill>
        <a:blip xmlns:r="http://schemas.openxmlformats.org/officeDocument/2006/relationships" r:embed="rId2" cstate="print"/>
        <a:srcRect l="13307" t="17599" r="14567" b="9137"/>
        <a:stretch/>
      </xdr:blipFill>
      <xdr:spPr>
        <a:xfrm>
          <a:off x="1915470" y="6438960"/>
          <a:ext cx="790200" cy="971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105855</xdr:colOff>
      <xdr:row>14</xdr:row>
      <xdr:rowOff>114450</xdr:rowOff>
    </xdr:from>
    <xdr:to>
      <xdr:col>2</xdr:col>
      <xdr:colOff>999735</xdr:colOff>
      <xdr:row>14</xdr:row>
      <xdr:rowOff>943170</xdr:rowOff>
    </xdr:to>
    <xdr:pic>
      <xdr:nvPicPr>
        <xdr:cNvPr id="978" name="Picture 976"/>
        <xdr:cNvPicPr/>
      </xdr:nvPicPr>
      <xdr:blipFill>
        <a:blip xmlns:r="http://schemas.openxmlformats.org/officeDocument/2006/relationships" r:embed="rId3" cstate="print"/>
        <a:srcRect l="8751" t="29672" r="8268" b="10192"/>
        <a:stretch/>
      </xdr:blipFill>
      <xdr:spPr>
        <a:xfrm>
          <a:off x="1887030" y="7572525"/>
          <a:ext cx="893880" cy="828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134430</xdr:colOff>
      <xdr:row>15</xdr:row>
      <xdr:rowOff>47550</xdr:rowOff>
    </xdr:from>
    <xdr:to>
      <xdr:col>2</xdr:col>
      <xdr:colOff>985830</xdr:colOff>
      <xdr:row>15</xdr:row>
      <xdr:rowOff>992550</xdr:rowOff>
    </xdr:to>
    <xdr:pic>
      <xdr:nvPicPr>
        <xdr:cNvPr id="979" name="Picture 977"/>
        <xdr:cNvPicPr/>
      </xdr:nvPicPr>
      <xdr:blipFill>
        <a:blip xmlns:r="http://schemas.openxmlformats.org/officeDocument/2006/relationships" r:embed="rId7" cstate="print"/>
        <a:srcRect l="7265" t="4541" r="9990" b="3633"/>
        <a:stretch/>
      </xdr:blipFill>
      <xdr:spPr>
        <a:xfrm>
          <a:off x="1915605" y="8553375"/>
          <a:ext cx="851400" cy="94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153510</xdr:colOff>
      <xdr:row>16</xdr:row>
      <xdr:rowOff>38190</xdr:rowOff>
    </xdr:from>
    <xdr:to>
      <xdr:col>2</xdr:col>
      <xdr:colOff>959910</xdr:colOff>
      <xdr:row>16</xdr:row>
      <xdr:rowOff>967350</xdr:rowOff>
    </xdr:to>
    <xdr:pic>
      <xdr:nvPicPr>
        <xdr:cNvPr id="980" name="Picture 978"/>
        <xdr:cNvPicPr/>
      </xdr:nvPicPr>
      <xdr:blipFill>
        <a:blip xmlns:r="http://schemas.openxmlformats.org/officeDocument/2006/relationships" r:embed="rId5" cstate="print"/>
        <a:srcRect l="15840" t="12001" r="14639" b="15198"/>
        <a:stretch/>
      </xdr:blipFill>
      <xdr:spPr>
        <a:xfrm>
          <a:off x="1934685" y="9591765"/>
          <a:ext cx="806400" cy="929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84375</xdr:colOff>
      <xdr:row>19</xdr:row>
      <xdr:rowOff>76245</xdr:rowOff>
    </xdr:from>
    <xdr:to>
      <xdr:col>2</xdr:col>
      <xdr:colOff>963045</xdr:colOff>
      <xdr:row>19</xdr:row>
      <xdr:rowOff>1071675</xdr:rowOff>
    </xdr:to>
    <xdr:pic>
      <xdr:nvPicPr>
        <xdr:cNvPr id="981" name="Picture 97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865550" y="12011070"/>
          <a:ext cx="878670" cy="9954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86670</xdr:colOff>
      <xdr:row>24</xdr:row>
      <xdr:rowOff>124140</xdr:rowOff>
    </xdr:from>
    <xdr:to>
      <xdr:col>2</xdr:col>
      <xdr:colOff>972270</xdr:colOff>
      <xdr:row>24</xdr:row>
      <xdr:rowOff>952500</xdr:rowOff>
    </xdr:to>
    <xdr:pic>
      <xdr:nvPicPr>
        <xdr:cNvPr id="982" name="Picture 98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867845" y="16602390"/>
          <a:ext cx="885600" cy="82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141660</xdr:colOff>
      <xdr:row>21</xdr:row>
      <xdr:rowOff>76620</xdr:rowOff>
    </xdr:from>
    <xdr:to>
      <xdr:col>2</xdr:col>
      <xdr:colOff>981675</xdr:colOff>
      <xdr:row>21</xdr:row>
      <xdr:rowOff>1133580</xdr:rowOff>
    </xdr:to>
    <xdr:pic>
      <xdr:nvPicPr>
        <xdr:cNvPr id="983" name="Picture 98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922835" y="13287795"/>
          <a:ext cx="840015" cy="1056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210660</xdr:colOff>
      <xdr:row>23</xdr:row>
      <xdr:rowOff>85980</xdr:rowOff>
    </xdr:from>
    <xdr:to>
      <xdr:col>2</xdr:col>
      <xdr:colOff>924540</xdr:colOff>
      <xdr:row>23</xdr:row>
      <xdr:rowOff>953940</xdr:rowOff>
    </xdr:to>
    <xdr:pic>
      <xdr:nvPicPr>
        <xdr:cNvPr id="984" name="Picture 98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991835" y="15535530"/>
          <a:ext cx="713880" cy="867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75045</xdr:colOff>
      <xdr:row>25</xdr:row>
      <xdr:rowOff>95565</xdr:rowOff>
    </xdr:from>
    <xdr:to>
      <xdr:col>2</xdr:col>
      <xdr:colOff>981600</xdr:colOff>
      <xdr:row>25</xdr:row>
      <xdr:rowOff>1038045</xdr:rowOff>
    </xdr:to>
    <xdr:pic>
      <xdr:nvPicPr>
        <xdr:cNvPr id="985" name="Picture 98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856220" y="17602515"/>
          <a:ext cx="906555" cy="942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113115</xdr:colOff>
      <xdr:row>26</xdr:row>
      <xdr:rowOff>47850</xdr:rowOff>
    </xdr:from>
    <xdr:to>
      <xdr:col>2</xdr:col>
      <xdr:colOff>972180</xdr:colOff>
      <xdr:row>26</xdr:row>
      <xdr:rowOff>961890</xdr:rowOff>
    </xdr:to>
    <xdr:pic>
      <xdr:nvPicPr>
        <xdr:cNvPr id="986" name="Picture 984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894290" y="18707325"/>
          <a:ext cx="859065" cy="914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75045</xdr:colOff>
      <xdr:row>27</xdr:row>
      <xdr:rowOff>143055</xdr:rowOff>
    </xdr:from>
    <xdr:to>
      <xdr:col>2</xdr:col>
      <xdr:colOff>943800</xdr:colOff>
      <xdr:row>27</xdr:row>
      <xdr:rowOff>1126935</xdr:rowOff>
    </xdr:to>
    <xdr:pic>
      <xdr:nvPicPr>
        <xdr:cNvPr id="987" name="Picture 98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856220" y="19831230"/>
          <a:ext cx="868755" cy="98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94095</xdr:colOff>
      <xdr:row>17</xdr:row>
      <xdr:rowOff>104985</xdr:rowOff>
    </xdr:from>
    <xdr:to>
      <xdr:col>2</xdr:col>
      <xdr:colOff>981930</xdr:colOff>
      <xdr:row>18</xdr:row>
      <xdr:rowOff>467145</xdr:rowOff>
    </xdr:to>
    <xdr:pic>
      <xdr:nvPicPr>
        <xdr:cNvPr id="988" name="Picture 986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875270" y="10706310"/>
          <a:ext cx="887835" cy="102891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57240</xdr:rowOff>
    </xdr:from>
    <xdr:to>
      <xdr:col>1</xdr:col>
      <xdr:colOff>609480</xdr:colOff>
      <xdr:row>0</xdr:row>
      <xdr:rowOff>428400</xdr:rowOff>
    </xdr:to>
    <xdr:pic>
      <xdr:nvPicPr>
        <xdr:cNvPr id="989" name="Picture 98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57240"/>
          <a:ext cx="1254600" cy="371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184320</xdr:colOff>
      <xdr:row>8</xdr:row>
      <xdr:rowOff>28440</xdr:rowOff>
    </xdr:from>
    <xdr:to>
      <xdr:col>2</xdr:col>
      <xdr:colOff>965520</xdr:colOff>
      <xdr:row>8</xdr:row>
      <xdr:rowOff>752040</xdr:rowOff>
    </xdr:to>
    <xdr:pic>
      <xdr:nvPicPr>
        <xdr:cNvPr id="990" name="Picture 98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685880" y="2066760"/>
          <a:ext cx="781200" cy="72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127080</xdr:colOff>
      <xdr:row>9</xdr:row>
      <xdr:rowOff>66960</xdr:rowOff>
    </xdr:from>
    <xdr:to>
      <xdr:col>2</xdr:col>
      <xdr:colOff>964800</xdr:colOff>
      <xdr:row>9</xdr:row>
      <xdr:rowOff>801360</xdr:rowOff>
    </xdr:to>
    <xdr:pic>
      <xdr:nvPicPr>
        <xdr:cNvPr id="991" name="Picture 98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628640" y="2924280"/>
          <a:ext cx="837720" cy="734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69915</xdr:colOff>
      <xdr:row>10</xdr:row>
      <xdr:rowOff>95400</xdr:rowOff>
    </xdr:from>
    <xdr:to>
      <xdr:col>2</xdr:col>
      <xdr:colOff>1069995</xdr:colOff>
      <xdr:row>10</xdr:row>
      <xdr:rowOff>752400</xdr:rowOff>
    </xdr:to>
    <xdr:pic>
      <xdr:nvPicPr>
        <xdr:cNvPr id="992" name="Picture 99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489140" y="3924450"/>
          <a:ext cx="100008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97980</xdr:colOff>
      <xdr:row>11</xdr:row>
      <xdr:rowOff>85845</xdr:rowOff>
    </xdr:from>
    <xdr:to>
      <xdr:col>2</xdr:col>
      <xdr:colOff>1108290</xdr:colOff>
      <xdr:row>11</xdr:row>
      <xdr:rowOff>742845</xdr:rowOff>
    </xdr:to>
    <xdr:pic>
      <xdr:nvPicPr>
        <xdr:cNvPr id="993" name="Picture 99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517205" y="4734045"/>
          <a:ext cx="101031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98490</xdr:colOff>
      <xdr:row>12</xdr:row>
      <xdr:rowOff>133725</xdr:rowOff>
    </xdr:from>
    <xdr:to>
      <xdr:col>2</xdr:col>
      <xdr:colOff>1041330</xdr:colOff>
      <xdr:row>12</xdr:row>
      <xdr:rowOff>666885</xdr:rowOff>
    </xdr:to>
    <xdr:pic>
      <xdr:nvPicPr>
        <xdr:cNvPr id="994" name="Picture 99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517715" y="5601075"/>
          <a:ext cx="942840" cy="533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97815</xdr:colOff>
      <xdr:row>13</xdr:row>
      <xdr:rowOff>104955</xdr:rowOff>
    </xdr:from>
    <xdr:to>
      <xdr:col>2</xdr:col>
      <xdr:colOff>1051050</xdr:colOff>
      <xdr:row>13</xdr:row>
      <xdr:rowOff>704715</xdr:rowOff>
    </xdr:to>
    <xdr:pic>
      <xdr:nvPicPr>
        <xdr:cNvPr id="995" name="Picture 993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517040" y="6391455"/>
          <a:ext cx="953235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146175</xdr:colOff>
      <xdr:row>14</xdr:row>
      <xdr:rowOff>219135</xdr:rowOff>
    </xdr:from>
    <xdr:to>
      <xdr:col>2</xdr:col>
      <xdr:colOff>1089015</xdr:colOff>
      <xdr:row>14</xdr:row>
      <xdr:rowOff>637815</xdr:rowOff>
    </xdr:to>
    <xdr:pic>
      <xdr:nvPicPr>
        <xdr:cNvPr id="996" name="Picture 994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565400" y="7324785"/>
          <a:ext cx="942840" cy="41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78765</xdr:colOff>
      <xdr:row>15</xdr:row>
      <xdr:rowOff>152280</xdr:rowOff>
    </xdr:from>
    <xdr:to>
      <xdr:col>2</xdr:col>
      <xdr:colOff>1089240</xdr:colOff>
      <xdr:row>15</xdr:row>
      <xdr:rowOff>609120</xdr:rowOff>
    </xdr:to>
    <xdr:pic>
      <xdr:nvPicPr>
        <xdr:cNvPr id="997" name="Picture 995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497990" y="8077080"/>
          <a:ext cx="1010475" cy="456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860760</xdr:colOff>
      <xdr:row>0</xdr:row>
      <xdr:rowOff>390240</xdr:rowOff>
    </xdr:to>
    <xdr:pic>
      <xdr:nvPicPr>
        <xdr:cNvPr id="998" name="Picture 99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058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151920</xdr:colOff>
      <xdr:row>9</xdr:row>
      <xdr:rowOff>64080</xdr:rowOff>
    </xdr:from>
    <xdr:to>
      <xdr:col>2</xdr:col>
      <xdr:colOff>1094400</xdr:colOff>
      <xdr:row>9</xdr:row>
      <xdr:rowOff>625680</xdr:rowOff>
    </xdr:to>
    <xdr:pic>
      <xdr:nvPicPr>
        <xdr:cNvPr id="999" name="Picture 99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764000" y="2664360"/>
          <a:ext cx="94248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148320</xdr:colOff>
      <xdr:row>11</xdr:row>
      <xdr:rowOff>33840</xdr:rowOff>
    </xdr:from>
    <xdr:to>
      <xdr:col>2</xdr:col>
      <xdr:colOff>1090800</xdr:colOff>
      <xdr:row>11</xdr:row>
      <xdr:rowOff>595440</xdr:rowOff>
    </xdr:to>
    <xdr:pic>
      <xdr:nvPicPr>
        <xdr:cNvPr id="1000" name="Picture 99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760400" y="3938760"/>
          <a:ext cx="94248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142200</xdr:colOff>
      <xdr:row>13</xdr:row>
      <xdr:rowOff>57240</xdr:rowOff>
    </xdr:from>
    <xdr:to>
      <xdr:col>2</xdr:col>
      <xdr:colOff>1084680</xdr:colOff>
      <xdr:row>13</xdr:row>
      <xdr:rowOff>618840</xdr:rowOff>
    </xdr:to>
    <xdr:pic>
      <xdr:nvPicPr>
        <xdr:cNvPr id="1001" name="Picture 99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754280" y="5286240"/>
          <a:ext cx="94248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116280</xdr:colOff>
      <xdr:row>12</xdr:row>
      <xdr:rowOff>77040</xdr:rowOff>
    </xdr:from>
    <xdr:to>
      <xdr:col>2</xdr:col>
      <xdr:colOff>1141560</xdr:colOff>
      <xdr:row>12</xdr:row>
      <xdr:rowOff>636840</xdr:rowOff>
    </xdr:to>
    <xdr:pic>
      <xdr:nvPicPr>
        <xdr:cNvPr id="1002" name="Picture 1000"/>
        <xdr:cNvPicPr/>
      </xdr:nvPicPr>
      <xdr:blipFill>
        <a:blip xmlns:r="http://schemas.openxmlformats.org/officeDocument/2006/relationships" r:embed="rId3" cstate="print"/>
        <a:srcRect t="29418" b="15954"/>
        <a:stretch/>
      </xdr:blipFill>
      <xdr:spPr>
        <a:xfrm>
          <a:off x="1728360" y="4639320"/>
          <a:ext cx="1025280" cy="559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106920</xdr:colOff>
      <xdr:row>8</xdr:row>
      <xdr:rowOff>35640</xdr:rowOff>
    </xdr:from>
    <xdr:to>
      <xdr:col>2</xdr:col>
      <xdr:colOff>1132200</xdr:colOff>
      <xdr:row>8</xdr:row>
      <xdr:rowOff>600120</xdr:rowOff>
    </xdr:to>
    <xdr:pic>
      <xdr:nvPicPr>
        <xdr:cNvPr id="1003" name="Picture 1001"/>
        <xdr:cNvPicPr/>
      </xdr:nvPicPr>
      <xdr:blipFill>
        <a:blip xmlns:r="http://schemas.openxmlformats.org/officeDocument/2006/relationships" r:embed="rId4" cstate="print"/>
        <a:srcRect t="29426" b="15965"/>
        <a:stretch/>
      </xdr:blipFill>
      <xdr:spPr>
        <a:xfrm>
          <a:off x="1719000" y="2026080"/>
          <a:ext cx="1025280" cy="564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145080</xdr:colOff>
      <xdr:row>10</xdr:row>
      <xdr:rowOff>77040</xdr:rowOff>
    </xdr:from>
    <xdr:to>
      <xdr:col>2</xdr:col>
      <xdr:colOff>1170360</xdr:colOff>
      <xdr:row>10</xdr:row>
      <xdr:rowOff>636840</xdr:rowOff>
    </xdr:to>
    <xdr:pic>
      <xdr:nvPicPr>
        <xdr:cNvPr id="1004" name="Picture 1002"/>
        <xdr:cNvPicPr/>
      </xdr:nvPicPr>
      <xdr:blipFill>
        <a:blip xmlns:r="http://schemas.openxmlformats.org/officeDocument/2006/relationships" r:embed="rId3" cstate="print"/>
        <a:srcRect t="29418" b="15954"/>
        <a:stretch/>
      </xdr:blipFill>
      <xdr:spPr>
        <a:xfrm>
          <a:off x="1757160" y="3324960"/>
          <a:ext cx="1025280" cy="559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289800</xdr:colOff>
      <xdr:row>0</xdr:row>
      <xdr:rowOff>390240</xdr:rowOff>
    </xdr:to>
    <xdr:pic>
      <xdr:nvPicPr>
        <xdr:cNvPr id="1005" name="Picture 100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273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69915</xdr:colOff>
      <xdr:row>13</xdr:row>
      <xdr:rowOff>76290</xdr:rowOff>
    </xdr:from>
    <xdr:to>
      <xdr:col>2</xdr:col>
      <xdr:colOff>790275</xdr:colOff>
      <xdr:row>13</xdr:row>
      <xdr:rowOff>1036770</xdr:rowOff>
    </xdr:to>
    <xdr:pic>
      <xdr:nvPicPr>
        <xdr:cNvPr id="1006" name="Picture 1004"/>
        <xdr:cNvPicPr/>
      </xdr:nvPicPr>
      <xdr:blipFill>
        <a:blip xmlns:r="http://schemas.openxmlformats.org/officeDocument/2006/relationships" r:embed="rId2" cstate="print"/>
        <a:srcRect l="26661" r="27874"/>
        <a:stretch/>
      </xdr:blipFill>
      <xdr:spPr>
        <a:xfrm>
          <a:off x="1498665" y="5753190"/>
          <a:ext cx="720360" cy="960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67395</xdr:colOff>
      <xdr:row>9</xdr:row>
      <xdr:rowOff>790560</xdr:rowOff>
    </xdr:from>
    <xdr:to>
      <xdr:col>2</xdr:col>
      <xdr:colOff>787755</xdr:colOff>
      <xdr:row>10</xdr:row>
      <xdr:rowOff>823680</xdr:rowOff>
    </xdr:to>
    <xdr:pic>
      <xdr:nvPicPr>
        <xdr:cNvPr id="1007" name="Picture 1005"/>
        <xdr:cNvPicPr/>
      </xdr:nvPicPr>
      <xdr:blipFill>
        <a:blip xmlns:r="http://schemas.openxmlformats.org/officeDocument/2006/relationships" r:embed="rId3" cstate="print"/>
        <a:srcRect l="31138" r="28346"/>
        <a:stretch/>
      </xdr:blipFill>
      <xdr:spPr>
        <a:xfrm>
          <a:off x="1496145" y="3114660"/>
          <a:ext cx="720360" cy="1099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79305</xdr:colOff>
      <xdr:row>15</xdr:row>
      <xdr:rowOff>57405</xdr:rowOff>
    </xdr:from>
    <xdr:to>
      <xdr:col>2</xdr:col>
      <xdr:colOff>799665</xdr:colOff>
      <xdr:row>15</xdr:row>
      <xdr:rowOff>1017885</xdr:rowOff>
    </xdr:to>
    <xdr:pic>
      <xdr:nvPicPr>
        <xdr:cNvPr id="1008" name="Picture 1006"/>
        <xdr:cNvPicPr/>
      </xdr:nvPicPr>
      <xdr:blipFill>
        <a:blip xmlns:r="http://schemas.openxmlformats.org/officeDocument/2006/relationships" r:embed="rId2" cstate="print"/>
        <a:srcRect l="26661" r="27874"/>
        <a:stretch/>
      </xdr:blipFill>
      <xdr:spPr>
        <a:xfrm>
          <a:off x="1508055" y="7991730"/>
          <a:ext cx="720360" cy="960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60420</xdr:colOff>
      <xdr:row>17</xdr:row>
      <xdr:rowOff>104955</xdr:rowOff>
    </xdr:from>
    <xdr:to>
      <xdr:col>2</xdr:col>
      <xdr:colOff>793380</xdr:colOff>
      <xdr:row>17</xdr:row>
      <xdr:rowOff>1082355</xdr:rowOff>
    </xdr:to>
    <xdr:pic>
      <xdr:nvPicPr>
        <xdr:cNvPr id="1009" name="Picture 1007"/>
        <xdr:cNvPicPr/>
      </xdr:nvPicPr>
      <xdr:blipFill>
        <a:blip xmlns:r="http://schemas.openxmlformats.org/officeDocument/2006/relationships" r:embed="rId2" cstate="print"/>
        <a:srcRect l="26661" r="27874"/>
        <a:stretch/>
      </xdr:blipFill>
      <xdr:spPr>
        <a:xfrm>
          <a:off x="1489170" y="10201455"/>
          <a:ext cx="732960" cy="977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88830</xdr:colOff>
      <xdr:row>14</xdr:row>
      <xdr:rowOff>47880</xdr:rowOff>
    </xdr:from>
    <xdr:to>
      <xdr:col>2</xdr:col>
      <xdr:colOff>767070</xdr:colOff>
      <xdr:row>14</xdr:row>
      <xdr:rowOff>1110960</xdr:rowOff>
    </xdr:to>
    <xdr:pic>
      <xdr:nvPicPr>
        <xdr:cNvPr id="1010" name="Picture 100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17580" y="6810630"/>
          <a:ext cx="678240" cy="1063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108045</xdr:colOff>
      <xdr:row>16</xdr:row>
      <xdr:rowOff>57405</xdr:rowOff>
    </xdr:from>
    <xdr:to>
      <xdr:col>2</xdr:col>
      <xdr:colOff>774405</xdr:colOff>
      <xdr:row>17</xdr:row>
      <xdr:rowOff>6390</xdr:rowOff>
    </xdr:to>
    <xdr:pic>
      <xdr:nvPicPr>
        <xdr:cNvPr id="1011" name="Picture 100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36795" y="9058530"/>
          <a:ext cx="666360" cy="1044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117570</xdr:colOff>
      <xdr:row>18</xdr:row>
      <xdr:rowOff>57270</xdr:rowOff>
    </xdr:from>
    <xdr:to>
      <xdr:col>2</xdr:col>
      <xdr:colOff>764850</xdr:colOff>
      <xdr:row>18</xdr:row>
      <xdr:rowOff>1071750</xdr:rowOff>
    </xdr:to>
    <xdr:pic>
      <xdr:nvPicPr>
        <xdr:cNvPr id="1012" name="Picture 101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46320" y="11344395"/>
          <a:ext cx="647280" cy="10144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26280</xdr:colOff>
      <xdr:row>0</xdr:row>
      <xdr:rowOff>390240</xdr:rowOff>
    </xdr:to>
    <xdr:pic>
      <xdr:nvPicPr>
        <xdr:cNvPr id="1013" name="Picture 101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270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384840</xdr:colOff>
      <xdr:row>0</xdr:row>
      <xdr:rowOff>390240</xdr:rowOff>
    </xdr:to>
    <xdr:pic>
      <xdr:nvPicPr>
        <xdr:cNvPr id="1014" name="Picture 101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533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93600</xdr:colOff>
      <xdr:row>62</xdr:row>
      <xdr:rowOff>76320</xdr:rowOff>
    </xdr:from>
    <xdr:to>
      <xdr:col>1</xdr:col>
      <xdr:colOff>998280</xdr:colOff>
      <xdr:row>64</xdr:row>
      <xdr:rowOff>269280</xdr:rowOff>
    </xdr:to>
    <xdr:pic>
      <xdr:nvPicPr>
        <xdr:cNvPr id="1015" name="Picture 101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62080" y="19535760"/>
          <a:ext cx="904680" cy="840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65160</xdr:colOff>
      <xdr:row>65</xdr:row>
      <xdr:rowOff>47520</xdr:rowOff>
    </xdr:from>
    <xdr:to>
      <xdr:col>1</xdr:col>
      <xdr:colOff>1017360</xdr:colOff>
      <xdr:row>67</xdr:row>
      <xdr:rowOff>217080</xdr:rowOff>
    </xdr:to>
    <xdr:pic>
      <xdr:nvPicPr>
        <xdr:cNvPr id="1016" name="Picture 101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33640" y="20478600"/>
          <a:ext cx="952200" cy="740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27000</xdr:colOff>
      <xdr:row>18</xdr:row>
      <xdr:rowOff>57240</xdr:rowOff>
    </xdr:from>
    <xdr:to>
      <xdr:col>1</xdr:col>
      <xdr:colOff>946080</xdr:colOff>
      <xdr:row>20</xdr:row>
      <xdr:rowOff>276120</xdr:rowOff>
    </xdr:to>
    <xdr:pic>
      <xdr:nvPicPr>
        <xdr:cNvPr id="1017" name="Picture 101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095480" y="4114800"/>
          <a:ext cx="91908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1057320</xdr:colOff>
      <xdr:row>9</xdr:row>
      <xdr:rowOff>142920</xdr:rowOff>
    </xdr:from>
    <xdr:to>
      <xdr:col>1</xdr:col>
      <xdr:colOff>1069560</xdr:colOff>
      <xdr:row>13</xdr:row>
      <xdr:rowOff>60840</xdr:rowOff>
    </xdr:to>
    <xdr:pic>
      <xdr:nvPicPr>
        <xdr:cNvPr id="1018" name="Picture 101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57320" y="2171520"/>
          <a:ext cx="1080720" cy="64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1057320</xdr:colOff>
      <xdr:row>14</xdr:row>
      <xdr:rowOff>133560</xdr:rowOff>
    </xdr:from>
    <xdr:to>
      <xdr:col>1</xdr:col>
      <xdr:colOff>1052640</xdr:colOff>
      <xdr:row>17</xdr:row>
      <xdr:rowOff>75960</xdr:rowOff>
    </xdr:to>
    <xdr:pic>
      <xdr:nvPicPr>
        <xdr:cNvPr id="1019" name="Picture 101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57320" y="3076560"/>
          <a:ext cx="1063800" cy="79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7920</xdr:colOff>
      <xdr:row>21</xdr:row>
      <xdr:rowOff>95400</xdr:rowOff>
    </xdr:from>
    <xdr:to>
      <xdr:col>1</xdr:col>
      <xdr:colOff>1007280</xdr:colOff>
      <xdr:row>22</xdr:row>
      <xdr:rowOff>308160</xdr:rowOff>
    </xdr:to>
    <xdr:pic>
      <xdr:nvPicPr>
        <xdr:cNvPr id="1020" name="Picture 101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76400" y="5133960"/>
          <a:ext cx="999360" cy="603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46080</xdr:colOff>
      <xdr:row>24</xdr:row>
      <xdr:rowOff>114480</xdr:rowOff>
    </xdr:from>
    <xdr:to>
      <xdr:col>1</xdr:col>
      <xdr:colOff>1046520</xdr:colOff>
      <xdr:row>27</xdr:row>
      <xdr:rowOff>152280</xdr:rowOff>
    </xdr:to>
    <xdr:pic>
      <xdr:nvPicPr>
        <xdr:cNvPr id="1021" name="Picture 1019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114560" y="6086520"/>
          <a:ext cx="10004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28</xdr:row>
      <xdr:rowOff>66600</xdr:rowOff>
    </xdr:from>
    <xdr:to>
      <xdr:col>1</xdr:col>
      <xdr:colOff>1045800</xdr:colOff>
      <xdr:row>28</xdr:row>
      <xdr:rowOff>761400</xdr:rowOff>
    </xdr:to>
    <xdr:pic>
      <xdr:nvPicPr>
        <xdr:cNvPr id="1022" name="Picture 1020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104840" y="6991200"/>
          <a:ext cx="1009440" cy="694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29</xdr:row>
      <xdr:rowOff>95400</xdr:rowOff>
    </xdr:from>
    <xdr:to>
      <xdr:col>1</xdr:col>
      <xdr:colOff>969480</xdr:colOff>
      <xdr:row>31</xdr:row>
      <xdr:rowOff>225720</xdr:rowOff>
    </xdr:to>
    <xdr:pic>
      <xdr:nvPicPr>
        <xdr:cNvPr id="1023" name="Picture 1021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104840" y="7829640"/>
          <a:ext cx="933120" cy="701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17280</xdr:colOff>
      <xdr:row>32</xdr:row>
      <xdr:rowOff>209520</xdr:rowOff>
    </xdr:from>
    <xdr:to>
      <xdr:col>1</xdr:col>
      <xdr:colOff>1013760</xdr:colOff>
      <xdr:row>35</xdr:row>
      <xdr:rowOff>15840</xdr:rowOff>
    </xdr:to>
    <xdr:pic>
      <xdr:nvPicPr>
        <xdr:cNvPr id="1024" name="Picture 1022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85760" y="8800920"/>
          <a:ext cx="996480" cy="749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36</xdr:row>
      <xdr:rowOff>38520</xdr:rowOff>
    </xdr:from>
    <xdr:to>
      <xdr:col>1</xdr:col>
      <xdr:colOff>988560</xdr:colOff>
      <xdr:row>36</xdr:row>
      <xdr:rowOff>754200</xdr:rowOff>
    </xdr:to>
    <xdr:pic>
      <xdr:nvPicPr>
        <xdr:cNvPr id="1025" name="Picture 1023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104840" y="9887040"/>
          <a:ext cx="952200" cy="71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7920</xdr:colOff>
      <xdr:row>37</xdr:row>
      <xdr:rowOff>162000</xdr:rowOff>
    </xdr:from>
    <xdr:to>
      <xdr:col>1</xdr:col>
      <xdr:colOff>1017360</xdr:colOff>
      <xdr:row>39</xdr:row>
      <xdr:rowOff>235080</xdr:rowOff>
    </xdr:to>
    <xdr:pic>
      <xdr:nvPicPr>
        <xdr:cNvPr id="1026" name="Picture 1024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76400" y="10810800"/>
          <a:ext cx="1009440" cy="75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17280</xdr:colOff>
      <xdr:row>41</xdr:row>
      <xdr:rowOff>38160</xdr:rowOff>
    </xdr:from>
    <xdr:to>
      <xdr:col>1</xdr:col>
      <xdr:colOff>1007640</xdr:colOff>
      <xdr:row>42</xdr:row>
      <xdr:rowOff>382680</xdr:rowOff>
    </xdr:to>
    <xdr:pic>
      <xdr:nvPicPr>
        <xdr:cNvPr id="1027" name="Picture 102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85760" y="11868120"/>
          <a:ext cx="990360" cy="744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27000</xdr:colOff>
      <xdr:row>43</xdr:row>
      <xdr:rowOff>104760</xdr:rowOff>
    </xdr:from>
    <xdr:to>
      <xdr:col>1</xdr:col>
      <xdr:colOff>988560</xdr:colOff>
      <xdr:row>44</xdr:row>
      <xdr:rowOff>370440</xdr:rowOff>
    </xdr:to>
    <xdr:pic>
      <xdr:nvPicPr>
        <xdr:cNvPr id="1028" name="Picture 1026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095480" y="12744360"/>
          <a:ext cx="961560" cy="722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17280</xdr:colOff>
      <xdr:row>45</xdr:row>
      <xdr:rowOff>142920</xdr:rowOff>
    </xdr:from>
    <xdr:to>
      <xdr:col>1</xdr:col>
      <xdr:colOff>1017720</xdr:colOff>
      <xdr:row>46</xdr:row>
      <xdr:rowOff>380520</xdr:rowOff>
    </xdr:to>
    <xdr:pic>
      <xdr:nvPicPr>
        <xdr:cNvPr id="1029" name="Picture 1027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85760" y="13677840"/>
          <a:ext cx="10004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7920</xdr:colOff>
      <xdr:row>47</xdr:row>
      <xdr:rowOff>86040</xdr:rowOff>
    </xdr:from>
    <xdr:to>
      <xdr:col>1</xdr:col>
      <xdr:colOff>1007640</xdr:colOff>
      <xdr:row>48</xdr:row>
      <xdr:rowOff>389880</xdr:rowOff>
    </xdr:to>
    <xdr:pic>
      <xdr:nvPicPr>
        <xdr:cNvPr id="1030" name="Picture 1028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76400" y="14649480"/>
          <a:ext cx="999720" cy="751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49</xdr:row>
      <xdr:rowOff>86040</xdr:rowOff>
    </xdr:from>
    <xdr:to>
      <xdr:col>1</xdr:col>
      <xdr:colOff>1017000</xdr:colOff>
      <xdr:row>50</xdr:row>
      <xdr:rowOff>366120</xdr:rowOff>
    </xdr:to>
    <xdr:pic>
      <xdr:nvPicPr>
        <xdr:cNvPr id="1031" name="Picture 1029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104840" y="15544800"/>
          <a:ext cx="980640" cy="73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7920</xdr:colOff>
      <xdr:row>51</xdr:row>
      <xdr:rowOff>86040</xdr:rowOff>
    </xdr:from>
    <xdr:to>
      <xdr:col>1</xdr:col>
      <xdr:colOff>1007640</xdr:colOff>
      <xdr:row>52</xdr:row>
      <xdr:rowOff>380520</xdr:rowOff>
    </xdr:to>
    <xdr:pic>
      <xdr:nvPicPr>
        <xdr:cNvPr id="1032" name="Picture 1030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076400" y="16459200"/>
          <a:ext cx="999720" cy="751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54</xdr:row>
      <xdr:rowOff>142920</xdr:rowOff>
    </xdr:from>
    <xdr:to>
      <xdr:col>1</xdr:col>
      <xdr:colOff>1011240</xdr:colOff>
      <xdr:row>57</xdr:row>
      <xdr:rowOff>104400</xdr:rowOff>
    </xdr:to>
    <xdr:pic>
      <xdr:nvPicPr>
        <xdr:cNvPr id="1033" name="Picture 1031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104840" y="17583120"/>
          <a:ext cx="974880" cy="732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46080</xdr:colOff>
      <xdr:row>58</xdr:row>
      <xdr:rowOff>124200</xdr:rowOff>
    </xdr:from>
    <xdr:to>
      <xdr:col>1</xdr:col>
      <xdr:colOff>1021320</xdr:colOff>
      <xdr:row>61</xdr:row>
      <xdr:rowOff>114120</xdr:rowOff>
    </xdr:to>
    <xdr:pic>
      <xdr:nvPicPr>
        <xdr:cNvPr id="1034" name="Picture 1032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114560" y="18592920"/>
          <a:ext cx="975240" cy="732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7920</xdr:colOff>
      <xdr:row>68</xdr:row>
      <xdr:rowOff>190800</xdr:rowOff>
    </xdr:from>
    <xdr:to>
      <xdr:col>1</xdr:col>
      <xdr:colOff>1036440</xdr:colOff>
      <xdr:row>71</xdr:row>
      <xdr:rowOff>106560</xdr:rowOff>
    </xdr:to>
    <xdr:pic>
      <xdr:nvPicPr>
        <xdr:cNvPr id="1035" name="Picture 1033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076400" y="21479040"/>
          <a:ext cx="1028520" cy="772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46080</xdr:colOff>
      <xdr:row>72</xdr:row>
      <xdr:rowOff>85680</xdr:rowOff>
    </xdr:from>
    <xdr:to>
      <xdr:col>1</xdr:col>
      <xdr:colOff>1021320</xdr:colOff>
      <xdr:row>74</xdr:row>
      <xdr:rowOff>266400</xdr:rowOff>
    </xdr:to>
    <xdr:pic>
      <xdr:nvPicPr>
        <xdr:cNvPr id="1036" name="Picture 1034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114560" y="22516920"/>
          <a:ext cx="9752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36360</xdr:colOff>
      <xdr:row>76</xdr:row>
      <xdr:rowOff>66960</xdr:rowOff>
    </xdr:from>
    <xdr:to>
      <xdr:col>1</xdr:col>
      <xdr:colOff>1027080</xdr:colOff>
      <xdr:row>76</xdr:row>
      <xdr:rowOff>905400</xdr:rowOff>
    </xdr:to>
    <xdr:pic>
      <xdr:nvPicPr>
        <xdr:cNvPr id="1037" name="Picture 1035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104840" y="23641200"/>
          <a:ext cx="990720" cy="838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1228320</xdr:colOff>
      <xdr:row>0</xdr:row>
      <xdr:rowOff>390240</xdr:rowOff>
    </xdr:to>
    <xdr:pic>
      <xdr:nvPicPr>
        <xdr:cNvPr id="1038" name="Picture 103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283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76275</xdr:colOff>
      <xdr:row>10</xdr:row>
      <xdr:rowOff>85845</xdr:rowOff>
    </xdr:from>
    <xdr:to>
      <xdr:col>1</xdr:col>
      <xdr:colOff>898800</xdr:colOff>
      <xdr:row>12</xdr:row>
      <xdr:rowOff>288525</xdr:rowOff>
    </xdr:to>
    <xdr:pic>
      <xdr:nvPicPr>
        <xdr:cNvPr id="1039" name="Picture 103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324050" y="2914770"/>
          <a:ext cx="822525" cy="1117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247965</xdr:colOff>
      <xdr:row>9</xdr:row>
      <xdr:rowOff>57375</xdr:rowOff>
    </xdr:from>
    <xdr:to>
      <xdr:col>1</xdr:col>
      <xdr:colOff>809565</xdr:colOff>
      <xdr:row>9</xdr:row>
      <xdr:rowOff>636255</xdr:rowOff>
    </xdr:to>
    <xdr:pic>
      <xdr:nvPicPr>
        <xdr:cNvPr id="1040" name="Picture 1038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495740" y="2238600"/>
          <a:ext cx="561600" cy="578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108795</xdr:colOff>
      <xdr:row>14</xdr:row>
      <xdr:rowOff>85680</xdr:rowOff>
    </xdr:from>
    <xdr:to>
      <xdr:col>1</xdr:col>
      <xdr:colOff>851475</xdr:colOff>
      <xdr:row>14</xdr:row>
      <xdr:rowOff>694440</xdr:rowOff>
    </xdr:to>
    <xdr:pic>
      <xdr:nvPicPr>
        <xdr:cNvPr id="1041" name="Picture 1039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356570" y="4438605"/>
          <a:ext cx="742680" cy="608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146865</xdr:colOff>
      <xdr:row>15</xdr:row>
      <xdr:rowOff>85815</xdr:rowOff>
    </xdr:from>
    <xdr:to>
      <xdr:col>1</xdr:col>
      <xdr:colOff>879825</xdr:colOff>
      <xdr:row>15</xdr:row>
      <xdr:rowOff>733455</xdr:rowOff>
    </xdr:to>
    <xdr:pic>
      <xdr:nvPicPr>
        <xdr:cNvPr id="1042" name="Picture 1040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394640" y="5210265"/>
          <a:ext cx="732960" cy="647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156420</xdr:colOff>
      <xdr:row>16</xdr:row>
      <xdr:rowOff>95370</xdr:rowOff>
    </xdr:from>
    <xdr:to>
      <xdr:col>1</xdr:col>
      <xdr:colOff>889380</xdr:colOff>
      <xdr:row>16</xdr:row>
      <xdr:rowOff>718890</xdr:rowOff>
    </xdr:to>
    <xdr:pic>
      <xdr:nvPicPr>
        <xdr:cNvPr id="1043" name="Picture 1041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404195" y="5991345"/>
          <a:ext cx="732960" cy="623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137235</xdr:colOff>
      <xdr:row>17</xdr:row>
      <xdr:rowOff>47715</xdr:rowOff>
    </xdr:from>
    <xdr:to>
      <xdr:col>1</xdr:col>
      <xdr:colOff>805755</xdr:colOff>
      <xdr:row>17</xdr:row>
      <xdr:rowOff>694995</xdr:rowOff>
    </xdr:to>
    <xdr:pic>
      <xdr:nvPicPr>
        <xdr:cNvPr id="1044" name="Picture 1042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385010" y="6715215"/>
          <a:ext cx="66852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108465</xdr:colOff>
      <xdr:row>19</xdr:row>
      <xdr:rowOff>76290</xdr:rowOff>
    </xdr:from>
    <xdr:to>
      <xdr:col>1</xdr:col>
      <xdr:colOff>812985</xdr:colOff>
      <xdr:row>19</xdr:row>
      <xdr:rowOff>733290</xdr:rowOff>
    </xdr:to>
    <xdr:pic>
      <xdr:nvPicPr>
        <xdr:cNvPr id="1045" name="Picture 1043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356240" y="8286840"/>
          <a:ext cx="70452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118125</xdr:colOff>
      <xdr:row>18</xdr:row>
      <xdr:rowOff>66765</xdr:rowOff>
    </xdr:from>
    <xdr:to>
      <xdr:col>1</xdr:col>
      <xdr:colOff>851085</xdr:colOff>
      <xdr:row>18</xdr:row>
      <xdr:rowOff>723765</xdr:rowOff>
    </xdr:to>
    <xdr:pic>
      <xdr:nvPicPr>
        <xdr:cNvPr id="1046" name="Picture 1044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365900" y="7505790"/>
          <a:ext cx="73296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108630</xdr:colOff>
      <xdr:row>20</xdr:row>
      <xdr:rowOff>86040</xdr:rowOff>
    </xdr:from>
    <xdr:to>
      <xdr:col>1</xdr:col>
      <xdr:colOff>841590</xdr:colOff>
      <xdr:row>20</xdr:row>
      <xdr:rowOff>676080</xdr:rowOff>
    </xdr:to>
    <xdr:pic>
      <xdr:nvPicPr>
        <xdr:cNvPr id="1047" name="Picture 1045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356405" y="9068115"/>
          <a:ext cx="732960" cy="590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175170</xdr:colOff>
      <xdr:row>21</xdr:row>
      <xdr:rowOff>85815</xdr:rowOff>
    </xdr:from>
    <xdr:to>
      <xdr:col>1</xdr:col>
      <xdr:colOff>843690</xdr:colOff>
      <xdr:row>21</xdr:row>
      <xdr:rowOff>742815</xdr:rowOff>
    </xdr:to>
    <xdr:pic>
      <xdr:nvPicPr>
        <xdr:cNvPr id="1048" name="Picture 104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422945" y="9839415"/>
          <a:ext cx="668520" cy="6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98940</xdr:colOff>
      <xdr:row>23</xdr:row>
      <xdr:rowOff>371715</xdr:rowOff>
    </xdr:from>
    <xdr:to>
      <xdr:col>1</xdr:col>
      <xdr:colOff>822540</xdr:colOff>
      <xdr:row>24</xdr:row>
      <xdr:rowOff>280635</xdr:rowOff>
    </xdr:to>
    <xdr:pic>
      <xdr:nvPicPr>
        <xdr:cNvPr id="1049" name="Picture 104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346715" y="11049240"/>
          <a:ext cx="723600" cy="52804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524805</xdr:colOff>
      <xdr:row>0</xdr:row>
      <xdr:rowOff>390240</xdr:rowOff>
    </xdr:to>
    <xdr:pic>
      <xdr:nvPicPr>
        <xdr:cNvPr id="1050" name="Picture 104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967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66180</xdr:colOff>
      <xdr:row>9</xdr:row>
      <xdr:rowOff>76515</xdr:rowOff>
    </xdr:from>
    <xdr:to>
      <xdr:col>1</xdr:col>
      <xdr:colOff>760620</xdr:colOff>
      <xdr:row>9</xdr:row>
      <xdr:rowOff>428595</xdr:rowOff>
    </xdr:to>
    <xdr:pic>
      <xdr:nvPicPr>
        <xdr:cNvPr id="1051" name="Picture 104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99605" y="2257740"/>
          <a:ext cx="694440" cy="352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56715</xdr:colOff>
      <xdr:row>11</xdr:row>
      <xdr:rowOff>54720</xdr:rowOff>
    </xdr:from>
    <xdr:to>
      <xdr:col>1</xdr:col>
      <xdr:colOff>742155</xdr:colOff>
      <xdr:row>11</xdr:row>
      <xdr:rowOff>497520</xdr:rowOff>
    </xdr:to>
    <xdr:pic>
      <xdr:nvPicPr>
        <xdr:cNvPr id="1052" name="Picture 105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790140" y="2912220"/>
          <a:ext cx="685440" cy="442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75705</xdr:colOff>
      <xdr:row>13</xdr:row>
      <xdr:rowOff>264345</xdr:rowOff>
    </xdr:from>
    <xdr:to>
      <xdr:col>1</xdr:col>
      <xdr:colOff>770505</xdr:colOff>
      <xdr:row>17</xdr:row>
      <xdr:rowOff>235905</xdr:rowOff>
    </xdr:to>
    <xdr:pic>
      <xdr:nvPicPr>
        <xdr:cNvPr id="1053" name="Picture 105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09130" y="4188645"/>
          <a:ext cx="694800" cy="1800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637920</xdr:colOff>
      <xdr:row>0</xdr:row>
      <xdr:rowOff>390240</xdr:rowOff>
    </xdr:to>
    <xdr:pic>
      <xdr:nvPicPr>
        <xdr:cNvPr id="1054" name="Picture 105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931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106665</xdr:colOff>
      <xdr:row>9</xdr:row>
      <xdr:rowOff>162000</xdr:rowOff>
    </xdr:from>
    <xdr:to>
      <xdr:col>1</xdr:col>
      <xdr:colOff>954105</xdr:colOff>
      <xdr:row>9</xdr:row>
      <xdr:rowOff>1082520</xdr:rowOff>
    </xdr:to>
    <xdr:pic>
      <xdr:nvPicPr>
        <xdr:cNvPr id="1055" name="Picture 1053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25790" y="2343225"/>
          <a:ext cx="847440" cy="92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78255</xdr:colOff>
      <xdr:row>21</xdr:row>
      <xdr:rowOff>447840</xdr:rowOff>
    </xdr:from>
    <xdr:to>
      <xdr:col>1</xdr:col>
      <xdr:colOff>963855</xdr:colOff>
      <xdr:row>22</xdr:row>
      <xdr:rowOff>322560</xdr:rowOff>
    </xdr:to>
    <xdr:pic>
      <xdr:nvPicPr>
        <xdr:cNvPr id="1056" name="Picture 1054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97380" y="15230640"/>
          <a:ext cx="885600" cy="6652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78120</xdr:colOff>
      <xdr:row>10</xdr:row>
      <xdr:rowOff>905040</xdr:rowOff>
    </xdr:from>
    <xdr:to>
      <xdr:col>1</xdr:col>
      <xdr:colOff>925560</xdr:colOff>
      <xdr:row>11</xdr:row>
      <xdr:rowOff>429120</xdr:rowOff>
    </xdr:to>
    <xdr:pic>
      <xdr:nvPicPr>
        <xdr:cNvPr id="1057" name="Picture 1055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33320" y="4181400"/>
          <a:ext cx="847440" cy="771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125910</xdr:colOff>
      <xdr:row>16</xdr:row>
      <xdr:rowOff>895680</xdr:rowOff>
    </xdr:from>
    <xdr:to>
      <xdr:col>1</xdr:col>
      <xdr:colOff>935190</xdr:colOff>
      <xdr:row>17</xdr:row>
      <xdr:rowOff>457920</xdr:rowOff>
    </xdr:to>
    <xdr:pic>
      <xdr:nvPicPr>
        <xdr:cNvPr id="1058" name="Picture 1056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45035" y="11811330"/>
          <a:ext cx="809280" cy="8100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87750</xdr:colOff>
      <xdr:row>12</xdr:row>
      <xdr:rowOff>1162440</xdr:rowOff>
    </xdr:from>
    <xdr:to>
      <xdr:col>1</xdr:col>
      <xdr:colOff>982710</xdr:colOff>
      <xdr:row>13</xdr:row>
      <xdr:rowOff>590760</xdr:rowOff>
    </xdr:to>
    <xdr:pic>
      <xdr:nvPicPr>
        <xdr:cNvPr id="1059" name="Picture 1057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706875" y="7086990"/>
          <a:ext cx="894960" cy="6760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135435</xdr:colOff>
      <xdr:row>15</xdr:row>
      <xdr:rowOff>324000</xdr:rowOff>
    </xdr:from>
    <xdr:to>
      <xdr:col>1</xdr:col>
      <xdr:colOff>935355</xdr:colOff>
      <xdr:row>15</xdr:row>
      <xdr:rowOff>952200</xdr:rowOff>
    </xdr:to>
    <xdr:pic>
      <xdr:nvPicPr>
        <xdr:cNvPr id="1060" name="Picture 1058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754560" y="9991875"/>
          <a:ext cx="799920" cy="6282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557640</xdr:colOff>
      <xdr:row>0</xdr:row>
      <xdr:rowOff>390240</xdr:rowOff>
    </xdr:to>
    <xdr:pic>
      <xdr:nvPicPr>
        <xdr:cNvPr id="1061" name="Picture 105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834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69614</xdr:colOff>
      <xdr:row>8</xdr:row>
      <xdr:rowOff>428625</xdr:rowOff>
    </xdr:from>
    <xdr:to>
      <xdr:col>1</xdr:col>
      <xdr:colOff>952499</xdr:colOff>
      <xdr:row>10</xdr:row>
      <xdr:rowOff>215850</xdr:rowOff>
    </xdr:to>
    <xdr:pic>
      <xdr:nvPicPr>
        <xdr:cNvPr id="1062" name="Picture 1060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50664" y="2409825"/>
          <a:ext cx="882885" cy="8445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41040</xdr:colOff>
      <xdr:row>14</xdr:row>
      <xdr:rowOff>104760</xdr:rowOff>
    </xdr:from>
    <xdr:to>
      <xdr:col>1</xdr:col>
      <xdr:colOff>907560</xdr:colOff>
      <xdr:row>14</xdr:row>
      <xdr:rowOff>713880</xdr:rowOff>
    </xdr:to>
    <xdr:pic>
      <xdr:nvPicPr>
        <xdr:cNvPr id="1063" name="Picture 1061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66880" y="6238800"/>
          <a:ext cx="86652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41040</xdr:colOff>
      <xdr:row>15</xdr:row>
      <xdr:rowOff>104760</xdr:rowOff>
    </xdr:from>
    <xdr:to>
      <xdr:col>1</xdr:col>
      <xdr:colOff>916920</xdr:colOff>
      <xdr:row>15</xdr:row>
      <xdr:rowOff>692280</xdr:rowOff>
    </xdr:to>
    <xdr:pic>
      <xdr:nvPicPr>
        <xdr:cNvPr id="1064" name="Picture 1062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866880" y="7048440"/>
          <a:ext cx="875880" cy="587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31320</xdr:colOff>
      <xdr:row>16</xdr:row>
      <xdr:rowOff>238320</xdr:rowOff>
    </xdr:from>
    <xdr:to>
      <xdr:col>1</xdr:col>
      <xdr:colOff>897840</xdr:colOff>
      <xdr:row>16</xdr:row>
      <xdr:rowOff>733320</xdr:rowOff>
    </xdr:to>
    <xdr:pic>
      <xdr:nvPicPr>
        <xdr:cNvPr id="1065" name="Picture 1063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857160" y="8001000"/>
          <a:ext cx="866520" cy="495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107640</xdr:colOff>
      <xdr:row>17</xdr:row>
      <xdr:rowOff>47880</xdr:rowOff>
    </xdr:from>
    <xdr:to>
      <xdr:col>1</xdr:col>
      <xdr:colOff>802440</xdr:colOff>
      <xdr:row>17</xdr:row>
      <xdr:rowOff>981360</xdr:rowOff>
    </xdr:to>
    <xdr:pic>
      <xdr:nvPicPr>
        <xdr:cNvPr id="1066" name="Picture 1064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33480" y="8724960"/>
          <a:ext cx="694800" cy="933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78975</xdr:colOff>
      <xdr:row>12</xdr:row>
      <xdr:rowOff>295200</xdr:rowOff>
    </xdr:from>
    <xdr:to>
      <xdr:col>1</xdr:col>
      <xdr:colOff>914895</xdr:colOff>
      <xdr:row>12</xdr:row>
      <xdr:rowOff>923400</xdr:rowOff>
    </xdr:to>
    <xdr:pic>
      <xdr:nvPicPr>
        <xdr:cNvPr id="1067" name="Picture 1065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60025" y="4067100"/>
          <a:ext cx="83592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78975</xdr:colOff>
      <xdr:row>13</xdr:row>
      <xdr:rowOff>190800</xdr:rowOff>
    </xdr:from>
    <xdr:to>
      <xdr:col>1</xdr:col>
      <xdr:colOff>935775</xdr:colOff>
      <xdr:row>13</xdr:row>
      <xdr:rowOff>834840</xdr:rowOff>
    </xdr:to>
    <xdr:pic>
      <xdr:nvPicPr>
        <xdr:cNvPr id="1068" name="Picture 1066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860025" y="5220000"/>
          <a:ext cx="856800" cy="644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470880</xdr:colOff>
      <xdr:row>0</xdr:row>
      <xdr:rowOff>390240</xdr:rowOff>
    </xdr:to>
    <xdr:pic>
      <xdr:nvPicPr>
        <xdr:cNvPr id="1069" name="Picture 106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079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34335</xdr:colOff>
      <xdr:row>8</xdr:row>
      <xdr:rowOff>171645</xdr:rowOff>
    </xdr:from>
    <xdr:to>
      <xdr:col>1</xdr:col>
      <xdr:colOff>768735</xdr:colOff>
      <xdr:row>9</xdr:row>
      <xdr:rowOff>228525</xdr:rowOff>
    </xdr:to>
    <xdr:pic>
      <xdr:nvPicPr>
        <xdr:cNvPr id="1070" name="Picture 106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20160" y="2200470"/>
          <a:ext cx="734400" cy="53313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38101</xdr:colOff>
      <xdr:row>10</xdr:row>
      <xdr:rowOff>76200</xdr:rowOff>
    </xdr:from>
    <xdr:to>
      <xdr:col>1</xdr:col>
      <xdr:colOff>781051</xdr:colOff>
      <xdr:row>10</xdr:row>
      <xdr:rowOff>500743</xdr:rowOff>
    </xdr:to>
    <xdr:pic>
      <xdr:nvPicPr>
        <xdr:cNvPr id="4096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923926" y="3162300"/>
          <a:ext cx="742950" cy="4245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38101</xdr:colOff>
      <xdr:row>11</xdr:row>
      <xdr:rowOff>76200</xdr:rowOff>
    </xdr:from>
    <xdr:to>
      <xdr:col>1</xdr:col>
      <xdr:colOff>796035</xdr:colOff>
      <xdr:row>11</xdr:row>
      <xdr:rowOff>504825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923926" y="3743325"/>
          <a:ext cx="757934" cy="428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19080</xdr:rowOff>
    </xdr:from>
    <xdr:to>
      <xdr:col>1</xdr:col>
      <xdr:colOff>301560</xdr:colOff>
      <xdr:row>0</xdr:row>
      <xdr:rowOff>351720</xdr:rowOff>
    </xdr:to>
    <xdr:pic>
      <xdr:nvPicPr>
        <xdr:cNvPr id="1079" name="Picture 107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19080"/>
          <a:ext cx="1090080" cy="332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171450</xdr:colOff>
      <xdr:row>12</xdr:row>
      <xdr:rowOff>251125</xdr:rowOff>
    </xdr:from>
    <xdr:to>
      <xdr:col>1</xdr:col>
      <xdr:colOff>895350</xdr:colOff>
      <xdr:row>14</xdr:row>
      <xdr:rowOff>285750</xdr:rowOff>
    </xdr:to>
    <xdr:pic>
      <xdr:nvPicPr>
        <xdr:cNvPr id="3379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42975" y="3280075"/>
          <a:ext cx="723900" cy="644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76200</xdr:colOff>
      <xdr:row>30</xdr:row>
      <xdr:rowOff>54088</xdr:rowOff>
    </xdr:from>
    <xdr:to>
      <xdr:col>1</xdr:col>
      <xdr:colOff>895349</xdr:colOff>
      <xdr:row>32</xdr:row>
      <xdr:rowOff>209550</xdr:rowOff>
    </xdr:to>
    <xdr:pic>
      <xdr:nvPicPr>
        <xdr:cNvPr id="3379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847725" y="8569438"/>
          <a:ext cx="819149" cy="7269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85725</xdr:colOff>
      <xdr:row>47</xdr:row>
      <xdr:rowOff>237524</xdr:rowOff>
    </xdr:from>
    <xdr:to>
      <xdr:col>1</xdr:col>
      <xdr:colOff>914400</xdr:colOff>
      <xdr:row>50</xdr:row>
      <xdr:rowOff>142875</xdr:rowOff>
    </xdr:to>
    <xdr:pic>
      <xdr:nvPicPr>
        <xdr:cNvPr id="3379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857250" y="13610624"/>
          <a:ext cx="828675" cy="7626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76200</xdr:colOff>
      <xdr:row>67</xdr:row>
      <xdr:rowOff>51792</xdr:rowOff>
    </xdr:from>
    <xdr:to>
      <xdr:col>1</xdr:col>
      <xdr:colOff>904875</xdr:colOff>
      <xdr:row>69</xdr:row>
      <xdr:rowOff>257175</xdr:rowOff>
    </xdr:to>
    <xdr:pic>
      <xdr:nvPicPr>
        <xdr:cNvPr id="3379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847725" y="19139892"/>
          <a:ext cx="828675" cy="7768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76200</xdr:colOff>
      <xdr:row>94</xdr:row>
      <xdr:rowOff>257175</xdr:rowOff>
    </xdr:from>
    <xdr:to>
      <xdr:col>1</xdr:col>
      <xdr:colOff>904053</xdr:colOff>
      <xdr:row>97</xdr:row>
      <xdr:rowOff>76199</xdr:rowOff>
    </xdr:to>
    <xdr:pic>
      <xdr:nvPicPr>
        <xdr:cNvPr id="3379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847725" y="27060525"/>
          <a:ext cx="827853" cy="6762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66676</xdr:colOff>
      <xdr:row>102</xdr:row>
      <xdr:rowOff>264311</xdr:rowOff>
    </xdr:from>
    <xdr:to>
      <xdr:col>1</xdr:col>
      <xdr:colOff>904875</xdr:colOff>
      <xdr:row>105</xdr:row>
      <xdr:rowOff>123824</xdr:rowOff>
    </xdr:to>
    <xdr:pic>
      <xdr:nvPicPr>
        <xdr:cNvPr id="3379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838201" y="29353661"/>
          <a:ext cx="838199" cy="7167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38100</xdr:colOff>
      <xdr:row>110</xdr:row>
      <xdr:rowOff>247650</xdr:rowOff>
    </xdr:from>
    <xdr:to>
      <xdr:col>1</xdr:col>
      <xdr:colOff>894458</xdr:colOff>
      <xdr:row>113</xdr:row>
      <xdr:rowOff>114300</xdr:rowOff>
    </xdr:to>
    <xdr:pic>
      <xdr:nvPicPr>
        <xdr:cNvPr id="3380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09625" y="31623000"/>
          <a:ext cx="856358" cy="723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124</xdr:row>
      <xdr:rowOff>196404</xdr:rowOff>
    </xdr:from>
    <xdr:to>
      <xdr:col>1</xdr:col>
      <xdr:colOff>866775</xdr:colOff>
      <xdr:row>127</xdr:row>
      <xdr:rowOff>95249</xdr:rowOff>
    </xdr:to>
    <xdr:pic>
      <xdr:nvPicPr>
        <xdr:cNvPr id="33802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66775" y="35572254"/>
          <a:ext cx="771525" cy="756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129</xdr:row>
      <xdr:rowOff>31376</xdr:rowOff>
    </xdr:from>
    <xdr:to>
      <xdr:col>1</xdr:col>
      <xdr:colOff>904875</xdr:colOff>
      <xdr:row>130</xdr:row>
      <xdr:rowOff>342900</xdr:rowOff>
    </xdr:to>
    <xdr:pic>
      <xdr:nvPicPr>
        <xdr:cNvPr id="33803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876300" y="37026476"/>
          <a:ext cx="800100" cy="7687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132</xdr:row>
      <xdr:rowOff>117623</xdr:rowOff>
    </xdr:from>
    <xdr:to>
      <xdr:col>1</xdr:col>
      <xdr:colOff>800100</xdr:colOff>
      <xdr:row>134</xdr:row>
      <xdr:rowOff>190499</xdr:rowOff>
    </xdr:to>
    <xdr:pic>
      <xdr:nvPicPr>
        <xdr:cNvPr id="33804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85825" y="38484323"/>
          <a:ext cx="685800" cy="6443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47625</xdr:colOff>
      <xdr:row>137</xdr:row>
      <xdr:rowOff>257174</xdr:rowOff>
    </xdr:from>
    <xdr:to>
      <xdr:col>1</xdr:col>
      <xdr:colOff>930428</xdr:colOff>
      <xdr:row>140</xdr:row>
      <xdr:rowOff>247649</xdr:rowOff>
    </xdr:to>
    <xdr:pic>
      <xdr:nvPicPr>
        <xdr:cNvPr id="3380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19150" y="40052624"/>
          <a:ext cx="882803" cy="847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95251</xdr:colOff>
      <xdr:row>156</xdr:row>
      <xdr:rowOff>106540</xdr:rowOff>
    </xdr:from>
    <xdr:to>
      <xdr:col>1</xdr:col>
      <xdr:colOff>914400</xdr:colOff>
      <xdr:row>159</xdr:row>
      <xdr:rowOff>38100</xdr:rowOff>
    </xdr:to>
    <xdr:pic>
      <xdr:nvPicPr>
        <xdr:cNvPr id="33806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66776" y="45331240"/>
          <a:ext cx="819149" cy="7888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85725</xdr:colOff>
      <xdr:row>146</xdr:row>
      <xdr:rowOff>247650</xdr:rowOff>
    </xdr:from>
    <xdr:to>
      <xdr:col>1</xdr:col>
      <xdr:colOff>902363</xdr:colOff>
      <xdr:row>149</xdr:row>
      <xdr:rowOff>85725</xdr:rowOff>
    </xdr:to>
    <xdr:pic>
      <xdr:nvPicPr>
        <xdr:cNvPr id="33807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57250" y="42614850"/>
          <a:ext cx="816638" cy="695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66676</xdr:colOff>
      <xdr:row>175</xdr:row>
      <xdr:rowOff>267879</xdr:rowOff>
    </xdr:from>
    <xdr:to>
      <xdr:col>1</xdr:col>
      <xdr:colOff>904876</xdr:colOff>
      <xdr:row>178</xdr:row>
      <xdr:rowOff>161925</xdr:rowOff>
    </xdr:to>
    <xdr:pic>
      <xdr:nvPicPr>
        <xdr:cNvPr id="33808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38201" y="50921829"/>
          <a:ext cx="838200" cy="75129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185</xdr:row>
      <xdr:rowOff>200025</xdr:rowOff>
    </xdr:from>
    <xdr:to>
      <xdr:col>1</xdr:col>
      <xdr:colOff>919991</xdr:colOff>
      <xdr:row>188</xdr:row>
      <xdr:rowOff>161925</xdr:rowOff>
    </xdr:to>
    <xdr:pic>
      <xdr:nvPicPr>
        <xdr:cNvPr id="33809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66775" y="53711475"/>
          <a:ext cx="824741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76200</xdr:colOff>
      <xdr:row>165</xdr:row>
      <xdr:rowOff>34112</xdr:rowOff>
    </xdr:from>
    <xdr:to>
      <xdr:col>1</xdr:col>
      <xdr:colOff>942975</xdr:colOff>
      <xdr:row>167</xdr:row>
      <xdr:rowOff>228599</xdr:rowOff>
    </xdr:to>
    <xdr:pic>
      <xdr:nvPicPr>
        <xdr:cNvPr id="33810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847725" y="47830562"/>
          <a:ext cx="866775" cy="7659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28440</xdr:colOff>
      <xdr:row>0</xdr:row>
      <xdr:rowOff>9360</xdr:rowOff>
    </xdr:from>
    <xdr:to>
      <xdr:col>1</xdr:col>
      <xdr:colOff>352800</xdr:colOff>
      <xdr:row>0</xdr:row>
      <xdr:rowOff>342000</xdr:rowOff>
    </xdr:to>
    <xdr:pic>
      <xdr:nvPicPr>
        <xdr:cNvPr id="1087" name="Picture 108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28440" y="9360"/>
          <a:ext cx="1090080" cy="332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34335</xdr:colOff>
      <xdr:row>8</xdr:row>
      <xdr:rowOff>704895</xdr:rowOff>
    </xdr:from>
    <xdr:to>
      <xdr:col>1</xdr:col>
      <xdr:colOff>691335</xdr:colOff>
      <xdr:row>9</xdr:row>
      <xdr:rowOff>599775</xdr:rowOff>
    </xdr:to>
    <xdr:pic>
      <xdr:nvPicPr>
        <xdr:cNvPr id="1088" name="Picture 1086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758235" y="2362245"/>
          <a:ext cx="657000" cy="6473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38220</xdr:colOff>
      <xdr:row>11</xdr:row>
      <xdr:rowOff>428775</xdr:rowOff>
    </xdr:from>
    <xdr:to>
      <xdr:col>1</xdr:col>
      <xdr:colOff>681780</xdr:colOff>
      <xdr:row>13</xdr:row>
      <xdr:rowOff>66645</xdr:rowOff>
    </xdr:to>
    <xdr:pic>
      <xdr:nvPicPr>
        <xdr:cNvPr id="1089" name="Picture 108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762120" y="4067325"/>
          <a:ext cx="643560" cy="59037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52305</xdr:colOff>
      <xdr:row>12</xdr:row>
      <xdr:rowOff>9675</xdr:rowOff>
    </xdr:from>
    <xdr:to>
      <xdr:col>1</xdr:col>
      <xdr:colOff>1042665</xdr:colOff>
      <xdr:row>13</xdr:row>
      <xdr:rowOff>423480</xdr:rowOff>
    </xdr:to>
    <xdr:pic>
      <xdr:nvPicPr>
        <xdr:cNvPr id="1090" name="Picture 108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119105" y="3524400"/>
          <a:ext cx="990360" cy="8805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71355</xdr:colOff>
      <xdr:row>20</xdr:row>
      <xdr:rowOff>411795</xdr:rowOff>
    </xdr:from>
    <xdr:to>
      <xdr:col>1</xdr:col>
      <xdr:colOff>1014195</xdr:colOff>
      <xdr:row>21</xdr:row>
      <xdr:rowOff>564075</xdr:rowOff>
    </xdr:to>
    <xdr:pic>
      <xdr:nvPicPr>
        <xdr:cNvPr id="1091" name="Picture 108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38155" y="6688770"/>
          <a:ext cx="942840" cy="7428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28440</xdr:rowOff>
    </xdr:from>
    <xdr:to>
      <xdr:col>1</xdr:col>
      <xdr:colOff>4260</xdr:colOff>
      <xdr:row>0</xdr:row>
      <xdr:rowOff>361080</xdr:rowOff>
    </xdr:to>
    <xdr:pic>
      <xdr:nvPicPr>
        <xdr:cNvPr id="1092" name="Picture 109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9080" y="28440"/>
          <a:ext cx="1090080" cy="332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42780</xdr:colOff>
      <xdr:row>16</xdr:row>
      <xdr:rowOff>230910</xdr:rowOff>
    </xdr:from>
    <xdr:to>
      <xdr:col>1</xdr:col>
      <xdr:colOff>1052220</xdr:colOff>
      <xdr:row>18</xdr:row>
      <xdr:rowOff>287790</xdr:rowOff>
    </xdr:to>
    <xdr:pic>
      <xdr:nvPicPr>
        <xdr:cNvPr id="1093" name="Picture 109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109580" y="5288685"/>
          <a:ext cx="1009440" cy="666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66645</xdr:colOff>
      <xdr:row>9</xdr:row>
      <xdr:rowOff>28860</xdr:rowOff>
    </xdr:from>
    <xdr:to>
      <xdr:col>1</xdr:col>
      <xdr:colOff>1042635</xdr:colOff>
      <xdr:row>10</xdr:row>
      <xdr:rowOff>380835</xdr:rowOff>
    </xdr:to>
    <xdr:pic>
      <xdr:nvPicPr>
        <xdr:cNvPr id="1094" name="Picture 109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33445" y="2257710"/>
          <a:ext cx="975990" cy="7615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52305</xdr:colOff>
      <xdr:row>22</xdr:row>
      <xdr:rowOff>249705</xdr:rowOff>
    </xdr:from>
    <xdr:to>
      <xdr:col>1</xdr:col>
      <xdr:colOff>1032945</xdr:colOff>
      <xdr:row>23</xdr:row>
      <xdr:rowOff>20745</xdr:rowOff>
    </xdr:to>
    <xdr:pic>
      <xdr:nvPicPr>
        <xdr:cNvPr id="1095" name="Picture 1093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19105" y="7707780"/>
          <a:ext cx="980640" cy="7235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28440</xdr:rowOff>
    </xdr:from>
    <xdr:to>
      <xdr:col>1</xdr:col>
      <xdr:colOff>262800</xdr:colOff>
      <xdr:row>0</xdr:row>
      <xdr:rowOff>361080</xdr:rowOff>
    </xdr:to>
    <xdr:pic>
      <xdr:nvPicPr>
        <xdr:cNvPr id="1096" name="Picture 109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28440"/>
          <a:ext cx="1090080" cy="332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67980</xdr:colOff>
      <xdr:row>8</xdr:row>
      <xdr:rowOff>209805</xdr:rowOff>
    </xdr:from>
    <xdr:to>
      <xdr:col>1</xdr:col>
      <xdr:colOff>1115220</xdr:colOff>
      <xdr:row>9</xdr:row>
      <xdr:rowOff>47670</xdr:rowOff>
    </xdr:to>
    <xdr:pic>
      <xdr:nvPicPr>
        <xdr:cNvPr id="1097" name="Picture 1095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68080" y="1857630"/>
          <a:ext cx="10472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115635</xdr:colOff>
      <xdr:row>9</xdr:row>
      <xdr:rowOff>247635</xdr:rowOff>
    </xdr:from>
    <xdr:to>
      <xdr:col>1</xdr:col>
      <xdr:colOff>1125075</xdr:colOff>
      <xdr:row>10</xdr:row>
      <xdr:rowOff>56700</xdr:rowOff>
    </xdr:to>
    <xdr:pic>
      <xdr:nvPicPr>
        <xdr:cNvPr id="1098" name="Picture 1096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15735" y="2838435"/>
          <a:ext cx="10094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77535</xdr:colOff>
      <xdr:row>10</xdr:row>
      <xdr:rowOff>219390</xdr:rowOff>
    </xdr:from>
    <xdr:to>
      <xdr:col>1</xdr:col>
      <xdr:colOff>1124775</xdr:colOff>
      <xdr:row>11</xdr:row>
      <xdr:rowOff>57255</xdr:rowOff>
    </xdr:to>
    <xdr:pic>
      <xdr:nvPicPr>
        <xdr:cNvPr id="1099" name="Picture 1097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77635" y="3753165"/>
          <a:ext cx="10472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77700</xdr:colOff>
      <xdr:row>12</xdr:row>
      <xdr:rowOff>228750</xdr:rowOff>
    </xdr:from>
    <xdr:to>
      <xdr:col>1</xdr:col>
      <xdr:colOff>1124940</xdr:colOff>
      <xdr:row>13</xdr:row>
      <xdr:rowOff>66615</xdr:rowOff>
    </xdr:to>
    <xdr:pic>
      <xdr:nvPicPr>
        <xdr:cNvPr id="1100" name="Picture 109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77800" y="5648475"/>
          <a:ext cx="10472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77670</xdr:colOff>
      <xdr:row>14</xdr:row>
      <xdr:rowOff>257295</xdr:rowOff>
    </xdr:from>
    <xdr:to>
      <xdr:col>1</xdr:col>
      <xdr:colOff>1124910</xdr:colOff>
      <xdr:row>15</xdr:row>
      <xdr:rowOff>95160</xdr:rowOff>
    </xdr:to>
    <xdr:pic>
      <xdr:nvPicPr>
        <xdr:cNvPr id="1101" name="Picture 109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77770" y="7562970"/>
          <a:ext cx="10472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115725</xdr:colOff>
      <xdr:row>11</xdr:row>
      <xdr:rowOff>286125</xdr:rowOff>
    </xdr:from>
    <xdr:to>
      <xdr:col>1</xdr:col>
      <xdr:colOff>1067925</xdr:colOff>
      <xdr:row>12</xdr:row>
      <xdr:rowOff>57030</xdr:rowOff>
    </xdr:to>
    <xdr:pic>
      <xdr:nvPicPr>
        <xdr:cNvPr id="1102" name="Picture 110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15825" y="4762875"/>
          <a:ext cx="9522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125190</xdr:colOff>
      <xdr:row>13</xdr:row>
      <xdr:rowOff>257580</xdr:rowOff>
    </xdr:from>
    <xdr:to>
      <xdr:col>1</xdr:col>
      <xdr:colOff>1077390</xdr:colOff>
      <xdr:row>14</xdr:row>
      <xdr:rowOff>28485</xdr:rowOff>
    </xdr:to>
    <xdr:pic>
      <xdr:nvPicPr>
        <xdr:cNvPr id="1103" name="Picture 1101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25290" y="6620280"/>
          <a:ext cx="95220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134715</xdr:colOff>
      <xdr:row>15</xdr:row>
      <xdr:rowOff>285735</xdr:rowOff>
    </xdr:from>
    <xdr:to>
      <xdr:col>1</xdr:col>
      <xdr:colOff>1086915</xdr:colOff>
      <xdr:row>16</xdr:row>
      <xdr:rowOff>56640</xdr:rowOff>
    </xdr:to>
    <xdr:pic>
      <xdr:nvPicPr>
        <xdr:cNvPr id="1104" name="Picture 110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34815" y="8534385"/>
          <a:ext cx="952200" cy="7138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83325</xdr:colOff>
      <xdr:row>21</xdr:row>
      <xdr:rowOff>85830</xdr:rowOff>
    </xdr:from>
    <xdr:to>
      <xdr:col>1</xdr:col>
      <xdr:colOff>797205</xdr:colOff>
      <xdr:row>25</xdr:row>
      <xdr:rowOff>75930</xdr:rowOff>
    </xdr:to>
    <xdr:pic>
      <xdr:nvPicPr>
        <xdr:cNvPr id="1105" name="Picture 110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40575" y="4391130"/>
          <a:ext cx="713880" cy="637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54855</xdr:colOff>
      <xdr:row>15</xdr:row>
      <xdr:rowOff>67125</xdr:rowOff>
    </xdr:from>
    <xdr:to>
      <xdr:col>1</xdr:col>
      <xdr:colOff>778455</xdr:colOff>
      <xdr:row>19</xdr:row>
      <xdr:rowOff>66525</xdr:rowOff>
    </xdr:to>
    <xdr:pic>
      <xdr:nvPicPr>
        <xdr:cNvPr id="1106" name="Picture 1104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912105" y="3419925"/>
          <a:ext cx="723600" cy="6471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102510</xdr:colOff>
      <xdr:row>9</xdr:row>
      <xdr:rowOff>57300</xdr:rowOff>
    </xdr:from>
    <xdr:to>
      <xdr:col>1</xdr:col>
      <xdr:colOff>797310</xdr:colOff>
      <xdr:row>12</xdr:row>
      <xdr:rowOff>180825</xdr:rowOff>
    </xdr:to>
    <xdr:pic>
      <xdr:nvPicPr>
        <xdr:cNvPr id="1107" name="Picture 110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959760" y="2409975"/>
          <a:ext cx="694800" cy="6188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73965</xdr:colOff>
      <xdr:row>27</xdr:row>
      <xdr:rowOff>85980</xdr:rowOff>
    </xdr:from>
    <xdr:to>
      <xdr:col>1</xdr:col>
      <xdr:colOff>797565</xdr:colOff>
      <xdr:row>31</xdr:row>
      <xdr:rowOff>76020</xdr:rowOff>
    </xdr:to>
    <xdr:pic>
      <xdr:nvPicPr>
        <xdr:cNvPr id="1108" name="Picture 110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31215" y="5343780"/>
          <a:ext cx="723600" cy="6377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54690</xdr:colOff>
      <xdr:row>33</xdr:row>
      <xdr:rowOff>104880</xdr:rowOff>
    </xdr:from>
    <xdr:to>
      <xdr:col>1</xdr:col>
      <xdr:colOff>797370</xdr:colOff>
      <xdr:row>37</xdr:row>
      <xdr:rowOff>123420</xdr:rowOff>
    </xdr:to>
    <xdr:pic>
      <xdr:nvPicPr>
        <xdr:cNvPr id="1109" name="Picture 110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911940" y="6315180"/>
          <a:ext cx="742680" cy="666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54750</xdr:colOff>
      <xdr:row>39</xdr:row>
      <xdr:rowOff>133740</xdr:rowOff>
    </xdr:from>
    <xdr:to>
      <xdr:col>1</xdr:col>
      <xdr:colOff>740190</xdr:colOff>
      <xdr:row>43</xdr:row>
      <xdr:rowOff>94980</xdr:rowOff>
    </xdr:to>
    <xdr:pic>
      <xdr:nvPicPr>
        <xdr:cNvPr id="1110" name="Picture 1108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12000" y="7296540"/>
          <a:ext cx="685440" cy="6089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102315</xdr:colOff>
      <xdr:row>51</xdr:row>
      <xdr:rowOff>19125</xdr:rowOff>
    </xdr:from>
    <xdr:to>
      <xdr:col>1</xdr:col>
      <xdr:colOff>825915</xdr:colOff>
      <xdr:row>55</xdr:row>
      <xdr:rowOff>75825</xdr:rowOff>
    </xdr:to>
    <xdr:pic>
      <xdr:nvPicPr>
        <xdr:cNvPr id="1111" name="Picture 1109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959565" y="9086925"/>
          <a:ext cx="723600" cy="704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54690</xdr:colOff>
      <xdr:row>45</xdr:row>
      <xdr:rowOff>114570</xdr:rowOff>
    </xdr:from>
    <xdr:to>
      <xdr:col>1</xdr:col>
      <xdr:colOff>787650</xdr:colOff>
      <xdr:row>50</xdr:row>
      <xdr:rowOff>28230</xdr:rowOff>
    </xdr:to>
    <xdr:pic>
      <xdr:nvPicPr>
        <xdr:cNvPr id="1112" name="Picture 1110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911940" y="8229870"/>
          <a:ext cx="732960" cy="713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73935</xdr:colOff>
      <xdr:row>57</xdr:row>
      <xdr:rowOff>85920</xdr:rowOff>
    </xdr:from>
    <xdr:to>
      <xdr:col>1</xdr:col>
      <xdr:colOff>806895</xdr:colOff>
      <xdr:row>61</xdr:row>
      <xdr:rowOff>151920</xdr:rowOff>
    </xdr:to>
    <xdr:pic>
      <xdr:nvPicPr>
        <xdr:cNvPr id="1113" name="Picture 1111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931185" y="10106220"/>
          <a:ext cx="732960" cy="7137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64245</xdr:colOff>
      <xdr:row>63</xdr:row>
      <xdr:rowOff>95670</xdr:rowOff>
    </xdr:from>
    <xdr:to>
      <xdr:col>1</xdr:col>
      <xdr:colOff>759045</xdr:colOff>
      <xdr:row>67</xdr:row>
      <xdr:rowOff>114150</xdr:rowOff>
    </xdr:to>
    <xdr:pic>
      <xdr:nvPicPr>
        <xdr:cNvPr id="1114" name="Picture 1112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921495" y="11068470"/>
          <a:ext cx="694800" cy="6661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64440</xdr:colOff>
      <xdr:row>69</xdr:row>
      <xdr:rowOff>124020</xdr:rowOff>
    </xdr:from>
    <xdr:to>
      <xdr:col>1</xdr:col>
      <xdr:colOff>730800</xdr:colOff>
      <xdr:row>73</xdr:row>
      <xdr:rowOff>133140</xdr:rowOff>
    </xdr:to>
    <xdr:pic>
      <xdr:nvPicPr>
        <xdr:cNvPr id="1115" name="Picture 1113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921690" y="12049320"/>
          <a:ext cx="666360" cy="6568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93015</xdr:colOff>
      <xdr:row>75</xdr:row>
      <xdr:rowOff>76305</xdr:rowOff>
    </xdr:from>
    <xdr:to>
      <xdr:col>1</xdr:col>
      <xdr:colOff>787815</xdr:colOff>
      <xdr:row>79</xdr:row>
      <xdr:rowOff>104565</xdr:rowOff>
    </xdr:to>
    <xdr:pic>
      <xdr:nvPicPr>
        <xdr:cNvPr id="1116" name="Picture 1114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950265" y="12954105"/>
          <a:ext cx="694800" cy="67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47730</xdr:colOff>
      <xdr:row>81</xdr:row>
      <xdr:rowOff>47700</xdr:rowOff>
    </xdr:from>
    <xdr:to>
      <xdr:col>1</xdr:col>
      <xdr:colOff>806865</xdr:colOff>
      <xdr:row>86</xdr:row>
      <xdr:rowOff>18600</xdr:rowOff>
    </xdr:to>
    <xdr:pic>
      <xdr:nvPicPr>
        <xdr:cNvPr id="1117" name="Picture 1115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904980" y="13878000"/>
          <a:ext cx="759135" cy="771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92925</xdr:colOff>
      <xdr:row>87</xdr:row>
      <xdr:rowOff>57255</xdr:rowOff>
    </xdr:from>
    <xdr:to>
      <xdr:col>1</xdr:col>
      <xdr:colOff>797445</xdr:colOff>
      <xdr:row>91</xdr:row>
      <xdr:rowOff>104235</xdr:rowOff>
    </xdr:to>
    <xdr:pic>
      <xdr:nvPicPr>
        <xdr:cNvPr id="1118" name="Picture 1116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950175" y="14840055"/>
          <a:ext cx="704520" cy="69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83460</xdr:colOff>
      <xdr:row>93</xdr:row>
      <xdr:rowOff>95670</xdr:rowOff>
    </xdr:from>
    <xdr:to>
      <xdr:col>1</xdr:col>
      <xdr:colOff>816420</xdr:colOff>
      <xdr:row>97</xdr:row>
      <xdr:rowOff>114150</xdr:rowOff>
    </xdr:to>
    <xdr:pic>
      <xdr:nvPicPr>
        <xdr:cNvPr id="1119" name="Picture 1117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940710" y="15830970"/>
          <a:ext cx="732960" cy="6661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838170</xdr:colOff>
      <xdr:row>99</xdr:row>
      <xdr:rowOff>405</xdr:rowOff>
    </xdr:from>
    <xdr:to>
      <xdr:col>1</xdr:col>
      <xdr:colOff>768630</xdr:colOff>
      <xdr:row>103</xdr:row>
      <xdr:rowOff>133425</xdr:rowOff>
    </xdr:to>
    <xdr:pic>
      <xdr:nvPicPr>
        <xdr:cNvPr id="1120" name="Picture 1118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838170" y="16688205"/>
          <a:ext cx="787710" cy="780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28710</xdr:colOff>
      <xdr:row>105</xdr:row>
      <xdr:rowOff>9735</xdr:rowOff>
    </xdr:from>
    <xdr:to>
      <xdr:col>1</xdr:col>
      <xdr:colOff>816615</xdr:colOff>
      <xdr:row>110</xdr:row>
      <xdr:rowOff>9435</xdr:rowOff>
    </xdr:to>
    <xdr:pic>
      <xdr:nvPicPr>
        <xdr:cNvPr id="1121" name="Picture 1119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85960" y="17650035"/>
          <a:ext cx="787905" cy="799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76170</xdr:colOff>
      <xdr:row>111</xdr:row>
      <xdr:rowOff>114720</xdr:rowOff>
    </xdr:from>
    <xdr:to>
      <xdr:col>1</xdr:col>
      <xdr:colOff>797280</xdr:colOff>
      <xdr:row>116</xdr:row>
      <xdr:rowOff>28320</xdr:rowOff>
    </xdr:to>
    <xdr:pic>
      <xdr:nvPicPr>
        <xdr:cNvPr id="1122" name="Picture 1120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933420" y="18707520"/>
          <a:ext cx="721110" cy="7137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168975</xdr:colOff>
      <xdr:row>140</xdr:row>
      <xdr:rowOff>9675</xdr:rowOff>
    </xdr:from>
    <xdr:to>
      <xdr:col>1</xdr:col>
      <xdr:colOff>845055</xdr:colOff>
      <xdr:row>144</xdr:row>
      <xdr:rowOff>18795</xdr:rowOff>
    </xdr:to>
    <xdr:pic>
      <xdr:nvPicPr>
        <xdr:cNvPr id="1123" name="Picture 1121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026225" y="23212575"/>
          <a:ext cx="676080" cy="6568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121350</xdr:colOff>
      <xdr:row>122</xdr:row>
      <xdr:rowOff>95505</xdr:rowOff>
    </xdr:from>
    <xdr:to>
      <xdr:col>1</xdr:col>
      <xdr:colOff>797430</xdr:colOff>
      <xdr:row>126</xdr:row>
      <xdr:rowOff>104625</xdr:rowOff>
    </xdr:to>
    <xdr:pic>
      <xdr:nvPicPr>
        <xdr:cNvPr id="1124" name="Picture 1122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978600" y="20440905"/>
          <a:ext cx="676080" cy="6568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168960</xdr:colOff>
      <xdr:row>155</xdr:row>
      <xdr:rowOff>66675</xdr:rowOff>
    </xdr:from>
    <xdr:to>
      <xdr:col>1</xdr:col>
      <xdr:colOff>857250</xdr:colOff>
      <xdr:row>160</xdr:row>
      <xdr:rowOff>45765</xdr:rowOff>
    </xdr:to>
    <xdr:pic>
      <xdr:nvPicPr>
        <xdr:cNvPr id="1125" name="Picture 1123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026210" y="25707975"/>
          <a:ext cx="688290" cy="7410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111825</xdr:colOff>
      <xdr:row>167</xdr:row>
      <xdr:rowOff>95565</xdr:rowOff>
    </xdr:from>
    <xdr:to>
      <xdr:col>1</xdr:col>
      <xdr:colOff>835425</xdr:colOff>
      <xdr:row>170</xdr:row>
      <xdr:rowOff>75945</xdr:rowOff>
    </xdr:to>
    <xdr:pic>
      <xdr:nvPicPr>
        <xdr:cNvPr id="1126" name="Picture 1124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969075" y="27641865"/>
          <a:ext cx="723600" cy="47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92970</xdr:colOff>
      <xdr:row>174</xdr:row>
      <xdr:rowOff>61935</xdr:rowOff>
    </xdr:from>
    <xdr:to>
      <xdr:col>1</xdr:col>
      <xdr:colOff>797490</xdr:colOff>
      <xdr:row>177</xdr:row>
      <xdr:rowOff>52035</xdr:rowOff>
    </xdr:to>
    <xdr:pic>
      <xdr:nvPicPr>
        <xdr:cNvPr id="1127" name="Picture 1125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950220" y="28741710"/>
          <a:ext cx="704520" cy="4473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54810</xdr:colOff>
      <xdr:row>180</xdr:row>
      <xdr:rowOff>33285</xdr:rowOff>
    </xdr:from>
    <xdr:to>
      <xdr:col>1</xdr:col>
      <xdr:colOff>768690</xdr:colOff>
      <xdr:row>183</xdr:row>
      <xdr:rowOff>42045</xdr:rowOff>
    </xdr:to>
    <xdr:pic>
      <xdr:nvPicPr>
        <xdr:cNvPr id="1128" name="Picture 1126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912060" y="29665560"/>
          <a:ext cx="713880" cy="46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92910</xdr:colOff>
      <xdr:row>186</xdr:row>
      <xdr:rowOff>33210</xdr:rowOff>
    </xdr:from>
    <xdr:to>
      <xdr:col>1</xdr:col>
      <xdr:colOff>816510</xdr:colOff>
      <xdr:row>189</xdr:row>
      <xdr:rowOff>99270</xdr:rowOff>
    </xdr:to>
    <xdr:pic>
      <xdr:nvPicPr>
        <xdr:cNvPr id="1129" name="Picture 1127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950160" y="30617985"/>
          <a:ext cx="723600" cy="5232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130875</xdr:colOff>
      <xdr:row>191</xdr:row>
      <xdr:rowOff>61755</xdr:rowOff>
    </xdr:from>
    <xdr:to>
      <xdr:col>1</xdr:col>
      <xdr:colOff>816315</xdr:colOff>
      <xdr:row>195</xdr:row>
      <xdr:rowOff>13635</xdr:rowOff>
    </xdr:to>
    <xdr:pic>
      <xdr:nvPicPr>
        <xdr:cNvPr id="1130" name="Picture 1128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988125" y="31408530"/>
          <a:ext cx="685440" cy="5995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83415</xdr:colOff>
      <xdr:row>197</xdr:row>
      <xdr:rowOff>176115</xdr:rowOff>
    </xdr:from>
    <xdr:to>
      <xdr:col>1</xdr:col>
      <xdr:colOff>787935</xdr:colOff>
      <xdr:row>201</xdr:row>
      <xdr:rowOff>137355</xdr:rowOff>
    </xdr:to>
    <xdr:pic>
      <xdr:nvPicPr>
        <xdr:cNvPr id="1131" name="Picture 1129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940665" y="32475390"/>
          <a:ext cx="704520" cy="6089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92970</xdr:colOff>
      <xdr:row>203</xdr:row>
      <xdr:rowOff>157005</xdr:rowOff>
    </xdr:from>
    <xdr:to>
      <xdr:col>1</xdr:col>
      <xdr:colOff>787770</xdr:colOff>
      <xdr:row>207</xdr:row>
      <xdr:rowOff>108885</xdr:rowOff>
    </xdr:to>
    <xdr:pic>
      <xdr:nvPicPr>
        <xdr:cNvPr id="1132" name="Picture 1130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950220" y="33408780"/>
          <a:ext cx="694800" cy="5995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112050</xdr:colOff>
      <xdr:row>210</xdr:row>
      <xdr:rowOff>81060</xdr:rowOff>
    </xdr:from>
    <xdr:to>
      <xdr:col>1</xdr:col>
      <xdr:colOff>759330</xdr:colOff>
      <xdr:row>214</xdr:row>
      <xdr:rowOff>23520</xdr:rowOff>
    </xdr:to>
    <xdr:pic>
      <xdr:nvPicPr>
        <xdr:cNvPr id="1133" name="Picture 1131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969300" y="34475835"/>
          <a:ext cx="647280" cy="5520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102300</xdr:colOff>
      <xdr:row>216</xdr:row>
      <xdr:rowOff>137865</xdr:rowOff>
    </xdr:from>
    <xdr:to>
      <xdr:col>1</xdr:col>
      <xdr:colOff>797460</xdr:colOff>
      <xdr:row>221</xdr:row>
      <xdr:rowOff>71205</xdr:rowOff>
    </xdr:to>
    <xdr:pic>
      <xdr:nvPicPr>
        <xdr:cNvPr id="1134" name="Picture 1132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959550" y="35485140"/>
          <a:ext cx="695160" cy="6953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130875</xdr:colOff>
      <xdr:row>228</xdr:row>
      <xdr:rowOff>137985</xdr:rowOff>
    </xdr:from>
    <xdr:to>
      <xdr:col>1</xdr:col>
      <xdr:colOff>835395</xdr:colOff>
      <xdr:row>232</xdr:row>
      <xdr:rowOff>80505</xdr:rowOff>
    </xdr:to>
    <xdr:pic>
      <xdr:nvPicPr>
        <xdr:cNvPr id="1135" name="Picture 1133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988125" y="37390260"/>
          <a:ext cx="704520" cy="5902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102300</xdr:colOff>
      <xdr:row>237</xdr:row>
      <xdr:rowOff>109515</xdr:rowOff>
    </xdr:from>
    <xdr:to>
      <xdr:col>1</xdr:col>
      <xdr:colOff>806820</xdr:colOff>
      <xdr:row>241</xdr:row>
      <xdr:rowOff>51675</xdr:rowOff>
    </xdr:to>
    <xdr:pic>
      <xdr:nvPicPr>
        <xdr:cNvPr id="1136" name="Picture 1134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959550" y="38809590"/>
          <a:ext cx="704520" cy="589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111855</xdr:colOff>
      <xdr:row>246</xdr:row>
      <xdr:rowOff>99630</xdr:rowOff>
    </xdr:from>
    <xdr:to>
      <xdr:col>1</xdr:col>
      <xdr:colOff>787935</xdr:colOff>
      <xdr:row>250</xdr:row>
      <xdr:rowOff>32790</xdr:rowOff>
    </xdr:to>
    <xdr:pic>
      <xdr:nvPicPr>
        <xdr:cNvPr id="1137" name="Picture 1135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969105" y="40209405"/>
          <a:ext cx="676080" cy="580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92910</xdr:colOff>
      <xdr:row>252</xdr:row>
      <xdr:rowOff>90420</xdr:rowOff>
    </xdr:from>
    <xdr:to>
      <xdr:col>1</xdr:col>
      <xdr:colOff>825870</xdr:colOff>
      <xdr:row>256</xdr:row>
      <xdr:rowOff>51660</xdr:rowOff>
    </xdr:to>
    <xdr:pic>
      <xdr:nvPicPr>
        <xdr:cNvPr id="1138" name="Picture 1136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950160" y="41152695"/>
          <a:ext cx="732960" cy="6089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83550</xdr:colOff>
      <xdr:row>258</xdr:row>
      <xdr:rowOff>99915</xdr:rowOff>
    </xdr:from>
    <xdr:to>
      <xdr:col>1</xdr:col>
      <xdr:colOff>807150</xdr:colOff>
      <xdr:row>262</xdr:row>
      <xdr:rowOff>61155</xdr:rowOff>
    </xdr:to>
    <xdr:pic>
      <xdr:nvPicPr>
        <xdr:cNvPr id="1139" name="Picture 1137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940800" y="42114690"/>
          <a:ext cx="723600" cy="6089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121350</xdr:colOff>
      <xdr:row>264</xdr:row>
      <xdr:rowOff>52350</xdr:rowOff>
    </xdr:from>
    <xdr:to>
      <xdr:col>1</xdr:col>
      <xdr:colOff>844950</xdr:colOff>
      <xdr:row>268</xdr:row>
      <xdr:rowOff>23370</xdr:rowOff>
    </xdr:to>
    <xdr:pic>
      <xdr:nvPicPr>
        <xdr:cNvPr id="1140" name="Picture 1138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978600" y="43019625"/>
          <a:ext cx="723600" cy="618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111795</xdr:colOff>
      <xdr:row>270</xdr:row>
      <xdr:rowOff>90555</xdr:rowOff>
    </xdr:from>
    <xdr:to>
      <xdr:col>1</xdr:col>
      <xdr:colOff>825675</xdr:colOff>
      <xdr:row>274</xdr:row>
      <xdr:rowOff>70875</xdr:rowOff>
    </xdr:to>
    <xdr:pic>
      <xdr:nvPicPr>
        <xdr:cNvPr id="1141" name="Picture 1139"/>
        <xdr:cNvPicPr/>
      </xdr:nvPicPr>
      <xdr:blipFill>
        <a:blip xmlns:r="http://schemas.openxmlformats.org/officeDocument/2006/relationships" r:embed="rId36" cstate="print"/>
        <a:stretch/>
      </xdr:blipFill>
      <xdr:spPr>
        <a:xfrm>
          <a:off x="969045" y="44010330"/>
          <a:ext cx="713880" cy="6280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102465</xdr:colOff>
      <xdr:row>276</xdr:row>
      <xdr:rowOff>128655</xdr:rowOff>
    </xdr:from>
    <xdr:to>
      <xdr:col>1</xdr:col>
      <xdr:colOff>845145</xdr:colOff>
      <xdr:row>280</xdr:row>
      <xdr:rowOff>99615</xdr:rowOff>
    </xdr:to>
    <xdr:pic>
      <xdr:nvPicPr>
        <xdr:cNvPr id="1142" name="Picture 1140"/>
        <xdr:cNvPicPr/>
      </xdr:nvPicPr>
      <xdr:blipFill>
        <a:blip xmlns:r="http://schemas.openxmlformats.org/officeDocument/2006/relationships" r:embed="rId37" cstate="print"/>
        <a:stretch/>
      </xdr:blipFill>
      <xdr:spPr>
        <a:xfrm>
          <a:off x="959715" y="45000930"/>
          <a:ext cx="742680" cy="6186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83220</xdr:colOff>
      <xdr:row>282</xdr:row>
      <xdr:rowOff>157230</xdr:rowOff>
    </xdr:from>
    <xdr:to>
      <xdr:col>1</xdr:col>
      <xdr:colOff>797100</xdr:colOff>
      <xdr:row>286</xdr:row>
      <xdr:rowOff>128190</xdr:rowOff>
    </xdr:to>
    <xdr:pic>
      <xdr:nvPicPr>
        <xdr:cNvPr id="1143" name="Picture 1141"/>
        <xdr:cNvPicPr/>
      </xdr:nvPicPr>
      <xdr:blipFill>
        <a:blip xmlns:r="http://schemas.openxmlformats.org/officeDocument/2006/relationships" r:embed="rId38" cstate="print"/>
        <a:stretch/>
      </xdr:blipFill>
      <xdr:spPr>
        <a:xfrm>
          <a:off x="940470" y="45982005"/>
          <a:ext cx="713880" cy="6186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7050</xdr:colOff>
      <xdr:row>307</xdr:row>
      <xdr:rowOff>71310</xdr:rowOff>
    </xdr:from>
    <xdr:to>
      <xdr:col>1</xdr:col>
      <xdr:colOff>839730</xdr:colOff>
      <xdr:row>311</xdr:row>
      <xdr:rowOff>147030</xdr:rowOff>
    </xdr:to>
    <xdr:pic>
      <xdr:nvPicPr>
        <xdr:cNvPr id="1144" name="Picture 1142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864300" y="49896585"/>
          <a:ext cx="832680" cy="685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26100</xdr:colOff>
      <xdr:row>313</xdr:row>
      <xdr:rowOff>4635</xdr:rowOff>
    </xdr:from>
    <xdr:to>
      <xdr:col>1</xdr:col>
      <xdr:colOff>849060</xdr:colOff>
      <xdr:row>317</xdr:row>
      <xdr:rowOff>70995</xdr:rowOff>
    </xdr:to>
    <xdr:pic>
      <xdr:nvPicPr>
        <xdr:cNvPr id="1145" name="Picture 1143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883350" y="50782410"/>
          <a:ext cx="822960" cy="67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26100</xdr:colOff>
      <xdr:row>288</xdr:row>
      <xdr:rowOff>176055</xdr:rowOff>
    </xdr:from>
    <xdr:to>
      <xdr:col>1</xdr:col>
      <xdr:colOff>849060</xdr:colOff>
      <xdr:row>293</xdr:row>
      <xdr:rowOff>42135</xdr:rowOff>
    </xdr:to>
    <xdr:pic>
      <xdr:nvPicPr>
        <xdr:cNvPr id="1146" name="Picture 1144"/>
        <xdr:cNvPicPr/>
      </xdr:nvPicPr>
      <xdr:blipFill>
        <a:blip xmlns:r="http://schemas.openxmlformats.org/officeDocument/2006/relationships" r:embed="rId41" cstate="print"/>
        <a:stretch/>
      </xdr:blipFill>
      <xdr:spPr>
        <a:xfrm>
          <a:off x="883350" y="46953330"/>
          <a:ext cx="822960" cy="6661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836025</xdr:colOff>
      <xdr:row>294</xdr:row>
      <xdr:rowOff>166725</xdr:rowOff>
    </xdr:from>
    <xdr:to>
      <xdr:col>1</xdr:col>
      <xdr:colOff>868335</xdr:colOff>
      <xdr:row>299</xdr:row>
      <xdr:rowOff>90105</xdr:rowOff>
    </xdr:to>
    <xdr:pic>
      <xdr:nvPicPr>
        <xdr:cNvPr id="1147" name="Picture 1145"/>
        <xdr:cNvPicPr/>
      </xdr:nvPicPr>
      <xdr:blipFill>
        <a:blip xmlns:r="http://schemas.openxmlformats.org/officeDocument/2006/relationships" r:embed="rId42" cstate="print"/>
        <a:stretch/>
      </xdr:blipFill>
      <xdr:spPr>
        <a:xfrm>
          <a:off x="836025" y="47896500"/>
          <a:ext cx="889560" cy="723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35790</xdr:colOff>
      <xdr:row>301</xdr:row>
      <xdr:rowOff>42675</xdr:rowOff>
    </xdr:from>
    <xdr:to>
      <xdr:col>1</xdr:col>
      <xdr:colOff>906270</xdr:colOff>
      <xdr:row>305</xdr:row>
      <xdr:rowOff>137415</xdr:rowOff>
    </xdr:to>
    <xdr:pic>
      <xdr:nvPicPr>
        <xdr:cNvPr id="1148" name="Picture 1146"/>
        <xdr:cNvPicPr/>
      </xdr:nvPicPr>
      <xdr:blipFill>
        <a:blip xmlns:r="http://schemas.openxmlformats.org/officeDocument/2006/relationships" r:embed="rId43" cstate="print"/>
        <a:stretch/>
      </xdr:blipFill>
      <xdr:spPr>
        <a:xfrm>
          <a:off x="893040" y="48915450"/>
          <a:ext cx="870480" cy="7043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35790</xdr:colOff>
      <xdr:row>318</xdr:row>
      <xdr:rowOff>137925</xdr:rowOff>
    </xdr:from>
    <xdr:to>
      <xdr:col>1</xdr:col>
      <xdr:colOff>896910</xdr:colOff>
      <xdr:row>323</xdr:row>
      <xdr:rowOff>42165</xdr:rowOff>
    </xdr:to>
    <xdr:pic>
      <xdr:nvPicPr>
        <xdr:cNvPr id="1149" name="Picture 1147"/>
        <xdr:cNvPicPr/>
      </xdr:nvPicPr>
      <xdr:blipFill>
        <a:blip xmlns:r="http://schemas.openxmlformats.org/officeDocument/2006/relationships" r:embed="rId44" cstate="print"/>
        <a:stretch/>
      </xdr:blipFill>
      <xdr:spPr>
        <a:xfrm>
          <a:off x="893040" y="51677700"/>
          <a:ext cx="861120" cy="7043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54735</xdr:colOff>
      <xdr:row>331</xdr:row>
      <xdr:rowOff>71055</xdr:rowOff>
    </xdr:from>
    <xdr:to>
      <xdr:col>1</xdr:col>
      <xdr:colOff>849255</xdr:colOff>
      <xdr:row>336</xdr:row>
      <xdr:rowOff>118635</xdr:rowOff>
    </xdr:to>
    <xdr:pic>
      <xdr:nvPicPr>
        <xdr:cNvPr id="1150" name="Picture 1148"/>
        <xdr:cNvPicPr/>
      </xdr:nvPicPr>
      <xdr:blipFill>
        <a:blip xmlns:r="http://schemas.openxmlformats.org/officeDocument/2006/relationships" r:embed="rId45" cstate="print"/>
        <a:stretch/>
      </xdr:blipFill>
      <xdr:spPr>
        <a:xfrm>
          <a:off x="911985" y="53706330"/>
          <a:ext cx="794520" cy="847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73950</xdr:colOff>
      <xdr:row>347</xdr:row>
      <xdr:rowOff>147285</xdr:rowOff>
    </xdr:from>
    <xdr:to>
      <xdr:col>1</xdr:col>
      <xdr:colOff>868470</xdr:colOff>
      <xdr:row>353</xdr:row>
      <xdr:rowOff>42465</xdr:rowOff>
    </xdr:to>
    <xdr:pic>
      <xdr:nvPicPr>
        <xdr:cNvPr id="1151" name="Picture 1149"/>
        <xdr:cNvPicPr/>
      </xdr:nvPicPr>
      <xdr:blipFill>
        <a:blip xmlns:r="http://schemas.openxmlformats.org/officeDocument/2006/relationships" r:embed="rId45" cstate="print"/>
        <a:stretch/>
      </xdr:blipFill>
      <xdr:spPr>
        <a:xfrm>
          <a:off x="931200" y="56335260"/>
          <a:ext cx="794520" cy="847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45150</xdr:colOff>
      <xdr:row>383</xdr:row>
      <xdr:rowOff>71025</xdr:rowOff>
    </xdr:from>
    <xdr:to>
      <xdr:col>1</xdr:col>
      <xdr:colOff>858750</xdr:colOff>
      <xdr:row>388</xdr:row>
      <xdr:rowOff>137685</xdr:rowOff>
    </xdr:to>
    <xdr:pic>
      <xdr:nvPicPr>
        <xdr:cNvPr id="1152" name="Picture 1150"/>
        <xdr:cNvPicPr/>
      </xdr:nvPicPr>
      <xdr:blipFill>
        <a:blip xmlns:r="http://schemas.openxmlformats.org/officeDocument/2006/relationships" r:embed="rId46" cstate="print"/>
        <a:stretch/>
      </xdr:blipFill>
      <xdr:spPr>
        <a:xfrm>
          <a:off x="902400" y="61974000"/>
          <a:ext cx="813600" cy="86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64230</xdr:colOff>
      <xdr:row>365</xdr:row>
      <xdr:rowOff>137730</xdr:rowOff>
    </xdr:from>
    <xdr:to>
      <xdr:col>1</xdr:col>
      <xdr:colOff>877830</xdr:colOff>
      <xdr:row>371</xdr:row>
      <xdr:rowOff>51990</xdr:rowOff>
    </xdr:to>
    <xdr:pic>
      <xdr:nvPicPr>
        <xdr:cNvPr id="1153" name="Picture 1151"/>
        <xdr:cNvPicPr/>
      </xdr:nvPicPr>
      <xdr:blipFill>
        <a:blip xmlns:r="http://schemas.openxmlformats.org/officeDocument/2006/relationships" r:embed="rId46" cstate="print"/>
        <a:stretch/>
      </xdr:blipFill>
      <xdr:spPr>
        <a:xfrm>
          <a:off x="921480" y="59183205"/>
          <a:ext cx="813600" cy="86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54840</xdr:colOff>
      <xdr:row>401</xdr:row>
      <xdr:rowOff>152399</xdr:rowOff>
    </xdr:from>
    <xdr:to>
      <xdr:col>1</xdr:col>
      <xdr:colOff>847725</xdr:colOff>
      <xdr:row>407</xdr:row>
      <xdr:rowOff>51974</xdr:rowOff>
    </xdr:to>
    <xdr:pic>
      <xdr:nvPicPr>
        <xdr:cNvPr id="1154" name="Picture 1152"/>
        <xdr:cNvPicPr/>
      </xdr:nvPicPr>
      <xdr:blipFill>
        <a:blip xmlns:r="http://schemas.openxmlformats.org/officeDocument/2006/relationships" r:embed="rId47" cstate="print"/>
        <a:stretch/>
      </xdr:blipFill>
      <xdr:spPr>
        <a:xfrm>
          <a:off x="912090" y="64912874"/>
          <a:ext cx="792885" cy="85207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92940</xdr:colOff>
      <xdr:row>419</xdr:row>
      <xdr:rowOff>123824</xdr:rowOff>
    </xdr:from>
    <xdr:to>
      <xdr:col>1</xdr:col>
      <xdr:colOff>857250</xdr:colOff>
      <xdr:row>424</xdr:row>
      <xdr:rowOff>118529</xdr:rowOff>
    </xdr:to>
    <xdr:pic>
      <xdr:nvPicPr>
        <xdr:cNvPr id="1155" name="Picture 1153"/>
        <xdr:cNvPicPr/>
      </xdr:nvPicPr>
      <xdr:blipFill>
        <a:blip xmlns:r="http://schemas.openxmlformats.org/officeDocument/2006/relationships" r:embed="rId47" cstate="print"/>
        <a:stretch/>
      </xdr:blipFill>
      <xdr:spPr>
        <a:xfrm>
          <a:off x="950190" y="67741799"/>
          <a:ext cx="764310" cy="79480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121365</xdr:colOff>
      <xdr:row>433</xdr:row>
      <xdr:rowOff>166230</xdr:rowOff>
    </xdr:from>
    <xdr:to>
      <xdr:col>1</xdr:col>
      <xdr:colOff>768870</xdr:colOff>
      <xdr:row>435</xdr:row>
      <xdr:rowOff>420450</xdr:rowOff>
    </xdr:to>
    <xdr:pic>
      <xdr:nvPicPr>
        <xdr:cNvPr id="1156" name="Picture 1154"/>
        <xdr:cNvPicPr/>
      </xdr:nvPicPr>
      <xdr:blipFill>
        <a:blip xmlns:r="http://schemas.openxmlformats.org/officeDocument/2006/relationships" r:embed="rId48" cstate="print"/>
        <a:stretch/>
      </xdr:blipFill>
      <xdr:spPr>
        <a:xfrm>
          <a:off x="978615" y="69994005"/>
          <a:ext cx="647505" cy="95907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149910</xdr:colOff>
      <xdr:row>436</xdr:row>
      <xdr:rowOff>49680</xdr:rowOff>
    </xdr:from>
    <xdr:to>
      <xdr:col>1</xdr:col>
      <xdr:colOff>768750</xdr:colOff>
      <xdr:row>437</xdr:row>
      <xdr:rowOff>416070</xdr:rowOff>
    </xdr:to>
    <xdr:pic>
      <xdr:nvPicPr>
        <xdr:cNvPr id="1157" name="Picture 1155"/>
        <xdr:cNvPicPr/>
      </xdr:nvPicPr>
      <xdr:blipFill>
        <a:blip xmlns:r="http://schemas.openxmlformats.org/officeDocument/2006/relationships" r:embed="rId49" cstate="print"/>
        <a:stretch/>
      </xdr:blipFill>
      <xdr:spPr>
        <a:xfrm>
          <a:off x="1007160" y="71096655"/>
          <a:ext cx="618840" cy="8807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733590</xdr:colOff>
      <xdr:row>437</xdr:row>
      <xdr:rowOff>349665</xdr:rowOff>
    </xdr:from>
    <xdr:to>
      <xdr:col>2</xdr:col>
      <xdr:colOff>20895</xdr:colOff>
      <xdr:row>439</xdr:row>
      <xdr:rowOff>108420</xdr:rowOff>
    </xdr:to>
    <xdr:pic>
      <xdr:nvPicPr>
        <xdr:cNvPr id="1158" name="Picture 1156"/>
        <xdr:cNvPicPr/>
      </xdr:nvPicPr>
      <xdr:blipFill>
        <a:blip xmlns:r="http://schemas.openxmlformats.org/officeDocument/2006/relationships" r:embed="rId50" cstate="print"/>
        <a:stretch/>
      </xdr:blipFill>
      <xdr:spPr>
        <a:xfrm>
          <a:off x="733590" y="71910990"/>
          <a:ext cx="1058955" cy="10446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83565</xdr:colOff>
      <xdr:row>439</xdr:row>
      <xdr:rowOff>327735</xdr:rowOff>
    </xdr:from>
    <xdr:to>
      <xdr:col>1</xdr:col>
      <xdr:colOff>773325</xdr:colOff>
      <xdr:row>440</xdr:row>
      <xdr:rowOff>401220</xdr:rowOff>
    </xdr:to>
    <xdr:pic>
      <xdr:nvPicPr>
        <xdr:cNvPr id="1159" name="Picture 1157"/>
        <xdr:cNvPicPr/>
      </xdr:nvPicPr>
      <xdr:blipFill>
        <a:blip xmlns:r="http://schemas.openxmlformats.org/officeDocument/2006/relationships" r:embed="rId51" cstate="print"/>
        <a:stretch/>
      </xdr:blipFill>
      <xdr:spPr>
        <a:xfrm>
          <a:off x="940815" y="73174935"/>
          <a:ext cx="689760" cy="7402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657375</xdr:colOff>
      <xdr:row>441</xdr:row>
      <xdr:rowOff>39495</xdr:rowOff>
    </xdr:from>
    <xdr:to>
      <xdr:col>2</xdr:col>
      <xdr:colOff>68415</xdr:colOff>
      <xdr:row>443</xdr:row>
      <xdr:rowOff>67410</xdr:rowOff>
    </xdr:to>
    <xdr:pic>
      <xdr:nvPicPr>
        <xdr:cNvPr id="1160" name="Picture 1158"/>
        <xdr:cNvPicPr/>
      </xdr:nvPicPr>
      <xdr:blipFill>
        <a:blip xmlns:r="http://schemas.openxmlformats.org/officeDocument/2006/relationships" r:embed="rId52" cstate="print"/>
        <a:stretch/>
      </xdr:blipFill>
      <xdr:spPr>
        <a:xfrm>
          <a:off x="657375" y="74153520"/>
          <a:ext cx="1182690" cy="12471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54870</xdr:colOff>
      <xdr:row>443</xdr:row>
      <xdr:rowOff>11100</xdr:rowOff>
    </xdr:from>
    <xdr:to>
      <xdr:col>1</xdr:col>
      <xdr:colOff>816525</xdr:colOff>
      <xdr:row>444</xdr:row>
      <xdr:rowOff>124935</xdr:rowOff>
    </xdr:to>
    <xdr:pic>
      <xdr:nvPicPr>
        <xdr:cNvPr id="1161" name="Picture 1159"/>
        <xdr:cNvPicPr/>
      </xdr:nvPicPr>
      <xdr:blipFill>
        <a:blip xmlns:r="http://schemas.openxmlformats.org/officeDocument/2006/relationships" r:embed="rId53" cstate="print"/>
        <a:stretch/>
      </xdr:blipFill>
      <xdr:spPr>
        <a:xfrm>
          <a:off x="912120" y="75344325"/>
          <a:ext cx="761655" cy="809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131160</xdr:colOff>
      <xdr:row>444</xdr:row>
      <xdr:rowOff>20310</xdr:rowOff>
    </xdr:from>
    <xdr:to>
      <xdr:col>1</xdr:col>
      <xdr:colOff>759360</xdr:colOff>
      <xdr:row>444</xdr:row>
      <xdr:rowOff>648630</xdr:rowOff>
    </xdr:to>
    <xdr:pic>
      <xdr:nvPicPr>
        <xdr:cNvPr id="1162" name="Picture 1160"/>
        <xdr:cNvPicPr/>
      </xdr:nvPicPr>
      <xdr:blipFill>
        <a:blip xmlns:r="http://schemas.openxmlformats.org/officeDocument/2006/relationships" r:embed="rId54" cstate="print"/>
        <a:stretch/>
      </xdr:blipFill>
      <xdr:spPr>
        <a:xfrm>
          <a:off x="988410" y="76048860"/>
          <a:ext cx="628200" cy="628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47520</xdr:rowOff>
    </xdr:from>
    <xdr:to>
      <xdr:col>1</xdr:col>
      <xdr:colOff>201960</xdr:colOff>
      <xdr:row>0</xdr:row>
      <xdr:rowOff>380160</xdr:rowOff>
    </xdr:to>
    <xdr:pic>
      <xdr:nvPicPr>
        <xdr:cNvPr id="1163" name="Picture 1161"/>
        <xdr:cNvPicPr/>
      </xdr:nvPicPr>
      <xdr:blipFill>
        <a:blip xmlns:r="http://schemas.openxmlformats.org/officeDocument/2006/relationships" r:embed="rId55" cstate="print"/>
        <a:stretch/>
      </xdr:blipFill>
      <xdr:spPr>
        <a:xfrm>
          <a:off x="19080" y="47520"/>
          <a:ext cx="1090080" cy="332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73965</xdr:colOff>
      <xdr:row>8</xdr:row>
      <xdr:rowOff>102150</xdr:rowOff>
    </xdr:from>
    <xdr:to>
      <xdr:col>1</xdr:col>
      <xdr:colOff>1492725</xdr:colOff>
      <xdr:row>11</xdr:row>
      <xdr:rowOff>133110</xdr:rowOff>
    </xdr:to>
    <xdr:pic>
      <xdr:nvPicPr>
        <xdr:cNvPr id="1164" name="Picture 1162"/>
        <xdr:cNvPicPr/>
      </xdr:nvPicPr>
      <xdr:blipFill>
        <a:blip xmlns:r="http://schemas.openxmlformats.org/officeDocument/2006/relationships" r:embed="rId1" cstate="print"/>
        <a:srcRect l="10765" t="8659" r="11499" b="8709"/>
        <a:stretch/>
      </xdr:blipFill>
      <xdr:spPr>
        <a:xfrm>
          <a:off x="597840" y="2245275"/>
          <a:ext cx="1418760" cy="10025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81660</xdr:colOff>
      <xdr:row>12</xdr:row>
      <xdr:rowOff>107415</xdr:rowOff>
    </xdr:from>
    <xdr:to>
      <xdr:col>1</xdr:col>
      <xdr:colOff>1516260</xdr:colOff>
      <xdr:row>15</xdr:row>
      <xdr:rowOff>123615</xdr:rowOff>
    </xdr:to>
    <xdr:pic>
      <xdr:nvPicPr>
        <xdr:cNvPr id="1165" name="Picture 1163"/>
        <xdr:cNvPicPr/>
      </xdr:nvPicPr>
      <xdr:blipFill>
        <a:blip xmlns:r="http://schemas.openxmlformats.org/officeDocument/2006/relationships" r:embed="rId2" cstate="print"/>
        <a:srcRect l="12866" t="11414" r="13077" b="11857"/>
        <a:stretch/>
      </xdr:blipFill>
      <xdr:spPr>
        <a:xfrm>
          <a:off x="605535" y="3545940"/>
          <a:ext cx="1434600" cy="9877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85065</xdr:colOff>
      <xdr:row>16</xdr:row>
      <xdr:rowOff>99165</xdr:rowOff>
    </xdr:from>
    <xdr:to>
      <xdr:col>1</xdr:col>
      <xdr:colOff>1522905</xdr:colOff>
      <xdr:row>19</xdr:row>
      <xdr:rowOff>142365</xdr:rowOff>
    </xdr:to>
    <xdr:pic>
      <xdr:nvPicPr>
        <xdr:cNvPr id="1166" name="Picture 1164"/>
        <xdr:cNvPicPr/>
      </xdr:nvPicPr>
      <xdr:blipFill>
        <a:blip xmlns:r="http://schemas.openxmlformats.org/officeDocument/2006/relationships" r:embed="rId3" cstate="print"/>
        <a:srcRect l="13127" t="11010" r="13861" b="11465"/>
        <a:stretch/>
      </xdr:blipFill>
      <xdr:spPr>
        <a:xfrm>
          <a:off x="608940" y="4833090"/>
          <a:ext cx="1437840" cy="10147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82020</xdr:colOff>
      <xdr:row>20</xdr:row>
      <xdr:rowOff>192810</xdr:rowOff>
    </xdr:from>
    <xdr:to>
      <xdr:col>1</xdr:col>
      <xdr:colOff>1520940</xdr:colOff>
      <xdr:row>23</xdr:row>
      <xdr:rowOff>151770</xdr:rowOff>
    </xdr:to>
    <xdr:pic>
      <xdr:nvPicPr>
        <xdr:cNvPr id="1167" name="Picture 1165"/>
        <xdr:cNvPicPr/>
      </xdr:nvPicPr>
      <xdr:blipFill>
        <a:blip xmlns:r="http://schemas.openxmlformats.org/officeDocument/2006/relationships" r:embed="rId4" cstate="print"/>
        <a:srcRect l="13127" t="11010" r="13600" b="12653"/>
        <a:stretch/>
      </xdr:blipFill>
      <xdr:spPr>
        <a:xfrm>
          <a:off x="605895" y="6222135"/>
          <a:ext cx="1438920" cy="9876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102510</xdr:colOff>
      <xdr:row>24</xdr:row>
      <xdr:rowOff>156675</xdr:rowOff>
    </xdr:from>
    <xdr:to>
      <xdr:col>1</xdr:col>
      <xdr:colOff>1527030</xdr:colOff>
      <xdr:row>27</xdr:row>
      <xdr:rowOff>95475</xdr:rowOff>
    </xdr:to>
    <xdr:pic>
      <xdr:nvPicPr>
        <xdr:cNvPr id="1168" name="Picture 1166"/>
        <xdr:cNvPicPr/>
      </xdr:nvPicPr>
      <xdr:blipFill>
        <a:blip xmlns:r="http://schemas.openxmlformats.org/officeDocument/2006/relationships" r:embed="rId5" cstate="print"/>
        <a:srcRect l="13389" t="11414" r="14123" b="11073"/>
        <a:stretch/>
      </xdr:blipFill>
      <xdr:spPr>
        <a:xfrm>
          <a:off x="626385" y="7557600"/>
          <a:ext cx="1424520" cy="10246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70695</xdr:colOff>
      <xdr:row>28</xdr:row>
      <xdr:rowOff>98880</xdr:rowOff>
    </xdr:from>
    <xdr:to>
      <xdr:col>1</xdr:col>
      <xdr:colOff>1517895</xdr:colOff>
      <xdr:row>31</xdr:row>
      <xdr:rowOff>190320</xdr:rowOff>
    </xdr:to>
    <xdr:pic>
      <xdr:nvPicPr>
        <xdr:cNvPr id="1169" name="Picture 1167"/>
        <xdr:cNvPicPr/>
      </xdr:nvPicPr>
      <xdr:blipFill>
        <a:blip xmlns:r="http://schemas.openxmlformats.org/officeDocument/2006/relationships" r:embed="rId6" cstate="print"/>
        <a:srcRect l="8289" t="9108" r="9524" b="8390"/>
        <a:stretch/>
      </xdr:blipFill>
      <xdr:spPr>
        <a:xfrm>
          <a:off x="594570" y="8947605"/>
          <a:ext cx="1447200" cy="94869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84015</xdr:colOff>
      <xdr:row>32</xdr:row>
      <xdr:rowOff>130785</xdr:rowOff>
    </xdr:from>
    <xdr:to>
      <xdr:col>1</xdr:col>
      <xdr:colOff>1512855</xdr:colOff>
      <xdr:row>35</xdr:row>
      <xdr:rowOff>209625</xdr:rowOff>
    </xdr:to>
    <xdr:pic>
      <xdr:nvPicPr>
        <xdr:cNvPr id="1170" name="Picture 1168"/>
        <xdr:cNvPicPr/>
      </xdr:nvPicPr>
      <xdr:blipFill>
        <a:blip xmlns:r="http://schemas.openxmlformats.org/officeDocument/2006/relationships" r:embed="rId7" cstate="print"/>
        <a:srcRect l="10003" t="8012" r="10658" b="8012"/>
        <a:stretch/>
      </xdr:blipFill>
      <xdr:spPr>
        <a:xfrm>
          <a:off x="607890" y="10122510"/>
          <a:ext cx="1428840" cy="10218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71775</xdr:colOff>
      <xdr:row>36</xdr:row>
      <xdr:rowOff>126165</xdr:rowOff>
    </xdr:from>
    <xdr:to>
      <xdr:col>1</xdr:col>
      <xdr:colOff>1512855</xdr:colOff>
      <xdr:row>39</xdr:row>
      <xdr:rowOff>186645</xdr:rowOff>
    </xdr:to>
    <xdr:pic>
      <xdr:nvPicPr>
        <xdr:cNvPr id="1171" name="Picture 1169"/>
        <xdr:cNvPicPr/>
      </xdr:nvPicPr>
      <xdr:blipFill>
        <a:blip xmlns:r="http://schemas.openxmlformats.org/officeDocument/2006/relationships" r:embed="rId8" cstate="print"/>
        <a:srcRect l="10985" t="8692" r="10179" b="9977"/>
        <a:stretch/>
      </xdr:blipFill>
      <xdr:spPr>
        <a:xfrm>
          <a:off x="595650" y="11375190"/>
          <a:ext cx="1441080" cy="10034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99105</xdr:colOff>
      <xdr:row>40</xdr:row>
      <xdr:rowOff>115365</xdr:rowOff>
    </xdr:from>
    <xdr:to>
      <xdr:col>1</xdr:col>
      <xdr:colOff>1522185</xdr:colOff>
      <xdr:row>43</xdr:row>
      <xdr:rowOff>154605</xdr:rowOff>
    </xdr:to>
    <xdr:pic>
      <xdr:nvPicPr>
        <xdr:cNvPr id="1172" name="Picture 1170"/>
        <xdr:cNvPicPr/>
      </xdr:nvPicPr>
      <xdr:blipFill>
        <a:blip xmlns:r="http://schemas.openxmlformats.org/officeDocument/2006/relationships" r:embed="rId9" cstate="print"/>
        <a:srcRect l="9398" t="6500" r="8768" b="10091"/>
        <a:stretch/>
      </xdr:blipFill>
      <xdr:spPr>
        <a:xfrm>
          <a:off x="622980" y="12621690"/>
          <a:ext cx="1423080" cy="98221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140640</xdr:colOff>
      <xdr:row>44</xdr:row>
      <xdr:rowOff>142800</xdr:rowOff>
    </xdr:from>
    <xdr:to>
      <xdr:col>1</xdr:col>
      <xdr:colOff>1497480</xdr:colOff>
      <xdr:row>47</xdr:row>
      <xdr:rowOff>191760</xdr:rowOff>
    </xdr:to>
    <xdr:pic>
      <xdr:nvPicPr>
        <xdr:cNvPr id="1173" name="Picture 1171"/>
        <xdr:cNvPicPr/>
      </xdr:nvPicPr>
      <xdr:blipFill>
        <a:blip xmlns:r="http://schemas.openxmlformats.org/officeDocument/2006/relationships" r:embed="rId10" cstate="print"/>
        <a:srcRect l="8818" t="4384" r="10506" b="8503"/>
        <a:stretch/>
      </xdr:blipFill>
      <xdr:spPr>
        <a:xfrm>
          <a:off x="664515" y="13906425"/>
          <a:ext cx="1356840" cy="9919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124995</xdr:colOff>
      <xdr:row>48</xdr:row>
      <xdr:rowOff>134385</xdr:rowOff>
    </xdr:from>
    <xdr:to>
      <xdr:col>1</xdr:col>
      <xdr:colOff>1465275</xdr:colOff>
      <xdr:row>51</xdr:row>
      <xdr:rowOff>125745</xdr:rowOff>
    </xdr:to>
    <xdr:pic>
      <xdr:nvPicPr>
        <xdr:cNvPr id="1174" name="Picture 1172"/>
        <xdr:cNvPicPr/>
      </xdr:nvPicPr>
      <xdr:blipFill>
        <a:blip xmlns:r="http://schemas.openxmlformats.org/officeDocument/2006/relationships" r:embed="rId11" cstate="print"/>
        <a:srcRect l="9373" t="8806" r="10406" b="8617"/>
        <a:stretch/>
      </xdr:blipFill>
      <xdr:spPr>
        <a:xfrm>
          <a:off x="648870" y="15155310"/>
          <a:ext cx="1340280" cy="93433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146205</xdr:colOff>
      <xdr:row>52</xdr:row>
      <xdr:rowOff>102210</xdr:rowOff>
    </xdr:from>
    <xdr:to>
      <xdr:col>1</xdr:col>
      <xdr:colOff>1465245</xdr:colOff>
      <xdr:row>55</xdr:row>
      <xdr:rowOff>164130</xdr:rowOff>
    </xdr:to>
    <xdr:pic>
      <xdr:nvPicPr>
        <xdr:cNvPr id="1175" name="Picture 1173"/>
        <xdr:cNvPicPr/>
      </xdr:nvPicPr>
      <xdr:blipFill>
        <a:blip xmlns:r="http://schemas.openxmlformats.org/officeDocument/2006/relationships" r:embed="rId12" cstate="print"/>
        <a:srcRect l="10330" t="5782" r="10053" b="4649"/>
        <a:stretch/>
      </xdr:blipFill>
      <xdr:spPr>
        <a:xfrm>
          <a:off x="670080" y="16380435"/>
          <a:ext cx="1319040" cy="100489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124800</xdr:colOff>
      <xdr:row>56</xdr:row>
      <xdr:rowOff>112620</xdr:rowOff>
    </xdr:from>
    <xdr:to>
      <xdr:col>1</xdr:col>
      <xdr:colOff>1448520</xdr:colOff>
      <xdr:row>59</xdr:row>
      <xdr:rowOff>178500</xdr:rowOff>
    </xdr:to>
    <xdr:pic>
      <xdr:nvPicPr>
        <xdr:cNvPr id="1176" name="Picture 1174"/>
        <xdr:cNvPicPr/>
      </xdr:nvPicPr>
      <xdr:blipFill>
        <a:blip xmlns:r="http://schemas.openxmlformats.org/officeDocument/2006/relationships" r:embed="rId13" cstate="print"/>
        <a:srcRect l="11086" t="5367" r="9146" b="7559"/>
        <a:stretch/>
      </xdr:blipFill>
      <xdr:spPr>
        <a:xfrm>
          <a:off x="648675" y="17648145"/>
          <a:ext cx="1323720" cy="10088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711720</xdr:colOff>
      <xdr:row>0</xdr:row>
      <xdr:rowOff>390240</xdr:rowOff>
    </xdr:to>
    <xdr:pic>
      <xdr:nvPicPr>
        <xdr:cNvPr id="1177" name="Picture 1175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0" y="0"/>
          <a:ext cx="126576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62055</xdr:colOff>
      <xdr:row>8</xdr:row>
      <xdr:rowOff>55800</xdr:rowOff>
    </xdr:from>
    <xdr:to>
      <xdr:col>1</xdr:col>
      <xdr:colOff>1160415</xdr:colOff>
      <xdr:row>11</xdr:row>
      <xdr:rowOff>104400</xdr:rowOff>
    </xdr:to>
    <xdr:pic>
      <xdr:nvPicPr>
        <xdr:cNvPr id="1178" name="Picture 1176"/>
        <xdr:cNvPicPr/>
      </xdr:nvPicPr>
      <xdr:blipFill>
        <a:blip xmlns:r="http://schemas.openxmlformats.org/officeDocument/2006/relationships" r:embed="rId1" cstate="print"/>
        <a:srcRect l="10784" r="10985"/>
        <a:stretch/>
      </xdr:blipFill>
      <xdr:spPr>
        <a:xfrm>
          <a:off x="538305" y="2198925"/>
          <a:ext cx="1098360" cy="8201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60615</xdr:colOff>
      <xdr:row>12</xdr:row>
      <xdr:rowOff>108720</xdr:rowOff>
    </xdr:from>
    <xdr:to>
      <xdr:col>1</xdr:col>
      <xdr:colOff>1155375</xdr:colOff>
      <xdr:row>15</xdr:row>
      <xdr:rowOff>142920</xdr:rowOff>
    </xdr:to>
    <xdr:pic>
      <xdr:nvPicPr>
        <xdr:cNvPr id="1179" name="Picture 1177"/>
        <xdr:cNvPicPr/>
      </xdr:nvPicPr>
      <xdr:blipFill>
        <a:blip xmlns:r="http://schemas.openxmlformats.org/officeDocument/2006/relationships" r:embed="rId2" cstate="print"/>
        <a:srcRect l="11388" r="11615"/>
        <a:stretch/>
      </xdr:blipFill>
      <xdr:spPr>
        <a:xfrm>
          <a:off x="536865" y="3280545"/>
          <a:ext cx="1094760" cy="80572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57210</xdr:colOff>
      <xdr:row>16</xdr:row>
      <xdr:rowOff>97560</xdr:rowOff>
    </xdr:from>
    <xdr:to>
      <xdr:col>1</xdr:col>
      <xdr:colOff>1156290</xdr:colOff>
      <xdr:row>19</xdr:row>
      <xdr:rowOff>162000</xdr:rowOff>
    </xdr:to>
    <xdr:pic>
      <xdr:nvPicPr>
        <xdr:cNvPr id="1180" name="Picture 1178"/>
        <xdr:cNvPicPr/>
      </xdr:nvPicPr>
      <xdr:blipFill>
        <a:blip xmlns:r="http://schemas.openxmlformats.org/officeDocument/2006/relationships" r:embed="rId3" cstate="print"/>
        <a:srcRect l="10557" r="11262"/>
        <a:stretch/>
      </xdr:blipFill>
      <xdr:spPr>
        <a:xfrm>
          <a:off x="533460" y="4298085"/>
          <a:ext cx="1099080" cy="8359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43725</xdr:colOff>
      <xdr:row>20</xdr:row>
      <xdr:rowOff>146160</xdr:rowOff>
    </xdr:from>
    <xdr:to>
      <xdr:col>1</xdr:col>
      <xdr:colOff>1130565</xdr:colOff>
      <xdr:row>23</xdr:row>
      <xdr:rowOff>199800</xdr:rowOff>
    </xdr:to>
    <xdr:pic>
      <xdr:nvPicPr>
        <xdr:cNvPr id="1181" name="Picture 1179"/>
        <xdr:cNvPicPr/>
      </xdr:nvPicPr>
      <xdr:blipFill>
        <a:blip xmlns:r="http://schemas.openxmlformats.org/officeDocument/2006/relationships" r:embed="rId4" cstate="print"/>
        <a:srcRect l="11640" r="12346"/>
        <a:stretch/>
      </xdr:blipFill>
      <xdr:spPr>
        <a:xfrm>
          <a:off x="519975" y="5375385"/>
          <a:ext cx="1086840" cy="8251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14400</xdr:colOff>
      <xdr:row>24</xdr:row>
      <xdr:rowOff>132840</xdr:rowOff>
    </xdr:from>
    <xdr:to>
      <xdr:col>1</xdr:col>
      <xdr:colOff>1130760</xdr:colOff>
      <xdr:row>27</xdr:row>
      <xdr:rowOff>108720</xdr:rowOff>
    </xdr:to>
    <xdr:pic>
      <xdr:nvPicPr>
        <xdr:cNvPr id="1182" name="Picture 1180"/>
        <xdr:cNvPicPr/>
      </xdr:nvPicPr>
      <xdr:blipFill>
        <a:blip xmlns:r="http://schemas.openxmlformats.org/officeDocument/2006/relationships" r:embed="rId5" cstate="print"/>
        <a:srcRect l="11338" r="12195"/>
        <a:stretch/>
      </xdr:blipFill>
      <xdr:spPr>
        <a:xfrm>
          <a:off x="518400" y="6238080"/>
          <a:ext cx="1116360" cy="747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14400</xdr:colOff>
      <xdr:row>28</xdr:row>
      <xdr:rowOff>97200</xdr:rowOff>
    </xdr:from>
    <xdr:to>
      <xdr:col>1</xdr:col>
      <xdr:colOff>1134360</xdr:colOff>
      <xdr:row>31</xdr:row>
      <xdr:rowOff>85680</xdr:rowOff>
    </xdr:to>
    <xdr:pic>
      <xdr:nvPicPr>
        <xdr:cNvPr id="1183" name="Picture 1181"/>
        <xdr:cNvPicPr/>
      </xdr:nvPicPr>
      <xdr:blipFill>
        <a:blip xmlns:r="http://schemas.openxmlformats.org/officeDocument/2006/relationships" r:embed="rId6" cstate="print"/>
        <a:srcRect l="10128" r="10028"/>
        <a:stretch/>
      </xdr:blipFill>
      <xdr:spPr>
        <a:xfrm>
          <a:off x="518400" y="7231320"/>
          <a:ext cx="1119960" cy="759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29880</xdr:colOff>
      <xdr:row>32</xdr:row>
      <xdr:rowOff>101160</xdr:rowOff>
    </xdr:from>
    <xdr:to>
      <xdr:col>1</xdr:col>
      <xdr:colOff>1102320</xdr:colOff>
      <xdr:row>35</xdr:row>
      <xdr:rowOff>140760</xdr:rowOff>
    </xdr:to>
    <xdr:pic>
      <xdr:nvPicPr>
        <xdr:cNvPr id="1184" name="Picture 1182"/>
        <xdr:cNvPicPr/>
      </xdr:nvPicPr>
      <xdr:blipFill>
        <a:blip xmlns:r="http://schemas.openxmlformats.org/officeDocument/2006/relationships" r:embed="rId7" cstate="print"/>
        <a:srcRect l="11716" r="13202"/>
        <a:stretch/>
      </xdr:blipFill>
      <xdr:spPr>
        <a:xfrm>
          <a:off x="533880" y="8263800"/>
          <a:ext cx="1072440" cy="811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474675</xdr:colOff>
      <xdr:row>36</xdr:row>
      <xdr:rowOff>76320</xdr:rowOff>
    </xdr:from>
    <xdr:to>
      <xdr:col>1</xdr:col>
      <xdr:colOff>1119600</xdr:colOff>
      <xdr:row>39</xdr:row>
      <xdr:rowOff>230040</xdr:rowOff>
    </xdr:to>
    <xdr:pic>
      <xdr:nvPicPr>
        <xdr:cNvPr id="1185" name="Picture 1183"/>
        <xdr:cNvPicPr/>
      </xdr:nvPicPr>
      <xdr:blipFill>
        <a:blip xmlns:r="http://schemas.openxmlformats.org/officeDocument/2006/relationships" r:embed="rId8" cstate="print"/>
        <a:srcRect l="10935" r="10834"/>
        <a:stretch/>
      </xdr:blipFill>
      <xdr:spPr>
        <a:xfrm>
          <a:off x="484200" y="9267840"/>
          <a:ext cx="1139400" cy="91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755280</xdr:colOff>
      <xdr:row>0</xdr:row>
      <xdr:rowOff>390240</xdr:rowOff>
    </xdr:to>
    <xdr:pic>
      <xdr:nvPicPr>
        <xdr:cNvPr id="1186" name="Picture 1184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0" y="0"/>
          <a:ext cx="12592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103005</xdr:colOff>
      <xdr:row>228</xdr:row>
      <xdr:rowOff>243975</xdr:rowOff>
    </xdr:from>
    <xdr:to>
      <xdr:col>1</xdr:col>
      <xdr:colOff>664605</xdr:colOff>
      <xdr:row>231</xdr:row>
      <xdr:rowOff>218505</xdr:rowOff>
    </xdr:to>
    <xdr:pic>
      <xdr:nvPicPr>
        <xdr:cNvPr id="1187" name="Picture 1185"/>
        <xdr:cNvPicPr/>
      </xdr:nvPicPr>
      <xdr:blipFill>
        <a:blip xmlns:r="http://schemas.openxmlformats.org/officeDocument/2006/relationships" r:embed="rId1" cstate="print"/>
        <a:srcRect r="55975"/>
        <a:stretch/>
      </xdr:blipFill>
      <xdr:spPr>
        <a:xfrm>
          <a:off x="1112655" y="71729100"/>
          <a:ext cx="561600" cy="99370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61305</xdr:colOff>
      <xdr:row>283</xdr:row>
      <xdr:rowOff>124005</xdr:rowOff>
    </xdr:from>
    <xdr:to>
      <xdr:col>1</xdr:col>
      <xdr:colOff>707505</xdr:colOff>
      <xdr:row>286</xdr:row>
      <xdr:rowOff>51405</xdr:rowOff>
    </xdr:to>
    <xdr:pic>
      <xdr:nvPicPr>
        <xdr:cNvPr id="1188" name="Picture 1186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070955" y="87744480"/>
          <a:ext cx="646200" cy="6322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131685</xdr:colOff>
      <xdr:row>175</xdr:row>
      <xdr:rowOff>109350</xdr:rowOff>
    </xdr:from>
    <xdr:to>
      <xdr:col>1</xdr:col>
      <xdr:colOff>638565</xdr:colOff>
      <xdr:row>175</xdr:row>
      <xdr:rowOff>537630</xdr:rowOff>
    </xdr:to>
    <xdr:pic>
      <xdr:nvPicPr>
        <xdr:cNvPr id="1189" name="Picture 118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41335" y="40828725"/>
          <a:ext cx="506880" cy="428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198450</xdr:colOff>
      <xdr:row>176</xdr:row>
      <xdr:rowOff>33255</xdr:rowOff>
    </xdr:from>
    <xdr:to>
      <xdr:col>1</xdr:col>
      <xdr:colOff>598050</xdr:colOff>
      <xdr:row>176</xdr:row>
      <xdr:rowOff>239415</xdr:rowOff>
    </xdr:to>
    <xdr:pic>
      <xdr:nvPicPr>
        <xdr:cNvPr id="1190" name="Picture 118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208100" y="41428905"/>
          <a:ext cx="399600" cy="206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102990</xdr:colOff>
      <xdr:row>194</xdr:row>
      <xdr:rowOff>102637</xdr:rowOff>
    </xdr:from>
    <xdr:to>
      <xdr:col>1</xdr:col>
      <xdr:colOff>674310</xdr:colOff>
      <xdr:row>194</xdr:row>
      <xdr:rowOff>472717</xdr:rowOff>
    </xdr:to>
    <xdr:pic>
      <xdr:nvPicPr>
        <xdr:cNvPr id="1191" name="Picture 118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12640" y="50508937"/>
          <a:ext cx="571320" cy="370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74355</xdr:colOff>
      <xdr:row>220</xdr:row>
      <xdr:rowOff>249016</xdr:rowOff>
    </xdr:from>
    <xdr:to>
      <xdr:col>1</xdr:col>
      <xdr:colOff>709395</xdr:colOff>
      <xdr:row>220</xdr:row>
      <xdr:rowOff>733426</xdr:rowOff>
    </xdr:to>
    <xdr:pic>
      <xdr:nvPicPr>
        <xdr:cNvPr id="1192" name="Picture 1190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84005" y="66800191"/>
          <a:ext cx="635040" cy="4844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363600</xdr:colOff>
      <xdr:row>0</xdr:row>
      <xdr:rowOff>371520</xdr:rowOff>
    </xdr:to>
    <xdr:pic>
      <xdr:nvPicPr>
        <xdr:cNvPr id="1193" name="Picture 1191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0" y="0"/>
          <a:ext cx="1432080" cy="371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55575</xdr:colOff>
      <xdr:row>31</xdr:row>
      <xdr:rowOff>111900</xdr:rowOff>
    </xdr:from>
    <xdr:to>
      <xdr:col>1</xdr:col>
      <xdr:colOff>682335</xdr:colOff>
      <xdr:row>36</xdr:row>
      <xdr:rowOff>33720</xdr:rowOff>
    </xdr:to>
    <xdr:pic>
      <xdr:nvPicPr>
        <xdr:cNvPr id="1194" name="Picture 1192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65225" y="6665100"/>
          <a:ext cx="626760" cy="874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93705</xdr:colOff>
      <xdr:row>92</xdr:row>
      <xdr:rowOff>84645</xdr:rowOff>
    </xdr:from>
    <xdr:to>
      <xdr:col>1</xdr:col>
      <xdr:colOff>662145</xdr:colOff>
      <xdr:row>95</xdr:row>
      <xdr:rowOff>98130</xdr:rowOff>
    </xdr:to>
    <xdr:pic>
      <xdr:nvPicPr>
        <xdr:cNvPr id="1195" name="Picture 1193"/>
        <xdr:cNvPicPr/>
      </xdr:nvPicPr>
      <xdr:blipFill>
        <a:blip xmlns:r="http://schemas.openxmlformats.org/officeDocument/2006/relationships" r:embed="rId9" cstate="print"/>
        <a:srcRect b="28346"/>
        <a:stretch/>
      </xdr:blipFill>
      <xdr:spPr>
        <a:xfrm>
          <a:off x="1103355" y="19563270"/>
          <a:ext cx="568440" cy="7278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47505</xdr:colOff>
      <xdr:row>414</xdr:row>
      <xdr:rowOff>43275</xdr:rowOff>
    </xdr:from>
    <xdr:to>
      <xdr:col>1</xdr:col>
      <xdr:colOff>712185</xdr:colOff>
      <xdr:row>415</xdr:row>
      <xdr:rowOff>195495</xdr:rowOff>
    </xdr:to>
    <xdr:pic>
      <xdr:nvPicPr>
        <xdr:cNvPr id="1196" name="Picture 1194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57155" y="115791075"/>
          <a:ext cx="664680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64905</xdr:colOff>
      <xdr:row>303</xdr:row>
      <xdr:rowOff>14790</xdr:rowOff>
    </xdr:from>
    <xdr:to>
      <xdr:col>1</xdr:col>
      <xdr:colOff>711105</xdr:colOff>
      <xdr:row>305</xdr:row>
      <xdr:rowOff>151740</xdr:rowOff>
    </xdr:to>
    <xdr:pic>
      <xdr:nvPicPr>
        <xdr:cNvPr id="1197" name="Picture 1195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74555" y="92578740"/>
          <a:ext cx="646200" cy="6322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36585</xdr:colOff>
      <xdr:row>177</xdr:row>
      <xdr:rowOff>138180</xdr:rowOff>
    </xdr:from>
    <xdr:to>
      <xdr:col>1</xdr:col>
      <xdr:colOff>743138</xdr:colOff>
      <xdr:row>177</xdr:row>
      <xdr:rowOff>642540</xdr:rowOff>
    </xdr:to>
    <xdr:pic>
      <xdr:nvPicPr>
        <xdr:cNvPr id="1199" name="Picture 1197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46235" y="41800530"/>
          <a:ext cx="706553" cy="504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55500</xdr:colOff>
      <xdr:row>202</xdr:row>
      <xdr:rowOff>85710</xdr:rowOff>
    </xdr:from>
    <xdr:to>
      <xdr:col>1</xdr:col>
      <xdr:colOff>733808</xdr:colOff>
      <xdr:row>202</xdr:row>
      <xdr:rowOff>723630</xdr:rowOff>
    </xdr:to>
    <xdr:pic>
      <xdr:nvPicPr>
        <xdr:cNvPr id="1200" name="Picture 1198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65150" y="54816360"/>
          <a:ext cx="678308" cy="63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26865</xdr:colOff>
      <xdr:row>200</xdr:row>
      <xdr:rowOff>44040</xdr:rowOff>
    </xdr:from>
    <xdr:to>
      <xdr:col>1</xdr:col>
      <xdr:colOff>731385</xdr:colOff>
      <xdr:row>201</xdr:row>
      <xdr:rowOff>397995</xdr:rowOff>
    </xdr:to>
    <xdr:pic>
      <xdr:nvPicPr>
        <xdr:cNvPr id="1201" name="Picture 1199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036515" y="53812665"/>
          <a:ext cx="704520" cy="8111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64890</xdr:colOff>
      <xdr:row>204</xdr:row>
      <xdr:rowOff>73680</xdr:rowOff>
    </xdr:from>
    <xdr:to>
      <xdr:col>1</xdr:col>
      <xdr:colOff>714593</xdr:colOff>
      <xdr:row>204</xdr:row>
      <xdr:rowOff>625920</xdr:rowOff>
    </xdr:to>
    <xdr:pic>
      <xdr:nvPicPr>
        <xdr:cNvPr id="1202" name="Picture 1200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074540" y="56185455"/>
          <a:ext cx="649703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74580</xdr:colOff>
      <xdr:row>206</xdr:row>
      <xdr:rowOff>435645</xdr:rowOff>
    </xdr:from>
    <xdr:to>
      <xdr:col>1</xdr:col>
      <xdr:colOff>703140</xdr:colOff>
      <xdr:row>208</xdr:row>
      <xdr:rowOff>11385</xdr:rowOff>
    </xdr:to>
    <xdr:pic>
      <xdr:nvPicPr>
        <xdr:cNvPr id="1203" name="Picture 1201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84230" y="57814245"/>
          <a:ext cx="628560" cy="833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84540</xdr:colOff>
      <xdr:row>209</xdr:row>
      <xdr:rowOff>571485</xdr:rowOff>
    </xdr:from>
    <xdr:to>
      <xdr:col>1</xdr:col>
      <xdr:colOff>713100</xdr:colOff>
      <xdr:row>211</xdr:row>
      <xdr:rowOff>233040</xdr:rowOff>
    </xdr:to>
    <xdr:pic>
      <xdr:nvPicPr>
        <xdr:cNvPr id="1204" name="Picture 1202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94190" y="59778885"/>
          <a:ext cx="628560" cy="8331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65025</xdr:colOff>
      <xdr:row>179</xdr:row>
      <xdr:rowOff>126165</xdr:rowOff>
    </xdr:from>
    <xdr:to>
      <xdr:col>1</xdr:col>
      <xdr:colOff>743363</xdr:colOff>
      <xdr:row>179</xdr:row>
      <xdr:rowOff>449805</xdr:rowOff>
    </xdr:to>
    <xdr:pic>
      <xdr:nvPicPr>
        <xdr:cNvPr id="1205" name="Picture 1203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074675" y="43064865"/>
          <a:ext cx="678338" cy="32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84135</xdr:colOff>
      <xdr:row>181</xdr:row>
      <xdr:rowOff>49830</xdr:rowOff>
    </xdr:from>
    <xdr:to>
      <xdr:col>1</xdr:col>
      <xdr:colOff>683895</xdr:colOff>
      <xdr:row>181</xdr:row>
      <xdr:rowOff>525510</xdr:rowOff>
    </xdr:to>
    <xdr:pic>
      <xdr:nvPicPr>
        <xdr:cNvPr id="1206" name="Picture 120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093785" y="44102955"/>
          <a:ext cx="599760" cy="475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169755</xdr:colOff>
      <xdr:row>216</xdr:row>
      <xdr:rowOff>344160</xdr:rowOff>
    </xdr:from>
    <xdr:to>
      <xdr:col>1</xdr:col>
      <xdr:colOff>607515</xdr:colOff>
      <xdr:row>217</xdr:row>
      <xdr:rowOff>553740</xdr:rowOff>
    </xdr:to>
    <xdr:pic>
      <xdr:nvPicPr>
        <xdr:cNvPr id="1207" name="Picture 1205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179405" y="63047235"/>
          <a:ext cx="437760" cy="85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55530</xdr:colOff>
      <xdr:row>255</xdr:row>
      <xdr:rowOff>211845</xdr:rowOff>
    </xdr:from>
    <xdr:to>
      <xdr:col>1</xdr:col>
      <xdr:colOff>724455</xdr:colOff>
      <xdr:row>258</xdr:row>
      <xdr:rowOff>58995</xdr:rowOff>
    </xdr:to>
    <xdr:pic>
      <xdr:nvPicPr>
        <xdr:cNvPr id="1208" name="Picture 1206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065180" y="78593070"/>
          <a:ext cx="668925" cy="9520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47445</xdr:colOff>
      <xdr:row>241</xdr:row>
      <xdr:rowOff>97320</xdr:rowOff>
    </xdr:from>
    <xdr:to>
      <xdr:col>1</xdr:col>
      <xdr:colOff>721545</xdr:colOff>
      <xdr:row>246</xdr:row>
      <xdr:rowOff>87435</xdr:rowOff>
    </xdr:to>
    <xdr:pic>
      <xdr:nvPicPr>
        <xdr:cNvPr id="1209" name="Picture 1207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057095" y="75287670"/>
          <a:ext cx="674100" cy="9521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68085</xdr:colOff>
      <xdr:row>9</xdr:row>
      <xdr:rowOff>171720</xdr:rowOff>
    </xdr:from>
    <xdr:to>
      <xdr:col>2</xdr:col>
      <xdr:colOff>834720</xdr:colOff>
      <xdr:row>9</xdr:row>
      <xdr:rowOff>628560</xdr:rowOff>
    </xdr:to>
    <xdr:pic>
      <xdr:nvPicPr>
        <xdr:cNvPr id="1210" name="Picture 1208"/>
        <xdr:cNvPicPr/>
      </xdr:nvPicPr>
      <xdr:blipFill>
        <a:blip xmlns:r="http://schemas.openxmlformats.org/officeDocument/2006/relationships" r:embed="rId1" cstate="print"/>
        <a:srcRect l="10317" t="11450" r="8806" b="19289"/>
        <a:stretch/>
      </xdr:blipFill>
      <xdr:spPr>
        <a:xfrm>
          <a:off x="1934985" y="3000645"/>
          <a:ext cx="766635" cy="456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58755</xdr:colOff>
      <xdr:row>8</xdr:row>
      <xdr:rowOff>114645</xdr:rowOff>
    </xdr:from>
    <xdr:to>
      <xdr:col>2</xdr:col>
      <xdr:colOff>824670</xdr:colOff>
      <xdr:row>8</xdr:row>
      <xdr:rowOff>562125</xdr:rowOff>
    </xdr:to>
    <xdr:pic>
      <xdr:nvPicPr>
        <xdr:cNvPr id="1211" name="Picture 1209"/>
        <xdr:cNvPicPr/>
      </xdr:nvPicPr>
      <xdr:blipFill>
        <a:blip xmlns:r="http://schemas.openxmlformats.org/officeDocument/2006/relationships" r:embed="rId2" cstate="print"/>
        <a:srcRect l="8138" t="9864" r="7811" b="17423"/>
        <a:stretch/>
      </xdr:blipFill>
      <xdr:spPr>
        <a:xfrm>
          <a:off x="1925655" y="2257770"/>
          <a:ext cx="765915" cy="44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267840</xdr:colOff>
      <xdr:row>0</xdr:row>
      <xdr:rowOff>390240</xdr:rowOff>
    </xdr:to>
    <xdr:pic>
      <xdr:nvPicPr>
        <xdr:cNvPr id="1212" name="Picture 1210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0"/>
          <a:ext cx="12855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406080</xdr:colOff>
      <xdr:row>23</xdr:row>
      <xdr:rowOff>57240</xdr:rowOff>
    </xdr:from>
    <xdr:to>
      <xdr:col>2</xdr:col>
      <xdr:colOff>576360</xdr:colOff>
      <xdr:row>23</xdr:row>
      <xdr:rowOff>1314000</xdr:rowOff>
    </xdr:to>
    <xdr:pic>
      <xdr:nvPicPr>
        <xdr:cNvPr id="1213" name="Picture 1211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381400" y="13763520"/>
          <a:ext cx="170280" cy="1256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339120</xdr:colOff>
      <xdr:row>24</xdr:row>
      <xdr:rowOff>114480</xdr:rowOff>
    </xdr:from>
    <xdr:to>
      <xdr:col>2</xdr:col>
      <xdr:colOff>558000</xdr:colOff>
      <xdr:row>24</xdr:row>
      <xdr:rowOff>1314360</xdr:rowOff>
    </xdr:to>
    <xdr:pic>
      <xdr:nvPicPr>
        <xdr:cNvPr id="1214" name="Picture 121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314440" y="15220800"/>
          <a:ext cx="218880" cy="1199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215370</xdr:colOff>
      <xdr:row>25</xdr:row>
      <xdr:rowOff>247905</xdr:rowOff>
    </xdr:from>
    <xdr:to>
      <xdr:col>3</xdr:col>
      <xdr:colOff>686250</xdr:colOff>
      <xdr:row>26</xdr:row>
      <xdr:rowOff>413145</xdr:rowOff>
    </xdr:to>
    <xdr:pic>
      <xdr:nvPicPr>
        <xdr:cNvPr id="1215" name="Picture 121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082270" y="16954755"/>
          <a:ext cx="1375755" cy="8129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58590</xdr:colOff>
      <xdr:row>19</xdr:row>
      <xdr:rowOff>333720</xdr:rowOff>
    </xdr:from>
    <xdr:to>
      <xdr:col>2</xdr:col>
      <xdr:colOff>831150</xdr:colOff>
      <xdr:row>19</xdr:row>
      <xdr:rowOff>914400</xdr:rowOff>
    </xdr:to>
    <xdr:pic>
      <xdr:nvPicPr>
        <xdr:cNvPr id="1216" name="Picture 121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925490" y="11849445"/>
          <a:ext cx="77256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77805</xdr:colOff>
      <xdr:row>20</xdr:row>
      <xdr:rowOff>304920</xdr:rowOff>
    </xdr:from>
    <xdr:to>
      <xdr:col>2</xdr:col>
      <xdr:colOff>851640</xdr:colOff>
      <xdr:row>22</xdr:row>
      <xdr:rowOff>18720</xdr:rowOff>
    </xdr:to>
    <xdr:pic>
      <xdr:nvPicPr>
        <xdr:cNvPr id="1217" name="Picture 121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944705" y="13039845"/>
          <a:ext cx="773835" cy="4948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68280</xdr:colOff>
      <xdr:row>12</xdr:row>
      <xdr:rowOff>209520</xdr:rowOff>
    </xdr:from>
    <xdr:to>
      <xdr:col>2</xdr:col>
      <xdr:colOff>815475</xdr:colOff>
      <xdr:row>12</xdr:row>
      <xdr:rowOff>592920</xdr:rowOff>
    </xdr:to>
    <xdr:pic>
      <xdr:nvPicPr>
        <xdr:cNvPr id="1218" name="Picture 121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935180" y="5210145"/>
          <a:ext cx="747195" cy="383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58560</xdr:colOff>
      <xdr:row>14</xdr:row>
      <xdr:rowOff>238320</xdr:rowOff>
    </xdr:from>
    <xdr:to>
      <xdr:col>2</xdr:col>
      <xdr:colOff>844635</xdr:colOff>
      <xdr:row>14</xdr:row>
      <xdr:rowOff>626040</xdr:rowOff>
    </xdr:to>
    <xdr:pic>
      <xdr:nvPicPr>
        <xdr:cNvPr id="1219" name="Picture 121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925460" y="7105845"/>
          <a:ext cx="786075" cy="38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77640</xdr:colOff>
      <xdr:row>16</xdr:row>
      <xdr:rowOff>219240</xdr:rowOff>
    </xdr:from>
    <xdr:to>
      <xdr:col>2</xdr:col>
      <xdr:colOff>796200</xdr:colOff>
      <xdr:row>16</xdr:row>
      <xdr:rowOff>617400</xdr:rowOff>
    </xdr:to>
    <xdr:pic>
      <xdr:nvPicPr>
        <xdr:cNvPr id="1220" name="Picture 1218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944540" y="8953665"/>
          <a:ext cx="718560" cy="398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77640</xdr:colOff>
      <xdr:row>11</xdr:row>
      <xdr:rowOff>171720</xdr:rowOff>
    </xdr:from>
    <xdr:to>
      <xdr:col>2</xdr:col>
      <xdr:colOff>821040</xdr:colOff>
      <xdr:row>11</xdr:row>
      <xdr:rowOff>723960</xdr:rowOff>
    </xdr:to>
    <xdr:pic>
      <xdr:nvPicPr>
        <xdr:cNvPr id="1221" name="Picture 1219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944540" y="4238895"/>
          <a:ext cx="743400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68280</xdr:colOff>
      <xdr:row>13</xdr:row>
      <xdr:rowOff>76320</xdr:rowOff>
    </xdr:from>
    <xdr:to>
      <xdr:col>2</xdr:col>
      <xdr:colOff>815115</xdr:colOff>
      <xdr:row>13</xdr:row>
      <xdr:rowOff>875880</xdr:rowOff>
    </xdr:to>
    <xdr:pic>
      <xdr:nvPicPr>
        <xdr:cNvPr id="1222" name="Picture 1220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935180" y="6010395"/>
          <a:ext cx="746835" cy="79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87165</xdr:colOff>
      <xdr:row>15</xdr:row>
      <xdr:rowOff>85680</xdr:rowOff>
    </xdr:from>
    <xdr:to>
      <xdr:col>2</xdr:col>
      <xdr:colOff>796005</xdr:colOff>
      <xdr:row>15</xdr:row>
      <xdr:rowOff>837720</xdr:rowOff>
    </xdr:to>
    <xdr:pic>
      <xdr:nvPicPr>
        <xdr:cNvPr id="1223" name="Picture 1221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954065" y="7886655"/>
          <a:ext cx="708840" cy="752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120060</xdr:colOff>
      <xdr:row>17</xdr:row>
      <xdr:rowOff>152640</xdr:rowOff>
    </xdr:from>
    <xdr:to>
      <xdr:col>2</xdr:col>
      <xdr:colOff>738900</xdr:colOff>
      <xdr:row>17</xdr:row>
      <xdr:rowOff>771480</xdr:rowOff>
    </xdr:to>
    <xdr:pic>
      <xdr:nvPicPr>
        <xdr:cNvPr id="1224" name="Picture 122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986960" y="9820515"/>
          <a:ext cx="618840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77505</xdr:colOff>
      <xdr:row>18</xdr:row>
      <xdr:rowOff>124200</xdr:rowOff>
    </xdr:from>
    <xdr:to>
      <xdr:col>2</xdr:col>
      <xdr:colOff>795840</xdr:colOff>
      <xdr:row>18</xdr:row>
      <xdr:rowOff>857160</xdr:rowOff>
    </xdr:to>
    <xdr:pic>
      <xdr:nvPicPr>
        <xdr:cNvPr id="1225" name="Picture 122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944405" y="10706475"/>
          <a:ext cx="718335" cy="732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87330</xdr:colOff>
      <xdr:row>29</xdr:row>
      <xdr:rowOff>57240</xdr:rowOff>
    </xdr:from>
    <xdr:to>
      <xdr:col>2</xdr:col>
      <xdr:colOff>834165</xdr:colOff>
      <xdr:row>29</xdr:row>
      <xdr:rowOff>658440</xdr:rowOff>
    </xdr:to>
    <xdr:pic>
      <xdr:nvPicPr>
        <xdr:cNvPr id="1226" name="Picture 1224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954230" y="20269290"/>
          <a:ext cx="746835" cy="601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58425</xdr:colOff>
      <xdr:row>30</xdr:row>
      <xdr:rowOff>57240</xdr:rowOff>
    </xdr:from>
    <xdr:to>
      <xdr:col>2</xdr:col>
      <xdr:colOff>835110</xdr:colOff>
      <xdr:row>30</xdr:row>
      <xdr:rowOff>666360</xdr:rowOff>
    </xdr:to>
    <xdr:pic>
      <xdr:nvPicPr>
        <xdr:cNvPr id="1227" name="Picture 1225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925325" y="20993190"/>
          <a:ext cx="776685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68085</xdr:colOff>
      <xdr:row>32</xdr:row>
      <xdr:rowOff>66960</xdr:rowOff>
    </xdr:from>
    <xdr:to>
      <xdr:col>2</xdr:col>
      <xdr:colOff>838320</xdr:colOff>
      <xdr:row>32</xdr:row>
      <xdr:rowOff>685800</xdr:rowOff>
    </xdr:to>
    <xdr:pic>
      <xdr:nvPicPr>
        <xdr:cNvPr id="1228" name="Picture 1226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934985" y="22431660"/>
          <a:ext cx="770235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77805</xdr:colOff>
      <xdr:row>31</xdr:row>
      <xdr:rowOff>57600</xdr:rowOff>
    </xdr:from>
    <xdr:to>
      <xdr:col>2</xdr:col>
      <xdr:colOff>835440</xdr:colOff>
      <xdr:row>31</xdr:row>
      <xdr:rowOff>666720</xdr:rowOff>
    </xdr:to>
    <xdr:pic>
      <xdr:nvPicPr>
        <xdr:cNvPr id="1229" name="Picture 1227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1944705" y="21717450"/>
          <a:ext cx="757635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58755</xdr:colOff>
      <xdr:row>33</xdr:row>
      <xdr:rowOff>38325</xdr:rowOff>
    </xdr:from>
    <xdr:to>
      <xdr:col>2</xdr:col>
      <xdr:colOff>816390</xdr:colOff>
      <xdr:row>33</xdr:row>
      <xdr:rowOff>647445</xdr:rowOff>
    </xdr:to>
    <xdr:pic>
      <xdr:nvPicPr>
        <xdr:cNvPr id="1230" name="Picture 1228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1925655" y="23107875"/>
          <a:ext cx="757635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77805</xdr:colOff>
      <xdr:row>34</xdr:row>
      <xdr:rowOff>47520</xdr:rowOff>
    </xdr:from>
    <xdr:to>
      <xdr:col>2</xdr:col>
      <xdr:colOff>834360</xdr:colOff>
      <xdr:row>34</xdr:row>
      <xdr:rowOff>655920</xdr:rowOff>
    </xdr:to>
    <xdr:pic>
      <xdr:nvPicPr>
        <xdr:cNvPr id="1231" name="Picture 1229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1944705" y="23812395"/>
          <a:ext cx="756555" cy="608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87330</xdr:colOff>
      <xdr:row>35</xdr:row>
      <xdr:rowOff>66960</xdr:rowOff>
    </xdr:from>
    <xdr:to>
      <xdr:col>2</xdr:col>
      <xdr:colOff>824805</xdr:colOff>
      <xdr:row>35</xdr:row>
      <xdr:rowOff>619200</xdr:rowOff>
    </xdr:to>
    <xdr:pic>
      <xdr:nvPicPr>
        <xdr:cNvPr id="1232" name="Picture 1230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1954230" y="24527160"/>
          <a:ext cx="737475" cy="55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106080</xdr:colOff>
      <xdr:row>36</xdr:row>
      <xdr:rowOff>85680</xdr:rowOff>
    </xdr:from>
    <xdr:to>
      <xdr:col>2</xdr:col>
      <xdr:colOff>795975</xdr:colOff>
      <xdr:row>36</xdr:row>
      <xdr:rowOff>589320</xdr:rowOff>
    </xdr:to>
    <xdr:pic>
      <xdr:nvPicPr>
        <xdr:cNvPr id="1233" name="Picture 1231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1972980" y="25222155"/>
          <a:ext cx="689895" cy="50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106245</xdr:colOff>
      <xdr:row>37</xdr:row>
      <xdr:rowOff>47880</xdr:rowOff>
    </xdr:from>
    <xdr:to>
      <xdr:col>2</xdr:col>
      <xdr:colOff>805695</xdr:colOff>
      <xdr:row>37</xdr:row>
      <xdr:rowOff>571320</xdr:rowOff>
    </xdr:to>
    <xdr:pic>
      <xdr:nvPicPr>
        <xdr:cNvPr id="1234" name="Picture 1232"/>
        <xdr:cNvPicPr/>
      </xdr:nvPicPr>
      <xdr:blipFill>
        <a:blip xmlns:r="http://schemas.openxmlformats.org/officeDocument/2006/relationships" r:embed="rId25" cstate="print"/>
        <a:stretch/>
      </xdr:blipFill>
      <xdr:spPr>
        <a:xfrm>
          <a:off x="1973145" y="25860630"/>
          <a:ext cx="699450" cy="523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9360</xdr:rowOff>
    </xdr:from>
    <xdr:to>
      <xdr:col>1</xdr:col>
      <xdr:colOff>266400</xdr:colOff>
      <xdr:row>0</xdr:row>
      <xdr:rowOff>333000</xdr:rowOff>
    </xdr:to>
    <xdr:pic>
      <xdr:nvPicPr>
        <xdr:cNvPr id="1235" name="Picture 123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9360"/>
          <a:ext cx="1143720" cy="323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122760</xdr:colOff>
      <xdr:row>9</xdr:row>
      <xdr:rowOff>219240</xdr:rowOff>
    </xdr:from>
    <xdr:to>
      <xdr:col>1</xdr:col>
      <xdr:colOff>920520</xdr:colOff>
      <xdr:row>9</xdr:row>
      <xdr:rowOff>1009440</xdr:rowOff>
    </xdr:to>
    <xdr:pic>
      <xdr:nvPicPr>
        <xdr:cNvPr id="1236" name="Picture 1234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019160" y="2314440"/>
          <a:ext cx="797760" cy="790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237240</xdr:colOff>
      <xdr:row>12</xdr:row>
      <xdr:rowOff>95400</xdr:rowOff>
    </xdr:from>
    <xdr:to>
      <xdr:col>1</xdr:col>
      <xdr:colOff>837000</xdr:colOff>
      <xdr:row>12</xdr:row>
      <xdr:rowOff>1203120</xdr:rowOff>
    </xdr:to>
    <xdr:pic>
      <xdr:nvPicPr>
        <xdr:cNvPr id="1237" name="Picture 123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33640" y="5362560"/>
          <a:ext cx="599760" cy="110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141840</xdr:colOff>
      <xdr:row>14</xdr:row>
      <xdr:rowOff>285840</xdr:rowOff>
    </xdr:from>
    <xdr:to>
      <xdr:col>1</xdr:col>
      <xdr:colOff>912960</xdr:colOff>
      <xdr:row>14</xdr:row>
      <xdr:rowOff>1073160</xdr:rowOff>
    </xdr:to>
    <xdr:pic>
      <xdr:nvPicPr>
        <xdr:cNvPr id="1238" name="Picture 123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038240" y="7029360"/>
          <a:ext cx="771120" cy="787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332280</xdr:colOff>
      <xdr:row>10</xdr:row>
      <xdr:rowOff>76320</xdr:rowOff>
    </xdr:from>
    <xdr:to>
      <xdr:col>1</xdr:col>
      <xdr:colOff>666720</xdr:colOff>
      <xdr:row>10</xdr:row>
      <xdr:rowOff>1633320</xdr:rowOff>
    </xdr:to>
    <xdr:pic>
      <xdr:nvPicPr>
        <xdr:cNvPr id="1239" name="Picture 1237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228680" y="3390840"/>
          <a:ext cx="334440" cy="1557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94320</xdr:colOff>
      <xdr:row>17</xdr:row>
      <xdr:rowOff>76320</xdr:rowOff>
    </xdr:from>
    <xdr:to>
      <xdr:col>1</xdr:col>
      <xdr:colOff>1015200</xdr:colOff>
      <xdr:row>17</xdr:row>
      <xdr:rowOff>1009440</xdr:rowOff>
    </xdr:to>
    <xdr:pic>
      <xdr:nvPicPr>
        <xdr:cNvPr id="1240" name="Picture 1238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90720" y="9534600"/>
          <a:ext cx="920880" cy="933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370440</xdr:colOff>
      <xdr:row>15</xdr:row>
      <xdr:rowOff>47520</xdr:rowOff>
    </xdr:from>
    <xdr:to>
      <xdr:col>1</xdr:col>
      <xdr:colOff>627120</xdr:colOff>
      <xdr:row>15</xdr:row>
      <xdr:rowOff>1262160</xdr:rowOff>
    </xdr:to>
    <xdr:pic>
      <xdr:nvPicPr>
        <xdr:cNvPr id="1241" name="Picture 1239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266840" y="8010360"/>
          <a:ext cx="256680" cy="121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103680</xdr:colOff>
      <xdr:row>19</xdr:row>
      <xdr:rowOff>95400</xdr:rowOff>
    </xdr:from>
    <xdr:to>
      <xdr:col>1</xdr:col>
      <xdr:colOff>1046160</xdr:colOff>
      <xdr:row>19</xdr:row>
      <xdr:rowOff>1048320</xdr:rowOff>
    </xdr:to>
    <xdr:pic>
      <xdr:nvPicPr>
        <xdr:cNvPr id="1242" name="Picture 1240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00080" y="10868040"/>
          <a:ext cx="942480" cy="9529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86198</xdr:colOff>
      <xdr:row>8</xdr:row>
      <xdr:rowOff>28800</xdr:rowOff>
    </xdr:from>
    <xdr:to>
      <xdr:col>2</xdr:col>
      <xdr:colOff>1162845</xdr:colOff>
      <xdr:row>8</xdr:row>
      <xdr:rowOff>396720</xdr:rowOff>
    </xdr:to>
    <xdr:pic>
      <xdr:nvPicPr>
        <xdr:cNvPr id="1243" name="Picture 1241"/>
        <xdr:cNvPicPr/>
      </xdr:nvPicPr>
      <xdr:blipFill>
        <a:blip xmlns:r="http://schemas.openxmlformats.org/officeDocument/2006/relationships" r:embed="rId1" cstate="print"/>
        <a:srcRect t="26560" b="30296"/>
        <a:stretch/>
      </xdr:blipFill>
      <xdr:spPr>
        <a:xfrm>
          <a:off x="1857848" y="2171925"/>
          <a:ext cx="1076647" cy="367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57893</xdr:colOff>
      <xdr:row>9</xdr:row>
      <xdr:rowOff>314520</xdr:rowOff>
    </xdr:from>
    <xdr:to>
      <xdr:col>2</xdr:col>
      <xdr:colOff>1160910</xdr:colOff>
      <xdr:row>10</xdr:row>
      <xdr:rowOff>187440</xdr:rowOff>
    </xdr:to>
    <xdr:pic>
      <xdr:nvPicPr>
        <xdr:cNvPr id="1244" name="Picture 1242"/>
        <xdr:cNvPicPr/>
      </xdr:nvPicPr>
      <xdr:blipFill>
        <a:blip xmlns:r="http://schemas.openxmlformats.org/officeDocument/2006/relationships" r:embed="rId2" cstate="print"/>
        <a:srcRect t="27975" b="31994"/>
        <a:stretch/>
      </xdr:blipFill>
      <xdr:spPr>
        <a:xfrm>
          <a:off x="1829543" y="2905320"/>
          <a:ext cx="1103017" cy="3682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76973</xdr:colOff>
      <xdr:row>11</xdr:row>
      <xdr:rowOff>228630</xdr:rowOff>
    </xdr:from>
    <xdr:to>
      <xdr:col>2</xdr:col>
      <xdr:colOff>1154400</xdr:colOff>
      <xdr:row>12</xdr:row>
      <xdr:rowOff>243750</xdr:rowOff>
    </xdr:to>
    <xdr:pic>
      <xdr:nvPicPr>
        <xdr:cNvPr id="1245" name="Picture 1243"/>
        <xdr:cNvPicPr/>
      </xdr:nvPicPr>
      <xdr:blipFill>
        <a:blip xmlns:r="http://schemas.openxmlformats.org/officeDocument/2006/relationships" r:embed="rId3" cstate="print"/>
        <a:srcRect t="27582" b="29888"/>
        <a:stretch/>
      </xdr:blipFill>
      <xdr:spPr>
        <a:xfrm>
          <a:off x="1848623" y="3771930"/>
          <a:ext cx="1077427" cy="472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95693</xdr:colOff>
      <xdr:row>13</xdr:row>
      <xdr:rowOff>57240</xdr:rowOff>
    </xdr:from>
    <xdr:to>
      <xdr:col>2</xdr:col>
      <xdr:colOff>1145370</xdr:colOff>
      <xdr:row>13</xdr:row>
      <xdr:rowOff>453960</xdr:rowOff>
    </xdr:to>
    <xdr:pic>
      <xdr:nvPicPr>
        <xdr:cNvPr id="1246" name="Picture 1244"/>
        <xdr:cNvPicPr/>
      </xdr:nvPicPr>
      <xdr:blipFill>
        <a:blip xmlns:r="http://schemas.openxmlformats.org/officeDocument/2006/relationships" r:embed="rId4" cstate="print"/>
        <a:srcRect t="25595" b="26635"/>
        <a:stretch/>
      </xdr:blipFill>
      <xdr:spPr>
        <a:xfrm>
          <a:off x="1867343" y="4514940"/>
          <a:ext cx="1049677" cy="39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67448</xdr:colOff>
      <xdr:row>14</xdr:row>
      <xdr:rowOff>57240</xdr:rowOff>
    </xdr:from>
    <xdr:to>
      <xdr:col>2</xdr:col>
      <xdr:colOff>1172235</xdr:colOff>
      <xdr:row>14</xdr:row>
      <xdr:rowOff>438480</xdr:rowOff>
    </xdr:to>
    <xdr:pic>
      <xdr:nvPicPr>
        <xdr:cNvPr id="1247" name="Picture 1245"/>
        <xdr:cNvPicPr/>
      </xdr:nvPicPr>
      <xdr:blipFill>
        <a:blip xmlns:r="http://schemas.openxmlformats.org/officeDocument/2006/relationships" r:embed="rId5" cstate="print"/>
        <a:srcRect t="27520" b="30669"/>
        <a:stretch/>
      </xdr:blipFill>
      <xdr:spPr>
        <a:xfrm>
          <a:off x="1839098" y="5000715"/>
          <a:ext cx="1104787" cy="381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86363</xdr:colOff>
      <xdr:row>15</xdr:row>
      <xdr:rowOff>9750</xdr:rowOff>
    </xdr:from>
    <xdr:to>
      <xdr:col>2</xdr:col>
      <xdr:colOff>1151685</xdr:colOff>
      <xdr:row>15</xdr:row>
      <xdr:rowOff>368310</xdr:rowOff>
    </xdr:to>
    <xdr:pic>
      <xdr:nvPicPr>
        <xdr:cNvPr id="1248" name="Picture 1246"/>
        <xdr:cNvPicPr/>
      </xdr:nvPicPr>
      <xdr:blipFill>
        <a:blip xmlns:r="http://schemas.openxmlformats.org/officeDocument/2006/relationships" r:embed="rId6" cstate="print"/>
        <a:srcRect t="27799" b="30038"/>
        <a:stretch/>
      </xdr:blipFill>
      <xdr:spPr>
        <a:xfrm>
          <a:off x="1858013" y="5439000"/>
          <a:ext cx="1065322" cy="358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67448</xdr:colOff>
      <xdr:row>16</xdr:row>
      <xdr:rowOff>37965</xdr:rowOff>
    </xdr:from>
    <xdr:to>
      <xdr:col>2</xdr:col>
      <xdr:colOff>1166835</xdr:colOff>
      <xdr:row>16</xdr:row>
      <xdr:rowOff>380685</xdr:rowOff>
    </xdr:to>
    <xdr:pic>
      <xdr:nvPicPr>
        <xdr:cNvPr id="1249" name="Picture 1247"/>
        <xdr:cNvPicPr/>
      </xdr:nvPicPr>
      <xdr:blipFill>
        <a:blip xmlns:r="http://schemas.openxmlformats.org/officeDocument/2006/relationships" r:embed="rId7" cstate="print"/>
        <a:srcRect t="29470" b="32872"/>
        <a:stretch/>
      </xdr:blipFill>
      <xdr:spPr>
        <a:xfrm>
          <a:off x="1839098" y="5905365"/>
          <a:ext cx="1099387" cy="34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76643</xdr:colOff>
      <xdr:row>17</xdr:row>
      <xdr:rowOff>47880</xdr:rowOff>
    </xdr:from>
    <xdr:to>
      <xdr:col>2</xdr:col>
      <xdr:colOff>1158720</xdr:colOff>
      <xdr:row>17</xdr:row>
      <xdr:rowOff>421200</xdr:rowOff>
    </xdr:to>
    <xdr:pic>
      <xdr:nvPicPr>
        <xdr:cNvPr id="1250" name="Picture 1248"/>
        <xdr:cNvPicPr/>
      </xdr:nvPicPr>
      <xdr:blipFill>
        <a:blip xmlns:r="http://schemas.openxmlformats.org/officeDocument/2006/relationships" r:embed="rId8" cstate="print"/>
        <a:srcRect t="25980" b="31618"/>
        <a:stretch/>
      </xdr:blipFill>
      <xdr:spPr>
        <a:xfrm>
          <a:off x="1848293" y="6343905"/>
          <a:ext cx="1082077" cy="373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86363</xdr:colOff>
      <xdr:row>18</xdr:row>
      <xdr:rowOff>66600</xdr:rowOff>
    </xdr:from>
    <xdr:to>
      <xdr:col>2</xdr:col>
      <xdr:colOff>1164285</xdr:colOff>
      <xdr:row>18</xdr:row>
      <xdr:rowOff>430200</xdr:rowOff>
    </xdr:to>
    <xdr:pic>
      <xdr:nvPicPr>
        <xdr:cNvPr id="1251" name="Picture 1249"/>
        <xdr:cNvPicPr/>
      </xdr:nvPicPr>
      <xdr:blipFill>
        <a:blip xmlns:r="http://schemas.openxmlformats.org/officeDocument/2006/relationships" r:embed="rId9" cstate="print"/>
        <a:srcRect t="28346" b="29797"/>
        <a:stretch/>
      </xdr:blipFill>
      <xdr:spPr>
        <a:xfrm>
          <a:off x="1858013" y="6829350"/>
          <a:ext cx="1077922" cy="363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76673</xdr:colOff>
      <xdr:row>19</xdr:row>
      <xdr:rowOff>47880</xdr:rowOff>
    </xdr:from>
    <xdr:to>
      <xdr:col>2</xdr:col>
      <xdr:colOff>1177440</xdr:colOff>
      <xdr:row>19</xdr:row>
      <xdr:rowOff>406440</xdr:rowOff>
    </xdr:to>
    <xdr:pic>
      <xdr:nvPicPr>
        <xdr:cNvPr id="1252" name="Picture 1250"/>
        <xdr:cNvPicPr/>
      </xdr:nvPicPr>
      <xdr:blipFill>
        <a:blip xmlns:r="http://schemas.openxmlformats.org/officeDocument/2006/relationships" r:embed="rId10" cstate="print"/>
        <a:srcRect t="27982" b="31250"/>
        <a:stretch/>
      </xdr:blipFill>
      <xdr:spPr>
        <a:xfrm>
          <a:off x="1848323" y="7305930"/>
          <a:ext cx="1100767" cy="358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97080</xdr:colOff>
      <xdr:row>20</xdr:row>
      <xdr:rowOff>38325</xdr:rowOff>
    </xdr:from>
    <xdr:to>
      <xdr:col>2</xdr:col>
      <xdr:colOff>1146120</xdr:colOff>
      <xdr:row>20</xdr:row>
      <xdr:rowOff>389685</xdr:rowOff>
    </xdr:to>
    <xdr:pic>
      <xdr:nvPicPr>
        <xdr:cNvPr id="1253" name="Picture 1251"/>
        <xdr:cNvPicPr/>
      </xdr:nvPicPr>
      <xdr:blipFill>
        <a:blip xmlns:r="http://schemas.openxmlformats.org/officeDocument/2006/relationships" r:embed="rId11" cstate="print"/>
        <a:srcRect t="27617" b="29376"/>
        <a:stretch/>
      </xdr:blipFill>
      <xdr:spPr>
        <a:xfrm>
          <a:off x="1868730" y="7782150"/>
          <a:ext cx="1049040" cy="351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95888</xdr:colOff>
      <xdr:row>21</xdr:row>
      <xdr:rowOff>57240</xdr:rowOff>
    </xdr:from>
    <xdr:to>
      <xdr:col>2</xdr:col>
      <xdr:colOff>1169130</xdr:colOff>
      <xdr:row>21</xdr:row>
      <xdr:rowOff>411840</xdr:rowOff>
    </xdr:to>
    <xdr:pic>
      <xdr:nvPicPr>
        <xdr:cNvPr id="1254" name="Picture 1252"/>
        <xdr:cNvPicPr/>
      </xdr:nvPicPr>
      <xdr:blipFill>
        <a:blip xmlns:r="http://schemas.openxmlformats.org/officeDocument/2006/relationships" r:embed="rId12" cstate="print"/>
        <a:srcRect t="27738" b="31279"/>
        <a:stretch/>
      </xdr:blipFill>
      <xdr:spPr>
        <a:xfrm>
          <a:off x="1867538" y="8258265"/>
          <a:ext cx="1073242" cy="354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95888</xdr:colOff>
      <xdr:row>22</xdr:row>
      <xdr:rowOff>57045</xdr:rowOff>
    </xdr:from>
    <xdr:to>
      <xdr:col>2</xdr:col>
      <xdr:colOff>1146810</xdr:colOff>
      <xdr:row>22</xdr:row>
      <xdr:rowOff>417405</xdr:rowOff>
    </xdr:to>
    <xdr:pic>
      <xdr:nvPicPr>
        <xdr:cNvPr id="1255" name="Picture 1253"/>
        <xdr:cNvPicPr/>
      </xdr:nvPicPr>
      <xdr:blipFill>
        <a:blip xmlns:r="http://schemas.openxmlformats.org/officeDocument/2006/relationships" r:embed="rId13" cstate="print"/>
        <a:srcRect t="27058" b="30060"/>
        <a:stretch/>
      </xdr:blipFill>
      <xdr:spPr>
        <a:xfrm>
          <a:off x="1867538" y="8734320"/>
          <a:ext cx="1050922" cy="360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76868</xdr:colOff>
      <xdr:row>23</xdr:row>
      <xdr:rowOff>57240</xdr:rowOff>
    </xdr:from>
    <xdr:to>
      <xdr:col>2</xdr:col>
      <xdr:colOff>1150080</xdr:colOff>
      <xdr:row>23</xdr:row>
      <xdr:rowOff>392400</xdr:rowOff>
    </xdr:to>
    <xdr:pic>
      <xdr:nvPicPr>
        <xdr:cNvPr id="1256" name="Picture 1254"/>
        <xdr:cNvPicPr/>
      </xdr:nvPicPr>
      <xdr:blipFill>
        <a:blip xmlns:r="http://schemas.openxmlformats.org/officeDocument/2006/relationships" r:embed="rId14" cstate="print"/>
        <a:srcRect t="27763" b="31636"/>
        <a:stretch/>
      </xdr:blipFill>
      <xdr:spPr>
        <a:xfrm>
          <a:off x="1848518" y="9201240"/>
          <a:ext cx="1073212" cy="335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67118</xdr:colOff>
      <xdr:row>24</xdr:row>
      <xdr:rowOff>48045</xdr:rowOff>
    </xdr:from>
    <xdr:to>
      <xdr:col>2</xdr:col>
      <xdr:colOff>1187355</xdr:colOff>
      <xdr:row>24</xdr:row>
      <xdr:rowOff>377445</xdr:rowOff>
    </xdr:to>
    <xdr:pic>
      <xdr:nvPicPr>
        <xdr:cNvPr id="1257" name="Picture 1255"/>
        <xdr:cNvPicPr/>
      </xdr:nvPicPr>
      <xdr:blipFill>
        <a:blip xmlns:r="http://schemas.openxmlformats.org/officeDocument/2006/relationships" r:embed="rId15" cstate="print"/>
        <a:srcRect l="4417" t="26938" r="2800" b="36828"/>
        <a:stretch/>
      </xdr:blipFill>
      <xdr:spPr>
        <a:xfrm>
          <a:off x="1838768" y="9630195"/>
          <a:ext cx="1120237" cy="329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48203</xdr:colOff>
      <xdr:row>26</xdr:row>
      <xdr:rowOff>38160</xdr:rowOff>
    </xdr:from>
    <xdr:to>
      <xdr:col>2</xdr:col>
      <xdr:colOff>1187385</xdr:colOff>
      <xdr:row>26</xdr:row>
      <xdr:rowOff>387360</xdr:rowOff>
    </xdr:to>
    <xdr:pic>
      <xdr:nvPicPr>
        <xdr:cNvPr id="1258" name="Picture 1256"/>
        <xdr:cNvPicPr/>
      </xdr:nvPicPr>
      <xdr:blipFill>
        <a:blip xmlns:r="http://schemas.openxmlformats.org/officeDocument/2006/relationships" r:embed="rId16" cstate="print"/>
        <a:srcRect t="20408" b="36508"/>
        <a:stretch/>
      </xdr:blipFill>
      <xdr:spPr>
        <a:xfrm>
          <a:off x="1819853" y="10458510"/>
          <a:ext cx="1139182" cy="349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67448</xdr:colOff>
      <xdr:row>27</xdr:row>
      <xdr:rowOff>66960</xdr:rowOff>
    </xdr:from>
    <xdr:to>
      <xdr:col>2</xdr:col>
      <xdr:colOff>1200315</xdr:colOff>
      <xdr:row>27</xdr:row>
      <xdr:rowOff>417600</xdr:rowOff>
    </xdr:to>
    <xdr:pic>
      <xdr:nvPicPr>
        <xdr:cNvPr id="1259" name="Picture 1257"/>
        <xdr:cNvPicPr/>
      </xdr:nvPicPr>
      <xdr:blipFill>
        <a:blip xmlns:r="http://schemas.openxmlformats.org/officeDocument/2006/relationships" r:embed="rId17" cstate="print"/>
        <a:srcRect t="20522" b="35488"/>
        <a:stretch/>
      </xdr:blipFill>
      <xdr:spPr>
        <a:xfrm>
          <a:off x="1839098" y="10915935"/>
          <a:ext cx="1132867" cy="350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837000</xdr:colOff>
      <xdr:row>0</xdr:row>
      <xdr:rowOff>390240</xdr:rowOff>
    </xdr:to>
    <xdr:pic>
      <xdr:nvPicPr>
        <xdr:cNvPr id="1260" name="Picture 1258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0" y="0"/>
          <a:ext cx="13910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76808</xdr:colOff>
      <xdr:row>25</xdr:row>
      <xdr:rowOff>47880</xdr:rowOff>
    </xdr:from>
    <xdr:to>
      <xdr:col>2</xdr:col>
      <xdr:colOff>1173120</xdr:colOff>
      <xdr:row>25</xdr:row>
      <xdr:rowOff>390600</xdr:rowOff>
    </xdr:to>
    <xdr:pic>
      <xdr:nvPicPr>
        <xdr:cNvPr id="1261" name="Picture 1259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848458" y="10049130"/>
          <a:ext cx="1096312" cy="342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84330</xdr:colOff>
      <xdr:row>9</xdr:row>
      <xdr:rowOff>171525</xdr:rowOff>
    </xdr:from>
    <xdr:to>
      <xdr:col>2</xdr:col>
      <xdr:colOff>984285</xdr:colOff>
      <xdr:row>9</xdr:row>
      <xdr:rowOff>704685</xdr:rowOff>
    </xdr:to>
    <xdr:pic>
      <xdr:nvPicPr>
        <xdr:cNvPr id="1262" name="Picture 1260"/>
        <xdr:cNvPicPr/>
      </xdr:nvPicPr>
      <xdr:blipFill>
        <a:blip xmlns:r="http://schemas.openxmlformats.org/officeDocument/2006/relationships" r:embed="rId1" cstate="print"/>
        <a:srcRect l="5444" t="30931" r="4342" b="33717"/>
        <a:stretch/>
      </xdr:blipFill>
      <xdr:spPr>
        <a:xfrm>
          <a:off x="2046480" y="2505150"/>
          <a:ext cx="899955" cy="533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346245</xdr:colOff>
      <xdr:row>0</xdr:row>
      <xdr:rowOff>390240</xdr:rowOff>
    </xdr:to>
    <xdr:pic>
      <xdr:nvPicPr>
        <xdr:cNvPr id="1263" name="Picture 1261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12999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175260</xdr:colOff>
      <xdr:row>38</xdr:row>
      <xdr:rowOff>47850</xdr:rowOff>
    </xdr:from>
    <xdr:to>
      <xdr:col>2</xdr:col>
      <xdr:colOff>613020</xdr:colOff>
      <xdr:row>38</xdr:row>
      <xdr:rowOff>695130</xdr:rowOff>
    </xdr:to>
    <xdr:pic>
      <xdr:nvPicPr>
        <xdr:cNvPr id="1264" name="Picture 126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2137410" y="27117900"/>
          <a:ext cx="437760" cy="647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232335</xdr:colOff>
      <xdr:row>40</xdr:row>
      <xdr:rowOff>38355</xdr:rowOff>
    </xdr:from>
    <xdr:to>
      <xdr:col>2</xdr:col>
      <xdr:colOff>555975</xdr:colOff>
      <xdr:row>40</xdr:row>
      <xdr:rowOff>657195</xdr:rowOff>
    </xdr:to>
    <xdr:pic>
      <xdr:nvPicPr>
        <xdr:cNvPr id="1266" name="Picture 126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2194485" y="28556205"/>
          <a:ext cx="323640" cy="618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242115</xdr:colOff>
      <xdr:row>41</xdr:row>
      <xdr:rowOff>85980</xdr:rowOff>
    </xdr:from>
    <xdr:to>
      <xdr:col>2</xdr:col>
      <xdr:colOff>536955</xdr:colOff>
      <xdr:row>41</xdr:row>
      <xdr:rowOff>647580</xdr:rowOff>
    </xdr:to>
    <xdr:pic>
      <xdr:nvPicPr>
        <xdr:cNvPr id="1267" name="Picture 126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2204265" y="29327730"/>
          <a:ext cx="294840" cy="561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118320</xdr:colOff>
      <xdr:row>46</xdr:row>
      <xdr:rowOff>181275</xdr:rowOff>
    </xdr:from>
    <xdr:to>
      <xdr:col>2</xdr:col>
      <xdr:colOff>956040</xdr:colOff>
      <xdr:row>46</xdr:row>
      <xdr:rowOff>647475</xdr:rowOff>
    </xdr:to>
    <xdr:pic>
      <xdr:nvPicPr>
        <xdr:cNvPr id="1271" name="Picture 1269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2080470" y="31985250"/>
          <a:ext cx="837720" cy="466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79995</xdr:colOff>
      <xdr:row>47</xdr:row>
      <xdr:rowOff>162195</xdr:rowOff>
    </xdr:from>
    <xdr:to>
      <xdr:col>2</xdr:col>
      <xdr:colOff>965595</xdr:colOff>
      <xdr:row>47</xdr:row>
      <xdr:rowOff>667995</xdr:rowOff>
    </xdr:to>
    <xdr:pic>
      <xdr:nvPicPr>
        <xdr:cNvPr id="1272" name="Picture 1270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2042145" y="32832945"/>
          <a:ext cx="885600" cy="505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127815</xdr:colOff>
      <xdr:row>48</xdr:row>
      <xdr:rowOff>123870</xdr:rowOff>
    </xdr:from>
    <xdr:to>
      <xdr:col>2</xdr:col>
      <xdr:colOff>945735</xdr:colOff>
      <xdr:row>48</xdr:row>
      <xdr:rowOff>704550</xdr:rowOff>
    </xdr:to>
    <xdr:pic>
      <xdr:nvPicPr>
        <xdr:cNvPr id="1273" name="Picture 1271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2089965" y="33661395"/>
          <a:ext cx="81792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118260</xdr:colOff>
      <xdr:row>49</xdr:row>
      <xdr:rowOff>114645</xdr:rowOff>
    </xdr:from>
    <xdr:to>
      <xdr:col>2</xdr:col>
      <xdr:colOff>983700</xdr:colOff>
      <xdr:row>49</xdr:row>
      <xdr:rowOff>723765</xdr:rowOff>
    </xdr:to>
    <xdr:pic>
      <xdr:nvPicPr>
        <xdr:cNvPr id="1274" name="Picture 1272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2080410" y="34518945"/>
          <a:ext cx="86544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113160</xdr:colOff>
      <xdr:row>50</xdr:row>
      <xdr:rowOff>104985</xdr:rowOff>
    </xdr:from>
    <xdr:to>
      <xdr:col>2</xdr:col>
      <xdr:colOff>965700</xdr:colOff>
      <xdr:row>50</xdr:row>
      <xdr:rowOff>730305</xdr:rowOff>
    </xdr:to>
    <xdr:pic>
      <xdr:nvPicPr>
        <xdr:cNvPr id="1275" name="Picture 1273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2075310" y="35376060"/>
          <a:ext cx="852540" cy="625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89685</xdr:colOff>
      <xdr:row>25</xdr:row>
      <xdr:rowOff>57435</xdr:rowOff>
    </xdr:from>
    <xdr:to>
      <xdr:col>2</xdr:col>
      <xdr:colOff>956205</xdr:colOff>
      <xdr:row>25</xdr:row>
      <xdr:rowOff>923955</xdr:rowOff>
    </xdr:to>
    <xdr:pic>
      <xdr:nvPicPr>
        <xdr:cNvPr id="1276" name="Picture 1274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2051835" y="15897510"/>
          <a:ext cx="866520" cy="866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99270</xdr:colOff>
      <xdr:row>26</xdr:row>
      <xdr:rowOff>86040</xdr:rowOff>
    </xdr:from>
    <xdr:to>
      <xdr:col>2</xdr:col>
      <xdr:colOff>899190</xdr:colOff>
      <xdr:row>26</xdr:row>
      <xdr:rowOff>882720</xdr:rowOff>
    </xdr:to>
    <xdr:pic>
      <xdr:nvPicPr>
        <xdr:cNvPr id="1277" name="Picture 1275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2061420" y="16897665"/>
          <a:ext cx="799920" cy="796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146790</xdr:colOff>
      <xdr:row>27</xdr:row>
      <xdr:rowOff>57240</xdr:rowOff>
    </xdr:from>
    <xdr:to>
      <xdr:col>2</xdr:col>
      <xdr:colOff>870390</xdr:colOff>
      <xdr:row>27</xdr:row>
      <xdr:rowOff>876600</xdr:rowOff>
    </xdr:to>
    <xdr:pic>
      <xdr:nvPicPr>
        <xdr:cNvPr id="1278" name="Picture 1276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2108940" y="17840415"/>
          <a:ext cx="723600" cy="819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99270</xdr:colOff>
      <xdr:row>28</xdr:row>
      <xdr:rowOff>76155</xdr:rowOff>
    </xdr:from>
    <xdr:to>
      <xdr:col>2</xdr:col>
      <xdr:colOff>975150</xdr:colOff>
      <xdr:row>28</xdr:row>
      <xdr:rowOff>908835</xdr:rowOff>
    </xdr:to>
    <xdr:pic>
      <xdr:nvPicPr>
        <xdr:cNvPr id="1279" name="Picture 1277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2061420" y="18830880"/>
          <a:ext cx="875880" cy="83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99165</xdr:colOff>
      <xdr:row>30</xdr:row>
      <xdr:rowOff>47715</xdr:rowOff>
    </xdr:from>
    <xdr:to>
      <xdr:col>2</xdr:col>
      <xdr:colOff>946605</xdr:colOff>
      <xdr:row>30</xdr:row>
      <xdr:rowOff>907395</xdr:rowOff>
    </xdr:to>
    <xdr:pic>
      <xdr:nvPicPr>
        <xdr:cNvPr id="1280" name="Picture 1278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2061315" y="20745540"/>
          <a:ext cx="847440" cy="859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118125</xdr:colOff>
      <xdr:row>29</xdr:row>
      <xdr:rowOff>76515</xdr:rowOff>
    </xdr:from>
    <xdr:to>
      <xdr:col>2</xdr:col>
      <xdr:colOff>965565</xdr:colOff>
      <xdr:row>29</xdr:row>
      <xdr:rowOff>872475</xdr:rowOff>
    </xdr:to>
    <xdr:pic>
      <xdr:nvPicPr>
        <xdr:cNvPr id="1281" name="Picture 1279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2080275" y="19802790"/>
          <a:ext cx="847440" cy="79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260910</xdr:colOff>
      <xdr:row>39</xdr:row>
      <xdr:rowOff>76125</xdr:rowOff>
    </xdr:from>
    <xdr:to>
      <xdr:col>2</xdr:col>
      <xdr:colOff>498510</xdr:colOff>
      <xdr:row>39</xdr:row>
      <xdr:rowOff>652125</xdr:rowOff>
    </xdr:to>
    <xdr:pic>
      <xdr:nvPicPr>
        <xdr:cNvPr id="1282" name="Picture 1280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2223060" y="27870075"/>
          <a:ext cx="237600" cy="576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184875</xdr:colOff>
      <xdr:row>34</xdr:row>
      <xdr:rowOff>66795</xdr:rowOff>
    </xdr:from>
    <xdr:to>
      <xdr:col>2</xdr:col>
      <xdr:colOff>603555</xdr:colOff>
      <xdr:row>34</xdr:row>
      <xdr:rowOff>873195</xdr:rowOff>
    </xdr:to>
    <xdr:pic>
      <xdr:nvPicPr>
        <xdr:cNvPr id="1283" name="Picture 1281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2147025" y="23831670"/>
          <a:ext cx="418680" cy="806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184710</xdr:colOff>
      <xdr:row>35</xdr:row>
      <xdr:rowOff>47520</xdr:rowOff>
    </xdr:from>
    <xdr:to>
      <xdr:col>2</xdr:col>
      <xdr:colOff>650910</xdr:colOff>
      <xdr:row>35</xdr:row>
      <xdr:rowOff>937080</xdr:rowOff>
    </xdr:to>
    <xdr:pic>
      <xdr:nvPicPr>
        <xdr:cNvPr id="1284" name="Picture 1282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2146860" y="24783945"/>
          <a:ext cx="466200" cy="889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137070</xdr:colOff>
      <xdr:row>21</xdr:row>
      <xdr:rowOff>114780</xdr:rowOff>
    </xdr:from>
    <xdr:to>
      <xdr:col>2</xdr:col>
      <xdr:colOff>813150</xdr:colOff>
      <xdr:row>21</xdr:row>
      <xdr:rowOff>887700</xdr:rowOff>
    </xdr:to>
    <xdr:pic>
      <xdr:nvPicPr>
        <xdr:cNvPr id="1285" name="Picture 1283"/>
        <xdr:cNvPicPr/>
      </xdr:nvPicPr>
      <xdr:blipFill>
        <a:blip xmlns:r="http://schemas.openxmlformats.org/officeDocument/2006/relationships" r:embed="rId20" cstate="print"/>
        <a:stretch/>
      </xdr:blipFill>
      <xdr:spPr>
        <a:xfrm>
          <a:off x="2099220" y="11982930"/>
          <a:ext cx="676080" cy="772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61005</xdr:colOff>
      <xdr:row>22</xdr:row>
      <xdr:rowOff>86040</xdr:rowOff>
    </xdr:from>
    <xdr:to>
      <xdr:col>2</xdr:col>
      <xdr:colOff>898725</xdr:colOff>
      <xdr:row>22</xdr:row>
      <xdr:rowOff>811440</xdr:rowOff>
    </xdr:to>
    <xdr:pic>
      <xdr:nvPicPr>
        <xdr:cNvPr id="1286" name="Picture 1284"/>
        <xdr:cNvPicPr/>
      </xdr:nvPicPr>
      <xdr:blipFill>
        <a:blip xmlns:r="http://schemas.openxmlformats.org/officeDocument/2006/relationships" r:embed="rId21" cstate="print"/>
        <a:stretch/>
      </xdr:blipFill>
      <xdr:spPr>
        <a:xfrm>
          <a:off x="2023155" y="12925740"/>
          <a:ext cx="837720" cy="725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99195</xdr:colOff>
      <xdr:row>23</xdr:row>
      <xdr:rowOff>66960</xdr:rowOff>
    </xdr:from>
    <xdr:to>
      <xdr:col>2</xdr:col>
      <xdr:colOff>832155</xdr:colOff>
      <xdr:row>23</xdr:row>
      <xdr:rowOff>903240</xdr:rowOff>
    </xdr:to>
    <xdr:pic>
      <xdr:nvPicPr>
        <xdr:cNvPr id="1287" name="Picture 1285"/>
        <xdr:cNvPicPr/>
      </xdr:nvPicPr>
      <xdr:blipFill>
        <a:blip xmlns:r="http://schemas.openxmlformats.org/officeDocument/2006/relationships" r:embed="rId22" cstate="print"/>
        <a:stretch/>
      </xdr:blipFill>
      <xdr:spPr>
        <a:xfrm>
          <a:off x="2061345" y="13878210"/>
          <a:ext cx="732960" cy="836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84420</xdr:colOff>
      <xdr:row>31</xdr:row>
      <xdr:rowOff>142950</xdr:rowOff>
    </xdr:from>
    <xdr:to>
      <xdr:col>2</xdr:col>
      <xdr:colOff>1013085</xdr:colOff>
      <xdr:row>31</xdr:row>
      <xdr:rowOff>773310</xdr:rowOff>
    </xdr:to>
    <xdr:pic>
      <xdr:nvPicPr>
        <xdr:cNvPr id="1292" name="Picture 1290"/>
        <xdr:cNvPicPr/>
      </xdr:nvPicPr>
      <xdr:blipFill>
        <a:blip xmlns:r="http://schemas.openxmlformats.org/officeDocument/2006/relationships" r:embed="rId23" cstate="print"/>
        <a:stretch/>
      </xdr:blipFill>
      <xdr:spPr>
        <a:xfrm>
          <a:off x="2046570" y="21812325"/>
          <a:ext cx="928665" cy="630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99210</xdr:colOff>
      <xdr:row>24</xdr:row>
      <xdr:rowOff>142755</xdr:rowOff>
    </xdr:from>
    <xdr:to>
      <xdr:col>2</xdr:col>
      <xdr:colOff>956010</xdr:colOff>
      <xdr:row>24</xdr:row>
      <xdr:rowOff>789315</xdr:rowOff>
    </xdr:to>
    <xdr:pic>
      <xdr:nvPicPr>
        <xdr:cNvPr id="1293" name="Picture 1291"/>
        <xdr:cNvPicPr/>
      </xdr:nvPicPr>
      <xdr:blipFill>
        <a:blip xmlns:r="http://schemas.openxmlformats.org/officeDocument/2006/relationships" r:embed="rId24" cstate="print"/>
        <a:stretch/>
      </xdr:blipFill>
      <xdr:spPr>
        <a:xfrm>
          <a:off x="2061360" y="15011280"/>
          <a:ext cx="856800" cy="646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75165</xdr:colOff>
      <xdr:row>10</xdr:row>
      <xdr:rowOff>181335</xdr:rowOff>
    </xdr:from>
    <xdr:to>
      <xdr:col>2</xdr:col>
      <xdr:colOff>985200</xdr:colOff>
      <xdr:row>10</xdr:row>
      <xdr:rowOff>776055</xdr:rowOff>
    </xdr:to>
    <xdr:pic>
      <xdr:nvPicPr>
        <xdr:cNvPr id="1294" name="Picture 1292"/>
        <xdr:cNvPicPr/>
      </xdr:nvPicPr>
      <xdr:blipFill>
        <a:blip xmlns:r="http://schemas.openxmlformats.org/officeDocument/2006/relationships" r:embed="rId25" cstate="print"/>
        <a:srcRect l="2340" t="27670" r="5354" b="34649"/>
        <a:stretch/>
      </xdr:blipFill>
      <xdr:spPr>
        <a:xfrm>
          <a:off x="2037315" y="3419835"/>
          <a:ext cx="910035" cy="594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103545</xdr:colOff>
      <xdr:row>13</xdr:row>
      <xdr:rowOff>400380</xdr:rowOff>
    </xdr:from>
    <xdr:to>
      <xdr:col>2</xdr:col>
      <xdr:colOff>984420</xdr:colOff>
      <xdr:row>14</xdr:row>
      <xdr:rowOff>314700</xdr:rowOff>
    </xdr:to>
    <xdr:pic>
      <xdr:nvPicPr>
        <xdr:cNvPr id="1295" name="Picture 1293"/>
        <xdr:cNvPicPr/>
      </xdr:nvPicPr>
      <xdr:blipFill>
        <a:blip xmlns:r="http://schemas.openxmlformats.org/officeDocument/2006/relationships" r:embed="rId26" cstate="print"/>
        <a:stretch/>
      </xdr:blipFill>
      <xdr:spPr>
        <a:xfrm>
          <a:off x="2065695" y="6277305"/>
          <a:ext cx="880875" cy="6096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65475</xdr:colOff>
      <xdr:row>15</xdr:row>
      <xdr:rowOff>371685</xdr:rowOff>
    </xdr:from>
    <xdr:to>
      <xdr:col>2</xdr:col>
      <xdr:colOff>965235</xdr:colOff>
      <xdr:row>16</xdr:row>
      <xdr:rowOff>383925</xdr:rowOff>
    </xdr:to>
    <xdr:pic>
      <xdr:nvPicPr>
        <xdr:cNvPr id="1296" name="Picture 1294"/>
        <xdr:cNvPicPr/>
      </xdr:nvPicPr>
      <xdr:blipFill>
        <a:blip xmlns:r="http://schemas.openxmlformats.org/officeDocument/2006/relationships" r:embed="rId27" cstate="print"/>
        <a:stretch/>
      </xdr:blipFill>
      <xdr:spPr>
        <a:xfrm>
          <a:off x="2027625" y="7744035"/>
          <a:ext cx="899760" cy="6313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103410</xdr:colOff>
      <xdr:row>18</xdr:row>
      <xdr:rowOff>228570</xdr:rowOff>
    </xdr:from>
    <xdr:to>
      <xdr:col>2</xdr:col>
      <xdr:colOff>1002255</xdr:colOff>
      <xdr:row>18</xdr:row>
      <xdr:rowOff>752010</xdr:rowOff>
    </xdr:to>
    <xdr:pic>
      <xdr:nvPicPr>
        <xdr:cNvPr id="1297" name="Picture 1295"/>
        <xdr:cNvPicPr/>
      </xdr:nvPicPr>
      <xdr:blipFill>
        <a:blip xmlns:r="http://schemas.openxmlformats.org/officeDocument/2006/relationships" r:embed="rId28" cstate="print"/>
        <a:stretch/>
      </xdr:blipFill>
      <xdr:spPr>
        <a:xfrm>
          <a:off x="2065560" y="9296370"/>
          <a:ext cx="898845" cy="523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55815</xdr:colOff>
      <xdr:row>19</xdr:row>
      <xdr:rowOff>190965</xdr:rowOff>
    </xdr:from>
    <xdr:to>
      <xdr:col>2</xdr:col>
      <xdr:colOff>968670</xdr:colOff>
      <xdr:row>19</xdr:row>
      <xdr:rowOff>791445</xdr:rowOff>
    </xdr:to>
    <xdr:pic>
      <xdr:nvPicPr>
        <xdr:cNvPr id="1298" name="Picture 1296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2017965" y="10230315"/>
          <a:ext cx="912855" cy="600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55980</xdr:colOff>
      <xdr:row>20</xdr:row>
      <xdr:rowOff>114675</xdr:rowOff>
    </xdr:from>
    <xdr:to>
      <xdr:col>2</xdr:col>
      <xdr:colOff>965070</xdr:colOff>
      <xdr:row>20</xdr:row>
      <xdr:rowOff>718395</xdr:rowOff>
    </xdr:to>
    <xdr:pic>
      <xdr:nvPicPr>
        <xdr:cNvPr id="1299" name="Picture 1297"/>
        <xdr:cNvPicPr/>
      </xdr:nvPicPr>
      <xdr:blipFill>
        <a:blip xmlns:r="http://schemas.openxmlformats.org/officeDocument/2006/relationships" r:embed="rId29" cstate="print"/>
        <a:stretch/>
      </xdr:blipFill>
      <xdr:spPr>
        <a:xfrm>
          <a:off x="2018130" y="11125575"/>
          <a:ext cx="909090" cy="603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112995</xdr:colOff>
      <xdr:row>56</xdr:row>
      <xdr:rowOff>247695</xdr:rowOff>
    </xdr:from>
    <xdr:to>
      <xdr:col>2</xdr:col>
      <xdr:colOff>946260</xdr:colOff>
      <xdr:row>56</xdr:row>
      <xdr:rowOff>703650</xdr:rowOff>
    </xdr:to>
    <xdr:pic>
      <xdr:nvPicPr>
        <xdr:cNvPr id="1300" name="Picture 1298"/>
        <xdr:cNvPicPr/>
      </xdr:nvPicPr>
      <xdr:blipFill>
        <a:blip xmlns:r="http://schemas.openxmlformats.org/officeDocument/2006/relationships" r:embed="rId30" cstate="print"/>
        <a:stretch/>
      </xdr:blipFill>
      <xdr:spPr>
        <a:xfrm>
          <a:off x="2075145" y="39471645"/>
          <a:ext cx="833265" cy="4559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242130</xdr:colOff>
      <xdr:row>57</xdr:row>
      <xdr:rowOff>285675</xdr:rowOff>
    </xdr:from>
    <xdr:to>
      <xdr:col>2</xdr:col>
      <xdr:colOff>822810</xdr:colOff>
      <xdr:row>57</xdr:row>
      <xdr:rowOff>736575</xdr:rowOff>
    </xdr:to>
    <xdr:pic>
      <xdr:nvPicPr>
        <xdr:cNvPr id="1301" name="Picture 1299"/>
        <xdr:cNvPicPr/>
      </xdr:nvPicPr>
      <xdr:blipFill>
        <a:blip xmlns:r="http://schemas.openxmlformats.org/officeDocument/2006/relationships" r:embed="rId31" cstate="print"/>
        <a:stretch/>
      </xdr:blipFill>
      <xdr:spPr>
        <a:xfrm>
          <a:off x="2204280" y="40557375"/>
          <a:ext cx="580680" cy="4509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223050</xdr:colOff>
      <xdr:row>58</xdr:row>
      <xdr:rowOff>95400</xdr:rowOff>
    </xdr:from>
    <xdr:to>
      <xdr:col>2</xdr:col>
      <xdr:colOff>822810</xdr:colOff>
      <xdr:row>58</xdr:row>
      <xdr:rowOff>632880</xdr:rowOff>
    </xdr:to>
    <xdr:pic>
      <xdr:nvPicPr>
        <xdr:cNvPr id="1302" name="Picture 1300"/>
        <xdr:cNvPicPr/>
      </xdr:nvPicPr>
      <xdr:blipFill>
        <a:blip xmlns:r="http://schemas.openxmlformats.org/officeDocument/2006/relationships" r:embed="rId32" cstate="print"/>
        <a:stretch/>
      </xdr:blipFill>
      <xdr:spPr>
        <a:xfrm>
          <a:off x="2185200" y="41414850"/>
          <a:ext cx="599760" cy="53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84330</xdr:colOff>
      <xdr:row>11</xdr:row>
      <xdr:rowOff>190635</xdr:rowOff>
    </xdr:from>
    <xdr:to>
      <xdr:col>2</xdr:col>
      <xdr:colOff>1001205</xdr:colOff>
      <xdr:row>11</xdr:row>
      <xdr:rowOff>710115</xdr:rowOff>
    </xdr:to>
    <xdr:pic>
      <xdr:nvPicPr>
        <xdr:cNvPr id="1303" name="Picture 1301"/>
        <xdr:cNvPicPr/>
      </xdr:nvPicPr>
      <xdr:blipFill>
        <a:blip xmlns:r="http://schemas.openxmlformats.org/officeDocument/2006/relationships" r:embed="rId1" cstate="print"/>
        <a:srcRect l="5444" t="30931" r="4342" b="33717"/>
        <a:stretch/>
      </xdr:blipFill>
      <xdr:spPr>
        <a:xfrm>
          <a:off x="2046480" y="4400685"/>
          <a:ext cx="916875" cy="519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89730</xdr:colOff>
      <xdr:row>33</xdr:row>
      <xdr:rowOff>95370</xdr:rowOff>
    </xdr:from>
    <xdr:to>
      <xdr:col>2</xdr:col>
      <xdr:colOff>680130</xdr:colOff>
      <xdr:row>33</xdr:row>
      <xdr:rowOff>895650</xdr:rowOff>
    </xdr:to>
    <xdr:pic>
      <xdr:nvPicPr>
        <xdr:cNvPr id="1304" name="Picture 1302"/>
        <xdr:cNvPicPr/>
      </xdr:nvPicPr>
      <xdr:blipFill>
        <a:blip xmlns:r="http://schemas.openxmlformats.org/officeDocument/2006/relationships" r:embed="rId33" cstate="print"/>
        <a:stretch/>
      </xdr:blipFill>
      <xdr:spPr>
        <a:xfrm>
          <a:off x="2051880" y="22888695"/>
          <a:ext cx="590400" cy="80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194445</xdr:colOff>
      <xdr:row>54</xdr:row>
      <xdr:rowOff>314340</xdr:rowOff>
    </xdr:from>
    <xdr:to>
      <xdr:col>2</xdr:col>
      <xdr:colOff>908325</xdr:colOff>
      <xdr:row>54</xdr:row>
      <xdr:rowOff>647325</xdr:rowOff>
    </xdr:to>
    <xdr:pic>
      <xdr:nvPicPr>
        <xdr:cNvPr id="1307" name="Picture 1305"/>
        <xdr:cNvPicPr/>
      </xdr:nvPicPr>
      <xdr:blipFill>
        <a:blip xmlns:r="http://schemas.openxmlformats.org/officeDocument/2006/relationships" r:embed="rId34" cstate="print"/>
        <a:stretch/>
      </xdr:blipFill>
      <xdr:spPr>
        <a:xfrm>
          <a:off x="2156595" y="38338140"/>
          <a:ext cx="713880" cy="33298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74805</xdr:colOff>
      <xdr:row>12</xdr:row>
      <xdr:rowOff>95370</xdr:rowOff>
    </xdr:from>
    <xdr:to>
      <xdr:col>2</xdr:col>
      <xdr:colOff>1003560</xdr:colOff>
      <xdr:row>12</xdr:row>
      <xdr:rowOff>571290</xdr:rowOff>
    </xdr:to>
    <xdr:pic>
      <xdr:nvPicPr>
        <xdr:cNvPr id="1308" name="Picture 1306"/>
        <xdr:cNvPicPr/>
      </xdr:nvPicPr>
      <xdr:blipFill>
        <a:blip xmlns:r="http://schemas.openxmlformats.org/officeDocument/2006/relationships" r:embed="rId35" cstate="print"/>
        <a:stretch/>
      </xdr:blipFill>
      <xdr:spPr>
        <a:xfrm>
          <a:off x="2036955" y="5276970"/>
          <a:ext cx="928755" cy="475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333375</xdr:colOff>
      <xdr:row>43</xdr:row>
      <xdr:rowOff>28575</xdr:rowOff>
    </xdr:from>
    <xdr:to>
      <xdr:col>2</xdr:col>
      <xdr:colOff>600075</xdr:colOff>
      <xdr:row>43</xdr:row>
      <xdr:rowOff>828675</xdr:rowOff>
    </xdr:to>
    <xdr:pic>
      <xdr:nvPicPr>
        <xdr:cNvPr id="2663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2228850" y="29870400"/>
          <a:ext cx="2667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44</xdr:row>
      <xdr:rowOff>66675</xdr:rowOff>
    </xdr:from>
    <xdr:to>
      <xdr:col>2</xdr:col>
      <xdr:colOff>603637</xdr:colOff>
      <xdr:row>44</xdr:row>
      <xdr:rowOff>830825</xdr:rowOff>
    </xdr:to>
    <xdr:pic>
      <xdr:nvPicPr>
        <xdr:cNvPr id="2663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2219325" y="30765750"/>
          <a:ext cx="279787" cy="764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152400</xdr:colOff>
      <xdr:row>36</xdr:row>
      <xdr:rowOff>107446</xdr:rowOff>
    </xdr:from>
    <xdr:to>
      <xdr:col>2</xdr:col>
      <xdr:colOff>714375</xdr:colOff>
      <xdr:row>37</xdr:row>
      <xdr:rowOff>514349</xdr:rowOff>
    </xdr:to>
    <xdr:pic>
      <xdr:nvPicPr>
        <xdr:cNvPr id="2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2114550" y="25815421"/>
          <a:ext cx="561975" cy="113080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absolute">
    <xdr:from>
      <xdr:col>2</xdr:col>
      <xdr:colOff>76005</xdr:colOff>
      <xdr:row>51</xdr:row>
      <xdr:rowOff>238125</xdr:rowOff>
    </xdr:from>
    <xdr:to>
      <xdr:col>2</xdr:col>
      <xdr:colOff>982410</xdr:colOff>
      <xdr:row>52</xdr:row>
      <xdr:rowOff>275820</xdr:rowOff>
    </xdr:to>
    <xdr:pic>
      <xdr:nvPicPr>
        <xdr:cNvPr id="52" name="Picture 1287"/>
        <xdr:cNvPicPr/>
      </xdr:nvPicPr>
      <xdr:blipFill>
        <a:blip xmlns:r="http://schemas.openxmlformats.org/officeDocument/2006/relationships" r:embed="rId39" cstate="print"/>
        <a:stretch/>
      </xdr:blipFill>
      <xdr:spPr>
        <a:xfrm>
          <a:off x="2038155" y="36375975"/>
          <a:ext cx="906405" cy="6663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76200</xdr:colOff>
      <xdr:row>53</xdr:row>
      <xdr:rowOff>18915</xdr:rowOff>
    </xdr:from>
    <xdr:to>
      <xdr:col>2</xdr:col>
      <xdr:colOff>976290</xdr:colOff>
      <xdr:row>53</xdr:row>
      <xdr:rowOff>596355</xdr:rowOff>
    </xdr:to>
    <xdr:pic>
      <xdr:nvPicPr>
        <xdr:cNvPr id="53" name="Picture 1288"/>
        <xdr:cNvPicPr/>
      </xdr:nvPicPr>
      <xdr:blipFill>
        <a:blip xmlns:r="http://schemas.openxmlformats.org/officeDocument/2006/relationships" r:embed="rId40" cstate="print"/>
        <a:stretch/>
      </xdr:blipFill>
      <xdr:spPr>
        <a:xfrm>
          <a:off x="2038350" y="37414065"/>
          <a:ext cx="900090" cy="5774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529200</xdr:colOff>
      <xdr:row>0</xdr:row>
      <xdr:rowOff>390240</xdr:rowOff>
    </xdr:to>
    <xdr:pic>
      <xdr:nvPicPr>
        <xdr:cNvPr id="1309" name="Picture 130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150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109350</xdr:colOff>
      <xdr:row>8</xdr:row>
      <xdr:rowOff>381240</xdr:rowOff>
    </xdr:from>
    <xdr:to>
      <xdr:col>1</xdr:col>
      <xdr:colOff>973350</xdr:colOff>
      <xdr:row>8</xdr:row>
      <xdr:rowOff>957960</xdr:rowOff>
    </xdr:to>
    <xdr:pic>
      <xdr:nvPicPr>
        <xdr:cNvPr id="1310" name="Picture 1308"/>
        <xdr:cNvPicPr/>
      </xdr:nvPicPr>
      <xdr:blipFill>
        <a:blip xmlns:r="http://schemas.openxmlformats.org/officeDocument/2006/relationships" r:embed="rId2" cstate="print"/>
        <a:srcRect l="4902" r="4306"/>
        <a:stretch/>
      </xdr:blipFill>
      <xdr:spPr>
        <a:xfrm>
          <a:off x="852300" y="2524365"/>
          <a:ext cx="864000" cy="57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100080</xdr:colOff>
      <xdr:row>12</xdr:row>
      <xdr:rowOff>533520</xdr:rowOff>
    </xdr:from>
    <xdr:to>
      <xdr:col>1</xdr:col>
      <xdr:colOff>986040</xdr:colOff>
      <xdr:row>12</xdr:row>
      <xdr:rowOff>1104840</xdr:rowOff>
    </xdr:to>
    <xdr:pic>
      <xdr:nvPicPr>
        <xdr:cNvPr id="1311" name="Picture 1309"/>
        <xdr:cNvPicPr/>
      </xdr:nvPicPr>
      <xdr:blipFill>
        <a:blip xmlns:r="http://schemas.openxmlformats.org/officeDocument/2006/relationships" r:embed="rId3" cstate="print"/>
        <a:srcRect l="2863" r="3078"/>
        <a:stretch/>
      </xdr:blipFill>
      <xdr:spPr>
        <a:xfrm>
          <a:off x="885960" y="7458120"/>
          <a:ext cx="885960" cy="571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166680</xdr:colOff>
      <xdr:row>15</xdr:row>
      <xdr:rowOff>505080</xdr:rowOff>
    </xdr:from>
    <xdr:to>
      <xdr:col>1</xdr:col>
      <xdr:colOff>1015560</xdr:colOff>
      <xdr:row>15</xdr:row>
      <xdr:rowOff>1134720</xdr:rowOff>
    </xdr:to>
    <xdr:pic>
      <xdr:nvPicPr>
        <xdr:cNvPr id="1312" name="Picture 131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52560" y="10591920"/>
          <a:ext cx="848880" cy="629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81000</xdr:colOff>
      <xdr:row>13</xdr:row>
      <xdr:rowOff>267120</xdr:rowOff>
    </xdr:from>
    <xdr:to>
      <xdr:col>1</xdr:col>
      <xdr:colOff>896760</xdr:colOff>
      <xdr:row>13</xdr:row>
      <xdr:rowOff>846360</xdr:rowOff>
    </xdr:to>
    <xdr:pic>
      <xdr:nvPicPr>
        <xdr:cNvPr id="1313" name="Picture 131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866880" y="8620200"/>
          <a:ext cx="815760" cy="579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214200</xdr:colOff>
      <xdr:row>21</xdr:row>
      <xdr:rowOff>333720</xdr:rowOff>
    </xdr:from>
    <xdr:to>
      <xdr:col>1</xdr:col>
      <xdr:colOff>951840</xdr:colOff>
      <xdr:row>21</xdr:row>
      <xdr:rowOff>707040</xdr:rowOff>
    </xdr:to>
    <xdr:pic>
      <xdr:nvPicPr>
        <xdr:cNvPr id="1314" name="Picture 131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00080" y="15602040"/>
          <a:ext cx="737640" cy="373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156960</xdr:colOff>
      <xdr:row>20</xdr:row>
      <xdr:rowOff>124200</xdr:rowOff>
    </xdr:from>
    <xdr:to>
      <xdr:col>1</xdr:col>
      <xdr:colOff>901080</xdr:colOff>
      <xdr:row>20</xdr:row>
      <xdr:rowOff>364320</xdr:rowOff>
    </xdr:to>
    <xdr:pic>
      <xdr:nvPicPr>
        <xdr:cNvPr id="1315" name="Picture 1313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942840" y="14935320"/>
          <a:ext cx="744120" cy="240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214200</xdr:colOff>
      <xdr:row>19</xdr:row>
      <xdr:rowOff>85680</xdr:rowOff>
    </xdr:from>
    <xdr:to>
      <xdr:col>1</xdr:col>
      <xdr:colOff>815040</xdr:colOff>
      <xdr:row>19</xdr:row>
      <xdr:rowOff>602640</xdr:rowOff>
    </xdr:to>
    <xdr:pic>
      <xdr:nvPicPr>
        <xdr:cNvPr id="1316" name="Picture 1314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00080" y="14287320"/>
          <a:ext cx="600840" cy="516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33120</xdr:colOff>
      <xdr:row>18</xdr:row>
      <xdr:rowOff>28800</xdr:rowOff>
    </xdr:from>
    <xdr:to>
      <xdr:col>1</xdr:col>
      <xdr:colOff>595080</xdr:colOff>
      <xdr:row>18</xdr:row>
      <xdr:rowOff>399960</xdr:rowOff>
    </xdr:to>
    <xdr:pic>
      <xdr:nvPicPr>
        <xdr:cNvPr id="1317" name="Picture 1315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819000" y="13468320"/>
          <a:ext cx="561960" cy="371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614160</xdr:colOff>
      <xdr:row>18</xdr:row>
      <xdr:rowOff>285840</xdr:rowOff>
    </xdr:from>
    <xdr:to>
      <xdr:col>2</xdr:col>
      <xdr:colOff>6840</xdr:colOff>
      <xdr:row>18</xdr:row>
      <xdr:rowOff>668160</xdr:rowOff>
    </xdr:to>
    <xdr:pic>
      <xdr:nvPicPr>
        <xdr:cNvPr id="1318" name="Picture 1316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400040" y="13725360"/>
          <a:ext cx="542160" cy="382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42645</xdr:colOff>
      <xdr:row>9</xdr:row>
      <xdr:rowOff>352440</xdr:rowOff>
    </xdr:from>
    <xdr:to>
      <xdr:col>1</xdr:col>
      <xdr:colOff>1025805</xdr:colOff>
      <xdr:row>9</xdr:row>
      <xdr:rowOff>1028520</xdr:rowOff>
    </xdr:to>
    <xdr:pic>
      <xdr:nvPicPr>
        <xdr:cNvPr id="1319" name="Picture 1317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785595" y="3981465"/>
          <a:ext cx="983160" cy="676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61860</xdr:colOff>
      <xdr:row>11</xdr:row>
      <xdr:rowOff>104760</xdr:rowOff>
    </xdr:from>
    <xdr:to>
      <xdr:col>1</xdr:col>
      <xdr:colOff>1048620</xdr:colOff>
      <xdr:row>11</xdr:row>
      <xdr:rowOff>885600</xdr:rowOff>
    </xdr:to>
    <xdr:pic>
      <xdr:nvPicPr>
        <xdr:cNvPr id="1320" name="Picture 1318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804810" y="6210285"/>
          <a:ext cx="98676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223920</xdr:colOff>
      <xdr:row>14</xdr:row>
      <xdr:rowOff>162000</xdr:rowOff>
    </xdr:from>
    <xdr:to>
      <xdr:col>1</xdr:col>
      <xdr:colOff>954000</xdr:colOff>
      <xdr:row>14</xdr:row>
      <xdr:rowOff>583560</xdr:rowOff>
    </xdr:to>
    <xdr:pic>
      <xdr:nvPicPr>
        <xdr:cNvPr id="1321" name="Picture 1319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009800" y="9477360"/>
          <a:ext cx="730080" cy="421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23760</xdr:colOff>
      <xdr:row>24</xdr:row>
      <xdr:rowOff>38160</xdr:rowOff>
    </xdr:from>
    <xdr:to>
      <xdr:col>1</xdr:col>
      <xdr:colOff>528120</xdr:colOff>
      <xdr:row>24</xdr:row>
      <xdr:rowOff>295560</xdr:rowOff>
    </xdr:to>
    <xdr:pic>
      <xdr:nvPicPr>
        <xdr:cNvPr id="1322" name="Picture 1320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809640" y="17059320"/>
          <a:ext cx="504360" cy="257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557280</xdr:colOff>
      <xdr:row>24</xdr:row>
      <xdr:rowOff>133200</xdr:rowOff>
    </xdr:from>
    <xdr:to>
      <xdr:col>1</xdr:col>
      <xdr:colOff>1083240</xdr:colOff>
      <xdr:row>24</xdr:row>
      <xdr:rowOff>418680</xdr:rowOff>
    </xdr:to>
    <xdr:pic>
      <xdr:nvPicPr>
        <xdr:cNvPr id="1323" name="Picture 1321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343160" y="17154360"/>
          <a:ext cx="525960" cy="28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166680</xdr:colOff>
      <xdr:row>25</xdr:row>
      <xdr:rowOff>324000</xdr:rowOff>
    </xdr:from>
    <xdr:to>
      <xdr:col>1</xdr:col>
      <xdr:colOff>946080</xdr:colOff>
      <xdr:row>25</xdr:row>
      <xdr:rowOff>923760</xdr:rowOff>
    </xdr:to>
    <xdr:pic>
      <xdr:nvPicPr>
        <xdr:cNvPr id="1324" name="Picture 1322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952560" y="17954640"/>
          <a:ext cx="779400" cy="599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23760</xdr:colOff>
      <xdr:row>26</xdr:row>
      <xdr:rowOff>457200</xdr:rowOff>
    </xdr:from>
    <xdr:to>
      <xdr:col>1</xdr:col>
      <xdr:colOff>642600</xdr:colOff>
      <xdr:row>26</xdr:row>
      <xdr:rowOff>1174320</xdr:rowOff>
    </xdr:to>
    <xdr:pic>
      <xdr:nvPicPr>
        <xdr:cNvPr id="1325" name="Picture 1323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809640" y="19307160"/>
          <a:ext cx="618840" cy="717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623880</xdr:colOff>
      <xdr:row>25</xdr:row>
      <xdr:rowOff>1190880</xdr:rowOff>
    </xdr:from>
    <xdr:to>
      <xdr:col>2</xdr:col>
      <xdr:colOff>74160</xdr:colOff>
      <xdr:row>26</xdr:row>
      <xdr:rowOff>506520</xdr:rowOff>
    </xdr:to>
    <xdr:pic>
      <xdr:nvPicPr>
        <xdr:cNvPr id="1326" name="Picture 1324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409760" y="18821520"/>
          <a:ext cx="599760" cy="534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62010</xdr:colOff>
      <xdr:row>17</xdr:row>
      <xdr:rowOff>705210</xdr:rowOff>
    </xdr:from>
    <xdr:to>
      <xdr:col>1</xdr:col>
      <xdr:colOff>1028280</xdr:colOff>
      <xdr:row>17</xdr:row>
      <xdr:rowOff>1360410</xdr:rowOff>
    </xdr:to>
    <xdr:pic>
      <xdr:nvPicPr>
        <xdr:cNvPr id="1327" name="Picture 1325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804960" y="12468585"/>
          <a:ext cx="966270" cy="655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62550</xdr:colOff>
      <xdr:row>10</xdr:row>
      <xdr:rowOff>124200</xdr:rowOff>
    </xdr:from>
    <xdr:to>
      <xdr:col>1</xdr:col>
      <xdr:colOff>1045710</xdr:colOff>
      <xdr:row>10</xdr:row>
      <xdr:rowOff>800280</xdr:rowOff>
    </xdr:to>
    <xdr:pic>
      <xdr:nvPicPr>
        <xdr:cNvPr id="1328" name="Picture 1326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805500" y="5258175"/>
          <a:ext cx="983160" cy="67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1080</xdr:colOff>
      <xdr:row>17</xdr:row>
      <xdr:rowOff>428625</xdr:rowOff>
    </xdr:from>
    <xdr:to>
      <xdr:col>1</xdr:col>
      <xdr:colOff>918360</xdr:colOff>
      <xdr:row>18</xdr:row>
      <xdr:rowOff>249705</xdr:rowOff>
    </xdr:to>
    <xdr:pic>
      <xdr:nvPicPr>
        <xdr:cNvPr id="1329" name="Picture 132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028880" y="10915560"/>
          <a:ext cx="917280" cy="666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3945</xdr:colOff>
      <xdr:row>13</xdr:row>
      <xdr:rowOff>739665</xdr:rowOff>
    </xdr:from>
    <xdr:to>
      <xdr:col>1</xdr:col>
      <xdr:colOff>948600</xdr:colOff>
      <xdr:row>14</xdr:row>
      <xdr:rowOff>486585</xdr:rowOff>
    </xdr:to>
    <xdr:pic>
      <xdr:nvPicPr>
        <xdr:cNvPr id="1330" name="Picture 132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023120" y="7843320"/>
          <a:ext cx="953280" cy="592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19080</xdr:rowOff>
    </xdr:from>
    <xdr:to>
      <xdr:col>1</xdr:col>
      <xdr:colOff>259920</xdr:colOff>
      <xdr:row>0</xdr:row>
      <xdr:rowOff>392400</xdr:rowOff>
    </xdr:to>
    <xdr:pic>
      <xdr:nvPicPr>
        <xdr:cNvPr id="1331" name="Picture 132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19080"/>
          <a:ext cx="1287720" cy="373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210600</xdr:colOff>
      <xdr:row>24</xdr:row>
      <xdr:rowOff>215505</xdr:rowOff>
    </xdr:from>
    <xdr:to>
      <xdr:col>1</xdr:col>
      <xdr:colOff>647280</xdr:colOff>
      <xdr:row>26</xdr:row>
      <xdr:rowOff>84120</xdr:rowOff>
    </xdr:to>
    <xdr:pic>
      <xdr:nvPicPr>
        <xdr:cNvPr id="1332" name="Picture 133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238400" y="14392440"/>
          <a:ext cx="436680" cy="773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210600</xdr:colOff>
      <xdr:row>26</xdr:row>
      <xdr:rowOff>206145</xdr:rowOff>
    </xdr:from>
    <xdr:to>
      <xdr:col>1</xdr:col>
      <xdr:colOff>632880</xdr:colOff>
      <xdr:row>28</xdr:row>
      <xdr:rowOff>58845</xdr:rowOff>
    </xdr:to>
    <xdr:pic>
      <xdr:nvPicPr>
        <xdr:cNvPr id="1333" name="Picture 133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238400" y="15287760"/>
          <a:ext cx="422280" cy="69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239040</xdr:colOff>
      <xdr:row>21</xdr:row>
      <xdr:rowOff>263025</xdr:rowOff>
    </xdr:from>
    <xdr:to>
      <xdr:col>1</xdr:col>
      <xdr:colOff>754200</xdr:colOff>
      <xdr:row>23</xdr:row>
      <xdr:rowOff>272745</xdr:rowOff>
    </xdr:to>
    <xdr:pic>
      <xdr:nvPicPr>
        <xdr:cNvPr id="1334" name="Picture 1332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266840" y="13439880"/>
          <a:ext cx="515160" cy="676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396360</xdr:colOff>
      <xdr:row>35</xdr:row>
      <xdr:rowOff>401985</xdr:rowOff>
    </xdr:from>
    <xdr:to>
      <xdr:col>1</xdr:col>
      <xdr:colOff>833040</xdr:colOff>
      <xdr:row>35</xdr:row>
      <xdr:rowOff>403785</xdr:rowOff>
    </xdr:to>
    <xdr:pic>
      <xdr:nvPicPr>
        <xdr:cNvPr id="1335" name="Picture 1333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424160" y="19893600"/>
          <a:ext cx="436680" cy="1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1440</xdr:colOff>
      <xdr:row>31</xdr:row>
      <xdr:rowOff>225225</xdr:rowOff>
    </xdr:from>
    <xdr:to>
      <xdr:col>1</xdr:col>
      <xdr:colOff>956520</xdr:colOff>
      <xdr:row>32</xdr:row>
      <xdr:rowOff>333225</xdr:rowOff>
    </xdr:to>
    <xdr:pic>
      <xdr:nvPicPr>
        <xdr:cNvPr id="1336" name="Picture 133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29240" y="17478720"/>
          <a:ext cx="955080" cy="698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1080</xdr:colOff>
      <xdr:row>34</xdr:row>
      <xdr:rowOff>291465</xdr:rowOff>
    </xdr:from>
    <xdr:to>
      <xdr:col>1</xdr:col>
      <xdr:colOff>905760</xdr:colOff>
      <xdr:row>35</xdr:row>
      <xdr:rowOff>391545</xdr:rowOff>
    </xdr:to>
    <xdr:pic>
      <xdr:nvPicPr>
        <xdr:cNvPr id="1337" name="Picture 133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1028880" y="19316520"/>
          <a:ext cx="904680" cy="566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10440</xdr:colOff>
      <xdr:row>36</xdr:row>
      <xdr:rowOff>482265</xdr:rowOff>
    </xdr:from>
    <xdr:to>
      <xdr:col>1</xdr:col>
      <xdr:colOff>917640</xdr:colOff>
      <xdr:row>37</xdr:row>
      <xdr:rowOff>429345</xdr:rowOff>
    </xdr:to>
    <xdr:pic>
      <xdr:nvPicPr>
        <xdr:cNvPr id="1338" name="Picture 1336"/>
        <xdr:cNvPicPr/>
      </xdr:nvPicPr>
      <xdr:blipFill>
        <a:blip xmlns:r="http://schemas.openxmlformats.org/officeDocument/2006/relationships" r:embed="rId9" cstate="print"/>
        <a:stretch/>
      </xdr:blipFill>
      <xdr:spPr>
        <a:xfrm>
          <a:off x="1038240" y="20440800"/>
          <a:ext cx="907200" cy="518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29520</xdr:colOff>
      <xdr:row>52</xdr:row>
      <xdr:rowOff>110475</xdr:rowOff>
    </xdr:from>
    <xdr:to>
      <xdr:col>1</xdr:col>
      <xdr:colOff>892440</xdr:colOff>
      <xdr:row>52</xdr:row>
      <xdr:rowOff>536985</xdr:rowOff>
    </xdr:to>
    <xdr:pic>
      <xdr:nvPicPr>
        <xdr:cNvPr id="1339" name="Picture 1337"/>
        <xdr:cNvPicPr/>
      </xdr:nvPicPr>
      <xdr:blipFill>
        <a:blip xmlns:r="http://schemas.openxmlformats.org/officeDocument/2006/relationships" r:embed="rId10" cstate="print"/>
        <a:stretch/>
      </xdr:blipFill>
      <xdr:spPr>
        <a:xfrm>
          <a:off x="1057320" y="24736320"/>
          <a:ext cx="862920" cy="426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11880</xdr:colOff>
      <xdr:row>43</xdr:row>
      <xdr:rowOff>167790</xdr:rowOff>
    </xdr:from>
    <xdr:to>
      <xdr:col>1</xdr:col>
      <xdr:colOff>932760</xdr:colOff>
      <xdr:row>46</xdr:row>
      <xdr:rowOff>56910</xdr:rowOff>
    </xdr:to>
    <xdr:pic>
      <xdr:nvPicPr>
        <xdr:cNvPr id="1340" name="Picture 1338"/>
        <xdr:cNvPicPr/>
      </xdr:nvPicPr>
      <xdr:blipFill>
        <a:blip xmlns:r="http://schemas.openxmlformats.org/officeDocument/2006/relationships" r:embed="rId11" cstate="print"/>
        <a:stretch/>
      </xdr:blipFill>
      <xdr:spPr>
        <a:xfrm>
          <a:off x="1039680" y="22298040"/>
          <a:ext cx="920880" cy="546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38880</xdr:colOff>
      <xdr:row>60</xdr:row>
      <xdr:rowOff>253305</xdr:rowOff>
    </xdr:from>
    <xdr:to>
      <xdr:col>1</xdr:col>
      <xdr:colOff>962280</xdr:colOff>
      <xdr:row>61</xdr:row>
      <xdr:rowOff>338625</xdr:rowOff>
    </xdr:to>
    <xdr:pic>
      <xdr:nvPicPr>
        <xdr:cNvPr id="1341" name="Picture 1339"/>
        <xdr:cNvPicPr/>
      </xdr:nvPicPr>
      <xdr:blipFill>
        <a:blip xmlns:r="http://schemas.openxmlformats.org/officeDocument/2006/relationships" r:embed="rId12" cstate="print"/>
        <a:stretch/>
      </xdr:blipFill>
      <xdr:spPr>
        <a:xfrm>
          <a:off x="1066680" y="29203560"/>
          <a:ext cx="923400" cy="399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115200</xdr:colOff>
      <xdr:row>62</xdr:row>
      <xdr:rowOff>234225</xdr:rowOff>
    </xdr:from>
    <xdr:to>
      <xdr:col>1</xdr:col>
      <xdr:colOff>676800</xdr:colOff>
      <xdr:row>63</xdr:row>
      <xdr:rowOff>33435</xdr:rowOff>
    </xdr:to>
    <xdr:pic>
      <xdr:nvPicPr>
        <xdr:cNvPr id="1342" name="Picture 1340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1143000" y="29851200"/>
          <a:ext cx="561600" cy="313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115200</xdr:colOff>
      <xdr:row>63</xdr:row>
      <xdr:rowOff>186795</xdr:rowOff>
    </xdr:from>
    <xdr:to>
      <xdr:col>1</xdr:col>
      <xdr:colOff>648360</xdr:colOff>
      <xdr:row>64</xdr:row>
      <xdr:rowOff>75780</xdr:rowOff>
    </xdr:to>
    <xdr:pic>
      <xdr:nvPicPr>
        <xdr:cNvPr id="1343" name="Picture 1341"/>
        <xdr:cNvPicPr/>
      </xdr:nvPicPr>
      <xdr:blipFill>
        <a:blip xmlns:r="http://schemas.openxmlformats.org/officeDocument/2006/relationships" r:embed="rId14" cstate="print"/>
        <a:stretch/>
      </xdr:blipFill>
      <xdr:spPr>
        <a:xfrm>
          <a:off x="1143000" y="30318120"/>
          <a:ext cx="533160" cy="431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200880</xdr:colOff>
      <xdr:row>64</xdr:row>
      <xdr:rowOff>205785</xdr:rowOff>
    </xdr:from>
    <xdr:to>
      <xdr:col>1</xdr:col>
      <xdr:colOff>581400</xdr:colOff>
      <xdr:row>66</xdr:row>
      <xdr:rowOff>10260</xdr:rowOff>
    </xdr:to>
    <xdr:pic>
      <xdr:nvPicPr>
        <xdr:cNvPr id="1344" name="Picture 1342"/>
        <xdr:cNvPicPr/>
      </xdr:nvPicPr>
      <xdr:blipFill>
        <a:blip xmlns:r="http://schemas.openxmlformats.org/officeDocument/2006/relationships" r:embed="rId15" cstate="print"/>
        <a:stretch/>
      </xdr:blipFill>
      <xdr:spPr>
        <a:xfrm>
          <a:off x="1228680" y="30880080"/>
          <a:ext cx="380520" cy="890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19800</xdr:colOff>
      <xdr:row>67</xdr:row>
      <xdr:rowOff>139185</xdr:rowOff>
    </xdr:from>
    <xdr:to>
      <xdr:col>1</xdr:col>
      <xdr:colOff>457560</xdr:colOff>
      <xdr:row>67</xdr:row>
      <xdr:rowOff>750465</xdr:rowOff>
    </xdr:to>
    <xdr:pic>
      <xdr:nvPicPr>
        <xdr:cNvPr id="1345" name="Picture 1343"/>
        <xdr:cNvPicPr/>
      </xdr:nvPicPr>
      <xdr:blipFill>
        <a:blip xmlns:r="http://schemas.openxmlformats.org/officeDocument/2006/relationships" r:embed="rId16" cstate="print"/>
        <a:stretch/>
      </xdr:blipFill>
      <xdr:spPr>
        <a:xfrm>
          <a:off x="1047600" y="32356440"/>
          <a:ext cx="437760" cy="611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372240</xdr:colOff>
      <xdr:row>67</xdr:row>
      <xdr:rowOff>196425</xdr:rowOff>
    </xdr:from>
    <xdr:to>
      <xdr:col>1</xdr:col>
      <xdr:colOff>619560</xdr:colOff>
      <xdr:row>68</xdr:row>
      <xdr:rowOff>72150</xdr:rowOff>
    </xdr:to>
    <xdr:pic>
      <xdr:nvPicPr>
        <xdr:cNvPr id="1346" name="Picture 1344"/>
        <xdr:cNvPicPr/>
      </xdr:nvPicPr>
      <xdr:blipFill>
        <a:blip xmlns:r="http://schemas.openxmlformats.org/officeDocument/2006/relationships" r:embed="rId17" cstate="print"/>
        <a:stretch/>
      </xdr:blipFill>
      <xdr:spPr>
        <a:xfrm>
          <a:off x="1400040" y="32413680"/>
          <a:ext cx="247320" cy="62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667800</xdr:colOff>
      <xdr:row>67</xdr:row>
      <xdr:rowOff>243945</xdr:rowOff>
    </xdr:from>
    <xdr:to>
      <xdr:col>1</xdr:col>
      <xdr:colOff>924480</xdr:colOff>
      <xdr:row>68</xdr:row>
      <xdr:rowOff>72150</xdr:rowOff>
    </xdr:to>
    <xdr:pic>
      <xdr:nvPicPr>
        <xdr:cNvPr id="1347" name="Picture 1345"/>
        <xdr:cNvPicPr/>
      </xdr:nvPicPr>
      <xdr:blipFill>
        <a:blip xmlns:r="http://schemas.openxmlformats.org/officeDocument/2006/relationships" r:embed="rId18" cstate="print"/>
        <a:stretch/>
      </xdr:blipFill>
      <xdr:spPr>
        <a:xfrm>
          <a:off x="1695600" y="32461200"/>
          <a:ext cx="25668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134085</xdr:colOff>
      <xdr:row>9</xdr:row>
      <xdr:rowOff>981450</xdr:rowOff>
    </xdr:from>
    <xdr:to>
      <xdr:col>1</xdr:col>
      <xdr:colOff>876765</xdr:colOff>
      <xdr:row>10</xdr:row>
      <xdr:rowOff>542610</xdr:rowOff>
    </xdr:to>
    <xdr:pic>
      <xdr:nvPicPr>
        <xdr:cNvPr id="1348" name="Picture 1346"/>
        <xdr:cNvPicPr/>
      </xdr:nvPicPr>
      <xdr:blipFill>
        <a:blip xmlns:r="http://schemas.openxmlformats.org/officeDocument/2006/relationships" r:embed="rId19" cstate="print"/>
        <a:stretch/>
      </xdr:blipFill>
      <xdr:spPr>
        <a:xfrm>
          <a:off x="1105635" y="4229475"/>
          <a:ext cx="742680" cy="6279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3</xdr:col>
      <xdr:colOff>250395</xdr:colOff>
      <xdr:row>0</xdr:row>
      <xdr:rowOff>373320</xdr:rowOff>
    </xdr:to>
    <xdr:pic>
      <xdr:nvPicPr>
        <xdr:cNvPr id="2" name="Picture 132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31470" cy="3733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19080</xdr:rowOff>
    </xdr:from>
    <xdr:to>
      <xdr:col>0</xdr:col>
      <xdr:colOff>1224000</xdr:colOff>
      <xdr:row>0</xdr:row>
      <xdr:rowOff>352080</xdr:rowOff>
    </xdr:to>
    <xdr:pic>
      <xdr:nvPicPr>
        <xdr:cNvPr id="1349" name="Picture 134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19080"/>
          <a:ext cx="1224000" cy="333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486360</xdr:colOff>
      <xdr:row>0</xdr:row>
      <xdr:rowOff>390240</xdr:rowOff>
    </xdr:to>
    <xdr:pic>
      <xdr:nvPicPr>
        <xdr:cNvPr id="1350" name="Picture 134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230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40650</xdr:colOff>
      <xdr:row>8</xdr:row>
      <xdr:rowOff>114645</xdr:rowOff>
    </xdr:from>
    <xdr:to>
      <xdr:col>1</xdr:col>
      <xdr:colOff>853170</xdr:colOff>
      <xdr:row>10</xdr:row>
      <xdr:rowOff>133005</xdr:rowOff>
    </xdr:to>
    <xdr:pic>
      <xdr:nvPicPr>
        <xdr:cNvPr id="1351" name="Picture 1350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31225" y="2276820"/>
          <a:ext cx="812520" cy="60891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50175</xdr:colOff>
      <xdr:row>11</xdr:row>
      <xdr:rowOff>104760</xdr:rowOff>
    </xdr:from>
    <xdr:to>
      <xdr:col>1</xdr:col>
      <xdr:colOff>850095</xdr:colOff>
      <xdr:row>13</xdr:row>
      <xdr:rowOff>171000</xdr:rowOff>
    </xdr:to>
    <xdr:pic>
      <xdr:nvPicPr>
        <xdr:cNvPr id="1352" name="Picture 1351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40750" y="3152760"/>
          <a:ext cx="799920" cy="599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29520</xdr:colOff>
      <xdr:row>0</xdr:row>
      <xdr:rowOff>390240</xdr:rowOff>
    </xdr:to>
    <xdr:pic>
      <xdr:nvPicPr>
        <xdr:cNvPr id="1353" name="Picture 135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104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3118</xdr:colOff>
      <xdr:row>0</xdr:row>
      <xdr:rowOff>390240</xdr:rowOff>
    </xdr:to>
    <xdr:pic>
      <xdr:nvPicPr>
        <xdr:cNvPr id="1354" name="Picture 135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618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75930</xdr:colOff>
      <xdr:row>8</xdr:row>
      <xdr:rowOff>304920</xdr:rowOff>
    </xdr:from>
    <xdr:to>
      <xdr:col>1</xdr:col>
      <xdr:colOff>732930</xdr:colOff>
      <xdr:row>8</xdr:row>
      <xdr:rowOff>1066680</xdr:rowOff>
    </xdr:to>
    <xdr:pic>
      <xdr:nvPicPr>
        <xdr:cNvPr id="1355" name="Picture 135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685530" y="2552820"/>
          <a:ext cx="657000" cy="761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50145</xdr:colOff>
      <xdr:row>9</xdr:row>
      <xdr:rowOff>342825</xdr:rowOff>
    </xdr:from>
    <xdr:to>
      <xdr:col>1</xdr:col>
      <xdr:colOff>773745</xdr:colOff>
      <xdr:row>9</xdr:row>
      <xdr:rowOff>1047345</xdr:rowOff>
    </xdr:to>
    <xdr:pic>
      <xdr:nvPicPr>
        <xdr:cNvPr id="1356" name="Picture 1356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659745" y="3924225"/>
          <a:ext cx="723600" cy="704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18720</xdr:colOff>
      <xdr:row>11</xdr:row>
      <xdr:rowOff>162000</xdr:rowOff>
    </xdr:from>
    <xdr:to>
      <xdr:col>1</xdr:col>
      <xdr:colOff>732600</xdr:colOff>
      <xdr:row>11</xdr:row>
      <xdr:rowOff>904680</xdr:rowOff>
    </xdr:to>
    <xdr:pic>
      <xdr:nvPicPr>
        <xdr:cNvPr id="1357" name="Picture 135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63840" y="6257880"/>
          <a:ext cx="71388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69120</xdr:colOff>
      <xdr:row>16</xdr:row>
      <xdr:rowOff>409680</xdr:rowOff>
    </xdr:from>
    <xdr:to>
      <xdr:col>1</xdr:col>
      <xdr:colOff>745560</xdr:colOff>
      <xdr:row>18</xdr:row>
      <xdr:rowOff>124200</xdr:rowOff>
    </xdr:to>
    <xdr:pic>
      <xdr:nvPicPr>
        <xdr:cNvPr id="1358" name="Picture 1358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714240" y="9972720"/>
          <a:ext cx="676440" cy="704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69120</xdr:colOff>
      <xdr:row>13</xdr:row>
      <xdr:rowOff>657360</xdr:rowOff>
    </xdr:from>
    <xdr:to>
      <xdr:col>1</xdr:col>
      <xdr:colOff>774000</xdr:colOff>
      <xdr:row>15</xdr:row>
      <xdr:rowOff>38160</xdr:rowOff>
    </xdr:to>
    <xdr:pic>
      <xdr:nvPicPr>
        <xdr:cNvPr id="1359" name="Picture 1359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714240" y="8238960"/>
          <a:ext cx="704880" cy="600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688918</xdr:colOff>
      <xdr:row>0</xdr:row>
      <xdr:rowOff>390240</xdr:rowOff>
    </xdr:to>
    <xdr:pic>
      <xdr:nvPicPr>
        <xdr:cNvPr id="7" name="Picture 135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0" y="0"/>
          <a:ext cx="1298518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1242720</xdr:colOff>
      <xdr:row>0</xdr:row>
      <xdr:rowOff>390240</xdr:rowOff>
    </xdr:to>
    <xdr:pic>
      <xdr:nvPicPr>
        <xdr:cNvPr id="1360" name="Picture 136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4272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754200</xdr:colOff>
      <xdr:row>0</xdr:row>
      <xdr:rowOff>390240</xdr:rowOff>
    </xdr:to>
    <xdr:pic>
      <xdr:nvPicPr>
        <xdr:cNvPr id="1361" name="Picture 136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300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176610</xdr:colOff>
      <xdr:row>8</xdr:row>
      <xdr:rowOff>9750</xdr:rowOff>
    </xdr:from>
    <xdr:to>
      <xdr:col>5</xdr:col>
      <xdr:colOff>347610</xdr:colOff>
      <xdr:row>10</xdr:row>
      <xdr:rowOff>295230</xdr:rowOff>
    </xdr:to>
    <xdr:pic>
      <xdr:nvPicPr>
        <xdr:cNvPr id="1362" name="Picture 136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3786585" y="2352900"/>
          <a:ext cx="171000" cy="9522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167160</xdr:colOff>
      <xdr:row>13</xdr:row>
      <xdr:rowOff>19305</xdr:rowOff>
    </xdr:from>
    <xdr:to>
      <xdr:col>5</xdr:col>
      <xdr:colOff>376320</xdr:colOff>
      <xdr:row>15</xdr:row>
      <xdr:rowOff>304785</xdr:rowOff>
    </xdr:to>
    <xdr:pic>
      <xdr:nvPicPr>
        <xdr:cNvPr id="1363" name="Picture 136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3777135" y="4276980"/>
          <a:ext cx="209160" cy="95223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176550</xdr:colOff>
      <xdr:row>16</xdr:row>
      <xdr:rowOff>28965</xdr:rowOff>
    </xdr:from>
    <xdr:to>
      <xdr:col>5</xdr:col>
      <xdr:colOff>371310</xdr:colOff>
      <xdr:row>16</xdr:row>
      <xdr:rowOff>809805</xdr:rowOff>
    </xdr:to>
    <xdr:pic>
      <xdr:nvPicPr>
        <xdr:cNvPr id="1364" name="Picture 136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3786525" y="5286765"/>
          <a:ext cx="19476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176805</xdr:colOff>
      <xdr:row>17</xdr:row>
      <xdr:rowOff>47910</xdr:rowOff>
    </xdr:from>
    <xdr:to>
      <xdr:col>5</xdr:col>
      <xdr:colOff>357525</xdr:colOff>
      <xdr:row>17</xdr:row>
      <xdr:rowOff>610950</xdr:rowOff>
    </xdr:to>
    <xdr:pic>
      <xdr:nvPicPr>
        <xdr:cNvPr id="1365" name="Picture 136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3786780" y="6134385"/>
          <a:ext cx="180720" cy="5630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163050</xdr:colOff>
      <xdr:row>11</xdr:row>
      <xdr:rowOff>104925</xdr:rowOff>
    </xdr:from>
    <xdr:to>
      <xdr:col>5</xdr:col>
      <xdr:colOff>424005</xdr:colOff>
      <xdr:row>12</xdr:row>
      <xdr:rowOff>352245</xdr:rowOff>
    </xdr:to>
    <xdr:pic>
      <xdr:nvPicPr>
        <xdr:cNvPr id="1366" name="Picture 1366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3773025" y="3448200"/>
          <a:ext cx="260955" cy="75214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5</xdr:col>
      <xdr:colOff>124785</xdr:colOff>
      <xdr:row>18</xdr:row>
      <xdr:rowOff>66600</xdr:rowOff>
    </xdr:from>
    <xdr:to>
      <xdr:col>5</xdr:col>
      <xdr:colOff>395265</xdr:colOff>
      <xdr:row>18</xdr:row>
      <xdr:rowOff>787680</xdr:rowOff>
    </xdr:to>
    <xdr:pic>
      <xdr:nvPicPr>
        <xdr:cNvPr id="1367" name="Picture 1367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3734760" y="6829350"/>
          <a:ext cx="270480" cy="721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651240</xdr:colOff>
      <xdr:row>0</xdr:row>
      <xdr:rowOff>390240</xdr:rowOff>
    </xdr:to>
    <xdr:pic>
      <xdr:nvPicPr>
        <xdr:cNvPr id="1368" name="Picture 136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677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105915</xdr:colOff>
      <xdr:row>8</xdr:row>
      <xdr:rowOff>205860</xdr:rowOff>
    </xdr:from>
    <xdr:to>
      <xdr:col>1</xdr:col>
      <xdr:colOff>887835</xdr:colOff>
      <xdr:row>10</xdr:row>
      <xdr:rowOff>57180</xdr:rowOff>
    </xdr:to>
    <xdr:pic>
      <xdr:nvPicPr>
        <xdr:cNvPr id="1369" name="Picture 1369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77440" y="2472810"/>
          <a:ext cx="781920" cy="4228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116715</xdr:colOff>
      <xdr:row>11</xdr:row>
      <xdr:rowOff>229260</xdr:rowOff>
    </xdr:from>
    <xdr:to>
      <xdr:col>1</xdr:col>
      <xdr:colOff>864075</xdr:colOff>
      <xdr:row>13</xdr:row>
      <xdr:rowOff>94980</xdr:rowOff>
    </xdr:to>
    <xdr:pic>
      <xdr:nvPicPr>
        <xdr:cNvPr id="1370" name="Picture 1370"/>
        <xdr:cNvPicPr/>
      </xdr:nvPicPr>
      <xdr:blipFill>
        <a:blip xmlns:r="http://schemas.openxmlformats.org/officeDocument/2006/relationships" r:embed="rId3" cstate="print"/>
        <a:srcRect l="10952" r="12455"/>
        <a:stretch/>
      </xdr:blipFill>
      <xdr:spPr>
        <a:xfrm>
          <a:off x="888240" y="3353460"/>
          <a:ext cx="747360" cy="4372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69030</xdr:colOff>
      <xdr:row>14</xdr:row>
      <xdr:rowOff>178470</xdr:rowOff>
    </xdr:from>
    <xdr:to>
      <xdr:col>1</xdr:col>
      <xdr:colOff>894150</xdr:colOff>
      <xdr:row>16</xdr:row>
      <xdr:rowOff>133110</xdr:rowOff>
    </xdr:to>
    <xdr:pic>
      <xdr:nvPicPr>
        <xdr:cNvPr id="1371" name="Picture 1371"/>
        <xdr:cNvPicPr/>
      </xdr:nvPicPr>
      <xdr:blipFill>
        <a:blip xmlns:r="http://schemas.openxmlformats.org/officeDocument/2006/relationships" r:embed="rId4" cstate="print"/>
        <a:srcRect l="12312" r="14817"/>
        <a:stretch/>
      </xdr:blipFill>
      <xdr:spPr>
        <a:xfrm>
          <a:off x="840555" y="4159920"/>
          <a:ext cx="825120" cy="5261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126465</xdr:colOff>
      <xdr:row>17</xdr:row>
      <xdr:rowOff>132945</xdr:rowOff>
    </xdr:from>
    <xdr:to>
      <xdr:col>1</xdr:col>
      <xdr:colOff>828465</xdr:colOff>
      <xdr:row>19</xdr:row>
      <xdr:rowOff>157065</xdr:rowOff>
    </xdr:to>
    <xdr:pic>
      <xdr:nvPicPr>
        <xdr:cNvPr id="1372" name="Picture 1372"/>
        <xdr:cNvPicPr/>
      </xdr:nvPicPr>
      <xdr:blipFill>
        <a:blip xmlns:r="http://schemas.openxmlformats.org/officeDocument/2006/relationships" r:embed="rId5" cstate="print"/>
        <a:srcRect l="28060" r="23121"/>
        <a:stretch/>
      </xdr:blipFill>
      <xdr:spPr>
        <a:xfrm>
          <a:off x="897990" y="4971645"/>
          <a:ext cx="702000" cy="5956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88530</xdr:colOff>
      <xdr:row>20</xdr:row>
      <xdr:rowOff>89055</xdr:rowOff>
    </xdr:from>
    <xdr:to>
      <xdr:col>1</xdr:col>
      <xdr:colOff>861450</xdr:colOff>
      <xdr:row>22</xdr:row>
      <xdr:rowOff>159975</xdr:rowOff>
    </xdr:to>
    <xdr:pic>
      <xdr:nvPicPr>
        <xdr:cNvPr id="1373" name="Picture 1373"/>
        <xdr:cNvPicPr/>
      </xdr:nvPicPr>
      <xdr:blipFill>
        <a:blip xmlns:r="http://schemas.openxmlformats.org/officeDocument/2006/relationships" r:embed="rId6" cstate="print"/>
        <a:srcRect l="25412" r="21403"/>
        <a:stretch/>
      </xdr:blipFill>
      <xdr:spPr>
        <a:xfrm>
          <a:off x="860055" y="5785005"/>
          <a:ext cx="772920" cy="6424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59505</xdr:colOff>
      <xdr:row>23</xdr:row>
      <xdr:rowOff>162270</xdr:rowOff>
    </xdr:from>
    <xdr:to>
      <xdr:col>1</xdr:col>
      <xdr:colOff>877065</xdr:colOff>
      <xdr:row>25</xdr:row>
      <xdr:rowOff>273870</xdr:rowOff>
    </xdr:to>
    <xdr:pic>
      <xdr:nvPicPr>
        <xdr:cNvPr id="1374" name="Picture 1374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831030" y="6715470"/>
          <a:ext cx="817560" cy="70215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116970</xdr:colOff>
      <xdr:row>27</xdr:row>
      <xdr:rowOff>63630</xdr:rowOff>
    </xdr:from>
    <xdr:to>
      <xdr:col>1</xdr:col>
      <xdr:colOff>830850</xdr:colOff>
      <xdr:row>30</xdr:row>
      <xdr:rowOff>193950</xdr:rowOff>
    </xdr:to>
    <xdr:pic>
      <xdr:nvPicPr>
        <xdr:cNvPr id="1375" name="Picture 1375"/>
        <xdr:cNvPicPr/>
      </xdr:nvPicPr>
      <xdr:blipFill>
        <a:blip xmlns:r="http://schemas.openxmlformats.org/officeDocument/2006/relationships" r:embed="rId8" cstate="print"/>
        <a:stretch/>
      </xdr:blipFill>
      <xdr:spPr>
        <a:xfrm>
          <a:off x="888495" y="7797930"/>
          <a:ext cx="713880" cy="98757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536400</xdr:colOff>
      <xdr:row>0</xdr:row>
      <xdr:rowOff>390240</xdr:rowOff>
    </xdr:to>
    <xdr:pic>
      <xdr:nvPicPr>
        <xdr:cNvPr id="1376" name="Picture 137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715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102960</xdr:colOff>
      <xdr:row>8</xdr:row>
      <xdr:rowOff>266880</xdr:rowOff>
    </xdr:from>
    <xdr:to>
      <xdr:col>1</xdr:col>
      <xdr:colOff>649440</xdr:colOff>
      <xdr:row>9</xdr:row>
      <xdr:rowOff>47490</xdr:rowOff>
    </xdr:to>
    <xdr:pic>
      <xdr:nvPicPr>
        <xdr:cNvPr id="1377" name="Picture 1377"/>
        <xdr:cNvPicPr/>
      </xdr:nvPicPr>
      <xdr:blipFill>
        <a:blip xmlns:r="http://schemas.openxmlformats.org/officeDocument/2006/relationships" r:embed="rId2" cstate="print"/>
        <a:srcRect l="30302" r="29684"/>
        <a:stretch/>
      </xdr:blipFill>
      <xdr:spPr>
        <a:xfrm>
          <a:off x="838080" y="2057400"/>
          <a:ext cx="546480" cy="828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112680</xdr:colOff>
      <xdr:row>9</xdr:row>
      <xdr:rowOff>266880</xdr:rowOff>
    </xdr:from>
    <xdr:to>
      <xdr:col>1</xdr:col>
      <xdr:colOff>636840</xdr:colOff>
      <xdr:row>9</xdr:row>
      <xdr:rowOff>1038000</xdr:rowOff>
    </xdr:to>
    <xdr:pic>
      <xdr:nvPicPr>
        <xdr:cNvPr id="1378" name="Picture 1378"/>
        <xdr:cNvPicPr/>
      </xdr:nvPicPr>
      <xdr:blipFill>
        <a:blip xmlns:r="http://schemas.openxmlformats.org/officeDocument/2006/relationships" r:embed="rId3" cstate="print"/>
        <a:srcRect l="28470" r="30302"/>
        <a:stretch/>
      </xdr:blipFill>
      <xdr:spPr>
        <a:xfrm>
          <a:off x="847800" y="3105000"/>
          <a:ext cx="524160" cy="771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74595</xdr:colOff>
      <xdr:row>10</xdr:row>
      <xdr:rowOff>257295</xdr:rowOff>
    </xdr:from>
    <xdr:to>
      <xdr:col>1</xdr:col>
      <xdr:colOff>762195</xdr:colOff>
      <xdr:row>11</xdr:row>
      <xdr:rowOff>28185</xdr:rowOff>
    </xdr:to>
    <xdr:pic>
      <xdr:nvPicPr>
        <xdr:cNvPr id="1379" name="Picture 1379"/>
        <xdr:cNvPicPr/>
      </xdr:nvPicPr>
      <xdr:blipFill>
        <a:blip xmlns:r="http://schemas.openxmlformats.org/officeDocument/2006/relationships" r:embed="rId4" cstate="print"/>
        <a:srcRect l="24233" r="24851"/>
        <a:stretch/>
      </xdr:blipFill>
      <xdr:spPr>
        <a:xfrm>
          <a:off x="769920" y="4295895"/>
          <a:ext cx="687600" cy="818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838080</xdr:colOff>
      <xdr:row>0</xdr:row>
      <xdr:rowOff>390240</xdr:rowOff>
    </xdr:to>
    <xdr:pic>
      <xdr:nvPicPr>
        <xdr:cNvPr id="1380" name="Picture 138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8320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238005</xdr:colOff>
      <xdr:row>0</xdr:row>
      <xdr:rowOff>390240</xdr:rowOff>
    </xdr:to>
    <xdr:pic>
      <xdr:nvPicPr>
        <xdr:cNvPr id="2" name="Picture 138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476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481680</xdr:colOff>
      <xdr:row>0</xdr:row>
      <xdr:rowOff>390240</xdr:rowOff>
    </xdr:to>
    <xdr:pic>
      <xdr:nvPicPr>
        <xdr:cNvPr id="1381" name="Picture 1382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400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214920</xdr:colOff>
      <xdr:row>0</xdr:row>
      <xdr:rowOff>390240</xdr:rowOff>
    </xdr:to>
    <xdr:pic>
      <xdr:nvPicPr>
        <xdr:cNvPr id="1382" name="Picture 138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326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25200</xdr:colOff>
      <xdr:row>0</xdr:row>
      <xdr:rowOff>390240</xdr:rowOff>
    </xdr:to>
    <xdr:pic>
      <xdr:nvPicPr>
        <xdr:cNvPr id="1383" name="Picture 138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046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108360</xdr:colOff>
      <xdr:row>0</xdr:row>
      <xdr:rowOff>390240</xdr:rowOff>
    </xdr:to>
    <xdr:pic>
      <xdr:nvPicPr>
        <xdr:cNvPr id="1384" name="Picture 138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6916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1378080</xdr:colOff>
      <xdr:row>0</xdr:row>
      <xdr:rowOff>390240</xdr:rowOff>
    </xdr:to>
    <xdr:pic>
      <xdr:nvPicPr>
        <xdr:cNvPr id="1385" name="Picture 138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780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6120</xdr:colOff>
      <xdr:row>8</xdr:row>
      <xdr:rowOff>261360</xdr:rowOff>
    </xdr:from>
    <xdr:to>
      <xdr:col>1</xdr:col>
      <xdr:colOff>807840</xdr:colOff>
      <xdr:row>8</xdr:row>
      <xdr:rowOff>1609560</xdr:rowOff>
    </xdr:to>
    <xdr:pic>
      <xdr:nvPicPr>
        <xdr:cNvPr id="1386" name="Picture 1387"/>
        <xdr:cNvPicPr/>
      </xdr:nvPicPr>
      <xdr:blipFill>
        <a:blip xmlns:r="http://schemas.openxmlformats.org/officeDocument/2006/relationships" r:embed="rId1" cstate="print"/>
        <a:srcRect l="12216" t="5661" r="15546" b="3231"/>
        <a:stretch/>
      </xdr:blipFill>
      <xdr:spPr>
        <a:xfrm>
          <a:off x="711360" y="2251800"/>
          <a:ext cx="801720" cy="1348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581760</xdr:colOff>
      <xdr:row>0</xdr:row>
      <xdr:rowOff>390240</xdr:rowOff>
    </xdr:to>
    <xdr:pic>
      <xdr:nvPicPr>
        <xdr:cNvPr id="1387" name="Picture 138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128700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1256760</xdr:colOff>
      <xdr:row>0</xdr:row>
      <xdr:rowOff>390240</xdr:rowOff>
    </xdr:to>
    <xdr:pic>
      <xdr:nvPicPr>
        <xdr:cNvPr id="1388" name="Picture 138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25676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0</xdr:col>
      <xdr:colOff>1316520</xdr:colOff>
      <xdr:row>0</xdr:row>
      <xdr:rowOff>401760</xdr:rowOff>
    </xdr:to>
    <xdr:pic>
      <xdr:nvPicPr>
        <xdr:cNvPr id="1389" name="Picture 139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16520" cy="4017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76065</xdr:colOff>
      <xdr:row>16</xdr:row>
      <xdr:rowOff>123885</xdr:rowOff>
    </xdr:from>
    <xdr:to>
      <xdr:col>0</xdr:col>
      <xdr:colOff>800025</xdr:colOff>
      <xdr:row>16</xdr:row>
      <xdr:rowOff>514125</xdr:rowOff>
    </xdr:to>
    <xdr:pic>
      <xdr:nvPicPr>
        <xdr:cNvPr id="1390" name="Picture 1391"/>
        <xdr:cNvPicPr/>
      </xdr:nvPicPr>
      <xdr:blipFill>
        <a:blip xmlns:r="http://schemas.openxmlformats.org/officeDocument/2006/relationships" r:embed="rId1" cstate="print"/>
        <a:srcRect t="8199" b="15019"/>
        <a:stretch/>
      </xdr:blipFill>
      <xdr:spPr>
        <a:xfrm>
          <a:off x="76065" y="8753535"/>
          <a:ext cx="7239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76260</xdr:colOff>
      <xdr:row>17</xdr:row>
      <xdr:rowOff>143190</xdr:rowOff>
    </xdr:from>
    <xdr:to>
      <xdr:col>0</xdr:col>
      <xdr:colOff>818220</xdr:colOff>
      <xdr:row>17</xdr:row>
      <xdr:rowOff>461070</xdr:rowOff>
    </xdr:to>
    <xdr:pic>
      <xdr:nvPicPr>
        <xdr:cNvPr id="1391" name="Picture 1392"/>
        <xdr:cNvPicPr/>
      </xdr:nvPicPr>
      <xdr:blipFill>
        <a:blip xmlns:r="http://schemas.openxmlformats.org/officeDocument/2006/relationships" r:embed="rId2" cstate="print"/>
        <a:srcRect l="2603" t="7742" r="4937" b="10783"/>
        <a:stretch/>
      </xdr:blipFill>
      <xdr:spPr>
        <a:xfrm>
          <a:off x="76260" y="9487215"/>
          <a:ext cx="741960" cy="317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37995</xdr:colOff>
      <xdr:row>21</xdr:row>
      <xdr:rowOff>104730</xdr:rowOff>
    </xdr:from>
    <xdr:to>
      <xdr:col>0</xdr:col>
      <xdr:colOff>828195</xdr:colOff>
      <xdr:row>21</xdr:row>
      <xdr:rowOff>999690</xdr:rowOff>
    </xdr:to>
    <xdr:pic>
      <xdr:nvPicPr>
        <xdr:cNvPr id="1392" name="Picture 1393"/>
        <xdr:cNvPicPr/>
      </xdr:nvPicPr>
      <xdr:blipFill>
        <a:blip xmlns:r="http://schemas.openxmlformats.org/officeDocument/2006/relationships" r:embed="rId3" cstate="print"/>
        <a:srcRect l="11409" r="12243"/>
        <a:stretch/>
      </xdr:blipFill>
      <xdr:spPr>
        <a:xfrm>
          <a:off x="37995" y="12515805"/>
          <a:ext cx="790200" cy="894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337320</xdr:colOff>
      <xdr:row>0</xdr:row>
      <xdr:rowOff>390240</xdr:rowOff>
    </xdr:to>
    <xdr:pic>
      <xdr:nvPicPr>
        <xdr:cNvPr id="1393" name="Picture 1394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0" y="0"/>
          <a:ext cx="123372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161970</xdr:colOff>
      <xdr:row>13</xdr:row>
      <xdr:rowOff>114645</xdr:rowOff>
    </xdr:from>
    <xdr:to>
      <xdr:col>0</xdr:col>
      <xdr:colOff>695130</xdr:colOff>
      <xdr:row>13</xdr:row>
      <xdr:rowOff>952365</xdr:rowOff>
    </xdr:to>
    <xdr:pic>
      <xdr:nvPicPr>
        <xdr:cNvPr id="1394" name="Picture 1395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61970" y="6267795"/>
          <a:ext cx="533160" cy="837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133500</xdr:colOff>
      <xdr:row>18</xdr:row>
      <xdr:rowOff>133590</xdr:rowOff>
    </xdr:from>
    <xdr:to>
      <xdr:col>0</xdr:col>
      <xdr:colOff>783300</xdr:colOff>
      <xdr:row>18</xdr:row>
      <xdr:rowOff>552270</xdr:rowOff>
    </xdr:to>
    <xdr:pic>
      <xdr:nvPicPr>
        <xdr:cNvPr id="1395" name="Picture 1396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33500" y="10087215"/>
          <a:ext cx="649800" cy="41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76290</xdr:colOff>
      <xdr:row>9</xdr:row>
      <xdr:rowOff>124035</xdr:rowOff>
    </xdr:from>
    <xdr:to>
      <xdr:col>0</xdr:col>
      <xdr:colOff>783330</xdr:colOff>
      <xdr:row>9</xdr:row>
      <xdr:rowOff>837915</xdr:rowOff>
    </xdr:to>
    <xdr:pic>
      <xdr:nvPicPr>
        <xdr:cNvPr id="1396" name="Picture 1397"/>
        <xdr:cNvPicPr/>
      </xdr:nvPicPr>
      <xdr:blipFill>
        <a:blip xmlns:r="http://schemas.openxmlformats.org/officeDocument/2006/relationships" r:embed="rId7" cstate="print"/>
        <a:srcRect l="19995" t="-983" r="19400"/>
        <a:stretch/>
      </xdr:blipFill>
      <xdr:spPr>
        <a:xfrm>
          <a:off x="76290" y="2048085"/>
          <a:ext cx="70704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161910</xdr:colOff>
      <xdr:row>10</xdr:row>
      <xdr:rowOff>105240</xdr:rowOff>
    </xdr:from>
    <xdr:to>
      <xdr:col>0</xdr:col>
      <xdr:colOff>692550</xdr:colOff>
      <xdr:row>10</xdr:row>
      <xdr:rowOff>886080</xdr:rowOff>
    </xdr:to>
    <xdr:pic>
      <xdr:nvPicPr>
        <xdr:cNvPr id="1397" name="Picture 1398"/>
        <xdr:cNvPicPr/>
      </xdr:nvPicPr>
      <xdr:blipFill>
        <a:blip xmlns:r="http://schemas.openxmlformats.org/officeDocument/2006/relationships" r:embed="rId8" cstate="print"/>
        <a:srcRect l="29088" r="29684"/>
        <a:stretch/>
      </xdr:blipFill>
      <xdr:spPr>
        <a:xfrm>
          <a:off x="161910" y="3057990"/>
          <a:ext cx="530640" cy="7808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66570</xdr:colOff>
      <xdr:row>11</xdr:row>
      <xdr:rowOff>114630</xdr:rowOff>
    </xdr:from>
    <xdr:to>
      <xdr:col>0</xdr:col>
      <xdr:colOff>780450</xdr:colOff>
      <xdr:row>11</xdr:row>
      <xdr:rowOff>828510</xdr:rowOff>
    </xdr:to>
    <xdr:pic>
      <xdr:nvPicPr>
        <xdr:cNvPr id="1398" name="Picture 1399"/>
        <xdr:cNvPicPr/>
      </xdr:nvPicPr>
      <xdr:blipFill>
        <a:blip xmlns:r="http://schemas.openxmlformats.org/officeDocument/2006/relationships" r:embed="rId9" cstate="print"/>
        <a:srcRect l="19400" r="19995"/>
        <a:stretch/>
      </xdr:blipFill>
      <xdr:spPr>
        <a:xfrm>
          <a:off x="66570" y="4124655"/>
          <a:ext cx="71388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76125</xdr:colOff>
      <xdr:row>12</xdr:row>
      <xdr:rowOff>114615</xdr:rowOff>
    </xdr:from>
    <xdr:to>
      <xdr:col>0</xdr:col>
      <xdr:colOff>770925</xdr:colOff>
      <xdr:row>12</xdr:row>
      <xdr:rowOff>861975</xdr:rowOff>
    </xdr:to>
    <xdr:pic>
      <xdr:nvPicPr>
        <xdr:cNvPr id="1399" name="Picture 1400"/>
        <xdr:cNvPicPr/>
      </xdr:nvPicPr>
      <xdr:blipFill>
        <a:blip xmlns:r="http://schemas.openxmlformats.org/officeDocument/2006/relationships" r:embed="rId10" cstate="print"/>
        <a:srcRect l="20316" r="20591"/>
        <a:stretch/>
      </xdr:blipFill>
      <xdr:spPr>
        <a:xfrm>
          <a:off x="76125" y="5248590"/>
          <a:ext cx="694800" cy="747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57270</xdr:colOff>
      <xdr:row>14</xdr:row>
      <xdr:rowOff>171720</xdr:rowOff>
    </xdr:from>
    <xdr:to>
      <xdr:col>0</xdr:col>
      <xdr:colOff>771150</xdr:colOff>
      <xdr:row>14</xdr:row>
      <xdr:rowOff>885600</xdr:rowOff>
    </xdr:to>
    <xdr:pic>
      <xdr:nvPicPr>
        <xdr:cNvPr id="1400" name="Picture 1401"/>
        <xdr:cNvPicPr/>
      </xdr:nvPicPr>
      <xdr:blipFill>
        <a:blip xmlns:r="http://schemas.openxmlformats.org/officeDocument/2006/relationships" r:embed="rId11" cstate="print"/>
        <a:srcRect l="19995" r="19400"/>
        <a:stretch/>
      </xdr:blipFill>
      <xdr:spPr>
        <a:xfrm>
          <a:off x="57270" y="7486920"/>
          <a:ext cx="71388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38025</xdr:colOff>
      <xdr:row>20</xdr:row>
      <xdr:rowOff>76485</xdr:rowOff>
    </xdr:from>
    <xdr:to>
      <xdr:col>0</xdr:col>
      <xdr:colOff>799785</xdr:colOff>
      <xdr:row>20</xdr:row>
      <xdr:rowOff>640605</xdr:rowOff>
    </xdr:to>
    <xdr:pic>
      <xdr:nvPicPr>
        <xdr:cNvPr id="1401" name="Picture 1402"/>
        <xdr:cNvPicPr/>
      </xdr:nvPicPr>
      <xdr:blipFill>
        <a:blip xmlns:r="http://schemas.openxmlformats.org/officeDocument/2006/relationships" r:embed="rId12" cstate="print"/>
        <a:srcRect l="6436" r="24851" b="15986"/>
        <a:stretch/>
      </xdr:blipFill>
      <xdr:spPr>
        <a:xfrm>
          <a:off x="38025" y="11725560"/>
          <a:ext cx="761760" cy="564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76050</xdr:colOff>
      <xdr:row>19</xdr:row>
      <xdr:rowOff>114480</xdr:rowOff>
    </xdr:from>
    <xdr:to>
      <xdr:col>0</xdr:col>
      <xdr:colOff>719730</xdr:colOff>
      <xdr:row>19</xdr:row>
      <xdr:rowOff>710280</xdr:rowOff>
    </xdr:to>
    <xdr:pic>
      <xdr:nvPicPr>
        <xdr:cNvPr id="1402" name="Picture 1403"/>
        <xdr:cNvPicPr/>
      </xdr:nvPicPr>
      <xdr:blipFill>
        <a:blip xmlns:r="http://schemas.openxmlformats.org/officeDocument/2006/relationships" r:embed="rId13" cstate="print"/>
        <a:stretch/>
      </xdr:blipFill>
      <xdr:spPr>
        <a:xfrm>
          <a:off x="76050" y="10915830"/>
          <a:ext cx="643680" cy="595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57240</xdr:colOff>
      <xdr:row>22</xdr:row>
      <xdr:rowOff>95175</xdr:rowOff>
    </xdr:from>
    <xdr:to>
      <xdr:col>0</xdr:col>
      <xdr:colOff>809280</xdr:colOff>
      <xdr:row>22</xdr:row>
      <xdr:rowOff>752175</xdr:rowOff>
    </xdr:to>
    <xdr:pic>
      <xdr:nvPicPr>
        <xdr:cNvPr id="1403" name="Picture 1404"/>
        <xdr:cNvPicPr/>
      </xdr:nvPicPr>
      <xdr:blipFill>
        <a:blip xmlns:r="http://schemas.openxmlformats.org/officeDocument/2006/relationships" r:embed="rId14" cstate="print"/>
        <a:srcRect l="11896" r="10372" b="10335"/>
        <a:stretch/>
      </xdr:blipFill>
      <xdr:spPr>
        <a:xfrm>
          <a:off x="57240" y="13649250"/>
          <a:ext cx="752040" cy="657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111240</xdr:colOff>
      <xdr:row>0</xdr:row>
      <xdr:rowOff>390240</xdr:rowOff>
    </xdr:to>
    <xdr:pic>
      <xdr:nvPicPr>
        <xdr:cNvPr id="1404" name="Picture 140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914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78780</xdr:colOff>
      <xdr:row>8</xdr:row>
      <xdr:rowOff>47850</xdr:rowOff>
    </xdr:from>
    <xdr:to>
      <xdr:col>1</xdr:col>
      <xdr:colOff>535620</xdr:colOff>
      <xdr:row>8</xdr:row>
      <xdr:rowOff>656970</xdr:rowOff>
    </xdr:to>
    <xdr:pic>
      <xdr:nvPicPr>
        <xdr:cNvPr id="1405" name="Picture 1406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688380" y="1981425"/>
          <a:ext cx="456840" cy="6091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40680</xdr:colOff>
      <xdr:row>9</xdr:row>
      <xdr:rowOff>66930</xdr:rowOff>
    </xdr:from>
    <xdr:to>
      <xdr:col>1</xdr:col>
      <xdr:colOff>488160</xdr:colOff>
      <xdr:row>9</xdr:row>
      <xdr:rowOff>656970</xdr:rowOff>
    </xdr:to>
    <xdr:pic>
      <xdr:nvPicPr>
        <xdr:cNvPr id="1406" name="Picture 1407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50280" y="2705355"/>
          <a:ext cx="447480" cy="590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 editAs="absolute">
    <xdr:from>
      <xdr:col>5</xdr:col>
      <xdr:colOff>524880</xdr:colOff>
      <xdr:row>80</xdr:row>
      <xdr:rowOff>123840</xdr:rowOff>
    </xdr:from>
    <xdr:to>
      <xdr:col>5</xdr:col>
      <xdr:colOff>709200</xdr:colOff>
      <xdr:row>82</xdr:row>
      <xdr:rowOff>64440</xdr:rowOff>
    </xdr:to>
    <xdr:sp macro="" textlink="">
      <xdr:nvSpPr>
        <xdr:cNvPr id="1407" name="Shape 1408"/>
        <xdr:cNvSpPr/>
      </xdr:nvSpPr>
      <xdr:spPr>
        <a:xfrm>
          <a:off x="5181840" y="14030280"/>
          <a:ext cx="184320" cy="264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absolute">
    <xdr:from>
      <xdr:col>0</xdr:col>
      <xdr:colOff>1123920</xdr:colOff>
      <xdr:row>31</xdr:row>
      <xdr:rowOff>38160</xdr:rowOff>
    </xdr:from>
    <xdr:to>
      <xdr:col>1</xdr:col>
      <xdr:colOff>803520</xdr:colOff>
      <xdr:row>36</xdr:row>
      <xdr:rowOff>114480</xdr:rowOff>
    </xdr:to>
    <xdr:pic>
      <xdr:nvPicPr>
        <xdr:cNvPr id="1408" name="Picture 140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123920" y="6010200"/>
          <a:ext cx="818640" cy="885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1111320</xdr:colOff>
      <xdr:row>88</xdr:row>
      <xdr:rowOff>9720</xdr:rowOff>
    </xdr:from>
    <xdr:to>
      <xdr:col>1</xdr:col>
      <xdr:colOff>815760</xdr:colOff>
      <xdr:row>93</xdr:row>
      <xdr:rowOff>85680</xdr:rowOff>
    </xdr:to>
    <xdr:pic>
      <xdr:nvPicPr>
        <xdr:cNvPr id="1409" name="Picture 1410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111320" y="15211440"/>
          <a:ext cx="843480" cy="8856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1101960</xdr:colOff>
      <xdr:row>140</xdr:row>
      <xdr:rowOff>38520</xdr:rowOff>
    </xdr:from>
    <xdr:to>
      <xdr:col>1</xdr:col>
      <xdr:colOff>788040</xdr:colOff>
      <xdr:row>145</xdr:row>
      <xdr:rowOff>6840</xdr:rowOff>
    </xdr:to>
    <xdr:pic>
      <xdr:nvPicPr>
        <xdr:cNvPr id="1410" name="Picture 1411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101960" y="23745960"/>
          <a:ext cx="825120" cy="882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1133640</xdr:colOff>
      <xdr:row>201</xdr:row>
      <xdr:rowOff>172080</xdr:rowOff>
    </xdr:from>
    <xdr:to>
      <xdr:col>1</xdr:col>
      <xdr:colOff>787680</xdr:colOff>
      <xdr:row>206</xdr:row>
      <xdr:rowOff>188280</xdr:rowOff>
    </xdr:to>
    <xdr:pic>
      <xdr:nvPicPr>
        <xdr:cNvPr id="1411" name="Picture 1412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133640" y="34642800"/>
          <a:ext cx="793080" cy="883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1135440</xdr:colOff>
      <xdr:row>249</xdr:row>
      <xdr:rowOff>47880</xdr:rowOff>
    </xdr:from>
    <xdr:to>
      <xdr:col>1</xdr:col>
      <xdr:colOff>800640</xdr:colOff>
      <xdr:row>256</xdr:row>
      <xdr:rowOff>114120</xdr:rowOff>
    </xdr:to>
    <xdr:pic>
      <xdr:nvPicPr>
        <xdr:cNvPr id="1412" name="Picture 1413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35440" y="42948360"/>
          <a:ext cx="804240" cy="1171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12240</xdr:colOff>
      <xdr:row>288</xdr:row>
      <xdr:rowOff>76320</xdr:rowOff>
    </xdr:from>
    <xdr:to>
      <xdr:col>1</xdr:col>
      <xdr:colOff>815760</xdr:colOff>
      <xdr:row>295</xdr:row>
      <xdr:rowOff>123480</xdr:rowOff>
    </xdr:to>
    <xdr:pic>
      <xdr:nvPicPr>
        <xdr:cNvPr id="1413" name="Picture 1414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151280" y="49425120"/>
          <a:ext cx="803520" cy="12189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9360</xdr:colOff>
      <xdr:row>0</xdr:row>
      <xdr:rowOff>38160</xdr:rowOff>
    </xdr:from>
    <xdr:to>
      <xdr:col>1</xdr:col>
      <xdr:colOff>291960</xdr:colOff>
      <xdr:row>0</xdr:row>
      <xdr:rowOff>428400</xdr:rowOff>
    </xdr:to>
    <xdr:pic>
      <xdr:nvPicPr>
        <xdr:cNvPr id="1414" name="Picture 1415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9360" y="38160"/>
          <a:ext cx="14216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473100</xdr:colOff>
      <xdr:row>0</xdr:row>
      <xdr:rowOff>390240</xdr:rowOff>
    </xdr:to>
    <xdr:pic>
      <xdr:nvPicPr>
        <xdr:cNvPr id="2" name="Picture 1415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58925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45720</xdr:colOff>
      <xdr:row>80</xdr:row>
      <xdr:rowOff>32370</xdr:rowOff>
    </xdr:from>
    <xdr:to>
      <xdr:col>1</xdr:col>
      <xdr:colOff>541545</xdr:colOff>
      <xdr:row>83</xdr:row>
      <xdr:rowOff>29490</xdr:rowOff>
    </xdr:to>
    <xdr:pic>
      <xdr:nvPicPr>
        <xdr:cNvPr id="1415" name="Picture 1417"/>
        <xdr:cNvPicPr/>
      </xdr:nvPicPr>
      <xdr:blipFill>
        <a:blip xmlns:r="http://schemas.openxmlformats.org/officeDocument/2006/relationships" r:embed="rId1" cstate="print"/>
        <a:srcRect l="7743"/>
        <a:stretch/>
      </xdr:blipFill>
      <xdr:spPr>
        <a:xfrm>
          <a:off x="1179195" y="15005670"/>
          <a:ext cx="495825" cy="530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46380</xdr:colOff>
      <xdr:row>90</xdr:row>
      <xdr:rowOff>142920</xdr:rowOff>
    </xdr:from>
    <xdr:to>
      <xdr:col>1</xdr:col>
      <xdr:colOff>592860</xdr:colOff>
      <xdr:row>95</xdr:row>
      <xdr:rowOff>19080</xdr:rowOff>
    </xdr:to>
    <xdr:pic>
      <xdr:nvPicPr>
        <xdr:cNvPr id="1416" name="Picture 1418"/>
        <xdr:cNvPicPr/>
      </xdr:nvPicPr>
      <xdr:blipFill>
        <a:blip xmlns:r="http://schemas.openxmlformats.org/officeDocument/2006/relationships" r:embed="rId2" cstate="print"/>
        <a:srcRect l="7191" t="2804" r="6738" b="8463"/>
        <a:stretch/>
      </xdr:blipFill>
      <xdr:spPr>
        <a:xfrm>
          <a:off x="1179855" y="16868820"/>
          <a:ext cx="546480" cy="7524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19080</xdr:colOff>
      <xdr:row>0</xdr:row>
      <xdr:rowOff>19080</xdr:rowOff>
    </xdr:from>
    <xdr:to>
      <xdr:col>1</xdr:col>
      <xdr:colOff>367920</xdr:colOff>
      <xdr:row>0</xdr:row>
      <xdr:rowOff>409320</xdr:rowOff>
    </xdr:to>
    <xdr:pic>
      <xdr:nvPicPr>
        <xdr:cNvPr id="1417" name="Picture 141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9080" y="19080"/>
          <a:ext cx="154800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46440</xdr:colOff>
      <xdr:row>30</xdr:row>
      <xdr:rowOff>28800</xdr:rowOff>
    </xdr:from>
    <xdr:to>
      <xdr:col>1</xdr:col>
      <xdr:colOff>518040</xdr:colOff>
      <xdr:row>33</xdr:row>
      <xdr:rowOff>114120</xdr:rowOff>
    </xdr:to>
    <xdr:pic>
      <xdr:nvPicPr>
        <xdr:cNvPr id="1418" name="Picture 1420"/>
        <xdr:cNvPicPr/>
      </xdr:nvPicPr>
      <xdr:blipFill>
        <a:blip xmlns:r="http://schemas.openxmlformats.org/officeDocument/2006/relationships" r:embed="rId4" cstate="print"/>
        <a:srcRect l="22835" r="24481"/>
        <a:stretch/>
      </xdr:blipFill>
      <xdr:spPr>
        <a:xfrm>
          <a:off x="1245600" y="5448240"/>
          <a:ext cx="471600" cy="542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37080</xdr:colOff>
      <xdr:row>18</xdr:row>
      <xdr:rowOff>95400</xdr:rowOff>
    </xdr:from>
    <xdr:to>
      <xdr:col>1</xdr:col>
      <xdr:colOff>513000</xdr:colOff>
      <xdr:row>23</xdr:row>
      <xdr:rowOff>47160</xdr:rowOff>
    </xdr:to>
    <xdr:pic>
      <xdr:nvPicPr>
        <xdr:cNvPr id="1419" name="Picture 1421"/>
        <xdr:cNvPicPr/>
      </xdr:nvPicPr>
      <xdr:blipFill>
        <a:blip xmlns:r="http://schemas.openxmlformats.org/officeDocument/2006/relationships" r:embed="rId5" cstate="print"/>
        <a:srcRect l="29921" r="29707"/>
        <a:stretch/>
      </xdr:blipFill>
      <xdr:spPr>
        <a:xfrm>
          <a:off x="1236240" y="3686040"/>
          <a:ext cx="475920" cy="713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1169640</xdr:colOff>
      <xdr:row>42</xdr:row>
      <xdr:rowOff>9720</xdr:rowOff>
    </xdr:from>
    <xdr:to>
      <xdr:col>1</xdr:col>
      <xdr:colOff>528840</xdr:colOff>
      <xdr:row>45</xdr:row>
      <xdr:rowOff>142560</xdr:rowOff>
    </xdr:to>
    <xdr:pic>
      <xdr:nvPicPr>
        <xdr:cNvPr id="1420" name="Picture 1422"/>
        <xdr:cNvPicPr/>
      </xdr:nvPicPr>
      <xdr:blipFill>
        <a:blip xmlns:r="http://schemas.openxmlformats.org/officeDocument/2006/relationships" r:embed="rId6" cstate="print"/>
        <a:srcRect l="21260" r="21403"/>
        <a:stretch/>
      </xdr:blipFill>
      <xdr:spPr>
        <a:xfrm>
          <a:off x="1169640" y="7286760"/>
          <a:ext cx="558360" cy="5900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329760</xdr:colOff>
      <xdr:row>0</xdr:row>
      <xdr:rowOff>390240</xdr:rowOff>
    </xdr:to>
    <xdr:pic>
      <xdr:nvPicPr>
        <xdr:cNvPr id="1421" name="Picture 142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494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77400</xdr:colOff>
      <xdr:row>72</xdr:row>
      <xdr:rowOff>104760</xdr:rowOff>
    </xdr:from>
    <xdr:to>
      <xdr:col>1</xdr:col>
      <xdr:colOff>824430</xdr:colOff>
      <xdr:row>81</xdr:row>
      <xdr:rowOff>9360</xdr:rowOff>
    </xdr:to>
    <xdr:pic>
      <xdr:nvPicPr>
        <xdr:cNvPr id="1422" name="Picture 142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447560" y="12810960"/>
          <a:ext cx="766080" cy="1361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40680</xdr:colOff>
      <xdr:row>193</xdr:row>
      <xdr:rowOff>123840</xdr:rowOff>
    </xdr:from>
    <xdr:to>
      <xdr:col>2</xdr:col>
      <xdr:colOff>11520</xdr:colOff>
      <xdr:row>203</xdr:row>
      <xdr:rowOff>133200</xdr:rowOff>
    </xdr:to>
    <xdr:pic>
      <xdr:nvPicPr>
        <xdr:cNvPr id="1423" name="Picture 1425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410840" y="33108840"/>
          <a:ext cx="847080" cy="1723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19080</xdr:rowOff>
    </xdr:from>
    <xdr:to>
      <xdr:col>1</xdr:col>
      <xdr:colOff>120600</xdr:colOff>
      <xdr:row>0</xdr:row>
      <xdr:rowOff>409320</xdr:rowOff>
    </xdr:to>
    <xdr:pic>
      <xdr:nvPicPr>
        <xdr:cNvPr id="1424" name="Picture 1426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0" y="19080"/>
          <a:ext cx="14907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58320</xdr:colOff>
      <xdr:row>571</xdr:row>
      <xdr:rowOff>57240</xdr:rowOff>
    </xdr:from>
    <xdr:to>
      <xdr:col>2</xdr:col>
      <xdr:colOff>1320</xdr:colOff>
      <xdr:row>574</xdr:row>
      <xdr:rowOff>56880</xdr:rowOff>
    </xdr:to>
    <xdr:pic>
      <xdr:nvPicPr>
        <xdr:cNvPr id="1425" name="Picture 1427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428480" y="97840800"/>
          <a:ext cx="781200" cy="514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291240</xdr:colOff>
      <xdr:row>0</xdr:row>
      <xdr:rowOff>390240</xdr:rowOff>
    </xdr:to>
    <xdr:pic>
      <xdr:nvPicPr>
        <xdr:cNvPr id="1426" name="Picture 1428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008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28800</xdr:colOff>
      <xdr:row>48</xdr:row>
      <xdr:rowOff>95400</xdr:rowOff>
    </xdr:from>
    <xdr:to>
      <xdr:col>1</xdr:col>
      <xdr:colOff>637920</xdr:colOff>
      <xdr:row>50</xdr:row>
      <xdr:rowOff>172440</xdr:rowOff>
    </xdr:to>
    <xdr:pic>
      <xdr:nvPicPr>
        <xdr:cNvPr id="1427" name="Picture 1429"/>
        <xdr:cNvPicPr/>
      </xdr:nvPicPr>
      <xdr:blipFill>
        <a:blip xmlns:r="http://schemas.openxmlformats.org/officeDocument/2006/relationships" r:embed="rId2" cstate="print"/>
        <a:srcRect l="12735" r="18186"/>
        <a:stretch/>
      </xdr:blipFill>
      <xdr:spPr>
        <a:xfrm>
          <a:off x="1238400" y="11306160"/>
          <a:ext cx="609120" cy="534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38160</xdr:colOff>
      <xdr:row>25</xdr:row>
      <xdr:rowOff>190440</xdr:rowOff>
    </xdr:from>
    <xdr:to>
      <xdr:col>1</xdr:col>
      <xdr:colOff>637920</xdr:colOff>
      <xdr:row>28</xdr:row>
      <xdr:rowOff>70560</xdr:rowOff>
    </xdr:to>
    <xdr:pic>
      <xdr:nvPicPr>
        <xdr:cNvPr id="1428" name="Picture 1430"/>
        <xdr:cNvPicPr/>
      </xdr:nvPicPr>
      <xdr:blipFill>
        <a:blip xmlns:r="http://schemas.openxmlformats.org/officeDocument/2006/relationships" r:embed="rId3" cstate="print"/>
        <a:srcRect l="17568" r="18186"/>
        <a:stretch/>
      </xdr:blipFill>
      <xdr:spPr>
        <a:xfrm>
          <a:off x="1247760" y="6219720"/>
          <a:ext cx="599760" cy="5659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1200240</xdr:colOff>
      <xdr:row>14</xdr:row>
      <xdr:rowOff>142920</xdr:rowOff>
    </xdr:from>
    <xdr:to>
      <xdr:col>1</xdr:col>
      <xdr:colOff>704880</xdr:colOff>
      <xdr:row>17</xdr:row>
      <xdr:rowOff>37800</xdr:rowOff>
    </xdr:to>
    <xdr:pic>
      <xdr:nvPicPr>
        <xdr:cNvPr id="1429" name="Picture 1431"/>
        <xdr:cNvPicPr/>
      </xdr:nvPicPr>
      <xdr:blipFill>
        <a:blip xmlns:r="http://schemas.openxmlformats.org/officeDocument/2006/relationships" r:embed="rId4" cstate="print"/>
        <a:srcRect l="12735" r="12735"/>
        <a:stretch/>
      </xdr:blipFill>
      <xdr:spPr>
        <a:xfrm>
          <a:off x="1200240" y="3657600"/>
          <a:ext cx="714240" cy="580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1171440</xdr:colOff>
      <xdr:row>37</xdr:row>
      <xdr:rowOff>142920</xdr:rowOff>
    </xdr:from>
    <xdr:to>
      <xdr:col>1</xdr:col>
      <xdr:colOff>714600</xdr:colOff>
      <xdr:row>40</xdr:row>
      <xdr:rowOff>95040</xdr:rowOff>
    </xdr:to>
    <xdr:pic>
      <xdr:nvPicPr>
        <xdr:cNvPr id="1430" name="Picture 1432"/>
        <xdr:cNvPicPr/>
      </xdr:nvPicPr>
      <xdr:blipFill>
        <a:blip xmlns:r="http://schemas.openxmlformats.org/officeDocument/2006/relationships" r:embed="rId5" cstate="print"/>
        <a:srcRect l="13926" r="14544"/>
        <a:stretch/>
      </xdr:blipFill>
      <xdr:spPr>
        <a:xfrm>
          <a:off x="1171440" y="8839080"/>
          <a:ext cx="752760" cy="6379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489960</xdr:colOff>
      <xdr:row>0</xdr:row>
      <xdr:rowOff>390240</xdr:rowOff>
    </xdr:to>
    <xdr:pic>
      <xdr:nvPicPr>
        <xdr:cNvPr id="1431" name="Picture 1433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45764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9360</xdr:colOff>
      <xdr:row>0</xdr:row>
      <xdr:rowOff>0</xdr:rowOff>
    </xdr:from>
    <xdr:to>
      <xdr:col>1</xdr:col>
      <xdr:colOff>566280</xdr:colOff>
      <xdr:row>0</xdr:row>
      <xdr:rowOff>390240</xdr:rowOff>
    </xdr:to>
    <xdr:pic>
      <xdr:nvPicPr>
        <xdr:cNvPr id="1432" name="Picture 1434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360" y="0"/>
          <a:ext cx="15141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11160</xdr:colOff>
      <xdr:row>13</xdr:row>
      <xdr:rowOff>153360</xdr:rowOff>
    </xdr:from>
    <xdr:to>
      <xdr:col>1</xdr:col>
      <xdr:colOff>847800</xdr:colOff>
      <xdr:row>17</xdr:row>
      <xdr:rowOff>9360</xdr:rowOff>
    </xdr:to>
    <xdr:pic>
      <xdr:nvPicPr>
        <xdr:cNvPr id="1433" name="Picture 1435"/>
        <xdr:cNvPicPr/>
      </xdr:nvPicPr>
      <xdr:blipFill>
        <a:blip xmlns:r="http://schemas.openxmlformats.org/officeDocument/2006/relationships" r:embed="rId2" cstate="print"/>
        <a:srcRect l="6156" r="7874"/>
        <a:stretch/>
      </xdr:blipFill>
      <xdr:spPr>
        <a:xfrm>
          <a:off x="968400" y="3229920"/>
          <a:ext cx="836640" cy="6177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1440</xdr:colOff>
      <xdr:row>24</xdr:row>
      <xdr:rowOff>4680</xdr:rowOff>
    </xdr:from>
    <xdr:to>
      <xdr:col>1</xdr:col>
      <xdr:colOff>869760</xdr:colOff>
      <xdr:row>27</xdr:row>
      <xdr:rowOff>47520</xdr:rowOff>
    </xdr:to>
    <xdr:pic>
      <xdr:nvPicPr>
        <xdr:cNvPr id="1434" name="Picture 1436"/>
        <xdr:cNvPicPr/>
      </xdr:nvPicPr>
      <xdr:blipFill>
        <a:blip xmlns:r="http://schemas.openxmlformats.org/officeDocument/2006/relationships" r:embed="rId3" cstate="print"/>
        <a:srcRect l="5583" r="6013"/>
        <a:stretch/>
      </xdr:blipFill>
      <xdr:spPr>
        <a:xfrm>
          <a:off x="958680" y="5100480"/>
          <a:ext cx="868320" cy="6141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929520</xdr:colOff>
      <xdr:row>79</xdr:row>
      <xdr:rowOff>66960</xdr:rowOff>
    </xdr:from>
    <xdr:to>
      <xdr:col>1</xdr:col>
      <xdr:colOff>854280</xdr:colOff>
      <xdr:row>79</xdr:row>
      <xdr:rowOff>857520</xdr:rowOff>
    </xdr:to>
    <xdr:pic>
      <xdr:nvPicPr>
        <xdr:cNvPr id="1435" name="Picture 1437"/>
        <xdr:cNvPicPr/>
      </xdr:nvPicPr>
      <xdr:blipFill>
        <a:blip xmlns:r="http://schemas.openxmlformats.org/officeDocument/2006/relationships" r:embed="rId4" cstate="print"/>
        <a:srcRect l="16965" r="15462"/>
        <a:stretch/>
      </xdr:blipFill>
      <xdr:spPr>
        <a:xfrm>
          <a:off x="929520" y="17373600"/>
          <a:ext cx="882000" cy="790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43560</xdr:colOff>
      <xdr:row>77</xdr:row>
      <xdr:rowOff>241560</xdr:rowOff>
    </xdr:from>
    <xdr:to>
      <xdr:col>1</xdr:col>
      <xdr:colOff>865440</xdr:colOff>
      <xdr:row>78</xdr:row>
      <xdr:rowOff>259200</xdr:rowOff>
    </xdr:to>
    <xdr:pic>
      <xdr:nvPicPr>
        <xdr:cNvPr id="1436" name="Picture 1438"/>
        <xdr:cNvPicPr/>
      </xdr:nvPicPr>
      <xdr:blipFill>
        <a:blip xmlns:r="http://schemas.openxmlformats.org/officeDocument/2006/relationships" r:embed="rId5" cstate="print"/>
        <a:srcRect l="6442" r="6586"/>
        <a:stretch/>
      </xdr:blipFill>
      <xdr:spPr>
        <a:xfrm>
          <a:off x="1000800" y="16443360"/>
          <a:ext cx="821880" cy="57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77040</xdr:colOff>
      <xdr:row>66</xdr:row>
      <xdr:rowOff>166680</xdr:rowOff>
    </xdr:from>
    <xdr:to>
      <xdr:col>1</xdr:col>
      <xdr:colOff>846000</xdr:colOff>
      <xdr:row>69</xdr:row>
      <xdr:rowOff>104400</xdr:rowOff>
    </xdr:to>
    <xdr:pic>
      <xdr:nvPicPr>
        <xdr:cNvPr id="1437" name="Picture 1439"/>
        <xdr:cNvPicPr/>
      </xdr:nvPicPr>
      <xdr:blipFill>
        <a:blip xmlns:r="http://schemas.openxmlformats.org/officeDocument/2006/relationships" r:embed="rId6" cstate="print"/>
        <a:srcRect l="19184" r="18468"/>
        <a:stretch/>
      </xdr:blipFill>
      <xdr:spPr>
        <a:xfrm>
          <a:off x="1034280" y="13110840"/>
          <a:ext cx="768960" cy="738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100080</xdr:colOff>
      <xdr:row>42</xdr:row>
      <xdr:rowOff>38160</xdr:rowOff>
    </xdr:from>
    <xdr:to>
      <xdr:col>1</xdr:col>
      <xdr:colOff>772560</xdr:colOff>
      <xdr:row>45</xdr:row>
      <xdr:rowOff>9360</xdr:rowOff>
    </xdr:to>
    <xdr:pic>
      <xdr:nvPicPr>
        <xdr:cNvPr id="1438" name="Picture 1440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57320" y="8562960"/>
          <a:ext cx="672480" cy="542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720</xdr:colOff>
      <xdr:row>10</xdr:row>
      <xdr:rowOff>86040</xdr:rowOff>
    </xdr:from>
    <xdr:to>
      <xdr:col>1</xdr:col>
      <xdr:colOff>878760</xdr:colOff>
      <xdr:row>11</xdr:row>
      <xdr:rowOff>222840</xdr:rowOff>
    </xdr:to>
    <xdr:pic>
      <xdr:nvPicPr>
        <xdr:cNvPr id="1439" name="Picture 1441"/>
        <xdr:cNvPicPr/>
      </xdr:nvPicPr>
      <xdr:blipFill>
        <a:blip xmlns:r="http://schemas.openxmlformats.org/officeDocument/2006/relationships" r:embed="rId1" cstate="print"/>
        <a:srcRect t="23876" b="10913"/>
        <a:stretch/>
      </xdr:blipFill>
      <xdr:spPr>
        <a:xfrm>
          <a:off x="857160" y="2714760"/>
          <a:ext cx="878040" cy="508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0</xdr:rowOff>
    </xdr:from>
    <xdr:to>
      <xdr:col>1</xdr:col>
      <xdr:colOff>698400</xdr:colOff>
      <xdr:row>0</xdr:row>
      <xdr:rowOff>390240</xdr:rowOff>
    </xdr:to>
    <xdr:pic>
      <xdr:nvPicPr>
        <xdr:cNvPr id="1440" name="Picture 144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0"/>
          <a:ext cx="155484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10440</xdr:colOff>
      <xdr:row>14</xdr:row>
      <xdr:rowOff>276120</xdr:rowOff>
    </xdr:from>
    <xdr:to>
      <xdr:col>1</xdr:col>
      <xdr:colOff>857160</xdr:colOff>
      <xdr:row>16</xdr:row>
      <xdr:rowOff>89640</xdr:rowOff>
    </xdr:to>
    <xdr:pic>
      <xdr:nvPicPr>
        <xdr:cNvPr id="1441" name="Picture 1443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66880" y="4390920"/>
          <a:ext cx="846720" cy="508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720</xdr:colOff>
      <xdr:row>19</xdr:row>
      <xdr:rowOff>429120</xdr:rowOff>
    </xdr:from>
    <xdr:to>
      <xdr:col>1</xdr:col>
      <xdr:colOff>871560</xdr:colOff>
      <xdr:row>20</xdr:row>
      <xdr:rowOff>320760</xdr:rowOff>
    </xdr:to>
    <xdr:pic>
      <xdr:nvPicPr>
        <xdr:cNvPr id="1442" name="Picture 1444"/>
        <xdr:cNvPicPr/>
      </xdr:nvPicPr>
      <xdr:blipFill>
        <a:blip xmlns:r="http://schemas.openxmlformats.org/officeDocument/2006/relationships" r:embed="rId1" cstate="print"/>
        <a:srcRect t="23876" b="10913"/>
        <a:stretch/>
      </xdr:blipFill>
      <xdr:spPr>
        <a:xfrm>
          <a:off x="857160" y="6039000"/>
          <a:ext cx="870840" cy="434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10440</xdr:colOff>
      <xdr:row>22</xdr:row>
      <xdr:rowOff>486000</xdr:rowOff>
    </xdr:from>
    <xdr:to>
      <xdr:col>1</xdr:col>
      <xdr:colOff>876240</xdr:colOff>
      <xdr:row>23</xdr:row>
      <xdr:rowOff>403920</xdr:rowOff>
    </xdr:to>
    <xdr:pic>
      <xdr:nvPicPr>
        <xdr:cNvPr id="1443" name="Picture 144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66880" y="7724880"/>
          <a:ext cx="865800" cy="460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</xdr:col>
      <xdr:colOff>468360</xdr:colOff>
      <xdr:row>0</xdr:row>
      <xdr:rowOff>390240</xdr:rowOff>
    </xdr:to>
    <xdr:pic>
      <xdr:nvPicPr>
        <xdr:cNvPr id="1444" name="Picture 1446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39536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12</xdr:row>
      <xdr:rowOff>181080</xdr:rowOff>
    </xdr:from>
    <xdr:to>
      <xdr:col>1</xdr:col>
      <xdr:colOff>772560</xdr:colOff>
      <xdr:row>15</xdr:row>
      <xdr:rowOff>79560</xdr:rowOff>
    </xdr:to>
    <xdr:pic>
      <xdr:nvPicPr>
        <xdr:cNvPr id="1445" name="Picture 1447"/>
        <xdr:cNvPicPr/>
      </xdr:nvPicPr>
      <xdr:blipFill>
        <a:blip xmlns:r="http://schemas.openxmlformats.org/officeDocument/2006/relationships" r:embed="rId2" cstate="print"/>
        <a:srcRect l="17108" r="16893"/>
        <a:stretch/>
      </xdr:blipFill>
      <xdr:spPr>
        <a:xfrm>
          <a:off x="942840" y="3200400"/>
          <a:ext cx="756720" cy="7365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34920</xdr:colOff>
      <xdr:row>25</xdr:row>
      <xdr:rowOff>514440</xdr:rowOff>
    </xdr:from>
    <xdr:to>
      <xdr:col>1</xdr:col>
      <xdr:colOff>794880</xdr:colOff>
      <xdr:row>26</xdr:row>
      <xdr:rowOff>284760</xdr:rowOff>
    </xdr:to>
    <xdr:pic>
      <xdr:nvPicPr>
        <xdr:cNvPr id="1446" name="Picture 1448"/>
        <xdr:cNvPicPr/>
      </xdr:nvPicPr>
      <xdr:blipFill>
        <a:blip xmlns:r="http://schemas.openxmlformats.org/officeDocument/2006/relationships" r:embed="rId3" cstate="print"/>
        <a:srcRect l="19327" r="18110"/>
        <a:stretch/>
      </xdr:blipFill>
      <xdr:spPr>
        <a:xfrm>
          <a:off x="961920" y="7029360"/>
          <a:ext cx="759960" cy="732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15840</xdr:colOff>
      <xdr:row>27</xdr:row>
      <xdr:rowOff>638280</xdr:rowOff>
    </xdr:from>
    <xdr:to>
      <xdr:col>1</xdr:col>
      <xdr:colOff>792360</xdr:colOff>
      <xdr:row>28</xdr:row>
      <xdr:rowOff>300600</xdr:rowOff>
    </xdr:to>
    <xdr:pic>
      <xdr:nvPicPr>
        <xdr:cNvPr id="1447" name="Picture 1449"/>
        <xdr:cNvPicPr/>
      </xdr:nvPicPr>
      <xdr:blipFill>
        <a:blip xmlns:r="http://schemas.openxmlformats.org/officeDocument/2006/relationships" r:embed="rId4" cstate="print"/>
        <a:srcRect l="12312" r="12455"/>
        <a:stretch/>
      </xdr:blipFill>
      <xdr:spPr>
        <a:xfrm>
          <a:off x="942840" y="9077400"/>
          <a:ext cx="776520" cy="624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</xdr:col>
      <xdr:colOff>143640</xdr:colOff>
      <xdr:row>0</xdr:row>
      <xdr:rowOff>390240</xdr:rowOff>
    </xdr:to>
    <xdr:pic>
      <xdr:nvPicPr>
        <xdr:cNvPr id="1448" name="Picture 145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0"/>
          <a:ext cx="152460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44640</xdr:colOff>
      <xdr:row>10</xdr:row>
      <xdr:rowOff>9720</xdr:rowOff>
    </xdr:from>
    <xdr:to>
      <xdr:col>1</xdr:col>
      <xdr:colOff>586080</xdr:colOff>
      <xdr:row>11</xdr:row>
      <xdr:rowOff>611640</xdr:rowOff>
    </xdr:to>
    <xdr:pic>
      <xdr:nvPicPr>
        <xdr:cNvPr id="1449" name="Picture 1451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971640" y="4057560"/>
          <a:ext cx="541440" cy="1430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33480</xdr:rowOff>
    </xdr:from>
    <xdr:to>
      <xdr:col>1</xdr:col>
      <xdr:colOff>351720</xdr:colOff>
      <xdr:row>0</xdr:row>
      <xdr:rowOff>423720</xdr:rowOff>
    </xdr:to>
    <xdr:pic>
      <xdr:nvPicPr>
        <xdr:cNvPr id="1450" name="Picture 1452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0" y="33480"/>
          <a:ext cx="127872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 editAs="absolute">
    <xdr:from>
      <xdr:col>1</xdr:col>
      <xdr:colOff>8280</xdr:colOff>
      <xdr:row>8</xdr:row>
      <xdr:rowOff>114480</xdr:rowOff>
    </xdr:from>
    <xdr:to>
      <xdr:col>1</xdr:col>
      <xdr:colOff>535320</xdr:colOff>
      <xdr:row>8</xdr:row>
      <xdr:rowOff>561960</xdr:rowOff>
    </xdr:to>
    <xdr:pic>
      <xdr:nvPicPr>
        <xdr:cNvPr id="1451" name="Picture 1453"/>
        <xdr:cNvPicPr/>
      </xdr:nvPicPr>
      <xdr:blipFill>
        <a:blip xmlns:r="http://schemas.openxmlformats.org/officeDocument/2006/relationships" r:embed="rId1" cstate="print"/>
        <a:srcRect t="3999" b="13997"/>
        <a:stretch/>
      </xdr:blipFill>
      <xdr:spPr>
        <a:xfrm>
          <a:off x="572760" y="2438280"/>
          <a:ext cx="527040" cy="447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35280</xdr:colOff>
      <xdr:row>9</xdr:row>
      <xdr:rowOff>95400</xdr:rowOff>
    </xdr:from>
    <xdr:to>
      <xdr:col>1</xdr:col>
      <xdr:colOff>531720</xdr:colOff>
      <xdr:row>9</xdr:row>
      <xdr:rowOff>586800</xdr:rowOff>
    </xdr:to>
    <xdr:pic>
      <xdr:nvPicPr>
        <xdr:cNvPr id="1452" name="Picture 1454"/>
        <xdr:cNvPicPr/>
      </xdr:nvPicPr>
      <xdr:blipFill>
        <a:blip xmlns:r="http://schemas.openxmlformats.org/officeDocument/2006/relationships" r:embed="rId2" cstate="print"/>
        <a:srcRect t="3705" r="6670" b="12968"/>
        <a:stretch/>
      </xdr:blipFill>
      <xdr:spPr>
        <a:xfrm>
          <a:off x="599760" y="3105000"/>
          <a:ext cx="496440" cy="4914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35640</xdr:colOff>
      <xdr:row>10</xdr:row>
      <xdr:rowOff>46800</xdr:rowOff>
    </xdr:from>
    <xdr:to>
      <xdr:col>1</xdr:col>
      <xdr:colOff>512640</xdr:colOff>
      <xdr:row>10</xdr:row>
      <xdr:rowOff>595440</xdr:rowOff>
    </xdr:to>
    <xdr:pic>
      <xdr:nvPicPr>
        <xdr:cNvPr id="1453" name="Picture 1455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600120" y="3742200"/>
          <a:ext cx="477000" cy="548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0</xdr:colOff>
      <xdr:row>0</xdr:row>
      <xdr:rowOff>33480</xdr:rowOff>
    </xdr:from>
    <xdr:to>
      <xdr:col>2</xdr:col>
      <xdr:colOff>88920</xdr:colOff>
      <xdr:row>0</xdr:row>
      <xdr:rowOff>423720</xdr:rowOff>
    </xdr:to>
    <xdr:pic>
      <xdr:nvPicPr>
        <xdr:cNvPr id="1454" name="Picture 1456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0" y="33480"/>
          <a:ext cx="129852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33480</xdr:rowOff>
    </xdr:from>
    <xdr:to>
      <xdr:col>2</xdr:col>
      <xdr:colOff>27720</xdr:colOff>
      <xdr:row>0</xdr:row>
      <xdr:rowOff>423720</xdr:rowOff>
    </xdr:to>
    <xdr:pic>
      <xdr:nvPicPr>
        <xdr:cNvPr id="1455" name="Picture 145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33480"/>
          <a:ext cx="13078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40680</xdr:colOff>
      <xdr:row>9</xdr:row>
      <xdr:rowOff>114360</xdr:rowOff>
    </xdr:from>
    <xdr:to>
      <xdr:col>1</xdr:col>
      <xdr:colOff>529200</xdr:colOff>
      <xdr:row>9</xdr:row>
      <xdr:rowOff>746880</xdr:rowOff>
    </xdr:to>
    <xdr:pic>
      <xdr:nvPicPr>
        <xdr:cNvPr id="1456" name="Picture 145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685800" y="2752560"/>
          <a:ext cx="488520" cy="632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33480</xdr:rowOff>
    </xdr:from>
    <xdr:to>
      <xdr:col>0</xdr:col>
      <xdr:colOff>1214280</xdr:colOff>
      <xdr:row>0</xdr:row>
      <xdr:rowOff>423720</xdr:rowOff>
    </xdr:to>
    <xdr:pic>
      <xdr:nvPicPr>
        <xdr:cNvPr id="1457" name="Picture 1459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0" y="33480"/>
          <a:ext cx="12142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 editAs="absolute">
    <xdr:from>
      <xdr:col>2</xdr:col>
      <xdr:colOff>73140</xdr:colOff>
      <xdr:row>8</xdr:row>
      <xdr:rowOff>343335</xdr:rowOff>
    </xdr:from>
    <xdr:to>
      <xdr:col>2</xdr:col>
      <xdr:colOff>960000</xdr:colOff>
      <xdr:row>8</xdr:row>
      <xdr:rowOff>1352775</xdr:rowOff>
    </xdr:to>
    <xdr:pic>
      <xdr:nvPicPr>
        <xdr:cNvPr id="1458" name="Picture 1460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578090" y="2372160"/>
          <a:ext cx="886860" cy="10094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82695</xdr:colOff>
      <xdr:row>9</xdr:row>
      <xdr:rowOff>333555</xdr:rowOff>
    </xdr:from>
    <xdr:to>
      <xdr:col>2</xdr:col>
      <xdr:colOff>979245</xdr:colOff>
      <xdr:row>9</xdr:row>
      <xdr:rowOff>1390875</xdr:rowOff>
    </xdr:to>
    <xdr:pic>
      <xdr:nvPicPr>
        <xdr:cNvPr id="1459" name="Picture 1461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1587645" y="3819705"/>
          <a:ext cx="896550" cy="10573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73170</xdr:colOff>
      <xdr:row>11</xdr:row>
      <xdr:rowOff>390660</xdr:rowOff>
    </xdr:from>
    <xdr:to>
      <xdr:col>2</xdr:col>
      <xdr:colOff>960360</xdr:colOff>
      <xdr:row>11</xdr:row>
      <xdr:rowOff>1371660</xdr:rowOff>
    </xdr:to>
    <xdr:pic>
      <xdr:nvPicPr>
        <xdr:cNvPr id="1460" name="Picture 1462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1578120" y="6791460"/>
          <a:ext cx="887190" cy="9810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92220</xdr:colOff>
      <xdr:row>10</xdr:row>
      <xdr:rowOff>390690</xdr:rowOff>
    </xdr:from>
    <xdr:to>
      <xdr:col>2</xdr:col>
      <xdr:colOff>969690</xdr:colOff>
      <xdr:row>10</xdr:row>
      <xdr:rowOff>1381050</xdr:rowOff>
    </xdr:to>
    <xdr:pic>
      <xdr:nvPicPr>
        <xdr:cNvPr id="1461" name="Picture 1463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1597170" y="5334165"/>
          <a:ext cx="877470" cy="99036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44625</xdr:colOff>
      <xdr:row>12</xdr:row>
      <xdr:rowOff>467070</xdr:rowOff>
    </xdr:from>
    <xdr:to>
      <xdr:col>2</xdr:col>
      <xdr:colOff>931785</xdr:colOff>
      <xdr:row>12</xdr:row>
      <xdr:rowOff>1295790</xdr:rowOff>
    </xdr:to>
    <xdr:pic>
      <xdr:nvPicPr>
        <xdr:cNvPr id="1462" name="Picture 1464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549575" y="8325195"/>
          <a:ext cx="887160" cy="828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2</xdr:col>
      <xdr:colOff>53925</xdr:colOff>
      <xdr:row>13</xdr:row>
      <xdr:rowOff>457455</xdr:rowOff>
    </xdr:from>
    <xdr:to>
      <xdr:col>2</xdr:col>
      <xdr:colOff>931590</xdr:colOff>
      <xdr:row>13</xdr:row>
      <xdr:rowOff>1295535</xdr:rowOff>
    </xdr:to>
    <xdr:pic>
      <xdr:nvPicPr>
        <xdr:cNvPr id="1463" name="Picture 1465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558875" y="9772905"/>
          <a:ext cx="877665" cy="8380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9360</xdr:colOff>
      <xdr:row>0</xdr:row>
      <xdr:rowOff>9360</xdr:rowOff>
    </xdr:from>
    <xdr:to>
      <xdr:col>1</xdr:col>
      <xdr:colOff>468000</xdr:colOff>
      <xdr:row>0</xdr:row>
      <xdr:rowOff>399600</xdr:rowOff>
    </xdr:to>
    <xdr:pic>
      <xdr:nvPicPr>
        <xdr:cNvPr id="1464" name="Picture 1466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9360" y="9360"/>
          <a:ext cx="1214280" cy="390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19080</xdr:colOff>
      <xdr:row>0</xdr:row>
      <xdr:rowOff>28440</xdr:rowOff>
    </xdr:from>
    <xdr:to>
      <xdr:col>1</xdr:col>
      <xdr:colOff>396720</xdr:colOff>
      <xdr:row>0</xdr:row>
      <xdr:rowOff>418680</xdr:rowOff>
    </xdr:to>
    <xdr:pic>
      <xdr:nvPicPr>
        <xdr:cNvPr id="1465" name="Picture 1467"/>
        <xdr:cNvPicPr/>
      </xdr:nvPicPr>
      <xdr:blipFill>
        <a:blip xmlns:r="http://schemas.openxmlformats.org/officeDocument/2006/relationships" r:embed="rId1" cstate="print"/>
        <a:stretch/>
      </xdr:blipFill>
      <xdr:spPr>
        <a:xfrm>
          <a:off x="19080" y="28440"/>
          <a:ext cx="1214280" cy="3902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30240</xdr:colOff>
      <xdr:row>10</xdr:row>
      <xdr:rowOff>354360</xdr:rowOff>
    </xdr:from>
    <xdr:to>
      <xdr:col>1</xdr:col>
      <xdr:colOff>982440</xdr:colOff>
      <xdr:row>10</xdr:row>
      <xdr:rowOff>1058880</xdr:rowOff>
    </xdr:to>
    <xdr:pic>
      <xdr:nvPicPr>
        <xdr:cNvPr id="1466" name="Picture 1468"/>
        <xdr:cNvPicPr/>
      </xdr:nvPicPr>
      <xdr:blipFill>
        <a:blip xmlns:r="http://schemas.openxmlformats.org/officeDocument/2006/relationships" r:embed="rId2" cstate="print"/>
        <a:stretch/>
      </xdr:blipFill>
      <xdr:spPr>
        <a:xfrm>
          <a:off x="866880" y="3905280"/>
          <a:ext cx="952200" cy="7045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30240</xdr:colOff>
      <xdr:row>9</xdr:row>
      <xdr:rowOff>362280</xdr:rowOff>
    </xdr:from>
    <xdr:to>
      <xdr:col>1</xdr:col>
      <xdr:colOff>1001520</xdr:colOff>
      <xdr:row>9</xdr:row>
      <xdr:rowOff>1104960</xdr:rowOff>
    </xdr:to>
    <xdr:pic>
      <xdr:nvPicPr>
        <xdr:cNvPr id="1467" name="Picture 1469"/>
        <xdr:cNvPicPr/>
      </xdr:nvPicPr>
      <xdr:blipFill>
        <a:blip xmlns:r="http://schemas.openxmlformats.org/officeDocument/2006/relationships" r:embed="rId3" cstate="print"/>
        <a:stretch/>
      </xdr:blipFill>
      <xdr:spPr>
        <a:xfrm>
          <a:off x="866880" y="2638440"/>
          <a:ext cx="971280" cy="742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96840</xdr:colOff>
      <xdr:row>23</xdr:row>
      <xdr:rowOff>270840</xdr:rowOff>
    </xdr:from>
    <xdr:to>
      <xdr:col>1</xdr:col>
      <xdr:colOff>848880</xdr:colOff>
      <xdr:row>23</xdr:row>
      <xdr:rowOff>891480</xdr:rowOff>
    </xdr:to>
    <xdr:pic>
      <xdr:nvPicPr>
        <xdr:cNvPr id="1468" name="Picture 1470"/>
        <xdr:cNvPicPr/>
      </xdr:nvPicPr>
      <xdr:blipFill>
        <a:blip xmlns:r="http://schemas.openxmlformats.org/officeDocument/2006/relationships" r:embed="rId4" cstate="print"/>
        <a:stretch/>
      </xdr:blipFill>
      <xdr:spPr>
        <a:xfrm>
          <a:off x="933480" y="8105760"/>
          <a:ext cx="752040" cy="620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268200</xdr:colOff>
      <xdr:row>28</xdr:row>
      <xdr:rowOff>213240</xdr:rowOff>
    </xdr:from>
    <xdr:to>
      <xdr:col>1</xdr:col>
      <xdr:colOff>954720</xdr:colOff>
      <xdr:row>29</xdr:row>
      <xdr:rowOff>108270</xdr:rowOff>
    </xdr:to>
    <xdr:pic>
      <xdr:nvPicPr>
        <xdr:cNvPr id="1469" name="Picture 1471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104840" y="13478040"/>
          <a:ext cx="68652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210960</xdr:colOff>
      <xdr:row>25</xdr:row>
      <xdr:rowOff>401520</xdr:rowOff>
    </xdr:from>
    <xdr:to>
      <xdr:col>1</xdr:col>
      <xdr:colOff>897480</xdr:colOff>
      <xdr:row>25</xdr:row>
      <xdr:rowOff>1306200</xdr:rowOff>
    </xdr:to>
    <xdr:pic>
      <xdr:nvPicPr>
        <xdr:cNvPr id="1470" name="Picture 1472"/>
        <xdr:cNvPicPr/>
      </xdr:nvPicPr>
      <xdr:blipFill>
        <a:blip xmlns:r="http://schemas.openxmlformats.org/officeDocument/2006/relationships" r:embed="rId5" cstate="print"/>
        <a:stretch/>
      </xdr:blipFill>
      <xdr:spPr>
        <a:xfrm>
          <a:off x="1047600" y="10334520"/>
          <a:ext cx="686520" cy="9046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210960</xdr:colOff>
      <xdr:row>24</xdr:row>
      <xdr:rowOff>230160</xdr:rowOff>
    </xdr:from>
    <xdr:to>
      <xdr:col>1</xdr:col>
      <xdr:colOff>924840</xdr:colOff>
      <xdr:row>25</xdr:row>
      <xdr:rowOff>20310</xdr:rowOff>
    </xdr:to>
    <xdr:pic>
      <xdr:nvPicPr>
        <xdr:cNvPr id="1471" name="Picture 1473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1047600" y="9001080"/>
          <a:ext cx="713880" cy="9522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135000</xdr:colOff>
      <xdr:row>26</xdr:row>
      <xdr:rowOff>460560</xdr:rowOff>
    </xdr:from>
    <xdr:to>
      <xdr:col>1</xdr:col>
      <xdr:colOff>1010880</xdr:colOff>
      <xdr:row>27</xdr:row>
      <xdr:rowOff>631560</xdr:rowOff>
    </xdr:to>
    <xdr:pic>
      <xdr:nvPicPr>
        <xdr:cNvPr id="1472" name="Picture 1474"/>
        <xdr:cNvPicPr/>
      </xdr:nvPicPr>
      <xdr:blipFill>
        <a:blip xmlns:r="http://schemas.openxmlformats.org/officeDocument/2006/relationships" r:embed="rId6" cstate="print"/>
        <a:stretch/>
      </xdr:blipFill>
      <xdr:spPr>
        <a:xfrm>
          <a:off x="971640" y="11744280"/>
          <a:ext cx="875880" cy="116172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</xdr:col>
      <xdr:colOff>163440</xdr:colOff>
      <xdr:row>29</xdr:row>
      <xdr:rowOff>372360</xdr:rowOff>
    </xdr:from>
    <xdr:to>
      <xdr:col>1</xdr:col>
      <xdr:colOff>1058400</xdr:colOff>
      <xdr:row>30</xdr:row>
      <xdr:rowOff>424200</xdr:rowOff>
    </xdr:to>
    <xdr:pic>
      <xdr:nvPicPr>
        <xdr:cNvPr id="1473" name="Picture 1475"/>
        <xdr:cNvPicPr/>
      </xdr:nvPicPr>
      <xdr:blipFill>
        <a:blip xmlns:r="http://schemas.openxmlformats.org/officeDocument/2006/relationships" r:embed="rId7" cstate="print"/>
        <a:stretch/>
      </xdr:blipFill>
      <xdr:spPr>
        <a:xfrm>
          <a:off x="1000080" y="14649480"/>
          <a:ext cx="894960" cy="704520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4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5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3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53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5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9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10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1.xml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71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4.xml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comments" Target="../comments12.xml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85.xml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3.xml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86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8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0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2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4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6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7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8.xml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9.xml"/></Relationships>
</file>

<file path=xl/worksheets/_rels/sheet10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0.xml"/></Relationships>
</file>

<file path=xl/worksheets/_rels/sheet10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1.xml"/></Relationships>
</file>

<file path=xl/worksheets/_rels/sheet10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2.xml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3.xml"/></Relationships>
</file>

<file path=xl/worksheets/_rels/sheet10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4.xml"/></Relationships>
</file>

<file path=xl/worksheets/_rels/sheet10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5.xml"/></Relationships>
</file>

<file path=xl/worksheets/_rels/sheet10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6.xml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7.xml"/></Relationships>
</file>

<file path=xl/worksheets/_rels/sheet1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8.xml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9.xml"/></Relationships>
</file>

<file path=xl/worksheets/_rels/sheet1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0.xml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1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AMJ99"/>
  <sheetViews>
    <sheetView topLeftCell="A34" zoomScaleNormal="100" workbookViewId="0">
      <selection activeCell="C60" sqref="C60"/>
    </sheetView>
  </sheetViews>
  <sheetFormatPr defaultColWidth="9.140625" defaultRowHeight="15"/>
  <cols>
    <col min="1" max="1" width="5.28515625" style="1" customWidth="1"/>
    <col min="2" max="2" width="4.42578125" style="1" customWidth="1"/>
    <col min="3" max="3" width="33.5703125" style="1" customWidth="1"/>
    <col min="4" max="4" width="2.42578125" style="1" customWidth="1"/>
    <col min="5" max="5" width="3.85546875" style="1" customWidth="1"/>
    <col min="6" max="6" width="40.5703125" style="1" customWidth="1"/>
    <col min="7" max="7" width="2.140625" style="1" customWidth="1"/>
    <col min="8" max="8" width="4.42578125" style="1" customWidth="1"/>
    <col min="9" max="9" width="4.28515625" style="1" customWidth="1"/>
    <col min="10" max="10" width="9.5703125" style="1" customWidth="1"/>
    <col min="11" max="11" width="18.7109375" style="1" customWidth="1"/>
    <col min="12" max="12" width="6.7109375" style="1" customWidth="1"/>
    <col min="13" max="14" width="9.140625" style="1"/>
    <col min="15" max="15" width="16.140625" style="1" customWidth="1"/>
    <col min="16" max="16" width="9.140625" style="1"/>
    <col min="17" max="17" width="10.42578125" style="1" customWidth="1"/>
    <col min="18" max="1024" width="9.140625" style="1"/>
  </cols>
  <sheetData>
    <row r="1" spans="1:18" ht="35.25" customHeight="1">
      <c r="A1" s="2"/>
      <c r="B1" s="3"/>
      <c r="C1" s="2"/>
      <c r="D1" s="2"/>
      <c r="E1" s="2"/>
      <c r="I1" s="4"/>
      <c r="J1" s="4"/>
      <c r="K1" s="2096" t="s">
        <v>0</v>
      </c>
      <c r="L1" s="2096"/>
      <c r="M1" s="5"/>
      <c r="N1" s="5"/>
    </row>
    <row r="2" spans="1:18" ht="20.25" customHeight="1">
      <c r="A2" s="5"/>
      <c r="B2" s="6"/>
      <c r="C2" s="5"/>
      <c r="D2" s="5"/>
      <c r="E2" s="5"/>
      <c r="F2" s="2" t="s">
        <v>1</v>
      </c>
      <c r="G2" s="7" t="s">
        <v>2</v>
      </c>
      <c r="I2" s="5"/>
      <c r="J2" s="5"/>
      <c r="K2" s="2097" t="s">
        <v>3</v>
      </c>
      <c r="L2" s="2097"/>
      <c r="M2" s="5"/>
      <c r="N2" s="5"/>
    </row>
    <row r="3" spans="1:18" ht="20.25" customHeight="1">
      <c r="A3" s="8" t="s">
        <v>4</v>
      </c>
      <c r="B3" s="6"/>
      <c r="C3" s="1" t="s">
        <v>5</v>
      </c>
      <c r="D3" s="5"/>
      <c r="E3" s="5"/>
      <c r="F3" s="2" t="s">
        <v>6</v>
      </c>
      <c r="G3" s="7" t="s">
        <v>7</v>
      </c>
      <c r="I3" s="5"/>
      <c r="J3" s="5"/>
      <c r="K3" s="2098" t="s">
        <v>8</v>
      </c>
      <c r="L3" s="2098"/>
      <c r="M3" s="5"/>
      <c r="N3" s="5"/>
    </row>
    <row r="4" spans="1:18" ht="20.25" customHeight="1">
      <c r="B4" s="9"/>
      <c r="F4" s="10" t="s">
        <v>9</v>
      </c>
      <c r="I4" s="8"/>
      <c r="J4" s="8"/>
      <c r="K4" s="2099" t="s">
        <v>10</v>
      </c>
      <c r="L4" s="2099"/>
    </row>
    <row r="5" spans="1:18">
      <c r="B5" s="7"/>
      <c r="C5" s="7"/>
      <c r="K5" s="8"/>
      <c r="L5" s="5"/>
      <c r="M5" s="8"/>
    </row>
    <row r="6" spans="1:18">
      <c r="A6" s="11"/>
      <c r="B6" s="12"/>
      <c r="C6" s="12"/>
      <c r="D6" s="13"/>
      <c r="E6" s="14"/>
      <c r="F6" s="12"/>
      <c r="G6" s="13"/>
      <c r="H6" s="14"/>
      <c r="I6" s="12"/>
      <c r="J6" s="12"/>
      <c r="K6" s="12"/>
      <c r="L6" s="13"/>
      <c r="P6" s="5"/>
    </row>
    <row r="7" spans="1:18" ht="15" customHeight="1">
      <c r="A7" s="15"/>
      <c r="B7" s="5"/>
      <c r="C7" s="5"/>
      <c r="D7" s="16"/>
      <c r="E7" s="17"/>
      <c r="G7" s="16"/>
      <c r="H7" s="15"/>
      <c r="I7" s="5"/>
      <c r="J7" s="5"/>
      <c r="K7" s="5"/>
      <c r="L7" s="16"/>
      <c r="P7" s="5"/>
    </row>
    <row r="8" spans="1:18" ht="15" customHeight="1">
      <c r="A8" s="15"/>
      <c r="B8" s="5"/>
      <c r="C8" s="5"/>
      <c r="D8" s="16"/>
      <c r="E8" s="17"/>
      <c r="F8" s="5"/>
      <c r="G8" s="16"/>
      <c r="H8" s="17"/>
      <c r="J8" s="5"/>
      <c r="K8" s="5"/>
      <c r="L8" s="16"/>
      <c r="P8" s="5"/>
    </row>
    <row r="9" spans="1:18" ht="15" customHeight="1">
      <c r="A9" s="15"/>
      <c r="B9" s="5"/>
      <c r="C9" s="5"/>
      <c r="D9" s="16"/>
      <c r="E9" s="17"/>
      <c r="G9" s="16"/>
      <c r="H9" s="17"/>
      <c r="I9" s="5"/>
      <c r="J9" s="5"/>
      <c r="K9" s="5"/>
      <c r="L9" s="16"/>
      <c r="P9" s="5"/>
    </row>
    <row r="10" spans="1:18" ht="15" customHeight="1">
      <c r="A10" s="15"/>
      <c r="B10" s="5"/>
      <c r="C10" s="5"/>
      <c r="D10" s="16"/>
      <c r="E10" s="17"/>
      <c r="F10" s="5"/>
      <c r="G10" s="16"/>
      <c r="H10" s="17"/>
      <c r="I10" s="5"/>
      <c r="J10" s="5"/>
      <c r="K10" s="5"/>
      <c r="L10" s="16"/>
      <c r="P10" s="5"/>
    </row>
    <row r="11" spans="1:18" ht="15" customHeight="1">
      <c r="A11" s="15"/>
      <c r="B11" s="5"/>
      <c r="C11" s="5"/>
      <c r="D11" s="16"/>
      <c r="E11" s="17"/>
      <c r="F11" s="5"/>
      <c r="G11" s="16"/>
      <c r="H11" s="17"/>
      <c r="I11" s="5"/>
      <c r="J11" s="5"/>
      <c r="K11" s="5"/>
      <c r="L11" s="16"/>
      <c r="P11" s="5"/>
    </row>
    <row r="12" spans="1:18">
      <c r="A12" s="17"/>
      <c r="B12" s="2094" t="s">
        <v>11</v>
      </c>
      <c r="C12" s="2094"/>
      <c r="D12" s="2094"/>
      <c r="E12" s="2080" t="s">
        <v>12</v>
      </c>
      <c r="F12" s="2080"/>
      <c r="G12" s="2080"/>
      <c r="H12" s="2080" t="s">
        <v>13</v>
      </c>
      <c r="I12" s="2080"/>
      <c r="J12" s="2080"/>
      <c r="K12" s="2080"/>
      <c r="L12" s="2080"/>
      <c r="M12" s="2"/>
      <c r="P12" s="5"/>
      <c r="Q12" s="5"/>
      <c r="R12" s="5"/>
    </row>
    <row r="13" spans="1:18">
      <c r="A13" s="17"/>
      <c r="B13" s="5"/>
      <c r="C13" s="5"/>
      <c r="D13" s="16"/>
      <c r="E13" s="17"/>
      <c r="F13" s="5"/>
      <c r="G13" s="16"/>
      <c r="H13" s="17"/>
      <c r="I13" s="5"/>
      <c r="J13" s="5"/>
      <c r="K13" s="5"/>
      <c r="L13" s="16"/>
      <c r="P13" s="5"/>
      <c r="Q13" s="5"/>
      <c r="R13" s="5"/>
    </row>
    <row r="14" spans="1:18">
      <c r="A14" s="17"/>
      <c r="B14" s="1">
        <v>1</v>
      </c>
      <c r="C14" s="18" t="s">
        <v>14</v>
      </c>
      <c r="D14" s="19"/>
      <c r="E14" s="15">
        <v>1</v>
      </c>
      <c r="F14" s="20" t="s">
        <v>15</v>
      </c>
      <c r="G14" s="16"/>
      <c r="H14" s="15">
        <v>1</v>
      </c>
      <c r="I14" s="2087" t="s">
        <v>16</v>
      </c>
      <c r="J14" s="2087"/>
      <c r="K14" s="2087"/>
      <c r="L14" s="2087"/>
      <c r="P14" s="5"/>
      <c r="Q14" s="5"/>
      <c r="R14" s="5"/>
    </row>
    <row r="15" spans="1:18">
      <c r="A15" s="17"/>
      <c r="B15" s="5">
        <v>2</v>
      </c>
      <c r="C15" s="18" t="s">
        <v>17</v>
      </c>
      <c r="D15" s="16"/>
      <c r="E15" s="15">
        <v>2</v>
      </c>
      <c r="F15" s="20" t="s">
        <v>18</v>
      </c>
      <c r="G15" s="19"/>
      <c r="H15" s="15">
        <v>2</v>
      </c>
      <c r="I15" s="2087" t="s">
        <v>19</v>
      </c>
      <c r="J15" s="2087"/>
      <c r="K15" s="2087"/>
      <c r="L15" s="2087"/>
      <c r="P15" s="5"/>
      <c r="Q15" s="5"/>
      <c r="R15" s="5"/>
    </row>
    <row r="16" spans="1:18">
      <c r="A16" s="17"/>
      <c r="B16" s="5">
        <v>3</v>
      </c>
      <c r="C16" s="21" t="s">
        <v>20</v>
      </c>
      <c r="D16" s="16"/>
      <c r="E16" s="15">
        <v>3</v>
      </c>
      <c r="F16" s="20" t="s">
        <v>21</v>
      </c>
      <c r="G16" s="19"/>
      <c r="H16" s="15">
        <v>3</v>
      </c>
      <c r="I16" s="2087" t="s">
        <v>22</v>
      </c>
      <c r="J16" s="2087"/>
      <c r="K16" s="2087"/>
      <c r="L16" s="2087"/>
      <c r="P16" s="5"/>
      <c r="Q16" s="5"/>
      <c r="R16" s="5"/>
    </row>
    <row r="17" spans="1:18">
      <c r="A17" s="17"/>
      <c r="B17" s="5">
        <v>4</v>
      </c>
      <c r="C17" s="21" t="s">
        <v>23</v>
      </c>
      <c r="D17" s="16"/>
      <c r="E17" s="15">
        <v>4</v>
      </c>
      <c r="F17" s="22" t="s">
        <v>24</v>
      </c>
      <c r="G17" s="16"/>
      <c r="H17" s="15">
        <v>4</v>
      </c>
      <c r="I17" s="2087" t="s">
        <v>25</v>
      </c>
      <c r="J17" s="2087"/>
      <c r="K17" s="2087"/>
      <c r="L17" s="2087"/>
      <c r="P17" s="5"/>
      <c r="Q17" s="5"/>
      <c r="R17" s="5"/>
    </row>
    <row r="18" spans="1:18">
      <c r="A18" s="17"/>
      <c r="B18" s="1">
        <v>5</v>
      </c>
      <c r="C18" s="1182" t="s">
        <v>26</v>
      </c>
      <c r="D18" s="16"/>
      <c r="E18" s="15">
        <v>5</v>
      </c>
      <c r="F18" s="23" t="s">
        <v>27</v>
      </c>
      <c r="G18" s="16"/>
      <c r="H18" s="15">
        <v>5</v>
      </c>
      <c r="I18" s="2095" t="s">
        <v>28</v>
      </c>
      <c r="J18" s="2095"/>
      <c r="K18" s="2095"/>
      <c r="L18" s="2095"/>
      <c r="P18" s="5"/>
      <c r="Q18" s="5"/>
      <c r="R18" s="5"/>
    </row>
    <row r="19" spans="1:18">
      <c r="A19" s="17"/>
      <c r="B19" s="2094"/>
      <c r="C19" s="2094"/>
      <c r="D19" s="2094"/>
      <c r="E19" s="15">
        <v>6</v>
      </c>
      <c r="F19" s="20" t="s">
        <v>29</v>
      </c>
      <c r="G19" s="24"/>
      <c r="H19" s="15">
        <v>6</v>
      </c>
      <c r="I19" s="2087" t="s">
        <v>30</v>
      </c>
      <c r="J19" s="2087"/>
      <c r="K19" s="2087"/>
      <c r="L19" s="2087"/>
      <c r="P19" s="5"/>
      <c r="Q19" s="5"/>
      <c r="R19" s="5"/>
    </row>
    <row r="20" spans="1:18">
      <c r="A20" s="17"/>
      <c r="B20" s="5"/>
      <c r="C20" s="5"/>
      <c r="D20" s="16"/>
      <c r="F20" s="7"/>
      <c r="G20" s="19"/>
      <c r="H20" s="15">
        <v>7</v>
      </c>
      <c r="I20" s="2089" t="s">
        <v>31</v>
      </c>
      <c r="J20" s="2089"/>
      <c r="K20" s="2089"/>
      <c r="L20" s="2089"/>
      <c r="P20" s="2"/>
      <c r="Q20" s="2"/>
      <c r="R20" s="5"/>
    </row>
    <row r="21" spans="1:18">
      <c r="A21" s="25"/>
      <c r="B21" s="26"/>
      <c r="C21" s="27"/>
      <c r="D21" s="28"/>
      <c r="G21" s="24"/>
      <c r="H21" s="15">
        <v>8</v>
      </c>
      <c r="I21" s="2087" t="s">
        <v>32</v>
      </c>
      <c r="J21" s="2087"/>
      <c r="K21" s="2087"/>
      <c r="L21" s="2087"/>
    </row>
    <row r="22" spans="1:18">
      <c r="A22" s="11"/>
      <c r="B22" s="12"/>
      <c r="C22" s="29"/>
      <c r="D22" s="13"/>
      <c r="G22" s="24"/>
      <c r="H22" s="15">
        <v>9</v>
      </c>
      <c r="I22" s="2076" t="s">
        <v>33</v>
      </c>
      <c r="J22" s="2076"/>
      <c r="K22" s="2076"/>
      <c r="L22" s="2076"/>
    </row>
    <row r="23" spans="1:18">
      <c r="A23" s="15"/>
      <c r="B23" s="5"/>
      <c r="C23" s="7"/>
      <c r="D23" s="16"/>
      <c r="F23" s="7"/>
      <c r="G23" s="19"/>
      <c r="H23" s="15">
        <v>10</v>
      </c>
      <c r="I23" s="2087" t="s">
        <v>34</v>
      </c>
      <c r="J23" s="2087"/>
      <c r="K23" s="2087"/>
      <c r="L23" s="2087"/>
    </row>
    <row r="24" spans="1:18">
      <c r="A24" s="15"/>
      <c r="B24" s="5"/>
      <c r="C24" s="7"/>
      <c r="D24" s="16"/>
      <c r="F24" s="7"/>
      <c r="G24" s="19"/>
      <c r="H24" s="15">
        <v>11</v>
      </c>
      <c r="I24" s="2092" t="s">
        <v>35</v>
      </c>
      <c r="J24" s="2092"/>
      <c r="K24" s="2092"/>
      <c r="L24" s="31"/>
    </row>
    <row r="25" spans="1:18">
      <c r="A25" s="15"/>
      <c r="B25" s="5"/>
      <c r="C25" s="7"/>
      <c r="D25" s="16"/>
      <c r="F25" s="7"/>
      <c r="G25" s="24"/>
      <c r="H25" s="15">
        <v>12</v>
      </c>
      <c r="I25" s="2076" t="s">
        <v>36</v>
      </c>
      <c r="J25" s="2076"/>
      <c r="K25" s="2076"/>
      <c r="L25" s="2076"/>
    </row>
    <row r="26" spans="1:18">
      <c r="A26" s="15"/>
      <c r="D26" s="24"/>
      <c r="F26" s="7"/>
      <c r="G26" s="24"/>
      <c r="H26" s="15">
        <v>13</v>
      </c>
      <c r="I26" s="2093" t="s">
        <v>37</v>
      </c>
      <c r="J26" s="2093"/>
      <c r="K26" s="2093"/>
      <c r="L26" s="2093"/>
    </row>
    <row r="27" spans="1:18">
      <c r="A27" s="15"/>
      <c r="D27" s="24"/>
      <c r="F27" s="7"/>
      <c r="G27" s="24"/>
      <c r="H27" s="15">
        <v>14</v>
      </c>
      <c r="I27" s="2077" t="s">
        <v>38</v>
      </c>
      <c r="J27" s="2077"/>
      <c r="K27" s="2077"/>
      <c r="L27" s="2077"/>
    </row>
    <row r="28" spans="1:18">
      <c r="A28" s="15"/>
      <c r="C28" s="7"/>
      <c r="D28" s="19"/>
      <c r="E28" s="25"/>
      <c r="F28" s="26"/>
      <c r="G28" s="32"/>
      <c r="H28" s="15">
        <v>15</v>
      </c>
      <c r="I28" s="2077" t="s">
        <v>39</v>
      </c>
      <c r="J28" s="2077"/>
      <c r="K28" s="2077"/>
      <c r="L28" s="2077"/>
    </row>
    <row r="29" spans="1:18">
      <c r="A29" s="15"/>
      <c r="B29" s="2088" t="s">
        <v>40</v>
      </c>
      <c r="C29" s="2088"/>
      <c r="D29" s="2088"/>
      <c r="G29" s="24"/>
      <c r="H29" s="15">
        <v>16</v>
      </c>
      <c r="I29" s="2087" t="s">
        <v>41</v>
      </c>
      <c r="J29" s="2087"/>
      <c r="K29" s="2087"/>
      <c r="L29" s="2087"/>
    </row>
    <row r="30" spans="1:18">
      <c r="A30" s="15"/>
      <c r="E30" s="15"/>
      <c r="G30" s="24"/>
      <c r="H30" s="15">
        <v>17</v>
      </c>
      <c r="I30" s="2087" t="s">
        <v>42</v>
      </c>
      <c r="J30" s="2087"/>
      <c r="K30" s="2087"/>
      <c r="L30" s="2087"/>
    </row>
    <row r="31" spans="1:18">
      <c r="A31" s="15"/>
      <c r="B31" s="1">
        <v>1</v>
      </c>
      <c r="C31" s="20" t="s">
        <v>43</v>
      </c>
      <c r="E31" s="15"/>
      <c r="G31" s="24"/>
      <c r="H31" s="15">
        <v>18</v>
      </c>
      <c r="I31" s="2087" t="s">
        <v>44</v>
      </c>
      <c r="J31" s="2087"/>
      <c r="K31" s="2087"/>
      <c r="L31" s="2087"/>
    </row>
    <row r="32" spans="1:18">
      <c r="A32" s="15"/>
      <c r="B32" s="1">
        <v>2</v>
      </c>
      <c r="C32" s="20" t="s">
        <v>45</v>
      </c>
      <c r="E32" s="15"/>
      <c r="G32" s="24"/>
      <c r="H32" s="15">
        <v>19</v>
      </c>
      <c r="I32" s="2078" t="s">
        <v>46</v>
      </c>
      <c r="J32" s="2078"/>
      <c r="K32" s="2078"/>
      <c r="L32" s="2078"/>
    </row>
    <row r="33" spans="1:13">
      <c r="A33" s="15"/>
      <c r="B33" s="1">
        <v>3</v>
      </c>
      <c r="C33" s="34" t="s">
        <v>47</v>
      </c>
      <c r="E33" s="15"/>
      <c r="G33" s="24"/>
      <c r="H33" s="15">
        <v>20</v>
      </c>
      <c r="I33" s="2087" t="s">
        <v>48</v>
      </c>
      <c r="J33" s="2087"/>
      <c r="K33" s="2087"/>
      <c r="L33" s="2087"/>
    </row>
    <row r="34" spans="1:13">
      <c r="A34" s="15"/>
      <c r="B34" s="1">
        <v>4</v>
      </c>
      <c r="C34" s="34" t="s">
        <v>49</v>
      </c>
      <c r="E34" s="15"/>
      <c r="G34" s="24"/>
      <c r="H34" s="15">
        <v>21</v>
      </c>
      <c r="I34" s="2087" t="s">
        <v>50</v>
      </c>
      <c r="J34" s="2087"/>
      <c r="K34" s="2087"/>
      <c r="L34" s="2087"/>
    </row>
    <row r="35" spans="1:13">
      <c r="A35" s="15"/>
      <c r="B35" s="1">
        <v>5</v>
      </c>
      <c r="C35" s="20" t="s">
        <v>51</v>
      </c>
      <c r="E35" s="15"/>
      <c r="G35" s="24"/>
      <c r="H35" s="15">
        <v>22</v>
      </c>
      <c r="I35" s="2078" t="s">
        <v>52</v>
      </c>
      <c r="J35" s="2078"/>
      <c r="K35" s="2078"/>
      <c r="L35" s="2078"/>
    </row>
    <row r="36" spans="1:13">
      <c r="A36" s="15"/>
      <c r="B36" s="1">
        <v>6</v>
      </c>
      <c r="C36" s="34" t="s">
        <v>53</v>
      </c>
      <c r="E36" s="15"/>
      <c r="G36" s="24"/>
      <c r="H36" s="15">
        <v>23</v>
      </c>
      <c r="I36" s="2089" t="s">
        <v>54</v>
      </c>
      <c r="J36" s="2089"/>
      <c r="K36" s="2089"/>
      <c r="L36" s="2089"/>
    </row>
    <row r="37" spans="1:13">
      <c r="A37" s="15"/>
      <c r="B37" s="1">
        <v>7</v>
      </c>
      <c r="C37" s="35" t="s">
        <v>55</v>
      </c>
      <c r="E37" s="15"/>
      <c r="G37" s="24"/>
      <c r="H37" s="15">
        <v>24</v>
      </c>
      <c r="I37" s="2090" t="s">
        <v>8650</v>
      </c>
      <c r="J37" s="2090"/>
      <c r="K37" s="2090"/>
      <c r="L37" s="2091"/>
    </row>
    <row r="38" spans="1:13">
      <c r="A38" s="15"/>
      <c r="B38" s="1">
        <v>8</v>
      </c>
      <c r="C38" s="34" t="s">
        <v>56</v>
      </c>
      <c r="E38" s="2085" t="s">
        <v>57</v>
      </c>
      <c r="F38" s="2085"/>
      <c r="G38" s="2085"/>
      <c r="L38" s="24"/>
      <c r="M38" s="15"/>
    </row>
    <row r="39" spans="1:13">
      <c r="A39" s="15"/>
      <c r="B39" s="1">
        <v>9</v>
      </c>
      <c r="C39" s="35" t="s">
        <v>58</v>
      </c>
      <c r="E39" s="15"/>
      <c r="G39" s="24"/>
      <c r="M39" s="15"/>
    </row>
    <row r="40" spans="1:13">
      <c r="A40" s="15"/>
      <c r="B40" s="1">
        <v>10</v>
      </c>
      <c r="C40" s="35" t="s">
        <v>59</v>
      </c>
      <c r="D40" s="7"/>
      <c r="E40" s="15">
        <v>1</v>
      </c>
      <c r="F40" s="22" t="s">
        <v>60</v>
      </c>
      <c r="H40" s="15"/>
      <c r="L40" s="24"/>
      <c r="M40" s="15"/>
    </row>
    <row r="41" spans="1:13">
      <c r="A41" s="15"/>
      <c r="B41" s="1">
        <v>11</v>
      </c>
      <c r="C41" s="34" t="s">
        <v>61</v>
      </c>
      <c r="D41" s="7"/>
      <c r="E41" s="15">
        <v>2</v>
      </c>
      <c r="F41" s="22" t="s">
        <v>62</v>
      </c>
      <c r="H41" s="25"/>
      <c r="I41" s="26"/>
      <c r="J41" s="26"/>
      <c r="K41" s="26"/>
      <c r="L41" s="32"/>
      <c r="M41" s="15"/>
    </row>
    <row r="42" spans="1:13">
      <c r="A42" s="15"/>
      <c r="B42" s="1">
        <v>12</v>
      </c>
      <c r="C42" s="21" t="s">
        <v>63</v>
      </c>
      <c r="E42" s="15">
        <v>3</v>
      </c>
      <c r="F42" s="22" t="s">
        <v>64</v>
      </c>
      <c r="H42" s="15"/>
      <c r="I42" s="7"/>
      <c r="J42" s="7"/>
      <c r="K42" s="7"/>
      <c r="L42" s="36"/>
      <c r="M42" s="15"/>
    </row>
    <row r="43" spans="1:13">
      <c r="A43" s="15"/>
      <c r="B43" s="1">
        <v>13</v>
      </c>
      <c r="C43" s="21" t="s">
        <v>65</v>
      </c>
      <c r="D43" s="24"/>
      <c r="E43" s="1">
        <v>4</v>
      </c>
      <c r="F43" s="22" t="s">
        <v>66</v>
      </c>
      <c r="H43" s="15"/>
      <c r="I43" s="7"/>
      <c r="J43" s="7"/>
      <c r="K43" s="7"/>
      <c r="L43" s="19"/>
      <c r="M43" s="15"/>
    </row>
    <row r="44" spans="1:13">
      <c r="A44" s="15"/>
      <c r="B44" s="1">
        <v>14</v>
      </c>
      <c r="C44" s="22" t="s">
        <v>67</v>
      </c>
      <c r="D44" s="24"/>
      <c r="E44" s="1">
        <v>5</v>
      </c>
      <c r="F44" s="22" t="s">
        <v>68</v>
      </c>
      <c r="H44" s="15"/>
      <c r="I44" s="7"/>
      <c r="J44" s="7"/>
      <c r="K44" s="7"/>
      <c r="L44" s="19"/>
      <c r="M44" s="7"/>
    </row>
    <row r="45" spans="1:13">
      <c r="A45" s="15"/>
      <c r="C45" s="37"/>
      <c r="D45" s="24"/>
      <c r="E45" s="1">
        <v>6</v>
      </c>
      <c r="F45" s="21" t="s">
        <v>69</v>
      </c>
      <c r="H45" s="15"/>
      <c r="I45" s="7"/>
      <c r="J45" s="7"/>
      <c r="K45" s="7"/>
      <c r="L45" s="19"/>
      <c r="M45" s="7"/>
    </row>
    <row r="46" spans="1:13">
      <c r="A46" s="15"/>
      <c r="C46" s="37"/>
      <c r="D46" s="24"/>
      <c r="E46" s="15">
        <v>7</v>
      </c>
      <c r="F46" s="18" t="s">
        <v>70</v>
      </c>
      <c r="H46" s="15"/>
      <c r="L46" s="19"/>
      <c r="M46" s="7"/>
    </row>
    <row r="47" spans="1:13">
      <c r="A47" s="11"/>
      <c r="B47" s="38"/>
      <c r="C47" s="29"/>
      <c r="D47" s="39"/>
      <c r="E47" s="15">
        <v>8</v>
      </c>
      <c r="F47" s="1413" t="s">
        <v>71</v>
      </c>
      <c r="H47" s="15"/>
      <c r="L47" s="19"/>
      <c r="M47" s="40"/>
    </row>
    <row r="48" spans="1:13">
      <c r="A48" s="15"/>
      <c r="D48" s="24"/>
      <c r="E48" s="15">
        <v>9</v>
      </c>
      <c r="F48" s="23" t="s">
        <v>72</v>
      </c>
      <c r="H48" s="15"/>
      <c r="L48" s="19"/>
      <c r="M48" s="40"/>
    </row>
    <row r="49" spans="1:13">
      <c r="A49" s="15"/>
      <c r="D49" s="24"/>
      <c r="E49" s="1">
        <v>10</v>
      </c>
      <c r="F49" s="20" t="s">
        <v>73</v>
      </c>
      <c r="H49" s="15"/>
      <c r="L49" s="19"/>
      <c r="M49" s="40"/>
    </row>
    <row r="50" spans="1:13">
      <c r="A50" s="15"/>
      <c r="D50" s="24"/>
      <c r="E50" s="1">
        <v>11</v>
      </c>
      <c r="F50" s="22" t="s">
        <v>74</v>
      </c>
      <c r="H50" s="15"/>
      <c r="L50" s="19"/>
      <c r="M50" s="40"/>
    </row>
    <row r="51" spans="1:13">
      <c r="A51" s="15"/>
      <c r="D51" s="24"/>
      <c r="E51" s="1">
        <v>12</v>
      </c>
      <c r="F51" s="21" t="s">
        <v>75</v>
      </c>
      <c r="H51" s="15"/>
      <c r="L51" s="19"/>
      <c r="M51" s="40"/>
    </row>
    <row r="52" spans="1:13" ht="15" customHeight="1">
      <c r="A52" s="15"/>
      <c r="D52" s="24"/>
      <c r="E52" s="15">
        <v>13</v>
      </c>
      <c r="F52" s="22" t="s">
        <v>76</v>
      </c>
      <c r="H52" s="15"/>
      <c r="I52" s="2086" t="s">
        <v>77</v>
      </c>
      <c r="J52" s="2086"/>
      <c r="K52" s="2086"/>
      <c r="L52" s="33"/>
      <c r="M52" s="40"/>
    </row>
    <row r="53" spans="1:13">
      <c r="A53" s="15"/>
      <c r="D53" s="24"/>
      <c r="E53" s="15">
        <v>14</v>
      </c>
      <c r="F53" s="22" t="s">
        <v>78</v>
      </c>
      <c r="H53" s="41"/>
      <c r="I53" s="10"/>
      <c r="J53" s="10"/>
      <c r="K53" s="10"/>
      <c r="L53" s="33"/>
      <c r="M53" s="15"/>
    </row>
    <row r="54" spans="1:13">
      <c r="A54" s="15"/>
      <c r="D54" s="24"/>
      <c r="E54" s="15">
        <v>15</v>
      </c>
      <c r="F54" s="42" t="s">
        <v>79</v>
      </c>
      <c r="H54" s="15">
        <v>1</v>
      </c>
      <c r="I54" s="2087" t="s">
        <v>80</v>
      </c>
      <c r="J54" s="2087"/>
      <c r="K54" s="2087"/>
      <c r="L54" s="2087"/>
      <c r="M54" s="15"/>
    </row>
    <row r="55" spans="1:13">
      <c r="A55" s="15"/>
      <c r="D55" s="24"/>
      <c r="E55" s="1">
        <v>16</v>
      </c>
      <c r="F55" s="22" t="s">
        <v>81</v>
      </c>
      <c r="H55" s="15">
        <v>2</v>
      </c>
      <c r="I55" s="2078" t="s">
        <v>82</v>
      </c>
      <c r="J55" s="2078"/>
      <c r="K55" s="2078"/>
      <c r="L55" s="2078"/>
      <c r="M55" s="15"/>
    </row>
    <row r="56" spans="1:13">
      <c r="A56" s="15"/>
      <c r="B56" s="2088" t="s">
        <v>83</v>
      </c>
      <c r="C56" s="2088"/>
      <c r="D56" s="2088"/>
      <c r="E56" s="1">
        <v>17</v>
      </c>
      <c r="F56" s="22" t="s">
        <v>84</v>
      </c>
      <c r="H56" s="15">
        <v>3</v>
      </c>
      <c r="I56" s="2076" t="s">
        <v>85</v>
      </c>
      <c r="J56" s="2076"/>
      <c r="K56" s="2076"/>
      <c r="L56" s="2076"/>
      <c r="M56" s="43"/>
    </row>
    <row r="57" spans="1:13">
      <c r="A57" s="15"/>
      <c r="D57" s="24"/>
      <c r="E57" s="1">
        <v>18</v>
      </c>
      <c r="F57" s="21" t="s">
        <v>86</v>
      </c>
      <c r="H57" s="15">
        <v>4</v>
      </c>
      <c r="I57" s="2076" t="s">
        <v>87</v>
      </c>
      <c r="J57" s="2076"/>
      <c r="K57" s="2076"/>
      <c r="L57" s="2076"/>
      <c r="M57" s="15"/>
    </row>
    <row r="58" spans="1:13">
      <c r="A58" s="15"/>
      <c r="B58" s="1">
        <v>1</v>
      </c>
      <c r="C58" s="30" t="s">
        <v>88</v>
      </c>
      <c r="D58" s="44"/>
      <c r="E58" s="15">
        <v>19</v>
      </c>
      <c r="F58" s="45" t="s">
        <v>89</v>
      </c>
      <c r="H58" s="15">
        <v>5</v>
      </c>
      <c r="I58" s="2076" t="s">
        <v>90</v>
      </c>
      <c r="J58" s="2076"/>
      <c r="K58" s="2076"/>
      <c r="L58" s="2076"/>
      <c r="M58" s="15"/>
    </row>
    <row r="59" spans="1:13">
      <c r="A59" s="15"/>
      <c r="B59" s="1">
        <v>2</v>
      </c>
      <c r="C59" s="21" t="s">
        <v>91</v>
      </c>
      <c r="D59" s="44"/>
      <c r="E59" s="15">
        <v>20</v>
      </c>
      <c r="F59" s="22" t="s">
        <v>92</v>
      </c>
      <c r="H59" s="15">
        <v>6</v>
      </c>
      <c r="I59" s="2077" t="s">
        <v>93</v>
      </c>
      <c r="J59" s="2077"/>
      <c r="K59" s="2077"/>
      <c r="L59" s="2077"/>
      <c r="M59" s="15"/>
    </row>
    <row r="60" spans="1:13">
      <c r="A60" s="15"/>
      <c r="B60" s="1">
        <v>3</v>
      </c>
      <c r="C60" s="22" t="s">
        <v>94</v>
      </c>
      <c r="D60" s="44"/>
      <c r="E60" s="15">
        <v>21</v>
      </c>
      <c r="F60" s="46" t="s">
        <v>95</v>
      </c>
      <c r="H60" s="15">
        <v>9</v>
      </c>
      <c r="I60" s="2077" t="s">
        <v>96</v>
      </c>
      <c r="J60" s="2077"/>
      <c r="K60" s="2077"/>
      <c r="L60" s="2077"/>
      <c r="M60" s="15"/>
    </row>
    <row r="61" spans="1:13">
      <c r="A61" s="15"/>
      <c r="B61" s="1">
        <v>4</v>
      </c>
      <c r="C61" s="45" t="s">
        <v>97</v>
      </c>
      <c r="D61" s="44"/>
      <c r="E61" s="1">
        <v>22</v>
      </c>
      <c r="F61" s="46" t="s">
        <v>98</v>
      </c>
      <c r="H61" s="15">
        <v>10</v>
      </c>
      <c r="I61" s="2076" t="s">
        <v>99</v>
      </c>
      <c r="J61" s="2076"/>
      <c r="K61" s="2076"/>
      <c r="L61" s="2076"/>
      <c r="M61" s="15"/>
    </row>
    <row r="62" spans="1:13">
      <c r="A62" s="15"/>
      <c r="B62" s="1">
        <v>5</v>
      </c>
      <c r="C62" s="46" t="s">
        <v>100</v>
      </c>
      <c r="D62" s="44"/>
      <c r="E62" s="1">
        <v>23</v>
      </c>
      <c r="F62" s="22" t="s">
        <v>101</v>
      </c>
      <c r="H62" s="15">
        <v>11</v>
      </c>
      <c r="I62" s="2076" t="s">
        <v>102</v>
      </c>
      <c r="J62" s="2076"/>
      <c r="K62" s="2076"/>
      <c r="L62" s="2076"/>
      <c r="M62" s="15"/>
    </row>
    <row r="63" spans="1:13">
      <c r="A63" s="15"/>
      <c r="B63" s="1">
        <v>6</v>
      </c>
      <c r="C63" s="47" t="s">
        <v>103</v>
      </c>
      <c r="D63" s="44"/>
      <c r="E63" s="1">
        <v>24</v>
      </c>
      <c r="F63" s="22" t="s">
        <v>104</v>
      </c>
      <c r="H63" s="15">
        <v>12</v>
      </c>
      <c r="I63" s="2077" t="s">
        <v>105</v>
      </c>
      <c r="J63" s="2077"/>
      <c r="K63" s="2077"/>
      <c r="L63" s="2077"/>
      <c r="M63" s="15"/>
    </row>
    <row r="64" spans="1:13">
      <c r="A64" s="15"/>
      <c r="B64" s="1">
        <v>7</v>
      </c>
      <c r="C64" s="47" t="s">
        <v>37</v>
      </c>
      <c r="D64" s="44"/>
      <c r="E64" s="15">
        <v>25</v>
      </c>
      <c r="F64" s="20" t="s">
        <v>106</v>
      </c>
      <c r="H64" s="15">
        <v>13</v>
      </c>
      <c r="I64" s="2076" t="s">
        <v>107</v>
      </c>
      <c r="J64" s="2076"/>
      <c r="K64" s="2076"/>
      <c r="L64" s="2076"/>
      <c r="M64" s="15"/>
    </row>
    <row r="65" spans="1:14">
      <c r="A65" s="15"/>
      <c r="B65" s="1">
        <v>8</v>
      </c>
      <c r="C65" s="30" t="s">
        <v>108</v>
      </c>
      <c r="D65" s="44"/>
      <c r="E65" s="1">
        <v>26</v>
      </c>
      <c r="F65" s="46" t="s">
        <v>109</v>
      </c>
      <c r="H65" s="15">
        <v>14</v>
      </c>
      <c r="I65" s="2076" t="s">
        <v>110</v>
      </c>
      <c r="J65" s="2076"/>
      <c r="K65" s="2076"/>
      <c r="L65" s="2076"/>
      <c r="M65" s="15"/>
    </row>
    <row r="66" spans="1:14">
      <c r="A66" s="15"/>
      <c r="B66" s="1">
        <v>9</v>
      </c>
      <c r="C66" s="47" t="s">
        <v>111</v>
      </c>
      <c r="D66" s="44"/>
      <c r="F66" s="7"/>
      <c r="H66" s="15">
        <v>15</v>
      </c>
      <c r="I66" s="2078" t="s">
        <v>112</v>
      </c>
      <c r="J66" s="2078"/>
      <c r="K66" s="2078"/>
      <c r="L66" s="2078"/>
      <c r="M66" s="15"/>
    </row>
    <row r="67" spans="1:14">
      <c r="A67" s="15"/>
      <c r="B67" s="1">
        <v>10</v>
      </c>
      <c r="C67" s="47" t="s">
        <v>113</v>
      </c>
      <c r="D67" s="44"/>
      <c r="H67" s="15"/>
      <c r="I67" s="2081"/>
      <c r="J67" s="2081"/>
      <c r="K67" s="2081"/>
      <c r="L67" s="2081"/>
      <c r="M67" s="15"/>
    </row>
    <row r="68" spans="1:14">
      <c r="A68" s="15"/>
      <c r="B68" s="1">
        <v>11</v>
      </c>
      <c r="C68" s="30" t="s">
        <v>114</v>
      </c>
      <c r="D68" s="44"/>
      <c r="H68" s="15"/>
      <c r="I68" s="2081"/>
      <c r="J68" s="2081"/>
      <c r="K68" s="2081"/>
      <c r="L68" s="2081"/>
      <c r="M68" s="15"/>
    </row>
    <row r="69" spans="1:14">
      <c r="A69" s="15"/>
      <c r="B69" s="1">
        <v>12</v>
      </c>
      <c r="C69" s="47" t="s">
        <v>115</v>
      </c>
      <c r="D69" s="44"/>
      <c r="H69" s="15"/>
      <c r="J69" s="8" t="s">
        <v>116</v>
      </c>
      <c r="M69" s="15"/>
    </row>
    <row r="70" spans="1:14">
      <c r="A70" s="15"/>
      <c r="B70" s="1">
        <v>13</v>
      </c>
      <c r="C70" s="23" t="s">
        <v>117</v>
      </c>
      <c r="D70" s="44"/>
      <c r="E70" s="11"/>
      <c r="F70" s="38"/>
      <c r="G70" s="39"/>
      <c r="H70" s="15"/>
      <c r="M70" s="15"/>
    </row>
    <row r="71" spans="1:14">
      <c r="A71" s="15"/>
      <c r="B71" s="1">
        <v>14</v>
      </c>
      <c r="C71" s="48" t="s">
        <v>118</v>
      </c>
      <c r="D71" s="44"/>
      <c r="E71" s="15"/>
      <c r="F71" s="10" t="s">
        <v>119</v>
      </c>
      <c r="G71" s="24"/>
      <c r="H71" s="15">
        <v>1</v>
      </c>
      <c r="I71" s="2082" t="s">
        <v>120</v>
      </c>
      <c r="J71" s="2082"/>
      <c r="K71" s="2082"/>
      <c r="M71" s="15"/>
    </row>
    <row r="72" spans="1:14">
      <c r="A72" s="15"/>
      <c r="B72" s="1">
        <v>15</v>
      </c>
      <c r="C72" s="48" t="s">
        <v>121</v>
      </c>
      <c r="D72" s="44"/>
      <c r="E72" s="15"/>
      <c r="G72" s="24"/>
      <c r="H72" s="15">
        <v>2</v>
      </c>
      <c r="I72" s="48" t="s">
        <v>122</v>
      </c>
      <c r="J72" s="49"/>
      <c r="K72" s="49"/>
      <c r="M72" s="15"/>
    </row>
    <row r="73" spans="1:14">
      <c r="A73" s="15"/>
      <c r="B73" s="1">
        <v>16</v>
      </c>
      <c r="C73" s="46" t="s">
        <v>123</v>
      </c>
      <c r="D73" s="44"/>
      <c r="E73" s="1">
        <v>1</v>
      </c>
      <c r="F73" s="18" t="s">
        <v>124</v>
      </c>
      <c r="G73" s="24"/>
      <c r="H73" s="15">
        <v>3</v>
      </c>
      <c r="I73" s="2083" t="s">
        <v>125</v>
      </c>
      <c r="J73" s="2083"/>
      <c r="K73" s="2083"/>
      <c r="M73" s="15"/>
    </row>
    <row r="74" spans="1:14">
      <c r="A74" s="15"/>
      <c r="B74" s="1">
        <v>17</v>
      </c>
      <c r="C74" s="1182" t="s">
        <v>126</v>
      </c>
      <c r="D74" s="44"/>
      <c r="E74" s="25"/>
      <c r="F74" s="26"/>
      <c r="G74" s="32"/>
      <c r="H74" s="15">
        <v>4</v>
      </c>
      <c r="I74" s="2084" t="s">
        <v>127</v>
      </c>
      <c r="J74" s="2084"/>
      <c r="K74" s="2084"/>
      <c r="M74" s="15"/>
    </row>
    <row r="75" spans="1:14">
      <c r="A75" s="15"/>
      <c r="C75" s="7"/>
      <c r="D75" s="44"/>
      <c r="H75" s="15">
        <v>5</v>
      </c>
      <c r="I75" s="2079" t="s">
        <v>128</v>
      </c>
      <c r="J75" s="2079"/>
      <c r="K75" s="2079"/>
      <c r="M75" s="15"/>
    </row>
    <row r="76" spans="1:14">
      <c r="A76" s="15"/>
      <c r="C76" s="7"/>
      <c r="D76" s="44"/>
      <c r="E76" s="2080" t="s">
        <v>129</v>
      </c>
      <c r="F76" s="2080"/>
      <c r="G76" s="2080"/>
      <c r="H76" s="15"/>
      <c r="M76" s="15"/>
    </row>
    <row r="77" spans="1:14">
      <c r="A77" s="15"/>
      <c r="C77" s="7"/>
      <c r="D77" s="44"/>
      <c r="H77" s="15"/>
      <c r="M77" s="7"/>
      <c r="N77" s="7"/>
    </row>
    <row r="78" spans="1:14">
      <c r="A78" s="15"/>
      <c r="D78" s="44"/>
      <c r="E78" s="26">
        <v>1</v>
      </c>
      <c r="F78" s="50" t="s">
        <v>130</v>
      </c>
      <c r="G78" s="32"/>
    </row>
    <row r="79" spans="1:14">
      <c r="A79" s="15"/>
      <c r="D79" s="51"/>
    </row>
    <row r="80" spans="1:14">
      <c r="A80" s="15"/>
      <c r="D80" s="51"/>
    </row>
    <row r="81" spans="1:7">
      <c r="A81" s="15"/>
    </row>
    <row r="82" spans="1:7">
      <c r="D82" s="7"/>
    </row>
    <row r="88" spans="1:7">
      <c r="G88" s="8"/>
    </row>
    <row r="91" spans="1:7">
      <c r="F91" s="7"/>
    </row>
    <row r="92" spans="1:7">
      <c r="F92" s="7"/>
    </row>
    <row r="93" spans="1:7">
      <c r="F93" s="7"/>
    </row>
    <row r="94" spans="1:7">
      <c r="F94" s="7"/>
    </row>
    <row r="95" spans="1:7">
      <c r="F95" s="7"/>
    </row>
    <row r="96" spans="1:7">
      <c r="F96" s="7"/>
    </row>
    <row r="97" spans="13:13">
      <c r="M97" s="7"/>
    </row>
    <row r="98" spans="13:13">
      <c r="M98" s="7"/>
    </row>
    <row r="99" spans="13:13">
      <c r="M99" s="7"/>
    </row>
  </sheetData>
  <mergeCells count="56">
    <mergeCell ref="K1:L1"/>
    <mergeCell ref="K2:L2"/>
    <mergeCell ref="K3:L3"/>
    <mergeCell ref="K4:L4"/>
    <mergeCell ref="B12:D12"/>
    <mergeCell ref="E12:G12"/>
    <mergeCell ref="H12:L12"/>
    <mergeCell ref="I14:L14"/>
    <mergeCell ref="I15:L15"/>
    <mergeCell ref="I16:L16"/>
    <mergeCell ref="I17:L17"/>
    <mergeCell ref="I18:L18"/>
    <mergeCell ref="B19:D19"/>
    <mergeCell ref="I19:L19"/>
    <mergeCell ref="I20:L20"/>
    <mergeCell ref="I21:L21"/>
    <mergeCell ref="I22:L22"/>
    <mergeCell ref="I23:L23"/>
    <mergeCell ref="I24:K24"/>
    <mergeCell ref="I25:L25"/>
    <mergeCell ref="I26:L26"/>
    <mergeCell ref="I27:L27"/>
    <mergeCell ref="I28:L28"/>
    <mergeCell ref="B29:D29"/>
    <mergeCell ref="I29:L29"/>
    <mergeCell ref="I30:L30"/>
    <mergeCell ref="I31:L31"/>
    <mergeCell ref="B56:D56"/>
    <mergeCell ref="I56:L56"/>
    <mergeCell ref="I32:L32"/>
    <mergeCell ref="I33:L33"/>
    <mergeCell ref="I34:L34"/>
    <mergeCell ref="I35:L35"/>
    <mergeCell ref="I36:L36"/>
    <mergeCell ref="I37:L37"/>
    <mergeCell ref="I60:L60"/>
    <mergeCell ref="I61:L61"/>
    <mergeCell ref="E38:G38"/>
    <mergeCell ref="I52:K52"/>
    <mergeCell ref="I54:L54"/>
    <mergeCell ref="I55:L55"/>
    <mergeCell ref="I57:L57"/>
    <mergeCell ref="I58:L58"/>
    <mergeCell ref="I59:L59"/>
    <mergeCell ref="I75:K75"/>
    <mergeCell ref="E76:G76"/>
    <mergeCell ref="I67:L67"/>
    <mergeCell ref="I68:L68"/>
    <mergeCell ref="I71:K71"/>
    <mergeCell ref="I73:K73"/>
    <mergeCell ref="I74:K74"/>
    <mergeCell ref="I62:L62"/>
    <mergeCell ref="I63:L63"/>
    <mergeCell ref="I64:L64"/>
    <mergeCell ref="I65:L65"/>
    <mergeCell ref="I66:L66"/>
  </mergeCells>
  <hyperlinks>
    <hyperlink ref="C14" location="Двери!A1" display="Экспозиторы для дверей"/>
    <hyperlink ref="F14" location="'Опоры колесные'!A1" display="Опоры колесные"/>
    <hyperlink ref="I14" location="'Барьеры парковочные'!A1" display="Барьеры парковочные"/>
    <hyperlink ref="C15" location="Плитка!A1" display="Экспозиторы для плитки"/>
    <hyperlink ref="F15" location="'Направляющие колес'!A1" display="Направляющие колес"/>
    <hyperlink ref="I15" location="'Столбики сталь'!A1" display="Столбики металлические"/>
    <hyperlink ref="C16" location="Линолеум!A1" display="Экспозиторы для линолеума"/>
    <hyperlink ref="F16" location="'Стеллажи среднегрузовые'!A1" display="Стеллажи среднегрузовые"/>
    <hyperlink ref="I16" location="'Столбики передвижные'!A1" display="Столбики передвижные"/>
    <hyperlink ref="C17" location="Другое!A1" display="Экспозиторы другие"/>
    <hyperlink ref="F17" location="'Зеркала сферические'!A1" display="Зеркала безопасности"/>
    <hyperlink ref="I17" location="'Столбики съемные'!A1" display="Столбики съемные"/>
    <hyperlink ref="C18" location="'Зеркала торг.залов'!A1" display="Зеркала для торговых залов"/>
    <hyperlink ref="F18" location="'Защита стеллажей'!A1" display="Защита  стеллажей"/>
    <hyperlink ref="I18" location="'Столбики складные'!A1" display="Столбики складные"/>
    <hyperlink ref="F19" location="'Отбойники склада'!A1" display="Отбойники для склада"/>
    <hyperlink ref="I19" location="'Столбики чугун'!A1" display="Столбики чугунные"/>
    <hyperlink ref="I20" location="'Столбики гибкие'!A1" display="Столбики гибкие "/>
    <hyperlink ref="I21" location="'Столбики сигнальные'!A1" display="Столбики синальные"/>
    <hyperlink ref="I22" location="'Колесоотбойники металлические'!A1" display="Колесоотбойники металлические"/>
    <hyperlink ref="I23" location="'Колесоотбойники резиновые'!A1" display="Колесоотбойники резиновые"/>
    <hyperlink ref="I24" location="'Колесоотбойник композитные'!A1" display="Колесоотбойник композитный"/>
    <hyperlink ref="I25" location="'Защита углов и стен'!A1" display="Защита углов и стен"/>
    <hyperlink ref="I26" location="'Ограждения передвижные'!A1" display="Ограждения передвижные"/>
    <hyperlink ref="I27" location="ИДН!A1" display="ИДН"/>
    <hyperlink ref="I28" location="Конусы!A1" display="Конусы"/>
    <hyperlink ref="I29" location="'Зеркала сферические'!A1" display="Зеркала сферические"/>
    <hyperlink ref="I30" location="'Съезды-заезды с бордюра'!A1" display="Съезды/заезды с бордюра"/>
    <hyperlink ref="C31" location="'Столы металлические'!A1" display="Столы металлические"/>
    <hyperlink ref="I31" location="'Кабель-каналы'!A1" display="Кабель-каналы"/>
    <hyperlink ref="C32" location="'Столы кондитерские'!A1" display="Столы кондитерские"/>
    <hyperlink ref="I32" location="Делиниаторы!A1" display="Делиниаторы"/>
    <hyperlink ref="C33" location="'Ванны моечные'!A1" display="Ванны моечные сварные"/>
    <hyperlink ref="I33" location="'Блоки водоналивные'!A1" display="Блоки водоналивные"/>
    <hyperlink ref="C34" location="'Ванны цельнотянутые'!A1" display="Ванны моечные цельнотянутые"/>
    <hyperlink ref="I34" location="'Шлагбаумы механ'!A1" display="Шлагбаумы механические"/>
    <hyperlink ref="C35" location="'Стеллажи кухонные '!A1" display="Стеллажи кухонные"/>
    <hyperlink ref="C36" location="'Столы-тумбы'!A1" display="Столы-тумбы"/>
    <hyperlink ref="I36" location="'Знаки дорожные'!A1" display="Знаки дорожные"/>
    <hyperlink ref="C37" location="Рукомойники!A1" display="Рукомойники"/>
    <hyperlink ref="C38" location="'Полки настенные'!A1" display="Полки настенные"/>
    <hyperlink ref="C39" location="Зонты!A1" display="Зонты"/>
    <hyperlink ref="C40" location="Подставки!A1" display="Подставки"/>
    <hyperlink ref="F40" location="'Скамейки стальные'!A1" display="Скамейки стальные"/>
    <hyperlink ref="C41" location="'Шкафы посуды'!A1" display="Шкафы для посуды"/>
    <hyperlink ref="F41" location="'Скам чугун'!A1" display="Скамейки чугунные"/>
    <hyperlink ref="C42" location="Шпильки!A1" display="Тележки-шпильки"/>
    <hyperlink ref="F42" location="'Скам ковка'!A1" display="Скамейки кованые"/>
    <hyperlink ref="C43" location="Сервировочные!A1" display="Тележки сервировочные"/>
    <hyperlink ref="F43" location="'Скамейки крыша'!A1" display="Скамейки с крышей"/>
    <hyperlink ref="C44" location="'Для тарелок'!A1" display="Тележки для тарелок"/>
    <hyperlink ref="F44" location="'Столы-скамейки'!A1" display="Столы-скамейки"/>
    <hyperlink ref="F45" location="Столы!A1" display="Столы"/>
    <hyperlink ref="F46" location="Стулья!A1" display="Стулья"/>
    <hyperlink ref="F47" location="Урны!A1" display="Урны"/>
    <hyperlink ref="F48" location="'Урны кованые'!A1" display="Урны кованые"/>
    <hyperlink ref="F49" location="'Урны чугунные'!A1" display="Урны чугунные"/>
    <hyperlink ref="F50" location="'Фонари уличные'!A1" display="Фонари уличный"/>
    <hyperlink ref="F51" location="Велопарковки!A1" display="Велопарковки"/>
    <hyperlink ref="F52" location="'Павильоны остановочные'!A1" display="Павильоны остановочные"/>
    <hyperlink ref="F53" location="'Контейнеры мусорные'!A1" display="Контейнеры мусорные"/>
    <hyperlink ref="F54" location="'Площадки контейнерные'!A1" display="Площадки контейнерные"/>
    <hyperlink ref="I54" location="'Скамейки для раздевалок'!A1" display="Скамейки для раздевалок"/>
    <hyperlink ref="F55" location="'Бункеры мусорные'!A1" display="Бункеры мусорные"/>
    <hyperlink ref="I55" location="Вешалки!A1" display="Вешалки гардеробные"/>
    <hyperlink ref="F56" location="'Ящики почтовые'!A1" display="Ящики почтовые"/>
    <hyperlink ref="I56" location="'Шкафы картотечные'!A1" display="Шкафы картотечные"/>
    <hyperlink ref="F57" location="Клапаны!A1" display="Клапаны мусорные"/>
    <hyperlink ref="I57" location="'Шкафы офисные'!A1" display="Шкафы офисные"/>
    <hyperlink ref="C58" location="'Сварные из профиля'!A1" display="Сварные из профиля"/>
    <hyperlink ref="F58" location="'Плитка-брусчатка резиновая'!A1" display="Плитка/брусчатка резиновая"/>
    <hyperlink ref="I58" location="'Шкафы одежды'!A1" display="Шкафы для одежды/сумок"/>
    <hyperlink ref="C59" location="Кованые!A1" display="Заборы кованые"/>
    <hyperlink ref="F59" location="'Плитка тротуарная'!A1" display="Плитка тротуарная"/>
    <hyperlink ref="I59" location="Тумбы!A1" display="Тумбы подкатные"/>
    <hyperlink ref="C60" location="'Заборы 3D'!A1" display="Заборы 3D"/>
    <hyperlink ref="F60" location="'Лотки ливневые'!A1" display="Лотки ливневые "/>
    <hyperlink ref="C61" location="'Заборы алюминиевые'!A1" display="Заборы алюминиевые"/>
    <hyperlink ref="F61" location="'Люки канализационные'!A1" display="Люки канализационные"/>
    <hyperlink ref="I61" location="'Стеллажи архивные'!A1" display="Стеллажи архивные болтовые"/>
    <hyperlink ref="C62" location="'Ограждения пешеходные'!A1" display="Ограждения пешеходные"/>
    <hyperlink ref="F62" location="'Плиты защиты кабеля'!A1" display="Плиты защиты кабеля"/>
    <hyperlink ref="I62" location="'Стеллажи для спортинвентаря'!A1" display="Стеллажи для спортинвентаря"/>
    <hyperlink ref="C63" location="'Ограждения газонные'!A1" display="Ограждения газонные"/>
    <hyperlink ref="F63" location="'Решетки газонные'!A1" display="Решетки газонные"/>
    <hyperlink ref="I63" location="Верстаки!A1" display="Верстаки"/>
    <hyperlink ref="C64" location="'Ограждения передвижные'!A1" display="Ограждения передвижные"/>
    <hyperlink ref="F64" location="'Профиль полиэтиленовый'!A1" display="Профиль полимерный"/>
    <hyperlink ref="I64" location="'Шкафы инструментальные'!A1" display="Шкафы инструментальные"/>
    <hyperlink ref="C65" location="'Ограждения строительные'!A1" display="Ограждения строительные"/>
    <hyperlink ref="F65" location="'Павильоны для курения'!A1" display="Павильоны для курения"/>
    <hyperlink ref="I65" location="'Тележки инструментальные'!A1" display="Тележки инструментальные"/>
    <hyperlink ref="C66" location="'Ограждения модульные'!A1" display="Ограждения модульные"/>
    <hyperlink ref="I66" location="Крючки!A1" display="Крючки-вешалки"/>
    <hyperlink ref="C67" location="'Столбы заборные'!A1" display="Столбы заборные"/>
    <hyperlink ref="C68" location="'Лаги заборные'!A1" display="Лаги заборные"/>
    <hyperlink ref="C69" location="'Элементы доборные'!A1" display="Элементы доборные"/>
    <hyperlink ref="C70" location="'Ограждение аварийное'!A1" display="Ограждение аварийное"/>
    <hyperlink ref="C71" location="Ленты!A1" display="Ленты оградительные"/>
    <hyperlink ref="I71" location="'Профиль полиэтиленовый'!A1" display="Профиль полиэтиленовый"/>
    <hyperlink ref="C72" location="Фасадные!A1" display="Сетки фасадные"/>
    <hyperlink ref="I72" location="ППК!A1" display="ППК"/>
    <hyperlink ref="C73" location="'Сетка рулон'!A1" display="Сетка сварная рулонная"/>
    <hyperlink ref="F73" location="Монтаж!A1" display="Монтажные работы"/>
    <hyperlink ref="I73" location="ДПК!A1" display="ДПК "/>
    <hyperlink ref="C74" location="'Столбики опознвт'!A1" display="Столбики опознавательные"/>
    <hyperlink ref="I74" location="'Доски полистирол'!A1" display="Доски полистирол"/>
    <hyperlink ref="I75" location="МПК!A1" display="МПК"/>
    <hyperlink ref="F78" location="Крепеж!A1" display="Крепеж"/>
    <hyperlink ref="I37" location="Вехи!A1" display="Вехи оградительные"/>
    <hyperlink ref="I37:L37" location="'Подставки для вех и знаков'!R1C1" display="Подставки для знаков и вех"/>
    <hyperlink ref="I35" location="Вехи!A1" display="Вехи оградительные"/>
  </hyperlinks>
  <pageMargins left="0.196527777777778" right="0.196527777777778" top="0.15763888888888899" bottom="0.27569444444444402" header="0.511811023622047" footer="0.511811023622047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AMM38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10.28515625" style="52" customWidth="1"/>
    <col min="2" max="2" width="13.28515625" style="1889" customWidth="1"/>
    <col min="3" max="3" width="16.5703125" style="52" customWidth="1"/>
    <col min="4" max="4" width="16.5703125" style="1716" customWidth="1"/>
    <col min="5" max="5" width="16.5703125" style="1889" customWidth="1"/>
    <col min="6" max="6" width="5.85546875" style="52" customWidth="1"/>
    <col min="7" max="7" width="6" style="52" customWidth="1"/>
    <col min="8" max="8" width="10.7109375" style="52" customWidth="1"/>
    <col min="9" max="9" width="10.5703125" style="52" customWidth="1"/>
    <col min="10" max="10" width="9.42578125" style="52" customWidth="1"/>
    <col min="11" max="11" width="8.7109375" style="52" customWidth="1"/>
    <col min="12" max="12" width="6" style="52" customWidth="1"/>
    <col min="13" max="14" width="9.42578125" style="52" customWidth="1"/>
    <col min="15" max="15" width="6.5703125" style="52" customWidth="1"/>
    <col min="16" max="16" width="7.140625" style="52" customWidth="1"/>
    <col min="17" max="17" width="9.5703125" style="52" customWidth="1"/>
    <col min="18" max="18" width="10.42578125" style="52" customWidth="1"/>
    <col min="19" max="19" width="11" style="52" customWidth="1"/>
    <col min="20" max="20" width="14" style="53" customWidth="1"/>
    <col min="21" max="21" width="11.140625" style="52" customWidth="1"/>
    <col min="22" max="22" width="12.5703125" style="52" customWidth="1"/>
    <col min="23" max="23" width="12.7109375" style="52" customWidth="1"/>
    <col min="24" max="24" width="10" style="52" customWidth="1"/>
    <col min="25" max="1027" width="9.140625" style="52"/>
  </cols>
  <sheetData>
    <row r="1" spans="1:1027" ht="33.75" customHeight="1">
      <c r="A1" s="2115"/>
      <c r="B1" s="2115"/>
      <c r="C1" s="2115"/>
    </row>
    <row r="2" spans="1:1027">
      <c r="A2" s="54"/>
      <c r="B2" s="54"/>
      <c r="C2" s="55"/>
      <c r="D2" s="55"/>
      <c r="E2" s="55"/>
      <c r="F2" s="54"/>
      <c r="G2" s="54"/>
      <c r="H2" s="54"/>
      <c r="I2" s="56" t="s">
        <v>131</v>
      </c>
      <c r="J2" s="57" t="s">
        <v>2</v>
      </c>
      <c r="K2" s="58"/>
      <c r="M2" s="59"/>
      <c r="N2" s="59"/>
      <c r="O2" s="59"/>
      <c r="Q2" s="60"/>
      <c r="R2" s="60"/>
    </row>
    <row r="3" spans="1:1027" ht="15.75" customHeight="1">
      <c r="A3" s="61" t="s">
        <v>4</v>
      </c>
      <c r="B3" s="61"/>
      <c r="C3" s="58" t="s">
        <v>5</v>
      </c>
      <c r="D3" s="58"/>
      <c r="E3" s="58"/>
      <c r="F3" s="58"/>
      <c r="G3" s="54"/>
      <c r="H3" s="54"/>
      <c r="I3" s="56" t="s">
        <v>132</v>
      </c>
      <c r="J3" s="57" t="s">
        <v>7</v>
      </c>
      <c r="K3" s="58"/>
      <c r="M3" s="59"/>
      <c r="N3" s="59"/>
      <c r="O3" s="59"/>
      <c r="P3" s="59"/>
      <c r="Q3" s="60"/>
      <c r="R3" s="60"/>
    </row>
    <row r="4" spans="1:1027" ht="15.75" customHeight="1">
      <c r="A4" s="62"/>
      <c r="B4" s="62"/>
      <c r="C4" s="63"/>
      <c r="D4" s="63"/>
      <c r="E4" s="63"/>
      <c r="F4" s="62"/>
      <c r="I4" s="62"/>
      <c r="O4" s="64"/>
      <c r="P4" s="60"/>
      <c r="Q4" s="60"/>
      <c r="R4" s="60"/>
    </row>
    <row r="5" spans="1:1027">
      <c r="A5" s="2116" t="s">
        <v>133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</row>
    <row r="7" spans="1:1027" ht="15" customHeight="1">
      <c r="A7" s="2117" t="s">
        <v>563</v>
      </c>
      <c r="B7" s="2118" t="s">
        <v>562</v>
      </c>
      <c r="C7" s="2118" t="s">
        <v>135</v>
      </c>
      <c r="D7" s="2118" t="s">
        <v>351</v>
      </c>
      <c r="E7" s="2118" t="s">
        <v>8620</v>
      </c>
      <c r="F7" s="2119" t="s">
        <v>136</v>
      </c>
      <c r="G7" s="2120" t="s">
        <v>137</v>
      </c>
      <c r="H7" s="2117" t="s">
        <v>138</v>
      </c>
      <c r="I7" s="2117"/>
      <c r="J7" s="2117"/>
      <c r="K7" s="2117"/>
      <c r="L7" s="2117"/>
      <c r="M7" s="2117"/>
      <c r="N7" s="2119" t="s">
        <v>139</v>
      </c>
      <c r="O7" s="2119" t="s">
        <v>140</v>
      </c>
      <c r="P7" s="2119" t="s">
        <v>141</v>
      </c>
    </row>
    <row r="8" spans="1:1027" ht="69.75" customHeight="1">
      <c r="A8" s="2117"/>
      <c r="B8" s="2121"/>
      <c r="C8" s="2118"/>
      <c r="D8" s="2121"/>
      <c r="E8" s="2121"/>
      <c r="F8" s="2119"/>
      <c r="G8" s="2120"/>
      <c r="H8" s="69" t="s">
        <v>142</v>
      </c>
      <c r="I8" s="69" t="s">
        <v>143</v>
      </c>
      <c r="J8" s="68" t="s">
        <v>144</v>
      </c>
      <c r="K8" s="68" t="s">
        <v>145</v>
      </c>
      <c r="L8" s="68" t="s">
        <v>146</v>
      </c>
      <c r="M8" s="68" t="s">
        <v>144</v>
      </c>
      <c r="N8" s="2119"/>
      <c r="O8" s="2119"/>
      <c r="P8" s="2119"/>
      <c r="Q8" s="2063"/>
      <c r="R8" s="2063"/>
      <c r="S8" s="2063"/>
      <c r="T8" s="2064"/>
      <c r="U8" s="2062"/>
      <c r="V8" s="2063"/>
      <c r="W8" s="2063"/>
      <c r="X8" s="2063"/>
      <c r="Y8" s="2062"/>
      <c r="Z8" s="2062"/>
      <c r="AA8" s="2062"/>
      <c r="AB8" s="2062"/>
      <c r="AC8" s="2062"/>
      <c r="AD8" s="2062"/>
      <c r="AE8" s="2062"/>
      <c r="AF8" s="2062"/>
      <c r="AG8" s="2062"/>
      <c r="AH8" s="2062"/>
      <c r="AI8" s="2062"/>
      <c r="AJ8" s="2062"/>
      <c r="AK8" s="2062"/>
      <c r="AL8" s="2062"/>
      <c r="AM8" s="2062"/>
      <c r="AN8" s="2062"/>
      <c r="AO8" s="2062"/>
      <c r="AP8" s="2062"/>
      <c r="AQ8" s="2062"/>
      <c r="AR8" s="2062"/>
      <c r="AS8" s="2062"/>
      <c r="AT8" s="2062"/>
      <c r="AU8" s="2062"/>
      <c r="AV8" s="2062"/>
      <c r="AW8" s="2062"/>
      <c r="AX8" s="2062"/>
      <c r="AY8" s="2062"/>
      <c r="AZ8" s="2062"/>
      <c r="BA8" s="2062"/>
      <c r="BB8" s="2062"/>
      <c r="BC8" s="2062"/>
      <c r="BD8" s="2062"/>
      <c r="BE8" s="2062"/>
      <c r="BF8" s="2062"/>
      <c r="BG8" s="2062"/>
      <c r="BH8" s="2062"/>
      <c r="BI8" s="2062"/>
      <c r="BJ8" s="2062"/>
      <c r="BK8" s="2062"/>
      <c r="BL8" s="2062"/>
      <c r="BM8" s="2062"/>
      <c r="BN8" s="2062"/>
      <c r="BO8" s="2062"/>
      <c r="BP8" s="2062"/>
      <c r="BQ8" s="2062"/>
      <c r="BR8" s="2062"/>
      <c r="BS8" s="2062"/>
    </row>
    <row r="9" spans="1:1027" ht="17.25" customHeight="1">
      <c r="A9" s="2112" t="s">
        <v>8529</v>
      </c>
      <c r="B9" s="2113"/>
      <c r="C9" s="2113"/>
      <c r="D9" s="2113"/>
      <c r="E9" s="2113"/>
      <c r="F9" s="2113"/>
      <c r="G9" s="2113"/>
      <c r="H9" s="2113"/>
      <c r="I9" s="2113"/>
      <c r="J9" s="2113"/>
      <c r="K9" s="2113"/>
      <c r="L9" s="2113"/>
      <c r="M9" s="2113"/>
      <c r="N9" s="2113"/>
      <c r="O9" s="2113"/>
      <c r="P9" s="2114"/>
      <c r="Q9" s="1739"/>
      <c r="R9" s="1739"/>
      <c r="S9" s="1739"/>
      <c r="T9" s="1742"/>
      <c r="U9" s="1735"/>
      <c r="V9" s="1739"/>
      <c r="W9" s="1739"/>
      <c r="X9" s="1739"/>
      <c r="Y9" s="1735"/>
      <c r="Z9" s="1735"/>
      <c r="AA9" s="1735"/>
      <c r="AB9" s="1735"/>
      <c r="AC9" s="1735"/>
      <c r="AD9" s="1735"/>
      <c r="AE9" s="1735"/>
      <c r="AF9" s="1735"/>
      <c r="AG9" s="1735"/>
      <c r="AH9" s="1735"/>
      <c r="AI9" s="1735"/>
      <c r="AJ9" s="1735"/>
      <c r="AK9" s="1735"/>
      <c r="AL9" s="1735"/>
      <c r="AM9" s="1735"/>
      <c r="AN9" s="1735"/>
      <c r="AO9" s="1735"/>
      <c r="AP9" s="1735"/>
      <c r="AQ9" s="1735"/>
      <c r="AR9" s="1735"/>
      <c r="AS9" s="1735"/>
      <c r="AT9" s="1735"/>
      <c r="AU9" s="1735"/>
      <c r="AV9" s="1735"/>
      <c r="AW9" s="1735"/>
      <c r="AX9" s="1735"/>
      <c r="AY9" s="1735"/>
      <c r="AZ9" s="1735"/>
      <c r="BA9" s="1735"/>
      <c r="BB9" s="1735"/>
      <c r="BC9" s="1735"/>
      <c r="BD9" s="1735"/>
      <c r="BE9" s="1735"/>
      <c r="BF9" s="1735"/>
      <c r="BG9" s="1735"/>
      <c r="BH9" s="1735"/>
      <c r="BI9" s="1735"/>
      <c r="BJ9" s="1735"/>
      <c r="BK9" s="1735"/>
      <c r="BL9" s="1735"/>
      <c r="BM9" s="1735"/>
      <c r="BN9" s="1735"/>
      <c r="BO9" s="1735"/>
      <c r="BP9" s="1735"/>
      <c r="BQ9" s="1735"/>
      <c r="BR9" s="1735"/>
      <c r="BS9" s="1735"/>
      <c r="BT9" s="1735"/>
      <c r="BU9" s="1735"/>
      <c r="BV9" s="1735"/>
      <c r="BW9" s="1735"/>
      <c r="BX9" s="1735"/>
      <c r="BY9" s="1735"/>
      <c r="BZ9" s="1735"/>
      <c r="CA9" s="1735"/>
      <c r="CB9" s="1735"/>
      <c r="CC9" s="1735"/>
      <c r="CD9" s="1735"/>
      <c r="CE9" s="1735"/>
      <c r="CF9" s="1735"/>
      <c r="CG9" s="1735"/>
      <c r="CH9" s="1735"/>
      <c r="CI9" s="1735"/>
      <c r="CJ9" s="1735"/>
      <c r="CK9" s="1735"/>
      <c r="CL9" s="1735"/>
      <c r="CM9" s="1735"/>
      <c r="CN9" s="1735"/>
      <c r="CO9" s="1735"/>
      <c r="CP9" s="1735"/>
      <c r="CQ9" s="1735"/>
      <c r="CR9" s="1735"/>
      <c r="CS9" s="1735"/>
      <c r="CT9" s="1735"/>
      <c r="CU9" s="1735"/>
      <c r="CV9" s="1735"/>
      <c r="CW9" s="1735"/>
      <c r="CX9" s="1735"/>
      <c r="CY9" s="1735"/>
      <c r="CZ9" s="1735"/>
      <c r="DA9" s="1735"/>
      <c r="DB9" s="1735"/>
      <c r="DC9" s="1735"/>
      <c r="DD9" s="1735"/>
      <c r="DE9" s="1735"/>
      <c r="DF9" s="1735"/>
      <c r="DG9" s="1735"/>
      <c r="DH9" s="1735"/>
      <c r="DI9" s="1735"/>
      <c r="DJ9" s="1735"/>
      <c r="DK9" s="1735"/>
      <c r="DL9" s="1735"/>
      <c r="DM9" s="1735"/>
      <c r="DN9" s="1735"/>
      <c r="DO9" s="1735"/>
      <c r="DP9" s="1735"/>
      <c r="DQ9" s="1735"/>
      <c r="DR9" s="1735"/>
      <c r="DS9" s="1735"/>
      <c r="DT9" s="1735"/>
      <c r="DU9" s="1735"/>
      <c r="DV9" s="1735"/>
      <c r="DW9" s="1735"/>
      <c r="DX9" s="1735"/>
      <c r="DY9" s="1735"/>
      <c r="DZ9" s="1735"/>
      <c r="EA9" s="1735"/>
      <c r="EB9" s="1735"/>
      <c r="EC9" s="1735"/>
      <c r="ED9" s="1735"/>
      <c r="EE9" s="1735"/>
      <c r="EF9" s="1735"/>
      <c r="EG9" s="1735"/>
      <c r="EH9" s="1735"/>
      <c r="EI9" s="1735"/>
      <c r="EJ9" s="1735"/>
      <c r="EK9" s="1735"/>
      <c r="EL9" s="1735"/>
      <c r="EM9" s="1735"/>
      <c r="EN9" s="1735"/>
      <c r="EO9" s="1735"/>
      <c r="EP9" s="1735"/>
      <c r="EQ9" s="1735"/>
      <c r="ER9" s="1735"/>
      <c r="ES9" s="1735"/>
      <c r="ET9" s="1735"/>
      <c r="EU9" s="1735"/>
      <c r="EV9" s="1735"/>
      <c r="EW9" s="1735"/>
      <c r="EX9" s="1735"/>
      <c r="EY9" s="1735"/>
      <c r="EZ9" s="1735"/>
      <c r="FA9" s="1735"/>
      <c r="FB9" s="1735"/>
      <c r="FC9" s="1735"/>
      <c r="FD9" s="1735"/>
      <c r="FE9" s="1735"/>
      <c r="FF9" s="1735"/>
      <c r="FG9" s="1735"/>
      <c r="FH9" s="1735"/>
      <c r="FI9" s="1735"/>
      <c r="FJ9" s="1735"/>
      <c r="FK9" s="1735"/>
      <c r="FL9" s="1735"/>
      <c r="FM9" s="1735"/>
      <c r="FN9" s="1735"/>
      <c r="FO9" s="1735"/>
      <c r="FP9" s="1735"/>
      <c r="FQ9" s="1735"/>
      <c r="FR9" s="1735"/>
      <c r="FS9" s="1735"/>
      <c r="FT9" s="1735"/>
      <c r="FU9" s="1735"/>
      <c r="FV9" s="1735"/>
      <c r="FW9" s="1735"/>
      <c r="FX9" s="1735"/>
      <c r="FY9" s="1735"/>
      <c r="FZ9" s="1735"/>
      <c r="GA9" s="1735"/>
      <c r="GB9" s="1735"/>
      <c r="GC9" s="1735"/>
      <c r="GD9" s="1735"/>
      <c r="GE9" s="1735"/>
      <c r="GF9" s="1735"/>
      <c r="GG9" s="1735"/>
      <c r="GH9" s="1735"/>
      <c r="GI9" s="1735"/>
      <c r="GJ9" s="1735"/>
      <c r="GK9" s="1735"/>
      <c r="GL9" s="1735"/>
      <c r="GM9" s="1735"/>
      <c r="GN9" s="1735"/>
      <c r="GO9" s="1735"/>
      <c r="GP9" s="1735"/>
      <c r="GQ9" s="1735"/>
      <c r="GR9" s="1735"/>
      <c r="GS9" s="1735"/>
      <c r="GT9" s="1735"/>
      <c r="GU9" s="1735"/>
      <c r="GV9" s="1735"/>
      <c r="GW9" s="1735"/>
      <c r="GX9" s="1735"/>
      <c r="GY9" s="1735"/>
      <c r="GZ9" s="1735"/>
      <c r="HA9" s="1735"/>
      <c r="HB9" s="1735"/>
      <c r="HC9" s="1735"/>
      <c r="HD9" s="1735"/>
      <c r="HE9" s="1735"/>
      <c r="HF9" s="1735"/>
      <c r="HG9" s="1735"/>
      <c r="HH9" s="1735"/>
      <c r="HI9" s="1735"/>
      <c r="HJ9" s="1735"/>
      <c r="HK9" s="1735"/>
      <c r="HL9" s="1735"/>
      <c r="HM9" s="1735"/>
      <c r="HN9" s="1735"/>
      <c r="HO9" s="1735"/>
      <c r="HP9" s="1735"/>
      <c r="HQ9" s="1735"/>
      <c r="HR9" s="1735"/>
      <c r="HS9" s="1735"/>
      <c r="HT9" s="1735"/>
      <c r="HU9" s="1735"/>
      <c r="HV9" s="1735"/>
      <c r="HW9" s="1735"/>
      <c r="HX9" s="1735"/>
      <c r="HY9" s="1735"/>
      <c r="HZ9" s="1735"/>
      <c r="IA9" s="1735"/>
      <c r="IB9" s="1735"/>
      <c r="IC9" s="1735"/>
      <c r="ID9" s="1735"/>
      <c r="IE9" s="1735"/>
      <c r="IF9" s="1735"/>
      <c r="IG9" s="1735"/>
      <c r="IH9" s="1735"/>
      <c r="II9" s="1735"/>
      <c r="IJ9" s="1735"/>
      <c r="IK9" s="1735"/>
      <c r="IL9" s="1735"/>
      <c r="IM9" s="1735"/>
      <c r="IN9" s="1735"/>
      <c r="IO9" s="1735"/>
      <c r="IP9" s="1735"/>
      <c r="IQ9" s="1735"/>
      <c r="IR9" s="1735"/>
      <c r="IS9" s="1735"/>
      <c r="IT9" s="1735"/>
      <c r="IU9" s="1735"/>
      <c r="IV9" s="1735"/>
      <c r="IW9" s="1735"/>
      <c r="IX9" s="1735"/>
      <c r="IY9" s="1735"/>
      <c r="IZ9" s="1735"/>
      <c r="JA9" s="1735"/>
      <c r="JB9" s="1735"/>
      <c r="JC9" s="1735"/>
      <c r="JD9" s="1735"/>
      <c r="JE9" s="1735"/>
      <c r="JF9" s="1735"/>
      <c r="JG9" s="1735"/>
      <c r="JH9" s="1735"/>
      <c r="JI9" s="1735"/>
      <c r="JJ9" s="1735"/>
      <c r="JK9" s="1735"/>
      <c r="JL9" s="1735"/>
      <c r="JM9" s="1735"/>
      <c r="JN9" s="1735"/>
      <c r="JO9" s="1735"/>
      <c r="JP9" s="1735"/>
      <c r="JQ9" s="1735"/>
      <c r="JR9" s="1735"/>
      <c r="JS9" s="1735"/>
      <c r="JT9" s="1735"/>
      <c r="JU9" s="1735"/>
      <c r="JV9" s="1735"/>
      <c r="JW9" s="1735"/>
      <c r="JX9" s="1735"/>
      <c r="JY9" s="1735"/>
      <c r="JZ9" s="1735"/>
      <c r="KA9" s="1735"/>
      <c r="KB9" s="1735"/>
      <c r="KC9" s="1735"/>
      <c r="KD9" s="1735"/>
      <c r="KE9" s="1735"/>
      <c r="KF9" s="1735"/>
      <c r="KG9" s="1735"/>
      <c r="KH9" s="1735"/>
      <c r="KI9" s="1735"/>
      <c r="KJ9" s="1735"/>
      <c r="KK9" s="1735"/>
      <c r="KL9" s="1735"/>
      <c r="KM9" s="1735"/>
      <c r="KN9" s="1735"/>
      <c r="KO9" s="1735"/>
      <c r="KP9" s="1735"/>
      <c r="KQ9" s="1735"/>
      <c r="KR9" s="1735"/>
      <c r="KS9" s="1735"/>
      <c r="KT9" s="1735"/>
      <c r="KU9" s="1735"/>
      <c r="KV9" s="1735"/>
      <c r="KW9" s="1735"/>
      <c r="KX9" s="1735"/>
      <c r="KY9" s="1735"/>
      <c r="KZ9" s="1735"/>
      <c r="LA9" s="1735"/>
      <c r="LB9" s="1735"/>
      <c r="LC9" s="1735"/>
      <c r="LD9" s="1735"/>
      <c r="LE9" s="1735"/>
      <c r="LF9" s="1735"/>
      <c r="LG9" s="1735"/>
      <c r="LH9" s="1735"/>
      <c r="LI9" s="1735"/>
      <c r="LJ9" s="1735"/>
      <c r="LK9" s="1735"/>
      <c r="LL9" s="1735"/>
      <c r="LM9" s="1735"/>
      <c r="LN9" s="1735"/>
      <c r="LO9" s="1735"/>
      <c r="LP9" s="1735"/>
      <c r="LQ9" s="1735"/>
      <c r="LR9" s="1735"/>
      <c r="LS9" s="1735"/>
      <c r="LT9" s="1735"/>
      <c r="LU9" s="1735"/>
      <c r="LV9" s="1735"/>
      <c r="LW9" s="1735"/>
      <c r="LX9" s="1735"/>
      <c r="LY9" s="1735"/>
      <c r="LZ9" s="1735"/>
      <c r="MA9" s="1735"/>
      <c r="MB9" s="1735"/>
      <c r="MC9" s="1735"/>
      <c r="MD9" s="1735"/>
      <c r="ME9" s="1735"/>
      <c r="MF9" s="1735"/>
      <c r="MG9" s="1735"/>
      <c r="MH9" s="1735"/>
      <c r="MI9" s="1735"/>
      <c r="MJ9" s="1735"/>
      <c r="MK9" s="1735"/>
      <c r="ML9" s="1735"/>
      <c r="MM9" s="1735"/>
      <c r="MN9" s="1735"/>
      <c r="MO9" s="1735"/>
      <c r="MP9" s="1735"/>
      <c r="MQ9" s="1735"/>
      <c r="MR9" s="1735"/>
      <c r="MS9" s="1735"/>
      <c r="MT9" s="1735"/>
      <c r="MU9" s="1735"/>
      <c r="MV9" s="1735"/>
      <c r="MW9" s="1735"/>
      <c r="MX9" s="1735"/>
      <c r="MY9" s="1735"/>
      <c r="MZ9" s="1735"/>
      <c r="NA9" s="1735"/>
      <c r="NB9" s="1735"/>
      <c r="NC9" s="1735"/>
      <c r="ND9" s="1735"/>
      <c r="NE9" s="1735"/>
      <c r="NF9" s="1735"/>
      <c r="NG9" s="1735"/>
      <c r="NH9" s="1735"/>
      <c r="NI9" s="1735"/>
      <c r="NJ9" s="1735"/>
      <c r="NK9" s="1735"/>
      <c r="NL9" s="1735"/>
      <c r="NM9" s="1735"/>
      <c r="NN9" s="1735"/>
      <c r="NO9" s="1735"/>
      <c r="NP9" s="1735"/>
      <c r="NQ9" s="1735"/>
      <c r="NR9" s="1735"/>
      <c r="NS9" s="1735"/>
      <c r="NT9" s="1735"/>
      <c r="NU9" s="1735"/>
      <c r="NV9" s="1735"/>
      <c r="NW9" s="1735"/>
      <c r="NX9" s="1735"/>
      <c r="NY9" s="1735"/>
      <c r="NZ9" s="1735"/>
      <c r="OA9" s="1735"/>
      <c r="OB9" s="1735"/>
      <c r="OC9" s="1735"/>
      <c r="OD9" s="1735"/>
      <c r="OE9" s="1735"/>
      <c r="OF9" s="1735"/>
      <c r="OG9" s="1735"/>
      <c r="OH9" s="1735"/>
      <c r="OI9" s="1735"/>
      <c r="OJ9" s="1735"/>
      <c r="OK9" s="1735"/>
      <c r="OL9" s="1735"/>
      <c r="OM9" s="1735"/>
      <c r="ON9" s="1735"/>
      <c r="OO9" s="1735"/>
      <c r="OP9" s="1735"/>
      <c r="OQ9" s="1735"/>
      <c r="OR9" s="1735"/>
      <c r="OS9" s="1735"/>
      <c r="OT9" s="1735"/>
      <c r="OU9" s="1735"/>
      <c r="OV9" s="1735"/>
      <c r="OW9" s="1735"/>
      <c r="OX9" s="1735"/>
      <c r="OY9" s="1735"/>
      <c r="OZ9" s="1735"/>
      <c r="PA9" s="1735"/>
      <c r="PB9" s="1735"/>
      <c r="PC9" s="1735"/>
      <c r="PD9" s="1735"/>
      <c r="PE9" s="1735"/>
      <c r="PF9" s="1735"/>
      <c r="PG9" s="1735"/>
      <c r="PH9" s="1735"/>
      <c r="PI9" s="1735"/>
      <c r="PJ9" s="1735"/>
      <c r="PK9" s="1735"/>
      <c r="PL9" s="1735"/>
      <c r="PM9" s="1735"/>
      <c r="PN9" s="1735"/>
      <c r="PO9" s="1735"/>
      <c r="PP9" s="1735"/>
      <c r="PQ9" s="1735"/>
      <c r="PR9" s="1735"/>
      <c r="PS9" s="1735"/>
      <c r="PT9" s="1735"/>
      <c r="PU9" s="1735"/>
      <c r="PV9" s="1735"/>
      <c r="PW9" s="1735"/>
      <c r="PX9" s="1735"/>
      <c r="PY9" s="1735"/>
      <c r="PZ9" s="1735"/>
      <c r="QA9" s="1735"/>
      <c r="QB9" s="1735"/>
      <c r="QC9" s="1735"/>
      <c r="QD9" s="1735"/>
      <c r="QE9" s="1735"/>
      <c r="QF9" s="1735"/>
      <c r="QG9" s="1735"/>
      <c r="QH9" s="1735"/>
      <c r="QI9" s="1735"/>
      <c r="QJ9" s="1735"/>
      <c r="QK9" s="1735"/>
      <c r="QL9" s="1735"/>
      <c r="QM9" s="1735"/>
      <c r="QN9" s="1735"/>
      <c r="QO9" s="1735"/>
      <c r="QP9" s="1735"/>
      <c r="QQ9" s="1735"/>
      <c r="QR9" s="1735"/>
      <c r="QS9" s="1735"/>
      <c r="QT9" s="1735"/>
      <c r="QU9" s="1735"/>
      <c r="QV9" s="1735"/>
      <c r="QW9" s="1735"/>
      <c r="QX9" s="1735"/>
      <c r="QY9" s="1735"/>
      <c r="QZ9" s="1735"/>
      <c r="RA9" s="1735"/>
      <c r="RB9" s="1735"/>
      <c r="RC9" s="1735"/>
      <c r="RD9" s="1735"/>
      <c r="RE9" s="1735"/>
      <c r="RF9" s="1735"/>
      <c r="RG9" s="1735"/>
      <c r="RH9" s="1735"/>
      <c r="RI9" s="1735"/>
      <c r="RJ9" s="1735"/>
      <c r="RK9" s="1735"/>
      <c r="RL9" s="1735"/>
      <c r="RM9" s="1735"/>
      <c r="RN9" s="1735"/>
      <c r="RO9" s="1735"/>
      <c r="RP9" s="1735"/>
      <c r="RQ9" s="1735"/>
      <c r="RR9" s="1735"/>
      <c r="RS9" s="1735"/>
      <c r="RT9" s="1735"/>
      <c r="RU9" s="1735"/>
      <c r="RV9" s="1735"/>
      <c r="RW9" s="1735"/>
      <c r="RX9" s="1735"/>
      <c r="RY9" s="1735"/>
      <c r="RZ9" s="1735"/>
      <c r="SA9" s="1735"/>
      <c r="SB9" s="1735"/>
      <c r="SC9" s="1735"/>
      <c r="SD9" s="1735"/>
      <c r="SE9" s="1735"/>
      <c r="SF9" s="1735"/>
      <c r="SG9" s="1735"/>
      <c r="SH9" s="1735"/>
      <c r="SI9" s="1735"/>
      <c r="SJ9" s="1735"/>
      <c r="SK9" s="1735"/>
      <c r="SL9" s="1735"/>
      <c r="SM9" s="1735"/>
      <c r="SN9" s="1735"/>
      <c r="SO9" s="1735"/>
      <c r="SP9" s="1735"/>
      <c r="SQ9" s="1735"/>
      <c r="SR9" s="1735"/>
      <c r="SS9" s="1735"/>
      <c r="ST9" s="1735"/>
      <c r="SU9" s="1735"/>
      <c r="SV9" s="1735"/>
      <c r="SW9" s="1735"/>
      <c r="SX9" s="1735"/>
      <c r="SY9" s="1735"/>
      <c r="SZ9" s="1735"/>
      <c r="TA9" s="1735"/>
      <c r="TB9" s="1735"/>
      <c r="TC9" s="1735"/>
      <c r="TD9" s="1735"/>
      <c r="TE9" s="1735"/>
      <c r="TF9" s="1735"/>
      <c r="TG9" s="1735"/>
      <c r="TH9" s="1735"/>
      <c r="TI9" s="1735"/>
      <c r="TJ9" s="1735"/>
      <c r="TK9" s="1735"/>
      <c r="TL9" s="1735"/>
      <c r="TM9" s="1735"/>
      <c r="TN9" s="1735"/>
      <c r="TO9" s="1735"/>
      <c r="TP9" s="1735"/>
      <c r="TQ9" s="1735"/>
      <c r="TR9" s="1735"/>
      <c r="TS9" s="1735"/>
      <c r="TT9" s="1735"/>
      <c r="TU9" s="1735"/>
      <c r="TV9" s="1735"/>
      <c r="TW9" s="1735"/>
      <c r="TX9" s="1735"/>
      <c r="TY9" s="1735"/>
      <c r="TZ9" s="1735"/>
      <c r="UA9" s="1735"/>
      <c r="UB9" s="1735"/>
      <c r="UC9" s="1735"/>
      <c r="UD9" s="1735"/>
      <c r="UE9" s="1735"/>
      <c r="UF9" s="1735"/>
      <c r="UG9" s="1735"/>
      <c r="UH9" s="1735"/>
      <c r="UI9" s="1735"/>
      <c r="UJ9" s="1735"/>
      <c r="UK9" s="1735"/>
      <c r="UL9" s="1735"/>
      <c r="UM9" s="1735"/>
      <c r="UN9" s="1735"/>
      <c r="UO9" s="1735"/>
      <c r="UP9" s="1735"/>
      <c r="UQ9" s="1735"/>
      <c r="UR9" s="1735"/>
      <c r="US9" s="1735"/>
      <c r="UT9" s="1735"/>
      <c r="UU9" s="1735"/>
      <c r="UV9" s="1735"/>
      <c r="UW9" s="1735"/>
      <c r="UX9" s="1735"/>
      <c r="UY9" s="1735"/>
      <c r="UZ9" s="1735"/>
      <c r="VA9" s="1735"/>
      <c r="VB9" s="1735"/>
      <c r="VC9" s="1735"/>
      <c r="VD9" s="1735"/>
      <c r="VE9" s="1735"/>
      <c r="VF9" s="1735"/>
      <c r="VG9" s="1735"/>
      <c r="VH9" s="1735"/>
      <c r="VI9" s="1735"/>
      <c r="VJ9" s="1735"/>
      <c r="VK9" s="1735"/>
      <c r="VL9" s="1735"/>
      <c r="VM9" s="1735"/>
      <c r="VN9" s="1735"/>
      <c r="VO9" s="1735"/>
      <c r="VP9" s="1735"/>
      <c r="VQ9" s="1735"/>
      <c r="VR9" s="1735"/>
      <c r="VS9" s="1735"/>
      <c r="VT9" s="1735"/>
      <c r="VU9" s="1735"/>
      <c r="VV9" s="1735"/>
      <c r="VW9" s="1735"/>
      <c r="VX9" s="1735"/>
      <c r="VY9" s="1735"/>
      <c r="VZ9" s="1735"/>
      <c r="WA9" s="1735"/>
      <c r="WB9" s="1735"/>
      <c r="WC9" s="1735"/>
      <c r="WD9" s="1735"/>
      <c r="WE9" s="1735"/>
      <c r="WF9" s="1735"/>
      <c r="WG9" s="1735"/>
      <c r="WH9" s="1735"/>
      <c r="WI9" s="1735"/>
      <c r="WJ9" s="1735"/>
      <c r="WK9" s="1735"/>
      <c r="WL9" s="1735"/>
      <c r="WM9" s="1735"/>
      <c r="WN9" s="1735"/>
      <c r="WO9" s="1735"/>
      <c r="WP9" s="1735"/>
      <c r="WQ9" s="1735"/>
      <c r="WR9" s="1735"/>
      <c r="WS9" s="1735"/>
      <c r="WT9" s="1735"/>
      <c r="WU9" s="1735"/>
      <c r="WV9" s="1735"/>
      <c r="WW9" s="1735"/>
      <c r="WX9" s="1735"/>
      <c r="WY9" s="1735"/>
      <c r="WZ9" s="1735"/>
      <c r="XA9" s="1735"/>
      <c r="XB9" s="1735"/>
      <c r="XC9" s="1735"/>
      <c r="XD9" s="1735"/>
      <c r="XE9" s="1735"/>
      <c r="XF9" s="1735"/>
      <c r="XG9" s="1735"/>
      <c r="XH9" s="1735"/>
      <c r="XI9" s="1735"/>
      <c r="XJ9" s="1735"/>
      <c r="XK9" s="1735"/>
      <c r="XL9" s="1735"/>
      <c r="XM9" s="1735"/>
      <c r="XN9" s="1735"/>
      <c r="XO9" s="1735"/>
      <c r="XP9" s="1735"/>
      <c r="XQ9" s="1735"/>
      <c r="XR9" s="1735"/>
      <c r="XS9" s="1735"/>
      <c r="XT9" s="1735"/>
      <c r="XU9" s="1735"/>
      <c r="XV9" s="1735"/>
      <c r="XW9" s="1735"/>
      <c r="XX9" s="1735"/>
      <c r="XY9" s="1735"/>
      <c r="XZ9" s="1735"/>
      <c r="YA9" s="1735"/>
      <c r="YB9" s="1735"/>
      <c r="YC9" s="1735"/>
      <c r="YD9" s="1735"/>
      <c r="YE9" s="1735"/>
      <c r="YF9" s="1735"/>
      <c r="YG9" s="1735"/>
      <c r="YH9" s="1735"/>
      <c r="YI9" s="1735"/>
      <c r="YJ9" s="1735"/>
      <c r="YK9" s="1735"/>
      <c r="YL9" s="1735"/>
      <c r="YM9" s="1735"/>
      <c r="YN9" s="1735"/>
      <c r="YO9" s="1735"/>
      <c r="YP9" s="1735"/>
      <c r="YQ9" s="1735"/>
      <c r="YR9" s="1735"/>
      <c r="YS9" s="1735"/>
      <c r="YT9" s="1735"/>
      <c r="YU9" s="1735"/>
      <c r="YV9" s="1735"/>
      <c r="YW9" s="1735"/>
      <c r="YX9" s="1735"/>
      <c r="YY9" s="1735"/>
      <c r="YZ9" s="1735"/>
      <c r="ZA9" s="1735"/>
      <c r="ZB9" s="1735"/>
      <c r="ZC9" s="1735"/>
      <c r="ZD9" s="1735"/>
      <c r="ZE9" s="1735"/>
      <c r="ZF9" s="1735"/>
      <c r="ZG9" s="1735"/>
      <c r="ZH9" s="1735"/>
      <c r="ZI9" s="1735"/>
      <c r="ZJ9" s="1735"/>
      <c r="ZK9" s="1735"/>
      <c r="ZL9" s="1735"/>
      <c r="ZM9" s="1735"/>
      <c r="ZN9" s="1735"/>
      <c r="ZO9" s="1735"/>
      <c r="ZP9" s="1735"/>
      <c r="ZQ9" s="1735"/>
      <c r="ZR9" s="1735"/>
      <c r="ZS9" s="1735"/>
      <c r="ZT9" s="1735"/>
      <c r="ZU9" s="1735"/>
      <c r="ZV9" s="1735"/>
      <c r="ZW9" s="1735"/>
      <c r="ZX9" s="1735"/>
      <c r="ZY9" s="1735"/>
      <c r="ZZ9" s="1735"/>
      <c r="AAA9" s="1735"/>
      <c r="AAB9" s="1735"/>
      <c r="AAC9" s="1735"/>
      <c r="AAD9" s="1735"/>
      <c r="AAE9" s="1735"/>
      <c r="AAF9" s="1735"/>
      <c r="AAG9" s="1735"/>
      <c r="AAH9" s="1735"/>
      <c r="AAI9" s="1735"/>
      <c r="AAJ9" s="1735"/>
      <c r="AAK9" s="1735"/>
      <c r="AAL9" s="1735"/>
      <c r="AAM9" s="1735"/>
      <c r="AAN9" s="1735"/>
      <c r="AAO9" s="1735"/>
      <c r="AAP9" s="1735"/>
      <c r="AAQ9" s="1735"/>
      <c r="AAR9" s="1735"/>
      <c r="AAS9" s="1735"/>
      <c r="AAT9" s="1735"/>
      <c r="AAU9" s="1735"/>
      <c r="AAV9" s="1735"/>
      <c r="AAW9" s="1735"/>
      <c r="AAX9" s="1735"/>
      <c r="AAY9" s="1735"/>
      <c r="AAZ9" s="1735"/>
      <c r="ABA9" s="1735"/>
      <c r="ABB9" s="1735"/>
      <c r="ABC9" s="1735"/>
      <c r="ABD9" s="1735"/>
      <c r="ABE9" s="1735"/>
      <c r="ABF9" s="1735"/>
      <c r="ABG9" s="1735"/>
      <c r="ABH9" s="1735"/>
      <c r="ABI9" s="1735"/>
      <c r="ABJ9" s="1735"/>
      <c r="ABK9" s="1735"/>
      <c r="ABL9" s="1735"/>
      <c r="ABM9" s="1735"/>
      <c r="ABN9" s="1735"/>
      <c r="ABO9" s="1735"/>
      <c r="ABP9" s="1735"/>
      <c r="ABQ9" s="1735"/>
      <c r="ABR9" s="1735"/>
      <c r="ABS9" s="1735"/>
      <c r="ABT9" s="1735"/>
      <c r="ABU9" s="1735"/>
      <c r="ABV9" s="1735"/>
      <c r="ABW9" s="1735"/>
      <c r="ABX9" s="1735"/>
      <c r="ABY9" s="1735"/>
      <c r="ABZ9" s="1735"/>
      <c r="ACA9" s="1735"/>
      <c r="ACB9" s="1735"/>
      <c r="ACC9" s="1735"/>
      <c r="ACD9" s="1735"/>
      <c r="ACE9" s="1735"/>
      <c r="ACF9" s="1735"/>
      <c r="ACG9" s="1735"/>
      <c r="ACH9" s="1735"/>
      <c r="ACI9" s="1735"/>
      <c r="ACJ9" s="1735"/>
      <c r="ACK9" s="1735"/>
      <c r="ACL9" s="1735"/>
      <c r="ACM9" s="1735"/>
      <c r="ACN9" s="1735"/>
      <c r="ACO9" s="1735"/>
      <c r="ACP9" s="1735"/>
      <c r="ACQ9" s="1735"/>
      <c r="ACR9" s="1735"/>
      <c r="ACS9" s="1735"/>
      <c r="ACT9" s="1735"/>
      <c r="ACU9" s="1735"/>
      <c r="ACV9" s="1735"/>
      <c r="ACW9" s="1735"/>
      <c r="ACX9" s="1735"/>
      <c r="ACY9" s="1735"/>
      <c r="ACZ9" s="1735"/>
      <c r="ADA9" s="1735"/>
      <c r="ADB9" s="1735"/>
      <c r="ADC9" s="1735"/>
      <c r="ADD9" s="1735"/>
      <c r="ADE9" s="1735"/>
      <c r="ADF9" s="1735"/>
      <c r="ADG9" s="1735"/>
      <c r="ADH9" s="1735"/>
      <c r="ADI9" s="1735"/>
      <c r="ADJ9" s="1735"/>
      <c r="ADK9" s="1735"/>
      <c r="ADL9" s="1735"/>
      <c r="ADM9" s="1735"/>
      <c r="ADN9" s="1735"/>
      <c r="ADO9" s="1735"/>
      <c r="ADP9" s="1735"/>
      <c r="ADQ9" s="1735"/>
      <c r="ADR9" s="1735"/>
      <c r="ADS9" s="1735"/>
      <c r="ADT9" s="1735"/>
      <c r="ADU9" s="1735"/>
      <c r="ADV9" s="1735"/>
      <c r="ADW9" s="1735"/>
      <c r="ADX9" s="1735"/>
      <c r="ADY9" s="1735"/>
      <c r="ADZ9" s="1735"/>
      <c r="AEA9" s="1735"/>
      <c r="AEB9" s="1735"/>
      <c r="AEC9" s="1735"/>
      <c r="AED9" s="1735"/>
      <c r="AEE9" s="1735"/>
      <c r="AEF9" s="1735"/>
      <c r="AEG9" s="1735"/>
      <c r="AEH9" s="1735"/>
      <c r="AEI9" s="1735"/>
      <c r="AEJ9" s="1735"/>
      <c r="AEK9" s="1735"/>
      <c r="AEL9" s="1735"/>
      <c r="AEM9" s="1735"/>
      <c r="AEN9" s="1735"/>
      <c r="AEO9" s="1735"/>
      <c r="AEP9" s="1735"/>
      <c r="AEQ9" s="1735"/>
      <c r="AER9" s="1735"/>
      <c r="AES9" s="1735"/>
      <c r="AET9" s="1735"/>
      <c r="AEU9" s="1735"/>
      <c r="AEV9" s="1735"/>
      <c r="AEW9" s="1735"/>
      <c r="AEX9" s="1735"/>
      <c r="AEY9" s="1735"/>
      <c r="AEZ9" s="1735"/>
      <c r="AFA9" s="1735"/>
      <c r="AFB9" s="1735"/>
      <c r="AFC9" s="1735"/>
      <c r="AFD9" s="1735"/>
      <c r="AFE9" s="1735"/>
      <c r="AFF9" s="1735"/>
      <c r="AFG9" s="1735"/>
      <c r="AFH9" s="1735"/>
      <c r="AFI9" s="1735"/>
      <c r="AFJ9" s="1735"/>
      <c r="AFK9" s="1735"/>
      <c r="AFL9" s="1735"/>
      <c r="AFM9" s="1735"/>
      <c r="AFN9" s="1735"/>
      <c r="AFO9" s="1735"/>
      <c r="AFP9" s="1735"/>
      <c r="AFQ9" s="1735"/>
      <c r="AFR9" s="1735"/>
      <c r="AFS9" s="1735"/>
      <c r="AFT9" s="1735"/>
      <c r="AFU9" s="1735"/>
      <c r="AFV9" s="1735"/>
      <c r="AFW9" s="1735"/>
      <c r="AFX9" s="1735"/>
      <c r="AFY9" s="1735"/>
      <c r="AFZ9" s="1735"/>
      <c r="AGA9" s="1735"/>
      <c r="AGB9" s="1735"/>
      <c r="AGC9" s="1735"/>
      <c r="AGD9" s="1735"/>
      <c r="AGE9" s="1735"/>
      <c r="AGF9" s="1735"/>
      <c r="AGG9" s="1735"/>
      <c r="AGH9" s="1735"/>
      <c r="AGI9" s="1735"/>
      <c r="AGJ9" s="1735"/>
      <c r="AGK9" s="1735"/>
      <c r="AGL9" s="1735"/>
      <c r="AGM9" s="1735"/>
      <c r="AGN9" s="1735"/>
      <c r="AGO9" s="1735"/>
      <c r="AGP9" s="1735"/>
      <c r="AGQ9" s="1735"/>
      <c r="AGR9" s="1735"/>
      <c r="AGS9" s="1735"/>
      <c r="AGT9" s="1735"/>
      <c r="AGU9" s="1735"/>
      <c r="AGV9" s="1735"/>
      <c r="AGW9" s="1735"/>
      <c r="AGX9" s="1735"/>
      <c r="AGY9" s="1735"/>
      <c r="AGZ9" s="1735"/>
      <c r="AHA9" s="1735"/>
      <c r="AHB9" s="1735"/>
      <c r="AHC9" s="1735"/>
      <c r="AHD9" s="1735"/>
      <c r="AHE9" s="1735"/>
      <c r="AHF9" s="1735"/>
      <c r="AHG9" s="1735"/>
      <c r="AHH9" s="1735"/>
      <c r="AHI9" s="1735"/>
      <c r="AHJ9" s="1735"/>
      <c r="AHK9" s="1735"/>
      <c r="AHL9" s="1735"/>
      <c r="AHM9" s="1735"/>
      <c r="AHN9" s="1735"/>
      <c r="AHO9" s="1735"/>
      <c r="AHP9" s="1735"/>
      <c r="AHQ9" s="1735"/>
      <c r="AHR9" s="1735"/>
      <c r="AHS9" s="1735"/>
      <c r="AHT9" s="1735"/>
      <c r="AHU9" s="1735"/>
      <c r="AHV9" s="1735"/>
      <c r="AHW9" s="1735"/>
      <c r="AHX9" s="1735"/>
      <c r="AHY9" s="1735"/>
      <c r="AHZ9" s="1735"/>
      <c r="AIA9" s="1735"/>
      <c r="AIB9" s="1735"/>
      <c r="AIC9" s="1735"/>
      <c r="AID9" s="1735"/>
      <c r="AIE9" s="1735"/>
      <c r="AIF9" s="1735"/>
      <c r="AIG9" s="1735"/>
      <c r="AIH9" s="1735"/>
      <c r="AII9" s="1735"/>
      <c r="AIJ9" s="1735"/>
      <c r="AIK9" s="1735"/>
      <c r="AIL9" s="1735"/>
      <c r="AIM9" s="1735"/>
      <c r="AIN9" s="1735"/>
      <c r="AIO9" s="1735"/>
      <c r="AIP9" s="1735"/>
      <c r="AIQ9" s="1735"/>
      <c r="AIR9" s="1735"/>
      <c r="AIS9" s="1735"/>
      <c r="AIT9" s="1735"/>
      <c r="AIU9" s="1735"/>
      <c r="AIV9" s="1735"/>
      <c r="AIW9" s="1735"/>
      <c r="AIX9" s="1735"/>
      <c r="AIY9" s="1735"/>
      <c r="AIZ9" s="1735"/>
      <c r="AJA9" s="1735"/>
      <c r="AJB9" s="1735"/>
      <c r="AJC9" s="1735"/>
      <c r="AJD9" s="1735"/>
      <c r="AJE9" s="1735"/>
      <c r="AJF9" s="1735"/>
      <c r="AJG9" s="1735"/>
      <c r="AJH9" s="1735"/>
      <c r="AJI9" s="1735"/>
      <c r="AJJ9" s="1735"/>
      <c r="AJK9" s="1735"/>
      <c r="AJL9" s="1735"/>
      <c r="AJM9" s="1735"/>
      <c r="AJN9" s="1735"/>
      <c r="AJO9" s="1735"/>
      <c r="AJP9" s="1735"/>
      <c r="AJQ9" s="1735"/>
      <c r="AJR9" s="1735"/>
      <c r="AJS9" s="1735"/>
      <c r="AJT9" s="1735"/>
      <c r="AJU9" s="1735"/>
      <c r="AJV9" s="1735"/>
      <c r="AJW9" s="1735"/>
      <c r="AJX9" s="1735"/>
      <c r="AJY9" s="1735"/>
      <c r="AJZ9" s="1735"/>
      <c r="AKA9" s="1735"/>
      <c r="AKB9" s="1735"/>
      <c r="AKC9" s="1735"/>
      <c r="AKD9" s="1735"/>
      <c r="AKE9" s="1735"/>
      <c r="AKF9" s="1735"/>
      <c r="AKG9" s="1735"/>
      <c r="AKH9" s="1735"/>
      <c r="AKI9" s="1735"/>
      <c r="AKJ9" s="1735"/>
      <c r="AKK9" s="1735"/>
      <c r="AKL9" s="1735"/>
      <c r="AKM9" s="1735"/>
      <c r="AKN9" s="1735"/>
      <c r="AKO9" s="1735"/>
      <c r="AKP9" s="1735"/>
      <c r="AKQ9" s="1735"/>
      <c r="AKR9" s="1735"/>
      <c r="AKS9" s="1735"/>
      <c r="AKT9" s="1735"/>
      <c r="AKU9" s="1735"/>
      <c r="AKV9" s="1735"/>
      <c r="AKW9" s="1735"/>
      <c r="AKX9" s="1735"/>
      <c r="AKY9" s="1735"/>
      <c r="AKZ9" s="1735"/>
      <c r="ALA9" s="1735"/>
      <c r="ALB9" s="1735"/>
      <c r="ALC9" s="1735"/>
      <c r="ALD9" s="1735"/>
      <c r="ALE9" s="1735"/>
      <c r="ALF9" s="1735"/>
      <c r="ALG9" s="1735"/>
      <c r="ALH9" s="1735"/>
      <c r="ALI9" s="1735"/>
      <c r="ALJ9" s="1735"/>
      <c r="ALK9" s="1735"/>
      <c r="ALL9" s="1735"/>
      <c r="ALM9" s="1735"/>
      <c r="ALN9" s="1735"/>
      <c r="ALO9" s="1735"/>
      <c r="ALP9" s="1735"/>
      <c r="ALQ9" s="1735"/>
      <c r="ALR9" s="1735"/>
      <c r="ALS9" s="1735"/>
      <c r="ALT9" s="1735"/>
      <c r="ALU9" s="1735"/>
      <c r="ALV9" s="1735"/>
      <c r="ALW9" s="1735"/>
      <c r="ALX9" s="1735"/>
      <c r="ALY9" s="1735"/>
      <c r="ALZ9" s="1735"/>
      <c r="AMA9" s="1735"/>
      <c r="AMB9" s="1735"/>
      <c r="AMC9" s="1735"/>
      <c r="AMD9" s="1735"/>
      <c r="AME9" s="1735"/>
      <c r="AMF9" s="1735"/>
      <c r="AMG9" s="1735"/>
      <c r="AMH9" s="1735"/>
      <c r="AMI9" s="1735"/>
      <c r="AMJ9" s="1735"/>
      <c r="AMK9" s="1735"/>
      <c r="AML9" s="1735"/>
      <c r="AMM9" s="1735"/>
    </row>
    <row r="10" spans="1:1027" ht="93" customHeight="1">
      <c r="A10" s="72" t="s">
        <v>155</v>
      </c>
      <c r="B10" s="131"/>
      <c r="C10" s="1766"/>
      <c r="D10" s="1770" t="s">
        <v>8529</v>
      </c>
      <c r="E10" s="1894" t="s">
        <v>8619</v>
      </c>
      <c r="F10" s="2100">
        <v>7035</v>
      </c>
      <c r="G10" s="1767">
        <v>20</v>
      </c>
      <c r="H10" s="1767" t="s">
        <v>156</v>
      </c>
      <c r="I10" s="1767" t="s">
        <v>157</v>
      </c>
      <c r="J10" s="1767">
        <v>0.5</v>
      </c>
      <c r="K10" s="75">
        <v>7</v>
      </c>
      <c r="L10" s="1767">
        <v>115</v>
      </c>
      <c r="M10" s="75">
        <v>0.5</v>
      </c>
      <c r="N10" s="76" t="s">
        <v>158</v>
      </c>
      <c r="O10" s="1767">
        <v>42268</v>
      </c>
      <c r="P10" s="102">
        <v>44975</v>
      </c>
      <c r="Q10" s="1165"/>
      <c r="R10" s="1165"/>
      <c r="S10" s="1161"/>
      <c r="U10" s="1161"/>
    </row>
    <row r="11" spans="1:1027" ht="93" customHeight="1">
      <c r="A11" s="1737" t="s">
        <v>159</v>
      </c>
      <c r="B11" s="1892"/>
      <c r="C11" s="79"/>
      <c r="D11" s="196" t="s">
        <v>8529</v>
      </c>
      <c r="E11" s="196" t="s">
        <v>8619</v>
      </c>
      <c r="F11" s="2100"/>
      <c r="G11" s="1752">
        <v>10</v>
      </c>
      <c r="H11" s="80" t="s">
        <v>160</v>
      </c>
      <c r="I11" s="75" t="s">
        <v>161</v>
      </c>
      <c r="J11" s="80">
        <v>0.3</v>
      </c>
      <c r="K11" s="75">
        <v>5</v>
      </c>
      <c r="L11" s="80">
        <v>60</v>
      </c>
      <c r="M11" s="80">
        <v>0.3</v>
      </c>
      <c r="N11" s="81" t="s">
        <v>158</v>
      </c>
      <c r="O11" s="75">
        <v>25185</v>
      </c>
      <c r="P11" s="82">
        <v>27120</v>
      </c>
      <c r="Q11" s="1165"/>
      <c r="R11" s="1165"/>
      <c r="S11" s="1161"/>
      <c r="T11" s="1731"/>
      <c r="U11" s="1161"/>
    </row>
    <row r="12" spans="1:1027" ht="99.75" customHeight="1">
      <c r="A12" s="83" t="s">
        <v>162</v>
      </c>
      <c r="B12" s="134"/>
      <c r="C12" s="79"/>
      <c r="D12" s="1736" t="s">
        <v>8529</v>
      </c>
      <c r="E12" s="196" t="s">
        <v>8619</v>
      </c>
      <c r="F12" s="2100"/>
      <c r="G12" s="1740">
        <v>15</v>
      </c>
      <c r="H12" s="80" t="s">
        <v>163</v>
      </c>
      <c r="I12" s="75" t="s">
        <v>157</v>
      </c>
      <c r="J12" s="80">
        <v>0.5</v>
      </c>
      <c r="K12" s="75">
        <v>6</v>
      </c>
      <c r="L12" s="80">
        <v>90</v>
      </c>
      <c r="M12" s="80">
        <v>0.5</v>
      </c>
      <c r="N12" s="81" t="s">
        <v>158</v>
      </c>
      <c r="O12" s="75">
        <v>35668</v>
      </c>
      <c r="P12" s="82">
        <v>37960</v>
      </c>
      <c r="Q12" s="1165"/>
      <c r="R12" s="1165"/>
      <c r="S12" s="1161"/>
      <c r="T12" s="1731"/>
      <c r="U12" s="1161"/>
    </row>
    <row r="13" spans="1:1027" ht="83.25" customHeight="1">
      <c r="A13" s="97" t="s">
        <v>175</v>
      </c>
      <c r="B13" s="416"/>
      <c r="C13" s="1746"/>
      <c r="D13" s="1749" t="s">
        <v>8529</v>
      </c>
      <c r="E13" s="1893" t="s">
        <v>8621</v>
      </c>
      <c r="F13" s="2100"/>
      <c r="G13" s="1740">
        <v>10</v>
      </c>
      <c r="H13" s="1745" t="s">
        <v>176</v>
      </c>
      <c r="I13" s="1745" t="s">
        <v>177</v>
      </c>
      <c r="J13" s="1745"/>
      <c r="K13" s="1745"/>
      <c r="L13" s="1745">
        <v>100</v>
      </c>
      <c r="M13" s="1745">
        <v>1.7</v>
      </c>
      <c r="N13" s="1169" t="s">
        <v>158</v>
      </c>
      <c r="O13" s="1740">
        <v>45955</v>
      </c>
      <c r="P13" s="100">
        <v>48900</v>
      </c>
      <c r="Q13" s="101"/>
      <c r="R13" s="1735"/>
      <c r="S13" s="1161"/>
      <c r="T13" s="1747"/>
      <c r="U13" s="1161"/>
      <c r="V13" s="1735"/>
      <c r="W13" s="1735"/>
      <c r="X13" s="1735"/>
      <c r="Y13" s="1735"/>
      <c r="Z13" s="1735"/>
      <c r="AA13" s="1735"/>
      <c r="AB13" s="1735"/>
      <c r="AC13" s="1735"/>
      <c r="AD13" s="1735"/>
      <c r="AE13" s="1735"/>
      <c r="AF13" s="1735"/>
      <c r="AG13" s="1735"/>
      <c r="AH13" s="1735"/>
      <c r="AI13" s="1735"/>
      <c r="AJ13" s="1735"/>
      <c r="AK13" s="1735"/>
      <c r="AL13" s="1735"/>
      <c r="AM13" s="1735"/>
      <c r="AN13" s="1735"/>
      <c r="AO13" s="1735"/>
      <c r="AP13" s="1735"/>
      <c r="AQ13" s="1735"/>
      <c r="AR13" s="1735"/>
      <c r="AS13" s="1735"/>
      <c r="AT13" s="1735"/>
      <c r="AU13" s="1735"/>
      <c r="AV13" s="1735"/>
      <c r="AW13" s="1735"/>
      <c r="AX13" s="1735"/>
      <c r="AY13" s="1735"/>
      <c r="AZ13" s="1735"/>
      <c r="BA13" s="1735"/>
      <c r="BB13" s="1735"/>
      <c r="BC13" s="1735"/>
      <c r="BD13" s="1735"/>
      <c r="BE13" s="1735"/>
      <c r="BF13" s="1735"/>
      <c r="BG13" s="1735"/>
      <c r="BH13" s="1735"/>
      <c r="BI13" s="1735"/>
      <c r="BJ13" s="1735"/>
      <c r="BK13" s="1735"/>
      <c r="BL13" s="1735"/>
      <c r="BM13" s="1735"/>
      <c r="BN13" s="1735"/>
      <c r="BO13" s="1735"/>
      <c r="BP13" s="1735"/>
      <c r="BQ13" s="1735"/>
      <c r="BR13" s="1735"/>
      <c r="BS13" s="1735"/>
      <c r="BT13" s="1735"/>
      <c r="BU13" s="1735"/>
      <c r="BV13" s="1735"/>
      <c r="BW13" s="1735"/>
      <c r="BX13" s="1735"/>
      <c r="BY13" s="1735"/>
      <c r="BZ13" s="1735"/>
      <c r="CA13" s="1735"/>
      <c r="CB13" s="1735"/>
      <c r="CC13" s="1735"/>
      <c r="CD13" s="1735"/>
      <c r="CE13" s="1735"/>
      <c r="CF13" s="1735"/>
      <c r="CG13" s="1735"/>
      <c r="CH13" s="1735"/>
      <c r="CI13" s="1735"/>
      <c r="CJ13" s="1735"/>
      <c r="CK13" s="1735"/>
      <c r="CL13" s="1735"/>
      <c r="CM13" s="1735"/>
      <c r="CN13" s="1735"/>
      <c r="CO13" s="1735"/>
      <c r="CP13" s="1735"/>
      <c r="CQ13" s="1735"/>
      <c r="CR13" s="1735"/>
      <c r="CS13" s="1735"/>
      <c r="CT13" s="1735"/>
      <c r="CU13" s="1735"/>
      <c r="CV13" s="1735"/>
      <c r="CW13" s="1735"/>
      <c r="CX13" s="1735"/>
      <c r="CY13" s="1735"/>
      <c r="CZ13" s="1735"/>
      <c r="DA13" s="1735"/>
      <c r="DB13" s="1735"/>
      <c r="DC13" s="1735"/>
      <c r="DD13" s="1735"/>
      <c r="DE13" s="1735"/>
      <c r="DF13" s="1735"/>
      <c r="DG13" s="1735"/>
      <c r="DH13" s="1735"/>
      <c r="DI13" s="1735"/>
      <c r="DJ13" s="1735"/>
      <c r="DK13" s="1735"/>
      <c r="DL13" s="1735"/>
      <c r="DM13" s="1735"/>
      <c r="DN13" s="1735"/>
      <c r="DO13" s="1735"/>
      <c r="DP13" s="1735"/>
      <c r="DQ13" s="1735"/>
      <c r="DR13" s="1735"/>
      <c r="DS13" s="1735"/>
      <c r="DT13" s="1735"/>
      <c r="DU13" s="1735"/>
      <c r="DV13" s="1735"/>
      <c r="DW13" s="1735"/>
      <c r="DX13" s="1735"/>
      <c r="DY13" s="1735"/>
      <c r="DZ13" s="1735"/>
      <c r="EA13" s="1735"/>
      <c r="EB13" s="1735"/>
      <c r="EC13" s="1735"/>
      <c r="ED13" s="1735"/>
      <c r="EE13" s="1735"/>
      <c r="EF13" s="1735"/>
      <c r="EG13" s="1735"/>
      <c r="EH13" s="1735"/>
      <c r="EI13" s="1735"/>
      <c r="EJ13" s="1735"/>
      <c r="EK13" s="1735"/>
      <c r="EL13" s="1735"/>
      <c r="EM13" s="1735"/>
      <c r="EN13" s="1735"/>
      <c r="EO13" s="1735"/>
      <c r="EP13" s="1735"/>
      <c r="EQ13" s="1735"/>
      <c r="ER13" s="1735"/>
      <c r="ES13" s="1735"/>
      <c r="ET13" s="1735"/>
      <c r="EU13" s="1735"/>
      <c r="EV13" s="1735"/>
      <c r="EW13" s="1735"/>
      <c r="EX13" s="1735"/>
      <c r="EY13" s="1735"/>
      <c r="EZ13" s="1735"/>
      <c r="FA13" s="1735"/>
      <c r="FB13" s="1735"/>
      <c r="FC13" s="1735"/>
      <c r="FD13" s="1735"/>
      <c r="FE13" s="1735"/>
      <c r="FF13" s="1735"/>
      <c r="FG13" s="1735"/>
      <c r="FH13" s="1735"/>
      <c r="FI13" s="1735"/>
      <c r="FJ13" s="1735"/>
      <c r="FK13" s="1735"/>
      <c r="FL13" s="1735"/>
      <c r="FM13" s="1735"/>
      <c r="FN13" s="1735"/>
      <c r="FO13" s="1735"/>
      <c r="FP13" s="1735"/>
      <c r="FQ13" s="1735"/>
      <c r="FR13" s="1735"/>
      <c r="FS13" s="1735"/>
      <c r="FT13" s="1735"/>
      <c r="FU13" s="1735"/>
      <c r="FV13" s="1735"/>
      <c r="FW13" s="1735"/>
      <c r="FX13" s="1735"/>
      <c r="FY13" s="1735"/>
      <c r="FZ13" s="1735"/>
      <c r="GA13" s="1735"/>
      <c r="GB13" s="1735"/>
      <c r="GC13" s="1735"/>
      <c r="GD13" s="1735"/>
      <c r="GE13" s="1735"/>
      <c r="GF13" s="1735"/>
      <c r="GG13" s="1735"/>
      <c r="GH13" s="1735"/>
      <c r="GI13" s="1735"/>
      <c r="GJ13" s="1735"/>
      <c r="GK13" s="1735"/>
      <c r="GL13" s="1735"/>
      <c r="GM13" s="1735"/>
      <c r="GN13" s="1735"/>
      <c r="GO13" s="1735"/>
      <c r="GP13" s="1735"/>
      <c r="GQ13" s="1735"/>
      <c r="GR13" s="1735"/>
      <c r="GS13" s="1735"/>
      <c r="GT13" s="1735"/>
      <c r="GU13" s="1735"/>
      <c r="GV13" s="1735"/>
      <c r="GW13" s="1735"/>
      <c r="GX13" s="1735"/>
      <c r="GY13" s="1735"/>
      <c r="GZ13" s="1735"/>
      <c r="HA13" s="1735"/>
      <c r="HB13" s="1735"/>
      <c r="HC13" s="1735"/>
      <c r="HD13" s="1735"/>
      <c r="HE13" s="1735"/>
      <c r="HF13" s="1735"/>
      <c r="HG13" s="1735"/>
      <c r="HH13" s="1735"/>
      <c r="HI13" s="1735"/>
      <c r="HJ13" s="1735"/>
      <c r="HK13" s="1735"/>
      <c r="HL13" s="1735"/>
      <c r="HM13" s="1735"/>
      <c r="HN13" s="1735"/>
      <c r="HO13" s="1735"/>
      <c r="HP13" s="1735"/>
      <c r="HQ13" s="1735"/>
      <c r="HR13" s="1735"/>
      <c r="HS13" s="1735"/>
      <c r="HT13" s="1735"/>
      <c r="HU13" s="1735"/>
      <c r="HV13" s="1735"/>
      <c r="HW13" s="1735"/>
      <c r="HX13" s="1735"/>
      <c r="HY13" s="1735"/>
      <c r="HZ13" s="1735"/>
      <c r="IA13" s="1735"/>
      <c r="IB13" s="1735"/>
      <c r="IC13" s="1735"/>
      <c r="ID13" s="1735"/>
      <c r="IE13" s="1735"/>
      <c r="IF13" s="1735"/>
      <c r="IG13" s="1735"/>
      <c r="IH13" s="1735"/>
      <c r="II13" s="1735"/>
      <c r="IJ13" s="1735"/>
      <c r="IK13" s="1735"/>
      <c r="IL13" s="1735"/>
      <c r="IM13" s="1735"/>
      <c r="IN13" s="1735"/>
      <c r="IO13" s="1735"/>
      <c r="IP13" s="1735"/>
      <c r="IQ13" s="1735"/>
      <c r="IR13" s="1735"/>
      <c r="IS13" s="1735"/>
      <c r="IT13" s="1735"/>
      <c r="IU13" s="1735"/>
      <c r="IV13" s="1735"/>
      <c r="IW13" s="1735"/>
      <c r="IX13" s="1735"/>
      <c r="IY13" s="1735"/>
      <c r="IZ13" s="1735"/>
      <c r="JA13" s="1735"/>
      <c r="JB13" s="1735"/>
      <c r="JC13" s="1735"/>
      <c r="JD13" s="1735"/>
      <c r="JE13" s="1735"/>
      <c r="JF13" s="1735"/>
      <c r="JG13" s="1735"/>
      <c r="JH13" s="1735"/>
      <c r="JI13" s="1735"/>
      <c r="JJ13" s="1735"/>
      <c r="JK13" s="1735"/>
      <c r="JL13" s="1735"/>
      <c r="JM13" s="1735"/>
      <c r="JN13" s="1735"/>
      <c r="JO13" s="1735"/>
      <c r="JP13" s="1735"/>
      <c r="JQ13" s="1735"/>
      <c r="JR13" s="1735"/>
      <c r="JS13" s="1735"/>
      <c r="JT13" s="1735"/>
      <c r="JU13" s="1735"/>
      <c r="JV13" s="1735"/>
      <c r="JW13" s="1735"/>
      <c r="JX13" s="1735"/>
      <c r="JY13" s="1735"/>
      <c r="JZ13" s="1735"/>
      <c r="KA13" s="1735"/>
      <c r="KB13" s="1735"/>
      <c r="KC13" s="1735"/>
      <c r="KD13" s="1735"/>
      <c r="KE13" s="1735"/>
      <c r="KF13" s="1735"/>
      <c r="KG13" s="1735"/>
      <c r="KH13" s="1735"/>
      <c r="KI13" s="1735"/>
      <c r="KJ13" s="1735"/>
      <c r="KK13" s="1735"/>
      <c r="KL13" s="1735"/>
      <c r="KM13" s="1735"/>
      <c r="KN13" s="1735"/>
      <c r="KO13" s="1735"/>
      <c r="KP13" s="1735"/>
      <c r="KQ13" s="1735"/>
      <c r="KR13" s="1735"/>
      <c r="KS13" s="1735"/>
      <c r="KT13" s="1735"/>
      <c r="KU13" s="1735"/>
      <c r="KV13" s="1735"/>
      <c r="KW13" s="1735"/>
      <c r="KX13" s="1735"/>
      <c r="KY13" s="1735"/>
      <c r="KZ13" s="1735"/>
      <c r="LA13" s="1735"/>
      <c r="LB13" s="1735"/>
      <c r="LC13" s="1735"/>
      <c r="LD13" s="1735"/>
      <c r="LE13" s="1735"/>
      <c r="LF13" s="1735"/>
      <c r="LG13" s="1735"/>
      <c r="LH13" s="1735"/>
      <c r="LI13" s="1735"/>
      <c r="LJ13" s="1735"/>
      <c r="LK13" s="1735"/>
      <c r="LL13" s="1735"/>
      <c r="LM13" s="1735"/>
      <c r="LN13" s="1735"/>
      <c r="LO13" s="1735"/>
      <c r="LP13" s="1735"/>
      <c r="LQ13" s="1735"/>
      <c r="LR13" s="1735"/>
      <c r="LS13" s="1735"/>
      <c r="LT13" s="1735"/>
      <c r="LU13" s="1735"/>
      <c r="LV13" s="1735"/>
      <c r="LW13" s="1735"/>
      <c r="LX13" s="1735"/>
      <c r="LY13" s="1735"/>
      <c r="LZ13" s="1735"/>
      <c r="MA13" s="1735"/>
      <c r="MB13" s="1735"/>
      <c r="MC13" s="1735"/>
      <c r="MD13" s="1735"/>
      <c r="ME13" s="1735"/>
      <c r="MF13" s="1735"/>
      <c r="MG13" s="1735"/>
      <c r="MH13" s="1735"/>
      <c r="MI13" s="1735"/>
      <c r="MJ13" s="1735"/>
      <c r="MK13" s="1735"/>
      <c r="ML13" s="1735"/>
      <c r="MM13" s="1735"/>
      <c r="MN13" s="1735"/>
      <c r="MO13" s="1735"/>
      <c r="MP13" s="1735"/>
      <c r="MQ13" s="1735"/>
      <c r="MR13" s="1735"/>
      <c r="MS13" s="1735"/>
      <c r="MT13" s="1735"/>
      <c r="MU13" s="1735"/>
      <c r="MV13" s="1735"/>
      <c r="MW13" s="1735"/>
      <c r="MX13" s="1735"/>
      <c r="MY13" s="1735"/>
      <c r="MZ13" s="1735"/>
      <c r="NA13" s="1735"/>
      <c r="NB13" s="1735"/>
      <c r="NC13" s="1735"/>
      <c r="ND13" s="1735"/>
      <c r="NE13" s="1735"/>
      <c r="NF13" s="1735"/>
      <c r="NG13" s="1735"/>
      <c r="NH13" s="1735"/>
      <c r="NI13" s="1735"/>
      <c r="NJ13" s="1735"/>
      <c r="NK13" s="1735"/>
      <c r="NL13" s="1735"/>
      <c r="NM13" s="1735"/>
      <c r="NN13" s="1735"/>
      <c r="NO13" s="1735"/>
      <c r="NP13" s="1735"/>
      <c r="NQ13" s="1735"/>
      <c r="NR13" s="1735"/>
      <c r="NS13" s="1735"/>
      <c r="NT13" s="1735"/>
      <c r="NU13" s="1735"/>
      <c r="NV13" s="1735"/>
      <c r="NW13" s="1735"/>
      <c r="NX13" s="1735"/>
      <c r="NY13" s="1735"/>
      <c r="NZ13" s="1735"/>
      <c r="OA13" s="1735"/>
      <c r="OB13" s="1735"/>
      <c r="OC13" s="1735"/>
      <c r="OD13" s="1735"/>
      <c r="OE13" s="1735"/>
      <c r="OF13" s="1735"/>
      <c r="OG13" s="1735"/>
      <c r="OH13" s="1735"/>
      <c r="OI13" s="1735"/>
      <c r="OJ13" s="1735"/>
      <c r="OK13" s="1735"/>
      <c r="OL13" s="1735"/>
      <c r="OM13" s="1735"/>
      <c r="ON13" s="1735"/>
      <c r="OO13" s="1735"/>
      <c r="OP13" s="1735"/>
      <c r="OQ13" s="1735"/>
      <c r="OR13" s="1735"/>
      <c r="OS13" s="1735"/>
      <c r="OT13" s="1735"/>
      <c r="OU13" s="1735"/>
      <c r="OV13" s="1735"/>
      <c r="OW13" s="1735"/>
      <c r="OX13" s="1735"/>
      <c r="OY13" s="1735"/>
      <c r="OZ13" s="1735"/>
      <c r="PA13" s="1735"/>
      <c r="PB13" s="1735"/>
      <c r="PC13" s="1735"/>
      <c r="PD13" s="1735"/>
      <c r="PE13" s="1735"/>
      <c r="PF13" s="1735"/>
      <c r="PG13" s="1735"/>
      <c r="PH13" s="1735"/>
      <c r="PI13" s="1735"/>
      <c r="PJ13" s="1735"/>
      <c r="PK13" s="1735"/>
      <c r="PL13" s="1735"/>
      <c r="PM13" s="1735"/>
      <c r="PN13" s="1735"/>
      <c r="PO13" s="1735"/>
      <c r="PP13" s="1735"/>
      <c r="PQ13" s="1735"/>
      <c r="PR13" s="1735"/>
      <c r="PS13" s="1735"/>
      <c r="PT13" s="1735"/>
      <c r="PU13" s="1735"/>
      <c r="PV13" s="1735"/>
      <c r="PW13" s="1735"/>
      <c r="PX13" s="1735"/>
      <c r="PY13" s="1735"/>
      <c r="PZ13" s="1735"/>
      <c r="QA13" s="1735"/>
      <c r="QB13" s="1735"/>
      <c r="QC13" s="1735"/>
      <c r="QD13" s="1735"/>
      <c r="QE13" s="1735"/>
      <c r="QF13" s="1735"/>
      <c r="QG13" s="1735"/>
      <c r="QH13" s="1735"/>
      <c r="QI13" s="1735"/>
      <c r="QJ13" s="1735"/>
      <c r="QK13" s="1735"/>
      <c r="QL13" s="1735"/>
      <c r="QM13" s="1735"/>
      <c r="QN13" s="1735"/>
      <c r="QO13" s="1735"/>
      <c r="QP13" s="1735"/>
      <c r="QQ13" s="1735"/>
      <c r="QR13" s="1735"/>
      <c r="QS13" s="1735"/>
      <c r="QT13" s="1735"/>
      <c r="QU13" s="1735"/>
      <c r="QV13" s="1735"/>
      <c r="QW13" s="1735"/>
      <c r="QX13" s="1735"/>
      <c r="QY13" s="1735"/>
      <c r="QZ13" s="1735"/>
      <c r="RA13" s="1735"/>
      <c r="RB13" s="1735"/>
      <c r="RC13" s="1735"/>
      <c r="RD13" s="1735"/>
      <c r="RE13" s="1735"/>
      <c r="RF13" s="1735"/>
      <c r="RG13" s="1735"/>
      <c r="RH13" s="1735"/>
      <c r="RI13" s="1735"/>
      <c r="RJ13" s="1735"/>
      <c r="RK13" s="1735"/>
      <c r="RL13" s="1735"/>
      <c r="RM13" s="1735"/>
      <c r="RN13" s="1735"/>
      <c r="RO13" s="1735"/>
      <c r="RP13" s="1735"/>
      <c r="RQ13" s="1735"/>
      <c r="RR13" s="1735"/>
      <c r="RS13" s="1735"/>
      <c r="RT13" s="1735"/>
      <c r="RU13" s="1735"/>
      <c r="RV13" s="1735"/>
      <c r="RW13" s="1735"/>
      <c r="RX13" s="1735"/>
      <c r="RY13" s="1735"/>
      <c r="RZ13" s="1735"/>
      <c r="SA13" s="1735"/>
      <c r="SB13" s="1735"/>
      <c r="SC13" s="1735"/>
      <c r="SD13" s="1735"/>
      <c r="SE13" s="1735"/>
      <c r="SF13" s="1735"/>
      <c r="SG13" s="1735"/>
      <c r="SH13" s="1735"/>
      <c r="SI13" s="1735"/>
      <c r="SJ13" s="1735"/>
      <c r="SK13" s="1735"/>
      <c r="SL13" s="1735"/>
      <c r="SM13" s="1735"/>
      <c r="SN13" s="1735"/>
      <c r="SO13" s="1735"/>
      <c r="SP13" s="1735"/>
      <c r="SQ13" s="1735"/>
      <c r="SR13" s="1735"/>
      <c r="SS13" s="1735"/>
      <c r="ST13" s="1735"/>
      <c r="SU13" s="1735"/>
      <c r="SV13" s="1735"/>
      <c r="SW13" s="1735"/>
      <c r="SX13" s="1735"/>
      <c r="SY13" s="1735"/>
      <c r="SZ13" s="1735"/>
      <c r="TA13" s="1735"/>
      <c r="TB13" s="1735"/>
      <c r="TC13" s="1735"/>
      <c r="TD13" s="1735"/>
      <c r="TE13" s="1735"/>
      <c r="TF13" s="1735"/>
      <c r="TG13" s="1735"/>
      <c r="TH13" s="1735"/>
      <c r="TI13" s="1735"/>
      <c r="TJ13" s="1735"/>
      <c r="TK13" s="1735"/>
      <c r="TL13" s="1735"/>
      <c r="TM13" s="1735"/>
      <c r="TN13" s="1735"/>
      <c r="TO13" s="1735"/>
      <c r="TP13" s="1735"/>
      <c r="TQ13" s="1735"/>
      <c r="TR13" s="1735"/>
      <c r="TS13" s="1735"/>
      <c r="TT13" s="1735"/>
      <c r="TU13" s="1735"/>
      <c r="TV13" s="1735"/>
      <c r="TW13" s="1735"/>
      <c r="TX13" s="1735"/>
      <c r="TY13" s="1735"/>
      <c r="TZ13" s="1735"/>
      <c r="UA13" s="1735"/>
      <c r="UB13" s="1735"/>
      <c r="UC13" s="1735"/>
      <c r="UD13" s="1735"/>
      <c r="UE13" s="1735"/>
      <c r="UF13" s="1735"/>
      <c r="UG13" s="1735"/>
      <c r="UH13" s="1735"/>
      <c r="UI13" s="1735"/>
      <c r="UJ13" s="1735"/>
      <c r="UK13" s="1735"/>
      <c r="UL13" s="1735"/>
      <c r="UM13" s="1735"/>
      <c r="UN13" s="1735"/>
      <c r="UO13" s="1735"/>
      <c r="UP13" s="1735"/>
      <c r="UQ13" s="1735"/>
      <c r="UR13" s="1735"/>
      <c r="US13" s="1735"/>
      <c r="UT13" s="1735"/>
      <c r="UU13" s="1735"/>
      <c r="UV13" s="1735"/>
      <c r="UW13" s="1735"/>
      <c r="UX13" s="1735"/>
      <c r="UY13" s="1735"/>
      <c r="UZ13" s="1735"/>
      <c r="VA13" s="1735"/>
      <c r="VB13" s="1735"/>
      <c r="VC13" s="1735"/>
      <c r="VD13" s="1735"/>
      <c r="VE13" s="1735"/>
      <c r="VF13" s="1735"/>
      <c r="VG13" s="1735"/>
      <c r="VH13" s="1735"/>
      <c r="VI13" s="1735"/>
      <c r="VJ13" s="1735"/>
      <c r="VK13" s="1735"/>
      <c r="VL13" s="1735"/>
      <c r="VM13" s="1735"/>
      <c r="VN13" s="1735"/>
      <c r="VO13" s="1735"/>
      <c r="VP13" s="1735"/>
      <c r="VQ13" s="1735"/>
      <c r="VR13" s="1735"/>
      <c r="VS13" s="1735"/>
      <c r="VT13" s="1735"/>
      <c r="VU13" s="1735"/>
      <c r="VV13" s="1735"/>
      <c r="VW13" s="1735"/>
      <c r="VX13" s="1735"/>
      <c r="VY13" s="1735"/>
      <c r="VZ13" s="1735"/>
      <c r="WA13" s="1735"/>
      <c r="WB13" s="1735"/>
      <c r="WC13" s="1735"/>
      <c r="WD13" s="1735"/>
      <c r="WE13" s="1735"/>
      <c r="WF13" s="1735"/>
      <c r="WG13" s="1735"/>
      <c r="WH13" s="1735"/>
      <c r="WI13" s="1735"/>
      <c r="WJ13" s="1735"/>
      <c r="WK13" s="1735"/>
      <c r="WL13" s="1735"/>
      <c r="WM13" s="1735"/>
      <c r="WN13" s="1735"/>
      <c r="WO13" s="1735"/>
      <c r="WP13" s="1735"/>
      <c r="WQ13" s="1735"/>
      <c r="WR13" s="1735"/>
      <c r="WS13" s="1735"/>
      <c r="WT13" s="1735"/>
      <c r="WU13" s="1735"/>
      <c r="WV13" s="1735"/>
      <c r="WW13" s="1735"/>
      <c r="WX13" s="1735"/>
      <c r="WY13" s="1735"/>
      <c r="WZ13" s="1735"/>
      <c r="XA13" s="1735"/>
      <c r="XB13" s="1735"/>
      <c r="XC13" s="1735"/>
      <c r="XD13" s="1735"/>
      <c r="XE13" s="1735"/>
      <c r="XF13" s="1735"/>
      <c r="XG13" s="1735"/>
      <c r="XH13" s="1735"/>
      <c r="XI13" s="1735"/>
      <c r="XJ13" s="1735"/>
      <c r="XK13" s="1735"/>
      <c r="XL13" s="1735"/>
      <c r="XM13" s="1735"/>
      <c r="XN13" s="1735"/>
      <c r="XO13" s="1735"/>
      <c r="XP13" s="1735"/>
      <c r="XQ13" s="1735"/>
      <c r="XR13" s="1735"/>
      <c r="XS13" s="1735"/>
      <c r="XT13" s="1735"/>
      <c r="XU13" s="1735"/>
      <c r="XV13" s="1735"/>
      <c r="XW13" s="1735"/>
      <c r="XX13" s="1735"/>
      <c r="XY13" s="1735"/>
      <c r="XZ13" s="1735"/>
      <c r="YA13" s="1735"/>
      <c r="YB13" s="1735"/>
      <c r="YC13" s="1735"/>
      <c r="YD13" s="1735"/>
      <c r="YE13" s="1735"/>
      <c r="YF13" s="1735"/>
      <c r="YG13" s="1735"/>
      <c r="YH13" s="1735"/>
      <c r="YI13" s="1735"/>
      <c r="YJ13" s="1735"/>
      <c r="YK13" s="1735"/>
      <c r="YL13" s="1735"/>
      <c r="YM13" s="1735"/>
      <c r="YN13" s="1735"/>
      <c r="YO13" s="1735"/>
      <c r="YP13" s="1735"/>
      <c r="YQ13" s="1735"/>
      <c r="YR13" s="1735"/>
      <c r="YS13" s="1735"/>
      <c r="YT13" s="1735"/>
      <c r="YU13" s="1735"/>
      <c r="YV13" s="1735"/>
      <c r="YW13" s="1735"/>
      <c r="YX13" s="1735"/>
      <c r="YY13" s="1735"/>
      <c r="YZ13" s="1735"/>
      <c r="ZA13" s="1735"/>
      <c r="ZB13" s="1735"/>
      <c r="ZC13" s="1735"/>
      <c r="ZD13" s="1735"/>
      <c r="ZE13" s="1735"/>
      <c r="ZF13" s="1735"/>
      <c r="ZG13" s="1735"/>
      <c r="ZH13" s="1735"/>
      <c r="ZI13" s="1735"/>
      <c r="ZJ13" s="1735"/>
      <c r="ZK13" s="1735"/>
      <c r="ZL13" s="1735"/>
      <c r="ZM13" s="1735"/>
      <c r="ZN13" s="1735"/>
      <c r="ZO13" s="1735"/>
      <c r="ZP13" s="1735"/>
      <c r="ZQ13" s="1735"/>
      <c r="ZR13" s="1735"/>
      <c r="ZS13" s="1735"/>
      <c r="ZT13" s="1735"/>
      <c r="ZU13" s="1735"/>
      <c r="ZV13" s="1735"/>
      <c r="ZW13" s="1735"/>
      <c r="ZX13" s="1735"/>
      <c r="ZY13" s="1735"/>
      <c r="ZZ13" s="1735"/>
      <c r="AAA13" s="1735"/>
      <c r="AAB13" s="1735"/>
      <c r="AAC13" s="1735"/>
      <c r="AAD13" s="1735"/>
      <c r="AAE13" s="1735"/>
      <c r="AAF13" s="1735"/>
      <c r="AAG13" s="1735"/>
      <c r="AAH13" s="1735"/>
      <c r="AAI13" s="1735"/>
      <c r="AAJ13" s="1735"/>
      <c r="AAK13" s="1735"/>
      <c r="AAL13" s="1735"/>
      <c r="AAM13" s="1735"/>
      <c r="AAN13" s="1735"/>
      <c r="AAO13" s="1735"/>
      <c r="AAP13" s="1735"/>
      <c r="AAQ13" s="1735"/>
      <c r="AAR13" s="1735"/>
      <c r="AAS13" s="1735"/>
      <c r="AAT13" s="1735"/>
      <c r="AAU13" s="1735"/>
      <c r="AAV13" s="1735"/>
      <c r="AAW13" s="1735"/>
      <c r="AAX13" s="1735"/>
      <c r="AAY13" s="1735"/>
      <c r="AAZ13" s="1735"/>
      <c r="ABA13" s="1735"/>
      <c r="ABB13" s="1735"/>
      <c r="ABC13" s="1735"/>
      <c r="ABD13" s="1735"/>
      <c r="ABE13" s="1735"/>
      <c r="ABF13" s="1735"/>
      <c r="ABG13" s="1735"/>
      <c r="ABH13" s="1735"/>
      <c r="ABI13" s="1735"/>
      <c r="ABJ13" s="1735"/>
      <c r="ABK13" s="1735"/>
      <c r="ABL13" s="1735"/>
      <c r="ABM13" s="1735"/>
      <c r="ABN13" s="1735"/>
      <c r="ABO13" s="1735"/>
      <c r="ABP13" s="1735"/>
      <c r="ABQ13" s="1735"/>
      <c r="ABR13" s="1735"/>
      <c r="ABS13" s="1735"/>
      <c r="ABT13" s="1735"/>
      <c r="ABU13" s="1735"/>
      <c r="ABV13" s="1735"/>
      <c r="ABW13" s="1735"/>
      <c r="ABX13" s="1735"/>
      <c r="ABY13" s="1735"/>
      <c r="ABZ13" s="1735"/>
      <c r="ACA13" s="1735"/>
      <c r="ACB13" s="1735"/>
      <c r="ACC13" s="1735"/>
      <c r="ACD13" s="1735"/>
      <c r="ACE13" s="1735"/>
      <c r="ACF13" s="1735"/>
      <c r="ACG13" s="1735"/>
      <c r="ACH13" s="1735"/>
      <c r="ACI13" s="1735"/>
      <c r="ACJ13" s="1735"/>
      <c r="ACK13" s="1735"/>
      <c r="ACL13" s="1735"/>
      <c r="ACM13" s="1735"/>
      <c r="ACN13" s="1735"/>
      <c r="ACO13" s="1735"/>
      <c r="ACP13" s="1735"/>
      <c r="ACQ13" s="1735"/>
      <c r="ACR13" s="1735"/>
      <c r="ACS13" s="1735"/>
      <c r="ACT13" s="1735"/>
      <c r="ACU13" s="1735"/>
      <c r="ACV13" s="1735"/>
      <c r="ACW13" s="1735"/>
      <c r="ACX13" s="1735"/>
      <c r="ACY13" s="1735"/>
      <c r="ACZ13" s="1735"/>
      <c r="ADA13" s="1735"/>
      <c r="ADB13" s="1735"/>
      <c r="ADC13" s="1735"/>
      <c r="ADD13" s="1735"/>
      <c r="ADE13" s="1735"/>
      <c r="ADF13" s="1735"/>
      <c r="ADG13" s="1735"/>
      <c r="ADH13" s="1735"/>
      <c r="ADI13" s="1735"/>
      <c r="ADJ13" s="1735"/>
      <c r="ADK13" s="1735"/>
      <c r="ADL13" s="1735"/>
      <c r="ADM13" s="1735"/>
      <c r="ADN13" s="1735"/>
      <c r="ADO13" s="1735"/>
      <c r="ADP13" s="1735"/>
      <c r="ADQ13" s="1735"/>
      <c r="ADR13" s="1735"/>
      <c r="ADS13" s="1735"/>
      <c r="ADT13" s="1735"/>
      <c r="ADU13" s="1735"/>
      <c r="ADV13" s="1735"/>
      <c r="ADW13" s="1735"/>
      <c r="ADX13" s="1735"/>
      <c r="ADY13" s="1735"/>
      <c r="ADZ13" s="1735"/>
      <c r="AEA13" s="1735"/>
      <c r="AEB13" s="1735"/>
      <c r="AEC13" s="1735"/>
      <c r="AED13" s="1735"/>
      <c r="AEE13" s="1735"/>
      <c r="AEF13" s="1735"/>
      <c r="AEG13" s="1735"/>
      <c r="AEH13" s="1735"/>
      <c r="AEI13" s="1735"/>
      <c r="AEJ13" s="1735"/>
      <c r="AEK13" s="1735"/>
      <c r="AEL13" s="1735"/>
      <c r="AEM13" s="1735"/>
      <c r="AEN13" s="1735"/>
      <c r="AEO13" s="1735"/>
      <c r="AEP13" s="1735"/>
      <c r="AEQ13" s="1735"/>
      <c r="AER13" s="1735"/>
      <c r="AES13" s="1735"/>
      <c r="AET13" s="1735"/>
      <c r="AEU13" s="1735"/>
      <c r="AEV13" s="1735"/>
      <c r="AEW13" s="1735"/>
      <c r="AEX13" s="1735"/>
      <c r="AEY13" s="1735"/>
      <c r="AEZ13" s="1735"/>
      <c r="AFA13" s="1735"/>
      <c r="AFB13" s="1735"/>
      <c r="AFC13" s="1735"/>
      <c r="AFD13" s="1735"/>
      <c r="AFE13" s="1735"/>
      <c r="AFF13" s="1735"/>
      <c r="AFG13" s="1735"/>
      <c r="AFH13" s="1735"/>
      <c r="AFI13" s="1735"/>
      <c r="AFJ13" s="1735"/>
      <c r="AFK13" s="1735"/>
      <c r="AFL13" s="1735"/>
      <c r="AFM13" s="1735"/>
      <c r="AFN13" s="1735"/>
      <c r="AFO13" s="1735"/>
      <c r="AFP13" s="1735"/>
      <c r="AFQ13" s="1735"/>
      <c r="AFR13" s="1735"/>
      <c r="AFS13" s="1735"/>
      <c r="AFT13" s="1735"/>
      <c r="AFU13" s="1735"/>
      <c r="AFV13" s="1735"/>
      <c r="AFW13" s="1735"/>
      <c r="AFX13" s="1735"/>
      <c r="AFY13" s="1735"/>
      <c r="AFZ13" s="1735"/>
      <c r="AGA13" s="1735"/>
      <c r="AGB13" s="1735"/>
      <c r="AGC13" s="1735"/>
      <c r="AGD13" s="1735"/>
      <c r="AGE13" s="1735"/>
      <c r="AGF13" s="1735"/>
      <c r="AGG13" s="1735"/>
      <c r="AGH13" s="1735"/>
      <c r="AGI13" s="1735"/>
      <c r="AGJ13" s="1735"/>
      <c r="AGK13" s="1735"/>
      <c r="AGL13" s="1735"/>
      <c r="AGM13" s="1735"/>
      <c r="AGN13" s="1735"/>
      <c r="AGO13" s="1735"/>
      <c r="AGP13" s="1735"/>
      <c r="AGQ13" s="1735"/>
      <c r="AGR13" s="1735"/>
      <c r="AGS13" s="1735"/>
      <c r="AGT13" s="1735"/>
      <c r="AGU13" s="1735"/>
      <c r="AGV13" s="1735"/>
      <c r="AGW13" s="1735"/>
      <c r="AGX13" s="1735"/>
      <c r="AGY13" s="1735"/>
      <c r="AGZ13" s="1735"/>
      <c r="AHA13" s="1735"/>
      <c r="AHB13" s="1735"/>
      <c r="AHC13" s="1735"/>
      <c r="AHD13" s="1735"/>
      <c r="AHE13" s="1735"/>
      <c r="AHF13" s="1735"/>
      <c r="AHG13" s="1735"/>
      <c r="AHH13" s="1735"/>
      <c r="AHI13" s="1735"/>
      <c r="AHJ13" s="1735"/>
      <c r="AHK13" s="1735"/>
      <c r="AHL13" s="1735"/>
      <c r="AHM13" s="1735"/>
      <c r="AHN13" s="1735"/>
      <c r="AHO13" s="1735"/>
      <c r="AHP13" s="1735"/>
      <c r="AHQ13" s="1735"/>
      <c r="AHR13" s="1735"/>
      <c r="AHS13" s="1735"/>
      <c r="AHT13" s="1735"/>
      <c r="AHU13" s="1735"/>
      <c r="AHV13" s="1735"/>
      <c r="AHW13" s="1735"/>
      <c r="AHX13" s="1735"/>
      <c r="AHY13" s="1735"/>
      <c r="AHZ13" s="1735"/>
      <c r="AIA13" s="1735"/>
      <c r="AIB13" s="1735"/>
      <c r="AIC13" s="1735"/>
      <c r="AID13" s="1735"/>
      <c r="AIE13" s="1735"/>
      <c r="AIF13" s="1735"/>
      <c r="AIG13" s="1735"/>
      <c r="AIH13" s="1735"/>
      <c r="AII13" s="1735"/>
      <c r="AIJ13" s="1735"/>
      <c r="AIK13" s="1735"/>
      <c r="AIL13" s="1735"/>
      <c r="AIM13" s="1735"/>
      <c r="AIN13" s="1735"/>
      <c r="AIO13" s="1735"/>
      <c r="AIP13" s="1735"/>
      <c r="AIQ13" s="1735"/>
      <c r="AIR13" s="1735"/>
      <c r="AIS13" s="1735"/>
      <c r="AIT13" s="1735"/>
      <c r="AIU13" s="1735"/>
      <c r="AIV13" s="1735"/>
      <c r="AIW13" s="1735"/>
      <c r="AIX13" s="1735"/>
      <c r="AIY13" s="1735"/>
      <c r="AIZ13" s="1735"/>
      <c r="AJA13" s="1735"/>
      <c r="AJB13" s="1735"/>
      <c r="AJC13" s="1735"/>
      <c r="AJD13" s="1735"/>
      <c r="AJE13" s="1735"/>
      <c r="AJF13" s="1735"/>
      <c r="AJG13" s="1735"/>
      <c r="AJH13" s="1735"/>
      <c r="AJI13" s="1735"/>
      <c r="AJJ13" s="1735"/>
      <c r="AJK13" s="1735"/>
      <c r="AJL13" s="1735"/>
      <c r="AJM13" s="1735"/>
      <c r="AJN13" s="1735"/>
      <c r="AJO13" s="1735"/>
      <c r="AJP13" s="1735"/>
      <c r="AJQ13" s="1735"/>
      <c r="AJR13" s="1735"/>
      <c r="AJS13" s="1735"/>
      <c r="AJT13" s="1735"/>
      <c r="AJU13" s="1735"/>
      <c r="AJV13" s="1735"/>
      <c r="AJW13" s="1735"/>
      <c r="AJX13" s="1735"/>
      <c r="AJY13" s="1735"/>
      <c r="AJZ13" s="1735"/>
      <c r="AKA13" s="1735"/>
      <c r="AKB13" s="1735"/>
      <c r="AKC13" s="1735"/>
      <c r="AKD13" s="1735"/>
      <c r="AKE13" s="1735"/>
      <c r="AKF13" s="1735"/>
      <c r="AKG13" s="1735"/>
      <c r="AKH13" s="1735"/>
      <c r="AKI13" s="1735"/>
      <c r="AKJ13" s="1735"/>
      <c r="AKK13" s="1735"/>
      <c r="AKL13" s="1735"/>
      <c r="AKM13" s="1735"/>
      <c r="AKN13" s="1735"/>
      <c r="AKO13" s="1735"/>
      <c r="AKP13" s="1735"/>
      <c r="AKQ13" s="1735"/>
      <c r="AKR13" s="1735"/>
      <c r="AKS13" s="1735"/>
      <c r="AKT13" s="1735"/>
      <c r="AKU13" s="1735"/>
      <c r="AKV13" s="1735"/>
      <c r="AKW13" s="1735"/>
      <c r="AKX13" s="1735"/>
      <c r="AKY13" s="1735"/>
      <c r="AKZ13" s="1735"/>
      <c r="ALA13" s="1735"/>
      <c r="ALB13" s="1735"/>
      <c r="ALC13" s="1735"/>
      <c r="ALD13" s="1735"/>
      <c r="ALE13" s="1735"/>
      <c r="ALF13" s="1735"/>
      <c r="ALG13" s="1735"/>
      <c r="ALH13" s="1735"/>
      <c r="ALI13" s="1735"/>
      <c r="ALJ13" s="1735"/>
      <c r="ALK13" s="1735"/>
      <c r="ALL13" s="1735"/>
      <c r="ALM13" s="1735"/>
      <c r="ALN13" s="1735"/>
      <c r="ALO13" s="1735"/>
      <c r="ALP13" s="1735"/>
      <c r="ALQ13" s="1735"/>
      <c r="ALR13" s="1735"/>
      <c r="ALS13" s="1735"/>
      <c r="ALT13" s="1735"/>
      <c r="ALU13" s="1735"/>
      <c r="ALV13" s="1735"/>
      <c r="ALW13" s="1735"/>
      <c r="ALX13" s="1735"/>
      <c r="ALY13" s="1735"/>
      <c r="ALZ13" s="1735"/>
      <c r="AMA13" s="1735"/>
      <c r="AMB13" s="1735"/>
      <c r="AMC13" s="1735"/>
      <c r="AMD13" s="1735"/>
      <c r="AME13" s="1735"/>
      <c r="AMF13" s="1735"/>
      <c r="AMG13" s="1735"/>
      <c r="AMH13" s="1735"/>
      <c r="AMI13" s="1735"/>
      <c r="AMJ13" s="1735"/>
      <c r="AMK13" s="1735"/>
      <c r="AML13" s="1735"/>
      <c r="AMM13" s="1735"/>
    </row>
    <row r="14" spans="1:1027" ht="99.75" customHeight="1">
      <c r="A14" s="1914" t="s">
        <v>8542</v>
      </c>
      <c r="B14" s="1291"/>
      <c r="C14" s="1915"/>
      <c r="D14" s="1881" t="s">
        <v>8529</v>
      </c>
      <c r="E14" s="1881" t="s">
        <v>8619</v>
      </c>
      <c r="F14" s="1995"/>
      <c r="G14" s="1279">
        <v>10</v>
      </c>
      <c r="H14" s="1279" t="s">
        <v>160</v>
      </c>
      <c r="I14" s="1994" t="s">
        <v>164</v>
      </c>
      <c r="J14" s="1279">
        <v>0.3</v>
      </c>
      <c r="K14" s="1279"/>
      <c r="L14" s="1291">
        <v>60</v>
      </c>
      <c r="M14" s="1279">
        <v>0.3</v>
      </c>
      <c r="N14" s="1169" t="s">
        <v>158</v>
      </c>
      <c r="O14" s="1996">
        <v>27310</v>
      </c>
      <c r="P14" s="1880">
        <v>29345</v>
      </c>
      <c r="Q14" s="101"/>
      <c r="R14" s="1735"/>
      <c r="S14" s="1735"/>
      <c r="T14" s="1747"/>
      <c r="U14" s="1735"/>
      <c r="V14" s="1735"/>
      <c r="W14" s="1735"/>
      <c r="X14" s="1735"/>
    </row>
    <row r="15" spans="1:1027" ht="100.5" customHeight="1">
      <c r="A15" s="1914" t="s">
        <v>8543</v>
      </c>
      <c r="B15" s="1291"/>
      <c r="C15" s="1915"/>
      <c r="D15" s="1992" t="s">
        <v>8529</v>
      </c>
      <c r="E15" s="1881" t="s">
        <v>8619</v>
      </c>
      <c r="F15" s="2005"/>
      <c r="G15" s="1279">
        <v>15</v>
      </c>
      <c r="H15" s="1279" t="s">
        <v>8544</v>
      </c>
      <c r="I15" s="1994" t="s">
        <v>164</v>
      </c>
      <c r="J15" s="1279">
        <v>0.5</v>
      </c>
      <c r="K15" s="1279"/>
      <c r="L15" s="1291">
        <v>90</v>
      </c>
      <c r="M15" s="1279">
        <v>0.5</v>
      </c>
      <c r="N15" s="1169" t="s">
        <v>158</v>
      </c>
      <c r="O15" s="1998">
        <v>37995</v>
      </c>
      <c r="P15" s="1880">
        <v>40820</v>
      </c>
      <c r="Q15" s="101"/>
      <c r="R15" s="1735"/>
      <c r="S15" s="1735"/>
      <c r="T15" s="1747"/>
      <c r="U15" s="1735"/>
      <c r="V15" s="1735"/>
      <c r="W15" s="1735"/>
      <c r="X15" s="1735"/>
    </row>
    <row r="16" spans="1:1027" ht="100.5" customHeight="1">
      <c r="A16" s="1755" t="s">
        <v>8545</v>
      </c>
      <c r="B16" s="1913"/>
      <c r="C16" s="1763"/>
      <c r="D16" s="1762" t="s">
        <v>8529</v>
      </c>
      <c r="E16" s="1753" t="s">
        <v>8619</v>
      </c>
      <c r="F16" s="1764"/>
      <c r="G16" s="1758">
        <v>20</v>
      </c>
      <c r="H16" s="1754" t="s">
        <v>156</v>
      </c>
      <c r="I16" s="1757" t="s">
        <v>164</v>
      </c>
      <c r="J16" s="1754">
        <v>0.5</v>
      </c>
      <c r="K16" s="1754"/>
      <c r="L16" s="1758">
        <v>115</v>
      </c>
      <c r="M16" s="1754">
        <v>0.5</v>
      </c>
      <c r="N16" s="1734" t="s">
        <v>158</v>
      </c>
      <c r="O16" s="1743">
        <v>46720</v>
      </c>
      <c r="P16" s="113">
        <v>50195</v>
      </c>
      <c r="Q16" s="101"/>
      <c r="R16" s="1735"/>
      <c r="S16" s="1735"/>
      <c r="T16" s="1747"/>
      <c r="U16" s="1735"/>
      <c r="V16" s="1735"/>
      <c r="W16" s="1735"/>
      <c r="X16" s="1735"/>
    </row>
    <row r="17" spans="1:1027" ht="100.5" customHeight="1">
      <c r="A17" s="1914" t="s">
        <v>8624</v>
      </c>
      <c r="B17" s="1990" t="s">
        <v>8623</v>
      </c>
      <c r="C17" s="1991"/>
      <c r="D17" s="1992" t="s">
        <v>8529</v>
      </c>
      <c r="E17" s="1992" t="s">
        <v>8621</v>
      </c>
      <c r="F17" s="1993"/>
      <c r="G17" s="1291">
        <v>10</v>
      </c>
      <c r="H17" s="1279" t="s">
        <v>8546</v>
      </c>
      <c r="I17" s="1994" t="s">
        <v>8547</v>
      </c>
      <c r="J17" s="1279">
        <v>0.6</v>
      </c>
      <c r="K17" s="1279"/>
      <c r="L17" s="1291">
        <v>110</v>
      </c>
      <c r="M17" s="1279">
        <v>0.6</v>
      </c>
      <c r="N17" s="1169" t="s">
        <v>158</v>
      </c>
      <c r="O17" s="1982">
        <v>42980</v>
      </c>
      <c r="P17" s="1880">
        <v>46180</v>
      </c>
      <c r="Q17" s="101"/>
      <c r="R17" s="1735"/>
      <c r="S17" s="1735"/>
      <c r="T17" s="1747"/>
      <c r="U17" s="1735"/>
      <c r="V17" s="1735"/>
      <c r="W17" s="1735"/>
      <c r="X17" s="1735"/>
    </row>
    <row r="18" spans="1:1027" ht="83.25" customHeight="1">
      <c r="A18" s="1176" t="s">
        <v>8627</v>
      </c>
      <c r="B18" s="1878" t="s">
        <v>182</v>
      </c>
      <c r="C18" s="1875"/>
      <c r="D18" s="1876" t="s">
        <v>8529</v>
      </c>
      <c r="E18" s="1876" t="s">
        <v>8622</v>
      </c>
      <c r="F18" s="1877"/>
      <c r="G18" s="1177">
        <v>10</v>
      </c>
      <c r="H18" s="1873" t="s">
        <v>183</v>
      </c>
      <c r="I18" s="1878" t="s">
        <v>184</v>
      </c>
      <c r="J18" s="1873">
        <v>2.5</v>
      </c>
      <c r="K18" s="1873"/>
      <c r="L18" s="1873">
        <v>160</v>
      </c>
      <c r="M18" s="1873">
        <v>2.5</v>
      </c>
      <c r="N18" s="1879" t="s">
        <v>158</v>
      </c>
      <c r="O18" s="1873">
        <v>61520</v>
      </c>
      <c r="P18" s="1880">
        <v>66095</v>
      </c>
      <c r="Q18" s="101"/>
      <c r="R18" s="1735"/>
      <c r="S18" s="1735"/>
      <c r="T18" s="1747"/>
      <c r="U18" s="1735"/>
      <c r="V18" s="1735"/>
      <c r="W18" s="1735"/>
      <c r="X18" s="1735"/>
    </row>
    <row r="19" spans="1:1027" ht="16.5" customHeight="1">
      <c r="A19" s="2101" t="s">
        <v>8548</v>
      </c>
      <c r="B19" s="2102"/>
      <c r="C19" s="2102"/>
      <c r="D19" s="2102"/>
      <c r="E19" s="2102"/>
      <c r="F19" s="2102"/>
      <c r="G19" s="2102"/>
      <c r="H19" s="2102"/>
      <c r="I19" s="2102"/>
      <c r="J19" s="2102"/>
      <c r="K19" s="2102"/>
      <c r="L19" s="2102"/>
      <c r="M19" s="2102"/>
      <c r="N19" s="2102"/>
      <c r="O19" s="2102"/>
      <c r="P19" s="2102"/>
      <c r="Q19" s="1768"/>
      <c r="R19" s="1739"/>
      <c r="S19" s="1739"/>
      <c r="T19" s="1742"/>
      <c r="U19" s="1735"/>
      <c r="V19" s="1739"/>
      <c r="W19" s="1739"/>
      <c r="X19" s="1739"/>
    </row>
    <row r="20" spans="1:1027" ht="86.25" customHeight="1">
      <c r="A20" s="72" t="s">
        <v>165</v>
      </c>
      <c r="B20" s="131"/>
      <c r="C20" s="1766"/>
      <c r="D20" s="1777" t="s">
        <v>8530</v>
      </c>
      <c r="E20" s="1777" t="s">
        <v>8619</v>
      </c>
      <c r="F20" s="1773"/>
      <c r="G20" s="1771">
        <v>20</v>
      </c>
      <c r="H20" s="1767" t="s">
        <v>166</v>
      </c>
      <c r="I20" s="1767" t="s">
        <v>167</v>
      </c>
      <c r="J20" s="1767">
        <v>0.5</v>
      </c>
      <c r="K20" s="1767">
        <v>5</v>
      </c>
      <c r="L20" s="1767">
        <v>170</v>
      </c>
      <c r="M20" s="1767">
        <v>0.5</v>
      </c>
      <c r="N20" s="1769" t="s">
        <v>158</v>
      </c>
      <c r="O20" s="90">
        <v>46525</v>
      </c>
      <c r="P20" s="1780">
        <v>49175</v>
      </c>
      <c r="Y20" s="1735"/>
      <c r="Z20" s="1735"/>
      <c r="AA20" s="1735"/>
      <c r="AB20" s="1735"/>
      <c r="AC20" s="1735"/>
      <c r="AD20" s="1735"/>
      <c r="AE20" s="1735"/>
      <c r="AF20" s="1735"/>
      <c r="AG20" s="1735"/>
      <c r="AH20" s="1735"/>
      <c r="AI20" s="1735"/>
      <c r="AJ20" s="1735"/>
      <c r="AK20" s="1735"/>
      <c r="AL20" s="1735"/>
      <c r="AM20" s="1735"/>
      <c r="AN20" s="1735"/>
      <c r="AO20" s="1735"/>
      <c r="AP20" s="1735"/>
      <c r="AQ20" s="1735"/>
      <c r="AR20" s="1735"/>
      <c r="AS20" s="1735"/>
      <c r="AT20" s="1735"/>
      <c r="AU20" s="1735"/>
      <c r="AV20" s="1735"/>
      <c r="AW20" s="1735"/>
      <c r="AX20" s="1735"/>
      <c r="AY20" s="1735"/>
      <c r="AZ20" s="1735"/>
      <c r="BA20" s="1735"/>
      <c r="BB20" s="1735"/>
      <c r="BC20" s="1735"/>
      <c r="BD20" s="1735"/>
      <c r="BE20" s="1735"/>
      <c r="BF20" s="1735"/>
      <c r="BG20" s="1735"/>
      <c r="BH20" s="1735"/>
      <c r="BI20" s="1735"/>
      <c r="BJ20" s="1735"/>
      <c r="BK20" s="1735"/>
      <c r="BL20" s="1735"/>
      <c r="BM20" s="1735"/>
      <c r="BN20" s="1735"/>
      <c r="BO20" s="1735"/>
      <c r="BP20" s="1735"/>
      <c r="BQ20" s="1735"/>
      <c r="BR20" s="1735"/>
      <c r="BS20" s="1735"/>
      <c r="BT20" s="1735"/>
      <c r="BU20" s="1735"/>
      <c r="BV20" s="1735"/>
      <c r="BW20" s="1735"/>
      <c r="BX20" s="1735"/>
      <c r="BY20" s="1735"/>
      <c r="BZ20" s="1735"/>
      <c r="CA20" s="1735"/>
      <c r="CB20" s="1735"/>
      <c r="CC20" s="1735"/>
      <c r="CD20" s="1735"/>
      <c r="CE20" s="1735"/>
      <c r="CF20" s="1735"/>
      <c r="CG20" s="1735"/>
      <c r="CH20" s="1735"/>
      <c r="CI20" s="1735"/>
      <c r="CJ20" s="1735"/>
      <c r="CK20" s="1735"/>
      <c r="CL20" s="1735"/>
      <c r="CM20" s="1735"/>
      <c r="CN20" s="1735"/>
      <c r="CO20" s="1735"/>
      <c r="CP20" s="1735"/>
      <c r="CQ20" s="1735"/>
      <c r="CR20" s="1735"/>
      <c r="CS20" s="1735"/>
      <c r="CT20" s="1735"/>
      <c r="CU20" s="1735"/>
      <c r="CV20" s="1735"/>
      <c r="CW20" s="1735"/>
      <c r="CX20" s="1735"/>
      <c r="CY20" s="1735"/>
      <c r="CZ20" s="1735"/>
      <c r="DA20" s="1735"/>
      <c r="DB20" s="1735"/>
      <c r="DC20" s="1735"/>
      <c r="DD20" s="1735"/>
      <c r="DE20" s="1735"/>
      <c r="DF20" s="1735"/>
      <c r="DG20" s="1735"/>
      <c r="DH20" s="1735"/>
      <c r="DI20" s="1735"/>
      <c r="DJ20" s="1735"/>
      <c r="DK20" s="1735"/>
      <c r="DL20" s="1735"/>
      <c r="DM20" s="1735"/>
      <c r="DN20" s="1735"/>
      <c r="DO20" s="1735"/>
      <c r="DP20" s="1735"/>
      <c r="DQ20" s="1735"/>
      <c r="DR20" s="1735"/>
      <c r="DS20" s="1735"/>
      <c r="DT20" s="1735"/>
      <c r="DU20" s="1735"/>
      <c r="DV20" s="1735"/>
      <c r="DW20" s="1735"/>
      <c r="DX20" s="1735"/>
      <c r="DY20" s="1735"/>
      <c r="DZ20" s="1735"/>
      <c r="EA20" s="1735"/>
      <c r="EB20" s="1735"/>
      <c r="EC20" s="1735"/>
      <c r="ED20" s="1735"/>
      <c r="EE20" s="1735"/>
      <c r="EF20" s="1735"/>
      <c r="EG20" s="1735"/>
      <c r="EH20" s="1735"/>
      <c r="EI20" s="1735"/>
      <c r="EJ20" s="1735"/>
      <c r="EK20" s="1735"/>
      <c r="EL20" s="1735"/>
      <c r="EM20" s="1735"/>
      <c r="EN20" s="1735"/>
      <c r="EO20" s="1735"/>
      <c r="EP20" s="1735"/>
      <c r="EQ20" s="1735"/>
      <c r="ER20" s="1735"/>
      <c r="ES20" s="1735"/>
      <c r="ET20" s="1735"/>
      <c r="EU20" s="1735"/>
      <c r="EV20" s="1735"/>
      <c r="EW20" s="1735"/>
      <c r="EX20" s="1735"/>
      <c r="EY20" s="1735"/>
      <c r="EZ20" s="1735"/>
      <c r="FA20" s="1735"/>
      <c r="FB20" s="1735"/>
      <c r="FC20" s="1735"/>
      <c r="FD20" s="1735"/>
      <c r="FE20" s="1735"/>
      <c r="FF20" s="1735"/>
      <c r="FG20" s="1735"/>
      <c r="FH20" s="1735"/>
      <c r="FI20" s="1735"/>
      <c r="FJ20" s="1735"/>
      <c r="FK20" s="1735"/>
      <c r="FL20" s="1735"/>
      <c r="FM20" s="1735"/>
      <c r="FN20" s="1735"/>
      <c r="FO20" s="1735"/>
      <c r="FP20" s="1735"/>
      <c r="FQ20" s="1735"/>
      <c r="FR20" s="1735"/>
      <c r="FS20" s="1735"/>
      <c r="FT20" s="1735"/>
      <c r="FU20" s="1735"/>
      <c r="FV20" s="1735"/>
      <c r="FW20" s="1735"/>
      <c r="FX20" s="1735"/>
      <c r="FY20" s="1735"/>
      <c r="FZ20" s="1735"/>
      <c r="GA20" s="1735"/>
      <c r="GB20" s="1735"/>
      <c r="GC20" s="1735"/>
      <c r="GD20" s="1735"/>
      <c r="GE20" s="1735"/>
      <c r="GF20" s="1735"/>
      <c r="GG20" s="1735"/>
      <c r="GH20" s="1735"/>
      <c r="GI20" s="1735"/>
      <c r="GJ20" s="1735"/>
      <c r="GK20" s="1735"/>
      <c r="GL20" s="1735"/>
      <c r="GM20" s="1735"/>
      <c r="GN20" s="1735"/>
      <c r="GO20" s="1735"/>
      <c r="GP20" s="1735"/>
      <c r="GQ20" s="1735"/>
      <c r="GR20" s="1735"/>
      <c r="GS20" s="1735"/>
      <c r="GT20" s="1735"/>
      <c r="GU20" s="1735"/>
      <c r="GV20" s="1735"/>
      <c r="GW20" s="1735"/>
      <c r="GX20" s="1735"/>
      <c r="GY20" s="1735"/>
      <c r="GZ20" s="1735"/>
      <c r="HA20" s="1735"/>
      <c r="HB20" s="1735"/>
      <c r="HC20" s="1735"/>
      <c r="HD20" s="1735"/>
      <c r="HE20" s="1735"/>
      <c r="HF20" s="1735"/>
      <c r="HG20" s="1735"/>
      <c r="HH20" s="1735"/>
      <c r="HI20" s="1735"/>
      <c r="HJ20" s="1735"/>
      <c r="HK20" s="1735"/>
      <c r="HL20" s="1735"/>
      <c r="HM20" s="1735"/>
      <c r="HN20" s="1735"/>
      <c r="HO20" s="1735"/>
      <c r="HP20" s="1735"/>
      <c r="HQ20" s="1735"/>
      <c r="HR20" s="1735"/>
      <c r="HS20" s="1735"/>
      <c r="HT20" s="1735"/>
      <c r="HU20" s="1735"/>
      <c r="HV20" s="1735"/>
      <c r="HW20" s="1735"/>
      <c r="HX20" s="1735"/>
      <c r="HY20" s="1735"/>
      <c r="HZ20" s="1735"/>
      <c r="IA20" s="1735"/>
      <c r="IB20" s="1735"/>
      <c r="IC20" s="1735"/>
      <c r="ID20" s="1735"/>
      <c r="IE20" s="1735"/>
      <c r="IF20" s="1735"/>
      <c r="IG20" s="1735"/>
      <c r="IH20" s="1735"/>
      <c r="II20" s="1735"/>
      <c r="IJ20" s="1735"/>
      <c r="IK20" s="1735"/>
      <c r="IL20" s="1735"/>
      <c r="IM20" s="1735"/>
      <c r="IN20" s="1735"/>
      <c r="IO20" s="1735"/>
      <c r="IP20" s="1735"/>
      <c r="IQ20" s="1735"/>
      <c r="IR20" s="1735"/>
      <c r="IS20" s="1735"/>
      <c r="IT20" s="1735"/>
      <c r="IU20" s="1735"/>
      <c r="IV20" s="1735"/>
      <c r="IW20" s="1735"/>
      <c r="IX20" s="1735"/>
      <c r="IY20" s="1735"/>
      <c r="IZ20" s="1735"/>
      <c r="JA20" s="1735"/>
      <c r="JB20" s="1735"/>
      <c r="JC20" s="1735"/>
      <c r="JD20" s="1735"/>
      <c r="JE20" s="1735"/>
      <c r="JF20" s="1735"/>
      <c r="JG20" s="1735"/>
      <c r="JH20" s="1735"/>
      <c r="JI20" s="1735"/>
      <c r="JJ20" s="1735"/>
      <c r="JK20" s="1735"/>
      <c r="JL20" s="1735"/>
      <c r="JM20" s="1735"/>
      <c r="JN20" s="1735"/>
      <c r="JO20" s="1735"/>
      <c r="JP20" s="1735"/>
      <c r="JQ20" s="1735"/>
      <c r="JR20" s="1735"/>
      <c r="JS20" s="1735"/>
      <c r="JT20" s="1735"/>
      <c r="JU20" s="1735"/>
      <c r="JV20" s="1735"/>
      <c r="JW20" s="1735"/>
      <c r="JX20" s="1735"/>
      <c r="JY20" s="1735"/>
      <c r="JZ20" s="1735"/>
      <c r="KA20" s="1735"/>
      <c r="KB20" s="1735"/>
      <c r="KC20" s="1735"/>
      <c r="KD20" s="1735"/>
      <c r="KE20" s="1735"/>
      <c r="KF20" s="1735"/>
      <c r="KG20" s="1735"/>
      <c r="KH20" s="1735"/>
      <c r="KI20" s="1735"/>
      <c r="KJ20" s="1735"/>
      <c r="KK20" s="1735"/>
      <c r="KL20" s="1735"/>
      <c r="KM20" s="1735"/>
      <c r="KN20" s="1735"/>
      <c r="KO20" s="1735"/>
      <c r="KP20" s="1735"/>
      <c r="KQ20" s="1735"/>
      <c r="KR20" s="1735"/>
      <c r="KS20" s="1735"/>
      <c r="KT20" s="1735"/>
      <c r="KU20" s="1735"/>
      <c r="KV20" s="1735"/>
      <c r="KW20" s="1735"/>
      <c r="KX20" s="1735"/>
      <c r="KY20" s="1735"/>
      <c r="KZ20" s="1735"/>
      <c r="LA20" s="1735"/>
      <c r="LB20" s="1735"/>
      <c r="LC20" s="1735"/>
      <c r="LD20" s="1735"/>
      <c r="LE20" s="1735"/>
      <c r="LF20" s="1735"/>
      <c r="LG20" s="1735"/>
      <c r="LH20" s="1735"/>
      <c r="LI20" s="1735"/>
      <c r="LJ20" s="1735"/>
      <c r="LK20" s="1735"/>
      <c r="LL20" s="1735"/>
      <c r="LM20" s="1735"/>
      <c r="LN20" s="1735"/>
      <c r="LO20" s="1735"/>
      <c r="LP20" s="1735"/>
      <c r="LQ20" s="1735"/>
      <c r="LR20" s="1735"/>
      <c r="LS20" s="1735"/>
      <c r="LT20" s="1735"/>
      <c r="LU20" s="1735"/>
      <c r="LV20" s="1735"/>
      <c r="LW20" s="1735"/>
      <c r="LX20" s="1735"/>
      <c r="LY20" s="1735"/>
      <c r="LZ20" s="1735"/>
      <c r="MA20" s="1735"/>
      <c r="MB20" s="1735"/>
      <c r="MC20" s="1735"/>
      <c r="MD20" s="1735"/>
      <c r="ME20" s="1735"/>
      <c r="MF20" s="1735"/>
      <c r="MG20" s="1735"/>
      <c r="MH20" s="1735"/>
      <c r="MI20" s="1735"/>
      <c r="MJ20" s="1735"/>
      <c r="MK20" s="1735"/>
      <c r="ML20" s="1735"/>
      <c r="MM20" s="1735"/>
      <c r="MN20" s="1735"/>
      <c r="MO20" s="1735"/>
      <c r="MP20" s="1735"/>
      <c r="MQ20" s="1735"/>
      <c r="MR20" s="1735"/>
      <c r="MS20" s="1735"/>
      <c r="MT20" s="1735"/>
      <c r="MU20" s="1735"/>
      <c r="MV20" s="1735"/>
      <c r="MW20" s="1735"/>
      <c r="MX20" s="1735"/>
      <c r="MY20" s="1735"/>
      <c r="MZ20" s="1735"/>
      <c r="NA20" s="1735"/>
      <c r="NB20" s="1735"/>
      <c r="NC20" s="1735"/>
      <c r="ND20" s="1735"/>
      <c r="NE20" s="1735"/>
      <c r="NF20" s="1735"/>
      <c r="NG20" s="1735"/>
      <c r="NH20" s="1735"/>
      <c r="NI20" s="1735"/>
      <c r="NJ20" s="1735"/>
      <c r="NK20" s="1735"/>
      <c r="NL20" s="1735"/>
      <c r="NM20" s="1735"/>
      <c r="NN20" s="1735"/>
      <c r="NO20" s="1735"/>
      <c r="NP20" s="1735"/>
      <c r="NQ20" s="1735"/>
      <c r="NR20" s="1735"/>
      <c r="NS20" s="1735"/>
      <c r="NT20" s="1735"/>
      <c r="NU20" s="1735"/>
      <c r="NV20" s="1735"/>
      <c r="NW20" s="1735"/>
      <c r="NX20" s="1735"/>
      <c r="NY20" s="1735"/>
      <c r="NZ20" s="1735"/>
      <c r="OA20" s="1735"/>
      <c r="OB20" s="1735"/>
      <c r="OC20" s="1735"/>
      <c r="OD20" s="1735"/>
      <c r="OE20" s="1735"/>
      <c r="OF20" s="1735"/>
      <c r="OG20" s="1735"/>
      <c r="OH20" s="1735"/>
      <c r="OI20" s="1735"/>
      <c r="OJ20" s="1735"/>
      <c r="OK20" s="1735"/>
      <c r="OL20" s="1735"/>
      <c r="OM20" s="1735"/>
      <c r="ON20" s="1735"/>
      <c r="OO20" s="1735"/>
      <c r="OP20" s="1735"/>
      <c r="OQ20" s="1735"/>
      <c r="OR20" s="1735"/>
      <c r="OS20" s="1735"/>
      <c r="OT20" s="1735"/>
      <c r="OU20" s="1735"/>
      <c r="OV20" s="1735"/>
      <c r="OW20" s="1735"/>
      <c r="OX20" s="1735"/>
      <c r="OY20" s="1735"/>
      <c r="OZ20" s="1735"/>
      <c r="PA20" s="1735"/>
      <c r="PB20" s="1735"/>
      <c r="PC20" s="1735"/>
      <c r="PD20" s="1735"/>
      <c r="PE20" s="1735"/>
      <c r="PF20" s="1735"/>
      <c r="PG20" s="1735"/>
      <c r="PH20" s="1735"/>
      <c r="PI20" s="1735"/>
      <c r="PJ20" s="1735"/>
      <c r="PK20" s="1735"/>
      <c r="PL20" s="1735"/>
      <c r="PM20" s="1735"/>
      <c r="PN20" s="1735"/>
      <c r="PO20" s="1735"/>
      <c r="PP20" s="1735"/>
      <c r="PQ20" s="1735"/>
      <c r="PR20" s="1735"/>
      <c r="PS20" s="1735"/>
      <c r="PT20" s="1735"/>
      <c r="PU20" s="1735"/>
      <c r="PV20" s="1735"/>
      <c r="PW20" s="1735"/>
      <c r="PX20" s="1735"/>
      <c r="PY20" s="1735"/>
      <c r="PZ20" s="1735"/>
      <c r="QA20" s="1735"/>
      <c r="QB20" s="1735"/>
      <c r="QC20" s="1735"/>
      <c r="QD20" s="1735"/>
      <c r="QE20" s="1735"/>
      <c r="QF20" s="1735"/>
      <c r="QG20" s="1735"/>
      <c r="QH20" s="1735"/>
      <c r="QI20" s="1735"/>
      <c r="QJ20" s="1735"/>
      <c r="QK20" s="1735"/>
      <c r="QL20" s="1735"/>
      <c r="QM20" s="1735"/>
      <c r="QN20" s="1735"/>
      <c r="QO20" s="1735"/>
      <c r="QP20" s="1735"/>
      <c r="QQ20" s="1735"/>
      <c r="QR20" s="1735"/>
      <c r="QS20" s="1735"/>
      <c r="QT20" s="1735"/>
      <c r="QU20" s="1735"/>
      <c r="QV20" s="1735"/>
      <c r="QW20" s="1735"/>
      <c r="QX20" s="1735"/>
      <c r="QY20" s="1735"/>
      <c r="QZ20" s="1735"/>
      <c r="RA20" s="1735"/>
      <c r="RB20" s="1735"/>
      <c r="RC20" s="1735"/>
      <c r="RD20" s="1735"/>
      <c r="RE20" s="1735"/>
      <c r="RF20" s="1735"/>
      <c r="RG20" s="1735"/>
      <c r="RH20" s="1735"/>
      <c r="RI20" s="1735"/>
      <c r="RJ20" s="1735"/>
      <c r="RK20" s="1735"/>
      <c r="RL20" s="1735"/>
      <c r="RM20" s="1735"/>
      <c r="RN20" s="1735"/>
      <c r="RO20" s="1735"/>
      <c r="RP20" s="1735"/>
      <c r="RQ20" s="1735"/>
      <c r="RR20" s="1735"/>
      <c r="RS20" s="1735"/>
      <c r="RT20" s="1735"/>
      <c r="RU20" s="1735"/>
      <c r="RV20" s="1735"/>
      <c r="RW20" s="1735"/>
      <c r="RX20" s="1735"/>
      <c r="RY20" s="1735"/>
      <c r="RZ20" s="1735"/>
      <c r="SA20" s="1735"/>
      <c r="SB20" s="1735"/>
      <c r="SC20" s="1735"/>
      <c r="SD20" s="1735"/>
      <c r="SE20" s="1735"/>
      <c r="SF20" s="1735"/>
      <c r="SG20" s="1735"/>
      <c r="SH20" s="1735"/>
      <c r="SI20" s="1735"/>
      <c r="SJ20" s="1735"/>
      <c r="SK20" s="1735"/>
      <c r="SL20" s="1735"/>
      <c r="SM20" s="1735"/>
      <c r="SN20" s="1735"/>
      <c r="SO20" s="1735"/>
      <c r="SP20" s="1735"/>
      <c r="SQ20" s="1735"/>
      <c r="SR20" s="1735"/>
      <c r="SS20" s="1735"/>
      <c r="ST20" s="1735"/>
      <c r="SU20" s="1735"/>
      <c r="SV20" s="1735"/>
      <c r="SW20" s="1735"/>
      <c r="SX20" s="1735"/>
      <c r="SY20" s="1735"/>
      <c r="SZ20" s="1735"/>
      <c r="TA20" s="1735"/>
      <c r="TB20" s="1735"/>
      <c r="TC20" s="1735"/>
      <c r="TD20" s="1735"/>
      <c r="TE20" s="1735"/>
      <c r="TF20" s="1735"/>
      <c r="TG20" s="1735"/>
      <c r="TH20" s="1735"/>
      <c r="TI20" s="1735"/>
      <c r="TJ20" s="1735"/>
      <c r="TK20" s="1735"/>
      <c r="TL20" s="1735"/>
      <c r="TM20" s="1735"/>
      <c r="TN20" s="1735"/>
      <c r="TO20" s="1735"/>
      <c r="TP20" s="1735"/>
      <c r="TQ20" s="1735"/>
      <c r="TR20" s="1735"/>
      <c r="TS20" s="1735"/>
      <c r="TT20" s="1735"/>
      <c r="TU20" s="1735"/>
      <c r="TV20" s="1735"/>
      <c r="TW20" s="1735"/>
      <c r="TX20" s="1735"/>
      <c r="TY20" s="1735"/>
      <c r="TZ20" s="1735"/>
      <c r="UA20" s="1735"/>
      <c r="UB20" s="1735"/>
      <c r="UC20" s="1735"/>
      <c r="UD20" s="1735"/>
      <c r="UE20" s="1735"/>
      <c r="UF20" s="1735"/>
      <c r="UG20" s="1735"/>
      <c r="UH20" s="1735"/>
      <c r="UI20" s="1735"/>
      <c r="UJ20" s="1735"/>
      <c r="UK20" s="1735"/>
      <c r="UL20" s="1735"/>
      <c r="UM20" s="1735"/>
      <c r="UN20" s="1735"/>
      <c r="UO20" s="1735"/>
      <c r="UP20" s="1735"/>
      <c r="UQ20" s="1735"/>
      <c r="UR20" s="1735"/>
      <c r="US20" s="1735"/>
      <c r="UT20" s="1735"/>
      <c r="UU20" s="1735"/>
      <c r="UV20" s="1735"/>
      <c r="UW20" s="1735"/>
      <c r="UX20" s="1735"/>
      <c r="UY20" s="1735"/>
      <c r="UZ20" s="1735"/>
      <c r="VA20" s="1735"/>
      <c r="VB20" s="1735"/>
      <c r="VC20" s="1735"/>
      <c r="VD20" s="1735"/>
      <c r="VE20" s="1735"/>
      <c r="VF20" s="1735"/>
      <c r="VG20" s="1735"/>
      <c r="VH20" s="1735"/>
      <c r="VI20" s="1735"/>
      <c r="VJ20" s="1735"/>
      <c r="VK20" s="1735"/>
      <c r="VL20" s="1735"/>
      <c r="VM20" s="1735"/>
      <c r="VN20" s="1735"/>
      <c r="VO20" s="1735"/>
      <c r="VP20" s="1735"/>
      <c r="VQ20" s="1735"/>
      <c r="VR20" s="1735"/>
      <c r="VS20" s="1735"/>
      <c r="VT20" s="1735"/>
      <c r="VU20" s="1735"/>
      <c r="VV20" s="1735"/>
      <c r="VW20" s="1735"/>
      <c r="VX20" s="1735"/>
      <c r="VY20" s="1735"/>
      <c r="VZ20" s="1735"/>
      <c r="WA20" s="1735"/>
      <c r="WB20" s="1735"/>
      <c r="WC20" s="1735"/>
      <c r="WD20" s="1735"/>
      <c r="WE20" s="1735"/>
      <c r="WF20" s="1735"/>
      <c r="WG20" s="1735"/>
      <c r="WH20" s="1735"/>
      <c r="WI20" s="1735"/>
      <c r="WJ20" s="1735"/>
      <c r="WK20" s="1735"/>
      <c r="WL20" s="1735"/>
      <c r="WM20" s="1735"/>
      <c r="WN20" s="1735"/>
      <c r="WO20" s="1735"/>
      <c r="WP20" s="1735"/>
      <c r="WQ20" s="1735"/>
      <c r="WR20" s="1735"/>
      <c r="WS20" s="1735"/>
      <c r="WT20" s="1735"/>
      <c r="WU20" s="1735"/>
      <c r="WV20" s="1735"/>
      <c r="WW20" s="1735"/>
      <c r="WX20" s="1735"/>
      <c r="WY20" s="1735"/>
      <c r="WZ20" s="1735"/>
      <c r="XA20" s="1735"/>
      <c r="XB20" s="1735"/>
      <c r="XC20" s="1735"/>
      <c r="XD20" s="1735"/>
      <c r="XE20" s="1735"/>
      <c r="XF20" s="1735"/>
      <c r="XG20" s="1735"/>
      <c r="XH20" s="1735"/>
      <c r="XI20" s="1735"/>
      <c r="XJ20" s="1735"/>
      <c r="XK20" s="1735"/>
      <c r="XL20" s="1735"/>
      <c r="XM20" s="1735"/>
      <c r="XN20" s="1735"/>
      <c r="XO20" s="1735"/>
      <c r="XP20" s="1735"/>
      <c r="XQ20" s="1735"/>
      <c r="XR20" s="1735"/>
      <c r="XS20" s="1735"/>
      <c r="XT20" s="1735"/>
      <c r="XU20" s="1735"/>
      <c r="XV20" s="1735"/>
      <c r="XW20" s="1735"/>
      <c r="XX20" s="1735"/>
      <c r="XY20" s="1735"/>
      <c r="XZ20" s="1735"/>
      <c r="YA20" s="1735"/>
      <c r="YB20" s="1735"/>
      <c r="YC20" s="1735"/>
      <c r="YD20" s="1735"/>
      <c r="YE20" s="1735"/>
      <c r="YF20" s="1735"/>
      <c r="YG20" s="1735"/>
      <c r="YH20" s="1735"/>
      <c r="YI20" s="1735"/>
      <c r="YJ20" s="1735"/>
      <c r="YK20" s="1735"/>
      <c r="YL20" s="1735"/>
      <c r="YM20" s="1735"/>
      <c r="YN20" s="1735"/>
      <c r="YO20" s="1735"/>
      <c r="YP20" s="1735"/>
      <c r="YQ20" s="1735"/>
      <c r="YR20" s="1735"/>
      <c r="YS20" s="1735"/>
      <c r="YT20" s="1735"/>
      <c r="YU20" s="1735"/>
      <c r="YV20" s="1735"/>
      <c r="YW20" s="1735"/>
      <c r="YX20" s="1735"/>
      <c r="YY20" s="1735"/>
      <c r="YZ20" s="1735"/>
      <c r="ZA20" s="1735"/>
      <c r="ZB20" s="1735"/>
      <c r="ZC20" s="1735"/>
      <c r="ZD20" s="1735"/>
      <c r="ZE20" s="1735"/>
      <c r="ZF20" s="1735"/>
      <c r="ZG20" s="1735"/>
      <c r="ZH20" s="1735"/>
      <c r="ZI20" s="1735"/>
      <c r="ZJ20" s="1735"/>
      <c r="ZK20" s="1735"/>
      <c r="ZL20" s="1735"/>
      <c r="ZM20" s="1735"/>
      <c r="ZN20" s="1735"/>
      <c r="ZO20" s="1735"/>
      <c r="ZP20" s="1735"/>
      <c r="ZQ20" s="1735"/>
      <c r="ZR20" s="1735"/>
      <c r="ZS20" s="1735"/>
      <c r="ZT20" s="1735"/>
      <c r="ZU20" s="1735"/>
      <c r="ZV20" s="1735"/>
      <c r="ZW20" s="1735"/>
      <c r="ZX20" s="1735"/>
      <c r="ZY20" s="1735"/>
      <c r="ZZ20" s="1735"/>
      <c r="AAA20" s="1735"/>
      <c r="AAB20" s="1735"/>
      <c r="AAC20" s="1735"/>
      <c r="AAD20" s="1735"/>
      <c r="AAE20" s="1735"/>
      <c r="AAF20" s="1735"/>
      <c r="AAG20" s="1735"/>
      <c r="AAH20" s="1735"/>
      <c r="AAI20" s="1735"/>
      <c r="AAJ20" s="1735"/>
      <c r="AAK20" s="1735"/>
      <c r="AAL20" s="1735"/>
      <c r="AAM20" s="1735"/>
      <c r="AAN20" s="1735"/>
      <c r="AAO20" s="1735"/>
      <c r="AAP20" s="1735"/>
      <c r="AAQ20" s="1735"/>
      <c r="AAR20" s="1735"/>
      <c r="AAS20" s="1735"/>
      <c r="AAT20" s="1735"/>
      <c r="AAU20" s="1735"/>
      <c r="AAV20" s="1735"/>
      <c r="AAW20" s="1735"/>
      <c r="AAX20" s="1735"/>
      <c r="AAY20" s="1735"/>
      <c r="AAZ20" s="1735"/>
      <c r="ABA20" s="1735"/>
      <c r="ABB20" s="1735"/>
      <c r="ABC20" s="1735"/>
      <c r="ABD20" s="1735"/>
      <c r="ABE20" s="1735"/>
      <c r="ABF20" s="1735"/>
      <c r="ABG20" s="1735"/>
      <c r="ABH20" s="1735"/>
      <c r="ABI20" s="1735"/>
      <c r="ABJ20" s="1735"/>
      <c r="ABK20" s="1735"/>
      <c r="ABL20" s="1735"/>
      <c r="ABM20" s="1735"/>
      <c r="ABN20" s="1735"/>
      <c r="ABO20" s="1735"/>
      <c r="ABP20" s="1735"/>
      <c r="ABQ20" s="1735"/>
      <c r="ABR20" s="1735"/>
      <c r="ABS20" s="1735"/>
      <c r="ABT20" s="1735"/>
      <c r="ABU20" s="1735"/>
      <c r="ABV20" s="1735"/>
      <c r="ABW20" s="1735"/>
      <c r="ABX20" s="1735"/>
      <c r="ABY20" s="1735"/>
      <c r="ABZ20" s="1735"/>
      <c r="ACA20" s="1735"/>
      <c r="ACB20" s="1735"/>
      <c r="ACC20" s="1735"/>
      <c r="ACD20" s="1735"/>
      <c r="ACE20" s="1735"/>
      <c r="ACF20" s="1735"/>
      <c r="ACG20" s="1735"/>
      <c r="ACH20" s="1735"/>
      <c r="ACI20" s="1735"/>
      <c r="ACJ20" s="1735"/>
      <c r="ACK20" s="1735"/>
      <c r="ACL20" s="1735"/>
      <c r="ACM20" s="1735"/>
      <c r="ACN20" s="1735"/>
      <c r="ACO20" s="1735"/>
      <c r="ACP20" s="1735"/>
      <c r="ACQ20" s="1735"/>
      <c r="ACR20" s="1735"/>
      <c r="ACS20" s="1735"/>
      <c r="ACT20" s="1735"/>
      <c r="ACU20" s="1735"/>
      <c r="ACV20" s="1735"/>
      <c r="ACW20" s="1735"/>
      <c r="ACX20" s="1735"/>
      <c r="ACY20" s="1735"/>
      <c r="ACZ20" s="1735"/>
      <c r="ADA20" s="1735"/>
      <c r="ADB20" s="1735"/>
      <c r="ADC20" s="1735"/>
      <c r="ADD20" s="1735"/>
      <c r="ADE20" s="1735"/>
      <c r="ADF20" s="1735"/>
      <c r="ADG20" s="1735"/>
      <c r="ADH20" s="1735"/>
      <c r="ADI20" s="1735"/>
      <c r="ADJ20" s="1735"/>
      <c r="ADK20" s="1735"/>
      <c r="ADL20" s="1735"/>
      <c r="ADM20" s="1735"/>
      <c r="ADN20" s="1735"/>
      <c r="ADO20" s="1735"/>
      <c r="ADP20" s="1735"/>
      <c r="ADQ20" s="1735"/>
      <c r="ADR20" s="1735"/>
      <c r="ADS20" s="1735"/>
      <c r="ADT20" s="1735"/>
      <c r="ADU20" s="1735"/>
      <c r="ADV20" s="1735"/>
      <c r="ADW20" s="1735"/>
      <c r="ADX20" s="1735"/>
      <c r="ADY20" s="1735"/>
      <c r="ADZ20" s="1735"/>
      <c r="AEA20" s="1735"/>
      <c r="AEB20" s="1735"/>
      <c r="AEC20" s="1735"/>
      <c r="AED20" s="1735"/>
      <c r="AEE20" s="1735"/>
      <c r="AEF20" s="1735"/>
      <c r="AEG20" s="1735"/>
      <c r="AEH20" s="1735"/>
      <c r="AEI20" s="1735"/>
      <c r="AEJ20" s="1735"/>
      <c r="AEK20" s="1735"/>
      <c r="AEL20" s="1735"/>
      <c r="AEM20" s="1735"/>
      <c r="AEN20" s="1735"/>
      <c r="AEO20" s="1735"/>
      <c r="AEP20" s="1735"/>
      <c r="AEQ20" s="1735"/>
      <c r="AER20" s="1735"/>
      <c r="AES20" s="1735"/>
      <c r="AET20" s="1735"/>
      <c r="AEU20" s="1735"/>
      <c r="AEV20" s="1735"/>
      <c r="AEW20" s="1735"/>
      <c r="AEX20" s="1735"/>
      <c r="AEY20" s="1735"/>
      <c r="AEZ20" s="1735"/>
      <c r="AFA20" s="1735"/>
      <c r="AFB20" s="1735"/>
      <c r="AFC20" s="1735"/>
      <c r="AFD20" s="1735"/>
      <c r="AFE20" s="1735"/>
      <c r="AFF20" s="1735"/>
      <c r="AFG20" s="1735"/>
      <c r="AFH20" s="1735"/>
      <c r="AFI20" s="1735"/>
      <c r="AFJ20" s="1735"/>
      <c r="AFK20" s="1735"/>
      <c r="AFL20" s="1735"/>
      <c r="AFM20" s="1735"/>
      <c r="AFN20" s="1735"/>
      <c r="AFO20" s="1735"/>
      <c r="AFP20" s="1735"/>
      <c r="AFQ20" s="1735"/>
      <c r="AFR20" s="1735"/>
      <c r="AFS20" s="1735"/>
      <c r="AFT20" s="1735"/>
      <c r="AFU20" s="1735"/>
      <c r="AFV20" s="1735"/>
      <c r="AFW20" s="1735"/>
      <c r="AFX20" s="1735"/>
      <c r="AFY20" s="1735"/>
      <c r="AFZ20" s="1735"/>
      <c r="AGA20" s="1735"/>
      <c r="AGB20" s="1735"/>
      <c r="AGC20" s="1735"/>
      <c r="AGD20" s="1735"/>
      <c r="AGE20" s="1735"/>
      <c r="AGF20" s="1735"/>
      <c r="AGG20" s="1735"/>
      <c r="AGH20" s="1735"/>
      <c r="AGI20" s="1735"/>
      <c r="AGJ20" s="1735"/>
      <c r="AGK20" s="1735"/>
      <c r="AGL20" s="1735"/>
      <c r="AGM20" s="1735"/>
      <c r="AGN20" s="1735"/>
      <c r="AGO20" s="1735"/>
      <c r="AGP20" s="1735"/>
      <c r="AGQ20" s="1735"/>
      <c r="AGR20" s="1735"/>
      <c r="AGS20" s="1735"/>
      <c r="AGT20" s="1735"/>
      <c r="AGU20" s="1735"/>
      <c r="AGV20" s="1735"/>
      <c r="AGW20" s="1735"/>
      <c r="AGX20" s="1735"/>
      <c r="AGY20" s="1735"/>
      <c r="AGZ20" s="1735"/>
      <c r="AHA20" s="1735"/>
      <c r="AHB20" s="1735"/>
      <c r="AHC20" s="1735"/>
      <c r="AHD20" s="1735"/>
      <c r="AHE20" s="1735"/>
      <c r="AHF20" s="1735"/>
      <c r="AHG20" s="1735"/>
      <c r="AHH20" s="1735"/>
      <c r="AHI20" s="1735"/>
      <c r="AHJ20" s="1735"/>
      <c r="AHK20" s="1735"/>
      <c r="AHL20" s="1735"/>
      <c r="AHM20" s="1735"/>
      <c r="AHN20" s="1735"/>
      <c r="AHO20" s="1735"/>
      <c r="AHP20" s="1735"/>
      <c r="AHQ20" s="1735"/>
      <c r="AHR20" s="1735"/>
      <c r="AHS20" s="1735"/>
      <c r="AHT20" s="1735"/>
      <c r="AHU20" s="1735"/>
      <c r="AHV20" s="1735"/>
      <c r="AHW20" s="1735"/>
      <c r="AHX20" s="1735"/>
      <c r="AHY20" s="1735"/>
      <c r="AHZ20" s="1735"/>
      <c r="AIA20" s="1735"/>
      <c r="AIB20" s="1735"/>
      <c r="AIC20" s="1735"/>
      <c r="AID20" s="1735"/>
      <c r="AIE20" s="1735"/>
      <c r="AIF20" s="1735"/>
      <c r="AIG20" s="1735"/>
      <c r="AIH20" s="1735"/>
      <c r="AII20" s="1735"/>
      <c r="AIJ20" s="1735"/>
      <c r="AIK20" s="1735"/>
      <c r="AIL20" s="1735"/>
      <c r="AIM20" s="1735"/>
      <c r="AIN20" s="1735"/>
      <c r="AIO20" s="1735"/>
      <c r="AIP20" s="1735"/>
      <c r="AIQ20" s="1735"/>
      <c r="AIR20" s="1735"/>
      <c r="AIS20" s="1735"/>
      <c r="AIT20" s="1735"/>
      <c r="AIU20" s="1735"/>
      <c r="AIV20" s="1735"/>
      <c r="AIW20" s="1735"/>
      <c r="AIX20" s="1735"/>
      <c r="AIY20" s="1735"/>
      <c r="AIZ20" s="1735"/>
      <c r="AJA20" s="1735"/>
      <c r="AJB20" s="1735"/>
      <c r="AJC20" s="1735"/>
      <c r="AJD20" s="1735"/>
      <c r="AJE20" s="1735"/>
      <c r="AJF20" s="1735"/>
      <c r="AJG20" s="1735"/>
      <c r="AJH20" s="1735"/>
      <c r="AJI20" s="1735"/>
      <c r="AJJ20" s="1735"/>
      <c r="AJK20" s="1735"/>
      <c r="AJL20" s="1735"/>
      <c r="AJM20" s="1735"/>
      <c r="AJN20" s="1735"/>
      <c r="AJO20" s="1735"/>
      <c r="AJP20" s="1735"/>
      <c r="AJQ20" s="1735"/>
      <c r="AJR20" s="1735"/>
      <c r="AJS20" s="1735"/>
      <c r="AJT20" s="1735"/>
      <c r="AJU20" s="1735"/>
      <c r="AJV20" s="1735"/>
      <c r="AJW20" s="1735"/>
      <c r="AJX20" s="1735"/>
      <c r="AJY20" s="1735"/>
      <c r="AJZ20" s="1735"/>
      <c r="AKA20" s="1735"/>
      <c r="AKB20" s="1735"/>
      <c r="AKC20" s="1735"/>
      <c r="AKD20" s="1735"/>
      <c r="AKE20" s="1735"/>
      <c r="AKF20" s="1735"/>
      <c r="AKG20" s="1735"/>
      <c r="AKH20" s="1735"/>
      <c r="AKI20" s="1735"/>
      <c r="AKJ20" s="1735"/>
      <c r="AKK20" s="1735"/>
      <c r="AKL20" s="1735"/>
      <c r="AKM20" s="1735"/>
      <c r="AKN20" s="1735"/>
      <c r="AKO20" s="1735"/>
      <c r="AKP20" s="1735"/>
      <c r="AKQ20" s="1735"/>
      <c r="AKR20" s="1735"/>
      <c r="AKS20" s="1735"/>
      <c r="AKT20" s="1735"/>
      <c r="AKU20" s="1735"/>
      <c r="AKV20" s="1735"/>
      <c r="AKW20" s="1735"/>
      <c r="AKX20" s="1735"/>
      <c r="AKY20" s="1735"/>
      <c r="AKZ20" s="1735"/>
      <c r="ALA20" s="1735"/>
      <c r="ALB20" s="1735"/>
      <c r="ALC20" s="1735"/>
      <c r="ALD20" s="1735"/>
      <c r="ALE20" s="1735"/>
      <c r="ALF20" s="1735"/>
      <c r="ALG20" s="1735"/>
      <c r="ALH20" s="1735"/>
      <c r="ALI20" s="1735"/>
      <c r="ALJ20" s="1735"/>
      <c r="ALK20" s="1735"/>
      <c r="ALL20" s="1735"/>
      <c r="ALM20" s="1735"/>
      <c r="ALN20" s="1735"/>
      <c r="ALO20" s="1735"/>
      <c r="ALP20" s="1735"/>
      <c r="ALQ20" s="1735"/>
      <c r="ALR20" s="1735"/>
      <c r="ALS20" s="1735"/>
      <c r="ALT20" s="1735"/>
      <c r="ALU20" s="1735"/>
      <c r="ALV20" s="1735"/>
      <c r="ALW20" s="1735"/>
      <c r="ALX20" s="1735"/>
      <c r="ALY20" s="1735"/>
      <c r="ALZ20" s="1735"/>
      <c r="AMA20" s="1735"/>
      <c r="AMB20" s="1735"/>
      <c r="AMC20" s="1735"/>
      <c r="AMD20" s="1735"/>
      <c r="AME20" s="1735"/>
      <c r="AMF20" s="1735"/>
      <c r="AMG20" s="1735"/>
      <c r="AMH20" s="1735"/>
      <c r="AMI20" s="1735"/>
      <c r="AMJ20" s="1735"/>
      <c r="AMK20" s="1735"/>
      <c r="AML20" s="1735"/>
      <c r="AMM20" s="1735"/>
    </row>
    <row r="21" spans="1:1027" ht="80.25" customHeight="1">
      <c r="A21" s="83" t="s">
        <v>168</v>
      </c>
      <c r="B21" s="134"/>
      <c r="C21" s="79"/>
      <c r="D21" s="1778" t="s">
        <v>8530</v>
      </c>
      <c r="E21" s="1778" t="s">
        <v>8619</v>
      </c>
      <c r="F21" s="1773"/>
      <c r="G21" s="1752">
        <v>15</v>
      </c>
      <c r="H21" s="80" t="s">
        <v>169</v>
      </c>
      <c r="I21" s="80" t="s">
        <v>167</v>
      </c>
      <c r="J21" s="80">
        <v>0.34499999999999997</v>
      </c>
      <c r="K21" s="80">
        <v>5</v>
      </c>
      <c r="L21" s="80">
        <v>145</v>
      </c>
      <c r="M21" s="80">
        <v>0.34499999999999997</v>
      </c>
      <c r="N21" s="81" t="s">
        <v>158</v>
      </c>
      <c r="O21" s="90">
        <v>37635</v>
      </c>
      <c r="P21" s="91">
        <v>39780</v>
      </c>
      <c r="Y21" s="1735"/>
      <c r="Z21" s="1735"/>
      <c r="AA21" s="1735"/>
      <c r="AB21" s="1735"/>
      <c r="AC21" s="1735"/>
      <c r="AD21" s="1735"/>
      <c r="AE21" s="1735"/>
      <c r="AF21" s="1735"/>
      <c r="AG21" s="1735"/>
      <c r="AH21" s="1735"/>
      <c r="AI21" s="1735"/>
      <c r="AJ21" s="1735"/>
      <c r="AK21" s="1735"/>
      <c r="AL21" s="1735"/>
      <c r="AM21" s="1735"/>
      <c r="AN21" s="1735"/>
      <c r="AO21" s="1735"/>
      <c r="AP21" s="1735"/>
      <c r="AQ21" s="1735"/>
      <c r="AR21" s="1735"/>
      <c r="AS21" s="1735"/>
      <c r="AT21" s="1735"/>
      <c r="AU21" s="1735"/>
      <c r="AV21" s="1735"/>
      <c r="AW21" s="1735"/>
      <c r="AX21" s="1735"/>
      <c r="AY21" s="1735"/>
      <c r="AZ21" s="1735"/>
      <c r="BA21" s="1735"/>
      <c r="BB21" s="1735"/>
      <c r="BC21" s="1735"/>
      <c r="BD21" s="1735"/>
      <c r="BE21" s="1735"/>
      <c r="BF21" s="1735"/>
      <c r="BG21" s="1735"/>
      <c r="BH21" s="1735"/>
      <c r="BI21" s="1735"/>
      <c r="BJ21" s="1735"/>
      <c r="BK21" s="1735"/>
      <c r="BL21" s="1735"/>
      <c r="BM21" s="1735"/>
      <c r="BN21" s="1735"/>
      <c r="BO21" s="1735"/>
      <c r="BP21" s="1735"/>
      <c r="BQ21" s="1735"/>
      <c r="BR21" s="1735"/>
      <c r="BS21" s="1735"/>
      <c r="BT21" s="1735"/>
      <c r="BU21" s="1735"/>
      <c r="BV21" s="1735"/>
      <c r="BW21" s="1735"/>
      <c r="BX21" s="1735"/>
      <c r="BY21" s="1735"/>
      <c r="BZ21" s="1735"/>
      <c r="CA21" s="1735"/>
      <c r="CB21" s="1735"/>
      <c r="CC21" s="1735"/>
      <c r="CD21" s="1735"/>
      <c r="CE21" s="1735"/>
      <c r="CF21" s="1735"/>
      <c r="CG21" s="1735"/>
      <c r="CH21" s="1735"/>
      <c r="CI21" s="1735"/>
      <c r="CJ21" s="1735"/>
      <c r="CK21" s="1735"/>
      <c r="CL21" s="1735"/>
      <c r="CM21" s="1735"/>
      <c r="CN21" s="1735"/>
      <c r="CO21" s="1735"/>
      <c r="CP21" s="1735"/>
      <c r="CQ21" s="1735"/>
      <c r="CR21" s="1735"/>
      <c r="CS21" s="1735"/>
      <c r="CT21" s="1735"/>
      <c r="CU21" s="1735"/>
      <c r="CV21" s="1735"/>
      <c r="CW21" s="1735"/>
      <c r="CX21" s="1735"/>
      <c r="CY21" s="1735"/>
      <c r="CZ21" s="1735"/>
      <c r="DA21" s="1735"/>
      <c r="DB21" s="1735"/>
      <c r="DC21" s="1735"/>
      <c r="DD21" s="1735"/>
      <c r="DE21" s="1735"/>
      <c r="DF21" s="1735"/>
      <c r="DG21" s="1735"/>
      <c r="DH21" s="1735"/>
      <c r="DI21" s="1735"/>
      <c r="DJ21" s="1735"/>
      <c r="DK21" s="1735"/>
      <c r="DL21" s="1735"/>
      <c r="DM21" s="1735"/>
      <c r="DN21" s="1735"/>
      <c r="DO21" s="1735"/>
      <c r="DP21" s="1735"/>
      <c r="DQ21" s="1735"/>
      <c r="DR21" s="1735"/>
      <c r="DS21" s="1735"/>
      <c r="DT21" s="1735"/>
      <c r="DU21" s="1735"/>
      <c r="DV21" s="1735"/>
      <c r="DW21" s="1735"/>
      <c r="DX21" s="1735"/>
      <c r="DY21" s="1735"/>
      <c r="DZ21" s="1735"/>
      <c r="EA21" s="1735"/>
      <c r="EB21" s="1735"/>
      <c r="EC21" s="1735"/>
      <c r="ED21" s="1735"/>
      <c r="EE21" s="1735"/>
      <c r="EF21" s="1735"/>
      <c r="EG21" s="1735"/>
      <c r="EH21" s="1735"/>
      <c r="EI21" s="1735"/>
      <c r="EJ21" s="1735"/>
      <c r="EK21" s="1735"/>
      <c r="EL21" s="1735"/>
      <c r="EM21" s="1735"/>
      <c r="EN21" s="1735"/>
      <c r="EO21" s="1735"/>
      <c r="EP21" s="1735"/>
      <c r="EQ21" s="1735"/>
      <c r="ER21" s="1735"/>
      <c r="ES21" s="1735"/>
      <c r="ET21" s="1735"/>
      <c r="EU21" s="1735"/>
      <c r="EV21" s="1735"/>
      <c r="EW21" s="1735"/>
      <c r="EX21" s="1735"/>
      <c r="EY21" s="1735"/>
      <c r="EZ21" s="1735"/>
      <c r="FA21" s="1735"/>
      <c r="FB21" s="1735"/>
      <c r="FC21" s="1735"/>
      <c r="FD21" s="1735"/>
      <c r="FE21" s="1735"/>
      <c r="FF21" s="1735"/>
      <c r="FG21" s="1735"/>
      <c r="FH21" s="1735"/>
      <c r="FI21" s="1735"/>
      <c r="FJ21" s="1735"/>
      <c r="FK21" s="1735"/>
      <c r="FL21" s="1735"/>
      <c r="FM21" s="1735"/>
      <c r="FN21" s="1735"/>
      <c r="FO21" s="1735"/>
      <c r="FP21" s="1735"/>
      <c r="FQ21" s="1735"/>
      <c r="FR21" s="1735"/>
      <c r="FS21" s="1735"/>
      <c r="FT21" s="1735"/>
      <c r="FU21" s="1735"/>
      <c r="FV21" s="1735"/>
      <c r="FW21" s="1735"/>
      <c r="FX21" s="1735"/>
      <c r="FY21" s="1735"/>
      <c r="FZ21" s="1735"/>
      <c r="GA21" s="1735"/>
      <c r="GB21" s="1735"/>
      <c r="GC21" s="1735"/>
      <c r="GD21" s="1735"/>
      <c r="GE21" s="1735"/>
      <c r="GF21" s="1735"/>
      <c r="GG21" s="1735"/>
      <c r="GH21" s="1735"/>
      <c r="GI21" s="1735"/>
      <c r="GJ21" s="1735"/>
      <c r="GK21" s="1735"/>
      <c r="GL21" s="1735"/>
      <c r="GM21" s="1735"/>
      <c r="GN21" s="1735"/>
      <c r="GO21" s="1735"/>
      <c r="GP21" s="1735"/>
      <c r="GQ21" s="1735"/>
      <c r="GR21" s="1735"/>
      <c r="GS21" s="1735"/>
      <c r="GT21" s="1735"/>
      <c r="GU21" s="1735"/>
      <c r="GV21" s="1735"/>
      <c r="GW21" s="1735"/>
      <c r="GX21" s="1735"/>
      <c r="GY21" s="1735"/>
      <c r="GZ21" s="1735"/>
      <c r="HA21" s="1735"/>
      <c r="HB21" s="1735"/>
      <c r="HC21" s="1735"/>
      <c r="HD21" s="1735"/>
      <c r="HE21" s="1735"/>
      <c r="HF21" s="1735"/>
      <c r="HG21" s="1735"/>
      <c r="HH21" s="1735"/>
      <c r="HI21" s="1735"/>
      <c r="HJ21" s="1735"/>
      <c r="HK21" s="1735"/>
      <c r="HL21" s="1735"/>
      <c r="HM21" s="1735"/>
      <c r="HN21" s="1735"/>
      <c r="HO21" s="1735"/>
      <c r="HP21" s="1735"/>
      <c r="HQ21" s="1735"/>
      <c r="HR21" s="1735"/>
      <c r="HS21" s="1735"/>
      <c r="HT21" s="1735"/>
      <c r="HU21" s="1735"/>
      <c r="HV21" s="1735"/>
      <c r="HW21" s="1735"/>
      <c r="HX21" s="1735"/>
      <c r="HY21" s="1735"/>
      <c r="HZ21" s="1735"/>
      <c r="IA21" s="1735"/>
      <c r="IB21" s="1735"/>
      <c r="IC21" s="1735"/>
      <c r="ID21" s="1735"/>
      <c r="IE21" s="1735"/>
      <c r="IF21" s="1735"/>
      <c r="IG21" s="1735"/>
      <c r="IH21" s="1735"/>
      <c r="II21" s="1735"/>
      <c r="IJ21" s="1735"/>
      <c r="IK21" s="1735"/>
      <c r="IL21" s="1735"/>
      <c r="IM21" s="1735"/>
      <c r="IN21" s="1735"/>
      <c r="IO21" s="1735"/>
      <c r="IP21" s="1735"/>
      <c r="IQ21" s="1735"/>
      <c r="IR21" s="1735"/>
      <c r="IS21" s="1735"/>
      <c r="IT21" s="1735"/>
      <c r="IU21" s="1735"/>
      <c r="IV21" s="1735"/>
      <c r="IW21" s="1735"/>
      <c r="IX21" s="1735"/>
      <c r="IY21" s="1735"/>
      <c r="IZ21" s="1735"/>
      <c r="JA21" s="1735"/>
      <c r="JB21" s="1735"/>
      <c r="JC21" s="1735"/>
      <c r="JD21" s="1735"/>
      <c r="JE21" s="1735"/>
      <c r="JF21" s="1735"/>
      <c r="JG21" s="1735"/>
      <c r="JH21" s="1735"/>
      <c r="JI21" s="1735"/>
      <c r="JJ21" s="1735"/>
      <c r="JK21" s="1735"/>
      <c r="JL21" s="1735"/>
      <c r="JM21" s="1735"/>
      <c r="JN21" s="1735"/>
      <c r="JO21" s="1735"/>
      <c r="JP21" s="1735"/>
      <c r="JQ21" s="1735"/>
      <c r="JR21" s="1735"/>
      <c r="JS21" s="1735"/>
      <c r="JT21" s="1735"/>
      <c r="JU21" s="1735"/>
      <c r="JV21" s="1735"/>
      <c r="JW21" s="1735"/>
      <c r="JX21" s="1735"/>
      <c r="JY21" s="1735"/>
      <c r="JZ21" s="1735"/>
      <c r="KA21" s="1735"/>
      <c r="KB21" s="1735"/>
      <c r="KC21" s="1735"/>
      <c r="KD21" s="1735"/>
      <c r="KE21" s="1735"/>
      <c r="KF21" s="1735"/>
      <c r="KG21" s="1735"/>
      <c r="KH21" s="1735"/>
      <c r="KI21" s="1735"/>
      <c r="KJ21" s="1735"/>
      <c r="KK21" s="1735"/>
      <c r="KL21" s="1735"/>
      <c r="KM21" s="1735"/>
      <c r="KN21" s="1735"/>
      <c r="KO21" s="1735"/>
      <c r="KP21" s="1735"/>
      <c r="KQ21" s="1735"/>
      <c r="KR21" s="1735"/>
      <c r="KS21" s="1735"/>
      <c r="KT21" s="1735"/>
      <c r="KU21" s="1735"/>
      <c r="KV21" s="1735"/>
      <c r="KW21" s="1735"/>
      <c r="KX21" s="1735"/>
      <c r="KY21" s="1735"/>
      <c r="KZ21" s="1735"/>
      <c r="LA21" s="1735"/>
      <c r="LB21" s="1735"/>
      <c r="LC21" s="1735"/>
      <c r="LD21" s="1735"/>
      <c r="LE21" s="1735"/>
      <c r="LF21" s="1735"/>
      <c r="LG21" s="1735"/>
      <c r="LH21" s="1735"/>
      <c r="LI21" s="1735"/>
      <c r="LJ21" s="1735"/>
      <c r="LK21" s="1735"/>
      <c r="LL21" s="1735"/>
      <c r="LM21" s="1735"/>
      <c r="LN21" s="1735"/>
      <c r="LO21" s="1735"/>
      <c r="LP21" s="1735"/>
      <c r="LQ21" s="1735"/>
      <c r="LR21" s="1735"/>
      <c r="LS21" s="1735"/>
      <c r="LT21" s="1735"/>
      <c r="LU21" s="1735"/>
      <c r="LV21" s="1735"/>
      <c r="LW21" s="1735"/>
      <c r="LX21" s="1735"/>
      <c r="LY21" s="1735"/>
      <c r="LZ21" s="1735"/>
      <c r="MA21" s="1735"/>
      <c r="MB21" s="1735"/>
      <c r="MC21" s="1735"/>
      <c r="MD21" s="1735"/>
      <c r="ME21" s="1735"/>
      <c r="MF21" s="1735"/>
      <c r="MG21" s="1735"/>
      <c r="MH21" s="1735"/>
      <c r="MI21" s="1735"/>
      <c r="MJ21" s="1735"/>
      <c r="MK21" s="1735"/>
      <c r="ML21" s="1735"/>
      <c r="MM21" s="1735"/>
      <c r="MN21" s="1735"/>
      <c r="MO21" s="1735"/>
      <c r="MP21" s="1735"/>
      <c r="MQ21" s="1735"/>
      <c r="MR21" s="1735"/>
      <c r="MS21" s="1735"/>
      <c r="MT21" s="1735"/>
      <c r="MU21" s="1735"/>
      <c r="MV21" s="1735"/>
      <c r="MW21" s="1735"/>
      <c r="MX21" s="1735"/>
      <c r="MY21" s="1735"/>
      <c r="MZ21" s="1735"/>
      <c r="NA21" s="1735"/>
      <c r="NB21" s="1735"/>
      <c r="NC21" s="1735"/>
      <c r="ND21" s="1735"/>
      <c r="NE21" s="1735"/>
      <c r="NF21" s="1735"/>
      <c r="NG21" s="1735"/>
      <c r="NH21" s="1735"/>
      <c r="NI21" s="1735"/>
      <c r="NJ21" s="1735"/>
      <c r="NK21" s="1735"/>
      <c r="NL21" s="1735"/>
      <c r="NM21" s="1735"/>
      <c r="NN21" s="1735"/>
      <c r="NO21" s="1735"/>
      <c r="NP21" s="1735"/>
      <c r="NQ21" s="1735"/>
      <c r="NR21" s="1735"/>
      <c r="NS21" s="1735"/>
      <c r="NT21" s="1735"/>
      <c r="NU21" s="1735"/>
      <c r="NV21" s="1735"/>
      <c r="NW21" s="1735"/>
      <c r="NX21" s="1735"/>
      <c r="NY21" s="1735"/>
      <c r="NZ21" s="1735"/>
      <c r="OA21" s="1735"/>
      <c r="OB21" s="1735"/>
      <c r="OC21" s="1735"/>
      <c r="OD21" s="1735"/>
      <c r="OE21" s="1735"/>
      <c r="OF21" s="1735"/>
      <c r="OG21" s="1735"/>
      <c r="OH21" s="1735"/>
      <c r="OI21" s="1735"/>
      <c r="OJ21" s="1735"/>
      <c r="OK21" s="1735"/>
      <c r="OL21" s="1735"/>
      <c r="OM21" s="1735"/>
      <c r="ON21" s="1735"/>
      <c r="OO21" s="1735"/>
      <c r="OP21" s="1735"/>
      <c r="OQ21" s="1735"/>
      <c r="OR21" s="1735"/>
      <c r="OS21" s="1735"/>
      <c r="OT21" s="1735"/>
      <c r="OU21" s="1735"/>
      <c r="OV21" s="1735"/>
      <c r="OW21" s="1735"/>
      <c r="OX21" s="1735"/>
      <c r="OY21" s="1735"/>
      <c r="OZ21" s="1735"/>
      <c r="PA21" s="1735"/>
      <c r="PB21" s="1735"/>
      <c r="PC21" s="1735"/>
      <c r="PD21" s="1735"/>
      <c r="PE21" s="1735"/>
      <c r="PF21" s="1735"/>
      <c r="PG21" s="1735"/>
      <c r="PH21" s="1735"/>
      <c r="PI21" s="1735"/>
      <c r="PJ21" s="1735"/>
      <c r="PK21" s="1735"/>
      <c r="PL21" s="1735"/>
      <c r="PM21" s="1735"/>
      <c r="PN21" s="1735"/>
      <c r="PO21" s="1735"/>
      <c r="PP21" s="1735"/>
      <c r="PQ21" s="1735"/>
      <c r="PR21" s="1735"/>
      <c r="PS21" s="1735"/>
      <c r="PT21" s="1735"/>
      <c r="PU21" s="1735"/>
      <c r="PV21" s="1735"/>
      <c r="PW21" s="1735"/>
      <c r="PX21" s="1735"/>
      <c r="PY21" s="1735"/>
      <c r="PZ21" s="1735"/>
      <c r="QA21" s="1735"/>
      <c r="QB21" s="1735"/>
      <c r="QC21" s="1735"/>
      <c r="QD21" s="1735"/>
      <c r="QE21" s="1735"/>
      <c r="QF21" s="1735"/>
      <c r="QG21" s="1735"/>
      <c r="QH21" s="1735"/>
      <c r="QI21" s="1735"/>
      <c r="QJ21" s="1735"/>
      <c r="QK21" s="1735"/>
      <c r="QL21" s="1735"/>
      <c r="QM21" s="1735"/>
      <c r="QN21" s="1735"/>
      <c r="QO21" s="1735"/>
      <c r="QP21" s="1735"/>
      <c r="QQ21" s="1735"/>
      <c r="QR21" s="1735"/>
      <c r="QS21" s="1735"/>
      <c r="QT21" s="1735"/>
      <c r="QU21" s="1735"/>
      <c r="QV21" s="1735"/>
      <c r="QW21" s="1735"/>
      <c r="QX21" s="1735"/>
      <c r="QY21" s="1735"/>
      <c r="QZ21" s="1735"/>
      <c r="RA21" s="1735"/>
      <c r="RB21" s="1735"/>
      <c r="RC21" s="1735"/>
      <c r="RD21" s="1735"/>
      <c r="RE21" s="1735"/>
      <c r="RF21" s="1735"/>
      <c r="RG21" s="1735"/>
      <c r="RH21" s="1735"/>
      <c r="RI21" s="1735"/>
      <c r="RJ21" s="1735"/>
      <c r="RK21" s="1735"/>
      <c r="RL21" s="1735"/>
      <c r="RM21" s="1735"/>
      <c r="RN21" s="1735"/>
      <c r="RO21" s="1735"/>
      <c r="RP21" s="1735"/>
      <c r="RQ21" s="1735"/>
      <c r="RR21" s="1735"/>
      <c r="RS21" s="1735"/>
      <c r="RT21" s="1735"/>
      <c r="RU21" s="1735"/>
      <c r="RV21" s="1735"/>
      <c r="RW21" s="1735"/>
      <c r="RX21" s="1735"/>
      <c r="RY21" s="1735"/>
      <c r="RZ21" s="1735"/>
      <c r="SA21" s="1735"/>
      <c r="SB21" s="1735"/>
      <c r="SC21" s="1735"/>
      <c r="SD21" s="1735"/>
      <c r="SE21" s="1735"/>
      <c r="SF21" s="1735"/>
      <c r="SG21" s="1735"/>
      <c r="SH21" s="1735"/>
      <c r="SI21" s="1735"/>
      <c r="SJ21" s="1735"/>
      <c r="SK21" s="1735"/>
      <c r="SL21" s="1735"/>
      <c r="SM21" s="1735"/>
      <c r="SN21" s="1735"/>
      <c r="SO21" s="1735"/>
      <c r="SP21" s="1735"/>
      <c r="SQ21" s="1735"/>
      <c r="SR21" s="1735"/>
      <c r="SS21" s="1735"/>
      <c r="ST21" s="1735"/>
      <c r="SU21" s="1735"/>
      <c r="SV21" s="1735"/>
      <c r="SW21" s="1735"/>
      <c r="SX21" s="1735"/>
      <c r="SY21" s="1735"/>
      <c r="SZ21" s="1735"/>
      <c r="TA21" s="1735"/>
      <c r="TB21" s="1735"/>
      <c r="TC21" s="1735"/>
      <c r="TD21" s="1735"/>
      <c r="TE21" s="1735"/>
      <c r="TF21" s="1735"/>
      <c r="TG21" s="1735"/>
      <c r="TH21" s="1735"/>
      <c r="TI21" s="1735"/>
      <c r="TJ21" s="1735"/>
      <c r="TK21" s="1735"/>
      <c r="TL21" s="1735"/>
      <c r="TM21" s="1735"/>
      <c r="TN21" s="1735"/>
      <c r="TO21" s="1735"/>
      <c r="TP21" s="1735"/>
      <c r="TQ21" s="1735"/>
      <c r="TR21" s="1735"/>
      <c r="TS21" s="1735"/>
      <c r="TT21" s="1735"/>
      <c r="TU21" s="1735"/>
      <c r="TV21" s="1735"/>
      <c r="TW21" s="1735"/>
      <c r="TX21" s="1735"/>
      <c r="TY21" s="1735"/>
      <c r="TZ21" s="1735"/>
      <c r="UA21" s="1735"/>
      <c r="UB21" s="1735"/>
      <c r="UC21" s="1735"/>
      <c r="UD21" s="1735"/>
      <c r="UE21" s="1735"/>
      <c r="UF21" s="1735"/>
      <c r="UG21" s="1735"/>
      <c r="UH21" s="1735"/>
      <c r="UI21" s="1735"/>
      <c r="UJ21" s="1735"/>
      <c r="UK21" s="1735"/>
      <c r="UL21" s="1735"/>
      <c r="UM21" s="1735"/>
      <c r="UN21" s="1735"/>
      <c r="UO21" s="1735"/>
      <c r="UP21" s="1735"/>
      <c r="UQ21" s="1735"/>
      <c r="UR21" s="1735"/>
      <c r="US21" s="1735"/>
      <c r="UT21" s="1735"/>
      <c r="UU21" s="1735"/>
      <c r="UV21" s="1735"/>
      <c r="UW21" s="1735"/>
      <c r="UX21" s="1735"/>
      <c r="UY21" s="1735"/>
      <c r="UZ21" s="1735"/>
      <c r="VA21" s="1735"/>
      <c r="VB21" s="1735"/>
      <c r="VC21" s="1735"/>
      <c r="VD21" s="1735"/>
      <c r="VE21" s="1735"/>
      <c r="VF21" s="1735"/>
      <c r="VG21" s="1735"/>
      <c r="VH21" s="1735"/>
      <c r="VI21" s="1735"/>
      <c r="VJ21" s="1735"/>
      <c r="VK21" s="1735"/>
      <c r="VL21" s="1735"/>
      <c r="VM21" s="1735"/>
      <c r="VN21" s="1735"/>
      <c r="VO21" s="1735"/>
      <c r="VP21" s="1735"/>
      <c r="VQ21" s="1735"/>
      <c r="VR21" s="1735"/>
      <c r="VS21" s="1735"/>
      <c r="VT21" s="1735"/>
      <c r="VU21" s="1735"/>
      <c r="VV21" s="1735"/>
      <c r="VW21" s="1735"/>
      <c r="VX21" s="1735"/>
      <c r="VY21" s="1735"/>
      <c r="VZ21" s="1735"/>
      <c r="WA21" s="1735"/>
      <c r="WB21" s="1735"/>
      <c r="WC21" s="1735"/>
      <c r="WD21" s="1735"/>
      <c r="WE21" s="1735"/>
      <c r="WF21" s="1735"/>
      <c r="WG21" s="1735"/>
      <c r="WH21" s="1735"/>
      <c r="WI21" s="1735"/>
      <c r="WJ21" s="1735"/>
      <c r="WK21" s="1735"/>
      <c r="WL21" s="1735"/>
      <c r="WM21" s="1735"/>
      <c r="WN21" s="1735"/>
      <c r="WO21" s="1735"/>
      <c r="WP21" s="1735"/>
      <c r="WQ21" s="1735"/>
      <c r="WR21" s="1735"/>
      <c r="WS21" s="1735"/>
      <c r="WT21" s="1735"/>
      <c r="WU21" s="1735"/>
      <c r="WV21" s="1735"/>
      <c r="WW21" s="1735"/>
      <c r="WX21" s="1735"/>
      <c r="WY21" s="1735"/>
      <c r="WZ21" s="1735"/>
      <c r="XA21" s="1735"/>
      <c r="XB21" s="1735"/>
      <c r="XC21" s="1735"/>
      <c r="XD21" s="1735"/>
      <c r="XE21" s="1735"/>
      <c r="XF21" s="1735"/>
      <c r="XG21" s="1735"/>
      <c r="XH21" s="1735"/>
      <c r="XI21" s="1735"/>
      <c r="XJ21" s="1735"/>
      <c r="XK21" s="1735"/>
      <c r="XL21" s="1735"/>
      <c r="XM21" s="1735"/>
      <c r="XN21" s="1735"/>
      <c r="XO21" s="1735"/>
      <c r="XP21" s="1735"/>
      <c r="XQ21" s="1735"/>
      <c r="XR21" s="1735"/>
      <c r="XS21" s="1735"/>
      <c r="XT21" s="1735"/>
      <c r="XU21" s="1735"/>
      <c r="XV21" s="1735"/>
      <c r="XW21" s="1735"/>
      <c r="XX21" s="1735"/>
      <c r="XY21" s="1735"/>
      <c r="XZ21" s="1735"/>
      <c r="YA21" s="1735"/>
      <c r="YB21" s="1735"/>
      <c r="YC21" s="1735"/>
      <c r="YD21" s="1735"/>
      <c r="YE21" s="1735"/>
      <c r="YF21" s="1735"/>
      <c r="YG21" s="1735"/>
      <c r="YH21" s="1735"/>
      <c r="YI21" s="1735"/>
      <c r="YJ21" s="1735"/>
      <c r="YK21" s="1735"/>
      <c r="YL21" s="1735"/>
      <c r="YM21" s="1735"/>
      <c r="YN21" s="1735"/>
      <c r="YO21" s="1735"/>
      <c r="YP21" s="1735"/>
      <c r="YQ21" s="1735"/>
      <c r="YR21" s="1735"/>
      <c r="YS21" s="1735"/>
      <c r="YT21" s="1735"/>
      <c r="YU21" s="1735"/>
      <c r="YV21" s="1735"/>
      <c r="YW21" s="1735"/>
      <c r="YX21" s="1735"/>
      <c r="YY21" s="1735"/>
      <c r="YZ21" s="1735"/>
      <c r="ZA21" s="1735"/>
      <c r="ZB21" s="1735"/>
      <c r="ZC21" s="1735"/>
      <c r="ZD21" s="1735"/>
      <c r="ZE21" s="1735"/>
      <c r="ZF21" s="1735"/>
      <c r="ZG21" s="1735"/>
      <c r="ZH21" s="1735"/>
      <c r="ZI21" s="1735"/>
      <c r="ZJ21" s="1735"/>
      <c r="ZK21" s="1735"/>
      <c r="ZL21" s="1735"/>
      <c r="ZM21" s="1735"/>
      <c r="ZN21" s="1735"/>
      <c r="ZO21" s="1735"/>
      <c r="ZP21" s="1735"/>
      <c r="ZQ21" s="1735"/>
      <c r="ZR21" s="1735"/>
      <c r="ZS21" s="1735"/>
      <c r="ZT21" s="1735"/>
      <c r="ZU21" s="1735"/>
      <c r="ZV21" s="1735"/>
      <c r="ZW21" s="1735"/>
      <c r="ZX21" s="1735"/>
      <c r="ZY21" s="1735"/>
      <c r="ZZ21" s="1735"/>
      <c r="AAA21" s="1735"/>
      <c r="AAB21" s="1735"/>
      <c r="AAC21" s="1735"/>
      <c r="AAD21" s="1735"/>
      <c r="AAE21" s="1735"/>
      <c r="AAF21" s="1735"/>
      <c r="AAG21" s="1735"/>
      <c r="AAH21" s="1735"/>
      <c r="AAI21" s="1735"/>
      <c r="AAJ21" s="1735"/>
      <c r="AAK21" s="1735"/>
      <c r="AAL21" s="1735"/>
      <c r="AAM21" s="1735"/>
      <c r="AAN21" s="1735"/>
      <c r="AAO21" s="1735"/>
      <c r="AAP21" s="1735"/>
      <c r="AAQ21" s="1735"/>
      <c r="AAR21" s="1735"/>
      <c r="AAS21" s="1735"/>
      <c r="AAT21" s="1735"/>
      <c r="AAU21" s="1735"/>
      <c r="AAV21" s="1735"/>
      <c r="AAW21" s="1735"/>
      <c r="AAX21" s="1735"/>
      <c r="AAY21" s="1735"/>
      <c r="AAZ21" s="1735"/>
      <c r="ABA21" s="1735"/>
      <c r="ABB21" s="1735"/>
      <c r="ABC21" s="1735"/>
      <c r="ABD21" s="1735"/>
      <c r="ABE21" s="1735"/>
      <c r="ABF21" s="1735"/>
      <c r="ABG21" s="1735"/>
      <c r="ABH21" s="1735"/>
      <c r="ABI21" s="1735"/>
      <c r="ABJ21" s="1735"/>
      <c r="ABK21" s="1735"/>
      <c r="ABL21" s="1735"/>
      <c r="ABM21" s="1735"/>
      <c r="ABN21" s="1735"/>
      <c r="ABO21" s="1735"/>
      <c r="ABP21" s="1735"/>
      <c r="ABQ21" s="1735"/>
      <c r="ABR21" s="1735"/>
      <c r="ABS21" s="1735"/>
      <c r="ABT21" s="1735"/>
      <c r="ABU21" s="1735"/>
      <c r="ABV21" s="1735"/>
      <c r="ABW21" s="1735"/>
      <c r="ABX21" s="1735"/>
      <c r="ABY21" s="1735"/>
      <c r="ABZ21" s="1735"/>
      <c r="ACA21" s="1735"/>
      <c r="ACB21" s="1735"/>
      <c r="ACC21" s="1735"/>
      <c r="ACD21" s="1735"/>
      <c r="ACE21" s="1735"/>
      <c r="ACF21" s="1735"/>
      <c r="ACG21" s="1735"/>
      <c r="ACH21" s="1735"/>
      <c r="ACI21" s="1735"/>
      <c r="ACJ21" s="1735"/>
      <c r="ACK21" s="1735"/>
      <c r="ACL21" s="1735"/>
      <c r="ACM21" s="1735"/>
      <c r="ACN21" s="1735"/>
      <c r="ACO21" s="1735"/>
      <c r="ACP21" s="1735"/>
      <c r="ACQ21" s="1735"/>
      <c r="ACR21" s="1735"/>
      <c r="ACS21" s="1735"/>
      <c r="ACT21" s="1735"/>
      <c r="ACU21" s="1735"/>
      <c r="ACV21" s="1735"/>
      <c r="ACW21" s="1735"/>
      <c r="ACX21" s="1735"/>
      <c r="ACY21" s="1735"/>
      <c r="ACZ21" s="1735"/>
      <c r="ADA21" s="1735"/>
      <c r="ADB21" s="1735"/>
      <c r="ADC21" s="1735"/>
      <c r="ADD21" s="1735"/>
      <c r="ADE21" s="1735"/>
      <c r="ADF21" s="1735"/>
      <c r="ADG21" s="1735"/>
      <c r="ADH21" s="1735"/>
      <c r="ADI21" s="1735"/>
      <c r="ADJ21" s="1735"/>
      <c r="ADK21" s="1735"/>
      <c r="ADL21" s="1735"/>
      <c r="ADM21" s="1735"/>
      <c r="ADN21" s="1735"/>
      <c r="ADO21" s="1735"/>
      <c r="ADP21" s="1735"/>
      <c r="ADQ21" s="1735"/>
      <c r="ADR21" s="1735"/>
      <c r="ADS21" s="1735"/>
      <c r="ADT21" s="1735"/>
      <c r="ADU21" s="1735"/>
      <c r="ADV21" s="1735"/>
      <c r="ADW21" s="1735"/>
      <c r="ADX21" s="1735"/>
      <c r="ADY21" s="1735"/>
      <c r="ADZ21" s="1735"/>
      <c r="AEA21" s="1735"/>
      <c r="AEB21" s="1735"/>
      <c r="AEC21" s="1735"/>
      <c r="AED21" s="1735"/>
      <c r="AEE21" s="1735"/>
      <c r="AEF21" s="1735"/>
      <c r="AEG21" s="1735"/>
      <c r="AEH21" s="1735"/>
      <c r="AEI21" s="1735"/>
      <c r="AEJ21" s="1735"/>
      <c r="AEK21" s="1735"/>
      <c r="AEL21" s="1735"/>
      <c r="AEM21" s="1735"/>
      <c r="AEN21" s="1735"/>
      <c r="AEO21" s="1735"/>
      <c r="AEP21" s="1735"/>
      <c r="AEQ21" s="1735"/>
      <c r="AER21" s="1735"/>
      <c r="AES21" s="1735"/>
      <c r="AET21" s="1735"/>
      <c r="AEU21" s="1735"/>
      <c r="AEV21" s="1735"/>
      <c r="AEW21" s="1735"/>
      <c r="AEX21" s="1735"/>
      <c r="AEY21" s="1735"/>
      <c r="AEZ21" s="1735"/>
      <c r="AFA21" s="1735"/>
      <c r="AFB21" s="1735"/>
      <c r="AFC21" s="1735"/>
      <c r="AFD21" s="1735"/>
      <c r="AFE21" s="1735"/>
      <c r="AFF21" s="1735"/>
      <c r="AFG21" s="1735"/>
      <c r="AFH21" s="1735"/>
      <c r="AFI21" s="1735"/>
      <c r="AFJ21" s="1735"/>
      <c r="AFK21" s="1735"/>
      <c r="AFL21" s="1735"/>
      <c r="AFM21" s="1735"/>
      <c r="AFN21" s="1735"/>
      <c r="AFO21" s="1735"/>
      <c r="AFP21" s="1735"/>
      <c r="AFQ21" s="1735"/>
      <c r="AFR21" s="1735"/>
      <c r="AFS21" s="1735"/>
      <c r="AFT21" s="1735"/>
      <c r="AFU21" s="1735"/>
      <c r="AFV21" s="1735"/>
      <c r="AFW21" s="1735"/>
      <c r="AFX21" s="1735"/>
      <c r="AFY21" s="1735"/>
      <c r="AFZ21" s="1735"/>
      <c r="AGA21" s="1735"/>
      <c r="AGB21" s="1735"/>
      <c r="AGC21" s="1735"/>
      <c r="AGD21" s="1735"/>
      <c r="AGE21" s="1735"/>
      <c r="AGF21" s="1735"/>
      <c r="AGG21" s="1735"/>
      <c r="AGH21" s="1735"/>
      <c r="AGI21" s="1735"/>
      <c r="AGJ21" s="1735"/>
      <c r="AGK21" s="1735"/>
      <c r="AGL21" s="1735"/>
      <c r="AGM21" s="1735"/>
      <c r="AGN21" s="1735"/>
      <c r="AGO21" s="1735"/>
      <c r="AGP21" s="1735"/>
      <c r="AGQ21" s="1735"/>
      <c r="AGR21" s="1735"/>
      <c r="AGS21" s="1735"/>
      <c r="AGT21" s="1735"/>
      <c r="AGU21" s="1735"/>
      <c r="AGV21" s="1735"/>
      <c r="AGW21" s="1735"/>
      <c r="AGX21" s="1735"/>
      <c r="AGY21" s="1735"/>
      <c r="AGZ21" s="1735"/>
      <c r="AHA21" s="1735"/>
      <c r="AHB21" s="1735"/>
      <c r="AHC21" s="1735"/>
      <c r="AHD21" s="1735"/>
      <c r="AHE21" s="1735"/>
      <c r="AHF21" s="1735"/>
      <c r="AHG21" s="1735"/>
      <c r="AHH21" s="1735"/>
      <c r="AHI21" s="1735"/>
      <c r="AHJ21" s="1735"/>
      <c r="AHK21" s="1735"/>
      <c r="AHL21" s="1735"/>
      <c r="AHM21" s="1735"/>
      <c r="AHN21" s="1735"/>
      <c r="AHO21" s="1735"/>
      <c r="AHP21" s="1735"/>
      <c r="AHQ21" s="1735"/>
      <c r="AHR21" s="1735"/>
      <c r="AHS21" s="1735"/>
      <c r="AHT21" s="1735"/>
      <c r="AHU21" s="1735"/>
      <c r="AHV21" s="1735"/>
      <c r="AHW21" s="1735"/>
      <c r="AHX21" s="1735"/>
      <c r="AHY21" s="1735"/>
      <c r="AHZ21" s="1735"/>
      <c r="AIA21" s="1735"/>
      <c r="AIB21" s="1735"/>
      <c r="AIC21" s="1735"/>
      <c r="AID21" s="1735"/>
      <c r="AIE21" s="1735"/>
      <c r="AIF21" s="1735"/>
      <c r="AIG21" s="1735"/>
      <c r="AIH21" s="1735"/>
      <c r="AII21" s="1735"/>
      <c r="AIJ21" s="1735"/>
      <c r="AIK21" s="1735"/>
      <c r="AIL21" s="1735"/>
      <c r="AIM21" s="1735"/>
      <c r="AIN21" s="1735"/>
      <c r="AIO21" s="1735"/>
      <c r="AIP21" s="1735"/>
      <c r="AIQ21" s="1735"/>
      <c r="AIR21" s="1735"/>
      <c r="AIS21" s="1735"/>
      <c r="AIT21" s="1735"/>
      <c r="AIU21" s="1735"/>
      <c r="AIV21" s="1735"/>
      <c r="AIW21" s="1735"/>
      <c r="AIX21" s="1735"/>
      <c r="AIY21" s="1735"/>
      <c r="AIZ21" s="1735"/>
      <c r="AJA21" s="1735"/>
      <c r="AJB21" s="1735"/>
      <c r="AJC21" s="1735"/>
      <c r="AJD21" s="1735"/>
      <c r="AJE21" s="1735"/>
      <c r="AJF21" s="1735"/>
      <c r="AJG21" s="1735"/>
      <c r="AJH21" s="1735"/>
      <c r="AJI21" s="1735"/>
      <c r="AJJ21" s="1735"/>
      <c r="AJK21" s="1735"/>
      <c r="AJL21" s="1735"/>
      <c r="AJM21" s="1735"/>
      <c r="AJN21" s="1735"/>
      <c r="AJO21" s="1735"/>
      <c r="AJP21" s="1735"/>
      <c r="AJQ21" s="1735"/>
      <c r="AJR21" s="1735"/>
      <c r="AJS21" s="1735"/>
      <c r="AJT21" s="1735"/>
      <c r="AJU21" s="1735"/>
      <c r="AJV21" s="1735"/>
      <c r="AJW21" s="1735"/>
      <c r="AJX21" s="1735"/>
      <c r="AJY21" s="1735"/>
      <c r="AJZ21" s="1735"/>
      <c r="AKA21" s="1735"/>
      <c r="AKB21" s="1735"/>
      <c r="AKC21" s="1735"/>
      <c r="AKD21" s="1735"/>
      <c r="AKE21" s="1735"/>
      <c r="AKF21" s="1735"/>
      <c r="AKG21" s="1735"/>
      <c r="AKH21" s="1735"/>
      <c r="AKI21" s="1735"/>
      <c r="AKJ21" s="1735"/>
      <c r="AKK21" s="1735"/>
      <c r="AKL21" s="1735"/>
      <c r="AKM21" s="1735"/>
      <c r="AKN21" s="1735"/>
      <c r="AKO21" s="1735"/>
      <c r="AKP21" s="1735"/>
      <c r="AKQ21" s="1735"/>
      <c r="AKR21" s="1735"/>
      <c r="AKS21" s="1735"/>
      <c r="AKT21" s="1735"/>
      <c r="AKU21" s="1735"/>
      <c r="AKV21" s="1735"/>
      <c r="AKW21" s="1735"/>
      <c r="AKX21" s="1735"/>
      <c r="AKY21" s="1735"/>
      <c r="AKZ21" s="1735"/>
      <c r="ALA21" s="1735"/>
      <c r="ALB21" s="1735"/>
      <c r="ALC21" s="1735"/>
      <c r="ALD21" s="1735"/>
      <c r="ALE21" s="1735"/>
      <c r="ALF21" s="1735"/>
      <c r="ALG21" s="1735"/>
      <c r="ALH21" s="1735"/>
      <c r="ALI21" s="1735"/>
      <c r="ALJ21" s="1735"/>
      <c r="ALK21" s="1735"/>
      <c r="ALL21" s="1735"/>
      <c r="ALM21" s="1735"/>
      <c r="ALN21" s="1735"/>
      <c r="ALO21" s="1735"/>
      <c r="ALP21" s="1735"/>
      <c r="ALQ21" s="1735"/>
      <c r="ALR21" s="1735"/>
      <c r="ALS21" s="1735"/>
      <c r="ALT21" s="1735"/>
      <c r="ALU21" s="1735"/>
      <c r="ALV21" s="1735"/>
      <c r="ALW21" s="1735"/>
      <c r="ALX21" s="1735"/>
      <c r="ALY21" s="1735"/>
      <c r="ALZ21" s="1735"/>
      <c r="AMA21" s="1735"/>
      <c r="AMB21" s="1735"/>
      <c r="AMC21" s="1735"/>
      <c r="AMD21" s="1735"/>
      <c r="AME21" s="1735"/>
      <c r="AMF21" s="1735"/>
      <c r="AMG21" s="1735"/>
      <c r="AMH21" s="1735"/>
      <c r="AMI21" s="1735"/>
      <c r="AMJ21" s="1735"/>
      <c r="AMK21" s="1735"/>
      <c r="AML21" s="1735"/>
      <c r="AMM21" s="1735"/>
    </row>
    <row r="22" spans="1:1027" ht="84.75" customHeight="1">
      <c r="A22" s="92" t="s">
        <v>170</v>
      </c>
      <c r="B22" s="138"/>
      <c r="C22" s="93"/>
      <c r="D22" s="1779" t="s">
        <v>8530</v>
      </c>
      <c r="E22" s="1779" t="s">
        <v>8619</v>
      </c>
      <c r="F22" s="1773"/>
      <c r="G22" s="499">
        <v>20</v>
      </c>
      <c r="H22" s="94" t="s">
        <v>171</v>
      </c>
      <c r="I22" s="94" t="s">
        <v>167</v>
      </c>
      <c r="J22" s="94">
        <v>0.5</v>
      </c>
      <c r="K22" s="94">
        <v>5</v>
      </c>
      <c r="L22" s="94">
        <v>80</v>
      </c>
      <c r="M22" s="94">
        <v>0.5</v>
      </c>
      <c r="N22" s="94" t="s">
        <v>158</v>
      </c>
      <c r="O22" s="95">
        <v>39170</v>
      </c>
      <c r="P22" s="96">
        <v>41400</v>
      </c>
      <c r="Y22" s="1733"/>
      <c r="Z22" s="1733"/>
      <c r="AA22" s="1733"/>
      <c r="AB22" s="1733"/>
      <c r="AC22" s="1733"/>
      <c r="AD22" s="1733"/>
      <c r="AE22" s="1733"/>
      <c r="AF22" s="1733"/>
      <c r="AG22" s="1733"/>
      <c r="AH22" s="1733"/>
      <c r="AI22" s="1733"/>
      <c r="AJ22" s="1733"/>
      <c r="AK22" s="1733"/>
      <c r="AL22" s="1733"/>
      <c r="AM22" s="1733"/>
      <c r="AN22" s="1733"/>
      <c r="AO22" s="1733"/>
      <c r="AP22" s="1733"/>
      <c r="AQ22" s="1733"/>
      <c r="AR22" s="1733"/>
      <c r="AS22" s="1733"/>
      <c r="AT22" s="1733"/>
      <c r="AU22" s="1733"/>
      <c r="AV22" s="1733"/>
      <c r="AW22" s="1733"/>
      <c r="AX22" s="1733"/>
      <c r="AY22" s="1733"/>
      <c r="AZ22" s="1733"/>
      <c r="BA22" s="1733"/>
      <c r="BB22" s="1733"/>
      <c r="BC22" s="1733"/>
      <c r="BD22" s="1733"/>
      <c r="BE22" s="1733"/>
      <c r="BF22" s="1733"/>
      <c r="BG22" s="1733"/>
      <c r="BH22" s="1733"/>
      <c r="BI22" s="1733"/>
      <c r="BJ22" s="1733"/>
      <c r="BK22" s="1733"/>
      <c r="BL22" s="1733"/>
      <c r="BM22" s="1733"/>
      <c r="BN22" s="1733"/>
      <c r="BO22" s="1733"/>
      <c r="BP22" s="1733"/>
      <c r="BQ22" s="1733"/>
      <c r="BR22" s="1733"/>
      <c r="BS22" s="1733"/>
      <c r="BT22" s="1733"/>
      <c r="BU22" s="1733"/>
      <c r="BV22" s="1733"/>
      <c r="BW22" s="1733"/>
      <c r="BX22" s="1733"/>
      <c r="BY22" s="1733"/>
      <c r="BZ22" s="1733"/>
      <c r="CA22" s="1733"/>
      <c r="CB22" s="1733"/>
      <c r="CC22" s="1733"/>
      <c r="CD22" s="1733"/>
      <c r="CE22" s="1733"/>
      <c r="CF22" s="1733"/>
      <c r="CG22" s="1733"/>
      <c r="CH22" s="1733"/>
      <c r="CI22" s="1733"/>
      <c r="CJ22" s="1733"/>
      <c r="CK22" s="1733"/>
      <c r="CL22" s="1733"/>
      <c r="CM22" s="1733"/>
      <c r="CN22" s="1733"/>
      <c r="CO22" s="1733"/>
      <c r="CP22" s="1733"/>
      <c r="CQ22" s="1733"/>
      <c r="CR22" s="1733"/>
      <c r="CS22" s="1733"/>
      <c r="CT22" s="1733"/>
      <c r="CU22" s="1733"/>
      <c r="CV22" s="1733"/>
      <c r="CW22" s="1733"/>
      <c r="CX22" s="1733"/>
      <c r="CY22" s="1733"/>
      <c r="CZ22" s="1733"/>
      <c r="DA22" s="1733"/>
      <c r="DB22" s="1733"/>
      <c r="DC22" s="1733"/>
      <c r="DD22" s="1733"/>
      <c r="DE22" s="1733"/>
      <c r="DF22" s="1733"/>
      <c r="DG22" s="1733"/>
      <c r="DH22" s="1733"/>
      <c r="DI22" s="1733"/>
      <c r="DJ22" s="1733"/>
      <c r="DK22" s="1733"/>
      <c r="DL22" s="1733"/>
      <c r="DM22" s="1733"/>
      <c r="DN22" s="1733"/>
      <c r="DO22" s="1733"/>
      <c r="DP22" s="1733"/>
      <c r="DQ22" s="1733"/>
      <c r="DR22" s="1733"/>
      <c r="DS22" s="1733"/>
      <c r="DT22" s="1733"/>
      <c r="DU22" s="1733"/>
      <c r="DV22" s="1733"/>
      <c r="DW22" s="1733"/>
      <c r="DX22" s="1733"/>
      <c r="DY22" s="1733"/>
      <c r="DZ22" s="1733"/>
      <c r="EA22" s="1733"/>
      <c r="EB22" s="1733"/>
      <c r="EC22" s="1733"/>
      <c r="ED22" s="1733"/>
      <c r="EE22" s="1733"/>
      <c r="EF22" s="1733"/>
      <c r="EG22" s="1733"/>
      <c r="EH22" s="1733"/>
      <c r="EI22" s="1733"/>
      <c r="EJ22" s="1733"/>
      <c r="EK22" s="1733"/>
      <c r="EL22" s="1733"/>
      <c r="EM22" s="1733"/>
      <c r="EN22" s="1733"/>
      <c r="EO22" s="1733"/>
      <c r="EP22" s="1733"/>
      <c r="EQ22" s="1733"/>
      <c r="ER22" s="1733"/>
      <c r="ES22" s="1733"/>
      <c r="ET22" s="1733"/>
      <c r="EU22" s="1733"/>
      <c r="EV22" s="1733"/>
      <c r="EW22" s="1733"/>
      <c r="EX22" s="1733"/>
      <c r="EY22" s="1733"/>
      <c r="EZ22" s="1733"/>
      <c r="FA22" s="1733"/>
      <c r="FB22" s="1733"/>
      <c r="FC22" s="1733"/>
      <c r="FD22" s="1733"/>
      <c r="FE22" s="1733"/>
      <c r="FF22" s="1733"/>
      <c r="FG22" s="1733"/>
      <c r="FH22" s="1733"/>
      <c r="FI22" s="1733"/>
      <c r="FJ22" s="1733"/>
      <c r="FK22" s="1733"/>
      <c r="FL22" s="1733"/>
      <c r="FM22" s="1733"/>
      <c r="FN22" s="1733"/>
      <c r="FO22" s="1733"/>
      <c r="FP22" s="1733"/>
      <c r="FQ22" s="1733"/>
      <c r="FR22" s="1733"/>
      <c r="FS22" s="1733"/>
      <c r="FT22" s="1733"/>
      <c r="FU22" s="1733"/>
      <c r="FV22" s="1733"/>
      <c r="FW22" s="1733"/>
      <c r="FX22" s="1733"/>
      <c r="FY22" s="1733"/>
      <c r="FZ22" s="1733"/>
      <c r="GA22" s="1733"/>
      <c r="GB22" s="1733"/>
      <c r="GC22" s="1733"/>
      <c r="GD22" s="1733"/>
      <c r="GE22" s="1733"/>
      <c r="GF22" s="1733"/>
      <c r="GG22" s="1733"/>
      <c r="GH22" s="1733"/>
      <c r="GI22" s="1733"/>
      <c r="GJ22" s="1733"/>
      <c r="GK22" s="1733"/>
      <c r="GL22" s="1733"/>
      <c r="GM22" s="1733"/>
      <c r="GN22" s="1733"/>
      <c r="GO22" s="1733"/>
      <c r="GP22" s="1733"/>
      <c r="GQ22" s="1733"/>
      <c r="GR22" s="1733"/>
      <c r="GS22" s="1733"/>
      <c r="GT22" s="1733"/>
      <c r="GU22" s="1733"/>
      <c r="GV22" s="1733"/>
      <c r="GW22" s="1733"/>
      <c r="GX22" s="1733"/>
      <c r="GY22" s="1733"/>
      <c r="GZ22" s="1733"/>
      <c r="HA22" s="1733"/>
      <c r="HB22" s="1733"/>
      <c r="HC22" s="1733"/>
      <c r="HD22" s="1733"/>
      <c r="HE22" s="1733"/>
      <c r="HF22" s="1733"/>
      <c r="HG22" s="1733"/>
      <c r="HH22" s="1733"/>
      <c r="HI22" s="1733"/>
      <c r="HJ22" s="1733"/>
      <c r="HK22" s="1733"/>
      <c r="HL22" s="1733"/>
      <c r="HM22" s="1733"/>
      <c r="HN22" s="1733"/>
      <c r="HO22" s="1733"/>
      <c r="HP22" s="1733"/>
      <c r="HQ22" s="1733"/>
      <c r="HR22" s="1733"/>
      <c r="HS22" s="1733"/>
      <c r="HT22" s="1733"/>
      <c r="HU22" s="1733"/>
      <c r="HV22" s="1733"/>
      <c r="HW22" s="1733"/>
      <c r="HX22" s="1733"/>
      <c r="HY22" s="1733"/>
      <c r="HZ22" s="1733"/>
      <c r="IA22" s="1733"/>
      <c r="IB22" s="1733"/>
      <c r="IC22" s="1733"/>
      <c r="ID22" s="1733"/>
      <c r="IE22" s="1733"/>
      <c r="IF22" s="1733"/>
      <c r="IG22" s="1733"/>
      <c r="IH22" s="1733"/>
      <c r="II22" s="1733"/>
      <c r="IJ22" s="1733"/>
      <c r="IK22" s="1733"/>
      <c r="IL22" s="1733"/>
      <c r="IM22" s="1733"/>
      <c r="IN22" s="1733"/>
      <c r="IO22" s="1733"/>
      <c r="IP22" s="1733"/>
      <c r="IQ22" s="1733"/>
      <c r="IR22" s="1733"/>
      <c r="IS22" s="1733"/>
      <c r="IT22" s="1733"/>
      <c r="IU22" s="1733"/>
      <c r="IV22" s="1733"/>
      <c r="IW22" s="1733"/>
      <c r="IX22" s="1733"/>
      <c r="IY22" s="1733"/>
      <c r="IZ22" s="1733"/>
      <c r="JA22" s="1733"/>
      <c r="JB22" s="1733"/>
      <c r="JC22" s="1733"/>
      <c r="JD22" s="1733"/>
      <c r="JE22" s="1733"/>
      <c r="JF22" s="1733"/>
      <c r="JG22" s="1733"/>
      <c r="JH22" s="1733"/>
      <c r="JI22" s="1733"/>
      <c r="JJ22" s="1733"/>
      <c r="JK22" s="1733"/>
      <c r="JL22" s="1733"/>
      <c r="JM22" s="1733"/>
      <c r="JN22" s="1733"/>
      <c r="JO22" s="1733"/>
      <c r="JP22" s="1733"/>
      <c r="JQ22" s="1733"/>
      <c r="JR22" s="1733"/>
      <c r="JS22" s="1733"/>
      <c r="JT22" s="1733"/>
      <c r="JU22" s="1733"/>
      <c r="JV22" s="1733"/>
      <c r="JW22" s="1733"/>
      <c r="JX22" s="1733"/>
      <c r="JY22" s="1733"/>
      <c r="JZ22" s="1733"/>
      <c r="KA22" s="1733"/>
      <c r="KB22" s="1733"/>
      <c r="KC22" s="1733"/>
      <c r="KD22" s="1733"/>
      <c r="KE22" s="1733"/>
      <c r="KF22" s="1733"/>
      <c r="KG22" s="1733"/>
      <c r="KH22" s="1733"/>
      <c r="KI22" s="1733"/>
      <c r="KJ22" s="1733"/>
      <c r="KK22" s="1733"/>
      <c r="KL22" s="1733"/>
      <c r="KM22" s="1733"/>
      <c r="KN22" s="1733"/>
      <c r="KO22" s="1733"/>
      <c r="KP22" s="1733"/>
      <c r="KQ22" s="1733"/>
      <c r="KR22" s="1733"/>
      <c r="KS22" s="1733"/>
      <c r="KT22" s="1733"/>
      <c r="KU22" s="1733"/>
      <c r="KV22" s="1733"/>
      <c r="KW22" s="1733"/>
      <c r="KX22" s="1733"/>
      <c r="KY22" s="1733"/>
      <c r="KZ22" s="1733"/>
      <c r="LA22" s="1733"/>
      <c r="LB22" s="1733"/>
      <c r="LC22" s="1733"/>
      <c r="LD22" s="1733"/>
      <c r="LE22" s="1733"/>
      <c r="LF22" s="1733"/>
      <c r="LG22" s="1733"/>
      <c r="LH22" s="1733"/>
      <c r="LI22" s="1733"/>
      <c r="LJ22" s="1733"/>
      <c r="LK22" s="1733"/>
      <c r="LL22" s="1733"/>
      <c r="LM22" s="1733"/>
      <c r="LN22" s="1733"/>
      <c r="LO22" s="1733"/>
      <c r="LP22" s="1733"/>
      <c r="LQ22" s="1733"/>
      <c r="LR22" s="1733"/>
      <c r="LS22" s="1733"/>
      <c r="LT22" s="1733"/>
      <c r="LU22" s="1733"/>
      <c r="LV22" s="1733"/>
      <c r="LW22" s="1733"/>
      <c r="LX22" s="1733"/>
      <c r="LY22" s="1733"/>
      <c r="LZ22" s="1733"/>
      <c r="MA22" s="1733"/>
      <c r="MB22" s="1733"/>
      <c r="MC22" s="1733"/>
      <c r="MD22" s="1733"/>
      <c r="ME22" s="1733"/>
      <c r="MF22" s="1733"/>
      <c r="MG22" s="1733"/>
      <c r="MH22" s="1733"/>
      <c r="MI22" s="1733"/>
      <c r="MJ22" s="1733"/>
      <c r="MK22" s="1733"/>
      <c r="ML22" s="1733"/>
      <c r="MM22" s="1733"/>
      <c r="MN22" s="1733"/>
      <c r="MO22" s="1733"/>
      <c r="MP22" s="1733"/>
      <c r="MQ22" s="1733"/>
      <c r="MR22" s="1733"/>
      <c r="MS22" s="1733"/>
      <c r="MT22" s="1733"/>
      <c r="MU22" s="1733"/>
      <c r="MV22" s="1733"/>
      <c r="MW22" s="1733"/>
      <c r="MX22" s="1733"/>
      <c r="MY22" s="1733"/>
      <c r="MZ22" s="1733"/>
      <c r="NA22" s="1733"/>
      <c r="NB22" s="1733"/>
      <c r="NC22" s="1733"/>
      <c r="ND22" s="1733"/>
      <c r="NE22" s="1733"/>
      <c r="NF22" s="1733"/>
      <c r="NG22" s="1733"/>
      <c r="NH22" s="1733"/>
      <c r="NI22" s="1733"/>
      <c r="NJ22" s="1733"/>
      <c r="NK22" s="1733"/>
      <c r="NL22" s="1733"/>
      <c r="NM22" s="1733"/>
      <c r="NN22" s="1733"/>
      <c r="NO22" s="1733"/>
      <c r="NP22" s="1733"/>
      <c r="NQ22" s="1733"/>
      <c r="NR22" s="1733"/>
      <c r="NS22" s="1733"/>
      <c r="NT22" s="1733"/>
      <c r="NU22" s="1733"/>
      <c r="NV22" s="1733"/>
      <c r="NW22" s="1733"/>
      <c r="NX22" s="1733"/>
      <c r="NY22" s="1733"/>
      <c r="NZ22" s="1733"/>
      <c r="OA22" s="1733"/>
      <c r="OB22" s="1733"/>
      <c r="OC22" s="1733"/>
      <c r="OD22" s="1733"/>
      <c r="OE22" s="1733"/>
      <c r="OF22" s="1733"/>
      <c r="OG22" s="1733"/>
      <c r="OH22" s="1733"/>
      <c r="OI22" s="1733"/>
      <c r="OJ22" s="1733"/>
      <c r="OK22" s="1733"/>
      <c r="OL22" s="1733"/>
      <c r="OM22" s="1733"/>
      <c r="ON22" s="1733"/>
      <c r="OO22" s="1733"/>
      <c r="OP22" s="1733"/>
      <c r="OQ22" s="1733"/>
      <c r="OR22" s="1733"/>
      <c r="OS22" s="1733"/>
      <c r="OT22" s="1733"/>
      <c r="OU22" s="1733"/>
      <c r="OV22" s="1733"/>
      <c r="OW22" s="1733"/>
      <c r="OX22" s="1733"/>
      <c r="OY22" s="1733"/>
      <c r="OZ22" s="1733"/>
      <c r="PA22" s="1733"/>
      <c r="PB22" s="1733"/>
      <c r="PC22" s="1733"/>
      <c r="PD22" s="1733"/>
      <c r="PE22" s="1733"/>
      <c r="PF22" s="1733"/>
      <c r="PG22" s="1733"/>
      <c r="PH22" s="1733"/>
      <c r="PI22" s="1733"/>
      <c r="PJ22" s="1733"/>
      <c r="PK22" s="1733"/>
      <c r="PL22" s="1733"/>
      <c r="PM22" s="1733"/>
      <c r="PN22" s="1733"/>
      <c r="PO22" s="1733"/>
      <c r="PP22" s="1733"/>
      <c r="PQ22" s="1733"/>
      <c r="PR22" s="1733"/>
      <c r="PS22" s="1733"/>
      <c r="PT22" s="1733"/>
      <c r="PU22" s="1733"/>
      <c r="PV22" s="1733"/>
      <c r="PW22" s="1733"/>
      <c r="PX22" s="1733"/>
      <c r="PY22" s="1733"/>
      <c r="PZ22" s="1733"/>
      <c r="QA22" s="1733"/>
      <c r="QB22" s="1733"/>
      <c r="QC22" s="1733"/>
      <c r="QD22" s="1733"/>
      <c r="QE22" s="1733"/>
      <c r="QF22" s="1733"/>
      <c r="QG22" s="1733"/>
      <c r="QH22" s="1733"/>
      <c r="QI22" s="1733"/>
      <c r="QJ22" s="1733"/>
      <c r="QK22" s="1733"/>
      <c r="QL22" s="1733"/>
      <c r="QM22" s="1733"/>
      <c r="QN22" s="1733"/>
      <c r="QO22" s="1733"/>
      <c r="QP22" s="1733"/>
      <c r="QQ22" s="1733"/>
      <c r="QR22" s="1733"/>
      <c r="QS22" s="1733"/>
      <c r="QT22" s="1733"/>
      <c r="QU22" s="1733"/>
      <c r="QV22" s="1733"/>
      <c r="QW22" s="1733"/>
      <c r="QX22" s="1733"/>
      <c r="QY22" s="1733"/>
      <c r="QZ22" s="1733"/>
      <c r="RA22" s="1733"/>
      <c r="RB22" s="1733"/>
      <c r="RC22" s="1733"/>
      <c r="RD22" s="1733"/>
      <c r="RE22" s="1733"/>
      <c r="RF22" s="1733"/>
      <c r="RG22" s="1733"/>
      <c r="RH22" s="1733"/>
      <c r="RI22" s="1733"/>
      <c r="RJ22" s="1733"/>
      <c r="RK22" s="1733"/>
      <c r="RL22" s="1733"/>
      <c r="RM22" s="1733"/>
      <c r="RN22" s="1733"/>
      <c r="RO22" s="1733"/>
      <c r="RP22" s="1733"/>
      <c r="RQ22" s="1733"/>
      <c r="RR22" s="1733"/>
      <c r="RS22" s="1733"/>
      <c r="RT22" s="1733"/>
      <c r="RU22" s="1733"/>
      <c r="RV22" s="1733"/>
      <c r="RW22" s="1733"/>
      <c r="RX22" s="1733"/>
      <c r="RY22" s="1733"/>
      <c r="RZ22" s="1733"/>
      <c r="SA22" s="1733"/>
      <c r="SB22" s="1733"/>
      <c r="SC22" s="1733"/>
      <c r="SD22" s="1733"/>
      <c r="SE22" s="1733"/>
      <c r="SF22" s="1733"/>
      <c r="SG22" s="1733"/>
      <c r="SH22" s="1733"/>
      <c r="SI22" s="1733"/>
      <c r="SJ22" s="1733"/>
      <c r="SK22" s="1733"/>
      <c r="SL22" s="1733"/>
      <c r="SM22" s="1733"/>
      <c r="SN22" s="1733"/>
      <c r="SO22" s="1733"/>
      <c r="SP22" s="1733"/>
      <c r="SQ22" s="1733"/>
      <c r="SR22" s="1733"/>
      <c r="SS22" s="1733"/>
      <c r="ST22" s="1733"/>
      <c r="SU22" s="1733"/>
      <c r="SV22" s="1733"/>
      <c r="SW22" s="1733"/>
      <c r="SX22" s="1733"/>
      <c r="SY22" s="1733"/>
      <c r="SZ22" s="1733"/>
      <c r="TA22" s="1733"/>
      <c r="TB22" s="1733"/>
      <c r="TC22" s="1733"/>
      <c r="TD22" s="1733"/>
      <c r="TE22" s="1733"/>
      <c r="TF22" s="1733"/>
      <c r="TG22" s="1733"/>
      <c r="TH22" s="1733"/>
      <c r="TI22" s="1733"/>
      <c r="TJ22" s="1733"/>
      <c r="TK22" s="1733"/>
      <c r="TL22" s="1733"/>
      <c r="TM22" s="1733"/>
      <c r="TN22" s="1733"/>
      <c r="TO22" s="1733"/>
      <c r="TP22" s="1733"/>
      <c r="TQ22" s="1733"/>
      <c r="TR22" s="1733"/>
      <c r="TS22" s="1733"/>
      <c r="TT22" s="1733"/>
      <c r="TU22" s="1733"/>
      <c r="TV22" s="1733"/>
      <c r="TW22" s="1733"/>
      <c r="TX22" s="1733"/>
      <c r="TY22" s="1733"/>
      <c r="TZ22" s="1733"/>
      <c r="UA22" s="1733"/>
      <c r="UB22" s="1733"/>
      <c r="UC22" s="1733"/>
      <c r="UD22" s="1733"/>
      <c r="UE22" s="1733"/>
      <c r="UF22" s="1733"/>
      <c r="UG22" s="1733"/>
      <c r="UH22" s="1733"/>
      <c r="UI22" s="1733"/>
      <c r="UJ22" s="1733"/>
      <c r="UK22" s="1733"/>
      <c r="UL22" s="1733"/>
      <c r="UM22" s="1733"/>
      <c r="UN22" s="1733"/>
      <c r="UO22" s="1733"/>
      <c r="UP22" s="1733"/>
      <c r="UQ22" s="1733"/>
      <c r="UR22" s="1733"/>
      <c r="US22" s="1733"/>
      <c r="UT22" s="1733"/>
      <c r="UU22" s="1733"/>
      <c r="UV22" s="1733"/>
      <c r="UW22" s="1733"/>
      <c r="UX22" s="1733"/>
      <c r="UY22" s="1733"/>
      <c r="UZ22" s="1733"/>
      <c r="VA22" s="1733"/>
      <c r="VB22" s="1733"/>
      <c r="VC22" s="1733"/>
      <c r="VD22" s="1733"/>
      <c r="VE22" s="1733"/>
      <c r="VF22" s="1733"/>
      <c r="VG22" s="1733"/>
      <c r="VH22" s="1733"/>
      <c r="VI22" s="1733"/>
      <c r="VJ22" s="1733"/>
      <c r="VK22" s="1733"/>
      <c r="VL22" s="1733"/>
      <c r="VM22" s="1733"/>
      <c r="VN22" s="1733"/>
      <c r="VO22" s="1733"/>
      <c r="VP22" s="1733"/>
      <c r="VQ22" s="1733"/>
      <c r="VR22" s="1733"/>
      <c r="VS22" s="1733"/>
      <c r="VT22" s="1733"/>
      <c r="VU22" s="1733"/>
      <c r="VV22" s="1733"/>
      <c r="VW22" s="1733"/>
      <c r="VX22" s="1733"/>
      <c r="VY22" s="1733"/>
      <c r="VZ22" s="1733"/>
      <c r="WA22" s="1733"/>
      <c r="WB22" s="1733"/>
      <c r="WC22" s="1733"/>
      <c r="WD22" s="1733"/>
      <c r="WE22" s="1733"/>
      <c r="WF22" s="1733"/>
      <c r="WG22" s="1733"/>
      <c r="WH22" s="1733"/>
      <c r="WI22" s="1733"/>
      <c r="WJ22" s="1733"/>
      <c r="WK22" s="1733"/>
      <c r="WL22" s="1733"/>
      <c r="WM22" s="1733"/>
      <c r="WN22" s="1733"/>
      <c r="WO22" s="1733"/>
      <c r="WP22" s="1733"/>
      <c r="WQ22" s="1733"/>
      <c r="WR22" s="1733"/>
      <c r="WS22" s="1733"/>
      <c r="WT22" s="1733"/>
      <c r="WU22" s="1733"/>
      <c r="WV22" s="1733"/>
      <c r="WW22" s="1733"/>
      <c r="WX22" s="1733"/>
      <c r="WY22" s="1733"/>
      <c r="WZ22" s="1733"/>
      <c r="XA22" s="1733"/>
      <c r="XB22" s="1733"/>
      <c r="XC22" s="1733"/>
      <c r="XD22" s="1733"/>
      <c r="XE22" s="1733"/>
      <c r="XF22" s="1733"/>
      <c r="XG22" s="1733"/>
      <c r="XH22" s="1733"/>
      <c r="XI22" s="1733"/>
      <c r="XJ22" s="1733"/>
      <c r="XK22" s="1733"/>
      <c r="XL22" s="1733"/>
      <c r="XM22" s="1733"/>
      <c r="XN22" s="1733"/>
      <c r="XO22" s="1733"/>
      <c r="XP22" s="1733"/>
      <c r="XQ22" s="1733"/>
      <c r="XR22" s="1733"/>
      <c r="XS22" s="1733"/>
      <c r="XT22" s="1733"/>
      <c r="XU22" s="1733"/>
      <c r="XV22" s="1733"/>
      <c r="XW22" s="1733"/>
      <c r="XX22" s="1733"/>
      <c r="XY22" s="1733"/>
      <c r="XZ22" s="1733"/>
      <c r="YA22" s="1733"/>
      <c r="YB22" s="1733"/>
      <c r="YC22" s="1733"/>
      <c r="YD22" s="1733"/>
      <c r="YE22" s="1733"/>
      <c r="YF22" s="1733"/>
      <c r="YG22" s="1733"/>
      <c r="YH22" s="1733"/>
      <c r="YI22" s="1733"/>
      <c r="YJ22" s="1733"/>
      <c r="YK22" s="1733"/>
      <c r="YL22" s="1733"/>
      <c r="YM22" s="1733"/>
      <c r="YN22" s="1733"/>
      <c r="YO22" s="1733"/>
      <c r="YP22" s="1733"/>
      <c r="YQ22" s="1733"/>
      <c r="YR22" s="1733"/>
      <c r="YS22" s="1733"/>
      <c r="YT22" s="1733"/>
      <c r="YU22" s="1733"/>
      <c r="YV22" s="1733"/>
      <c r="YW22" s="1733"/>
      <c r="YX22" s="1733"/>
      <c r="YY22" s="1733"/>
      <c r="YZ22" s="1733"/>
      <c r="ZA22" s="1733"/>
      <c r="ZB22" s="1733"/>
      <c r="ZC22" s="1733"/>
      <c r="ZD22" s="1733"/>
      <c r="ZE22" s="1733"/>
      <c r="ZF22" s="1733"/>
      <c r="ZG22" s="1733"/>
      <c r="ZH22" s="1733"/>
      <c r="ZI22" s="1733"/>
      <c r="ZJ22" s="1733"/>
      <c r="ZK22" s="1733"/>
      <c r="ZL22" s="1733"/>
      <c r="ZM22" s="1733"/>
      <c r="ZN22" s="1733"/>
      <c r="ZO22" s="1733"/>
      <c r="ZP22" s="1733"/>
      <c r="ZQ22" s="1733"/>
      <c r="ZR22" s="1733"/>
      <c r="ZS22" s="1733"/>
      <c r="ZT22" s="1733"/>
      <c r="ZU22" s="1733"/>
      <c r="ZV22" s="1733"/>
      <c r="ZW22" s="1733"/>
      <c r="ZX22" s="1733"/>
      <c r="ZY22" s="1733"/>
      <c r="ZZ22" s="1733"/>
      <c r="AAA22" s="1733"/>
      <c r="AAB22" s="1733"/>
      <c r="AAC22" s="1733"/>
      <c r="AAD22" s="1733"/>
      <c r="AAE22" s="1733"/>
      <c r="AAF22" s="1733"/>
      <c r="AAG22" s="1733"/>
      <c r="AAH22" s="1733"/>
      <c r="AAI22" s="1733"/>
      <c r="AAJ22" s="1733"/>
      <c r="AAK22" s="1733"/>
      <c r="AAL22" s="1733"/>
      <c r="AAM22" s="1733"/>
      <c r="AAN22" s="1733"/>
      <c r="AAO22" s="1733"/>
      <c r="AAP22" s="1733"/>
      <c r="AAQ22" s="1733"/>
      <c r="AAR22" s="1733"/>
      <c r="AAS22" s="1733"/>
      <c r="AAT22" s="1733"/>
      <c r="AAU22" s="1733"/>
      <c r="AAV22" s="1733"/>
      <c r="AAW22" s="1733"/>
      <c r="AAX22" s="1733"/>
      <c r="AAY22" s="1733"/>
      <c r="AAZ22" s="1733"/>
      <c r="ABA22" s="1733"/>
      <c r="ABB22" s="1733"/>
      <c r="ABC22" s="1733"/>
      <c r="ABD22" s="1733"/>
      <c r="ABE22" s="1733"/>
      <c r="ABF22" s="1733"/>
      <c r="ABG22" s="1733"/>
      <c r="ABH22" s="1733"/>
      <c r="ABI22" s="1733"/>
      <c r="ABJ22" s="1733"/>
      <c r="ABK22" s="1733"/>
      <c r="ABL22" s="1733"/>
      <c r="ABM22" s="1733"/>
      <c r="ABN22" s="1733"/>
      <c r="ABO22" s="1733"/>
      <c r="ABP22" s="1733"/>
      <c r="ABQ22" s="1733"/>
      <c r="ABR22" s="1733"/>
      <c r="ABS22" s="1733"/>
      <c r="ABT22" s="1733"/>
      <c r="ABU22" s="1733"/>
      <c r="ABV22" s="1733"/>
      <c r="ABW22" s="1733"/>
      <c r="ABX22" s="1733"/>
      <c r="ABY22" s="1733"/>
      <c r="ABZ22" s="1733"/>
      <c r="ACA22" s="1733"/>
      <c r="ACB22" s="1733"/>
      <c r="ACC22" s="1733"/>
      <c r="ACD22" s="1733"/>
      <c r="ACE22" s="1733"/>
      <c r="ACF22" s="1733"/>
      <c r="ACG22" s="1733"/>
      <c r="ACH22" s="1733"/>
      <c r="ACI22" s="1733"/>
      <c r="ACJ22" s="1733"/>
      <c r="ACK22" s="1733"/>
      <c r="ACL22" s="1733"/>
      <c r="ACM22" s="1733"/>
      <c r="ACN22" s="1733"/>
      <c r="ACO22" s="1733"/>
      <c r="ACP22" s="1733"/>
      <c r="ACQ22" s="1733"/>
      <c r="ACR22" s="1733"/>
      <c r="ACS22" s="1733"/>
      <c r="ACT22" s="1733"/>
      <c r="ACU22" s="1733"/>
      <c r="ACV22" s="1733"/>
      <c r="ACW22" s="1733"/>
      <c r="ACX22" s="1733"/>
      <c r="ACY22" s="1733"/>
      <c r="ACZ22" s="1733"/>
      <c r="ADA22" s="1733"/>
      <c r="ADB22" s="1733"/>
      <c r="ADC22" s="1733"/>
      <c r="ADD22" s="1733"/>
      <c r="ADE22" s="1733"/>
      <c r="ADF22" s="1733"/>
      <c r="ADG22" s="1733"/>
      <c r="ADH22" s="1733"/>
      <c r="ADI22" s="1733"/>
      <c r="ADJ22" s="1733"/>
      <c r="ADK22" s="1733"/>
      <c r="ADL22" s="1733"/>
      <c r="ADM22" s="1733"/>
      <c r="ADN22" s="1733"/>
      <c r="ADO22" s="1733"/>
      <c r="ADP22" s="1733"/>
      <c r="ADQ22" s="1733"/>
      <c r="ADR22" s="1733"/>
      <c r="ADS22" s="1733"/>
      <c r="ADT22" s="1733"/>
      <c r="ADU22" s="1733"/>
      <c r="ADV22" s="1733"/>
      <c r="ADW22" s="1733"/>
      <c r="ADX22" s="1733"/>
      <c r="ADY22" s="1733"/>
      <c r="ADZ22" s="1733"/>
      <c r="AEA22" s="1733"/>
      <c r="AEB22" s="1733"/>
      <c r="AEC22" s="1733"/>
      <c r="AED22" s="1733"/>
      <c r="AEE22" s="1733"/>
      <c r="AEF22" s="1733"/>
      <c r="AEG22" s="1733"/>
      <c r="AEH22" s="1733"/>
      <c r="AEI22" s="1733"/>
      <c r="AEJ22" s="1733"/>
      <c r="AEK22" s="1733"/>
      <c r="AEL22" s="1733"/>
      <c r="AEM22" s="1733"/>
      <c r="AEN22" s="1733"/>
      <c r="AEO22" s="1733"/>
      <c r="AEP22" s="1733"/>
      <c r="AEQ22" s="1733"/>
      <c r="AER22" s="1733"/>
      <c r="AES22" s="1733"/>
      <c r="AET22" s="1733"/>
      <c r="AEU22" s="1733"/>
      <c r="AEV22" s="1733"/>
      <c r="AEW22" s="1733"/>
      <c r="AEX22" s="1733"/>
      <c r="AEY22" s="1733"/>
      <c r="AEZ22" s="1733"/>
      <c r="AFA22" s="1733"/>
      <c r="AFB22" s="1733"/>
      <c r="AFC22" s="1733"/>
      <c r="AFD22" s="1733"/>
      <c r="AFE22" s="1733"/>
      <c r="AFF22" s="1733"/>
      <c r="AFG22" s="1733"/>
      <c r="AFH22" s="1733"/>
      <c r="AFI22" s="1733"/>
      <c r="AFJ22" s="1733"/>
      <c r="AFK22" s="1733"/>
      <c r="AFL22" s="1733"/>
      <c r="AFM22" s="1733"/>
      <c r="AFN22" s="1733"/>
      <c r="AFO22" s="1733"/>
      <c r="AFP22" s="1733"/>
      <c r="AFQ22" s="1733"/>
      <c r="AFR22" s="1733"/>
      <c r="AFS22" s="1733"/>
      <c r="AFT22" s="1733"/>
      <c r="AFU22" s="1733"/>
      <c r="AFV22" s="1733"/>
      <c r="AFW22" s="1733"/>
      <c r="AFX22" s="1733"/>
      <c r="AFY22" s="1733"/>
      <c r="AFZ22" s="1733"/>
      <c r="AGA22" s="1733"/>
      <c r="AGB22" s="1733"/>
      <c r="AGC22" s="1733"/>
      <c r="AGD22" s="1733"/>
      <c r="AGE22" s="1733"/>
      <c r="AGF22" s="1733"/>
      <c r="AGG22" s="1733"/>
      <c r="AGH22" s="1733"/>
      <c r="AGI22" s="1733"/>
      <c r="AGJ22" s="1733"/>
      <c r="AGK22" s="1733"/>
      <c r="AGL22" s="1733"/>
      <c r="AGM22" s="1733"/>
      <c r="AGN22" s="1733"/>
      <c r="AGO22" s="1733"/>
      <c r="AGP22" s="1733"/>
      <c r="AGQ22" s="1733"/>
      <c r="AGR22" s="1733"/>
      <c r="AGS22" s="1733"/>
      <c r="AGT22" s="1733"/>
      <c r="AGU22" s="1733"/>
      <c r="AGV22" s="1733"/>
      <c r="AGW22" s="1733"/>
      <c r="AGX22" s="1733"/>
      <c r="AGY22" s="1733"/>
      <c r="AGZ22" s="1733"/>
      <c r="AHA22" s="1733"/>
      <c r="AHB22" s="1733"/>
      <c r="AHC22" s="1733"/>
      <c r="AHD22" s="1733"/>
      <c r="AHE22" s="1733"/>
      <c r="AHF22" s="1733"/>
      <c r="AHG22" s="1733"/>
      <c r="AHH22" s="1733"/>
      <c r="AHI22" s="1733"/>
      <c r="AHJ22" s="1733"/>
      <c r="AHK22" s="1733"/>
      <c r="AHL22" s="1733"/>
      <c r="AHM22" s="1733"/>
      <c r="AHN22" s="1733"/>
      <c r="AHO22" s="1733"/>
      <c r="AHP22" s="1733"/>
      <c r="AHQ22" s="1733"/>
      <c r="AHR22" s="1733"/>
      <c r="AHS22" s="1733"/>
      <c r="AHT22" s="1733"/>
      <c r="AHU22" s="1733"/>
      <c r="AHV22" s="1733"/>
      <c r="AHW22" s="1733"/>
      <c r="AHX22" s="1733"/>
      <c r="AHY22" s="1733"/>
      <c r="AHZ22" s="1733"/>
      <c r="AIA22" s="1733"/>
      <c r="AIB22" s="1733"/>
      <c r="AIC22" s="1733"/>
      <c r="AID22" s="1733"/>
      <c r="AIE22" s="1733"/>
      <c r="AIF22" s="1733"/>
      <c r="AIG22" s="1733"/>
      <c r="AIH22" s="1733"/>
      <c r="AII22" s="1733"/>
      <c r="AIJ22" s="1733"/>
      <c r="AIK22" s="1733"/>
      <c r="AIL22" s="1733"/>
      <c r="AIM22" s="1733"/>
      <c r="AIN22" s="1733"/>
      <c r="AIO22" s="1733"/>
      <c r="AIP22" s="1733"/>
      <c r="AIQ22" s="1733"/>
      <c r="AIR22" s="1733"/>
      <c r="AIS22" s="1733"/>
      <c r="AIT22" s="1733"/>
      <c r="AIU22" s="1733"/>
      <c r="AIV22" s="1733"/>
      <c r="AIW22" s="1733"/>
      <c r="AIX22" s="1733"/>
      <c r="AIY22" s="1733"/>
      <c r="AIZ22" s="1733"/>
      <c r="AJA22" s="1733"/>
      <c r="AJB22" s="1733"/>
      <c r="AJC22" s="1733"/>
      <c r="AJD22" s="1733"/>
      <c r="AJE22" s="1733"/>
      <c r="AJF22" s="1733"/>
      <c r="AJG22" s="1733"/>
      <c r="AJH22" s="1733"/>
      <c r="AJI22" s="1733"/>
      <c r="AJJ22" s="1733"/>
      <c r="AJK22" s="1733"/>
      <c r="AJL22" s="1733"/>
      <c r="AJM22" s="1733"/>
      <c r="AJN22" s="1733"/>
      <c r="AJO22" s="1733"/>
      <c r="AJP22" s="1733"/>
      <c r="AJQ22" s="1733"/>
      <c r="AJR22" s="1733"/>
      <c r="AJS22" s="1733"/>
      <c r="AJT22" s="1733"/>
      <c r="AJU22" s="1733"/>
      <c r="AJV22" s="1733"/>
      <c r="AJW22" s="1733"/>
      <c r="AJX22" s="1733"/>
      <c r="AJY22" s="1733"/>
      <c r="AJZ22" s="1733"/>
      <c r="AKA22" s="1733"/>
      <c r="AKB22" s="1733"/>
      <c r="AKC22" s="1733"/>
      <c r="AKD22" s="1733"/>
      <c r="AKE22" s="1733"/>
      <c r="AKF22" s="1733"/>
      <c r="AKG22" s="1733"/>
      <c r="AKH22" s="1733"/>
      <c r="AKI22" s="1733"/>
      <c r="AKJ22" s="1733"/>
      <c r="AKK22" s="1733"/>
      <c r="AKL22" s="1733"/>
      <c r="AKM22" s="1733"/>
      <c r="AKN22" s="1733"/>
      <c r="AKO22" s="1733"/>
      <c r="AKP22" s="1733"/>
      <c r="AKQ22" s="1733"/>
      <c r="AKR22" s="1733"/>
      <c r="AKS22" s="1733"/>
      <c r="AKT22" s="1733"/>
      <c r="AKU22" s="1733"/>
      <c r="AKV22" s="1733"/>
      <c r="AKW22" s="1733"/>
      <c r="AKX22" s="1733"/>
      <c r="AKY22" s="1733"/>
      <c r="AKZ22" s="1733"/>
      <c r="ALA22" s="1733"/>
      <c r="ALB22" s="1733"/>
      <c r="ALC22" s="1733"/>
      <c r="ALD22" s="1733"/>
      <c r="ALE22" s="1733"/>
      <c r="ALF22" s="1733"/>
      <c r="ALG22" s="1733"/>
      <c r="ALH22" s="1733"/>
      <c r="ALI22" s="1733"/>
      <c r="ALJ22" s="1733"/>
      <c r="ALK22" s="1733"/>
      <c r="ALL22" s="1733"/>
      <c r="ALM22" s="1733"/>
      <c r="ALN22" s="1733"/>
      <c r="ALO22" s="1733"/>
      <c r="ALP22" s="1733"/>
      <c r="ALQ22" s="1733"/>
      <c r="ALR22" s="1733"/>
      <c r="ALS22" s="1733"/>
      <c r="ALT22" s="1733"/>
      <c r="ALU22" s="1733"/>
      <c r="ALV22" s="1733"/>
      <c r="ALW22" s="1733"/>
      <c r="ALX22" s="1733"/>
      <c r="ALY22" s="1733"/>
      <c r="ALZ22" s="1733"/>
      <c r="AMA22" s="1733"/>
      <c r="AMB22" s="1733"/>
      <c r="AMC22" s="1733"/>
      <c r="AMD22" s="1733"/>
      <c r="AME22" s="1733"/>
      <c r="AMF22" s="1733"/>
      <c r="AMG22" s="1733"/>
      <c r="AMH22" s="1733"/>
      <c r="AMI22" s="1733"/>
      <c r="AMJ22" s="1733"/>
      <c r="AMK22" s="1733"/>
      <c r="AML22" s="1733"/>
      <c r="AMM22" s="1733"/>
    </row>
    <row r="23" spans="1:1027" ht="83.25" customHeight="1">
      <c r="A23" s="1983" t="s">
        <v>8537</v>
      </c>
      <c r="B23" s="1988"/>
      <c r="C23" s="1987"/>
      <c r="D23" s="1989" t="s">
        <v>8530</v>
      </c>
      <c r="E23" s="1989" t="s">
        <v>8619</v>
      </c>
      <c r="F23" s="1773"/>
      <c r="G23" s="1988">
        <v>10</v>
      </c>
      <c r="H23" s="1986" t="s">
        <v>8538</v>
      </c>
      <c r="I23" s="1986" t="s">
        <v>180</v>
      </c>
      <c r="J23" s="1986">
        <v>1</v>
      </c>
      <c r="K23" s="1986"/>
      <c r="L23" s="1986">
        <v>80</v>
      </c>
      <c r="M23" s="1986">
        <v>1</v>
      </c>
      <c r="N23" s="1169" t="s">
        <v>158</v>
      </c>
      <c r="O23" s="1985">
        <v>40755</v>
      </c>
      <c r="P23" s="102">
        <v>43785</v>
      </c>
      <c r="Q23" s="1735"/>
      <c r="R23" s="1735"/>
      <c r="S23" s="1161"/>
      <c r="T23" s="1747"/>
      <c r="U23" s="1735"/>
      <c r="V23" s="1735"/>
      <c r="W23" s="1735"/>
      <c r="X23" s="1735"/>
    </row>
    <row r="24" spans="1:1027" ht="83.25" customHeight="1">
      <c r="A24" s="1983" t="s">
        <v>8536</v>
      </c>
      <c r="B24" s="1988"/>
      <c r="C24" s="1746"/>
      <c r="D24" s="1778" t="s">
        <v>8530</v>
      </c>
      <c r="E24" s="1778" t="s">
        <v>8619</v>
      </c>
      <c r="F24" s="1773"/>
      <c r="G24" s="446">
        <v>10</v>
      </c>
      <c r="H24" s="1796" t="s">
        <v>8531</v>
      </c>
      <c r="I24" s="1796" t="s">
        <v>164</v>
      </c>
      <c r="J24" s="1745">
        <v>1</v>
      </c>
      <c r="K24" s="1745"/>
      <c r="L24" s="1745">
        <v>80</v>
      </c>
      <c r="M24" s="1745">
        <v>1</v>
      </c>
      <c r="N24" s="1750" t="s">
        <v>158</v>
      </c>
      <c r="O24" s="1741">
        <v>43720</v>
      </c>
      <c r="P24" s="102">
        <v>46970</v>
      </c>
      <c r="Q24" s="1735"/>
      <c r="R24" s="1735"/>
      <c r="S24" s="1161"/>
      <c r="T24" s="1747"/>
      <c r="U24" s="1735"/>
      <c r="V24" s="1735"/>
      <c r="W24" s="1735"/>
      <c r="X24" s="1735"/>
      <c r="Y24" s="1733"/>
      <c r="Z24" s="1733"/>
      <c r="AA24" s="1733"/>
      <c r="AB24" s="1733"/>
      <c r="AC24" s="1733"/>
      <c r="AD24" s="1733"/>
      <c r="AE24" s="1733"/>
      <c r="AF24" s="1733"/>
      <c r="AG24" s="1733"/>
      <c r="AH24" s="1733"/>
      <c r="AI24" s="1733"/>
      <c r="AJ24" s="1733"/>
      <c r="AK24" s="1733"/>
      <c r="AL24" s="1733"/>
      <c r="AM24" s="1733"/>
      <c r="AN24" s="1733"/>
      <c r="AO24" s="1733"/>
      <c r="AP24" s="1733"/>
      <c r="AQ24" s="1733"/>
      <c r="AR24" s="1733"/>
      <c r="AS24" s="1733"/>
      <c r="AT24" s="1733"/>
      <c r="AU24" s="1733"/>
      <c r="AV24" s="1733"/>
      <c r="AW24" s="1733"/>
      <c r="AX24" s="1733"/>
      <c r="AY24" s="1733"/>
      <c r="AZ24" s="1733"/>
      <c r="BA24" s="1733"/>
      <c r="BB24" s="1733"/>
      <c r="BC24" s="1733"/>
      <c r="BD24" s="1733"/>
      <c r="BE24" s="1733"/>
      <c r="BF24" s="1733"/>
      <c r="BG24" s="1733"/>
      <c r="BH24" s="1733"/>
      <c r="BI24" s="1733"/>
      <c r="BJ24" s="1733"/>
      <c r="BK24" s="1733"/>
      <c r="BL24" s="1733"/>
      <c r="BM24" s="1733"/>
      <c r="BN24" s="1733"/>
      <c r="BO24" s="1733"/>
      <c r="BP24" s="1733"/>
      <c r="BQ24" s="1733"/>
      <c r="BR24" s="1733"/>
      <c r="BS24" s="1733"/>
      <c r="BT24" s="1733"/>
      <c r="BU24" s="1733"/>
      <c r="BV24" s="1733"/>
      <c r="BW24" s="1733"/>
      <c r="BX24" s="1733"/>
      <c r="BY24" s="1733"/>
      <c r="BZ24" s="1733"/>
      <c r="CA24" s="1733"/>
      <c r="CB24" s="1733"/>
      <c r="CC24" s="1733"/>
      <c r="CD24" s="1733"/>
      <c r="CE24" s="1733"/>
      <c r="CF24" s="1733"/>
      <c r="CG24" s="1733"/>
      <c r="CH24" s="1733"/>
      <c r="CI24" s="1733"/>
      <c r="CJ24" s="1733"/>
      <c r="CK24" s="1733"/>
      <c r="CL24" s="1733"/>
      <c r="CM24" s="1733"/>
      <c r="CN24" s="1733"/>
      <c r="CO24" s="1733"/>
      <c r="CP24" s="1733"/>
      <c r="CQ24" s="1733"/>
      <c r="CR24" s="1733"/>
      <c r="CS24" s="1733"/>
      <c r="CT24" s="1733"/>
      <c r="CU24" s="1733"/>
      <c r="CV24" s="1733"/>
      <c r="CW24" s="1733"/>
      <c r="CX24" s="1733"/>
      <c r="CY24" s="1733"/>
      <c r="CZ24" s="1733"/>
      <c r="DA24" s="1733"/>
      <c r="DB24" s="1733"/>
      <c r="DC24" s="1733"/>
      <c r="DD24" s="1733"/>
      <c r="DE24" s="1733"/>
      <c r="DF24" s="1733"/>
      <c r="DG24" s="1733"/>
      <c r="DH24" s="1733"/>
      <c r="DI24" s="1733"/>
      <c r="DJ24" s="1733"/>
      <c r="DK24" s="1733"/>
      <c r="DL24" s="1733"/>
      <c r="DM24" s="1733"/>
      <c r="DN24" s="1733"/>
      <c r="DO24" s="1733"/>
      <c r="DP24" s="1733"/>
      <c r="DQ24" s="1733"/>
      <c r="DR24" s="1733"/>
      <c r="DS24" s="1733"/>
      <c r="DT24" s="1733"/>
      <c r="DU24" s="1733"/>
      <c r="DV24" s="1733"/>
      <c r="DW24" s="1733"/>
      <c r="DX24" s="1733"/>
      <c r="DY24" s="1733"/>
      <c r="DZ24" s="1733"/>
      <c r="EA24" s="1733"/>
      <c r="EB24" s="1733"/>
      <c r="EC24" s="1733"/>
      <c r="ED24" s="1733"/>
      <c r="EE24" s="1733"/>
      <c r="EF24" s="1733"/>
      <c r="EG24" s="1733"/>
      <c r="EH24" s="1733"/>
      <c r="EI24" s="1733"/>
      <c r="EJ24" s="1733"/>
      <c r="EK24" s="1733"/>
      <c r="EL24" s="1733"/>
      <c r="EM24" s="1733"/>
      <c r="EN24" s="1733"/>
      <c r="EO24" s="1733"/>
      <c r="EP24" s="1733"/>
      <c r="EQ24" s="1733"/>
      <c r="ER24" s="1733"/>
      <c r="ES24" s="1733"/>
      <c r="ET24" s="1733"/>
      <c r="EU24" s="1733"/>
      <c r="EV24" s="1733"/>
      <c r="EW24" s="1733"/>
      <c r="EX24" s="1733"/>
      <c r="EY24" s="1733"/>
      <c r="EZ24" s="1733"/>
      <c r="FA24" s="1733"/>
      <c r="FB24" s="1733"/>
      <c r="FC24" s="1733"/>
      <c r="FD24" s="1733"/>
      <c r="FE24" s="1733"/>
      <c r="FF24" s="1733"/>
      <c r="FG24" s="1733"/>
      <c r="FH24" s="1733"/>
      <c r="FI24" s="1733"/>
      <c r="FJ24" s="1733"/>
      <c r="FK24" s="1733"/>
      <c r="FL24" s="1733"/>
      <c r="FM24" s="1733"/>
      <c r="FN24" s="1733"/>
      <c r="FO24" s="1733"/>
      <c r="FP24" s="1733"/>
      <c r="FQ24" s="1733"/>
      <c r="FR24" s="1733"/>
      <c r="FS24" s="1733"/>
      <c r="FT24" s="1733"/>
      <c r="FU24" s="1733"/>
      <c r="FV24" s="1733"/>
      <c r="FW24" s="1733"/>
      <c r="FX24" s="1733"/>
      <c r="FY24" s="1733"/>
      <c r="FZ24" s="1733"/>
      <c r="GA24" s="1733"/>
      <c r="GB24" s="1733"/>
      <c r="GC24" s="1733"/>
      <c r="GD24" s="1733"/>
      <c r="GE24" s="1733"/>
      <c r="GF24" s="1733"/>
      <c r="GG24" s="1733"/>
      <c r="GH24" s="1733"/>
      <c r="GI24" s="1733"/>
      <c r="GJ24" s="1733"/>
      <c r="GK24" s="1733"/>
      <c r="GL24" s="1733"/>
      <c r="GM24" s="1733"/>
      <c r="GN24" s="1733"/>
      <c r="GO24" s="1733"/>
      <c r="GP24" s="1733"/>
      <c r="GQ24" s="1733"/>
      <c r="GR24" s="1733"/>
      <c r="GS24" s="1733"/>
      <c r="GT24" s="1733"/>
      <c r="GU24" s="1733"/>
      <c r="GV24" s="1733"/>
      <c r="GW24" s="1733"/>
      <c r="GX24" s="1733"/>
      <c r="GY24" s="1733"/>
      <c r="GZ24" s="1733"/>
      <c r="HA24" s="1733"/>
      <c r="HB24" s="1733"/>
      <c r="HC24" s="1733"/>
      <c r="HD24" s="1733"/>
      <c r="HE24" s="1733"/>
      <c r="HF24" s="1733"/>
      <c r="HG24" s="1733"/>
      <c r="HH24" s="1733"/>
      <c r="HI24" s="1733"/>
      <c r="HJ24" s="1733"/>
      <c r="HK24" s="1733"/>
      <c r="HL24" s="1733"/>
      <c r="HM24" s="1733"/>
      <c r="HN24" s="1733"/>
      <c r="HO24" s="1733"/>
      <c r="HP24" s="1733"/>
      <c r="HQ24" s="1733"/>
      <c r="HR24" s="1733"/>
      <c r="HS24" s="1733"/>
      <c r="HT24" s="1733"/>
      <c r="HU24" s="1733"/>
      <c r="HV24" s="1733"/>
      <c r="HW24" s="1733"/>
      <c r="HX24" s="1733"/>
      <c r="HY24" s="1733"/>
      <c r="HZ24" s="1733"/>
      <c r="IA24" s="1733"/>
      <c r="IB24" s="1733"/>
      <c r="IC24" s="1733"/>
      <c r="ID24" s="1733"/>
      <c r="IE24" s="1733"/>
      <c r="IF24" s="1733"/>
      <c r="IG24" s="1733"/>
      <c r="IH24" s="1733"/>
      <c r="II24" s="1733"/>
      <c r="IJ24" s="1733"/>
      <c r="IK24" s="1733"/>
      <c r="IL24" s="1733"/>
      <c r="IM24" s="1733"/>
      <c r="IN24" s="1733"/>
      <c r="IO24" s="1733"/>
      <c r="IP24" s="1733"/>
      <c r="IQ24" s="1733"/>
      <c r="IR24" s="1733"/>
      <c r="IS24" s="1733"/>
      <c r="IT24" s="1733"/>
      <c r="IU24" s="1733"/>
      <c r="IV24" s="1733"/>
      <c r="IW24" s="1733"/>
      <c r="IX24" s="1733"/>
      <c r="IY24" s="1733"/>
      <c r="IZ24" s="1733"/>
      <c r="JA24" s="1733"/>
      <c r="JB24" s="1733"/>
      <c r="JC24" s="1733"/>
      <c r="JD24" s="1733"/>
      <c r="JE24" s="1733"/>
      <c r="JF24" s="1733"/>
      <c r="JG24" s="1733"/>
      <c r="JH24" s="1733"/>
      <c r="JI24" s="1733"/>
      <c r="JJ24" s="1733"/>
      <c r="JK24" s="1733"/>
      <c r="JL24" s="1733"/>
      <c r="JM24" s="1733"/>
      <c r="JN24" s="1733"/>
      <c r="JO24" s="1733"/>
      <c r="JP24" s="1733"/>
      <c r="JQ24" s="1733"/>
      <c r="JR24" s="1733"/>
      <c r="JS24" s="1733"/>
      <c r="JT24" s="1733"/>
      <c r="JU24" s="1733"/>
      <c r="JV24" s="1733"/>
      <c r="JW24" s="1733"/>
      <c r="JX24" s="1733"/>
      <c r="JY24" s="1733"/>
      <c r="JZ24" s="1733"/>
      <c r="KA24" s="1733"/>
      <c r="KB24" s="1733"/>
      <c r="KC24" s="1733"/>
      <c r="KD24" s="1733"/>
      <c r="KE24" s="1733"/>
      <c r="KF24" s="1733"/>
      <c r="KG24" s="1733"/>
      <c r="KH24" s="1733"/>
      <c r="KI24" s="1733"/>
      <c r="KJ24" s="1733"/>
      <c r="KK24" s="1733"/>
      <c r="KL24" s="1733"/>
      <c r="KM24" s="1733"/>
      <c r="KN24" s="1733"/>
      <c r="KO24" s="1733"/>
      <c r="KP24" s="1733"/>
      <c r="KQ24" s="1733"/>
      <c r="KR24" s="1733"/>
      <c r="KS24" s="1733"/>
      <c r="KT24" s="1733"/>
      <c r="KU24" s="1733"/>
      <c r="KV24" s="1733"/>
      <c r="KW24" s="1733"/>
      <c r="KX24" s="1733"/>
      <c r="KY24" s="1733"/>
      <c r="KZ24" s="1733"/>
      <c r="LA24" s="1733"/>
      <c r="LB24" s="1733"/>
      <c r="LC24" s="1733"/>
      <c r="LD24" s="1733"/>
      <c r="LE24" s="1733"/>
      <c r="LF24" s="1733"/>
      <c r="LG24" s="1733"/>
      <c r="LH24" s="1733"/>
      <c r="LI24" s="1733"/>
      <c r="LJ24" s="1733"/>
      <c r="LK24" s="1733"/>
      <c r="LL24" s="1733"/>
      <c r="LM24" s="1733"/>
      <c r="LN24" s="1733"/>
      <c r="LO24" s="1733"/>
      <c r="LP24" s="1733"/>
      <c r="LQ24" s="1733"/>
      <c r="LR24" s="1733"/>
      <c r="LS24" s="1733"/>
      <c r="LT24" s="1733"/>
      <c r="LU24" s="1733"/>
      <c r="LV24" s="1733"/>
      <c r="LW24" s="1733"/>
      <c r="LX24" s="1733"/>
      <c r="LY24" s="1733"/>
      <c r="LZ24" s="1733"/>
      <c r="MA24" s="1733"/>
      <c r="MB24" s="1733"/>
      <c r="MC24" s="1733"/>
      <c r="MD24" s="1733"/>
      <c r="ME24" s="1733"/>
      <c r="MF24" s="1733"/>
      <c r="MG24" s="1733"/>
      <c r="MH24" s="1733"/>
      <c r="MI24" s="1733"/>
      <c r="MJ24" s="1733"/>
      <c r="MK24" s="1733"/>
      <c r="ML24" s="1733"/>
      <c r="MM24" s="1733"/>
      <c r="MN24" s="1733"/>
      <c r="MO24" s="1733"/>
      <c r="MP24" s="1733"/>
      <c r="MQ24" s="1733"/>
      <c r="MR24" s="1733"/>
      <c r="MS24" s="1733"/>
      <c r="MT24" s="1733"/>
      <c r="MU24" s="1733"/>
      <c r="MV24" s="1733"/>
      <c r="MW24" s="1733"/>
      <c r="MX24" s="1733"/>
      <c r="MY24" s="1733"/>
      <c r="MZ24" s="1733"/>
      <c r="NA24" s="1733"/>
      <c r="NB24" s="1733"/>
      <c r="NC24" s="1733"/>
      <c r="ND24" s="1733"/>
      <c r="NE24" s="1733"/>
      <c r="NF24" s="1733"/>
      <c r="NG24" s="1733"/>
      <c r="NH24" s="1733"/>
      <c r="NI24" s="1733"/>
      <c r="NJ24" s="1733"/>
      <c r="NK24" s="1733"/>
      <c r="NL24" s="1733"/>
      <c r="NM24" s="1733"/>
      <c r="NN24" s="1733"/>
      <c r="NO24" s="1733"/>
      <c r="NP24" s="1733"/>
      <c r="NQ24" s="1733"/>
      <c r="NR24" s="1733"/>
      <c r="NS24" s="1733"/>
      <c r="NT24" s="1733"/>
      <c r="NU24" s="1733"/>
      <c r="NV24" s="1733"/>
      <c r="NW24" s="1733"/>
      <c r="NX24" s="1733"/>
      <c r="NY24" s="1733"/>
      <c r="NZ24" s="1733"/>
      <c r="OA24" s="1733"/>
      <c r="OB24" s="1733"/>
      <c r="OC24" s="1733"/>
      <c r="OD24" s="1733"/>
      <c r="OE24" s="1733"/>
      <c r="OF24" s="1733"/>
      <c r="OG24" s="1733"/>
      <c r="OH24" s="1733"/>
      <c r="OI24" s="1733"/>
      <c r="OJ24" s="1733"/>
      <c r="OK24" s="1733"/>
      <c r="OL24" s="1733"/>
      <c r="OM24" s="1733"/>
      <c r="ON24" s="1733"/>
      <c r="OO24" s="1733"/>
      <c r="OP24" s="1733"/>
      <c r="OQ24" s="1733"/>
      <c r="OR24" s="1733"/>
      <c r="OS24" s="1733"/>
      <c r="OT24" s="1733"/>
      <c r="OU24" s="1733"/>
      <c r="OV24" s="1733"/>
      <c r="OW24" s="1733"/>
      <c r="OX24" s="1733"/>
      <c r="OY24" s="1733"/>
      <c r="OZ24" s="1733"/>
      <c r="PA24" s="1733"/>
      <c r="PB24" s="1733"/>
      <c r="PC24" s="1733"/>
      <c r="PD24" s="1733"/>
      <c r="PE24" s="1733"/>
      <c r="PF24" s="1733"/>
      <c r="PG24" s="1733"/>
      <c r="PH24" s="1733"/>
      <c r="PI24" s="1733"/>
      <c r="PJ24" s="1733"/>
      <c r="PK24" s="1733"/>
      <c r="PL24" s="1733"/>
      <c r="PM24" s="1733"/>
      <c r="PN24" s="1733"/>
      <c r="PO24" s="1733"/>
      <c r="PP24" s="1733"/>
      <c r="PQ24" s="1733"/>
      <c r="PR24" s="1733"/>
      <c r="PS24" s="1733"/>
      <c r="PT24" s="1733"/>
      <c r="PU24" s="1733"/>
      <c r="PV24" s="1733"/>
      <c r="PW24" s="1733"/>
      <c r="PX24" s="1733"/>
      <c r="PY24" s="1733"/>
      <c r="PZ24" s="1733"/>
      <c r="QA24" s="1733"/>
      <c r="QB24" s="1733"/>
      <c r="QC24" s="1733"/>
      <c r="QD24" s="1733"/>
      <c r="QE24" s="1733"/>
      <c r="QF24" s="1733"/>
      <c r="QG24" s="1733"/>
      <c r="QH24" s="1733"/>
      <c r="QI24" s="1733"/>
      <c r="QJ24" s="1733"/>
      <c r="QK24" s="1733"/>
      <c r="QL24" s="1733"/>
      <c r="QM24" s="1733"/>
      <c r="QN24" s="1733"/>
      <c r="QO24" s="1733"/>
      <c r="QP24" s="1733"/>
      <c r="QQ24" s="1733"/>
      <c r="QR24" s="1733"/>
      <c r="QS24" s="1733"/>
      <c r="QT24" s="1733"/>
      <c r="QU24" s="1733"/>
      <c r="QV24" s="1733"/>
      <c r="QW24" s="1733"/>
      <c r="QX24" s="1733"/>
      <c r="QY24" s="1733"/>
      <c r="QZ24" s="1733"/>
      <c r="RA24" s="1733"/>
      <c r="RB24" s="1733"/>
      <c r="RC24" s="1733"/>
      <c r="RD24" s="1733"/>
      <c r="RE24" s="1733"/>
      <c r="RF24" s="1733"/>
      <c r="RG24" s="1733"/>
      <c r="RH24" s="1733"/>
      <c r="RI24" s="1733"/>
      <c r="RJ24" s="1733"/>
      <c r="RK24" s="1733"/>
      <c r="RL24" s="1733"/>
      <c r="RM24" s="1733"/>
      <c r="RN24" s="1733"/>
      <c r="RO24" s="1733"/>
      <c r="RP24" s="1733"/>
      <c r="RQ24" s="1733"/>
      <c r="RR24" s="1733"/>
      <c r="RS24" s="1733"/>
      <c r="RT24" s="1733"/>
      <c r="RU24" s="1733"/>
      <c r="RV24" s="1733"/>
      <c r="RW24" s="1733"/>
      <c r="RX24" s="1733"/>
      <c r="RY24" s="1733"/>
      <c r="RZ24" s="1733"/>
      <c r="SA24" s="1733"/>
      <c r="SB24" s="1733"/>
      <c r="SC24" s="1733"/>
      <c r="SD24" s="1733"/>
      <c r="SE24" s="1733"/>
      <c r="SF24" s="1733"/>
      <c r="SG24" s="1733"/>
      <c r="SH24" s="1733"/>
      <c r="SI24" s="1733"/>
      <c r="SJ24" s="1733"/>
      <c r="SK24" s="1733"/>
      <c r="SL24" s="1733"/>
      <c r="SM24" s="1733"/>
      <c r="SN24" s="1733"/>
      <c r="SO24" s="1733"/>
      <c r="SP24" s="1733"/>
      <c r="SQ24" s="1733"/>
      <c r="SR24" s="1733"/>
      <c r="SS24" s="1733"/>
      <c r="ST24" s="1733"/>
      <c r="SU24" s="1733"/>
      <c r="SV24" s="1733"/>
      <c r="SW24" s="1733"/>
      <c r="SX24" s="1733"/>
      <c r="SY24" s="1733"/>
      <c r="SZ24" s="1733"/>
      <c r="TA24" s="1733"/>
      <c r="TB24" s="1733"/>
      <c r="TC24" s="1733"/>
      <c r="TD24" s="1733"/>
      <c r="TE24" s="1733"/>
      <c r="TF24" s="1733"/>
      <c r="TG24" s="1733"/>
      <c r="TH24" s="1733"/>
      <c r="TI24" s="1733"/>
      <c r="TJ24" s="1733"/>
      <c r="TK24" s="1733"/>
      <c r="TL24" s="1733"/>
      <c r="TM24" s="1733"/>
      <c r="TN24" s="1733"/>
      <c r="TO24" s="1733"/>
      <c r="TP24" s="1733"/>
      <c r="TQ24" s="1733"/>
      <c r="TR24" s="1733"/>
      <c r="TS24" s="1733"/>
      <c r="TT24" s="1733"/>
      <c r="TU24" s="1733"/>
      <c r="TV24" s="1733"/>
      <c r="TW24" s="1733"/>
      <c r="TX24" s="1733"/>
      <c r="TY24" s="1733"/>
      <c r="TZ24" s="1733"/>
      <c r="UA24" s="1733"/>
      <c r="UB24" s="1733"/>
      <c r="UC24" s="1733"/>
      <c r="UD24" s="1733"/>
      <c r="UE24" s="1733"/>
      <c r="UF24" s="1733"/>
      <c r="UG24" s="1733"/>
      <c r="UH24" s="1733"/>
      <c r="UI24" s="1733"/>
      <c r="UJ24" s="1733"/>
      <c r="UK24" s="1733"/>
      <c r="UL24" s="1733"/>
      <c r="UM24" s="1733"/>
      <c r="UN24" s="1733"/>
      <c r="UO24" s="1733"/>
      <c r="UP24" s="1733"/>
      <c r="UQ24" s="1733"/>
      <c r="UR24" s="1733"/>
      <c r="US24" s="1733"/>
      <c r="UT24" s="1733"/>
      <c r="UU24" s="1733"/>
      <c r="UV24" s="1733"/>
      <c r="UW24" s="1733"/>
      <c r="UX24" s="1733"/>
      <c r="UY24" s="1733"/>
      <c r="UZ24" s="1733"/>
      <c r="VA24" s="1733"/>
      <c r="VB24" s="1733"/>
      <c r="VC24" s="1733"/>
      <c r="VD24" s="1733"/>
      <c r="VE24" s="1733"/>
      <c r="VF24" s="1733"/>
      <c r="VG24" s="1733"/>
      <c r="VH24" s="1733"/>
      <c r="VI24" s="1733"/>
      <c r="VJ24" s="1733"/>
      <c r="VK24" s="1733"/>
      <c r="VL24" s="1733"/>
      <c r="VM24" s="1733"/>
      <c r="VN24" s="1733"/>
      <c r="VO24" s="1733"/>
      <c r="VP24" s="1733"/>
      <c r="VQ24" s="1733"/>
      <c r="VR24" s="1733"/>
      <c r="VS24" s="1733"/>
      <c r="VT24" s="1733"/>
      <c r="VU24" s="1733"/>
      <c r="VV24" s="1733"/>
      <c r="VW24" s="1733"/>
      <c r="VX24" s="1733"/>
      <c r="VY24" s="1733"/>
      <c r="VZ24" s="1733"/>
      <c r="WA24" s="1733"/>
      <c r="WB24" s="1733"/>
      <c r="WC24" s="1733"/>
      <c r="WD24" s="1733"/>
      <c r="WE24" s="1733"/>
      <c r="WF24" s="1733"/>
      <c r="WG24" s="1733"/>
      <c r="WH24" s="1733"/>
      <c r="WI24" s="1733"/>
      <c r="WJ24" s="1733"/>
      <c r="WK24" s="1733"/>
      <c r="WL24" s="1733"/>
      <c r="WM24" s="1733"/>
      <c r="WN24" s="1733"/>
      <c r="WO24" s="1733"/>
      <c r="WP24" s="1733"/>
      <c r="WQ24" s="1733"/>
      <c r="WR24" s="1733"/>
      <c r="WS24" s="1733"/>
      <c r="WT24" s="1733"/>
      <c r="WU24" s="1733"/>
      <c r="WV24" s="1733"/>
      <c r="WW24" s="1733"/>
      <c r="WX24" s="1733"/>
      <c r="WY24" s="1733"/>
      <c r="WZ24" s="1733"/>
      <c r="XA24" s="1733"/>
      <c r="XB24" s="1733"/>
      <c r="XC24" s="1733"/>
      <c r="XD24" s="1733"/>
      <c r="XE24" s="1733"/>
      <c r="XF24" s="1733"/>
      <c r="XG24" s="1733"/>
      <c r="XH24" s="1733"/>
      <c r="XI24" s="1733"/>
      <c r="XJ24" s="1733"/>
      <c r="XK24" s="1733"/>
      <c r="XL24" s="1733"/>
      <c r="XM24" s="1733"/>
      <c r="XN24" s="1733"/>
      <c r="XO24" s="1733"/>
      <c r="XP24" s="1733"/>
      <c r="XQ24" s="1733"/>
      <c r="XR24" s="1733"/>
      <c r="XS24" s="1733"/>
      <c r="XT24" s="1733"/>
      <c r="XU24" s="1733"/>
      <c r="XV24" s="1733"/>
      <c r="XW24" s="1733"/>
      <c r="XX24" s="1733"/>
      <c r="XY24" s="1733"/>
      <c r="XZ24" s="1733"/>
      <c r="YA24" s="1733"/>
      <c r="YB24" s="1733"/>
      <c r="YC24" s="1733"/>
      <c r="YD24" s="1733"/>
      <c r="YE24" s="1733"/>
      <c r="YF24" s="1733"/>
      <c r="YG24" s="1733"/>
      <c r="YH24" s="1733"/>
      <c r="YI24" s="1733"/>
      <c r="YJ24" s="1733"/>
      <c r="YK24" s="1733"/>
      <c r="YL24" s="1733"/>
      <c r="YM24" s="1733"/>
      <c r="YN24" s="1733"/>
      <c r="YO24" s="1733"/>
      <c r="YP24" s="1733"/>
      <c r="YQ24" s="1733"/>
      <c r="YR24" s="1733"/>
      <c r="YS24" s="1733"/>
      <c r="YT24" s="1733"/>
      <c r="YU24" s="1733"/>
      <c r="YV24" s="1733"/>
      <c r="YW24" s="1733"/>
      <c r="YX24" s="1733"/>
      <c r="YY24" s="1733"/>
      <c r="YZ24" s="1733"/>
      <c r="ZA24" s="1733"/>
      <c r="ZB24" s="1733"/>
      <c r="ZC24" s="1733"/>
      <c r="ZD24" s="1733"/>
      <c r="ZE24" s="1733"/>
      <c r="ZF24" s="1733"/>
      <c r="ZG24" s="1733"/>
      <c r="ZH24" s="1733"/>
      <c r="ZI24" s="1733"/>
      <c r="ZJ24" s="1733"/>
      <c r="ZK24" s="1733"/>
      <c r="ZL24" s="1733"/>
      <c r="ZM24" s="1733"/>
      <c r="ZN24" s="1733"/>
      <c r="ZO24" s="1733"/>
      <c r="ZP24" s="1733"/>
      <c r="ZQ24" s="1733"/>
      <c r="ZR24" s="1733"/>
      <c r="ZS24" s="1733"/>
      <c r="ZT24" s="1733"/>
      <c r="ZU24" s="1733"/>
      <c r="ZV24" s="1733"/>
      <c r="ZW24" s="1733"/>
      <c r="ZX24" s="1733"/>
      <c r="ZY24" s="1733"/>
      <c r="ZZ24" s="1733"/>
      <c r="AAA24" s="1733"/>
      <c r="AAB24" s="1733"/>
      <c r="AAC24" s="1733"/>
      <c r="AAD24" s="1733"/>
      <c r="AAE24" s="1733"/>
      <c r="AAF24" s="1733"/>
      <c r="AAG24" s="1733"/>
      <c r="AAH24" s="1733"/>
      <c r="AAI24" s="1733"/>
      <c r="AAJ24" s="1733"/>
      <c r="AAK24" s="1733"/>
      <c r="AAL24" s="1733"/>
      <c r="AAM24" s="1733"/>
      <c r="AAN24" s="1733"/>
      <c r="AAO24" s="1733"/>
      <c r="AAP24" s="1733"/>
      <c r="AAQ24" s="1733"/>
      <c r="AAR24" s="1733"/>
      <c r="AAS24" s="1733"/>
      <c r="AAT24" s="1733"/>
      <c r="AAU24" s="1733"/>
      <c r="AAV24" s="1733"/>
      <c r="AAW24" s="1733"/>
      <c r="AAX24" s="1733"/>
      <c r="AAY24" s="1733"/>
      <c r="AAZ24" s="1733"/>
      <c r="ABA24" s="1733"/>
      <c r="ABB24" s="1733"/>
      <c r="ABC24" s="1733"/>
      <c r="ABD24" s="1733"/>
      <c r="ABE24" s="1733"/>
      <c r="ABF24" s="1733"/>
      <c r="ABG24" s="1733"/>
      <c r="ABH24" s="1733"/>
      <c r="ABI24" s="1733"/>
      <c r="ABJ24" s="1733"/>
      <c r="ABK24" s="1733"/>
      <c r="ABL24" s="1733"/>
      <c r="ABM24" s="1733"/>
      <c r="ABN24" s="1733"/>
      <c r="ABO24" s="1733"/>
      <c r="ABP24" s="1733"/>
      <c r="ABQ24" s="1733"/>
      <c r="ABR24" s="1733"/>
      <c r="ABS24" s="1733"/>
      <c r="ABT24" s="1733"/>
      <c r="ABU24" s="1733"/>
      <c r="ABV24" s="1733"/>
      <c r="ABW24" s="1733"/>
      <c r="ABX24" s="1733"/>
      <c r="ABY24" s="1733"/>
      <c r="ABZ24" s="1733"/>
      <c r="ACA24" s="1733"/>
      <c r="ACB24" s="1733"/>
      <c r="ACC24" s="1733"/>
      <c r="ACD24" s="1733"/>
      <c r="ACE24" s="1733"/>
      <c r="ACF24" s="1733"/>
      <c r="ACG24" s="1733"/>
      <c r="ACH24" s="1733"/>
      <c r="ACI24" s="1733"/>
      <c r="ACJ24" s="1733"/>
      <c r="ACK24" s="1733"/>
      <c r="ACL24" s="1733"/>
      <c r="ACM24" s="1733"/>
      <c r="ACN24" s="1733"/>
      <c r="ACO24" s="1733"/>
      <c r="ACP24" s="1733"/>
      <c r="ACQ24" s="1733"/>
      <c r="ACR24" s="1733"/>
      <c r="ACS24" s="1733"/>
      <c r="ACT24" s="1733"/>
      <c r="ACU24" s="1733"/>
      <c r="ACV24" s="1733"/>
      <c r="ACW24" s="1733"/>
      <c r="ACX24" s="1733"/>
      <c r="ACY24" s="1733"/>
      <c r="ACZ24" s="1733"/>
      <c r="ADA24" s="1733"/>
      <c r="ADB24" s="1733"/>
      <c r="ADC24" s="1733"/>
      <c r="ADD24" s="1733"/>
      <c r="ADE24" s="1733"/>
      <c r="ADF24" s="1733"/>
      <c r="ADG24" s="1733"/>
      <c r="ADH24" s="1733"/>
      <c r="ADI24" s="1733"/>
      <c r="ADJ24" s="1733"/>
      <c r="ADK24" s="1733"/>
      <c r="ADL24" s="1733"/>
      <c r="ADM24" s="1733"/>
      <c r="ADN24" s="1733"/>
      <c r="ADO24" s="1733"/>
      <c r="ADP24" s="1733"/>
      <c r="ADQ24" s="1733"/>
      <c r="ADR24" s="1733"/>
      <c r="ADS24" s="1733"/>
      <c r="ADT24" s="1733"/>
      <c r="ADU24" s="1733"/>
      <c r="ADV24" s="1733"/>
      <c r="ADW24" s="1733"/>
      <c r="ADX24" s="1733"/>
      <c r="ADY24" s="1733"/>
      <c r="ADZ24" s="1733"/>
      <c r="AEA24" s="1733"/>
      <c r="AEB24" s="1733"/>
      <c r="AEC24" s="1733"/>
      <c r="AED24" s="1733"/>
      <c r="AEE24" s="1733"/>
      <c r="AEF24" s="1733"/>
      <c r="AEG24" s="1733"/>
      <c r="AEH24" s="1733"/>
      <c r="AEI24" s="1733"/>
      <c r="AEJ24" s="1733"/>
      <c r="AEK24" s="1733"/>
      <c r="AEL24" s="1733"/>
      <c r="AEM24" s="1733"/>
      <c r="AEN24" s="1733"/>
      <c r="AEO24" s="1733"/>
      <c r="AEP24" s="1733"/>
      <c r="AEQ24" s="1733"/>
      <c r="AER24" s="1733"/>
      <c r="AES24" s="1733"/>
      <c r="AET24" s="1733"/>
      <c r="AEU24" s="1733"/>
      <c r="AEV24" s="1733"/>
      <c r="AEW24" s="1733"/>
      <c r="AEX24" s="1733"/>
      <c r="AEY24" s="1733"/>
      <c r="AEZ24" s="1733"/>
      <c r="AFA24" s="1733"/>
      <c r="AFB24" s="1733"/>
      <c r="AFC24" s="1733"/>
      <c r="AFD24" s="1733"/>
      <c r="AFE24" s="1733"/>
      <c r="AFF24" s="1733"/>
      <c r="AFG24" s="1733"/>
      <c r="AFH24" s="1733"/>
      <c r="AFI24" s="1733"/>
      <c r="AFJ24" s="1733"/>
      <c r="AFK24" s="1733"/>
      <c r="AFL24" s="1733"/>
      <c r="AFM24" s="1733"/>
      <c r="AFN24" s="1733"/>
      <c r="AFO24" s="1733"/>
      <c r="AFP24" s="1733"/>
      <c r="AFQ24" s="1733"/>
      <c r="AFR24" s="1733"/>
      <c r="AFS24" s="1733"/>
      <c r="AFT24" s="1733"/>
      <c r="AFU24" s="1733"/>
      <c r="AFV24" s="1733"/>
      <c r="AFW24" s="1733"/>
      <c r="AFX24" s="1733"/>
      <c r="AFY24" s="1733"/>
      <c r="AFZ24" s="1733"/>
      <c r="AGA24" s="1733"/>
      <c r="AGB24" s="1733"/>
      <c r="AGC24" s="1733"/>
      <c r="AGD24" s="1733"/>
      <c r="AGE24" s="1733"/>
      <c r="AGF24" s="1733"/>
      <c r="AGG24" s="1733"/>
      <c r="AGH24" s="1733"/>
      <c r="AGI24" s="1733"/>
      <c r="AGJ24" s="1733"/>
      <c r="AGK24" s="1733"/>
      <c r="AGL24" s="1733"/>
      <c r="AGM24" s="1733"/>
      <c r="AGN24" s="1733"/>
      <c r="AGO24" s="1733"/>
      <c r="AGP24" s="1733"/>
      <c r="AGQ24" s="1733"/>
      <c r="AGR24" s="1733"/>
      <c r="AGS24" s="1733"/>
      <c r="AGT24" s="1733"/>
      <c r="AGU24" s="1733"/>
      <c r="AGV24" s="1733"/>
      <c r="AGW24" s="1733"/>
      <c r="AGX24" s="1733"/>
      <c r="AGY24" s="1733"/>
      <c r="AGZ24" s="1733"/>
      <c r="AHA24" s="1733"/>
      <c r="AHB24" s="1733"/>
      <c r="AHC24" s="1733"/>
      <c r="AHD24" s="1733"/>
      <c r="AHE24" s="1733"/>
      <c r="AHF24" s="1733"/>
      <c r="AHG24" s="1733"/>
      <c r="AHH24" s="1733"/>
      <c r="AHI24" s="1733"/>
      <c r="AHJ24" s="1733"/>
      <c r="AHK24" s="1733"/>
      <c r="AHL24" s="1733"/>
      <c r="AHM24" s="1733"/>
      <c r="AHN24" s="1733"/>
      <c r="AHO24" s="1733"/>
      <c r="AHP24" s="1733"/>
      <c r="AHQ24" s="1733"/>
      <c r="AHR24" s="1733"/>
      <c r="AHS24" s="1733"/>
      <c r="AHT24" s="1733"/>
      <c r="AHU24" s="1733"/>
      <c r="AHV24" s="1733"/>
      <c r="AHW24" s="1733"/>
      <c r="AHX24" s="1733"/>
      <c r="AHY24" s="1733"/>
      <c r="AHZ24" s="1733"/>
      <c r="AIA24" s="1733"/>
      <c r="AIB24" s="1733"/>
      <c r="AIC24" s="1733"/>
      <c r="AID24" s="1733"/>
      <c r="AIE24" s="1733"/>
      <c r="AIF24" s="1733"/>
      <c r="AIG24" s="1733"/>
      <c r="AIH24" s="1733"/>
      <c r="AII24" s="1733"/>
      <c r="AIJ24" s="1733"/>
      <c r="AIK24" s="1733"/>
      <c r="AIL24" s="1733"/>
      <c r="AIM24" s="1733"/>
      <c r="AIN24" s="1733"/>
      <c r="AIO24" s="1733"/>
      <c r="AIP24" s="1733"/>
      <c r="AIQ24" s="1733"/>
      <c r="AIR24" s="1733"/>
      <c r="AIS24" s="1733"/>
      <c r="AIT24" s="1733"/>
      <c r="AIU24" s="1733"/>
      <c r="AIV24" s="1733"/>
      <c r="AIW24" s="1733"/>
      <c r="AIX24" s="1733"/>
      <c r="AIY24" s="1733"/>
      <c r="AIZ24" s="1733"/>
      <c r="AJA24" s="1733"/>
      <c r="AJB24" s="1733"/>
      <c r="AJC24" s="1733"/>
      <c r="AJD24" s="1733"/>
      <c r="AJE24" s="1733"/>
      <c r="AJF24" s="1733"/>
      <c r="AJG24" s="1733"/>
      <c r="AJH24" s="1733"/>
      <c r="AJI24" s="1733"/>
      <c r="AJJ24" s="1733"/>
      <c r="AJK24" s="1733"/>
      <c r="AJL24" s="1733"/>
      <c r="AJM24" s="1733"/>
      <c r="AJN24" s="1733"/>
      <c r="AJO24" s="1733"/>
      <c r="AJP24" s="1733"/>
      <c r="AJQ24" s="1733"/>
      <c r="AJR24" s="1733"/>
      <c r="AJS24" s="1733"/>
      <c r="AJT24" s="1733"/>
      <c r="AJU24" s="1733"/>
      <c r="AJV24" s="1733"/>
      <c r="AJW24" s="1733"/>
      <c r="AJX24" s="1733"/>
      <c r="AJY24" s="1733"/>
      <c r="AJZ24" s="1733"/>
      <c r="AKA24" s="1733"/>
      <c r="AKB24" s="1733"/>
      <c r="AKC24" s="1733"/>
      <c r="AKD24" s="1733"/>
      <c r="AKE24" s="1733"/>
      <c r="AKF24" s="1733"/>
      <c r="AKG24" s="1733"/>
      <c r="AKH24" s="1733"/>
      <c r="AKI24" s="1733"/>
      <c r="AKJ24" s="1733"/>
      <c r="AKK24" s="1733"/>
      <c r="AKL24" s="1733"/>
      <c r="AKM24" s="1733"/>
      <c r="AKN24" s="1733"/>
      <c r="AKO24" s="1733"/>
      <c r="AKP24" s="1733"/>
      <c r="AKQ24" s="1733"/>
      <c r="AKR24" s="1733"/>
      <c r="AKS24" s="1733"/>
      <c r="AKT24" s="1733"/>
      <c r="AKU24" s="1733"/>
      <c r="AKV24" s="1733"/>
      <c r="AKW24" s="1733"/>
      <c r="AKX24" s="1733"/>
      <c r="AKY24" s="1733"/>
      <c r="AKZ24" s="1733"/>
      <c r="ALA24" s="1733"/>
      <c r="ALB24" s="1733"/>
      <c r="ALC24" s="1733"/>
      <c r="ALD24" s="1733"/>
      <c r="ALE24" s="1733"/>
      <c r="ALF24" s="1733"/>
      <c r="ALG24" s="1733"/>
      <c r="ALH24" s="1733"/>
      <c r="ALI24" s="1733"/>
      <c r="ALJ24" s="1733"/>
      <c r="ALK24" s="1733"/>
      <c r="ALL24" s="1733"/>
      <c r="ALM24" s="1733"/>
      <c r="ALN24" s="1733"/>
      <c r="ALO24" s="1733"/>
      <c r="ALP24" s="1733"/>
      <c r="ALQ24" s="1733"/>
      <c r="ALR24" s="1733"/>
      <c r="ALS24" s="1733"/>
      <c r="ALT24" s="1733"/>
      <c r="ALU24" s="1733"/>
      <c r="ALV24" s="1733"/>
      <c r="ALW24" s="1733"/>
      <c r="ALX24" s="1733"/>
      <c r="ALY24" s="1733"/>
      <c r="ALZ24" s="1733"/>
      <c r="AMA24" s="1733"/>
      <c r="AMB24" s="1733"/>
      <c r="AMC24" s="1733"/>
      <c r="AMD24" s="1733"/>
      <c r="AME24" s="1733"/>
      <c r="AMF24" s="1733"/>
      <c r="AMG24" s="1733"/>
      <c r="AMH24" s="1733"/>
      <c r="AMI24" s="1733"/>
      <c r="AMJ24" s="1733"/>
      <c r="AMK24" s="1733"/>
      <c r="AML24" s="1733"/>
      <c r="AMM24" s="1733"/>
    </row>
    <row r="25" spans="1:1027" ht="83.25" customHeight="1">
      <c r="A25" s="1983" t="s">
        <v>8540</v>
      </c>
      <c r="B25" s="1988"/>
      <c r="C25" s="1987"/>
      <c r="D25" s="1778" t="s">
        <v>8530</v>
      </c>
      <c r="E25" s="1778" t="s">
        <v>8619</v>
      </c>
      <c r="F25" s="1773"/>
      <c r="G25" s="1988">
        <v>15</v>
      </c>
      <c r="H25" s="1986" t="s">
        <v>8541</v>
      </c>
      <c r="I25" s="1986" t="s">
        <v>180</v>
      </c>
      <c r="J25" s="1986">
        <v>1</v>
      </c>
      <c r="K25" s="1986"/>
      <c r="L25" s="1986">
        <v>100</v>
      </c>
      <c r="M25" s="1986">
        <v>1</v>
      </c>
      <c r="N25" s="1169" t="s">
        <v>158</v>
      </c>
      <c r="O25" s="1985">
        <v>48825</v>
      </c>
      <c r="P25" s="102">
        <v>52455</v>
      </c>
      <c r="Q25" s="1735"/>
      <c r="R25" s="1735"/>
      <c r="S25" s="1161"/>
      <c r="T25" s="1747"/>
      <c r="U25" s="1735"/>
      <c r="V25" s="1735"/>
      <c r="W25" s="1735"/>
      <c r="X25" s="1735"/>
    </row>
    <row r="26" spans="1:1027" ht="83.25" customHeight="1">
      <c r="A26" s="1738" t="s">
        <v>8539</v>
      </c>
      <c r="B26" s="1891"/>
      <c r="C26" s="1746"/>
      <c r="D26" s="1777" t="s">
        <v>8530</v>
      </c>
      <c r="E26" s="1777" t="s">
        <v>8619</v>
      </c>
      <c r="F26" s="1773"/>
      <c r="G26" s="446">
        <v>15</v>
      </c>
      <c r="H26" s="1796" t="s">
        <v>8532</v>
      </c>
      <c r="I26" s="1745" t="s">
        <v>164</v>
      </c>
      <c r="J26" s="1745">
        <v>1.2</v>
      </c>
      <c r="K26" s="1745"/>
      <c r="L26" s="1745">
        <v>100</v>
      </c>
      <c r="M26" s="1745">
        <v>1.2</v>
      </c>
      <c r="N26" s="1750" t="s">
        <v>158</v>
      </c>
      <c r="O26" s="1744">
        <v>52225</v>
      </c>
      <c r="P26" s="82">
        <v>56110</v>
      </c>
      <c r="Q26" s="1735"/>
      <c r="R26" s="1735"/>
      <c r="S26" s="1161"/>
      <c r="T26" s="1747"/>
      <c r="U26" s="1735"/>
      <c r="V26" s="1735"/>
      <c r="W26" s="1735"/>
      <c r="X26" s="1735"/>
    </row>
    <row r="27" spans="1:1027" ht="83.25" customHeight="1">
      <c r="A27" s="1751" t="s">
        <v>178</v>
      </c>
      <c r="B27" s="108"/>
      <c r="C27" s="1748"/>
      <c r="D27" s="1777" t="s">
        <v>8530</v>
      </c>
      <c r="E27" s="1777" t="s">
        <v>8619</v>
      </c>
      <c r="F27" s="1773"/>
      <c r="G27" s="108">
        <v>20</v>
      </c>
      <c r="H27" s="1750" t="s">
        <v>179</v>
      </c>
      <c r="I27" s="1750" t="s">
        <v>180</v>
      </c>
      <c r="J27" s="1750">
        <v>1</v>
      </c>
      <c r="K27" s="1750"/>
      <c r="L27" s="1750">
        <v>120</v>
      </c>
      <c r="M27" s="1750">
        <v>1.35</v>
      </c>
      <c r="N27" s="1750" t="s">
        <v>158</v>
      </c>
      <c r="O27" s="1750">
        <v>56160</v>
      </c>
      <c r="P27" s="106">
        <v>60335</v>
      </c>
      <c r="Q27" s="1735"/>
      <c r="R27" s="1735"/>
      <c r="S27" s="1161"/>
      <c r="T27" s="1747"/>
      <c r="U27" s="1735"/>
      <c r="V27" s="1735"/>
      <c r="W27" s="1735"/>
      <c r="X27" s="1735"/>
      <c r="Y27" s="1733"/>
      <c r="Z27" s="1733"/>
      <c r="AA27" s="1733"/>
      <c r="AB27" s="1733"/>
      <c r="AC27" s="1733"/>
      <c r="AD27" s="1733"/>
      <c r="AE27" s="1733"/>
      <c r="AF27" s="1733"/>
      <c r="AG27" s="1733"/>
      <c r="AH27" s="1733"/>
      <c r="AI27" s="1733"/>
      <c r="AJ27" s="1733"/>
      <c r="AK27" s="1733"/>
      <c r="AL27" s="1733"/>
      <c r="AM27" s="1733"/>
      <c r="AN27" s="1733"/>
      <c r="AO27" s="1733"/>
      <c r="AP27" s="1733"/>
      <c r="AQ27" s="1733"/>
      <c r="AR27" s="1733"/>
      <c r="AS27" s="1733"/>
      <c r="AT27" s="1733"/>
      <c r="AU27" s="1733"/>
      <c r="AV27" s="1733"/>
      <c r="AW27" s="1733"/>
      <c r="AX27" s="1733"/>
      <c r="AY27" s="1733"/>
      <c r="AZ27" s="1733"/>
      <c r="BA27" s="1733"/>
      <c r="BB27" s="1733"/>
      <c r="BC27" s="1733"/>
      <c r="BD27" s="1733"/>
      <c r="BE27" s="1733"/>
      <c r="BF27" s="1733"/>
      <c r="BG27" s="1733"/>
      <c r="BH27" s="1733"/>
      <c r="BI27" s="1733"/>
      <c r="BJ27" s="1733"/>
      <c r="BK27" s="1733"/>
      <c r="BL27" s="1733"/>
      <c r="BM27" s="1733"/>
      <c r="BN27" s="1733"/>
      <c r="BO27" s="1733"/>
      <c r="BP27" s="1733"/>
      <c r="BQ27" s="1733"/>
      <c r="BR27" s="1733"/>
      <c r="BS27" s="1733"/>
      <c r="BT27" s="1733"/>
      <c r="BU27" s="1733"/>
      <c r="BV27" s="1733"/>
      <c r="BW27" s="1733"/>
      <c r="BX27" s="1733"/>
      <c r="BY27" s="1733"/>
      <c r="BZ27" s="1733"/>
      <c r="CA27" s="1733"/>
      <c r="CB27" s="1733"/>
      <c r="CC27" s="1733"/>
      <c r="CD27" s="1733"/>
      <c r="CE27" s="1733"/>
      <c r="CF27" s="1733"/>
      <c r="CG27" s="1733"/>
      <c r="CH27" s="1733"/>
      <c r="CI27" s="1733"/>
      <c r="CJ27" s="1733"/>
      <c r="CK27" s="1733"/>
      <c r="CL27" s="1733"/>
      <c r="CM27" s="1733"/>
      <c r="CN27" s="1733"/>
      <c r="CO27" s="1733"/>
      <c r="CP27" s="1733"/>
      <c r="CQ27" s="1733"/>
      <c r="CR27" s="1733"/>
      <c r="CS27" s="1733"/>
      <c r="CT27" s="1733"/>
      <c r="CU27" s="1733"/>
      <c r="CV27" s="1733"/>
      <c r="CW27" s="1733"/>
      <c r="CX27" s="1733"/>
      <c r="CY27" s="1733"/>
      <c r="CZ27" s="1733"/>
      <c r="DA27" s="1733"/>
      <c r="DB27" s="1733"/>
      <c r="DC27" s="1733"/>
      <c r="DD27" s="1733"/>
      <c r="DE27" s="1733"/>
      <c r="DF27" s="1733"/>
      <c r="DG27" s="1733"/>
      <c r="DH27" s="1733"/>
      <c r="DI27" s="1733"/>
      <c r="DJ27" s="1733"/>
      <c r="DK27" s="1733"/>
      <c r="DL27" s="1733"/>
      <c r="DM27" s="1733"/>
      <c r="DN27" s="1733"/>
      <c r="DO27" s="1733"/>
      <c r="DP27" s="1733"/>
      <c r="DQ27" s="1733"/>
      <c r="DR27" s="1733"/>
      <c r="DS27" s="1733"/>
      <c r="DT27" s="1733"/>
      <c r="DU27" s="1733"/>
      <c r="DV27" s="1733"/>
      <c r="DW27" s="1733"/>
      <c r="DX27" s="1733"/>
      <c r="DY27" s="1733"/>
      <c r="DZ27" s="1733"/>
      <c r="EA27" s="1733"/>
      <c r="EB27" s="1733"/>
      <c r="EC27" s="1733"/>
      <c r="ED27" s="1733"/>
      <c r="EE27" s="1733"/>
      <c r="EF27" s="1733"/>
      <c r="EG27" s="1733"/>
      <c r="EH27" s="1733"/>
      <c r="EI27" s="1733"/>
      <c r="EJ27" s="1733"/>
      <c r="EK27" s="1733"/>
      <c r="EL27" s="1733"/>
      <c r="EM27" s="1733"/>
      <c r="EN27" s="1733"/>
      <c r="EO27" s="1733"/>
      <c r="EP27" s="1733"/>
      <c r="EQ27" s="1733"/>
      <c r="ER27" s="1733"/>
      <c r="ES27" s="1733"/>
      <c r="ET27" s="1733"/>
      <c r="EU27" s="1733"/>
      <c r="EV27" s="1733"/>
      <c r="EW27" s="1733"/>
      <c r="EX27" s="1733"/>
      <c r="EY27" s="1733"/>
      <c r="EZ27" s="1733"/>
      <c r="FA27" s="1733"/>
      <c r="FB27" s="1733"/>
      <c r="FC27" s="1733"/>
      <c r="FD27" s="1733"/>
      <c r="FE27" s="1733"/>
      <c r="FF27" s="1733"/>
      <c r="FG27" s="1733"/>
      <c r="FH27" s="1733"/>
      <c r="FI27" s="1733"/>
      <c r="FJ27" s="1733"/>
      <c r="FK27" s="1733"/>
      <c r="FL27" s="1733"/>
      <c r="FM27" s="1733"/>
      <c r="FN27" s="1733"/>
      <c r="FO27" s="1733"/>
      <c r="FP27" s="1733"/>
      <c r="FQ27" s="1733"/>
      <c r="FR27" s="1733"/>
      <c r="FS27" s="1733"/>
      <c r="FT27" s="1733"/>
      <c r="FU27" s="1733"/>
      <c r="FV27" s="1733"/>
      <c r="FW27" s="1733"/>
      <c r="FX27" s="1733"/>
      <c r="FY27" s="1733"/>
      <c r="FZ27" s="1733"/>
      <c r="GA27" s="1733"/>
      <c r="GB27" s="1733"/>
      <c r="GC27" s="1733"/>
      <c r="GD27" s="1733"/>
      <c r="GE27" s="1733"/>
      <c r="GF27" s="1733"/>
      <c r="GG27" s="1733"/>
      <c r="GH27" s="1733"/>
      <c r="GI27" s="1733"/>
      <c r="GJ27" s="1733"/>
      <c r="GK27" s="1733"/>
      <c r="GL27" s="1733"/>
      <c r="GM27" s="1733"/>
      <c r="GN27" s="1733"/>
      <c r="GO27" s="1733"/>
      <c r="GP27" s="1733"/>
      <c r="GQ27" s="1733"/>
      <c r="GR27" s="1733"/>
      <c r="GS27" s="1733"/>
      <c r="GT27" s="1733"/>
      <c r="GU27" s="1733"/>
      <c r="GV27" s="1733"/>
      <c r="GW27" s="1733"/>
      <c r="GX27" s="1733"/>
      <c r="GY27" s="1733"/>
      <c r="GZ27" s="1733"/>
      <c r="HA27" s="1733"/>
      <c r="HB27" s="1733"/>
      <c r="HC27" s="1733"/>
      <c r="HD27" s="1733"/>
      <c r="HE27" s="1733"/>
      <c r="HF27" s="1733"/>
      <c r="HG27" s="1733"/>
      <c r="HH27" s="1733"/>
      <c r="HI27" s="1733"/>
      <c r="HJ27" s="1733"/>
      <c r="HK27" s="1733"/>
      <c r="HL27" s="1733"/>
      <c r="HM27" s="1733"/>
      <c r="HN27" s="1733"/>
      <c r="HO27" s="1733"/>
      <c r="HP27" s="1733"/>
      <c r="HQ27" s="1733"/>
      <c r="HR27" s="1733"/>
      <c r="HS27" s="1733"/>
      <c r="HT27" s="1733"/>
      <c r="HU27" s="1733"/>
      <c r="HV27" s="1733"/>
      <c r="HW27" s="1733"/>
      <c r="HX27" s="1733"/>
      <c r="HY27" s="1733"/>
      <c r="HZ27" s="1733"/>
      <c r="IA27" s="1733"/>
      <c r="IB27" s="1733"/>
      <c r="IC27" s="1733"/>
      <c r="ID27" s="1733"/>
      <c r="IE27" s="1733"/>
      <c r="IF27" s="1733"/>
      <c r="IG27" s="1733"/>
      <c r="IH27" s="1733"/>
      <c r="II27" s="1733"/>
      <c r="IJ27" s="1733"/>
      <c r="IK27" s="1733"/>
      <c r="IL27" s="1733"/>
      <c r="IM27" s="1733"/>
      <c r="IN27" s="1733"/>
      <c r="IO27" s="1733"/>
      <c r="IP27" s="1733"/>
      <c r="IQ27" s="1733"/>
      <c r="IR27" s="1733"/>
      <c r="IS27" s="1733"/>
      <c r="IT27" s="1733"/>
      <c r="IU27" s="1733"/>
      <c r="IV27" s="1733"/>
      <c r="IW27" s="1733"/>
      <c r="IX27" s="1733"/>
      <c r="IY27" s="1733"/>
      <c r="IZ27" s="1733"/>
      <c r="JA27" s="1733"/>
      <c r="JB27" s="1733"/>
      <c r="JC27" s="1733"/>
      <c r="JD27" s="1733"/>
      <c r="JE27" s="1733"/>
      <c r="JF27" s="1733"/>
      <c r="JG27" s="1733"/>
      <c r="JH27" s="1733"/>
      <c r="JI27" s="1733"/>
      <c r="JJ27" s="1733"/>
      <c r="JK27" s="1733"/>
      <c r="JL27" s="1733"/>
      <c r="JM27" s="1733"/>
      <c r="JN27" s="1733"/>
      <c r="JO27" s="1733"/>
      <c r="JP27" s="1733"/>
      <c r="JQ27" s="1733"/>
      <c r="JR27" s="1733"/>
      <c r="JS27" s="1733"/>
      <c r="JT27" s="1733"/>
      <c r="JU27" s="1733"/>
      <c r="JV27" s="1733"/>
      <c r="JW27" s="1733"/>
      <c r="JX27" s="1733"/>
      <c r="JY27" s="1733"/>
      <c r="JZ27" s="1733"/>
      <c r="KA27" s="1733"/>
      <c r="KB27" s="1733"/>
      <c r="KC27" s="1733"/>
      <c r="KD27" s="1733"/>
      <c r="KE27" s="1733"/>
      <c r="KF27" s="1733"/>
      <c r="KG27" s="1733"/>
      <c r="KH27" s="1733"/>
      <c r="KI27" s="1733"/>
      <c r="KJ27" s="1733"/>
      <c r="KK27" s="1733"/>
      <c r="KL27" s="1733"/>
      <c r="KM27" s="1733"/>
      <c r="KN27" s="1733"/>
      <c r="KO27" s="1733"/>
      <c r="KP27" s="1733"/>
      <c r="KQ27" s="1733"/>
      <c r="KR27" s="1733"/>
      <c r="KS27" s="1733"/>
      <c r="KT27" s="1733"/>
      <c r="KU27" s="1733"/>
      <c r="KV27" s="1733"/>
      <c r="KW27" s="1733"/>
      <c r="KX27" s="1733"/>
      <c r="KY27" s="1733"/>
      <c r="KZ27" s="1733"/>
      <c r="LA27" s="1733"/>
      <c r="LB27" s="1733"/>
      <c r="LC27" s="1733"/>
      <c r="LD27" s="1733"/>
      <c r="LE27" s="1733"/>
      <c r="LF27" s="1733"/>
      <c r="LG27" s="1733"/>
      <c r="LH27" s="1733"/>
      <c r="LI27" s="1733"/>
      <c r="LJ27" s="1733"/>
      <c r="LK27" s="1733"/>
      <c r="LL27" s="1733"/>
      <c r="LM27" s="1733"/>
      <c r="LN27" s="1733"/>
      <c r="LO27" s="1733"/>
      <c r="LP27" s="1733"/>
      <c r="LQ27" s="1733"/>
      <c r="LR27" s="1733"/>
      <c r="LS27" s="1733"/>
      <c r="LT27" s="1733"/>
      <c r="LU27" s="1733"/>
      <c r="LV27" s="1733"/>
      <c r="LW27" s="1733"/>
      <c r="LX27" s="1733"/>
      <c r="LY27" s="1733"/>
      <c r="LZ27" s="1733"/>
      <c r="MA27" s="1733"/>
      <c r="MB27" s="1733"/>
      <c r="MC27" s="1733"/>
      <c r="MD27" s="1733"/>
      <c r="ME27" s="1733"/>
      <c r="MF27" s="1733"/>
      <c r="MG27" s="1733"/>
      <c r="MH27" s="1733"/>
      <c r="MI27" s="1733"/>
      <c r="MJ27" s="1733"/>
      <c r="MK27" s="1733"/>
      <c r="ML27" s="1733"/>
      <c r="MM27" s="1733"/>
      <c r="MN27" s="1733"/>
      <c r="MO27" s="1733"/>
      <c r="MP27" s="1733"/>
      <c r="MQ27" s="1733"/>
      <c r="MR27" s="1733"/>
      <c r="MS27" s="1733"/>
      <c r="MT27" s="1733"/>
      <c r="MU27" s="1733"/>
      <c r="MV27" s="1733"/>
      <c r="MW27" s="1733"/>
      <c r="MX27" s="1733"/>
      <c r="MY27" s="1733"/>
      <c r="MZ27" s="1733"/>
      <c r="NA27" s="1733"/>
      <c r="NB27" s="1733"/>
      <c r="NC27" s="1733"/>
      <c r="ND27" s="1733"/>
      <c r="NE27" s="1733"/>
      <c r="NF27" s="1733"/>
      <c r="NG27" s="1733"/>
      <c r="NH27" s="1733"/>
      <c r="NI27" s="1733"/>
      <c r="NJ27" s="1733"/>
      <c r="NK27" s="1733"/>
      <c r="NL27" s="1733"/>
      <c r="NM27" s="1733"/>
      <c r="NN27" s="1733"/>
      <c r="NO27" s="1733"/>
      <c r="NP27" s="1733"/>
      <c r="NQ27" s="1733"/>
      <c r="NR27" s="1733"/>
      <c r="NS27" s="1733"/>
      <c r="NT27" s="1733"/>
      <c r="NU27" s="1733"/>
      <c r="NV27" s="1733"/>
      <c r="NW27" s="1733"/>
      <c r="NX27" s="1733"/>
      <c r="NY27" s="1733"/>
      <c r="NZ27" s="1733"/>
      <c r="OA27" s="1733"/>
      <c r="OB27" s="1733"/>
      <c r="OC27" s="1733"/>
      <c r="OD27" s="1733"/>
      <c r="OE27" s="1733"/>
      <c r="OF27" s="1733"/>
      <c r="OG27" s="1733"/>
      <c r="OH27" s="1733"/>
      <c r="OI27" s="1733"/>
      <c r="OJ27" s="1733"/>
      <c r="OK27" s="1733"/>
      <c r="OL27" s="1733"/>
      <c r="OM27" s="1733"/>
      <c r="ON27" s="1733"/>
      <c r="OO27" s="1733"/>
      <c r="OP27" s="1733"/>
      <c r="OQ27" s="1733"/>
      <c r="OR27" s="1733"/>
      <c r="OS27" s="1733"/>
      <c r="OT27" s="1733"/>
      <c r="OU27" s="1733"/>
      <c r="OV27" s="1733"/>
      <c r="OW27" s="1733"/>
      <c r="OX27" s="1733"/>
      <c r="OY27" s="1733"/>
      <c r="OZ27" s="1733"/>
      <c r="PA27" s="1733"/>
      <c r="PB27" s="1733"/>
      <c r="PC27" s="1733"/>
      <c r="PD27" s="1733"/>
      <c r="PE27" s="1733"/>
      <c r="PF27" s="1733"/>
      <c r="PG27" s="1733"/>
      <c r="PH27" s="1733"/>
      <c r="PI27" s="1733"/>
      <c r="PJ27" s="1733"/>
      <c r="PK27" s="1733"/>
      <c r="PL27" s="1733"/>
      <c r="PM27" s="1733"/>
      <c r="PN27" s="1733"/>
      <c r="PO27" s="1733"/>
      <c r="PP27" s="1733"/>
      <c r="PQ27" s="1733"/>
      <c r="PR27" s="1733"/>
      <c r="PS27" s="1733"/>
      <c r="PT27" s="1733"/>
      <c r="PU27" s="1733"/>
      <c r="PV27" s="1733"/>
      <c r="PW27" s="1733"/>
      <c r="PX27" s="1733"/>
      <c r="PY27" s="1733"/>
      <c r="PZ27" s="1733"/>
      <c r="QA27" s="1733"/>
      <c r="QB27" s="1733"/>
      <c r="QC27" s="1733"/>
      <c r="QD27" s="1733"/>
      <c r="QE27" s="1733"/>
      <c r="QF27" s="1733"/>
      <c r="QG27" s="1733"/>
      <c r="QH27" s="1733"/>
      <c r="QI27" s="1733"/>
      <c r="QJ27" s="1733"/>
      <c r="QK27" s="1733"/>
      <c r="QL27" s="1733"/>
      <c r="QM27" s="1733"/>
      <c r="QN27" s="1733"/>
      <c r="QO27" s="1733"/>
      <c r="QP27" s="1733"/>
      <c r="QQ27" s="1733"/>
      <c r="QR27" s="1733"/>
      <c r="QS27" s="1733"/>
      <c r="QT27" s="1733"/>
      <c r="QU27" s="1733"/>
      <c r="QV27" s="1733"/>
      <c r="QW27" s="1733"/>
      <c r="QX27" s="1733"/>
      <c r="QY27" s="1733"/>
      <c r="QZ27" s="1733"/>
      <c r="RA27" s="1733"/>
      <c r="RB27" s="1733"/>
      <c r="RC27" s="1733"/>
      <c r="RD27" s="1733"/>
      <c r="RE27" s="1733"/>
      <c r="RF27" s="1733"/>
      <c r="RG27" s="1733"/>
      <c r="RH27" s="1733"/>
      <c r="RI27" s="1733"/>
      <c r="RJ27" s="1733"/>
      <c r="RK27" s="1733"/>
      <c r="RL27" s="1733"/>
      <c r="RM27" s="1733"/>
      <c r="RN27" s="1733"/>
      <c r="RO27" s="1733"/>
      <c r="RP27" s="1733"/>
      <c r="RQ27" s="1733"/>
      <c r="RR27" s="1733"/>
      <c r="RS27" s="1733"/>
      <c r="RT27" s="1733"/>
      <c r="RU27" s="1733"/>
      <c r="RV27" s="1733"/>
      <c r="RW27" s="1733"/>
      <c r="RX27" s="1733"/>
      <c r="RY27" s="1733"/>
      <c r="RZ27" s="1733"/>
      <c r="SA27" s="1733"/>
      <c r="SB27" s="1733"/>
      <c r="SC27" s="1733"/>
      <c r="SD27" s="1733"/>
      <c r="SE27" s="1733"/>
      <c r="SF27" s="1733"/>
      <c r="SG27" s="1733"/>
      <c r="SH27" s="1733"/>
      <c r="SI27" s="1733"/>
      <c r="SJ27" s="1733"/>
      <c r="SK27" s="1733"/>
      <c r="SL27" s="1733"/>
      <c r="SM27" s="1733"/>
      <c r="SN27" s="1733"/>
      <c r="SO27" s="1733"/>
      <c r="SP27" s="1733"/>
      <c r="SQ27" s="1733"/>
      <c r="SR27" s="1733"/>
      <c r="SS27" s="1733"/>
      <c r="ST27" s="1733"/>
      <c r="SU27" s="1733"/>
      <c r="SV27" s="1733"/>
      <c r="SW27" s="1733"/>
      <c r="SX27" s="1733"/>
      <c r="SY27" s="1733"/>
      <c r="SZ27" s="1733"/>
      <c r="TA27" s="1733"/>
      <c r="TB27" s="1733"/>
      <c r="TC27" s="1733"/>
      <c r="TD27" s="1733"/>
      <c r="TE27" s="1733"/>
      <c r="TF27" s="1733"/>
      <c r="TG27" s="1733"/>
      <c r="TH27" s="1733"/>
      <c r="TI27" s="1733"/>
      <c r="TJ27" s="1733"/>
      <c r="TK27" s="1733"/>
      <c r="TL27" s="1733"/>
      <c r="TM27" s="1733"/>
      <c r="TN27" s="1733"/>
      <c r="TO27" s="1733"/>
      <c r="TP27" s="1733"/>
      <c r="TQ27" s="1733"/>
      <c r="TR27" s="1733"/>
      <c r="TS27" s="1733"/>
      <c r="TT27" s="1733"/>
      <c r="TU27" s="1733"/>
      <c r="TV27" s="1733"/>
      <c r="TW27" s="1733"/>
      <c r="TX27" s="1733"/>
      <c r="TY27" s="1733"/>
      <c r="TZ27" s="1733"/>
      <c r="UA27" s="1733"/>
      <c r="UB27" s="1733"/>
      <c r="UC27" s="1733"/>
      <c r="UD27" s="1733"/>
      <c r="UE27" s="1733"/>
      <c r="UF27" s="1733"/>
      <c r="UG27" s="1733"/>
      <c r="UH27" s="1733"/>
      <c r="UI27" s="1733"/>
      <c r="UJ27" s="1733"/>
      <c r="UK27" s="1733"/>
      <c r="UL27" s="1733"/>
      <c r="UM27" s="1733"/>
      <c r="UN27" s="1733"/>
      <c r="UO27" s="1733"/>
      <c r="UP27" s="1733"/>
      <c r="UQ27" s="1733"/>
      <c r="UR27" s="1733"/>
      <c r="US27" s="1733"/>
      <c r="UT27" s="1733"/>
      <c r="UU27" s="1733"/>
      <c r="UV27" s="1733"/>
      <c r="UW27" s="1733"/>
      <c r="UX27" s="1733"/>
      <c r="UY27" s="1733"/>
      <c r="UZ27" s="1733"/>
      <c r="VA27" s="1733"/>
      <c r="VB27" s="1733"/>
      <c r="VC27" s="1733"/>
      <c r="VD27" s="1733"/>
      <c r="VE27" s="1733"/>
      <c r="VF27" s="1733"/>
      <c r="VG27" s="1733"/>
      <c r="VH27" s="1733"/>
      <c r="VI27" s="1733"/>
      <c r="VJ27" s="1733"/>
      <c r="VK27" s="1733"/>
      <c r="VL27" s="1733"/>
      <c r="VM27" s="1733"/>
      <c r="VN27" s="1733"/>
      <c r="VO27" s="1733"/>
      <c r="VP27" s="1733"/>
      <c r="VQ27" s="1733"/>
      <c r="VR27" s="1733"/>
      <c r="VS27" s="1733"/>
      <c r="VT27" s="1733"/>
      <c r="VU27" s="1733"/>
      <c r="VV27" s="1733"/>
      <c r="VW27" s="1733"/>
      <c r="VX27" s="1733"/>
      <c r="VY27" s="1733"/>
      <c r="VZ27" s="1733"/>
      <c r="WA27" s="1733"/>
      <c r="WB27" s="1733"/>
      <c r="WC27" s="1733"/>
      <c r="WD27" s="1733"/>
      <c r="WE27" s="1733"/>
      <c r="WF27" s="1733"/>
      <c r="WG27" s="1733"/>
      <c r="WH27" s="1733"/>
      <c r="WI27" s="1733"/>
      <c r="WJ27" s="1733"/>
      <c r="WK27" s="1733"/>
      <c r="WL27" s="1733"/>
      <c r="WM27" s="1733"/>
      <c r="WN27" s="1733"/>
      <c r="WO27" s="1733"/>
      <c r="WP27" s="1733"/>
      <c r="WQ27" s="1733"/>
      <c r="WR27" s="1733"/>
      <c r="WS27" s="1733"/>
      <c r="WT27" s="1733"/>
      <c r="WU27" s="1733"/>
      <c r="WV27" s="1733"/>
      <c r="WW27" s="1733"/>
      <c r="WX27" s="1733"/>
      <c r="WY27" s="1733"/>
      <c r="WZ27" s="1733"/>
      <c r="XA27" s="1733"/>
      <c r="XB27" s="1733"/>
      <c r="XC27" s="1733"/>
      <c r="XD27" s="1733"/>
      <c r="XE27" s="1733"/>
      <c r="XF27" s="1733"/>
      <c r="XG27" s="1733"/>
      <c r="XH27" s="1733"/>
      <c r="XI27" s="1733"/>
      <c r="XJ27" s="1733"/>
      <c r="XK27" s="1733"/>
      <c r="XL27" s="1733"/>
      <c r="XM27" s="1733"/>
      <c r="XN27" s="1733"/>
      <c r="XO27" s="1733"/>
      <c r="XP27" s="1733"/>
      <c r="XQ27" s="1733"/>
      <c r="XR27" s="1733"/>
      <c r="XS27" s="1733"/>
      <c r="XT27" s="1733"/>
      <c r="XU27" s="1733"/>
      <c r="XV27" s="1733"/>
      <c r="XW27" s="1733"/>
      <c r="XX27" s="1733"/>
      <c r="XY27" s="1733"/>
      <c r="XZ27" s="1733"/>
      <c r="YA27" s="1733"/>
      <c r="YB27" s="1733"/>
      <c r="YC27" s="1733"/>
      <c r="YD27" s="1733"/>
      <c r="YE27" s="1733"/>
      <c r="YF27" s="1733"/>
      <c r="YG27" s="1733"/>
      <c r="YH27" s="1733"/>
      <c r="YI27" s="1733"/>
      <c r="YJ27" s="1733"/>
      <c r="YK27" s="1733"/>
      <c r="YL27" s="1733"/>
      <c r="YM27" s="1733"/>
      <c r="YN27" s="1733"/>
      <c r="YO27" s="1733"/>
      <c r="YP27" s="1733"/>
      <c r="YQ27" s="1733"/>
      <c r="YR27" s="1733"/>
      <c r="YS27" s="1733"/>
      <c r="YT27" s="1733"/>
      <c r="YU27" s="1733"/>
      <c r="YV27" s="1733"/>
      <c r="YW27" s="1733"/>
      <c r="YX27" s="1733"/>
      <c r="YY27" s="1733"/>
      <c r="YZ27" s="1733"/>
      <c r="ZA27" s="1733"/>
      <c r="ZB27" s="1733"/>
      <c r="ZC27" s="1733"/>
      <c r="ZD27" s="1733"/>
      <c r="ZE27" s="1733"/>
      <c r="ZF27" s="1733"/>
      <c r="ZG27" s="1733"/>
      <c r="ZH27" s="1733"/>
      <c r="ZI27" s="1733"/>
      <c r="ZJ27" s="1733"/>
      <c r="ZK27" s="1733"/>
      <c r="ZL27" s="1733"/>
      <c r="ZM27" s="1733"/>
      <c r="ZN27" s="1733"/>
      <c r="ZO27" s="1733"/>
      <c r="ZP27" s="1733"/>
      <c r="ZQ27" s="1733"/>
      <c r="ZR27" s="1733"/>
      <c r="ZS27" s="1733"/>
      <c r="ZT27" s="1733"/>
      <c r="ZU27" s="1733"/>
      <c r="ZV27" s="1733"/>
      <c r="ZW27" s="1733"/>
      <c r="ZX27" s="1733"/>
      <c r="ZY27" s="1733"/>
      <c r="ZZ27" s="1733"/>
      <c r="AAA27" s="1733"/>
      <c r="AAB27" s="1733"/>
      <c r="AAC27" s="1733"/>
      <c r="AAD27" s="1733"/>
      <c r="AAE27" s="1733"/>
      <c r="AAF27" s="1733"/>
      <c r="AAG27" s="1733"/>
      <c r="AAH27" s="1733"/>
      <c r="AAI27" s="1733"/>
      <c r="AAJ27" s="1733"/>
      <c r="AAK27" s="1733"/>
      <c r="AAL27" s="1733"/>
      <c r="AAM27" s="1733"/>
      <c r="AAN27" s="1733"/>
      <c r="AAO27" s="1733"/>
      <c r="AAP27" s="1733"/>
      <c r="AAQ27" s="1733"/>
      <c r="AAR27" s="1733"/>
      <c r="AAS27" s="1733"/>
      <c r="AAT27" s="1733"/>
      <c r="AAU27" s="1733"/>
      <c r="AAV27" s="1733"/>
      <c r="AAW27" s="1733"/>
      <c r="AAX27" s="1733"/>
      <c r="AAY27" s="1733"/>
      <c r="AAZ27" s="1733"/>
      <c r="ABA27" s="1733"/>
      <c r="ABB27" s="1733"/>
      <c r="ABC27" s="1733"/>
      <c r="ABD27" s="1733"/>
      <c r="ABE27" s="1733"/>
      <c r="ABF27" s="1733"/>
      <c r="ABG27" s="1733"/>
      <c r="ABH27" s="1733"/>
      <c r="ABI27" s="1733"/>
      <c r="ABJ27" s="1733"/>
      <c r="ABK27" s="1733"/>
      <c r="ABL27" s="1733"/>
      <c r="ABM27" s="1733"/>
      <c r="ABN27" s="1733"/>
      <c r="ABO27" s="1733"/>
      <c r="ABP27" s="1733"/>
      <c r="ABQ27" s="1733"/>
      <c r="ABR27" s="1733"/>
      <c r="ABS27" s="1733"/>
      <c r="ABT27" s="1733"/>
      <c r="ABU27" s="1733"/>
      <c r="ABV27" s="1733"/>
      <c r="ABW27" s="1733"/>
      <c r="ABX27" s="1733"/>
      <c r="ABY27" s="1733"/>
      <c r="ABZ27" s="1733"/>
      <c r="ACA27" s="1733"/>
      <c r="ACB27" s="1733"/>
      <c r="ACC27" s="1733"/>
      <c r="ACD27" s="1733"/>
      <c r="ACE27" s="1733"/>
      <c r="ACF27" s="1733"/>
      <c r="ACG27" s="1733"/>
      <c r="ACH27" s="1733"/>
      <c r="ACI27" s="1733"/>
      <c r="ACJ27" s="1733"/>
      <c r="ACK27" s="1733"/>
      <c r="ACL27" s="1733"/>
      <c r="ACM27" s="1733"/>
      <c r="ACN27" s="1733"/>
      <c r="ACO27" s="1733"/>
      <c r="ACP27" s="1733"/>
      <c r="ACQ27" s="1733"/>
      <c r="ACR27" s="1733"/>
      <c r="ACS27" s="1733"/>
      <c r="ACT27" s="1733"/>
      <c r="ACU27" s="1733"/>
      <c r="ACV27" s="1733"/>
      <c r="ACW27" s="1733"/>
      <c r="ACX27" s="1733"/>
      <c r="ACY27" s="1733"/>
      <c r="ACZ27" s="1733"/>
      <c r="ADA27" s="1733"/>
      <c r="ADB27" s="1733"/>
      <c r="ADC27" s="1733"/>
      <c r="ADD27" s="1733"/>
      <c r="ADE27" s="1733"/>
      <c r="ADF27" s="1733"/>
      <c r="ADG27" s="1733"/>
      <c r="ADH27" s="1733"/>
      <c r="ADI27" s="1733"/>
      <c r="ADJ27" s="1733"/>
      <c r="ADK27" s="1733"/>
      <c r="ADL27" s="1733"/>
      <c r="ADM27" s="1733"/>
      <c r="ADN27" s="1733"/>
      <c r="ADO27" s="1733"/>
      <c r="ADP27" s="1733"/>
      <c r="ADQ27" s="1733"/>
      <c r="ADR27" s="1733"/>
      <c r="ADS27" s="1733"/>
      <c r="ADT27" s="1733"/>
      <c r="ADU27" s="1733"/>
      <c r="ADV27" s="1733"/>
      <c r="ADW27" s="1733"/>
      <c r="ADX27" s="1733"/>
      <c r="ADY27" s="1733"/>
      <c r="ADZ27" s="1733"/>
      <c r="AEA27" s="1733"/>
      <c r="AEB27" s="1733"/>
      <c r="AEC27" s="1733"/>
      <c r="AED27" s="1733"/>
      <c r="AEE27" s="1733"/>
      <c r="AEF27" s="1733"/>
      <c r="AEG27" s="1733"/>
      <c r="AEH27" s="1733"/>
      <c r="AEI27" s="1733"/>
      <c r="AEJ27" s="1733"/>
      <c r="AEK27" s="1733"/>
      <c r="AEL27" s="1733"/>
      <c r="AEM27" s="1733"/>
      <c r="AEN27" s="1733"/>
      <c r="AEO27" s="1733"/>
      <c r="AEP27" s="1733"/>
      <c r="AEQ27" s="1733"/>
      <c r="AER27" s="1733"/>
      <c r="AES27" s="1733"/>
      <c r="AET27" s="1733"/>
      <c r="AEU27" s="1733"/>
      <c r="AEV27" s="1733"/>
      <c r="AEW27" s="1733"/>
      <c r="AEX27" s="1733"/>
      <c r="AEY27" s="1733"/>
      <c r="AEZ27" s="1733"/>
      <c r="AFA27" s="1733"/>
      <c r="AFB27" s="1733"/>
      <c r="AFC27" s="1733"/>
      <c r="AFD27" s="1733"/>
      <c r="AFE27" s="1733"/>
      <c r="AFF27" s="1733"/>
      <c r="AFG27" s="1733"/>
      <c r="AFH27" s="1733"/>
      <c r="AFI27" s="1733"/>
      <c r="AFJ27" s="1733"/>
      <c r="AFK27" s="1733"/>
      <c r="AFL27" s="1733"/>
      <c r="AFM27" s="1733"/>
      <c r="AFN27" s="1733"/>
      <c r="AFO27" s="1733"/>
      <c r="AFP27" s="1733"/>
      <c r="AFQ27" s="1733"/>
      <c r="AFR27" s="1733"/>
      <c r="AFS27" s="1733"/>
      <c r="AFT27" s="1733"/>
      <c r="AFU27" s="1733"/>
      <c r="AFV27" s="1733"/>
      <c r="AFW27" s="1733"/>
      <c r="AFX27" s="1733"/>
      <c r="AFY27" s="1733"/>
      <c r="AFZ27" s="1733"/>
      <c r="AGA27" s="1733"/>
      <c r="AGB27" s="1733"/>
      <c r="AGC27" s="1733"/>
      <c r="AGD27" s="1733"/>
      <c r="AGE27" s="1733"/>
      <c r="AGF27" s="1733"/>
      <c r="AGG27" s="1733"/>
      <c r="AGH27" s="1733"/>
      <c r="AGI27" s="1733"/>
      <c r="AGJ27" s="1733"/>
      <c r="AGK27" s="1733"/>
      <c r="AGL27" s="1733"/>
      <c r="AGM27" s="1733"/>
      <c r="AGN27" s="1733"/>
      <c r="AGO27" s="1733"/>
      <c r="AGP27" s="1733"/>
      <c r="AGQ27" s="1733"/>
      <c r="AGR27" s="1733"/>
      <c r="AGS27" s="1733"/>
      <c r="AGT27" s="1733"/>
      <c r="AGU27" s="1733"/>
      <c r="AGV27" s="1733"/>
      <c r="AGW27" s="1733"/>
      <c r="AGX27" s="1733"/>
      <c r="AGY27" s="1733"/>
      <c r="AGZ27" s="1733"/>
      <c r="AHA27" s="1733"/>
      <c r="AHB27" s="1733"/>
      <c r="AHC27" s="1733"/>
      <c r="AHD27" s="1733"/>
      <c r="AHE27" s="1733"/>
      <c r="AHF27" s="1733"/>
      <c r="AHG27" s="1733"/>
      <c r="AHH27" s="1733"/>
      <c r="AHI27" s="1733"/>
      <c r="AHJ27" s="1733"/>
      <c r="AHK27" s="1733"/>
      <c r="AHL27" s="1733"/>
      <c r="AHM27" s="1733"/>
      <c r="AHN27" s="1733"/>
      <c r="AHO27" s="1733"/>
      <c r="AHP27" s="1733"/>
      <c r="AHQ27" s="1733"/>
      <c r="AHR27" s="1733"/>
      <c r="AHS27" s="1733"/>
      <c r="AHT27" s="1733"/>
      <c r="AHU27" s="1733"/>
      <c r="AHV27" s="1733"/>
      <c r="AHW27" s="1733"/>
      <c r="AHX27" s="1733"/>
      <c r="AHY27" s="1733"/>
      <c r="AHZ27" s="1733"/>
      <c r="AIA27" s="1733"/>
      <c r="AIB27" s="1733"/>
      <c r="AIC27" s="1733"/>
      <c r="AID27" s="1733"/>
      <c r="AIE27" s="1733"/>
      <c r="AIF27" s="1733"/>
      <c r="AIG27" s="1733"/>
      <c r="AIH27" s="1733"/>
      <c r="AII27" s="1733"/>
      <c r="AIJ27" s="1733"/>
      <c r="AIK27" s="1733"/>
      <c r="AIL27" s="1733"/>
      <c r="AIM27" s="1733"/>
      <c r="AIN27" s="1733"/>
      <c r="AIO27" s="1733"/>
      <c r="AIP27" s="1733"/>
      <c r="AIQ27" s="1733"/>
      <c r="AIR27" s="1733"/>
      <c r="AIS27" s="1733"/>
      <c r="AIT27" s="1733"/>
      <c r="AIU27" s="1733"/>
      <c r="AIV27" s="1733"/>
      <c r="AIW27" s="1733"/>
      <c r="AIX27" s="1733"/>
      <c r="AIY27" s="1733"/>
      <c r="AIZ27" s="1733"/>
      <c r="AJA27" s="1733"/>
      <c r="AJB27" s="1733"/>
      <c r="AJC27" s="1733"/>
      <c r="AJD27" s="1733"/>
      <c r="AJE27" s="1733"/>
      <c r="AJF27" s="1733"/>
      <c r="AJG27" s="1733"/>
      <c r="AJH27" s="1733"/>
      <c r="AJI27" s="1733"/>
      <c r="AJJ27" s="1733"/>
      <c r="AJK27" s="1733"/>
      <c r="AJL27" s="1733"/>
      <c r="AJM27" s="1733"/>
      <c r="AJN27" s="1733"/>
      <c r="AJO27" s="1733"/>
      <c r="AJP27" s="1733"/>
      <c r="AJQ27" s="1733"/>
      <c r="AJR27" s="1733"/>
      <c r="AJS27" s="1733"/>
      <c r="AJT27" s="1733"/>
      <c r="AJU27" s="1733"/>
      <c r="AJV27" s="1733"/>
      <c r="AJW27" s="1733"/>
      <c r="AJX27" s="1733"/>
      <c r="AJY27" s="1733"/>
      <c r="AJZ27" s="1733"/>
      <c r="AKA27" s="1733"/>
      <c r="AKB27" s="1733"/>
      <c r="AKC27" s="1733"/>
      <c r="AKD27" s="1733"/>
      <c r="AKE27" s="1733"/>
      <c r="AKF27" s="1733"/>
      <c r="AKG27" s="1733"/>
      <c r="AKH27" s="1733"/>
      <c r="AKI27" s="1733"/>
      <c r="AKJ27" s="1733"/>
      <c r="AKK27" s="1733"/>
      <c r="AKL27" s="1733"/>
      <c r="AKM27" s="1733"/>
      <c r="AKN27" s="1733"/>
      <c r="AKO27" s="1733"/>
      <c r="AKP27" s="1733"/>
      <c r="AKQ27" s="1733"/>
      <c r="AKR27" s="1733"/>
      <c r="AKS27" s="1733"/>
      <c r="AKT27" s="1733"/>
      <c r="AKU27" s="1733"/>
      <c r="AKV27" s="1733"/>
      <c r="AKW27" s="1733"/>
      <c r="AKX27" s="1733"/>
      <c r="AKY27" s="1733"/>
      <c r="AKZ27" s="1733"/>
      <c r="ALA27" s="1733"/>
      <c r="ALB27" s="1733"/>
      <c r="ALC27" s="1733"/>
      <c r="ALD27" s="1733"/>
      <c r="ALE27" s="1733"/>
      <c r="ALF27" s="1733"/>
      <c r="ALG27" s="1733"/>
      <c r="ALH27" s="1733"/>
      <c r="ALI27" s="1733"/>
      <c r="ALJ27" s="1733"/>
      <c r="ALK27" s="1733"/>
      <c r="ALL27" s="1733"/>
      <c r="ALM27" s="1733"/>
      <c r="ALN27" s="1733"/>
      <c r="ALO27" s="1733"/>
      <c r="ALP27" s="1733"/>
      <c r="ALQ27" s="1733"/>
      <c r="ALR27" s="1733"/>
      <c r="ALS27" s="1733"/>
      <c r="ALT27" s="1733"/>
      <c r="ALU27" s="1733"/>
      <c r="ALV27" s="1733"/>
      <c r="ALW27" s="1733"/>
      <c r="ALX27" s="1733"/>
      <c r="ALY27" s="1733"/>
      <c r="ALZ27" s="1733"/>
      <c r="AMA27" s="1733"/>
      <c r="AMB27" s="1733"/>
      <c r="AMC27" s="1733"/>
      <c r="AMD27" s="1733"/>
      <c r="AME27" s="1733"/>
      <c r="AMF27" s="1733"/>
      <c r="AMG27" s="1733"/>
      <c r="AMH27" s="1733"/>
      <c r="AMI27" s="1733"/>
      <c r="AMJ27" s="1733"/>
      <c r="AMK27" s="1733"/>
      <c r="AML27" s="1733"/>
      <c r="AMM27" s="1733"/>
    </row>
    <row r="28" spans="1:1027" ht="86.25" customHeight="1">
      <c r="A28" s="1751" t="s">
        <v>181</v>
      </c>
      <c r="B28" s="108"/>
      <c r="C28" s="1748"/>
      <c r="D28" s="1777" t="s">
        <v>8530</v>
      </c>
      <c r="E28" s="1777" t="s">
        <v>8619</v>
      </c>
      <c r="F28" s="1774"/>
      <c r="G28" s="108">
        <v>20</v>
      </c>
      <c r="H28" s="1169" t="s">
        <v>8533</v>
      </c>
      <c r="I28" s="107" t="s">
        <v>164</v>
      </c>
      <c r="J28" s="1750">
        <v>1.35</v>
      </c>
      <c r="K28" s="1750"/>
      <c r="L28" s="108">
        <v>130</v>
      </c>
      <c r="M28" s="1750">
        <v>1.35</v>
      </c>
      <c r="N28" s="1750" t="s">
        <v>158</v>
      </c>
      <c r="O28" s="1750">
        <v>57780</v>
      </c>
      <c r="P28" s="109">
        <v>62075</v>
      </c>
      <c r="Q28" s="1735"/>
      <c r="R28" s="1735"/>
      <c r="S28" s="1161"/>
      <c r="T28" s="1747"/>
      <c r="U28" s="1735"/>
      <c r="V28" s="1735"/>
      <c r="W28" s="1735"/>
      <c r="X28" s="1735"/>
      <c r="Y28" s="1735"/>
      <c r="Z28" s="1735"/>
      <c r="AA28" s="1735"/>
      <c r="AB28" s="1735"/>
      <c r="AC28" s="1735"/>
      <c r="AD28" s="1735"/>
      <c r="AE28" s="1735"/>
      <c r="AF28" s="1735"/>
      <c r="AG28" s="1735"/>
      <c r="AH28" s="1735"/>
      <c r="AI28" s="1735"/>
      <c r="AJ28" s="1735"/>
      <c r="AK28" s="1735"/>
      <c r="AL28" s="1735"/>
      <c r="AM28" s="1735"/>
      <c r="AN28" s="1735"/>
      <c r="AO28" s="1735"/>
      <c r="AP28" s="1735"/>
      <c r="AQ28" s="1735"/>
      <c r="AR28" s="1735"/>
      <c r="AS28" s="1735"/>
      <c r="AT28" s="1735"/>
      <c r="AU28" s="1735"/>
      <c r="AV28" s="1735"/>
      <c r="AW28" s="1735"/>
      <c r="AX28" s="1735"/>
      <c r="AY28" s="1735"/>
      <c r="AZ28" s="1735"/>
      <c r="BA28" s="1735"/>
      <c r="BB28" s="1735"/>
      <c r="BC28" s="1735"/>
      <c r="BD28" s="1735"/>
      <c r="BE28" s="1735"/>
      <c r="BF28" s="1735"/>
      <c r="BG28" s="1735"/>
      <c r="BH28" s="1735"/>
      <c r="BI28" s="1735"/>
      <c r="BJ28" s="1735"/>
      <c r="BK28" s="1735"/>
      <c r="BL28" s="1735"/>
      <c r="BM28" s="1735"/>
      <c r="BN28" s="1735"/>
      <c r="BO28" s="1735"/>
      <c r="BP28" s="1735"/>
      <c r="BQ28" s="1735"/>
      <c r="BR28" s="1735"/>
      <c r="BS28" s="1735"/>
      <c r="BT28" s="1735"/>
      <c r="BU28" s="1735"/>
      <c r="BV28" s="1735"/>
      <c r="BW28" s="1735"/>
      <c r="BX28" s="1735"/>
      <c r="BY28" s="1735"/>
      <c r="BZ28" s="1735"/>
      <c r="CA28" s="1735"/>
      <c r="CB28" s="1735"/>
      <c r="CC28" s="1735"/>
      <c r="CD28" s="1735"/>
      <c r="CE28" s="1735"/>
      <c r="CF28" s="1735"/>
      <c r="CG28" s="1735"/>
      <c r="CH28" s="1735"/>
      <c r="CI28" s="1735"/>
      <c r="CJ28" s="1735"/>
      <c r="CK28" s="1735"/>
      <c r="CL28" s="1735"/>
      <c r="CM28" s="1735"/>
      <c r="CN28" s="1735"/>
      <c r="CO28" s="1735"/>
      <c r="CP28" s="1735"/>
      <c r="CQ28" s="1735"/>
      <c r="CR28" s="1735"/>
      <c r="CS28" s="1735"/>
      <c r="CT28" s="1735"/>
      <c r="CU28" s="1735"/>
      <c r="CV28" s="1735"/>
      <c r="CW28" s="1735"/>
      <c r="CX28" s="1735"/>
      <c r="CY28" s="1735"/>
      <c r="CZ28" s="1735"/>
      <c r="DA28" s="1735"/>
      <c r="DB28" s="1735"/>
      <c r="DC28" s="1735"/>
      <c r="DD28" s="1735"/>
      <c r="DE28" s="1735"/>
      <c r="DF28" s="1735"/>
      <c r="DG28" s="1735"/>
      <c r="DH28" s="1735"/>
      <c r="DI28" s="1735"/>
      <c r="DJ28" s="1735"/>
      <c r="DK28" s="1735"/>
      <c r="DL28" s="1735"/>
      <c r="DM28" s="1735"/>
      <c r="DN28" s="1735"/>
      <c r="DO28" s="1735"/>
      <c r="DP28" s="1735"/>
      <c r="DQ28" s="1735"/>
      <c r="DR28" s="1735"/>
      <c r="DS28" s="1735"/>
      <c r="DT28" s="1735"/>
      <c r="DU28" s="1735"/>
      <c r="DV28" s="1735"/>
      <c r="DW28" s="1735"/>
      <c r="DX28" s="1735"/>
      <c r="DY28" s="1735"/>
      <c r="DZ28" s="1735"/>
      <c r="EA28" s="1735"/>
      <c r="EB28" s="1735"/>
      <c r="EC28" s="1735"/>
      <c r="ED28" s="1735"/>
      <c r="EE28" s="1735"/>
      <c r="EF28" s="1735"/>
      <c r="EG28" s="1735"/>
      <c r="EH28" s="1735"/>
      <c r="EI28" s="1735"/>
      <c r="EJ28" s="1735"/>
      <c r="EK28" s="1735"/>
      <c r="EL28" s="1735"/>
      <c r="EM28" s="1735"/>
      <c r="EN28" s="1735"/>
      <c r="EO28" s="1735"/>
      <c r="EP28" s="1735"/>
      <c r="EQ28" s="1735"/>
      <c r="ER28" s="1735"/>
      <c r="ES28" s="1735"/>
      <c r="ET28" s="1735"/>
      <c r="EU28" s="1735"/>
      <c r="EV28" s="1735"/>
      <c r="EW28" s="1735"/>
      <c r="EX28" s="1735"/>
      <c r="EY28" s="1735"/>
      <c r="EZ28" s="1735"/>
      <c r="FA28" s="1735"/>
      <c r="FB28" s="1735"/>
      <c r="FC28" s="1735"/>
      <c r="FD28" s="1735"/>
      <c r="FE28" s="1735"/>
      <c r="FF28" s="1735"/>
      <c r="FG28" s="1735"/>
      <c r="FH28" s="1735"/>
      <c r="FI28" s="1735"/>
      <c r="FJ28" s="1735"/>
      <c r="FK28" s="1735"/>
      <c r="FL28" s="1735"/>
      <c r="FM28" s="1735"/>
      <c r="FN28" s="1735"/>
      <c r="FO28" s="1735"/>
      <c r="FP28" s="1735"/>
      <c r="FQ28" s="1735"/>
      <c r="FR28" s="1735"/>
      <c r="FS28" s="1735"/>
      <c r="FT28" s="1735"/>
      <c r="FU28" s="1735"/>
      <c r="FV28" s="1735"/>
      <c r="FW28" s="1735"/>
      <c r="FX28" s="1735"/>
      <c r="FY28" s="1735"/>
      <c r="FZ28" s="1735"/>
      <c r="GA28" s="1735"/>
      <c r="GB28" s="1735"/>
      <c r="GC28" s="1735"/>
      <c r="GD28" s="1735"/>
      <c r="GE28" s="1735"/>
      <c r="GF28" s="1735"/>
      <c r="GG28" s="1735"/>
      <c r="GH28" s="1735"/>
      <c r="GI28" s="1735"/>
      <c r="GJ28" s="1735"/>
      <c r="GK28" s="1735"/>
      <c r="GL28" s="1735"/>
      <c r="GM28" s="1735"/>
      <c r="GN28" s="1735"/>
      <c r="GO28" s="1735"/>
      <c r="GP28" s="1735"/>
      <c r="GQ28" s="1735"/>
      <c r="GR28" s="1735"/>
      <c r="GS28" s="1735"/>
      <c r="GT28" s="1735"/>
      <c r="GU28" s="1735"/>
      <c r="GV28" s="1735"/>
      <c r="GW28" s="1735"/>
      <c r="GX28" s="1735"/>
      <c r="GY28" s="1735"/>
      <c r="GZ28" s="1735"/>
      <c r="HA28" s="1735"/>
      <c r="HB28" s="1735"/>
      <c r="HC28" s="1735"/>
      <c r="HD28" s="1735"/>
      <c r="HE28" s="1735"/>
      <c r="HF28" s="1735"/>
      <c r="HG28" s="1735"/>
      <c r="HH28" s="1735"/>
      <c r="HI28" s="1735"/>
      <c r="HJ28" s="1735"/>
      <c r="HK28" s="1735"/>
      <c r="HL28" s="1735"/>
      <c r="HM28" s="1735"/>
      <c r="HN28" s="1735"/>
      <c r="HO28" s="1735"/>
      <c r="HP28" s="1735"/>
      <c r="HQ28" s="1735"/>
      <c r="HR28" s="1735"/>
      <c r="HS28" s="1735"/>
      <c r="HT28" s="1735"/>
      <c r="HU28" s="1735"/>
      <c r="HV28" s="1735"/>
      <c r="HW28" s="1735"/>
      <c r="HX28" s="1735"/>
      <c r="HY28" s="1735"/>
      <c r="HZ28" s="1735"/>
      <c r="IA28" s="1735"/>
      <c r="IB28" s="1735"/>
      <c r="IC28" s="1735"/>
      <c r="ID28" s="1735"/>
      <c r="IE28" s="1735"/>
      <c r="IF28" s="1735"/>
      <c r="IG28" s="1735"/>
      <c r="IH28" s="1735"/>
      <c r="II28" s="1735"/>
      <c r="IJ28" s="1735"/>
      <c r="IK28" s="1735"/>
      <c r="IL28" s="1735"/>
      <c r="IM28" s="1735"/>
      <c r="IN28" s="1735"/>
      <c r="IO28" s="1735"/>
      <c r="IP28" s="1735"/>
      <c r="IQ28" s="1735"/>
      <c r="IR28" s="1735"/>
      <c r="IS28" s="1735"/>
      <c r="IT28" s="1735"/>
      <c r="IU28" s="1735"/>
      <c r="IV28" s="1735"/>
      <c r="IW28" s="1735"/>
      <c r="IX28" s="1735"/>
      <c r="IY28" s="1735"/>
      <c r="IZ28" s="1735"/>
      <c r="JA28" s="1735"/>
      <c r="JB28" s="1735"/>
      <c r="JC28" s="1735"/>
      <c r="JD28" s="1735"/>
      <c r="JE28" s="1735"/>
      <c r="JF28" s="1735"/>
      <c r="JG28" s="1735"/>
      <c r="JH28" s="1735"/>
      <c r="JI28" s="1735"/>
      <c r="JJ28" s="1735"/>
      <c r="JK28" s="1735"/>
      <c r="JL28" s="1735"/>
      <c r="JM28" s="1735"/>
      <c r="JN28" s="1735"/>
      <c r="JO28" s="1735"/>
      <c r="JP28" s="1735"/>
      <c r="JQ28" s="1735"/>
      <c r="JR28" s="1735"/>
      <c r="JS28" s="1735"/>
      <c r="JT28" s="1735"/>
      <c r="JU28" s="1735"/>
      <c r="JV28" s="1735"/>
      <c r="JW28" s="1735"/>
      <c r="JX28" s="1735"/>
      <c r="JY28" s="1735"/>
      <c r="JZ28" s="1735"/>
      <c r="KA28" s="1735"/>
      <c r="KB28" s="1735"/>
      <c r="KC28" s="1735"/>
      <c r="KD28" s="1735"/>
      <c r="KE28" s="1735"/>
      <c r="KF28" s="1735"/>
      <c r="KG28" s="1735"/>
      <c r="KH28" s="1735"/>
      <c r="KI28" s="1735"/>
      <c r="KJ28" s="1735"/>
      <c r="KK28" s="1735"/>
      <c r="KL28" s="1735"/>
      <c r="KM28" s="1735"/>
      <c r="KN28" s="1735"/>
      <c r="KO28" s="1735"/>
      <c r="KP28" s="1735"/>
      <c r="KQ28" s="1735"/>
      <c r="KR28" s="1735"/>
      <c r="KS28" s="1735"/>
      <c r="KT28" s="1735"/>
      <c r="KU28" s="1735"/>
      <c r="KV28" s="1735"/>
      <c r="KW28" s="1735"/>
      <c r="KX28" s="1735"/>
      <c r="KY28" s="1735"/>
      <c r="KZ28" s="1735"/>
      <c r="LA28" s="1735"/>
      <c r="LB28" s="1735"/>
      <c r="LC28" s="1735"/>
      <c r="LD28" s="1735"/>
      <c r="LE28" s="1735"/>
      <c r="LF28" s="1735"/>
      <c r="LG28" s="1735"/>
      <c r="LH28" s="1735"/>
      <c r="LI28" s="1735"/>
      <c r="LJ28" s="1735"/>
      <c r="LK28" s="1735"/>
      <c r="LL28" s="1735"/>
      <c r="LM28" s="1735"/>
      <c r="LN28" s="1735"/>
      <c r="LO28" s="1735"/>
      <c r="LP28" s="1735"/>
      <c r="LQ28" s="1735"/>
      <c r="LR28" s="1735"/>
      <c r="LS28" s="1735"/>
      <c r="LT28" s="1735"/>
      <c r="LU28" s="1735"/>
      <c r="LV28" s="1735"/>
      <c r="LW28" s="1735"/>
      <c r="LX28" s="1735"/>
      <c r="LY28" s="1735"/>
      <c r="LZ28" s="1735"/>
      <c r="MA28" s="1735"/>
      <c r="MB28" s="1735"/>
      <c r="MC28" s="1735"/>
      <c r="MD28" s="1735"/>
      <c r="ME28" s="1735"/>
      <c r="MF28" s="1735"/>
      <c r="MG28" s="1735"/>
      <c r="MH28" s="1735"/>
      <c r="MI28" s="1735"/>
      <c r="MJ28" s="1735"/>
      <c r="MK28" s="1735"/>
      <c r="ML28" s="1735"/>
      <c r="MM28" s="1735"/>
      <c r="MN28" s="1735"/>
      <c r="MO28" s="1735"/>
      <c r="MP28" s="1735"/>
      <c r="MQ28" s="1735"/>
      <c r="MR28" s="1735"/>
      <c r="MS28" s="1735"/>
      <c r="MT28" s="1735"/>
      <c r="MU28" s="1735"/>
      <c r="MV28" s="1735"/>
      <c r="MW28" s="1735"/>
      <c r="MX28" s="1735"/>
      <c r="MY28" s="1735"/>
      <c r="MZ28" s="1735"/>
      <c r="NA28" s="1735"/>
      <c r="NB28" s="1735"/>
      <c r="NC28" s="1735"/>
      <c r="ND28" s="1735"/>
      <c r="NE28" s="1735"/>
      <c r="NF28" s="1735"/>
      <c r="NG28" s="1735"/>
      <c r="NH28" s="1735"/>
      <c r="NI28" s="1735"/>
      <c r="NJ28" s="1735"/>
      <c r="NK28" s="1735"/>
      <c r="NL28" s="1735"/>
      <c r="NM28" s="1735"/>
      <c r="NN28" s="1735"/>
      <c r="NO28" s="1735"/>
      <c r="NP28" s="1735"/>
      <c r="NQ28" s="1735"/>
      <c r="NR28" s="1735"/>
      <c r="NS28" s="1735"/>
      <c r="NT28" s="1735"/>
      <c r="NU28" s="1735"/>
      <c r="NV28" s="1735"/>
      <c r="NW28" s="1735"/>
      <c r="NX28" s="1735"/>
      <c r="NY28" s="1735"/>
      <c r="NZ28" s="1735"/>
      <c r="OA28" s="1735"/>
      <c r="OB28" s="1735"/>
      <c r="OC28" s="1735"/>
      <c r="OD28" s="1735"/>
      <c r="OE28" s="1735"/>
      <c r="OF28" s="1735"/>
      <c r="OG28" s="1735"/>
      <c r="OH28" s="1735"/>
      <c r="OI28" s="1735"/>
      <c r="OJ28" s="1735"/>
      <c r="OK28" s="1735"/>
      <c r="OL28" s="1735"/>
      <c r="OM28" s="1735"/>
      <c r="ON28" s="1735"/>
      <c r="OO28" s="1735"/>
      <c r="OP28" s="1735"/>
      <c r="OQ28" s="1735"/>
      <c r="OR28" s="1735"/>
      <c r="OS28" s="1735"/>
      <c r="OT28" s="1735"/>
      <c r="OU28" s="1735"/>
      <c r="OV28" s="1735"/>
      <c r="OW28" s="1735"/>
      <c r="OX28" s="1735"/>
      <c r="OY28" s="1735"/>
      <c r="OZ28" s="1735"/>
      <c r="PA28" s="1735"/>
      <c r="PB28" s="1735"/>
      <c r="PC28" s="1735"/>
      <c r="PD28" s="1735"/>
      <c r="PE28" s="1735"/>
      <c r="PF28" s="1735"/>
      <c r="PG28" s="1735"/>
      <c r="PH28" s="1735"/>
      <c r="PI28" s="1735"/>
      <c r="PJ28" s="1735"/>
      <c r="PK28" s="1735"/>
      <c r="PL28" s="1735"/>
      <c r="PM28" s="1735"/>
      <c r="PN28" s="1735"/>
      <c r="PO28" s="1735"/>
      <c r="PP28" s="1735"/>
      <c r="PQ28" s="1735"/>
      <c r="PR28" s="1735"/>
      <c r="PS28" s="1735"/>
      <c r="PT28" s="1735"/>
      <c r="PU28" s="1735"/>
      <c r="PV28" s="1735"/>
      <c r="PW28" s="1735"/>
      <c r="PX28" s="1735"/>
      <c r="PY28" s="1735"/>
      <c r="PZ28" s="1735"/>
      <c r="QA28" s="1735"/>
      <c r="QB28" s="1735"/>
      <c r="QC28" s="1735"/>
      <c r="QD28" s="1735"/>
      <c r="QE28" s="1735"/>
      <c r="QF28" s="1735"/>
      <c r="QG28" s="1735"/>
      <c r="QH28" s="1735"/>
      <c r="QI28" s="1735"/>
      <c r="QJ28" s="1735"/>
      <c r="QK28" s="1735"/>
      <c r="QL28" s="1735"/>
      <c r="QM28" s="1735"/>
      <c r="QN28" s="1735"/>
      <c r="QO28" s="1735"/>
      <c r="QP28" s="1735"/>
      <c r="QQ28" s="1735"/>
      <c r="QR28" s="1735"/>
      <c r="QS28" s="1735"/>
      <c r="QT28" s="1735"/>
      <c r="QU28" s="1735"/>
      <c r="QV28" s="1735"/>
      <c r="QW28" s="1735"/>
      <c r="QX28" s="1735"/>
      <c r="QY28" s="1735"/>
      <c r="QZ28" s="1735"/>
      <c r="RA28" s="1735"/>
      <c r="RB28" s="1735"/>
      <c r="RC28" s="1735"/>
      <c r="RD28" s="1735"/>
      <c r="RE28" s="1735"/>
      <c r="RF28" s="1735"/>
      <c r="RG28" s="1735"/>
      <c r="RH28" s="1735"/>
      <c r="RI28" s="1735"/>
      <c r="RJ28" s="1735"/>
      <c r="RK28" s="1735"/>
      <c r="RL28" s="1735"/>
      <c r="RM28" s="1735"/>
      <c r="RN28" s="1735"/>
      <c r="RO28" s="1735"/>
      <c r="RP28" s="1735"/>
      <c r="RQ28" s="1735"/>
      <c r="RR28" s="1735"/>
      <c r="RS28" s="1735"/>
      <c r="RT28" s="1735"/>
      <c r="RU28" s="1735"/>
      <c r="RV28" s="1735"/>
      <c r="RW28" s="1735"/>
      <c r="RX28" s="1735"/>
      <c r="RY28" s="1735"/>
      <c r="RZ28" s="1735"/>
      <c r="SA28" s="1735"/>
      <c r="SB28" s="1735"/>
      <c r="SC28" s="1735"/>
      <c r="SD28" s="1735"/>
      <c r="SE28" s="1735"/>
      <c r="SF28" s="1735"/>
      <c r="SG28" s="1735"/>
      <c r="SH28" s="1735"/>
      <c r="SI28" s="1735"/>
      <c r="SJ28" s="1735"/>
      <c r="SK28" s="1735"/>
      <c r="SL28" s="1735"/>
      <c r="SM28" s="1735"/>
      <c r="SN28" s="1735"/>
      <c r="SO28" s="1735"/>
      <c r="SP28" s="1735"/>
      <c r="SQ28" s="1735"/>
      <c r="SR28" s="1735"/>
      <c r="SS28" s="1735"/>
      <c r="ST28" s="1735"/>
      <c r="SU28" s="1735"/>
      <c r="SV28" s="1735"/>
      <c r="SW28" s="1735"/>
      <c r="SX28" s="1735"/>
      <c r="SY28" s="1735"/>
      <c r="SZ28" s="1735"/>
      <c r="TA28" s="1735"/>
      <c r="TB28" s="1735"/>
      <c r="TC28" s="1735"/>
      <c r="TD28" s="1735"/>
      <c r="TE28" s="1735"/>
      <c r="TF28" s="1735"/>
      <c r="TG28" s="1735"/>
      <c r="TH28" s="1735"/>
      <c r="TI28" s="1735"/>
      <c r="TJ28" s="1735"/>
      <c r="TK28" s="1735"/>
      <c r="TL28" s="1735"/>
      <c r="TM28" s="1735"/>
      <c r="TN28" s="1735"/>
      <c r="TO28" s="1735"/>
      <c r="TP28" s="1735"/>
      <c r="TQ28" s="1735"/>
      <c r="TR28" s="1735"/>
      <c r="TS28" s="1735"/>
      <c r="TT28" s="1735"/>
      <c r="TU28" s="1735"/>
      <c r="TV28" s="1735"/>
      <c r="TW28" s="1735"/>
      <c r="TX28" s="1735"/>
      <c r="TY28" s="1735"/>
      <c r="TZ28" s="1735"/>
      <c r="UA28" s="1735"/>
      <c r="UB28" s="1735"/>
      <c r="UC28" s="1735"/>
      <c r="UD28" s="1735"/>
      <c r="UE28" s="1735"/>
      <c r="UF28" s="1735"/>
      <c r="UG28" s="1735"/>
      <c r="UH28" s="1735"/>
      <c r="UI28" s="1735"/>
      <c r="UJ28" s="1735"/>
      <c r="UK28" s="1735"/>
      <c r="UL28" s="1735"/>
      <c r="UM28" s="1735"/>
      <c r="UN28" s="1735"/>
      <c r="UO28" s="1735"/>
      <c r="UP28" s="1735"/>
      <c r="UQ28" s="1735"/>
      <c r="UR28" s="1735"/>
      <c r="US28" s="1735"/>
      <c r="UT28" s="1735"/>
      <c r="UU28" s="1735"/>
      <c r="UV28" s="1735"/>
      <c r="UW28" s="1735"/>
      <c r="UX28" s="1735"/>
      <c r="UY28" s="1735"/>
      <c r="UZ28" s="1735"/>
      <c r="VA28" s="1735"/>
      <c r="VB28" s="1735"/>
      <c r="VC28" s="1735"/>
      <c r="VD28" s="1735"/>
      <c r="VE28" s="1735"/>
      <c r="VF28" s="1735"/>
      <c r="VG28" s="1735"/>
      <c r="VH28" s="1735"/>
      <c r="VI28" s="1735"/>
      <c r="VJ28" s="1735"/>
      <c r="VK28" s="1735"/>
      <c r="VL28" s="1735"/>
      <c r="VM28" s="1735"/>
      <c r="VN28" s="1735"/>
      <c r="VO28" s="1735"/>
      <c r="VP28" s="1735"/>
      <c r="VQ28" s="1735"/>
      <c r="VR28" s="1735"/>
      <c r="VS28" s="1735"/>
      <c r="VT28" s="1735"/>
      <c r="VU28" s="1735"/>
      <c r="VV28" s="1735"/>
      <c r="VW28" s="1735"/>
      <c r="VX28" s="1735"/>
      <c r="VY28" s="1735"/>
      <c r="VZ28" s="1735"/>
      <c r="WA28" s="1735"/>
      <c r="WB28" s="1735"/>
      <c r="WC28" s="1735"/>
      <c r="WD28" s="1735"/>
      <c r="WE28" s="1735"/>
      <c r="WF28" s="1735"/>
      <c r="WG28" s="1735"/>
      <c r="WH28" s="1735"/>
      <c r="WI28" s="1735"/>
      <c r="WJ28" s="1735"/>
      <c r="WK28" s="1735"/>
      <c r="WL28" s="1735"/>
      <c r="WM28" s="1735"/>
      <c r="WN28" s="1735"/>
      <c r="WO28" s="1735"/>
      <c r="WP28" s="1735"/>
      <c r="WQ28" s="1735"/>
      <c r="WR28" s="1735"/>
      <c r="WS28" s="1735"/>
      <c r="WT28" s="1735"/>
      <c r="WU28" s="1735"/>
      <c r="WV28" s="1735"/>
      <c r="WW28" s="1735"/>
      <c r="WX28" s="1735"/>
      <c r="WY28" s="1735"/>
      <c r="WZ28" s="1735"/>
      <c r="XA28" s="1735"/>
      <c r="XB28" s="1735"/>
      <c r="XC28" s="1735"/>
      <c r="XD28" s="1735"/>
      <c r="XE28" s="1735"/>
      <c r="XF28" s="1735"/>
      <c r="XG28" s="1735"/>
      <c r="XH28" s="1735"/>
      <c r="XI28" s="1735"/>
      <c r="XJ28" s="1735"/>
      <c r="XK28" s="1735"/>
      <c r="XL28" s="1735"/>
      <c r="XM28" s="1735"/>
      <c r="XN28" s="1735"/>
      <c r="XO28" s="1735"/>
      <c r="XP28" s="1735"/>
      <c r="XQ28" s="1735"/>
      <c r="XR28" s="1735"/>
      <c r="XS28" s="1735"/>
      <c r="XT28" s="1735"/>
      <c r="XU28" s="1735"/>
      <c r="XV28" s="1735"/>
      <c r="XW28" s="1735"/>
      <c r="XX28" s="1735"/>
      <c r="XY28" s="1735"/>
      <c r="XZ28" s="1735"/>
      <c r="YA28" s="1735"/>
      <c r="YB28" s="1735"/>
      <c r="YC28" s="1735"/>
      <c r="YD28" s="1735"/>
      <c r="YE28" s="1735"/>
      <c r="YF28" s="1735"/>
      <c r="YG28" s="1735"/>
      <c r="YH28" s="1735"/>
      <c r="YI28" s="1735"/>
      <c r="YJ28" s="1735"/>
      <c r="YK28" s="1735"/>
      <c r="YL28" s="1735"/>
      <c r="YM28" s="1735"/>
      <c r="YN28" s="1735"/>
      <c r="YO28" s="1735"/>
      <c r="YP28" s="1735"/>
      <c r="YQ28" s="1735"/>
      <c r="YR28" s="1735"/>
      <c r="YS28" s="1735"/>
      <c r="YT28" s="1735"/>
      <c r="YU28" s="1735"/>
      <c r="YV28" s="1735"/>
      <c r="YW28" s="1735"/>
      <c r="YX28" s="1735"/>
      <c r="YY28" s="1735"/>
      <c r="YZ28" s="1735"/>
      <c r="ZA28" s="1735"/>
      <c r="ZB28" s="1735"/>
      <c r="ZC28" s="1735"/>
      <c r="ZD28" s="1735"/>
      <c r="ZE28" s="1735"/>
      <c r="ZF28" s="1735"/>
      <c r="ZG28" s="1735"/>
      <c r="ZH28" s="1735"/>
      <c r="ZI28" s="1735"/>
      <c r="ZJ28" s="1735"/>
      <c r="ZK28" s="1735"/>
      <c r="ZL28" s="1735"/>
      <c r="ZM28" s="1735"/>
      <c r="ZN28" s="1735"/>
      <c r="ZO28" s="1735"/>
      <c r="ZP28" s="1735"/>
      <c r="ZQ28" s="1735"/>
      <c r="ZR28" s="1735"/>
      <c r="ZS28" s="1735"/>
      <c r="ZT28" s="1735"/>
      <c r="ZU28" s="1735"/>
      <c r="ZV28" s="1735"/>
      <c r="ZW28" s="1735"/>
      <c r="ZX28" s="1735"/>
      <c r="ZY28" s="1735"/>
      <c r="ZZ28" s="1735"/>
      <c r="AAA28" s="1735"/>
      <c r="AAB28" s="1735"/>
      <c r="AAC28" s="1735"/>
      <c r="AAD28" s="1735"/>
      <c r="AAE28" s="1735"/>
      <c r="AAF28" s="1735"/>
      <c r="AAG28" s="1735"/>
      <c r="AAH28" s="1735"/>
      <c r="AAI28" s="1735"/>
      <c r="AAJ28" s="1735"/>
      <c r="AAK28" s="1735"/>
      <c r="AAL28" s="1735"/>
      <c r="AAM28" s="1735"/>
      <c r="AAN28" s="1735"/>
      <c r="AAO28" s="1735"/>
      <c r="AAP28" s="1735"/>
      <c r="AAQ28" s="1735"/>
      <c r="AAR28" s="1735"/>
      <c r="AAS28" s="1735"/>
      <c r="AAT28" s="1735"/>
      <c r="AAU28" s="1735"/>
      <c r="AAV28" s="1735"/>
      <c r="AAW28" s="1735"/>
      <c r="AAX28" s="1735"/>
      <c r="AAY28" s="1735"/>
      <c r="AAZ28" s="1735"/>
      <c r="ABA28" s="1735"/>
      <c r="ABB28" s="1735"/>
      <c r="ABC28" s="1735"/>
      <c r="ABD28" s="1735"/>
      <c r="ABE28" s="1735"/>
      <c r="ABF28" s="1735"/>
      <c r="ABG28" s="1735"/>
      <c r="ABH28" s="1735"/>
      <c r="ABI28" s="1735"/>
      <c r="ABJ28" s="1735"/>
      <c r="ABK28" s="1735"/>
      <c r="ABL28" s="1735"/>
      <c r="ABM28" s="1735"/>
      <c r="ABN28" s="1735"/>
      <c r="ABO28" s="1735"/>
      <c r="ABP28" s="1735"/>
      <c r="ABQ28" s="1735"/>
      <c r="ABR28" s="1735"/>
      <c r="ABS28" s="1735"/>
      <c r="ABT28" s="1735"/>
      <c r="ABU28" s="1735"/>
      <c r="ABV28" s="1735"/>
      <c r="ABW28" s="1735"/>
      <c r="ABX28" s="1735"/>
      <c r="ABY28" s="1735"/>
      <c r="ABZ28" s="1735"/>
      <c r="ACA28" s="1735"/>
      <c r="ACB28" s="1735"/>
      <c r="ACC28" s="1735"/>
      <c r="ACD28" s="1735"/>
      <c r="ACE28" s="1735"/>
      <c r="ACF28" s="1735"/>
      <c r="ACG28" s="1735"/>
      <c r="ACH28" s="1735"/>
      <c r="ACI28" s="1735"/>
      <c r="ACJ28" s="1735"/>
      <c r="ACK28" s="1735"/>
      <c r="ACL28" s="1735"/>
      <c r="ACM28" s="1735"/>
      <c r="ACN28" s="1735"/>
      <c r="ACO28" s="1735"/>
      <c r="ACP28" s="1735"/>
      <c r="ACQ28" s="1735"/>
      <c r="ACR28" s="1735"/>
      <c r="ACS28" s="1735"/>
      <c r="ACT28" s="1735"/>
      <c r="ACU28" s="1735"/>
      <c r="ACV28" s="1735"/>
      <c r="ACW28" s="1735"/>
      <c r="ACX28" s="1735"/>
      <c r="ACY28" s="1735"/>
      <c r="ACZ28" s="1735"/>
      <c r="ADA28" s="1735"/>
      <c r="ADB28" s="1735"/>
      <c r="ADC28" s="1735"/>
      <c r="ADD28" s="1735"/>
      <c r="ADE28" s="1735"/>
      <c r="ADF28" s="1735"/>
      <c r="ADG28" s="1735"/>
      <c r="ADH28" s="1735"/>
      <c r="ADI28" s="1735"/>
      <c r="ADJ28" s="1735"/>
      <c r="ADK28" s="1735"/>
      <c r="ADL28" s="1735"/>
      <c r="ADM28" s="1735"/>
      <c r="ADN28" s="1735"/>
      <c r="ADO28" s="1735"/>
      <c r="ADP28" s="1735"/>
      <c r="ADQ28" s="1735"/>
      <c r="ADR28" s="1735"/>
      <c r="ADS28" s="1735"/>
      <c r="ADT28" s="1735"/>
      <c r="ADU28" s="1735"/>
      <c r="ADV28" s="1735"/>
      <c r="ADW28" s="1735"/>
      <c r="ADX28" s="1735"/>
      <c r="ADY28" s="1735"/>
      <c r="ADZ28" s="1735"/>
      <c r="AEA28" s="1735"/>
      <c r="AEB28" s="1735"/>
      <c r="AEC28" s="1735"/>
      <c r="AED28" s="1735"/>
      <c r="AEE28" s="1735"/>
      <c r="AEF28" s="1735"/>
      <c r="AEG28" s="1735"/>
      <c r="AEH28" s="1735"/>
      <c r="AEI28" s="1735"/>
      <c r="AEJ28" s="1735"/>
      <c r="AEK28" s="1735"/>
      <c r="AEL28" s="1735"/>
      <c r="AEM28" s="1735"/>
      <c r="AEN28" s="1735"/>
      <c r="AEO28" s="1735"/>
      <c r="AEP28" s="1735"/>
      <c r="AEQ28" s="1735"/>
      <c r="AER28" s="1735"/>
      <c r="AES28" s="1735"/>
      <c r="AET28" s="1735"/>
      <c r="AEU28" s="1735"/>
      <c r="AEV28" s="1735"/>
      <c r="AEW28" s="1735"/>
      <c r="AEX28" s="1735"/>
      <c r="AEY28" s="1735"/>
      <c r="AEZ28" s="1735"/>
      <c r="AFA28" s="1735"/>
      <c r="AFB28" s="1735"/>
      <c r="AFC28" s="1735"/>
      <c r="AFD28" s="1735"/>
      <c r="AFE28" s="1735"/>
      <c r="AFF28" s="1735"/>
      <c r="AFG28" s="1735"/>
      <c r="AFH28" s="1735"/>
      <c r="AFI28" s="1735"/>
      <c r="AFJ28" s="1735"/>
      <c r="AFK28" s="1735"/>
      <c r="AFL28" s="1735"/>
      <c r="AFM28" s="1735"/>
      <c r="AFN28" s="1735"/>
      <c r="AFO28" s="1735"/>
      <c r="AFP28" s="1735"/>
      <c r="AFQ28" s="1735"/>
      <c r="AFR28" s="1735"/>
      <c r="AFS28" s="1735"/>
      <c r="AFT28" s="1735"/>
      <c r="AFU28" s="1735"/>
      <c r="AFV28" s="1735"/>
      <c r="AFW28" s="1735"/>
      <c r="AFX28" s="1735"/>
      <c r="AFY28" s="1735"/>
      <c r="AFZ28" s="1735"/>
      <c r="AGA28" s="1735"/>
      <c r="AGB28" s="1735"/>
      <c r="AGC28" s="1735"/>
      <c r="AGD28" s="1735"/>
      <c r="AGE28" s="1735"/>
      <c r="AGF28" s="1735"/>
      <c r="AGG28" s="1735"/>
      <c r="AGH28" s="1735"/>
      <c r="AGI28" s="1735"/>
      <c r="AGJ28" s="1735"/>
      <c r="AGK28" s="1735"/>
      <c r="AGL28" s="1735"/>
      <c r="AGM28" s="1735"/>
      <c r="AGN28" s="1735"/>
      <c r="AGO28" s="1735"/>
      <c r="AGP28" s="1735"/>
      <c r="AGQ28" s="1735"/>
      <c r="AGR28" s="1735"/>
      <c r="AGS28" s="1735"/>
      <c r="AGT28" s="1735"/>
      <c r="AGU28" s="1735"/>
      <c r="AGV28" s="1735"/>
      <c r="AGW28" s="1735"/>
      <c r="AGX28" s="1735"/>
      <c r="AGY28" s="1735"/>
      <c r="AGZ28" s="1735"/>
      <c r="AHA28" s="1735"/>
      <c r="AHB28" s="1735"/>
      <c r="AHC28" s="1735"/>
      <c r="AHD28" s="1735"/>
      <c r="AHE28" s="1735"/>
      <c r="AHF28" s="1735"/>
      <c r="AHG28" s="1735"/>
      <c r="AHH28" s="1735"/>
      <c r="AHI28" s="1735"/>
      <c r="AHJ28" s="1735"/>
      <c r="AHK28" s="1735"/>
      <c r="AHL28" s="1735"/>
      <c r="AHM28" s="1735"/>
      <c r="AHN28" s="1735"/>
      <c r="AHO28" s="1735"/>
      <c r="AHP28" s="1735"/>
      <c r="AHQ28" s="1735"/>
      <c r="AHR28" s="1735"/>
      <c r="AHS28" s="1735"/>
      <c r="AHT28" s="1735"/>
      <c r="AHU28" s="1735"/>
      <c r="AHV28" s="1735"/>
      <c r="AHW28" s="1735"/>
      <c r="AHX28" s="1735"/>
      <c r="AHY28" s="1735"/>
      <c r="AHZ28" s="1735"/>
      <c r="AIA28" s="1735"/>
      <c r="AIB28" s="1735"/>
      <c r="AIC28" s="1735"/>
      <c r="AID28" s="1735"/>
      <c r="AIE28" s="1735"/>
      <c r="AIF28" s="1735"/>
      <c r="AIG28" s="1735"/>
      <c r="AIH28" s="1735"/>
      <c r="AII28" s="1735"/>
      <c r="AIJ28" s="1735"/>
      <c r="AIK28" s="1735"/>
      <c r="AIL28" s="1735"/>
      <c r="AIM28" s="1735"/>
      <c r="AIN28" s="1735"/>
      <c r="AIO28" s="1735"/>
      <c r="AIP28" s="1735"/>
      <c r="AIQ28" s="1735"/>
      <c r="AIR28" s="1735"/>
      <c r="AIS28" s="1735"/>
      <c r="AIT28" s="1735"/>
      <c r="AIU28" s="1735"/>
      <c r="AIV28" s="1735"/>
      <c r="AIW28" s="1735"/>
      <c r="AIX28" s="1735"/>
      <c r="AIY28" s="1735"/>
      <c r="AIZ28" s="1735"/>
      <c r="AJA28" s="1735"/>
      <c r="AJB28" s="1735"/>
      <c r="AJC28" s="1735"/>
      <c r="AJD28" s="1735"/>
      <c r="AJE28" s="1735"/>
      <c r="AJF28" s="1735"/>
      <c r="AJG28" s="1735"/>
      <c r="AJH28" s="1735"/>
      <c r="AJI28" s="1735"/>
      <c r="AJJ28" s="1735"/>
      <c r="AJK28" s="1735"/>
      <c r="AJL28" s="1735"/>
      <c r="AJM28" s="1735"/>
      <c r="AJN28" s="1735"/>
      <c r="AJO28" s="1735"/>
      <c r="AJP28" s="1735"/>
      <c r="AJQ28" s="1735"/>
      <c r="AJR28" s="1735"/>
      <c r="AJS28" s="1735"/>
      <c r="AJT28" s="1735"/>
      <c r="AJU28" s="1735"/>
      <c r="AJV28" s="1735"/>
      <c r="AJW28" s="1735"/>
      <c r="AJX28" s="1735"/>
      <c r="AJY28" s="1735"/>
      <c r="AJZ28" s="1735"/>
      <c r="AKA28" s="1735"/>
      <c r="AKB28" s="1735"/>
      <c r="AKC28" s="1735"/>
      <c r="AKD28" s="1735"/>
      <c r="AKE28" s="1735"/>
      <c r="AKF28" s="1735"/>
      <c r="AKG28" s="1735"/>
      <c r="AKH28" s="1735"/>
      <c r="AKI28" s="1735"/>
      <c r="AKJ28" s="1735"/>
      <c r="AKK28" s="1735"/>
      <c r="AKL28" s="1735"/>
      <c r="AKM28" s="1735"/>
      <c r="AKN28" s="1735"/>
      <c r="AKO28" s="1735"/>
      <c r="AKP28" s="1735"/>
      <c r="AKQ28" s="1735"/>
      <c r="AKR28" s="1735"/>
      <c r="AKS28" s="1735"/>
      <c r="AKT28" s="1735"/>
      <c r="AKU28" s="1735"/>
      <c r="AKV28" s="1735"/>
      <c r="AKW28" s="1735"/>
      <c r="AKX28" s="1735"/>
      <c r="AKY28" s="1735"/>
      <c r="AKZ28" s="1735"/>
      <c r="ALA28" s="1735"/>
      <c r="ALB28" s="1735"/>
      <c r="ALC28" s="1735"/>
      <c r="ALD28" s="1735"/>
      <c r="ALE28" s="1735"/>
      <c r="ALF28" s="1735"/>
      <c r="ALG28" s="1735"/>
      <c r="ALH28" s="1735"/>
      <c r="ALI28" s="1735"/>
      <c r="ALJ28" s="1735"/>
      <c r="ALK28" s="1735"/>
      <c r="ALL28" s="1735"/>
      <c r="ALM28" s="1735"/>
      <c r="ALN28" s="1735"/>
      <c r="ALO28" s="1735"/>
      <c r="ALP28" s="1735"/>
      <c r="ALQ28" s="1735"/>
      <c r="ALR28" s="1735"/>
      <c r="ALS28" s="1735"/>
      <c r="ALT28" s="1735"/>
      <c r="ALU28" s="1735"/>
      <c r="ALV28" s="1735"/>
      <c r="ALW28" s="1735"/>
      <c r="ALX28" s="1735"/>
      <c r="ALY28" s="1735"/>
      <c r="ALZ28" s="1735"/>
      <c r="AMA28" s="1735"/>
      <c r="AMB28" s="1735"/>
      <c r="AMC28" s="1735"/>
      <c r="AMD28" s="1735"/>
      <c r="AME28" s="1735"/>
      <c r="AMF28" s="1735"/>
      <c r="AMG28" s="1735"/>
      <c r="AMH28" s="1735"/>
      <c r="AMI28" s="1735"/>
      <c r="AMJ28" s="1735"/>
      <c r="AMK28" s="1735"/>
      <c r="AML28" s="1735"/>
      <c r="AMM28" s="1735"/>
    </row>
    <row r="29" spans="1:1027" ht="85.5" customHeight="1">
      <c r="A29" s="1174" t="s">
        <v>8628</v>
      </c>
      <c r="B29" s="1726" t="s">
        <v>185</v>
      </c>
      <c r="C29" s="1153"/>
      <c r="D29" s="1881" t="s">
        <v>8530</v>
      </c>
      <c r="E29" s="1881" t="s">
        <v>8622</v>
      </c>
      <c r="F29" s="1882"/>
      <c r="G29" s="1874">
        <v>5</v>
      </c>
      <c r="H29" s="1874" t="s">
        <v>186</v>
      </c>
      <c r="I29" s="1874" t="s">
        <v>187</v>
      </c>
      <c r="J29" s="1874">
        <v>2.7</v>
      </c>
      <c r="K29" s="1874"/>
      <c r="L29" s="1874">
        <v>190</v>
      </c>
      <c r="M29" s="1874">
        <v>2.7</v>
      </c>
      <c r="N29" s="1883" t="s">
        <v>158</v>
      </c>
      <c r="O29" s="1874">
        <v>80105</v>
      </c>
      <c r="P29" s="1884">
        <v>86060</v>
      </c>
      <c r="Q29" s="101"/>
      <c r="R29" s="1735"/>
      <c r="S29" s="1735"/>
      <c r="T29" s="1747"/>
      <c r="U29" s="1735"/>
      <c r="V29" s="1735"/>
      <c r="W29" s="1735"/>
      <c r="X29" s="1735"/>
      <c r="Y29" s="1733"/>
      <c r="Z29" s="1733"/>
      <c r="AA29" s="1733"/>
      <c r="AB29" s="1733"/>
      <c r="AC29" s="1733"/>
      <c r="AD29" s="1733"/>
      <c r="AE29" s="1733"/>
      <c r="AF29" s="1733"/>
      <c r="AG29" s="1733"/>
      <c r="AH29" s="1733"/>
      <c r="AI29" s="1733"/>
      <c r="AJ29" s="1733"/>
      <c r="AK29" s="1733"/>
      <c r="AL29" s="1733"/>
      <c r="AM29" s="1733"/>
      <c r="AN29" s="1733"/>
      <c r="AO29" s="1733"/>
      <c r="AP29" s="1733"/>
      <c r="AQ29" s="1733"/>
      <c r="AR29" s="1733"/>
      <c r="AS29" s="1733"/>
      <c r="AT29" s="1733"/>
      <c r="AU29" s="1733"/>
      <c r="AV29" s="1733"/>
      <c r="AW29" s="1733"/>
      <c r="AX29" s="1733"/>
      <c r="AY29" s="1733"/>
      <c r="AZ29" s="1733"/>
      <c r="BA29" s="1733"/>
      <c r="BB29" s="1733"/>
      <c r="BC29" s="1733"/>
      <c r="BD29" s="1733"/>
      <c r="BE29" s="1733"/>
      <c r="BF29" s="1733"/>
      <c r="BG29" s="1733"/>
      <c r="BH29" s="1733"/>
      <c r="BI29" s="1733"/>
      <c r="BJ29" s="1733"/>
      <c r="BK29" s="1733"/>
      <c r="BL29" s="1733"/>
      <c r="BM29" s="1733"/>
      <c r="BN29" s="1733"/>
      <c r="BO29" s="1733"/>
      <c r="BP29" s="1733"/>
      <c r="BQ29" s="1733"/>
      <c r="BR29" s="1733"/>
      <c r="BS29" s="1733"/>
      <c r="BT29" s="1733"/>
      <c r="BU29" s="1733"/>
      <c r="BV29" s="1733"/>
      <c r="BW29" s="1733"/>
      <c r="BX29" s="1733"/>
      <c r="BY29" s="1733"/>
      <c r="BZ29" s="1733"/>
      <c r="CA29" s="1733"/>
      <c r="CB29" s="1733"/>
      <c r="CC29" s="1733"/>
      <c r="CD29" s="1733"/>
      <c r="CE29" s="1733"/>
      <c r="CF29" s="1733"/>
      <c r="CG29" s="1733"/>
      <c r="CH29" s="1733"/>
      <c r="CI29" s="1733"/>
      <c r="CJ29" s="1733"/>
      <c r="CK29" s="1733"/>
      <c r="CL29" s="1733"/>
      <c r="CM29" s="1733"/>
      <c r="CN29" s="1733"/>
      <c r="CO29" s="1733"/>
      <c r="CP29" s="1733"/>
      <c r="CQ29" s="1733"/>
      <c r="CR29" s="1733"/>
      <c r="CS29" s="1733"/>
      <c r="CT29" s="1733"/>
      <c r="CU29" s="1733"/>
      <c r="CV29" s="1733"/>
      <c r="CW29" s="1733"/>
      <c r="CX29" s="1733"/>
      <c r="CY29" s="1733"/>
      <c r="CZ29" s="1733"/>
      <c r="DA29" s="1733"/>
      <c r="DB29" s="1733"/>
      <c r="DC29" s="1733"/>
      <c r="DD29" s="1733"/>
      <c r="DE29" s="1733"/>
      <c r="DF29" s="1733"/>
      <c r="DG29" s="1733"/>
      <c r="DH29" s="1733"/>
      <c r="DI29" s="1733"/>
      <c r="DJ29" s="1733"/>
      <c r="DK29" s="1733"/>
      <c r="DL29" s="1733"/>
      <c r="DM29" s="1733"/>
      <c r="DN29" s="1733"/>
      <c r="DO29" s="1733"/>
      <c r="DP29" s="1733"/>
      <c r="DQ29" s="1733"/>
      <c r="DR29" s="1733"/>
      <c r="DS29" s="1733"/>
      <c r="DT29" s="1733"/>
      <c r="DU29" s="1733"/>
      <c r="DV29" s="1733"/>
      <c r="DW29" s="1733"/>
      <c r="DX29" s="1733"/>
      <c r="DY29" s="1733"/>
      <c r="DZ29" s="1733"/>
      <c r="EA29" s="1733"/>
      <c r="EB29" s="1733"/>
      <c r="EC29" s="1733"/>
      <c r="ED29" s="1733"/>
      <c r="EE29" s="1733"/>
      <c r="EF29" s="1733"/>
      <c r="EG29" s="1733"/>
      <c r="EH29" s="1733"/>
      <c r="EI29" s="1733"/>
      <c r="EJ29" s="1733"/>
      <c r="EK29" s="1733"/>
      <c r="EL29" s="1733"/>
      <c r="EM29" s="1733"/>
      <c r="EN29" s="1733"/>
      <c r="EO29" s="1733"/>
      <c r="EP29" s="1733"/>
      <c r="EQ29" s="1733"/>
      <c r="ER29" s="1733"/>
      <c r="ES29" s="1733"/>
      <c r="ET29" s="1733"/>
      <c r="EU29" s="1733"/>
      <c r="EV29" s="1733"/>
      <c r="EW29" s="1733"/>
      <c r="EX29" s="1733"/>
      <c r="EY29" s="1733"/>
      <c r="EZ29" s="1733"/>
      <c r="FA29" s="1733"/>
      <c r="FB29" s="1733"/>
      <c r="FC29" s="1733"/>
      <c r="FD29" s="1733"/>
      <c r="FE29" s="1733"/>
      <c r="FF29" s="1733"/>
      <c r="FG29" s="1733"/>
      <c r="FH29" s="1733"/>
      <c r="FI29" s="1733"/>
      <c r="FJ29" s="1733"/>
      <c r="FK29" s="1733"/>
      <c r="FL29" s="1733"/>
      <c r="FM29" s="1733"/>
      <c r="FN29" s="1733"/>
      <c r="FO29" s="1733"/>
      <c r="FP29" s="1733"/>
      <c r="FQ29" s="1733"/>
      <c r="FR29" s="1733"/>
      <c r="FS29" s="1733"/>
      <c r="FT29" s="1733"/>
      <c r="FU29" s="1733"/>
      <c r="FV29" s="1733"/>
      <c r="FW29" s="1733"/>
      <c r="FX29" s="1733"/>
      <c r="FY29" s="1733"/>
      <c r="FZ29" s="1733"/>
      <c r="GA29" s="1733"/>
      <c r="GB29" s="1733"/>
      <c r="GC29" s="1733"/>
      <c r="GD29" s="1733"/>
      <c r="GE29" s="1733"/>
      <c r="GF29" s="1733"/>
      <c r="GG29" s="1733"/>
      <c r="GH29" s="1733"/>
      <c r="GI29" s="1733"/>
      <c r="GJ29" s="1733"/>
      <c r="GK29" s="1733"/>
      <c r="GL29" s="1733"/>
      <c r="GM29" s="1733"/>
      <c r="GN29" s="1733"/>
      <c r="GO29" s="1733"/>
      <c r="GP29" s="1733"/>
      <c r="GQ29" s="1733"/>
      <c r="GR29" s="1733"/>
      <c r="GS29" s="1733"/>
      <c r="GT29" s="1733"/>
      <c r="GU29" s="1733"/>
      <c r="GV29" s="1733"/>
      <c r="GW29" s="1733"/>
      <c r="GX29" s="1733"/>
      <c r="GY29" s="1733"/>
      <c r="GZ29" s="1733"/>
      <c r="HA29" s="1733"/>
      <c r="HB29" s="1733"/>
      <c r="HC29" s="1733"/>
      <c r="HD29" s="1733"/>
      <c r="HE29" s="1733"/>
      <c r="HF29" s="1733"/>
      <c r="HG29" s="1733"/>
      <c r="HH29" s="1733"/>
      <c r="HI29" s="1733"/>
      <c r="HJ29" s="1733"/>
      <c r="HK29" s="1733"/>
      <c r="HL29" s="1733"/>
      <c r="HM29" s="1733"/>
      <c r="HN29" s="1733"/>
      <c r="HO29" s="1733"/>
      <c r="HP29" s="1733"/>
      <c r="HQ29" s="1733"/>
      <c r="HR29" s="1733"/>
      <c r="HS29" s="1733"/>
      <c r="HT29" s="1733"/>
      <c r="HU29" s="1733"/>
      <c r="HV29" s="1733"/>
      <c r="HW29" s="1733"/>
      <c r="HX29" s="1733"/>
      <c r="HY29" s="1733"/>
      <c r="HZ29" s="1733"/>
      <c r="IA29" s="1733"/>
      <c r="IB29" s="1733"/>
      <c r="IC29" s="1733"/>
      <c r="ID29" s="1733"/>
      <c r="IE29" s="1733"/>
      <c r="IF29" s="1733"/>
      <c r="IG29" s="1733"/>
      <c r="IH29" s="1733"/>
      <c r="II29" s="1733"/>
      <c r="IJ29" s="1733"/>
      <c r="IK29" s="1733"/>
      <c r="IL29" s="1733"/>
      <c r="IM29" s="1733"/>
      <c r="IN29" s="1733"/>
      <c r="IO29" s="1733"/>
      <c r="IP29" s="1733"/>
      <c r="IQ29" s="1733"/>
      <c r="IR29" s="1733"/>
      <c r="IS29" s="1733"/>
      <c r="IT29" s="1733"/>
      <c r="IU29" s="1733"/>
      <c r="IV29" s="1733"/>
      <c r="IW29" s="1733"/>
      <c r="IX29" s="1733"/>
      <c r="IY29" s="1733"/>
      <c r="IZ29" s="1733"/>
      <c r="JA29" s="1733"/>
      <c r="JB29" s="1733"/>
      <c r="JC29" s="1733"/>
      <c r="JD29" s="1733"/>
      <c r="JE29" s="1733"/>
      <c r="JF29" s="1733"/>
      <c r="JG29" s="1733"/>
      <c r="JH29" s="1733"/>
      <c r="JI29" s="1733"/>
      <c r="JJ29" s="1733"/>
      <c r="JK29" s="1733"/>
      <c r="JL29" s="1733"/>
      <c r="JM29" s="1733"/>
      <c r="JN29" s="1733"/>
      <c r="JO29" s="1733"/>
      <c r="JP29" s="1733"/>
      <c r="JQ29" s="1733"/>
      <c r="JR29" s="1733"/>
      <c r="JS29" s="1733"/>
      <c r="JT29" s="1733"/>
      <c r="JU29" s="1733"/>
      <c r="JV29" s="1733"/>
      <c r="JW29" s="1733"/>
      <c r="JX29" s="1733"/>
      <c r="JY29" s="1733"/>
      <c r="JZ29" s="1733"/>
      <c r="KA29" s="1733"/>
      <c r="KB29" s="1733"/>
      <c r="KC29" s="1733"/>
      <c r="KD29" s="1733"/>
      <c r="KE29" s="1733"/>
      <c r="KF29" s="1733"/>
      <c r="KG29" s="1733"/>
      <c r="KH29" s="1733"/>
      <c r="KI29" s="1733"/>
      <c r="KJ29" s="1733"/>
      <c r="KK29" s="1733"/>
      <c r="KL29" s="1733"/>
      <c r="KM29" s="1733"/>
      <c r="KN29" s="1733"/>
      <c r="KO29" s="1733"/>
      <c r="KP29" s="1733"/>
      <c r="KQ29" s="1733"/>
      <c r="KR29" s="1733"/>
      <c r="KS29" s="1733"/>
      <c r="KT29" s="1733"/>
      <c r="KU29" s="1733"/>
      <c r="KV29" s="1733"/>
      <c r="KW29" s="1733"/>
      <c r="KX29" s="1733"/>
      <c r="KY29" s="1733"/>
      <c r="KZ29" s="1733"/>
      <c r="LA29" s="1733"/>
      <c r="LB29" s="1733"/>
      <c r="LC29" s="1733"/>
      <c r="LD29" s="1733"/>
      <c r="LE29" s="1733"/>
      <c r="LF29" s="1733"/>
      <c r="LG29" s="1733"/>
      <c r="LH29" s="1733"/>
      <c r="LI29" s="1733"/>
      <c r="LJ29" s="1733"/>
      <c r="LK29" s="1733"/>
      <c r="LL29" s="1733"/>
      <c r="LM29" s="1733"/>
      <c r="LN29" s="1733"/>
      <c r="LO29" s="1733"/>
      <c r="LP29" s="1733"/>
      <c r="LQ29" s="1733"/>
      <c r="LR29" s="1733"/>
      <c r="LS29" s="1733"/>
      <c r="LT29" s="1733"/>
      <c r="LU29" s="1733"/>
      <c r="LV29" s="1733"/>
      <c r="LW29" s="1733"/>
      <c r="LX29" s="1733"/>
      <c r="LY29" s="1733"/>
      <c r="LZ29" s="1733"/>
      <c r="MA29" s="1733"/>
      <c r="MB29" s="1733"/>
      <c r="MC29" s="1733"/>
      <c r="MD29" s="1733"/>
      <c r="ME29" s="1733"/>
      <c r="MF29" s="1733"/>
      <c r="MG29" s="1733"/>
      <c r="MH29" s="1733"/>
      <c r="MI29" s="1733"/>
      <c r="MJ29" s="1733"/>
      <c r="MK29" s="1733"/>
      <c r="ML29" s="1733"/>
      <c r="MM29" s="1733"/>
      <c r="MN29" s="1733"/>
      <c r="MO29" s="1733"/>
      <c r="MP29" s="1733"/>
      <c r="MQ29" s="1733"/>
      <c r="MR29" s="1733"/>
      <c r="MS29" s="1733"/>
      <c r="MT29" s="1733"/>
      <c r="MU29" s="1733"/>
      <c r="MV29" s="1733"/>
      <c r="MW29" s="1733"/>
      <c r="MX29" s="1733"/>
      <c r="MY29" s="1733"/>
      <c r="MZ29" s="1733"/>
      <c r="NA29" s="1733"/>
      <c r="NB29" s="1733"/>
      <c r="NC29" s="1733"/>
      <c r="ND29" s="1733"/>
      <c r="NE29" s="1733"/>
      <c r="NF29" s="1733"/>
      <c r="NG29" s="1733"/>
      <c r="NH29" s="1733"/>
      <c r="NI29" s="1733"/>
      <c r="NJ29" s="1733"/>
      <c r="NK29" s="1733"/>
      <c r="NL29" s="1733"/>
      <c r="NM29" s="1733"/>
      <c r="NN29" s="1733"/>
      <c r="NO29" s="1733"/>
      <c r="NP29" s="1733"/>
      <c r="NQ29" s="1733"/>
      <c r="NR29" s="1733"/>
      <c r="NS29" s="1733"/>
      <c r="NT29" s="1733"/>
      <c r="NU29" s="1733"/>
      <c r="NV29" s="1733"/>
      <c r="NW29" s="1733"/>
      <c r="NX29" s="1733"/>
      <c r="NY29" s="1733"/>
      <c r="NZ29" s="1733"/>
      <c r="OA29" s="1733"/>
      <c r="OB29" s="1733"/>
      <c r="OC29" s="1733"/>
      <c r="OD29" s="1733"/>
      <c r="OE29" s="1733"/>
      <c r="OF29" s="1733"/>
      <c r="OG29" s="1733"/>
      <c r="OH29" s="1733"/>
      <c r="OI29" s="1733"/>
      <c r="OJ29" s="1733"/>
      <c r="OK29" s="1733"/>
      <c r="OL29" s="1733"/>
      <c r="OM29" s="1733"/>
      <c r="ON29" s="1733"/>
      <c r="OO29" s="1733"/>
      <c r="OP29" s="1733"/>
      <c r="OQ29" s="1733"/>
      <c r="OR29" s="1733"/>
      <c r="OS29" s="1733"/>
      <c r="OT29" s="1733"/>
      <c r="OU29" s="1733"/>
      <c r="OV29" s="1733"/>
      <c r="OW29" s="1733"/>
      <c r="OX29" s="1733"/>
      <c r="OY29" s="1733"/>
      <c r="OZ29" s="1733"/>
      <c r="PA29" s="1733"/>
      <c r="PB29" s="1733"/>
      <c r="PC29" s="1733"/>
      <c r="PD29" s="1733"/>
      <c r="PE29" s="1733"/>
      <c r="PF29" s="1733"/>
      <c r="PG29" s="1733"/>
      <c r="PH29" s="1733"/>
      <c r="PI29" s="1733"/>
      <c r="PJ29" s="1733"/>
      <c r="PK29" s="1733"/>
      <c r="PL29" s="1733"/>
      <c r="PM29" s="1733"/>
      <c r="PN29" s="1733"/>
      <c r="PO29" s="1733"/>
      <c r="PP29" s="1733"/>
      <c r="PQ29" s="1733"/>
      <c r="PR29" s="1733"/>
      <c r="PS29" s="1733"/>
      <c r="PT29" s="1733"/>
      <c r="PU29" s="1733"/>
      <c r="PV29" s="1733"/>
      <c r="PW29" s="1733"/>
      <c r="PX29" s="1733"/>
      <c r="PY29" s="1733"/>
      <c r="PZ29" s="1733"/>
      <c r="QA29" s="1733"/>
      <c r="QB29" s="1733"/>
      <c r="QC29" s="1733"/>
      <c r="QD29" s="1733"/>
      <c r="QE29" s="1733"/>
      <c r="QF29" s="1733"/>
      <c r="QG29" s="1733"/>
      <c r="QH29" s="1733"/>
      <c r="QI29" s="1733"/>
      <c r="QJ29" s="1733"/>
      <c r="QK29" s="1733"/>
      <c r="QL29" s="1733"/>
      <c r="QM29" s="1733"/>
      <c r="QN29" s="1733"/>
      <c r="QO29" s="1733"/>
      <c r="QP29" s="1733"/>
      <c r="QQ29" s="1733"/>
      <c r="QR29" s="1733"/>
      <c r="QS29" s="1733"/>
      <c r="QT29" s="1733"/>
      <c r="QU29" s="1733"/>
      <c r="QV29" s="1733"/>
      <c r="QW29" s="1733"/>
      <c r="QX29" s="1733"/>
      <c r="QY29" s="1733"/>
      <c r="QZ29" s="1733"/>
      <c r="RA29" s="1733"/>
      <c r="RB29" s="1733"/>
      <c r="RC29" s="1733"/>
      <c r="RD29" s="1733"/>
      <c r="RE29" s="1733"/>
      <c r="RF29" s="1733"/>
      <c r="RG29" s="1733"/>
      <c r="RH29" s="1733"/>
      <c r="RI29" s="1733"/>
      <c r="RJ29" s="1733"/>
      <c r="RK29" s="1733"/>
      <c r="RL29" s="1733"/>
      <c r="RM29" s="1733"/>
      <c r="RN29" s="1733"/>
      <c r="RO29" s="1733"/>
      <c r="RP29" s="1733"/>
      <c r="RQ29" s="1733"/>
      <c r="RR29" s="1733"/>
      <c r="RS29" s="1733"/>
      <c r="RT29" s="1733"/>
      <c r="RU29" s="1733"/>
      <c r="RV29" s="1733"/>
      <c r="RW29" s="1733"/>
      <c r="RX29" s="1733"/>
      <c r="RY29" s="1733"/>
      <c r="RZ29" s="1733"/>
      <c r="SA29" s="1733"/>
      <c r="SB29" s="1733"/>
      <c r="SC29" s="1733"/>
      <c r="SD29" s="1733"/>
      <c r="SE29" s="1733"/>
      <c r="SF29" s="1733"/>
      <c r="SG29" s="1733"/>
      <c r="SH29" s="1733"/>
      <c r="SI29" s="1733"/>
      <c r="SJ29" s="1733"/>
      <c r="SK29" s="1733"/>
      <c r="SL29" s="1733"/>
      <c r="SM29" s="1733"/>
      <c r="SN29" s="1733"/>
      <c r="SO29" s="1733"/>
      <c r="SP29" s="1733"/>
      <c r="SQ29" s="1733"/>
      <c r="SR29" s="1733"/>
      <c r="SS29" s="1733"/>
      <c r="ST29" s="1733"/>
      <c r="SU29" s="1733"/>
      <c r="SV29" s="1733"/>
      <c r="SW29" s="1733"/>
      <c r="SX29" s="1733"/>
      <c r="SY29" s="1733"/>
      <c r="SZ29" s="1733"/>
      <c r="TA29" s="1733"/>
      <c r="TB29" s="1733"/>
      <c r="TC29" s="1733"/>
      <c r="TD29" s="1733"/>
      <c r="TE29" s="1733"/>
      <c r="TF29" s="1733"/>
      <c r="TG29" s="1733"/>
      <c r="TH29" s="1733"/>
      <c r="TI29" s="1733"/>
      <c r="TJ29" s="1733"/>
      <c r="TK29" s="1733"/>
      <c r="TL29" s="1733"/>
      <c r="TM29" s="1733"/>
      <c r="TN29" s="1733"/>
      <c r="TO29" s="1733"/>
      <c r="TP29" s="1733"/>
      <c r="TQ29" s="1733"/>
      <c r="TR29" s="1733"/>
      <c r="TS29" s="1733"/>
      <c r="TT29" s="1733"/>
      <c r="TU29" s="1733"/>
      <c r="TV29" s="1733"/>
      <c r="TW29" s="1733"/>
      <c r="TX29" s="1733"/>
      <c r="TY29" s="1733"/>
      <c r="TZ29" s="1733"/>
      <c r="UA29" s="1733"/>
      <c r="UB29" s="1733"/>
      <c r="UC29" s="1733"/>
      <c r="UD29" s="1733"/>
      <c r="UE29" s="1733"/>
      <c r="UF29" s="1733"/>
      <c r="UG29" s="1733"/>
      <c r="UH29" s="1733"/>
      <c r="UI29" s="1733"/>
      <c r="UJ29" s="1733"/>
      <c r="UK29" s="1733"/>
      <c r="UL29" s="1733"/>
      <c r="UM29" s="1733"/>
      <c r="UN29" s="1733"/>
      <c r="UO29" s="1733"/>
      <c r="UP29" s="1733"/>
      <c r="UQ29" s="1733"/>
      <c r="UR29" s="1733"/>
      <c r="US29" s="1733"/>
      <c r="UT29" s="1733"/>
      <c r="UU29" s="1733"/>
      <c r="UV29" s="1733"/>
      <c r="UW29" s="1733"/>
      <c r="UX29" s="1733"/>
      <c r="UY29" s="1733"/>
      <c r="UZ29" s="1733"/>
      <c r="VA29" s="1733"/>
      <c r="VB29" s="1733"/>
      <c r="VC29" s="1733"/>
      <c r="VD29" s="1733"/>
      <c r="VE29" s="1733"/>
      <c r="VF29" s="1733"/>
      <c r="VG29" s="1733"/>
      <c r="VH29" s="1733"/>
      <c r="VI29" s="1733"/>
      <c r="VJ29" s="1733"/>
      <c r="VK29" s="1733"/>
      <c r="VL29" s="1733"/>
      <c r="VM29" s="1733"/>
      <c r="VN29" s="1733"/>
      <c r="VO29" s="1733"/>
      <c r="VP29" s="1733"/>
      <c r="VQ29" s="1733"/>
      <c r="VR29" s="1733"/>
      <c r="VS29" s="1733"/>
      <c r="VT29" s="1733"/>
      <c r="VU29" s="1733"/>
      <c r="VV29" s="1733"/>
      <c r="VW29" s="1733"/>
      <c r="VX29" s="1733"/>
      <c r="VY29" s="1733"/>
      <c r="VZ29" s="1733"/>
      <c r="WA29" s="1733"/>
      <c r="WB29" s="1733"/>
      <c r="WC29" s="1733"/>
      <c r="WD29" s="1733"/>
      <c r="WE29" s="1733"/>
      <c r="WF29" s="1733"/>
      <c r="WG29" s="1733"/>
      <c r="WH29" s="1733"/>
      <c r="WI29" s="1733"/>
      <c r="WJ29" s="1733"/>
      <c r="WK29" s="1733"/>
      <c r="WL29" s="1733"/>
      <c r="WM29" s="1733"/>
      <c r="WN29" s="1733"/>
      <c r="WO29" s="1733"/>
      <c r="WP29" s="1733"/>
      <c r="WQ29" s="1733"/>
      <c r="WR29" s="1733"/>
      <c r="WS29" s="1733"/>
      <c r="WT29" s="1733"/>
      <c r="WU29" s="1733"/>
      <c r="WV29" s="1733"/>
      <c r="WW29" s="1733"/>
      <c r="WX29" s="1733"/>
      <c r="WY29" s="1733"/>
      <c r="WZ29" s="1733"/>
      <c r="XA29" s="1733"/>
      <c r="XB29" s="1733"/>
      <c r="XC29" s="1733"/>
      <c r="XD29" s="1733"/>
      <c r="XE29" s="1733"/>
      <c r="XF29" s="1733"/>
      <c r="XG29" s="1733"/>
      <c r="XH29" s="1733"/>
      <c r="XI29" s="1733"/>
      <c r="XJ29" s="1733"/>
      <c r="XK29" s="1733"/>
      <c r="XL29" s="1733"/>
      <c r="XM29" s="1733"/>
      <c r="XN29" s="1733"/>
      <c r="XO29" s="1733"/>
      <c r="XP29" s="1733"/>
      <c r="XQ29" s="1733"/>
      <c r="XR29" s="1733"/>
      <c r="XS29" s="1733"/>
      <c r="XT29" s="1733"/>
      <c r="XU29" s="1733"/>
      <c r="XV29" s="1733"/>
      <c r="XW29" s="1733"/>
      <c r="XX29" s="1733"/>
      <c r="XY29" s="1733"/>
      <c r="XZ29" s="1733"/>
      <c r="YA29" s="1733"/>
      <c r="YB29" s="1733"/>
      <c r="YC29" s="1733"/>
      <c r="YD29" s="1733"/>
      <c r="YE29" s="1733"/>
      <c r="YF29" s="1733"/>
      <c r="YG29" s="1733"/>
      <c r="YH29" s="1733"/>
      <c r="YI29" s="1733"/>
      <c r="YJ29" s="1733"/>
      <c r="YK29" s="1733"/>
      <c r="YL29" s="1733"/>
      <c r="YM29" s="1733"/>
      <c r="YN29" s="1733"/>
      <c r="YO29" s="1733"/>
      <c r="YP29" s="1733"/>
      <c r="YQ29" s="1733"/>
      <c r="YR29" s="1733"/>
      <c r="YS29" s="1733"/>
      <c r="YT29" s="1733"/>
      <c r="YU29" s="1733"/>
      <c r="YV29" s="1733"/>
      <c r="YW29" s="1733"/>
      <c r="YX29" s="1733"/>
      <c r="YY29" s="1733"/>
      <c r="YZ29" s="1733"/>
      <c r="ZA29" s="1733"/>
      <c r="ZB29" s="1733"/>
      <c r="ZC29" s="1733"/>
      <c r="ZD29" s="1733"/>
      <c r="ZE29" s="1733"/>
      <c r="ZF29" s="1733"/>
      <c r="ZG29" s="1733"/>
      <c r="ZH29" s="1733"/>
      <c r="ZI29" s="1733"/>
      <c r="ZJ29" s="1733"/>
      <c r="ZK29" s="1733"/>
      <c r="ZL29" s="1733"/>
      <c r="ZM29" s="1733"/>
      <c r="ZN29" s="1733"/>
      <c r="ZO29" s="1733"/>
      <c r="ZP29" s="1733"/>
      <c r="ZQ29" s="1733"/>
      <c r="ZR29" s="1733"/>
      <c r="ZS29" s="1733"/>
      <c r="ZT29" s="1733"/>
      <c r="ZU29" s="1733"/>
      <c r="ZV29" s="1733"/>
      <c r="ZW29" s="1733"/>
      <c r="ZX29" s="1733"/>
      <c r="ZY29" s="1733"/>
      <c r="ZZ29" s="1733"/>
      <c r="AAA29" s="1733"/>
      <c r="AAB29" s="1733"/>
      <c r="AAC29" s="1733"/>
      <c r="AAD29" s="1733"/>
      <c r="AAE29" s="1733"/>
      <c r="AAF29" s="1733"/>
      <c r="AAG29" s="1733"/>
      <c r="AAH29" s="1733"/>
      <c r="AAI29" s="1733"/>
      <c r="AAJ29" s="1733"/>
      <c r="AAK29" s="1733"/>
      <c r="AAL29" s="1733"/>
      <c r="AAM29" s="1733"/>
      <c r="AAN29" s="1733"/>
      <c r="AAO29" s="1733"/>
      <c r="AAP29" s="1733"/>
      <c r="AAQ29" s="1733"/>
      <c r="AAR29" s="1733"/>
      <c r="AAS29" s="1733"/>
      <c r="AAT29" s="1733"/>
      <c r="AAU29" s="1733"/>
      <c r="AAV29" s="1733"/>
      <c r="AAW29" s="1733"/>
      <c r="AAX29" s="1733"/>
      <c r="AAY29" s="1733"/>
      <c r="AAZ29" s="1733"/>
      <c r="ABA29" s="1733"/>
      <c r="ABB29" s="1733"/>
      <c r="ABC29" s="1733"/>
      <c r="ABD29" s="1733"/>
      <c r="ABE29" s="1733"/>
      <c r="ABF29" s="1733"/>
      <c r="ABG29" s="1733"/>
      <c r="ABH29" s="1733"/>
      <c r="ABI29" s="1733"/>
      <c r="ABJ29" s="1733"/>
      <c r="ABK29" s="1733"/>
      <c r="ABL29" s="1733"/>
      <c r="ABM29" s="1733"/>
      <c r="ABN29" s="1733"/>
      <c r="ABO29" s="1733"/>
      <c r="ABP29" s="1733"/>
      <c r="ABQ29" s="1733"/>
      <c r="ABR29" s="1733"/>
      <c r="ABS29" s="1733"/>
      <c r="ABT29" s="1733"/>
      <c r="ABU29" s="1733"/>
      <c r="ABV29" s="1733"/>
      <c r="ABW29" s="1733"/>
      <c r="ABX29" s="1733"/>
      <c r="ABY29" s="1733"/>
      <c r="ABZ29" s="1733"/>
      <c r="ACA29" s="1733"/>
      <c r="ACB29" s="1733"/>
      <c r="ACC29" s="1733"/>
      <c r="ACD29" s="1733"/>
      <c r="ACE29" s="1733"/>
      <c r="ACF29" s="1733"/>
      <c r="ACG29" s="1733"/>
      <c r="ACH29" s="1733"/>
      <c r="ACI29" s="1733"/>
      <c r="ACJ29" s="1733"/>
      <c r="ACK29" s="1733"/>
      <c r="ACL29" s="1733"/>
      <c r="ACM29" s="1733"/>
      <c r="ACN29" s="1733"/>
      <c r="ACO29" s="1733"/>
      <c r="ACP29" s="1733"/>
      <c r="ACQ29" s="1733"/>
      <c r="ACR29" s="1733"/>
      <c r="ACS29" s="1733"/>
      <c r="ACT29" s="1733"/>
      <c r="ACU29" s="1733"/>
      <c r="ACV29" s="1733"/>
      <c r="ACW29" s="1733"/>
      <c r="ACX29" s="1733"/>
      <c r="ACY29" s="1733"/>
      <c r="ACZ29" s="1733"/>
      <c r="ADA29" s="1733"/>
      <c r="ADB29" s="1733"/>
      <c r="ADC29" s="1733"/>
      <c r="ADD29" s="1733"/>
      <c r="ADE29" s="1733"/>
      <c r="ADF29" s="1733"/>
      <c r="ADG29" s="1733"/>
      <c r="ADH29" s="1733"/>
      <c r="ADI29" s="1733"/>
      <c r="ADJ29" s="1733"/>
      <c r="ADK29" s="1733"/>
      <c r="ADL29" s="1733"/>
      <c r="ADM29" s="1733"/>
      <c r="ADN29" s="1733"/>
      <c r="ADO29" s="1733"/>
      <c r="ADP29" s="1733"/>
      <c r="ADQ29" s="1733"/>
      <c r="ADR29" s="1733"/>
      <c r="ADS29" s="1733"/>
      <c r="ADT29" s="1733"/>
      <c r="ADU29" s="1733"/>
      <c r="ADV29" s="1733"/>
      <c r="ADW29" s="1733"/>
      <c r="ADX29" s="1733"/>
      <c r="ADY29" s="1733"/>
      <c r="ADZ29" s="1733"/>
      <c r="AEA29" s="1733"/>
      <c r="AEB29" s="1733"/>
      <c r="AEC29" s="1733"/>
      <c r="AED29" s="1733"/>
      <c r="AEE29" s="1733"/>
      <c r="AEF29" s="1733"/>
      <c r="AEG29" s="1733"/>
      <c r="AEH29" s="1733"/>
      <c r="AEI29" s="1733"/>
      <c r="AEJ29" s="1733"/>
      <c r="AEK29" s="1733"/>
      <c r="AEL29" s="1733"/>
      <c r="AEM29" s="1733"/>
      <c r="AEN29" s="1733"/>
      <c r="AEO29" s="1733"/>
      <c r="AEP29" s="1733"/>
      <c r="AEQ29" s="1733"/>
      <c r="AER29" s="1733"/>
      <c r="AES29" s="1733"/>
      <c r="AET29" s="1733"/>
      <c r="AEU29" s="1733"/>
      <c r="AEV29" s="1733"/>
      <c r="AEW29" s="1733"/>
      <c r="AEX29" s="1733"/>
      <c r="AEY29" s="1733"/>
      <c r="AEZ29" s="1733"/>
      <c r="AFA29" s="1733"/>
      <c r="AFB29" s="1733"/>
      <c r="AFC29" s="1733"/>
      <c r="AFD29" s="1733"/>
      <c r="AFE29" s="1733"/>
      <c r="AFF29" s="1733"/>
      <c r="AFG29" s="1733"/>
      <c r="AFH29" s="1733"/>
      <c r="AFI29" s="1733"/>
      <c r="AFJ29" s="1733"/>
      <c r="AFK29" s="1733"/>
      <c r="AFL29" s="1733"/>
      <c r="AFM29" s="1733"/>
      <c r="AFN29" s="1733"/>
      <c r="AFO29" s="1733"/>
      <c r="AFP29" s="1733"/>
      <c r="AFQ29" s="1733"/>
      <c r="AFR29" s="1733"/>
      <c r="AFS29" s="1733"/>
      <c r="AFT29" s="1733"/>
      <c r="AFU29" s="1733"/>
      <c r="AFV29" s="1733"/>
      <c r="AFW29" s="1733"/>
      <c r="AFX29" s="1733"/>
      <c r="AFY29" s="1733"/>
      <c r="AFZ29" s="1733"/>
      <c r="AGA29" s="1733"/>
      <c r="AGB29" s="1733"/>
      <c r="AGC29" s="1733"/>
      <c r="AGD29" s="1733"/>
      <c r="AGE29" s="1733"/>
      <c r="AGF29" s="1733"/>
      <c r="AGG29" s="1733"/>
      <c r="AGH29" s="1733"/>
      <c r="AGI29" s="1733"/>
      <c r="AGJ29" s="1733"/>
      <c r="AGK29" s="1733"/>
      <c r="AGL29" s="1733"/>
      <c r="AGM29" s="1733"/>
      <c r="AGN29" s="1733"/>
      <c r="AGO29" s="1733"/>
      <c r="AGP29" s="1733"/>
      <c r="AGQ29" s="1733"/>
      <c r="AGR29" s="1733"/>
      <c r="AGS29" s="1733"/>
      <c r="AGT29" s="1733"/>
      <c r="AGU29" s="1733"/>
      <c r="AGV29" s="1733"/>
      <c r="AGW29" s="1733"/>
      <c r="AGX29" s="1733"/>
      <c r="AGY29" s="1733"/>
      <c r="AGZ29" s="1733"/>
      <c r="AHA29" s="1733"/>
      <c r="AHB29" s="1733"/>
      <c r="AHC29" s="1733"/>
      <c r="AHD29" s="1733"/>
      <c r="AHE29" s="1733"/>
      <c r="AHF29" s="1733"/>
      <c r="AHG29" s="1733"/>
      <c r="AHH29" s="1733"/>
      <c r="AHI29" s="1733"/>
      <c r="AHJ29" s="1733"/>
      <c r="AHK29" s="1733"/>
      <c r="AHL29" s="1733"/>
      <c r="AHM29" s="1733"/>
      <c r="AHN29" s="1733"/>
      <c r="AHO29" s="1733"/>
      <c r="AHP29" s="1733"/>
      <c r="AHQ29" s="1733"/>
      <c r="AHR29" s="1733"/>
      <c r="AHS29" s="1733"/>
      <c r="AHT29" s="1733"/>
      <c r="AHU29" s="1733"/>
      <c r="AHV29" s="1733"/>
      <c r="AHW29" s="1733"/>
      <c r="AHX29" s="1733"/>
      <c r="AHY29" s="1733"/>
      <c r="AHZ29" s="1733"/>
      <c r="AIA29" s="1733"/>
      <c r="AIB29" s="1733"/>
      <c r="AIC29" s="1733"/>
      <c r="AID29" s="1733"/>
      <c r="AIE29" s="1733"/>
      <c r="AIF29" s="1733"/>
      <c r="AIG29" s="1733"/>
      <c r="AIH29" s="1733"/>
      <c r="AII29" s="1733"/>
      <c r="AIJ29" s="1733"/>
      <c r="AIK29" s="1733"/>
      <c r="AIL29" s="1733"/>
      <c r="AIM29" s="1733"/>
      <c r="AIN29" s="1733"/>
      <c r="AIO29" s="1733"/>
      <c r="AIP29" s="1733"/>
      <c r="AIQ29" s="1733"/>
      <c r="AIR29" s="1733"/>
      <c r="AIS29" s="1733"/>
      <c r="AIT29" s="1733"/>
      <c r="AIU29" s="1733"/>
      <c r="AIV29" s="1733"/>
      <c r="AIW29" s="1733"/>
      <c r="AIX29" s="1733"/>
      <c r="AIY29" s="1733"/>
      <c r="AIZ29" s="1733"/>
      <c r="AJA29" s="1733"/>
      <c r="AJB29" s="1733"/>
      <c r="AJC29" s="1733"/>
      <c r="AJD29" s="1733"/>
      <c r="AJE29" s="1733"/>
      <c r="AJF29" s="1733"/>
      <c r="AJG29" s="1733"/>
      <c r="AJH29" s="1733"/>
      <c r="AJI29" s="1733"/>
      <c r="AJJ29" s="1733"/>
      <c r="AJK29" s="1733"/>
      <c r="AJL29" s="1733"/>
      <c r="AJM29" s="1733"/>
      <c r="AJN29" s="1733"/>
      <c r="AJO29" s="1733"/>
      <c r="AJP29" s="1733"/>
      <c r="AJQ29" s="1733"/>
      <c r="AJR29" s="1733"/>
      <c r="AJS29" s="1733"/>
      <c r="AJT29" s="1733"/>
      <c r="AJU29" s="1733"/>
      <c r="AJV29" s="1733"/>
      <c r="AJW29" s="1733"/>
      <c r="AJX29" s="1733"/>
      <c r="AJY29" s="1733"/>
      <c r="AJZ29" s="1733"/>
      <c r="AKA29" s="1733"/>
      <c r="AKB29" s="1733"/>
      <c r="AKC29" s="1733"/>
      <c r="AKD29" s="1733"/>
      <c r="AKE29" s="1733"/>
      <c r="AKF29" s="1733"/>
      <c r="AKG29" s="1733"/>
      <c r="AKH29" s="1733"/>
      <c r="AKI29" s="1733"/>
      <c r="AKJ29" s="1733"/>
      <c r="AKK29" s="1733"/>
      <c r="AKL29" s="1733"/>
      <c r="AKM29" s="1733"/>
      <c r="AKN29" s="1733"/>
      <c r="AKO29" s="1733"/>
      <c r="AKP29" s="1733"/>
      <c r="AKQ29" s="1733"/>
      <c r="AKR29" s="1733"/>
      <c r="AKS29" s="1733"/>
      <c r="AKT29" s="1733"/>
      <c r="AKU29" s="1733"/>
      <c r="AKV29" s="1733"/>
      <c r="AKW29" s="1733"/>
      <c r="AKX29" s="1733"/>
      <c r="AKY29" s="1733"/>
      <c r="AKZ29" s="1733"/>
      <c r="ALA29" s="1733"/>
      <c r="ALB29" s="1733"/>
      <c r="ALC29" s="1733"/>
      <c r="ALD29" s="1733"/>
      <c r="ALE29" s="1733"/>
      <c r="ALF29" s="1733"/>
      <c r="ALG29" s="1733"/>
      <c r="ALH29" s="1733"/>
      <c r="ALI29" s="1733"/>
      <c r="ALJ29" s="1733"/>
      <c r="ALK29" s="1733"/>
      <c r="ALL29" s="1733"/>
      <c r="ALM29" s="1733"/>
      <c r="ALN29" s="1733"/>
      <c r="ALO29" s="1733"/>
      <c r="ALP29" s="1733"/>
      <c r="ALQ29" s="1733"/>
      <c r="ALR29" s="1733"/>
      <c r="ALS29" s="1733"/>
      <c r="ALT29" s="1733"/>
      <c r="ALU29" s="1733"/>
      <c r="ALV29" s="1733"/>
      <c r="ALW29" s="1733"/>
      <c r="ALX29" s="1733"/>
      <c r="ALY29" s="1733"/>
      <c r="ALZ29" s="1733"/>
      <c r="AMA29" s="1733"/>
      <c r="AMB29" s="1733"/>
      <c r="AMC29" s="1733"/>
      <c r="AMD29" s="1733"/>
      <c r="AME29" s="1733"/>
      <c r="AMF29" s="1733"/>
      <c r="AMG29" s="1733"/>
      <c r="AMH29" s="1733"/>
      <c r="AMI29" s="1733"/>
      <c r="AMJ29" s="1733"/>
      <c r="AMK29" s="1733"/>
      <c r="AML29" s="1733"/>
      <c r="AMM29" s="1733"/>
    </row>
    <row r="30" spans="1:1027" ht="90.75" customHeight="1">
      <c r="A30" s="1174" t="s">
        <v>8629</v>
      </c>
      <c r="B30" s="1887" t="s">
        <v>8618</v>
      </c>
      <c r="C30" s="1885"/>
      <c r="D30" s="1871" t="s">
        <v>8530</v>
      </c>
      <c r="E30" s="1890" t="s">
        <v>8622</v>
      </c>
      <c r="F30" s="1870"/>
      <c r="G30" s="1886">
        <v>6</v>
      </c>
      <c r="H30" s="1886" t="s">
        <v>188</v>
      </c>
      <c r="I30" s="1873" t="s">
        <v>187</v>
      </c>
      <c r="J30" s="1886">
        <v>1.5</v>
      </c>
      <c r="K30" s="1886"/>
      <c r="L30" s="1887">
        <v>220</v>
      </c>
      <c r="M30" s="1886">
        <v>1.5</v>
      </c>
      <c r="N30" s="1879" t="s">
        <v>158</v>
      </c>
      <c r="O30" s="1886">
        <v>81825</v>
      </c>
      <c r="P30" s="1888">
        <v>87910</v>
      </c>
      <c r="Q30" s="1735"/>
      <c r="R30" s="1735"/>
      <c r="S30" s="1735"/>
      <c r="T30" s="1747"/>
      <c r="U30" s="1735"/>
      <c r="V30" s="1735"/>
      <c r="W30" s="1735"/>
      <c r="X30" s="1735"/>
      <c r="Y30" s="1733"/>
      <c r="Z30" s="1733"/>
      <c r="AA30" s="1733"/>
      <c r="AB30" s="1733"/>
      <c r="AC30" s="1733"/>
      <c r="AD30" s="1733"/>
      <c r="AE30" s="1733"/>
      <c r="AF30" s="1733"/>
      <c r="AG30" s="1733"/>
      <c r="AH30" s="1733"/>
      <c r="AI30" s="1733"/>
      <c r="AJ30" s="1733"/>
      <c r="AK30" s="1733"/>
      <c r="AL30" s="1733"/>
      <c r="AM30" s="1733"/>
      <c r="AN30" s="1733"/>
      <c r="AO30" s="1733"/>
      <c r="AP30" s="1733"/>
      <c r="AQ30" s="1733"/>
      <c r="AR30" s="1733"/>
      <c r="AS30" s="1733"/>
      <c r="AT30" s="1733"/>
      <c r="AU30" s="1733"/>
      <c r="AV30" s="1733"/>
      <c r="AW30" s="1733"/>
      <c r="AX30" s="1733"/>
      <c r="AY30" s="1733"/>
      <c r="AZ30" s="1733"/>
      <c r="BA30" s="1733"/>
      <c r="BB30" s="1733"/>
      <c r="BC30" s="1733"/>
      <c r="BD30" s="1733"/>
      <c r="BE30" s="1733"/>
      <c r="BF30" s="1733"/>
      <c r="BG30" s="1733"/>
      <c r="BH30" s="1733"/>
      <c r="BI30" s="1733"/>
      <c r="BJ30" s="1733"/>
      <c r="BK30" s="1733"/>
      <c r="BL30" s="1733"/>
      <c r="BM30" s="1733"/>
      <c r="BN30" s="1733"/>
      <c r="BO30" s="1733"/>
      <c r="BP30" s="1733"/>
      <c r="BQ30" s="1733"/>
      <c r="BR30" s="1733"/>
      <c r="BS30" s="1733"/>
      <c r="BT30" s="1733"/>
      <c r="BU30" s="1733"/>
      <c r="BV30" s="1733"/>
      <c r="BW30" s="1733"/>
      <c r="BX30" s="1733"/>
      <c r="BY30" s="1733"/>
      <c r="BZ30" s="1733"/>
      <c r="CA30" s="1733"/>
      <c r="CB30" s="1733"/>
      <c r="CC30" s="1733"/>
      <c r="CD30" s="1733"/>
      <c r="CE30" s="1733"/>
      <c r="CF30" s="1733"/>
      <c r="CG30" s="1733"/>
      <c r="CH30" s="1733"/>
      <c r="CI30" s="1733"/>
      <c r="CJ30" s="1733"/>
      <c r="CK30" s="1733"/>
      <c r="CL30" s="1733"/>
      <c r="CM30" s="1733"/>
      <c r="CN30" s="1733"/>
      <c r="CO30" s="1733"/>
      <c r="CP30" s="1733"/>
      <c r="CQ30" s="1733"/>
      <c r="CR30" s="1733"/>
      <c r="CS30" s="1733"/>
      <c r="CT30" s="1733"/>
      <c r="CU30" s="1733"/>
      <c r="CV30" s="1733"/>
      <c r="CW30" s="1733"/>
      <c r="CX30" s="1733"/>
      <c r="CY30" s="1733"/>
      <c r="CZ30" s="1733"/>
      <c r="DA30" s="1733"/>
      <c r="DB30" s="1733"/>
      <c r="DC30" s="1733"/>
      <c r="DD30" s="1733"/>
      <c r="DE30" s="1733"/>
      <c r="DF30" s="1733"/>
      <c r="DG30" s="1733"/>
      <c r="DH30" s="1733"/>
      <c r="DI30" s="1733"/>
      <c r="DJ30" s="1733"/>
      <c r="DK30" s="1733"/>
      <c r="DL30" s="1733"/>
      <c r="DM30" s="1733"/>
      <c r="DN30" s="1733"/>
      <c r="DO30" s="1733"/>
      <c r="DP30" s="1733"/>
      <c r="DQ30" s="1733"/>
      <c r="DR30" s="1733"/>
      <c r="DS30" s="1733"/>
      <c r="DT30" s="1733"/>
      <c r="DU30" s="1733"/>
      <c r="DV30" s="1733"/>
      <c r="DW30" s="1733"/>
      <c r="DX30" s="1733"/>
      <c r="DY30" s="1733"/>
      <c r="DZ30" s="1733"/>
      <c r="EA30" s="1733"/>
      <c r="EB30" s="1733"/>
      <c r="EC30" s="1733"/>
      <c r="ED30" s="1733"/>
      <c r="EE30" s="1733"/>
      <c r="EF30" s="1733"/>
      <c r="EG30" s="1733"/>
      <c r="EH30" s="1733"/>
      <c r="EI30" s="1733"/>
      <c r="EJ30" s="1733"/>
      <c r="EK30" s="1733"/>
      <c r="EL30" s="1733"/>
      <c r="EM30" s="1733"/>
      <c r="EN30" s="1733"/>
      <c r="EO30" s="1733"/>
      <c r="EP30" s="1733"/>
      <c r="EQ30" s="1733"/>
      <c r="ER30" s="1733"/>
      <c r="ES30" s="1733"/>
      <c r="ET30" s="1733"/>
      <c r="EU30" s="1733"/>
      <c r="EV30" s="1733"/>
      <c r="EW30" s="1733"/>
      <c r="EX30" s="1733"/>
      <c r="EY30" s="1733"/>
      <c r="EZ30" s="1733"/>
      <c r="FA30" s="1733"/>
      <c r="FB30" s="1733"/>
      <c r="FC30" s="1733"/>
      <c r="FD30" s="1733"/>
      <c r="FE30" s="1733"/>
      <c r="FF30" s="1733"/>
      <c r="FG30" s="1733"/>
      <c r="FH30" s="1733"/>
      <c r="FI30" s="1733"/>
      <c r="FJ30" s="1733"/>
      <c r="FK30" s="1733"/>
      <c r="FL30" s="1733"/>
      <c r="FM30" s="1733"/>
      <c r="FN30" s="1733"/>
      <c r="FO30" s="1733"/>
      <c r="FP30" s="1733"/>
      <c r="FQ30" s="1733"/>
      <c r="FR30" s="1733"/>
      <c r="FS30" s="1733"/>
      <c r="FT30" s="1733"/>
      <c r="FU30" s="1733"/>
      <c r="FV30" s="1733"/>
      <c r="FW30" s="1733"/>
      <c r="FX30" s="1733"/>
      <c r="FY30" s="1733"/>
      <c r="FZ30" s="1733"/>
      <c r="GA30" s="1733"/>
      <c r="GB30" s="1733"/>
      <c r="GC30" s="1733"/>
      <c r="GD30" s="1733"/>
      <c r="GE30" s="1733"/>
      <c r="GF30" s="1733"/>
      <c r="GG30" s="1733"/>
      <c r="GH30" s="1733"/>
      <c r="GI30" s="1733"/>
      <c r="GJ30" s="1733"/>
      <c r="GK30" s="1733"/>
      <c r="GL30" s="1733"/>
      <c r="GM30" s="1733"/>
      <c r="GN30" s="1733"/>
      <c r="GO30" s="1733"/>
      <c r="GP30" s="1733"/>
      <c r="GQ30" s="1733"/>
      <c r="GR30" s="1733"/>
      <c r="GS30" s="1733"/>
      <c r="GT30" s="1733"/>
      <c r="GU30" s="1733"/>
      <c r="GV30" s="1733"/>
      <c r="GW30" s="1733"/>
      <c r="GX30" s="1733"/>
      <c r="GY30" s="1733"/>
      <c r="GZ30" s="1733"/>
      <c r="HA30" s="1733"/>
      <c r="HB30" s="1733"/>
      <c r="HC30" s="1733"/>
      <c r="HD30" s="1733"/>
      <c r="HE30" s="1733"/>
      <c r="HF30" s="1733"/>
      <c r="HG30" s="1733"/>
      <c r="HH30" s="1733"/>
      <c r="HI30" s="1733"/>
      <c r="HJ30" s="1733"/>
      <c r="HK30" s="1733"/>
      <c r="HL30" s="1733"/>
      <c r="HM30" s="1733"/>
      <c r="HN30" s="1733"/>
      <c r="HO30" s="1733"/>
      <c r="HP30" s="1733"/>
      <c r="HQ30" s="1733"/>
      <c r="HR30" s="1733"/>
      <c r="HS30" s="1733"/>
      <c r="HT30" s="1733"/>
      <c r="HU30" s="1733"/>
      <c r="HV30" s="1733"/>
      <c r="HW30" s="1733"/>
      <c r="HX30" s="1733"/>
      <c r="HY30" s="1733"/>
      <c r="HZ30" s="1733"/>
      <c r="IA30" s="1733"/>
      <c r="IB30" s="1733"/>
      <c r="IC30" s="1733"/>
      <c r="ID30" s="1733"/>
      <c r="IE30" s="1733"/>
      <c r="IF30" s="1733"/>
      <c r="IG30" s="1733"/>
      <c r="IH30" s="1733"/>
      <c r="II30" s="1733"/>
      <c r="IJ30" s="1733"/>
      <c r="IK30" s="1733"/>
      <c r="IL30" s="1733"/>
      <c r="IM30" s="1733"/>
      <c r="IN30" s="1733"/>
      <c r="IO30" s="1733"/>
      <c r="IP30" s="1733"/>
      <c r="IQ30" s="1733"/>
      <c r="IR30" s="1733"/>
      <c r="IS30" s="1733"/>
      <c r="IT30" s="1733"/>
      <c r="IU30" s="1733"/>
      <c r="IV30" s="1733"/>
      <c r="IW30" s="1733"/>
      <c r="IX30" s="1733"/>
      <c r="IY30" s="1733"/>
      <c r="IZ30" s="1733"/>
      <c r="JA30" s="1733"/>
      <c r="JB30" s="1733"/>
      <c r="JC30" s="1733"/>
      <c r="JD30" s="1733"/>
      <c r="JE30" s="1733"/>
      <c r="JF30" s="1733"/>
      <c r="JG30" s="1733"/>
      <c r="JH30" s="1733"/>
      <c r="JI30" s="1733"/>
      <c r="JJ30" s="1733"/>
      <c r="JK30" s="1733"/>
      <c r="JL30" s="1733"/>
      <c r="JM30" s="1733"/>
      <c r="JN30" s="1733"/>
      <c r="JO30" s="1733"/>
      <c r="JP30" s="1733"/>
      <c r="JQ30" s="1733"/>
      <c r="JR30" s="1733"/>
      <c r="JS30" s="1733"/>
      <c r="JT30" s="1733"/>
      <c r="JU30" s="1733"/>
      <c r="JV30" s="1733"/>
      <c r="JW30" s="1733"/>
      <c r="JX30" s="1733"/>
      <c r="JY30" s="1733"/>
      <c r="JZ30" s="1733"/>
      <c r="KA30" s="1733"/>
      <c r="KB30" s="1733"/>
      <c r="KC30" s="1733"/>
      <c r="KD30" s="1733"/>
      <c r="KE30" s="1733"/>
      <c r="KF30" s="1733"/>
      <c r="KG30" s="1733"/>
      <c r="KH30" s="1733"/>
      <c r="KI30" s="1733"/>
      <c r="KJ30" s="1733"/>
      <c r="KK30" s="1733"/>
      <c r="KL30" s="1733"/>
      <c r="KM30" s="1733"/>
      <c r="KN30" s="1733"/>
      <c r="KO30" s="1733"/>
      <c r="KP30" s="1733"/>
      <c r="KQ30" s="1733"/>
      <c r="KR30" s="1733"/>
      <c r="KS30" s="1733"/>
      <c r="KT30" s="1733"/>
      <c r="KU30" s="1733"/>
      <c r="KV30" s="1733"/>
      <c r="KW30" s="1733"/>
      <c r="KX30" s="1733"/>
      <c r="KY30" s="1733"/>
      <c r="KZ30" s="1733"/>
      <c r="LA30" s="1733"/>
      <c r="LB30" s="1733"/>
      <c r="LC30" s="1733"/>
      <c r="LD30" s="1733"/>
      <c r="LE30" s="1733"/>
      <c r="LF30" s="1733"/>
      <c r="LG30" s="1733"/>
      <c r="LH30" s="1733"/>
      <c r="LI30" s="1733"/>
      <c r="LJ30" s="1733"/>
      <c r="LK30" s="1733"/>
      <c r="LL30" s="1733"/>
      <c r="LM30" s="1733"/>
      <c r="LN30" s="1733"/>
      <c r="LO30" s="1733"/>
      <c r="LP30" s="1733"/>
      <c r="LQ30" s="1733"/>
      <c r="LR30" s="1733"/>
      <c r="LS30" s="1733"/>
      <c r="LT30" s="1733"/>
      <c r="LU30" s="1733"/>
      <c r="LV30" s="1733"/>
      <c r="LW30" s="1733"/>
      <c r="LX30" s="1733"/>
      <c r="LY30" s="1733"/>
      <c r="LZ30" s="1733"/>
      <c r="MA30" s="1733"/>
      <c r="MB30" s="1733"/>
      <c r="MC30" s="1733"/>
      <c r="MD30" s="1733"/>
      <c r="ME30" s="1733"/>
      <c r="MF30" s="1733"/>
      <c r="MG30" s="1733"/>
      <c r="MH30" s="1733"/>
      <c r="MI30" s="1733"/>
      <c r="MJ30" s="1733"/>
      <c r="MK30" s="1733"/>
      <c r="ML30" s="1733"/>
      <c r="MM30" s="1733"/>
      <c r="MN30" s="1733"/>
      <c r="MO30" s="1733"/>
      <c r="MP30" s="1733"/>
      <c r="MQ30" s="1733"/>
      <c r="MR30" s="1733"/>
      <c r="MS30" s="1733"/>
      <c r="MT30" s="1733"/>
      <c r="MU30" s="1733"/>
      <c r="MV30" s="1733"/>
      <c r="MW30" s="1733"/>
      <c r="MX30" s="1733"/>
      <c r="MY30" s="1733"/>
      <c r="MZ30" s="1733"/>
      <c r="NA30" s="1733"/>
      <c r="NB30" s="1733"/>
      <c r="NC30" s="1733"/>
      <c r="ND30" s="1733"/>
      <c r="NE30" s="1733"/>
      <c r="NF30" s="1733"/>
      <c r="NG30" s="1733"/>
      <c r="NH30" s="1733"/>
      <c r="NI30" s="1733"/>
      <c r="NJ30" s="1733"/>
      <c r="NK30" s="1733"/>
      <c r="NL30" s="1733"/>
      <c r="NM30" s="1733"/>
      <c r="NN30" s="1733"/>
      <c r="NO30" s="1733"/>
      <c r="NP30" s="1733"/>
      <c r="NQ30" s="1733"/>
      <c r="NR30" s="1733"/>
      <c r="NS30" s="1733"/>
      <c r="NT30" s="1733"/>
      <c r="NU30" s="1733"/>
      <c r="NV30" s="1733"/>
      <c r="NW30" s="1733"/>
      <c r="NX30" s="1733"/>
      <c r="NY30" s="1733"/>
      <c r="NZ30" s="1733"/>
      <c r="OA30" s="1733"/>
      <c r="OB30" s="1733"/>
      <c r="OC30" s="1733"/>
      <c r="OD30" s="1733"/>
      <c r="OE30" s="1733"/>
      <c r="OF30" s="1733"/>
      <c r="OG30" s="1733"/>
      <c r="OH30" s="1733"/>
      <c r="OI30" s="1733"/>
      <c r="OJ30" s="1733"/>
      <c r="OK30" s="1733"/>
      <c r="OL30" s="1733"/>
      <c r="OM30" s="1733"/>
      <c r="ON30" s="1733"/>
      <c r="OO30" s="1733"/>
      <c r="OP30" s="1733"/>
      <c r="OQ30" s="1733"/>
      <c r="OR30" s="1733"/>
      <c r="OS30" s="1733"/>
      <c r="OT30" s="1733"/>
      <c r="OU30" s="1733"/>
      <c r="OV30" s="1733"/>
      <c r="OW30" s="1733"/>
      <c r="OX30" s="1733"/>
      <c r="OY30" s="1733"/>
      <c r="OZ30" s="1733"/>
      <c r="PA30" s="1733"/>
      <c r="PB30" s="1733"/>
      <c r="PC30" s="1733"/>
      <c r="PD30" s="1733"/>
      <c r="PE30" s="1733"/>
      <c r="PF30" s="1733"/>
      <c r="PG30" s="1733"/>
      <c r="PH30" s="1733"/>
      <c r="PI30" s="1733"/>
      <c r="PJ30" s="1733"/>
      <c r="PK30" s="1733"/>
      <c r="PL30" s="1733"/>
      <c r="PM30" s="1733"/>
      <c r="PN30" s="1733"/>
      <c r="PO30" s="1733"/>
      <c r="PP30" s="1733"/>
      <c r="PQ30" s="1733"/>
      <c r="PR30" s="1733"/>
      <c r="PS30" s="1733"/>
      <c r="PT30" s="1733"/>
      <c r="PU30" s="1733"/>
      <c r="PV30" s="1733"/>
      <c r="PW30" s="1733"/>
      <c r="PX30" s="1733"/>
      <c r="PY30" s="1733"/>
      <c r="PZ30" s="1733"/>
      <c r="QA30" s="1733"/>
      <c r="QB30" s="1733"/>
      <c r="QC30" s="1733"/>
      <c r="QD30" s="1733"/>
      <c r="QE30" s="1733"/>
      <c r="QF30" s="1733"/>
      <c r="QG30" s="1733"/>
      <c r="QH30" s="1733"/>
      <c r="QI30" s="1733"/>
      <c r="QJ30" s="1733"/>
      <c r="QK30" s="1733"/>
      <c r="QL30" s="1733"/>
      <c r="QM30" s="1733"/>
      <c r="QN30" s="1733"/>
      <c r="QO30" s="1733"/>
      <c r="QP30" s="1733"/>
      <c r="QQ30" s="1733"/>
      <c r="QR30" s="1733"/>
      <c r="QS30" s="1733"/>
      <c r="QT30" s="1733"/>
      <c r="QU30" s="1733"/>
      <c r="QV30" s="1733"/>
      <c r="QW30" s="1733"/>
      <c r="QX30" s="1733"/>
      <c r="QY30" s="1733"/>
      <c r="QZ30" s="1733"/>
      <c r="RA30" s="1733"/>
      <c r="RB30" s="1733"/>
      <c r="RC30" s="1733"/>
      <c r="RD30" s="1733"/>
      <c r="RE30" s="1733"/>
      <c r="RF30" s="1733"/>
      <c r="RG30" s="1733"/>
      <c r="RH30" s="1733"/>
      <c r="RI30" s="1733"/>
      <c r="RJ30" s="1733"/>
      <c r="RK30" s="1733"/>
      <c r="RL30" s="1733"/>
      <c r="RM30" s="1733"/>
      <c r="RN30" s="1733"/>
      <c r="RO30" s="1733"/>
      <c r="RP30" s="1733"/>
      <c r="RQ30" s="1733"/>
      <c r="RR30" s="1733"/>
      <c r="RS30" s="1733"/>
      <c r="RT30" s="1733"/>
      <c r="RU30" s="1733"/>
      <c r="RV30" s="1733"/>
      <c r="RW30" s="1733"/>
      <c r="RX30" s="1733"/>
      <c r="RY30" s="1733"/>
      <c r="RZ30" s="1733"/>
      <c r="SA30" s="1733"/>
      <c r="SB30" s="1733"/>
      <c r="SC30" s="1733"/>
      <c r="SD30" s="1733"/>
      <c r="SE30" s="1733"/>
      <c r="SF30" s="1733"/>
      <c r="SG30" s="1733"/>
      <c r="SH30" s="1733"/>
      <c r="SI30" s="1733"/>
      <c r="SJ30" s="1733"/>
      <c r="SK30" s="1733"/>
      <c r="SL30" s="1733"/>
      <c r="SM30" s="1733"/>
      <c r="SN30" s="1733"/>
      <c r="SO30" s="1733"/>
      <c r="SP30" s="1733"/>
      <c r="SQ30" s="1733"/>
      <c r="SR30" s="1733"/>
      <c r="SS30" s="1733"/>
      <c r="ST30" s="1733"/>
      <c r="SU30" s="1733"/>
      <c r="SV30" s="1733"/>
      <c r="SW30" s="1733"/>
      <c r="SX30" s="1733"/>
      <c r="SY30" s="1733"/>
      <c r="SZ30" s="1733"/>
      <c r="TA30" s="1733"/>
      <c r="TB30" s="1733"/>
      <c r="TC30" s="1733"/>
      <c r="TD30" s="1733"/>
      <c r="TE30" s="1733"/>
      <c r="TF30" s="1733"/>
      <c r="TG30" s="1733"/>
      <c r="TH30" s="1733"/>
      <c r="TI30" s="1733"/>
      <c r="TJ30" s="1733"/>
      <c r="TK30" s="1733"/>
      <c r="TL30" s="1733"/>
      <c r="TM30" s="1733"/>
      <c r="TN30" s="1733"/>
      <c r="TO30" s="1733"/>
      <c r="TP30" s="1733"/>
      <c r="TQ30" s="1733"/>
      <c r="TR30" s="1733"/>
      <c r="TS30" s="1733"/>
      <c r="TT30" s="1733"/>
      <c r="TU30" s="1733"/>
      <c r="TV30" s="1733"/>
      <c r="TW30" s="1733"/>
      <c r="TX30" s="1733"/>
      <c r="TY30" s="1733"/>
      <c r="TZ30" s="1733"/>
      <c r="UA30" s="1733"/>
      <c r="UB30" s="1733"/>
      <c r="UC30" s="1733"/>
      <c r="UD30" s="1733"/>
      <c r="UE30" s="1733"/>
      <c r="UF30" s="1733"/>
      <c r="UG30" s="1733"/>
      <c r="UH30" s="1733"/>
      <c r="UI30" s="1733"/>
      <c r="UJ30" s="1733"/>
      <c r="UK30" s="1733"/>
      <c r="UL30" s="1733"/>
      <c r="UM30" s="1733"/>
      <c r="UN30" s="1733"/>
      <c r="UO30" s="1733"/>
      <c r="UP30" s="1733"/>
      <c r="UQ30" s="1733"/>
      <c r="UR30" s="1733"/>
      <c r="US30" s="1733"/>
      <c r="UT30" s="1733"/>
      <c r="UU30" s="1733"/>
      <c r="UV30" s="1733"/>
      <c r="UW30" s="1733"/>
      <c r="UX30" s="1733"/>
      <c r="UY30" s="1733"/>
      <c r="UZ30" s="1733"/>
      <c r="VA30" s="1733"/>
      <c r="VB30" s="1733"/>
      <c r="VC30" s="1733"/>
      <c r="VD30" s="1733"/>
      <c r="VE30" s="1733"/>
      <c r="VF30" s="1733"/>
      <c r="VG30" s="1733"/>
      <c r="VH30" s="1733"/>
      <c r="VI30" s="1733"/>
      <c r="VJ30" s="1733"/>
      <c r="VK30" s="1733"/>
      <c r="VL30" s="1733"/>
      <c r="VM30" s="1733"/>
      <c r="VN30" s="1733"/>
      <c r="VO30" s="1733"/>
      <c r="VP30" s="1733"/>
      <c r="VQ30" s="1733"/>
      <c r="VR30" s="1733"/>
      <c r="VS30" s="1733"/>
      <c r="VT30" s="1733"/>
      <c r="VU30" s="1733"/>
      <c r="VV30" s="1733"/>
      <c r="VW30" s="1733"/>
      <c r="VX30" s="1733"/>
      <c r="VY30" s="1733"/>
      <c r="VZ30" s="1733"/>
      <c r="WA30" s="1733"/>
      <c r="WB30" s="1733"/>
      <c r="WC30" s="1733"/>
      <c r="WD30" s="1733"/>
      <c r="WE30" s="1733"/>
      <c r="WF30" s="1733"/>
      <c r="WG30" s="1733"/>
      <c r="WH30" s="1733"/>
      <c r="WI30" s="1733"/>
      <c r="WJ30" s="1733"/>
      <c r="WK30" s="1733"/>
      <c r="WL30" s="1733"/>
      <c r="WM30" s="1733"/>
      <c r="WN30" s="1733"/>
      <c r="WO30" s="1733"/>
      <c r="WP30" s="1733"/>
      <c r="WQ30" s="1733"/>
      <c r="WR30" s="1733"/>
      <c r="WS30" s="1733"/>
      <c r="WT30" s="1733"/>
      <c r="WU30" s="1733"/>
      <c r="WV30" s="1733"/>
      <c r="WW30" s="1733"/>
      <c r="WX30" s="1733"/>
      <c r="WY30" s="1733"/>
      <c r="WZ30" s="1733"/>
      <c r="XA30" s="1733"/>
      <c r="XB30" s="1733"/>
      <c r="XC30" s="1733"/>
      <c r="XD30" s="1733"/>
      <c r="XE30" s="1733"/>
      <c r="XF30" s="1733"/>
      <c r="XG30" s="1733"/>
      <c r="XH30" s="1733"/>
      <c r="XI30" s="1733"/>
      <c r="XJ30" s="1733"/>
      <c r="XK30" s="1733"/>
      <c r="XL30" s="1733"/>
      <c r="XM30" s="1733"/>
      <c r="XN30" s="1733"/>
      <c r="XO30" s="1733"/>
      <c r="XP30" s="1733"/>
      <c r="XQ30" s="1733"/>
      <c r="XR30" s="1733"/>
      <c r="XS30" s="1733"/>
      <c r="XT30" s="1733"/>
      <c r="XU30" s="1733"/>
      <c r="XV30" s="1733"/>
      <c r="XW30" s="1733"/>
      <c r="XX30" s="1733"/>
      <c r="XY30" s="1733"/>
      <c r="XZ30" s="1733"/>
      <c r="YA30" s="1733"/>
      <c r="YB30" s="1733"/>
      <c r="YC30" s="1733"/>
      <c r="YD30" s="1733"/>
      <c r="YE30" s="1733"/>
      <c r="YF30" s="1733"/>
      <c r="YG30" s="1733"/>
      <c r="YH30" s="1733"/>
      <c r="YI30" s="1733"/>
      <c r="YJ30" s="1733"/>
      <c r="YK30" s="1733"/>
      <c r="YL30" s="1733"/>
      <c r="YM30" s="1733"/>
      <c r="YN30" s="1733"/>
      <c r="YO30" s="1733"/>
      <c r="YP30" s="1733"/>
      <c r="YQ30" s="1733"/>
      <c r="YR30" s="1733"/>
      <c r="YS30" s="1733"/>
      <c r="YT30" s="1733"/>
      <c r="YU30" s="1733"/>
      <c r="YV30" s="1733"/>
      <c r="YW30" s="1733"/>
      <c r="YX30" s="1733"/>
      <c r="YY30" s="1733"/>
      <c r="YZ30" s="1733"/>
      <c r="ZA30" s="1733"/>
      <c r="ZB30" s="1733"/>
      <c r="ZC30" s="1733"/>
      <c r="ZD30" s="1733"/>
      <c r="ZE30" s="1733"/>
      <c r="ZF30" s="1733"/>
      <c r="ZG30" s="1733"/>
      <c r="ZH30" s="1733"/>
      <c r="ZI30" s="1733"/>
      <c r="ZJ30" s="1733"/>
      <c r="ZK30" s="1733"/>
      <c r="ZL30" s="1733"/>
      <c r="ZM30" s="1733"/>
      <c r="ZN30" s="1733"/>
      <c r="ZO30" s="1733"/>
      <c r="ZP30" s="1733"/>
      <c r="ZQ30" s="1733"/>
      <c r="ZR30" s="1733"/>
      <c r="ZS30" s="1733"/>
      <c r="ZT30" s="1733"/>
      <c r="ZU30" s="1733"/>
      <c r="ZV30" s="1733"/>
      <c r="ZW30" s="1733"/>
      <c r="ZX30" s="1733"/>
      <c r="ZY30" s="1733"/>
      <c r="ZZ30" s="1733"/>
      <c r="AAA30" s="1733"/>
      <c r="AAB30" s="1733"/>
      <c r="AAC30" s="1733"/>
      <c r="AAD30" s="1733"/>
      <c r="AAE30" s="1733"/>
      <c r="AAF30" s="1733"/>
      <c r="AAG30" s="1733"/>
      <c r="AAH30" s="1733"/>
      <c r="AAI30" s="1733"/>
      <c r="AAJ30" s="1733"/>
      <c r="AAK30" s="1733"/>
      <c r="AAL30" s="1733"/>
      <c r="AAM30" s="1733"/>
      <c r="AAN30" s="1733"/>
      <c r="AAO30" s="1733"/>
      <c r="AAP30" s="1733"/>
      <c r="AAQ30" s="1733"/>
      <c r="AAR30" s="1733"/>
      <c r="AAS30" s="1733"/>
      <c r="AAT30" s="1733"/>
      <c r="AAU30" s="1733"/>
      <c r="AAV30" s="1733"/>
      <c r="AAW30" s="1733"/>
      <c r="AAX30" s="1733"/>
      <c r="AAY30" s="1733"/>
      <c r="AAZ30" s="1733"/>
      <c r="ABA30" s="1733"/>
      <c r="ABB30" s="1733"/>
      <c r="ABC30" s="1733"/>
      <c r="ABD30" s="1733"/>
      <c r="ABE30" s="1733"/>
      <c r="ABF30" s="1733"/>
      <c r="ABG30" s="1733"/>
      <c r="ABH30" s="1733"/>
      <c r="ABI30" s="1733"/>
      <c r="ABJ30" s="1733"/>
      <c r="ABK30" s="1733"/>
      <c r="ABL30" s="1733"/>
      <c r="ABM30" s="1733"/>
      <c r="ABN30" s="1733"/>
      <c r="ABO30" s="1733"/>
      <c r="ABP30" s="1733"/>
      <c r="ABQ30" s="1733"/>
      <c r="ABR30" s="1733"/>
      <c r="ABS30" s="1733"/>
      <c r="ABT30" s="1733"/>
      <c r="ABU30" s="1733"/>
      <c r="ABV30" s="1733"/>
      <c r="ABW30" s="1733"/>
      <c r="ABX30" s="1733"/>
      <c r="ABY30" s="1733"/>
      <c r="ABZ30" s="1733"/>
      <c r="ACA30" s="1733"/>
      <c r="ACB30" s="1733"/>
      <c r="ACC30" s="1733"/>
      <c r="ACD30" s="1733"/>
      <c r="ACE30" s="1733"/>
      <c r="ACF30" s="1733"/>
      <c r="ACG30" s="1733"/>
      <c r="ACH30" s="1733"/>
      <c r="ACI30" s="1733"/>
      <c r="ACJ30" s="1733"/>
      <c r="ACK30" s="1733"/>
      <c r="ACL30" s="1733"/>
      <c r="ACM30" s="1733"/>
      <c r="ACN30" s="1733"/>
      <c r="ACO30" s="1733"/>
      <c r="ACP30" s="1733"/>
      <c r="ACQ30" s="1733"/>
      <c r="ACR30" s="1733"/>
      <c r="ACS30" s="1733"/>
      <c r="ACT30" s="1733"/>
      <c r="ACU30" s="1733"/>
      <c r="ACV30" s="1733"/>
      <c r="ACW30" s="1733"/>
      <c r="ACX30" s="1733"/>
      <c r="ACY30" s="1733"/>
      <c r="ACZ30" s="1733"/>
      <c r="ADA30" s="1733"/>
      <c r="ADB30" s="1733"/>
      <c r="ADC30" s="1733"/>
      <c r="ADD30" s="1733"/>
      <c r="ADE30" s="1733"/>
      <c r="ADF30" s="1733"/>
      <c r="ADG30" s="1733"/>
      <c r="ADH30" s="1733"/>
      <c r="ADI30" s="1733"/>
      <c r="ADJ30" s="1733"/>
      <c r="ADK30" s="1733"/>
      <c r="ADL30" s="1733"/>
      <c r="ADM30" s="1733"/>
      <c r="ADN30" s="1733"/>
      <c r="ADO30" s="1733"/>
      <c r="ADP30" s="1733"/>
      <c r="ADQ30" s="1733"/>
      <c r="ADR30" s="1733"/>
      <c r="ADS30" s="1733"/>
      <c r="ADT30" s="1733"/>
      <c r="ADU30" s="1733"/>
      <c r="ADV30" s="1733"/>
      <c r="ADW30" s="1733"/>
      <c r="ADX30" s="1733"/>
      <c r="ADY30" s="1733"/>
      <c r="ADZ30" s="1733"/>
      <c r="AEA30" s="1733"/>
      <c r="AEB30" s="1733"/>
      <c r="AEC30" s="1733"/>
      <c r="AED30" s="1733"/>
      <c r="AEE30" s="1733"/>
      <c r="AEF30" s="1733"/>
      <c r="AEG30" s="1733"/>
      <c r="AEH30" s="1733"/>
      <c r="AEI30" s="1733"/>
      <c r="AEJ30" s="1733"/>
      <c r="AEK30" s="1733"/>
      <c r="AEL30" s="1733"/>
      <c r="AEM30" s="1733"/>
      <c r="AEN30" s="1733"/>
      <c r="AEO30" s="1733"/>
      <c r="AEP30" s="1733"/>
      <c r="AEQ30" s="1733"/>
      <c r="AER30" s="1733"/>
      <c r="AES30" s="1733"/>
      <c r="AET30" s="1733"/>
      <c r="AEU30" s="1733"/>
      <c r="AEV30" s="1733"/>
      <c r="AEW30" s="1733"/>
      <c r="AEX30" s="1733"/>
      <c r="AEY30" s="1733"/>
      <c r="AEZ30" s="1733"/>
      <c r="AFA30" s="1733"/>
      <c r="AFB30" s="1733"/>
      <c r="AFC30" s="1733"/>
      <c r="AFD30" s="1733"/>
      <c r="AFE30" s="1733"/>
      <c r="AFF30" s="1733"/>
      <c r="AFG30" s="1733"/>
      <c r="AFH30" s="1733"/>
      <c r="AFI30" s="1733"/>
      <c r="AFJ30" s="1733"/>
      <c r="AFK30" s="1733"/>
      <c r="AFL30" s="1733"/>
      <c r="AFM30" s="1733"/>
      <c r="AFN30" s="1733"/>
      <c r="AFO30" s="1733"/>
      <c r="AFP30" s="1733"/>
      <c r="AFQ30" s="1733"/>
      <c r="AFR30" s="1733"/>
      <c r="AFS30" s="1733"/>
      <c r="AFT30" s="1733"/>
      <c r="AFU30" s="1733"/>
      <c r="AFV30" s="1733"/>
      <c r="AFW30" s="1733"/>
      <c r="AFX30" s="1733"/>
      <c r="AFY30" s="1733"/>
      <c r="AFZ30" s="1733"/>
      <c r="AGA30" s="1733"/>
      <c r="AGB30" s="1733"/>
      <c r="AGC30" s="1733"/>
      <c r="AGD30" s="1733"/>
      <c r="AGE30" s="1733"/>
      <c r="AGF30" s="1733"/>
      <c r="AGG30" s="1733"/>
      <c r="AGH30" s="1733"/>
      <c r="AGI30" s="1733"/>
      <c r="AGJ30" s="1733"/>
      <c r="AGK30" s="1733"/>
      <c r="AGL30" s="1733"/>
      <c r="AGM30" s="1733"/>
      <c r="AGN30" s="1733"/>
      <c r="AGO30" s="1733"/>
      <c r="AGP30" s="1733"/>
      <c r="AGQ30" s="1733"/>
      <c r="AGR30" s="1733"/>
      <c r="AGS30" s="1733"/>
      <c r="AGT30" s="1733"/>
      <c r="AGU30" s="1733"/>
      <c r="AGV30" s="1733"/>
      <c r="AGW30" s="1733"/>
      <c r="AGX30" s="1733"/>
      <c r="AGY30" s="1733"/>
      <c r="AGZ30" s="1733"/>
      <c r="AHA30" s="1733"/>
      <c r="AHB30" s="1733"/>
      <c r="AHC30" s="1733"/>
      <c r="AHD30" s="1733"/>
      <c r="AHE30" s="1733"/>
      <c r="AHF30" s="1733"/>
      <c r="AHG30" s="1733"/>
      <c r="AHH30" s="1733"/>
      <c r="AHI30" s="1733"/>
      <c r="AHJ30" s="1733"/>
      <c r="AHK30" s="1733"/>
      <c r="AHL30" s="1733"/>
      <c r="AHM30" s="1733"/>
      <c r="AHN30" s="1733"/>
      <c r="AHO30" s="1733"/>
      <c r="AHP30" s="1733"/>
      <c r="AHQ30" s="1733"/>
      <c r="AHR30" s="1733"/>
      <c r="AHS30" s="1733"/>
      <c r="AHT30" s="1733"/>
      <c r="AHU30" s="1733"/>
      <c r="AHV30" s="1733"/>
      <c r="AHW30" s="1733"/>
      <c r="AHX30" s="1733"/>
      <c r="AHY30" s="1733"/>
      <c r="AHZ30" s="1733"/>
      <c r="AIA30" s="1733"/>
      <c r="AIB30" s="1733"/>
      <c r="AIC30" s="1733"/>
      <c r="AID30" s="1733"/>
      <c r="AIE30" s="1733"/>
      <c r="AIF30" s="1733"/>
      <c r="AIG30" s="1733"/>
      <c r="AIH30" s="1733"/>
      <c r="AII30" s="1733"/>
      <c r="AIJ30" s="1733"/>
      <c r="AIK30" s="1733"/>
      <c r="AIL30" s="1733"/>
      <c r="AIM30" s="1733"/>
      <c r="AIN30" s="1733"/>
      <c r="AIO30" s="1733"/>
      <c r="AIP30" s="1733"/>
      <c r="AIQ30" s="1733"/>
      <c r="AIR30" s="1733"/>
      <c r="AIS30" s="1733"/>
      <c r="AIT30" s="1733"/>
      <c r="AIU30" s="1733"/>
      <c r="AIV30" s="1733"/>
      <c r="AIW30" s="1733"/>
      <c r="AIX30" s="1733"/>
      <c r="AIY30" s="1733"/>
      <c r="AIZ30" s="1733"/>
      <c r="AJA30" s="1733"/>
      <c r="AJB30" s="1733"/>
      <c r="AJC30" s="1733"/>
      <c r="AJD30" s="1733"/>
      <c r="AJE30" s="1733"/>
      <c r="AJF30" s="1733"/>
      <c r="AJG30" s="1733"/>
      <c r="AJH30" s="1733"/>
      <c r="AJI30" s="1733"/>
      <c r="AJJ30" s="1733"/>
      <c r="AJK30" s="1733"/>
      <c r="AJL30" s="1733"/>
      <c r="AJM30" s="1733"/>
      <c r="AJN30" s="1733"/>
      <c r="AJO30" s="1733"/>
      <c r="AJP30" s="1733"/>
      <c r="AJQ30" s="1733"/>
      <c r="AJR30" s="1733"/>
      <c r="AJS30" s="1733"/>
      <c r="AJT30" s="1733"/>
      <c r="AJU30" s="1733"/>
      <c r="AJV30" s="1733"/>
      <c r="AJW30" s="1733"/>
      <c r="AJX30" s="1733"/>
      <c r="AJY30" s="1733"/>
      <c r="AJZ30" s="1733"/>
      <c r="AKA30" s="1733"/>
      <c r="AKB30" s="1733"/>
      <c r="AKC30" s="1733"/>
      <c r="AKD30" s="1733"/>
      <c r="AKE30" s="1733"/>
      <c r="AKF30" s="1733"/>
      <c r="AKG30" s="1733"/>
      <c r="AKH30" s="1733"/>
      <c r="AKI30" s="1733"/>
      <c r="AKJ30" s="1733"/>
      <c r="AKK30" s="1733"/>
      <c r="AKL30" s="1733"/>
      <c r="AKM30" s="1733"/>
      <c r="AKN30" s="1733"/>
      <c r="AKO30" s="1733"/>
      <c r="AKP30" s="1733"/>
      <c r="AKQ30" s="1733"/>
      <c r="AKR30" s="1733"/>
      <c r="AKS30" s="1733"/>
      <c r="AKT30" s="1733"/>
      <c r="AKU30" s="1733"/>
      <c r="AKV30" s="1733"/>
      <c r="AKW30" s="1733"/>
      <c r="AKX30" s="1733"/>
      <c r="AKY30" s="1733"/>
      <c r="AKZ30" s="1733"/>
      <c r="ALA30" s="1733"/>
      <c r="ALB30" s="1733"/>
      <c r="ALC30" s="1733"/>
      <c r="ALD30" s="1733"/>
      <c r="ALE30" s="1733"/>
      <c r="ALF30" s="1733"/>
      <c r="ALG30" s="1733"/>
      <c r="ALH30" s="1733"/>
      <c r="ALI30" s="1733"/>
      <c r="ALJ30" s="1733"/>
      <c r="ALK30" s="1733"/>
      <c r="ALL30" s="1733"/>
      <c r="ALM30" s="1733"/>
      <c r="ALN30" s="1733"/>
      <c r="ALO30" s="1733"/>
      <c r="ALP30" s="1733"/>
      <c r="ALQ30" s="1733"/>
      <c r="ALR30" s="1733"/>
      <c r="ALS30" s="1733"/>
      <c r="ALT30" s="1733"/>
      <c r="ALU30" s="1733"/>
      <c r="ALV30" s="1733"/>
      <c r="ALW30" s="1733"/>
      <c r="ALX30" s="1733"/>
      <c r="ALY30" s="1733"/>
      <c r="ALZ30" s="1733"/>
      <c r="AMA30" s="1733"/>
      <c r="AMB30" s="1733"/>
      <c r="AMC30" s="1733"/>
      <c r="AMD30" s="1733"/>
      <c r="AME30" s="1733"/>
      <c r="AMF30" s="1733"/>
      <c r="AMG30" s="1733"/>
      <c r="AMH30" s="1733"/>
      <c r="AMI30" s="1733"/>
      <c r="AMJ30" s="1733"/>
      <c r="AMK30" s="1733"/>
      <c r="AML30" s="1733"/>
      <c r="AMM30" s="1733"/>
    </row>
    <row r="31" spans="1:1027" ht="18" customHeight="1">
      <c r="A31" s="2101" t="s">
        <v>8549</v>
      </c>
      <c r="B31" s="2102"/>
      <c r="C31" s="2102"/>
      <c r="D31" s="2102"/>
      <c r="E31" s="2102"/>
      <c r="F31" s="2102"/>
      <c r="G31" s="2102"/>
      <c r="H31" s="2102"/>
      <c r="I31" s="2102"/>
      <c r="J31" s="2102"/>
      <c r="K31" s="2102"/>
      <c r="L31" s="2102"/>
      <c r="M31" s="2102"/>
      <c r="N31" s="2102"/>
      <c r="O31" s="2102"/>
      <c r="P31" s="2102"/>
      <c r="Q31" s="1768"/>
      <c r="R31" s="1739"/>
      <c r="S31" s="1739"/>
      <c r="T31" s="1742"/>
      <c r="U31" s="1735"/>
      <c r="V31" s="1739"/>
      <c r="W31" s="1739"/>
      <c r="X31" s="1739"/>
      <c r="Y31" s="1733"/>
      <c r="Z31" s="1733"/>
      <c r="AA31" s="1733"/>
      <c r="AB31" s="1733"/>
      <c r="AC31" s="1733"/>
      <c r="AD31" s="1733"/>
      <c r="AE31" s="1733"/>
      <c r="AF31" s="1733"/>
      <c r="AG31" s="1733"/>
      <c r="AH31" s="1733"/>
      <c r="AI31" s="1733"/>
      <c r="AJ31" s="1733"/>
      <c r="AK31" s="1733"/>
      <c r="AL31" s="1733"/>
      <c r="AM31" s="1733"/>
      <c r="AN31" s="1733"/>
      <c r="AO31" s="1733"/>
      <c r="AP31" s="1733"/>
      <c r="AQ31" s="1733"/>
      <c r="AR31" s="1733"/>
      <c r="AS31" s="1733"/>
      <c r="AT31" s="1733"/>
      <c r="AU31" s="1733"/>
      <c r="AV31" s="1733"/>
      <c r="AW31" s="1733"/>
      <c r="AX31" s="1733"/>
      <c r="AY31" s="1733"/>
      <c r="AZ31" s="1733"/>
      <c r="BA31" s="1733"/>
      <c r="BB31" s="1733"/>
      <c r="BC31" s="1733"/>
      <c r="BD31" s="1733"/>
      <c r="BE31" s="1733"/>
      <c r="BF31" s="1733"/>
      <c r="BG31" s="1733"/>
      <c r="BH31" s="1733"/>
      <c r="BI31" s="1733"/>
      <c r="BJ31" s="1733"/>
      <c r="BK31" s="1733"/>
      <c r="BL31" s="1733"/>
      <c r="BM31" s="1733"/>
      <c r="BN31" s="1733"/>
      <c r="BO31" s="1733"/>
      <c r="BP31" s="1733"/>
      <c r="BQ31" s="1733"/>
      <c r="BR31" s="1733"/>
      <c r="BS31" s="1733"/>
      <c r="BT31" s="1733"/>
      <c r="BU31" s="1733"/>
      <c r="BV31" s="1733"/>
      <c r="BW31" s="1733"/>
      <c r="BX31" s="1733"/>
      <c r="BY31" s="1733"/>
      <c r="BZ31" s="1733"/>
      <c r="CA31" s="1733"/>
      <c r="CB31" s="1733"/>
      <c r="CC31" s="1733"/>
      <c r="CD31" s="1733"/>
      <c r="CE31" s="1733"/>
      <c r="CF31" s="1733"/>
      <c r="CG31" s="1733"/>
      <c r="CH31" s="1733"/>
      <c r="CI31" s="1733"/>
      <c r="CJ31" s="1733"/>
      <c r="CK31" s="1733"/>
      <c r="CL31" s="1733"/>
      <c r="CM31" s="1733"/>
      <c r="CN31" s="1733"/>
      <c r="CO31" s="1733"/>
      <c r="CP31" s="1733"/>
      <c r="CQ31" s="1733"/>
      <c r="CR31" s="1733"/>
      <c r="CS31" s="1733"/>
      <c r="CT31" s="1733"/>
      <c r="CU31" s="1733"/>
      <c r="CV31" s="1733"/>
      <c r="CW31" s="1733"/>
      <c r="CX31" s="1733"/>
      <c r="CY31" s="1733"/>
      <c r="CZ31" s="1733"/>
      <c r="DA31" s="1733"/>
      <c r="DB31" s="1733"/>
      <c r="DC31" s="1733"/>
      <c r="DD31" s="1733"/>
      <c r="DE31" s="1733"/>
      <c r="DF31" s="1733"/>
      <c r="DG31" s="1733"/>
      <c r="DH31" s="1733"/>
      <c r="DI31" s="1733"/>
      <c r="DJ31" s="1733"/>
      <c r="DK31" s="1733"/>
      <c r="DL31" s="1733"/>
      <c r="DM31" s="1733"/>
      <c r="DN31" s="1733"/>
      <c r="DO31" s="1733"/>
      <c r="DP31" s="1733"/>
      <c r="DQ31" s="1733"/>
      <c r="DR31" s="1733"/>
      <c r="DS31" s="1733"/>
      <c r="DT31" s="1733"/>
      <c r="DU31" s="1733"/>
      <c r="DV31" s="1733"/>
      <c r="DW31" s="1733"/>
      <c r="DX31" s="1733"/>
      <c r="DY31" s="1733"/>
      <c r="DZ31" s="1733"/>
      <c r="EA31" s="1733"/>
      <c r="EB31" s="1733"/>
      <c r="EC31" s="1733"/>
      <c r="ED31" s="1733"/>
      <c r="EE31" s="1733"/>
      <c r="EF31" s="1733"/>
      <c r="EG31" s="1733"/>
      <c r="EH31" s="1733"/>
      <c r="EI31" s="1733"/>
      <c r="EJ31" s="1733"/>
      <c r="EK31" s="1733"/>
      <c r="EL31" s="1733"/>
      <c r="EM31" s="1733"/>
      <c r="EN31" s="1733"/>
      <c r="EO31" s="1733"/>
      <c r="EP31" s="1733"/>
      <c r="EQ31" s="1733"/>
      <c r="ER31" s="1733"/>
      <c r="ES31" s="1733"/>
      <c r="ET31" s="1733"/>
      <c r="EU31" s="1733"/>
      <c r="EV31" s="1733"/>
      <c r="EW31" s="1733"/>
      <c r="EX31" s="1733"/>
      <c r="EY31" s="1733"/>
      <c r="EZ31" s="1733"/>
      <c r="FA31" s="1733"/>
      <c r="FB31" s="1733"/>
      <c r="FC31" s="1733"/>
      <c r="FD31" s="1733"/>
      <c r="FE31" s="1733"/>
      <c r="FF31" s="1733"/>
      <c r="FG31" s="1733"/>
      <c r="FH31" s="1733"/>
      <c r="FI31" s="1733"/>
      <c r="FJ31" s="1733"/>
      <c r="FK31" s="1733"/>
      <c r="FL31" s="1733"/>
      <c r="FM31" s="1733"/>
      <c r="FN31" s="1733"/>
      <c r="FO31" s="1733"/>
      <c r="FP31" s="1733"/>
      <c r="FQ31" s="1733"/>
      <c r="FR31" s="1733"/>
      <c r="FS31" s="1733"/>
      <c r="FT31" s="1733"/>
      <c r="FU31" s="1733"/>
      <c r="FV31" s="1733"/>
      <c r="FW31" s="1733"/>
      <c r="FX31" s="1733"/>
      <c r="FY31" s="1733"/>
      <c r="FZ31" s="1733"/>
      <c r="GA31" s="1733"/>
      <c r="GB31" s="1733"/>
      <c r="GC31" s="1733"/>
      <c r="GD31" s="1733"/>
      <c r="GE31" s="1733"/>
      <c r="GF31" s="1733"/>
      <c r="GG31" s="1733"/>
      <c r="GH31" s="1733"/>
      <c r="GI31" s="1733"/>
      <c r="GJ31" s="1733"/>
      <c r="GK31" s="1733"/>
      <c r="GL31" s="1733"/>
      <c r="GM31" s="1733"/>
      <c r="GN31" s="1733"/>
      <c r="GO31" s="1733"/>
      <c r="GP31" s="1733"/>
      <c r="GQ31" s="1733"/>
      <c r="GR31" s="1733"/>
      <c r="GS31" s="1733"/>
      <c r="GT31" s="1733"/>
      <c r="GU31" s="1733"/>
      <c r="GV31" s="1733"/>
      <c r="GW31" s="1733"/>
      <c r="GX31" s="1733"/>
      <c r="GY31" s="1733"/>
      <c r="GZ31" s="1733"/>
      <c r="HA31" s="1733"/>
      <c r="HB31" s="1733"/>
      <c r="HC31" s="1733"/>
      <c r="HD31" s="1733"/>
      <c r="HE31" s="1733"/>
      <c r="HF31" s="1733"/>
      <c r="HG31" s="1733"/>
      <c r="HH31" s="1733"/>
      <c r="HI31" s="1733"/>
      <c r="HJ31" s="1733"/>
      <c r="HK31" s="1733"/>
      <c r="HL31" s="1733"/>
      <c r="HM31" s="1733"/>
      <c r="HN31" s="1733"/>
      <c r="HO31" s="1733"/>
      <c r="HP31" s="1733"/>
      <c r="HQ31" s="1733"/>
      <c r="HR31" s="1733"/>
      <c r="HS31" s="1733"/>
      <c r="HT31" s="1733"/>
      <c r="HU31" s="1733"/>
      <c r="HV31" s="1733"/>
      <c r="HW31" s="1733"/>
      <c r="HX31" s="1733"/>
      <c r="HY31" s="1733"/>
      <c r="HZ31" s="1733"/>
      <c r="IA31" s="1733"/>
      <c r="IB31" s="1733"/>
      <c r="IC31" s="1733"/>
      <c r="ID31" s="1733"/>
      <c r="IE31" s="1733"/>
      <c r="IF31" s="1733"/>
      <c r="IG31" s="1733"/>
      <c r="IH31" s="1733"/>
      <c r="II31" s="1733"/>
      <c r="IJ31" s="1733"/>
      <c r="IK31" s="1733"/>
      <c r="IL31" s="1733"/>
      <c r="IM31" s="1733"/>
      <c r="IN31" s="1733"/>
      <c r="IO31" s="1733"/>
      <c r="IP31" s="1733"/>
      <c r="IQ31" s="1733"/>
      <c r="IR31" s="1733"/>
      <c r="IS31" s="1733"/>
      <c r="IT31" s="1733"/>
      <c r="IU31" s="1733"/>
      <c r="IV31" s="1733"/>
      <c r="IW31" s="1733"/>
      <c r="IX31" s="1733"/>
      <c r="IY31" s="1733"/>
      <c r="IZ31" s="1733"/>
      <c r="JA31" s="1733"/>
      <c r="JB31" s="1733"/>
      <c r="JC31" s="1733"/>
      <c r="JD31" s="1733"/>
      <c r="JE31" s="1733"/>
      <c r="JF31" s="1733"/>
      <c r="JG31" s="1733"/>
      <c r="JH31" s="1733"/>
      <c r="JI31" s="1733"/>
      <c r="JJ31" s="1733"/>
      <c r="JK31" s="1733"/>
      <c r="JL31" s="1733"/>
      <c r="JM31" s="1733"/>
      <c r="JN31" s="1733"/>
      <c r="JO31" s="1733"/>
      <c r="JP31" s="1733"/>
      <c r="JQ31" s="1733"/>
      <c r="JR31" s="1733"/>
      <c r="JS31" s="1733"/>
      <c r="JT31" s="1733"/>
      <c r="JU31" s="1733"/>
      <c r="JV31" s="1733"/>
      <c r="JW31" s="1733"/>
      <c r="JX31" s="1733"/>
      <c r="JY31" s="1733"/>
      <c r="JZ31" s="1733"/>
      <c r="KA31" s="1733"/>
      <c r="KB31" s="1733"/>
      <c r="KC31" s="1733"/>
      <c r="KD31" s="1733"/>
      <c r="KE31" s="1733"/>
      <c r="KF31" s="1733"/>
      <c r="KG31" s="1733"/>
      <c r="KH31" s="1733"/>
      <c r="KI31" s="1733"/>
      <c r="KJ31" s="1733"/>
      <c r="KK31" s="1733"/>
      <c r="KL31" s="1733"/>
      <c r="KM31" s="1733"/>
      <c r="KN31" s="1733"/>
      <c r="KO31" s="1733"/>
      <c r="KP31" s="1733"/>
      <c r="KQ31" s="1733"/>
      <c r="KR31" s="1733"/>
      <c r="KS31" s="1733"/>
      <c r="KT31" s="1733"/>
      <c r="KU31" s="1733"/>
      <c r="KV31" s="1733"/>
      <c r="KW31" s="1733"/>
      <c r="KX31" s="1733"/>
      <c r="KY31" s="1733"/>
      <c r="KZ31" s="1733"/>
      <c r="LA31" s="1733"/>
      <c r="LB31" s="1733"/>
      <c r="LC31" s="1733"/>
      <c r="LD31" s="1733"/>
      <c r="LE31" s="1733"/>
      <c r="LF31" s="1733"/>
      <c r="LG31" s="1733"/>
      <c r="LH31" s="1733"/>
      <c r="LI31" s="1733"/>
      <c r="LJ31" s="1733"/>
      <c r="LK31" s="1733"/>
      <c r="LL31" s="1733"/>
      <c r="LM31" s="1733"/>
      <c r="LN31" s="1733"/>
      <c r="LO31" s="1733"/>
      <c r="LP31" s="1733"/>
      <c r="LQ31" s="1733"/>
      <c r="LR31" s="1733"/>
      <c r="LS31" s="1733"/>
      <c r="LT31" s="1733"/>
      <c r="LU31" s="1733"/>
      <c r="LV31" s="1733"/>
      <c r="LW31" s="1733"/>
      <c r="LX31" s="1733"/>
      <c r="LY31" s="1733"/>
      <c r="LZ31" s="1733"/>
      <c r="MA31" s="1733"/>
      <c r="MB31" s="1733"/>
      <c r="MC31" s="1733"/>
      <c r="MD31" s="1733"/>
      <c r="ME31" s="1733"/>
      <c r="MF31" s="1733"/>
      <c r="MG31" s="1733"/>
      <c r="MH31" s="1733"/>
      <c r="MI31" s="1733"/>
      <c r="MJ31" s="1733"/>
      <c r="MK31" s="1733"/>
      <c r="ML31" s="1733"/>
      <c r="MM31" s="1733"/>
      <c r="MN31" s="1733"/>
      <c r="MO31" s="1733"/>
      <c r="MP31" s="1733"/>
      <c r="MQ31" s="1733"/>
      <c r="MR31" s="1733"/>
      <c r="MS31" s="1733"/>
      <c r="MT31" s="1733"/>
      <c r="MU31" s="1733"/>
      <c r="MV31" s="1733"/>
      <c r="MW31" s="1733"/>
      <c r="MX31" s="1733"/>
      <c r="MY31" s="1733"/>
      <c r="MZ31" s="1733"/>
      <c r="NA31" s="1733"/>
      <c r="NB31" s="1733"/>
      <c r="NC31" s="1733"/>
      <c r="ND31" s="1733"/>
      <c r="NE31" s="1733"/>
      <c r="NF31" s="1733"/>
      <c r="NG31" s="1733"/>
      <c r="NH31" s="1733"/>
      <c r="NI31" s="1733"/>
      <c r="NJ31" s="1733"/>
      <c r="NK31" s="1733"/>
      <c r="NL31" s="1733"/>
      <c r="NM31" s="1733"/>
      <c r="NN31" s="1733"/>
      <c r="NO31" s="1733"/>
      <c r="NP31" s="1733"/>
      <c r="NQ31" s="1733"/>
      <c r="NR31" s="1733"/>
      <c r="NS31" s="1733"/>
      <c r="NT31" s="1733"/>
      <c r="NU31" s="1733"/>
      <c r="NV31" s="1733"/>
      <c r="NW31" s="1733"/>
      <c r="NX31" s="1733"/>
      <c r="NY31" s="1733"/>
      <c r="NZ31" s="1733"/>
      <c r="OA31" s="1733"/>
      <c r="OB31" s="1733"/>
      <c r="OC31" s="1733"/>
      <c r="OD31" s="1733"/>
      <c r="OE31" s="1733"/>
      <c r="OF31" s="1733"/>
      <c r="OG31" s="1733"/>
      <c r="OH31" s="1733"/>
      <c r="OI31" s="1733"/>
      <c r="OJ31" s="1733"/>
      <c r="OK31" s="1733"/>
      <c r="OL31" s="1733"/>
      <c r="OM31" s="1733"/>
      <c r="ON31" s="1733"/>
      <c r="OO31" s="1733"/>
      <c r="OP31" s="1733"/>
      <c r="OQ31" s="1733"/>
      <c r="OR31" s="1733"/>
      <c r="OS31" s="1733"/>
      <c r="OT31" s="1733"/>
      <c r="OU31" s="1733"/>
      <c r="OV31" s="1733"/>
      <c r="OW31" s="1733"/>
      <c r="OX31" s="1733"/>
      <c r="OY31" s="1733"/>
      <c r="OZ31" s="1733"/>
      <c r="PA31" s="1733"/>
      <c r="PB31" s="1733"/>
      <c r="PC31" s="1733"/>
      <c r="PD31" s="1733"/>
      <c r="PE31" s="1733"/>
      <c r="PF31" s="1733"/>
      <c r="PG31" s="1733"/>
      <c r="PH31" s="1733"/>
      <c r="PI31" s="1733"/>
      <c r="PJ31" s="1733"/>
      <c r="PK31" s="1733"/>
      <c r="PL31" s="1733"/>
      <c r="PM31" s="1733"/>
      <c r="PN31" s="1733"/>
      <c r="PO31" s="1733"/>
      <c r="PP31" s="1733"/>
      <c r="PQ31" s="1733"/>
      <c r="PR31" s="1733"/>
      <c r="PS31" s="1733"/>
      <c r="PT31" s="1733"/>
      <c r="PU31" s="1733"/>
      <c r="PV31" s="1733"/>
      <c r="PW31" s="1733"/>
      <c r="PX31" s="1733"/>
      <c r="PY31" s="1733"/>
      <c r="PZ31" s="1733"/>
      <c r="QA31" s="1733"/>
      <c r="QB31" s="1733"/>
      <c r="QC31" s="1733"/>
      <c r="QD31" s="1733"/>
      <c r="QE31" s="1733"/>
      <c r="QF31" s="1733"/>
      <c r="QG31" s="1733"/>
      <c r="QH31" s="1733"/>
      <c r="QI31" s="1733"/>
      <c r="QJ31" s="1733"/>
      <c r="QK31" s="1733"/>
      <c r="QL31" s="1733"/>
      <c r="QM31" s="1733"/>
      <c r="QN31" s="1733"/>
      <c r="QO31" s="1733"/>
      <c r="QP31" s="1733"/>
      <c r="QQ31" s="1733"/>
      <c r="QR31" s="1733"/>
      <c r="QS31" s="1733"/>
      <c r="QT31" s="1733"/>
      <c r="QU31" s="1733"/>
      <c r="QV31" s="1733"/>
      <c r="QW31" s="1733"/>
      <c r="QX31" s="1733"/>
      <c r="QY31" s="1733"/>
      <c r="QZ31" s="1733"/>
      <c r="RA31" s="1733"/>
      <c r="RB31" s="1733"/>
      <c r="RC31" s="1733"/>
      <c r="RD31" s="1733"/>
      <c r="RE31" s="1733"/>
      <c r="RF31" s="1733"/>
      <c r="RG31" s="1733"/>
      <c r="RH31" s="1733"/>
      <c r="RI31" s="1733"/>
      <c r="RJ31" s="1733"/>
      <c r="RK31" s="1733"/>
      <c r="RL31" s="1733"/>
      <c r="RM31" s="1733"/>
      <c r="RN31" s="1733"/>
      <c r="RO31" s="1733"/>
      <c r="RP31" s="1733"/>
      <c r="RQ31" s="1733"/>
      <c r="RR31" s="1733"/>
      <c r="RS31" s="1733"/>
      <c r="RT31" s="1733"/>
      <c r="RU31" s="1733"/>
      <c r="RV31" s="1733"/>
      <c r="RW31" s="1733"/>
      <c r="RX31" s="1733"/>
      <c r="RY31" s="1733"/>
      <c r="RZ31" s="1733"/>
      <c r="SA31" s="1733"/>
      <c r="SB31" s="1733"/>
      <c r="SC31" s="1733"/>
      <c r="SD31" s="1733"/>
      <c r="SE31" s="1733"/>
      <c r="SF31" s="1733"/>
      <c r="SG31" s="1733"/>
      <c r="SH31" s="1733"/>
      <c r="SI31" s="1733"/>
      <c r="SJ31" s="1733"/>
      <c r="SK31" s="1733"/>
      <c r="SL31" s="1733"/>
      <c r="SM31" s="1733"/>
      <c r="SN31" s="1733"/>
      <c r="SO31" s="1733"/>
      <c r="SP31" s="1733"/>
      <c r="SQ31" s="1733"/>
      <c r="SR31" s="1733"/>
      <c r="SS31" s="1733"/>
      <c r="ST31" s="1733"/>
      <c r="SU31" s="1733"/>
      <c r="SV31" s="1733"/>
      <c r="SW31" s="1733"/>
      <c r="SX31" s="1733"/>
      <c r="SY31" s="1733"/>
      <c r="SZ31" s="1733"/>
      <c r="TA31" s="1733"/>
      <c r="TB31" s="1733"/>
      <c r="TC31" s="1733"/>
      <c r="TD31" s="1733"/>
      <c r="TE31" s="1733"/>
      <c r="TF31" s="1733"/>
      <c r="TG31" s="1733"/>
      <c r="TH31" s="1733"/>
      <c r="TI31" s="1733"/>
      <c r="TJ31" s="1733"/>
      <c r="TK31" s="1733"/>
      <c r="TL31" s="1733"/>
      <c r="TM31" s="1733"/>
      <c r="TN31" s="1733"/>
      <c r="TO31" s="1733"/>
      <c r="TP31" s="1733"/>
      <c r="TQ31" s="1733"/>
      <c r="TR31" s="1733"/>
      <c r="TS31" s="1733"/>
      <c r="TT31" s="1733"/>
      <c r="TU31" s="1733"/>
      <c r="TV31" s="1733"/>
      <c r="TW31" s="1733"/>
      <c r="TX31" s="1733"/>
      <c r="TY31" s="1733"/>
      <c r="TZ31" s="1733"/>
      <c r="UA31" s="1733"/>
      <c r="UB31" s="1733"/>
      <c r="UC31" s="1733"/>
      <c r="UD31" s="1733"/>
      <c r="UE31" s="1733"/>
      <c r="UF31" s="1733"/>
      <c r="UG31" s="1733"/>
      <c r="UH31" s="1733"/>
      <c r="UI31" s="1733"/>
      <c r="UJ31" s="1733"/>
      <c r="UK31" s="1733"/>
      <c r="UL31" s="1733"/>
      <c r="UM31" s="1733"/>
      <c r="UN31" s="1733"/>
      <c r="UO31" s="1733"/>
      <c r="UP31" s="1733"/>
      <c r="UQ31" s="1733"/>
      <c r="UR31" s="1733"/>
      <c r="US31" s="1733"/>
      <c r="UT31" s="1733"/>
      <c r="UU31" s="1733"/>
      <c r="UV31" s="1733"/>
      <c r="UW31" s="1733"/>
      <c r="UX31" s="1733"/>
      <c r="UY31" s="1733"/>
      <c r="UZ31" s="1733"/>
      <c r="VA31" s="1733"/>
      <c r="VB31" s="1733"/>
      <c r="VC31" s="1733"/>
      <c r="VD31" s="1733"/>
      <c r="VE31" s="1733"/>
      <c r="VF31" s="1733"/>
      <c r="VG31" s="1733"/>
      <c r="VH31" s="1733"/>
      <c r="VI31" s="1733"/>
      <c r="VJ31" s="1733"/>
      <c r="VK31" s="1733"/>
      <c r="VL31" s="1733"/>
      <c r="VM31" s="1733"/>
      <c r="VN31" s="1733"/>
      <c r="VO31" s="1733"/>
      <c r="VP31" s="1733"/>
      <c r="VQ31" s="1733"/>
      <c r="VR31" s="1733"/>
      <c r="VS31" s="1733"/>
      <c r="VT31" s="1733"/>
      <c r="VU31" s="1733"/>
      <c r="VV31" s="1733"/>
      <c r="VW31" s="1733"/>
      <c r="VX31" s="1733"/>
      <c r="VY31" s="1733"/>
      <c r="VZ31" s="1733"/>
      <c r="WA31" s="1733"/>
      <c r="WB31" s="1733"/>
      <c r="WC31" s="1733"/>
      <c r="WD31" s="1733"/>
      <c r="WE31" s="1733"/>
      <c r="WF31" s="1733"/>
      <c r="WG31" s="1733"/>
      <c r="WH31" s="1733"/>
      <c r="WI31" s="1733"/>
      <c r="WJ31" s="1733"/>
      <c r="WK31" s="1733"/>
      <c r="WL31" s="1733"/>
      <c r="WM31" s="1733"/>
      <c r="WN31" s="1733"/>
      <c r="WO31" s="1733"/>
      <c r="WP31" s="1733"/>
      <c r="WQ31" s="1733"/>
      <c r="WR31" s="1733"/>
      <c r="WS31" s="1733"/>
      <c r="WT31" s="1733"/>
      <c r="WU31" s="1733"/>
      <c r="WV31" s="1733"/>
      <c r="WW31" s="1733"/>
      <c r="WX31" s="1733"/>
      <c r="WY31" s="1733"/>
      <c r="WZ31" s="1733"/>
      <c r="XA31" s="1733"/>
      <c r="XB31" s="1733"/>
      <c r="XC31" s="1733"/>
      <c r="XD31" s="1733"/>
      <c r="XE31" s="1733"/>
      <c r="XF31" s="1733"/>
      <c r="XG31" s="1733"/>
      <c r="XH31" s="1733"/>
      <c r="XI31" s="1733"/>
      <c r="XJ31" s="1733"/>
      <c r="XK31" s="1733"/>
      <c r="XL31" s="1733"/>
      <c r="XM31" s="1733"/>
      <c r="XN31" s="1733"/>
      <c r="XO31" s="1733"/>
      <c r="XP31" s="1733"/>
      <c r="XQ31" s="1733"/>
      <c r="XR31" s="1733"/>
      <c r="XS31" s="1733"/>
      <c r="XT31" s="1733"/>
      <c r="XU31" s="1733"/>
      <c r="XV31" s="1733"/>
      <c r="XW31" s="1733"/>
      <c r="XX31" s="1733"/>
      <c r="XY31" s="1733"/>
      <c r="XZ31" s="1733"/>
      <c r="YA31" s="1733"/>
      <c r="YB31" s="1733"/>
      <c r="YC31" s="1733"/>
      <c r="YD31" s="1733"/>
      <c r="YE31" s="1733"/>
      <c r="YF31" s="1733"/>
      <c r="YG31" s="1733"/>
      <c r="YH31" s="1733"/>
      <c r="YI31" s="1733"/>
      <c r="YJ31" s="1733"/>
      <c r="YK31" s="1733"/>
      <c r="YL31" s="1733"/>
      <c r="YM31" s="1733"/>
      <c r="YN31" s="1733"/>
      <c r="YO31" s="1733"/>
      <c r="YP31" s="1733"/>
      <c r="YQ31" s="1733"/>
      <c r="YR31" s="1733"/>
      <c r="YS31" s="1733"/>
      <c r="YT31" s="1733"/>
      <c r="YU31" s="1733"/>
      <c r="YV31" s="1733"/>
      <c r="YW31" s="1733"/>
      <c r="YX31" s="1733"/>
      <c r="YY31" s="1733"/>
      <c r="YZ31" s="1733"/>
      <c r="ZA31" s="1733"/>
      <c r="ZB31" s="1733"/>
      <c r="ZC31" s="1733"/>
      <c r="ZD31" s="1733"/>
      <c r="ZE31" s="1733"/>
      <c r="ZF31" s="1733"/>
      <c r="ZG31" s="1733"/>
      <c r="ZH31" s="1733"/>
      <c r="ZI31" s="1733"/>
      <c r="ZJ31" s="1733"/>
      <c r="ZK31" s="1733"/>
      <c r="ZL31" s="1733"/>
      <c r="ZM31" s="1733"/>
      <c r="ZN31" s="1733"/>
      <c r="ZO31" s="1733"/>
      <c r="ZP31" s="1733"/>
      <c r="ZQ31" s="1733"/>
      <c r="ZR31" s="1733"/>
      <c r="ZS31" s="1733"/>
      <c r="ZT31" s="1733"/>
      <c r="ZU31" s="1733"/>
      <c r="ZV31" s="1733"/>
      <c r="ZW31" s="1733"/>
      <c r="ZX31" s="1733"/>
      <c r="ZY31" s="1733"/>
      <c r="ZZ31" s="1733"/>
      <c r="AAA31" s="1733"/>
      <c r="AAB31" s="1733"/>
      <c r="AAC31" s="1733"/>
      <c r="AAD31" s="1733"/>
      <c r="AAE31" s="1733"/>
      <c r="AAF31" s="1733"/>
      <c r="AAG31" s="1733"/>
      <c r="AAH31" s="1733"/>
      <c r="AAI31" s="1733"/>
      <c r="AAJ31" s="1733"/>
      <c r="AAK31" s="1733"/>
      <c r="AAL31" s="1733"/>
      <c r="AAM31" s="1733"/>
      <c r="AAN31" s="1733"/>
      <c r="AAO31" s="1733"/>
      <c r="AAP31" s="1733"/>
      <c r="AAQ31" s="1733"/>
      <c r="AAR31" s="1733"/>
      <c r="AAS31" s="1733"/>
      <c r="AAT31" s="1733"/>
      <c r="AAU31" s="1733"/>
      <c r="AAV31" s="1733"/>
      <c r="AAW31" s="1733"/>
      <c r="AAX31" s="1733"/>
      <c r="AAY31" s="1733"/>
      <c r="AAZ31" s="1733"/>
      <c r="ABA31" s="1733"/>
      <c r="ABB31" s="1733"/>
      <c r="ABC31" s="1733"/>
      <c r="ABD31" s="1733"/>
      <c r="ABE31" s="1733"/>
      <c r="ABF31" s="1733"/>
      <c r="ABG31" s="1733"/>
      <c r="ABH31" s="1733"/>
      <c r="ABI31" s="1733"/>
      <c r="ABJ31" s="1733"/>
      <c r="ABK31" s="1733"/>
      <c r="ABL31" s="1733"/>
      <c r="ABM31" s="1733"/>
      <c r="ABN31" s="1733"/>
      <c r="ABO31" s="1733"/>
      <c r="ABP31" s="1733"/>
      <c r="ABQ31" s="1733"/>
      <c r="ABR31" s="1733"/>
      <c r="ABS31" s="1733"/>
      <c r="ABT31" s="1733"/>
      <c r="ABU31" s="1733"/>
      <c r="ABV31" s="1733"/>
      <c r="ABW31" s="1733"/>
      <c r="ABX31" s="1733"/>
      <c r="ABY31" s="1733"/>
      <c r="ABZ31" s="1733"/>
      <c r="ACA31" s="1733"/>
      <c r="ACB31" s="1733"/>
      <c r="ACC31" s="1733"/>
      <c r="ACD31" s="1733"/>
      <c r="ACE31" s="1733"/>
      <c r="ACF31" s="1733"/>
      <c r="ACG31" s="1733"/>
      <c r="ACH31" s="1733"/>
      <c r="ACI31" s="1733"/>
      <c r="ACJ31" s="1733"/>
      <c r="ACK31" s="1733"/>
      <c r="ACL31" s="1733"/>
      <c r="ACM31" s="1733"/>
      <c r="ACN31" s="1733"/>
      <c r="ACO31" s="1733"/>
      <c r="ACP31" s="1733"/>
      <c r="ACQ31" s="1733"/>
      <c r="ACR31" s="1733"/>
      <c r="ACS31" s="1733"/>
      <c r="ACT31" s="1733"/>
      <c r="ACU31" s="1733"/>
      <c r="ACV31" s="1733"/>
      <c r="ACW31" s="1733"/>
      <c r="ACX31" s="1733"/>
      <c r="ACY31" s="1733"/>
      <c r="ACZ31" s="1733"/>
      <c r="ADA31" s="1733"/>
      <c r="ADB31" s="1733"/>
      <c r="ADC31" s="1733"/>
      <c r="ADD31" s="1733"/>
      <c r="ADE31" s="1733"/>
      <c r="ADF31" s="1733"/>
      <c r="ADG31" s="1733"/>
      <c r="ADH31" s="1733"/>
      <c r="ADI31" s="1733"/>
      <c r="ADJ31" s="1733"/>
      <c r="ADK31" s="1733"/>
      <c r="ADL31" s="1733"/>
      <c r="ADM31" s="1733"/>
      <c r="ADN31" s="1733"/>
      <c r="ADO31" s="1733"/>
      <c r="ADP31" s="1733"/>
      <c r="ADQ31" s="1733"/>
      <c r="ADR31" s="1733"/>
      <c r="ADS31" s="1733"/>
      <c r="ADT31" s="1733"/>
      <c r="ADU31" s="1733"/>
      <c r="ADV31" s="1733"/>
      <c r="ADW31" s="1733"/>
      <c r="ADX31" s="1733"/>
      <c r="ADY31" s="1733"/>
      <c r="ADZ31" s="1733"/>
      <c r="AEA31" s="1733"/>
      <c r="AEB31" s="1733"/>
      <c r="AEC31" s="1733"/>
      <c r="AED31" s="1733"/>
      <c r="AEE31" s="1733"/>
      <c r="AEF31" s="1733"/>
      <c r="AEG31" s="1733"/>
      <c r="AEH31" s="1733"/>
      <c r="AEI31" s="1733"/>
      <c r="AEJ31" s="1733"/>
      <c r="AEK31" s="1733"/>
      <c r="AEL31" s="1733"/>
      <c r="AEM31" s="1733"/>
      <c r="AEN31" s="1733"/>
      <c r="AEO31" s="1733"/>
      <c r="AEP31" s="1733"/>
      <c r="AEQ31" s="1733"/>
      <c r="AER31" s="1733"/>
      <c r="AES31" s="1733"/>
      <c r="AET31" s="1733"/>
      <c r="AEU31" s="1733"/>
      <c r="AEV31" s="1733"/>
      <c r="AEW31" s="1733"/>
      <c r="AEX31" s="1733"/>
      <c r="AEY31" s="1733"/>
      <c r="AEZ31" s="1733"/>
      <c r="AFA31" s="1733"/>
      <c r="AFB31" s="1733"/>
      <c r="AFC31" s="1733"/>
      <c r="AFD31" s="1733"/>
      <c r="AFE31" s="1733"/>
      <c r="AFF31" s="1733"/>
      <c r="AFG31" s="1733"/>
      <c r="AFH31" s="1733"/>
      <c r="AFI31" s="1733"/>
      <c r="AFJ31" s="1733"/>
      <c r="AFK31" s="1733"/>
      <c r="AFL31" s="1733"/>
      <c r="AFM31" s="1733"/>
      <c r="AFN31" s="1733"/>
      <c r="AFO31" s="1733"/>
      <c r="AFP31" s="1733"/>
      <c r="AFQ31" s="1733"/>
      <c r="AFR31" s="1733"/>
      <c r="AFS31" s="1733"/>
      <c r="AFT31" s="1733"/>
      <c r="AFU31" s="1733"/>
      <c r="AFV31" s="1733"/>
      <c r="AFW31" s="1733"/>
      <c r="AFX31" s="1733"/>
      <c r="AFY31" s="1733"/>
      <c r="AFZ31" s="1733"/>
      <c r="AGA31" s="1733"/>
      <c r="AGB31" s="1733"/>
      <c r="AGC31" s="1733"/>
      <c r="AGD31" s="1733"/>
      <c r="AGE31" s="1733"/>
      <c r="AGF31" s="1733"/>
      <c r="AGG31" s="1733"/>
      <c r="AGH31" s="1733"/>
      <c r="AGI31" s="1733"/>
      <c r="AGJ31" s="1733"/>
      <c r="AGK31" s="1733"/>
      <c r="AGL31" s="1733"/>
      <c r="AGM31" s="1733"/>
      <c r="AGN31" s="1733"/>
      <c r="AGO31" s="1733"/>
      <c r="AGP31" s="1733"/>
      <c r="AGQ31" s="1733"/>
      <c r="AGR31" s="1733"/>
      <c r="AGS31" s="1733"/>
      <c r="AGT31" s="1733"/>
      <c r="AGU31" s="1733"/>
      <c r="AGV31" s="1733"/>
      <c r="AGW31" s="1733"/>
      <c r="AGX31" s="1733"/>
      <c r="AGY31" s="1733"/>
      <c r="AGZ31" s="1733"/>
      <c r="AHA31" s="1733"/>
      <c r="AHB31" s="1733"/>
      <c r="AHC31" s="1733"/>
      <c r="AHD31" s="1733"/>
      <c r="AHE31" s="1733"/>
      <c r="AHF31" s="1733"/>
      <c r="AHG31" s="1733"/>
      <c r="AHH31" s="1733"/>
      <c r="AHI31" s="1733"/>
      <c r="AHJ31" s="1733"/>
      <c r="AHK31" s="1733"/>
      <c r="AHL31" s="1733"/>
      <c r="AHM31" s="1733"/>
      <c r="AHN31" s="1733"/>
      <c r="AHO31" s="1733"/>
      <c r="AHP31" s="1733"/>
      <c r="AHQ31" s="1733"/>
      <c r="AHR31" s="1733"/>
      <c r="AHS31" s="1733"/>
      <c r="AHT31" s="1733"/>
      <c r="AHU31" s="1733"/>
      <c r="AHV31" s="1733"/>
      <c r="AHW31" s="1733"/>
      <c r="AHX31" s="1733"/>
      <c r="AHY31" s="1733"/>
      <c r="AHZ31" s="1733"/>
      <c r="AIA31" s="1733"/>
      <c r="AIB31" s="1733"/>
      <c r="AIC31" s="1733"/>
      <c r="AID31" s="1733"/>
      <c r="AIE31" s="1733"/>
      <c r="AIF31" s="1733"/>
      <c r="AIG31" s="1733"/>
      <c r="AIH31" s="1733"/>
      <c r="AII31" s="1733"/>
      <c r="AIJ31" s="1733"/>
      <c r="AIK31" s="1733"/>
      <c r="AIL31" s="1733"/>
      <c r="AIM31" s="1733"/>
      <c r="AIN31" s="1733"/>
      <c r="AIO31" s="1733"/>
      <c r="AIP31" s="1733"/>
      <c r="AIQ31" s="1733"/>
      <c r="AIR31" s="1733"/>
      <c r="AIS31" s="1733"/>
      <c r="AIT31" s="1733"/>
      <c r="AIU31" s="1733"/>
      <c r="AIV31" s="1733"/>
      <c r="AIW31" s="1733"/>
      <c r="AIX31" s="1733"/>
      <c r="AIY31" s="1733"/>
      <c r="AIZ31" s="1733"/>
      <c r="AJA31" s="1733"/>
      <c r="AJB31" s="1733"/>
      <c r="AJC31" s="1733"/>
      <c r="AJD31" s="1733"/>
      <c r="AJE31" s="1733"/>
      <c r="AJF31" s="1733"/>
      <c r="AJG31" s="1733"/>
      <c r="AJH31" s="1733"/>
      <c r="AJI31" s="1733"/>
      <c r="AJJ31" s="1733"/>
      <c r="AJK31" s="1733"/>
      <c r="AJL31" s="1733"/>
      <c r="AJM31" s="1733"/>
      <c r="AJN31" s="1733"/>
      <c r="AJO31" s="1733"/>
      <c r="AJP31" s="1733"/>
      <c r="AJQ31" s="1733"/>
      <c r="AJR31" s="1733"/>
      <c r="AJS31" s="1733"/>
      <c r="AJT31" s="1733"/>
      <c r="AJU31" s="1733"/>
      <c r="AJV31" s="1733"/>
      <c r="AJW31" s="1733"/>
      <c r="AJX31" s="1733"/>
      <c r="AJY31" s="1733"/>
      <c r="AJZ31" s="1733"/>
      <c r="AKA31" s="1733"/>
      <c r="AKB31" s="1733"/>
      <c r="AKC31" s="1733"/>
      <c r="AKD31" s="1733"/>
      <c r="AKE31" s="1733"/>
      <c r="AKF31" s="1733"/>
      <c r="AKG31" s="1733"/>
      <c r="AKH31" s="1733"/>
      <c r="AKI31" s="1733"/>
      <c r="AKJ31" s="1733"/>
      <c r="AKK31" s="1733"/>
      <c r="AKL31" s="1733"/>
      <c r="AKM31" s="1733"/>
      <c r="AKN31" s="1733"/>
      <c r="AKO31" s="1733"/>
      <c r="AKP31" s="1733"/>
      <c r="AKQ31" s="1733"/>
      <c r="AKR31" s="1733"/>
      <c r="AKS31" s="1733"/>
      <c r="AKT31" s="1733"/>
      <c r="AKU31" s="1733"/>
      <c r="AKV31" s="1733"/>
      <c r="AKW31" s="1733"/>
      <c r="AKX31" s="1733"/>
      <c r="AKY31" s="1733"/>
      <c r="AKZ31" s="1733"/>
      <c r="ALA31" s="1733"/>
      <c r="ALB31" s="1733"/>
      <c r="ALC31" s="1733"/>
      <c r="ALD31" s="1733"/>
      <c r="ALE31" s="1733"/>
      <c r="ALF31" s="1733"/>
      <c r="ALG31" s="1733"/>
      <c r="ALH31" s="1733"/>
      <c r="ALI31" s="1733"/>
      <c r="ALJ31" s="1733"/>
      <c r="ALK31" s="1733"/>
      <c r="ALL31" s="1733"/>
      <c r="ALM31" s="1733"/>
      <c r="ALN31" s="1733"/>
      <c r="ALO31" s="1733"/>
      <c r="ALP31" s="1733"/>
      <c r="ALQ31" s="1733"/>
      <c r="ALR31" s="1733"/>
      <c r="ALS31" s="1733"/>
      <c r="ALT31" s="1733"/>
      <c r="ALU31" s="1733"/>
      <c r="ALV31" s="1733"/>
      <c r="ALW31" s="1733"/>
      <c r="ALX31" s="1733"/>
      <c r="ALY31" s="1733"/>
      <c r="ALZ31" s="1733"/>
      <c r="AMA31" s="1733"/>
      <c r="AMB31" s="1733"/>
      <c r="AMC31" s="1733"/>
      <c r="AMD31" s="1733"/>
      <c r="AME31" s="1733"/>
      <c r="AMF31" s="1733"/>
      <c r="AMG31" s="1733"/>
      <c r="AMH31" s="1733"/>
      <c r="AMI31" s="1733"/>
      <c r="AMJ31" s="1733"/>
      <c r="AMK31" s="1733"/>
      <c r="AML31" s="1733"/>
      <c r="AMM31" s="1733"/>
    </row>
    <row r="32" spans="1:1027" ht="87" customHeight="1">
      <c r="A32" s="72" t="s">
        <v>172</v>
      </c>
      <c r="B32" s="131"/>
      <c r="C32" s="1766"/>
      <c r="D32" s="1954"/>
      <c r="E32" s="1928" t="s">
        <v>8622</v>
      </c>
      <c r="F32" s="1969"/>
      <c r="G32" s="1771">
        <v>4</v>
      </c>
      <c r="H32" s="1767" t="s">
        <v>173</v>
      </c>
      <c r="I32" s="1767" t="s">
        <v>174</v>
      </c>
      <c r="J32" s="1767">
        <v>0.1</v>
      </c>
      <c r="K32" s="1767"/>
      <c r="L32" s="1767">
        <v>100</v>
      </c>
      <c r="M32" s="1767">
        <v>0.1</v>
      </c>
      <c r="N32" s="1769" t="s">
        <v>158</v>
      </c>
      <c r="O32" s="1741">
        <v>29005</v>
      </c>
      <c r="P32" s="102">
        <v>31165</v>
      </c>
      <c r="Q32" s="1735"/>
      <c r="R32" s="1735"/>
      <c r="S32" s="1735"/>
      <c r="T32" s="1747"/>
      <c r="U32" s="1735"/>
      <c r="V32" s="1735"/>
      <c r="W32" s="1735"/>
      <c r="X32" s="1735"/>
    </row>
    <row r="33" spans="1:1027" ht="88.5" customHeight="1">
      <c r="A33" s="1174" t="s">
        <v>8630</v>
      </c>
      <c r="B33" s="1177" t="s">
        <v>8534</v>
      </c>
      <c r="C33" s="1966"/>
      <c r="D33" s="1939"/>
      <c r="E33" s="1881" t="s">
        <v>8622</v>
      </c>
      <c r="F33" s="1967"/>
      <c r="G33" s="1968">
        <v>4</v>
      </c>
      <c r="H33" s="1968" t="s">
        <v>8535</v>
      </c>
      <c r="I33" s="1968" t="s">
        <v>184</v>
      </c>
      <c r="J33" s="1968">
        <v>0.6</v>
      </c>
      <c r="K33" s="1968"/>
      <c r="L33" s="1968">
        <v>47</v>
      </c>
      <c r="M33" s="1968">
        <v>0.6</v>
      </c>
      <c r="N33" s="1883" t="s">
        <v>158</v>
      </c>
      <c r="O33" s="1964">
        <v>21565</v>
      </c>
      <c r="P33" s="1884">
        <v>23170</v>
      </c>
      <c r="Q33" s="101"/>
      <c r="R33" s="1735"/>
      <c r="S33" s="1735"/>
      <c r="T33" s="1747"/>
      <c r="U33" s="1735"/>
      <c r="V33" s="1735"/>
      <c r="W33" s="1735"/>
      <c r="X33" s="1735"/>
    </row>
    <row r="34" spans="1:1027" ht="83.25" customHeight="1">
      <c r="A34" s="2103" t="s">
        <v>189</v>
      </c>
      <c r="B34" s="2104"/>
      <c r="C34" s="2104"/>
      <c r="D34" s="2104"/>
      <c r="E34" s="2104"/>
      <c r="F34" s="2104"/>
      <c r="G34" s="2104"/>
      <c r="H34" s="2104"/>
      <c r="I34" s="2104"/>
      <c r="J34" s="2104"/>
      <c r="K34" s="2104"/>
      <c r="L34" s="2104"/>
      <c r="M34" s="2104"/>
      <c r="N34" s="2104"/>
      <c r="O34" s="2104"/>
      <c r="P34" s="2105"/>
      <c r="Y34" s="1733"/>
      <c r="Z34" s="1733"/>
      <c r="AA34" s="1733"/>
      <c r="AB34" s="1733"/>
      <c r="AC34" s="1733"/>
      <c r="AD34" s="1733"/>
      <c r="AE34" s="1733"/>
      <c r="AF34" s="1733"/>
      <c r="AG34" s="1733"/>
      <c r="AH34" s="1733"/>
      <c r="AI34" s="1733"/>
      <c r="AJ34" s="1733"/>
      <c r="AK34" s="1733"/>
      <c r="AL34" s="1733"/>
      <c r="AM34" s="1733"/>
      <c r="AN34" s="1733"/>
      <c r="AO34" s="1733"/>
      <c r="AP34" s="1733"/>
      <c r="AQ34" s="1733"/>
      <c r="AR34" s="1733"/>
      <c r="AS34" s="1733"/>
      <c r="AT34" s="1733"/>
      <c r="AU34" s="1733"/>
      <c r="AV34" s="1733"/>
      <c r="AW34" s="1733"/>
      <c r="AX34" s="1733"/>
      <c r="AY34" s="1733"/>
      <c r="AZ34" s="1733"/>
      <c r="BA34" s="1733"/>
      <c r="BB34" s="1733"/>
      <c r="BC34" s="1733"/>
      <c r="BD34" s="1733"/>
      <c r="BE34" s="1733"/>
      <c r="BF34" s="1733"/>
      <c r="BG34" s="1733"/>
      <c r="BH34" s="1733"/>
      <c r="BI34" s="1733"/>
      <c r="BJ34" s="1733"/>
      <c r="BK34" s="1733"/>
      <c r="BL34" s="1733"/>
      <c r="BM34" s="1733"/>
      <c r="BN34" s="1733"/>
      <c r="BO34" s="1733"/>
      <c r="BP34" s="1733"/>
      <c r="BQ34" s="1733"/>
      <c r="BR34" s="1733"/>
      <c r="BS34" s="1733"/>
      <c r="BT34" s="1733"/>
      <c r="BU34" s="1733"/>
      <c r="BV34" s="1733"/>
      <c r="BW34" s="1733"/>
      <c r="BX34" s="1733"/>
      <c r="BY34" s="1733"/>
      <c r="BZ34" s="1733"/>
      <c r="CA34" s="1733"/>
      <c r="CB34" s="1733"/>
      <c r="CC34" s="1733"/>
      <c r="CD34" s="1733"/>
      <c r="CE34" s="1733"/>
      <c r="CF34" s="1733"/>
      <c r="CG34" s="1733"/>
      <c r="CH34" s="1733"/>
      <c r="CI34" s="1733"/>
      <c r="CJ34" s="1733"/>
      <c r="CK34" s="1733"/>
      <c r="CL34" s="1733"/>
      <c r="CM34" s="1733"/>
      <c r="CN34" s="1733"/>
      <c r="CO34" s="1733"/>
      <c r="CP34" s="1733"/>
      <c r="CQ34" s="1733"/>
      <c r="CR34" s="1733"/>
      <c r="CS34" s="1733"/>
      <c r="CT34" s="1733"/>
      <c r="CU34" s="1733"/>
      <c r="CV34" s="1733"/>
      <c r="CW34" s="1733"/>
      <c r="CX34" s="1733"/>
      <c r="CY34" s="1733"/>
      <c r="CZ34" s="1733"/>
      <c r="DA34" s="1733"/>
      <c r="DB34" s="1733"/>
      <c r="DC34" s="1733"/>
      <c r="DD34" s="1733"/>
      <c r="DE34" s="1733"/>
      <c r="DF34" s="1733"/>
      <c r="DG34" s="1733"/>
      <c r="DH34" s="1733"/>
      <c r="DI34" s="1733"/>
      <c r="DJ34" s="1733"/>
      <c r="DK34" s="1733"/>
      <c r="DL34" s="1733"/>
      <c r="DM34" s="1733"/>
      <c r="DN34" s="1733"/>
      <c r="DO34" s="1733"/>
      <c r="DP34" s="1733"/>
      <c r="DQ34" s="1733"/>
      <c r="DR34" s="1733"/>
      <c r="DS34" s="1733"/>
      <c r="DT34" s="1733"/>
      <c r="DU34" s="1733"/>
      <c r="DV34" s="1733"/>
      <c r="DW34" s="1733"/>
      <c r="DX34" s="1733"/>
      <c r="DY34" s="1733"/>
      <c r="DZ34" s="1733"/>
      <c r="EA34" s="1733"/>
      <c r="EB34" s="1733"/>
      <c r="EC34" s="1733"/>
      <c r="ED34" s="1733"/>
      <c r="EE34" s="1733"/>
      <c r="EF34" s="1733"/>
      <c r="EG34" s="1733"/>
      <c r="EH34" s="1733"/>
      <c r="EI34" s="1733"/>
      <c r="EJ34" s="1733"/>
      <c r="EK34" s="1733"/>
      <c r="EL34" s="1733"/>
      <c r="EM34" s="1733"/>
      <c r="EN34" s="1733"/>
      <c r="EO34" s="1733"/>
      <c r="EP34" s="1733"/>
      <c r="EQ34" s="1733"/>
      <c r="ER34" s="1733"/>
      <c r="ES34" s="1733"/>
      <c r="ET34" s="1733"/>
      <c r="EU34" s="1733"/>
      <c r="EV34" s="1733"/>
      <c r="EW34" s="1733"/>
      <c r="EX34" s="1733"/>
      <c r="EY34" s="1733"/>
      <c r="EZ34" s="1733"/>
      <c r="FA34" s="1733"/>
      <c r="FB34" s="1733"/>
      <c r="FC34" s="1733"/>
      <c r="FD34" s="1733"/>
      <c r="FE34" s="1733"/>
      <c r="FF34" s="1733"/>
      <c r="FG34" s="1733"/>
      <c r="FH34" s="1733"/>
      <c r="FI34" s="1733"/>
      <c r="FJ34" s="1733"/>
      <c r="FK34" s="1733"/>
      <c r="FL34" s="1733"/>
      <c r="FM34" s="1733"/>
      <c r="FN34" s="1733"/>
      <c r="FO34" s="1733"/>
      <c r="FP34" s="1733"/>
      <c r="FQ34" s="1733"/>
      <c r="FR34" s="1733"/>
      <c r="FS34" s="1733"/>
      <c r="FT34" s="1733"/>
      <c r="FU34" s="1733"/>
      <c r="FV34" s="1733"/>
      <c r="FW34" s="1733"/>
      <c r="FX34" s="1733"/>
      <c r="FY34" s="1733"/>
      <c r="FZ34" s="1733"/>
      <c r="GA34" s="1733"/>
      <c r="GB34" s="1733"/>
      <c r="GC34" s="1733"/>
      <c r="GD34" s="1733"/>
      <c r="GE34" s="1733"/>
      <c r="GF34" s="1733"/>
      <c r="GG34" s="1733"/>
      <c r="GH34" s="1733"/>
      <c r="GI34" s="1733"/>
      <c r="GJ34" s="1733"/>
      <c r="GK34" s="1733"/>
      <c r="GL34" s="1733"/>
      <c r="GM34" s="1733"/>
      <c r="GN34" s="1733"/>
      <c r="GO34" s="1733"/>
      <c r="GP34" s="1733"/>
      <c r="GQ34" s="1733"/>
      <c r="GR34" s="1733"/>
      <c r="GS34" s="1733"/>
      <c r="GT34" s="1733"/>
      <c r="GU34" s="1733"/>
      <c r="GV34" s="1733"/>
      <c r="GW34" s="1733"/>
      <c r="GX34" s="1733"/>
      <c r="GY34" s="1733"/>
      <c r="GZ34" s="1733"/>
      <c r="HA34" s="1733"/>
      <c r="HB34" s="1733"/>
      <c r="HC34" s="1733"/>
      <c r="HD34" s="1733"/>
      <c r="HE34" s="1733"/>
      <c r="HF34" s="1733"/>
      <c r="HG34" s="1733"/>
      <c r="HH34" s="1733"/>
      <c r="HI34" s="1733"/>
      <c r="HJ34" s="1733"/>
      <c r="HK34" s="1733"/>
      <c r="HL34" s="1733"/>
      <c r="HM34" s="1733"/>
      <c r="HN34" s="1733"/>
      <c r="HO34" s="1733"/>
      <c r="HP34" s="1733"/>
      <c r="HQ34" s="1733"/>
      <c r="HR34" s="1733"/>
      <c r="HS34" s="1733"/>
      <c r="HT34" s="1733"/>
      <c r="HU34" s="1733"/>
      <c r="HV34" s="1733"/>
      <c r="HW34" s="1733"/>
      <c r="HX34" s="1733"/>
      <c r="HY34" s="1733"/>
      <c r="HZ34" s="1733"/>
      <c r="IA34" s="1733"/>
      <c r="IB34" s="1733"/>
      <c r="IC34" s="1733"/>
      <c r="ID34" s="1733"/>
      <c r="IE34" s="1733"/>
      <c r="IF34" s="1733"/>
      <c r="IG34" s="1733"/>
      <c r="IH34" s="1733"/>
      <c r="II34" s="1733"/>
      <c r="IJ34" s="1733"/>
      <c r="IK34" s="1733"/>
      <c r="IL34" s="1733"/>
      <c r="IM34" s="1733"/>
      <c r="IN34" s="1733"/>
      <c r="IO34" s="1733"/>
      <c r="IP34" s="1733"/>
      <c r="IQ34" s="1733"/>
      <c r="IR34" s="1733"/>
      <c r="IS34" s="1733"/>
      <c r="IT34" s="1733"/>
      <c r="IU34" s="1733"/>
      <c r="IV34" s="1733"/>
      <c r="IW34" s="1733"/>
      <c r="IX34" s="1733"/>
      <c r="IY34" s="1733"/>
      <c r="IZ34" s="1733"/>
      <c r="JA34" s="1733"/>
      <c r="JB34" s="1733"/>
      <c r="JC34" s="1733"/>
      <c r="JD34" s="1733"/>
      <c r="JE34" s="1733"/>
      <c r="JF34" s="1733"/>
      <c r="JG34" s="1733"/>
      <c r="JH34" s="1733"/>
      <c r="JI34" s="1733"/>
      <c r="JJ34" s="1733"/>
      <c r="JK34" s="1733"/>
      <c r="JL34" s="1733"/>
      <c r="JM34" s="1733"/>
      <c r="JN34" s="1733"/>
      <c r="JO34" s="1733"/>
      <c r="JP34" s="1733"/>
      <c r="JQ34" s="1733"/>
      <c r="JR34" s="1733"/>
      <c r="JS34" s="1733"/>
      <c r="JT34" s="1733"/>
      <c r="JU34" s="1733"/>
      <c r="JV34" s="1733"/>
      <c r="JW34" s="1733"/>
      <c r="JX34" s="1733"/>
      <c r="JY34" s="1733"/>
      <c r="JZ34" s="1733"/>
      <c r="KA34" s="1733"/>
      <c r="KB34" s="1733"/>
      <c r="KC34" s="1733"/>
      <c r="KD34" s="1733"/>
      <c r="KE34" s="1733"/>
      <c r="KF34" s="1733"/>
      <c r="KG34" s="1733"/>
      <c r="KH34" s="1733"/>
      <c r="KI34" s="1733"/>
      <c r="KJ34" s="1733"/>
      <c r="KK34" s="1733"/>
      <c r="KL34" s="1733"/>
      <c r="KM34" s="1733"/>
      <c r="KN34" s="1733"/>
      <c r="KO34" s="1733"/>
      <c r="KP34" s="1733"/>
      <c r="KQ34" s="1733"/>
      <c r="KR34" s="1733"/>
      <c r="KS34" s="1733"/>
      <c r="KT34" s="1733"/>
      <c r="KU34" s="1733"/>
      <c r="KV34" s="1733"/>
      <c r="KW34" s="1733"/>
      <c r="KX34" s="1733"/>
      <c r="KY34" s="1733"/>
      <c r="KZ34" s="1733"/>
      <c r="LA34" s="1733"/>
      <c r="LB34" s="1733"/>
      <c r="LC34" s="1733"/>
      <c r="LD34" s="1733"/>
      <c r="LE34" s="1733"/>
      <c r="LF34" s="1733"/>
      <c r="LG34" s="1733"/>
      <c r="LH34" s="1733"/>
      <c r="LI34" s="1733"/>
      <c r="LJ34" s="1733"/>
      <c r="LK34" s="1733"/>
      <c r="LL34" s="1733"/>
      <c r="LM34" s="1733"/>
      <c r="LN34" s="1733"/>
      <c r="LO34" s="1733"/>
      <c r="LP34" s="1733"/>
      <c r="LQ34" s="1733"/>
      <c r="LR34" s="1733"/>
      <c r="LS34" s="1733"/>
      <c r="LT34" s="1733"/>
      <c r="LU34" s="1733"/>
      <c r="LV34" s="1733"/>
      <c r="LW34" s="1733"/>
      <c r="LX34" s="1733"/>
      <c r="LY34" s="1733"/>
      <c r="LZ34" s="1733"/>
      <c r="MA34" s="1733"/>
      <c r="MB34" s="1733"/>
      <c r="MC34" s="1733"/>
      <c r="MD34" s="1733"/>
      <c r="ME34" s="1733"/>
      <c r="MF34" s="1733"/>
      <c r="MG34" s="1733"/>
      <c r="MH34" s="1733"/>
      <c r="MI34" s="1733"/>
      <c r="MJ34" s="1733"/>
      <c r="MK34" s="1733"/>
      <c r="ML34" s="1733"/>
      <c r="MM34" s="1733"/>
      <c r="MN34" s="1733"/>
      <c r="MO34" s="1733"/>
      <c r="MP34" s="1733"/>
      <c r="MQ34" s="1733"/>
      <c r="MR34" s="1733"/>
      <c r="MS34" s="1733"/>
      <c r="MT34" s="1733"/>
      <c r="MU34" s="1733"/>
      <c r="MV34" s="1733"/>
      <c r="MW34" s="1733"/>
      <c r="MX34" s="1733"/>
      <c r="MY34" s="1733"/>
      <c r="MZ34" s="1733"/>
      <c r="NA34" s="1733"/>
      <c r="NB34" s="1733"/>
      <c r="NC34" s="1733"/>
      <c r="ND34" s="1733"/>
      <c r="NE34" s="1733"/>
      <c r="NF34" s="1733"/>
      <c r="NG34" s="1733"/>
      <c r="NH34" s="1733"/>
      <c r="NI34" s="1733"/>
      <c r="NJ34" s="1733"/>
      <c r="NK34" s="1733"/>
      <c r="NL34" s="1733"/>
      <c r="NM34" s="1733"/>
      <c r="NN34" s="1733"/>
      <c r="NO34" s="1733"/>
      <c r="NP34" s="1733"/>
      <c r="NQ34" s="1733"/>
      <c r="NR34" s="1733"/>
      <c r="NS34" s="1733"/>
      <c r="NT34" s="1733"/>
      <c r="NU34" s="1733"/>
      <c r="NV34" s="1733"/>
      <c r="NW34" s="1733"/>
      <c r="NX34" s="1733"/>
      <c r="NY34" s="1733"/>
      <c r="NZ34" s="1733"/>
      <c r="OA34" s="1733"/>
      <c r="OB34" s="1733"/>
      <c r="OC34" s="1733"/>
      <c r="OD34" s="1733"/>
      <c r="OE34" s="1733"/>
      <c r="OF34" s="1733"/>
      <c r="OG34" s="1733"/>
      <c r="OH34" s="1733"/>
      <c r="OI34" s="1733"/>
      <c r="OJ34" s="1733"/>
      <c r="OK34" s="1733"/>
      <c r="OL34" s="1733"/>
      <c r="OM34" s="1733"/>
      <c r="ON34" s="1733"/>
      <c r="OO34" s="1733"/>
      <c r="OP34" s="1733"/>
      <c r="OQ34" s="1733"/>
      <c r="OR34" s="1733"/>
      <c r="OS34" s="1733"/>
      <c r="OT34" s="1733"/>
      <c r="OU34" s="1733"/>
      <c r="OV34" s="1733"/>
      <c r="OW34" s="1733"/>
      <c r="OX34" s="1733"/>
      <c r="OY34" s="1733"/>
      <c r="OZ34" s="1733"/>
      <c r="PA34" s="1733"/>
      <c r="PB34" s="1733"/>
      <c r="PC34" s="1733"/>
      <c r="PD34" s="1733"/>
      <c r="PE34" s="1733"/>
      <c r="PF34" s="1733"/>
      <c r="PG34" s="1733"/>
      <c r="PH34" s="1733"/>
      <c r="PI34" s="1733"/>
      <c r="PJ34" s="1733"/>
      <c r="PK34" s="1733"/>
      <c r="PL34" s="1733"/>
      <c r="PM34" s="1733"/>
      <c r="PN34" s="1733"/>
      <c r="PO34" s="1733"/>
      <c r="PP34" s="1733"/>
      <c r="PQ34" s="1733"/>
      <c r="PR34" s="1733"/>
      <c r="PS34" s="1733"/>
      <c r="PT34" s="1733"/>
      <c r="PU34" s="1733"/>
      <c r="PV34" s="1733"/>
      <c r="PW34" s="1733"/>
      <c r="PX34" s="1733"/>
      <c r="PY34" s="1733"/>
      <c r="PZ34" s="1733"/>
      <c r="QA34" s="1733"/>
      <c r="QB34" s="1733"/>
      <c r="QC34" s="1733"/>
      <c r="QD34" s="1733"/>
      <c r="QE34" s="1733"/>
      <c r="QF34" s="1733"/>
      <c r="QG34" s="1733"/>
      <c r="QH34" s="1733"/>
      <c r="QI34" s="1733"/>
      <c r="QJ34" s="1733"/>
      <c r="QK34" s="1733"/>
      <c r="QL34" s="1733"/>
      <c r="QM34" s="1733"/>
      <c r="QN34" s="1733"/>
      <c r="QO34" s="1733"/>
      <c r="QP34" s="1733"/>
      <c r="QQ34" s="1733"/>
      <c r="QR34" s="1733"/>
      <c r="QS34" s="1733"/>
      <c r="QT34" s="1733"/>
      <c r="QU34" s="1733"/>
      <c r="QV34" s="1733"/>
      <c r="QW34" s="1733"/>
      <c r="QX34" s="1733"/>
      <c r="QY34" s="1733"/>
      <c r="QZ34" s="1733"/>
      <c r="RA34" s="1733"/>
      <c r="RB34" s="1733"/>
      <c r="RC34" s="1733"/>
      <c r="RD34" s="1733"/>
      <c r="RE34" s="1733"/>
      <c r="RF34" s="1733"/>
      <c r="RG34" s="1733"/>
      <c r="RH34" s="1733"/>
      <c r="RI34" s="1733"/>
      <c r="RJ34" s="1733"/>
      <c r="RK34" s="1733"/>
      <c r="RL34" s="1733"/>
      <c r="RM34" s="1733"/>
      <c r="RN34" s="1733"/>
      <c r="RO34" s="1733"/>
      <c r="RP34" s="1733"/>
      <c r="RQ34" s="1733"/>
      <c r="RR34" s="1733"/>
      <c r="RS34" s="1733"/>
      <c r="RT34" s="1733"/>
      <c r="RU34" s="1733"/>
      <c r="RV34" s="1733"/>
      <c r="RW34" s="1733"/>
      <c r="RX34" s="1733"/>
      <c r="RY34" s="1733"/>
      <c r="RZ34" s="1733"/>
      <c r="SA34" s="1733"/>
      <c r="SB34" s="1733"/>
      <c r="SC34" s="1733"/>
      <c r="SD34" s="1733"/>
      <c r="SE34" s="1733"/>
      <c r="SF34" s="1733"/>
      <c r="SG34" s="1733"/>
      <c r="SH34" s="1733"/>
      <c r="SI34" s="1733"/>
      <c r="SJ34" s="1733"/>
      <c r="SK34" s="1733"/>
      <c r="SL34" s="1733"/>
      <c r="SM34" s="1733"/>
      <c r="SN34" s="1733"/>
      <c r="SO34" s="1733"/>
      <c r="SP34" s="1733"/>
      <c r="SQ34" s="1733"/>
      <c r="SR34" s="1733"/>
      <c r="SS34" s="1733"/>
      <c r="ST34" s="1733"/>
      <c r="SU34" s="1733"/>
      <c r="SV34" s="1733"/>
      <c r="SW34" s="1733"/>
      <c r="SX34" s="1733"/>
      <c r="SY34" s="1733"/>
      <c r="SZ34" s="1733"/>
      <c r="TA34" s="1733"/>
      <c r="TB34" s="1733"/>
      <c r="TC34" s="1733"/>
      <c r="TD34" s="1733"/>
      <c r="TE34" s="1733"/>
      <c r="TF34" s="1733"/>
      <c r="TG34" s="1733"/>
      <c r="TH34" s="1733"/>
      <c r="TI34" s="1733"/>
      <c r="TJ34" s="1733"/>
      <c r="TK34" s="1733"/>
      <c r="TL34" s="1733"/>
      <c r="TM34" s="1733"/>
      <c r="TN34" s="1733"/>
      <c r="TO34" s="1733"/>
      <c r="TP34" s="1733"/>
      <c r="TQ34" s="1733"/>
      <c r="TR34" s="1733"/>
      <c r="TS34" s="1733"/>
      <c r="TT34" s="1733"/>
      <c r="TU34" s="1733"/>
      <c r="TV34" s="1733"/>
      <c r="TW34" s="1733"/>
      <c r="TX34" s="1733"/>
      <c r="TY34" s="1733"/>
      <c r="TZ34" s="1733"/>
      <c r="UA34" s="1733"/>
      <c r="UB34" s="1733"/>
      <c r="UC34" s="1733"/>
      <c r="UD34" s="1733"/>
      <c r="UE34" s="1733"/>
      <c r="UF34" s="1733"/>
      <c r="UG34" s="1733"/>
      <c r="UH34" s="1733"/>
      <c r="UI34" s="1733"/>
      <c r="UJ34" s="1733"/>
      <c r="UK34" s="1733"/>
      <c r="UL34" s="1733"/>
      <c r="UM34" s="1733"/>
      <c r="UN34" s="1733"/>
      <c r="UO34" s="1733"/>
      <c r="UP34" s="1733"/>
      <c r="UQ34" s="1733"/>
      <c r="UR34" s="1733"/>
      <c r="US34" s="1733"/>
      <c r="UT34" s="1733"/>
      <c r="UU34" s="1733"/>
      <c r="UV34" s="1733"/>
      <c r="UW34" s="1733"/>
      <c r="UX34" s="1733"/>
      <c r="UY34" s="1733"/>
      <c r="UZ34" s="1733"/>
      <c r="VA34" s="1733"/>
      <c r="VB34" s="1733"/>
      <c r="VC34" s="1733"/>
      <c r="VD34" s="1733"/>
      <c r="VE34" s="1733"/>
      <c r="VF34" s="1733"/>
      <c r="VG34" s="1733"/>
      <c r="VH34" s="1733"/>
      <c r="VI34" s="1733"/>
      <c r="VJ34" s="1733"/>
      <c r="VK34" s="1733"/>
      <c r="VL34" s="1733"/>
      <c r="VM34" s="1733"/>
      <c r="VN34" s="1733"/>
      <c r="VO34" s="1733"/>
      <c r="VP34" s="1733"/>
      <c r="VQ34" s="1733"/>
      <c r="VR34" s="1733"/>
      <c r="VS34" s="1733"/>
      <c r="VT34" s="1733"/>
      <c r="VU34" s="1733"/>
      <c r="VV34" s="1733"/>
      <c r="VW34" s="1733"/>
      <c r="VX34" s="1733"/>
      <c r="VY34" s="1733"/>
      <c r="VZ34" s="1733"/>
      <c r="WA34" s="1733"/>
      <c r="WB34" s="1733"/>
      <c r="WC34" s="1733"/>
      <c r="WD34" s="1733"/>
      <c r="WE34" s="1733"/>
      <c r="WF34" s="1733"/>
      <c r="WG34" s="1733"/>
      <c r="WH34" s="1733"/>
      <c r="WI34" s="1733"/>
      <c r="WJ34" s="1733"/>
      <c r="WK34" s="1733"/>
      <c r="WL34" s="1733"/>
      <c r="WM34" s="1733"/>
      <c r="WN34" s="1733"/>
      <c r="WO34" s="1733"/>
      <c r="WP34" s="1733"/>
      <c r="WQ34" s="1733"/>
      <c r="WR34" s="1733"/>
      <c r="WS34" s="1733"/>
      <c r="WT34" s="1733"/>
      <c r="WU34" s="1733"/>
      <c r="WV34" s="1733"/>
      <c r="WW34" s="1733"/>
      <c r="WX34" s="1733"/>
      <c r="WY34" s="1733"/>
      <c r="WZ34" s="1733"/>
      <c r="XA34" s="1733"/>
      <c r="XB34" s="1733"/>
      <c r="XC34" s="1733"/>
      <c r="XD34" s="1733"/>
      <c r="XE34" s="1733"/>
      <c r="XF34" s="1733"/>
      <c r="XG34" s="1733"/>
      <c r="XH34" s="1733"/>
      <c r="XI34" s="1733"/>
      <c r="XJ34" s="1733"/>
      <c r="XK34" s="1733"/>
      <c r="XL34" s="1733"/>
      <c r="XM34" s="1733"/>
      <c r="XN34" s="1733"/>
      <c r="XO34" s="1733"/>
      <c r="XP34" s="1733"/>
      <c r="XQ34" s="1733"/>
      <c r="XR34" s="1733"/>
      <c r="XS34" s="1733"/>
      <c r="XT34" s="1733"/>
      <c r="XU34" s="1733"/>
      <c r="XV34" s="1733"/>
      <c r="XW34" s="1733"/>
      <c r="XX34" s="1733"/>
      <c r="XY34" s="1733"/>
      <c r="XZ34" s="1733"/>
      <c r="YA34" s="1733"/>
      <c r="YB34" s="1733"/>
      <c r="YC34" s="1733"/>
      <c r="YD34" s="1733"/>
      <c r="YE34" s="1733"/>
      <c r="YF34" s="1733"/>
      <c r="YG34" s="1733"/>
      <c r="YH34" s="1733"/>
      <c r="YI34" s="1733"/>
      <c r="YJ34" s="1733"/>
      <c r="YK34" s="1733"/>
      <c r="YL34" s="1733"/>
      <c r="YM34" s="1733"/>
      <c r="YN34" s="1733"/>
      <c r="YO34" s="1733"/>
      <c r="YP34" s="1733"/>
      <c r="YQ34" s="1733"/>
      <c r="YR34" s="1733"/>
      <c r="YS34" s="1733"/>
      <c r="YT34" s="1733"/>
      <c r="YU34" s="1733"/>
      <c r="YV34" s="1733"/>
      <c r="YW34" s="1733"/>
      <c r="YX34" s="1733"/>
      <c r="YY34" s="1733"/>
      <c r="YZ34" s="1733"/>
      <c r="ZA34" s="1733"/>
      <c r="ZB34" s="1733"/>
      <c r="ZC34" s="1733"/>
      <c r="ZD34" s="1733"/>
      <c r="ZE34" s="1733"/>
      <c r="ZF34" s="1733"/>
      <c r="ZG34" s="1733"/>
      <c r="ZH34" s="1733"/>
      <c r="ZI34" s="1733"/>
      <c r="ZJ34" s="1733"/>
      <c r="ZK34" s="1733"/>
      <c r="ZL34" s="1733"/>
      <c r="ZM34" s="1733"/>
      <c r="ZN34" s="1733"/>
      <c r="ZO34" s="1733"/>
      <c r="ZP34" s="1733"/>
      <c r="ZQ34" s="1733"/>
      <c r="ZR34" s="1733"/>
      <c r="ZS34" s="1733"/>
      <c r="ZT34" s="1733"/>
      <c r="ZU34" s="1733"/>
      <c r="ZV34" s="1733"/>
      <c r="ZW34" s="1733"/>
      <c r="ZX34" s="1733"/>
      <c r="ZY34" s="1733"/>
      <c r="ZZ34" s="1733"/>
      <c r="AAA34" s="1733"/>
      <c r="AAB34" s="1733"/>
      <c r="AAC34" s="1733"/>
      <c r="AAD34" s="1733"/>
      <c r="AAE34" s="1733"/>
      <c r="AAF34" s="1733"/>
      <c r="AAG34" s="1733"/>
      <c r="AAH34" s="1733"/>
      <c r="AAI34" s="1733"/>
      <c r="AAJ34" s="1733"/>
      <c r="AAK34" s="1733"/>
      <c r="AAL34" s="1733"/>
      <c r="AAM34" s="1733"/>
      <c r="AAN34" s="1733"/>
      <c r="AAO34" s="1733"/>
      <c r="AAP34" s="1733"/>
      <c r="AAQ34" s="1733"/>
      <c r="AAR34" s="1733"/>
      <c r="AAS34" s="1733"/>
      <c r="AAT34" s="1733"/>
      <c r="AAU34" s="1733"/>
      <c r="AAV34" s="1733"/>
      <c r="AAW34" s="1733"/>
      <c r="AAX34" s="1733"/>
      <c r="AAY34" s="1733"/>
      <c r="AAZ34" s="1733"/>
      <c r="ABA34" s="1733"/>
      <c r="ABB34" s="1733"/>
      <c r="ABC34" s="1733"/>
      <c r="ABD34" s="1733"/>
      <c r="ABE34" s="1733"/>
      <c r="ABF34" s="1733"/>
      <c r="ABG34" s="1733"/>
      <c r="ABH34" s="1733"/>
      <c r="ABI34" s="1733"/>
      <c r="ABJ34" s="1733"/>
      <c r="ABK34" s="1733"/>
      <c r="ABL34" s="1733"/>
      <c r="ABM34" s="1733"/>
      <c r="ABN34" s="1733"/>
      <c r="ABO34" s="1733"/>
      <c r="ABP34" s="1733"/>
      <c r="ABQ34" s="1733"/>
      <c r="ABR34" s="1733"/>
      <c r="ABS34" s="1733"/>
      <c r="ABT34" s="1733"/>
      <c r="ABU34" s="1733"/>
      <c r="ABV34" s="1733"/>
      <c r="ABW34" s="1733"/>
      <c r="ABX34" s="1733"/>
      <c r="ABY34" s="1733"/>
      <c r="ABZ34" s="1733"/>
      <c r="ACA34" s="1733"/>
      <c r="ACB34" s="1733"/>
      <c r="ACC34" s="1733"/>
      <c r="ACD34" s="1733"/>
      <c r="ACE34" s="1733"/>
      <c r="ACF34" s="1733"/>
      <c r="ACG34" s="1733"/>
      <c r="ACH34" s="1733"/>
      <c r="ACI34" s="1733"/>
      <c r="ACJ34" s="1733"/>
      <c r="ACK34" s="1733"/>
      <c r="ACL34" s="1733"/>
      <c r="ACM34" s="1733"/>
      <c r="ACN34" s="1733"/>
      <c r="ACO34" s="1733"/>
      <c r="ACP34" s="1733"/>
      <c r="ACQ34" s="1733"/>
      <c r="ACR34" s="1733"/>
      <c r="ACS34" s="1733"/>
      <c r="ACT34" s="1733"/>
      <c r="ACU34" s="1733"/>
      <c r="ACV34" s="1733"/>
      <c r="ACW34" s="1733"/>
      <c r="ACX34" s="1733"/>
      <c r="ACY34" s="1733"/>
      <c r="ACZ34" s="1733"/>
      <c r="ADA34" s="1733"/>
      <c r="ADB34" s="1733"/>
      <c r="ADC34" s="1733"/>
      <c r="ADD34" s="1733"/>
      <c r="ADE34" s="1733"/>
      <c r="ADF34" s="1733"/>
      <c r="ADG34" s="1733"/>
      <c r="ADH34" s="1733"/>
      <c r="ADI34" s="1733"/>
      <c r="ADJ34" s="1733"/>
      <c r="ADK34" s="1733"/>
      <c r="ADL34" s="1733"/>
      <c r="ADM34" s="1733"/>
      <c r="ADN34" s="1733"/>
      <c r="ADO34" s="1733"/>
      <c r="ADP34" s="1733"/>
      <c r="ADQ34" s="1733"/>
      <c r="ADR34" s="1733"/>
      <c r="ADS34" s="1733"/>
      <c r="ADT34" s="1733"/>
      <c r="ADU34" s="1733"/>
      <c r="ADV34" s="1733"/>
      <c r="ADW34" s="1733"/>
      <c r="ADX34" s="1733"/>
      <c r="ADY34" s="1733"/>
      <c r="ADZ34" s="1733"/>
      <c r="AEA34" s="1733"/>
      <c r="AEB34" s="1733"/>
      <c r="AEC34" s="1733"/>
      <c r="AED34" s="1733"/>
      <c r="AEE34" s="1733"/>
      <c r="AEF34" s="1733"/>
      <c r="AEG34" s="1733"/>
      <c r="AEH34" s="1733"/>
      <c r="AEI34" s="1733"/>
      <c r="AEJ34" s="1733"/>
      <c r="AEK34" s="1733"/>
      <c r="AEL34" s="1733"/>
      <c r="AEM34" s="1733"/>
      <c r="AEN34" s="1733"/>
      <c r="AEO34" s="1733"/>
      <c r="AEP34" s="1733"/>
      <c r="AEQ34" s="1733"/>
      <c r="AER34" s="1733"/>
      <c r="AES34" s="1733"/>
      <c r="AET34" s="1733"/>
      <c r="AEU34" s="1733"/>
      <c r="AEV34" s="1733"/>
      <c r="AEW34" s="1733"/>
      <c r="AEX34" s="1733"/>
      <c r="AEY34" s="1733"/>
      <c r="AEZ34" s="1733"/>
      <c r="AFA34" s="1733"/>
      <c r="AFB34" s="1733"/>
      <c r="AFC34" s="1733"/>
      <c r="AFD34" s="1733"/>
      <c r="AFE34" s="1733"/>
      <c r="AFF34" s="1733"/>
      <c r="AFG34" s="1733"/>
      <c r="AFH34" s="1733"/>
      <c r="AFI34" s="1733"/>
      <c r="AFJ34" s="1733"/>
      <c r="AFK34" s="1733"/>
      <c r="AFL34" s="1733"/>
      <c r="AFM34" s="1733"/>
      <c r="AFN34" s="1733"/>
      <c r="AFO34" s="1733"/>
      <c r="AFP34" s="1733"/>
      <c r="AFQ34" s="1733"/>
      <c r="AFR34" s="1733"/>
      <c r="AFS34" s="1733"/>
      <c r="AFT34" s="1733"/>
      <c r="AFU34" s="1733"/>
      <c r="AFV34" s="1733"/>
      <c r="AFW34" s="1733"/>
      <c r="AFX34" s="1733"/>
      <c r="AFY34" s="1733"/>
      <c r="AFZ34" s="1733"/>
      <c r="AGA34" s="1733"/>
      <c r="AGB34" s="1733"/>
      <c r="AGC34" s="1733"/>
      <c r="AGD34" s="1733"/>
      <c r="AGE34" s="1733"/>
      <c r="AGF34" s="1733"/>
      <c r="AGG34" s="1733"/>
      <c r="AGH34" s="1733"/>
      <c r="AGI34" s="1733"/>
      <c r="AGJ34" s="1733"/>
      <c r="AGK34" s="1733"/>
      <c r="AGL34" s="1733"/>
      <c r="AGM34" s="1733"/>
      <c r="AGN34" s="1733"/>
      <c r="AGO34" s="1733"/>
      <c r="AGP34" s="1733"/>
      <c r="AGQ34" s="1733"/>
      <c r="AGR34" s="1733"/>
      <c r="AGS34" s="1733"/>
      <c r="AGT34" s="1733"/>
      <c r="AGU34" s="1733"/>
      <c r="AGV34" s="1733"/>
      <c r="AGW34" s="1733"/>
      <c r="AGX34" s="1733"/>
      <c r="AGY34" s="1733"/>
      <c r="AGZ34" s="1733"/>
      <c r="AHA34" s="1733"/>
      <c r="AHB34" s="1733"/>
      <c r="AHC34" s="1733"/>
      <c r="AHD34" s="1733"/>
      <c r="AHE34" s="1733"/>
      <c r="AHF34" s="1733"/>
      <c r="AHG34" s="1733"/>
      <c r="AHH34" s="1733"/>
      <c r="AHI34" s="1733"/>
      <c r="AHJ34" s="1733"/>
      <c r="AHK34" s="1733"/>
      <c r="AHL34" s="1733"/>
      <c r="AHM34" s="1733"/>
      <c r="AHN34" s="1733"/>
      <c r="AHO34" s="1733"/>
      <c r="AHP34" s="1733"/>
      <c r="AHQ34" s="1733"/>
      <c r="AHR34" s="1733"/>
      <c r="AHS34" s="1733"/>
      <c r="AHT34" s="1733"/>
      <c r="AHU34" s="1733"/>
      <c r="AHV34" s="1733"/>
      <c r="AHW34" s="1733"/>
      <c r="AHX34" s="1733"/>
      <c r="AHY34" s="1733"/>
      <c r="AHZ34" s="1733"/>
      <c r="AIA34" s="1733"/>
      <c r="AIB34" s="1733"/>
      <c r="AIC34" s="1733"/>
      <c r="AID34" s="1733"/>
      <c r="AIE34" s="1733"/>
      <c r="AIF34" s="1733"/>
      <c r="AIG34" s="1733"/>
      <c r="AIH34" s="1733"/>
      <c r="AII34" s="1733"/>
      <c r="AIJ34" s="1733"/>
      <c r="AIK34" s="1733"/>
      <c r="AIL34" s="1733"/>
      <c r="AIM34" s="1733"/>
      <c r="AIN34" s="1733"/>
      <c r="AIO34" s="1733"/>
      <c r="AIP34" s="1733"/>
      <c r="AIQ34" s="1733"/>
      <c r="AIR34" s="1733"/>
      <c r="AIS34" s="1733"/>
      <c r="AIT34" s="1733"/>
      <c r="AIU34" s="1733"/>
      <c r="AIV34" s="1733"/>
      <c r="AIW34" s="1733"/>
      <c r="AIX34" s="1733"/>
      <c r="AIY34" s="1733"/>
      <c r="AIZ34" s="1733"/>
      <c r="AJA34" s="1733"/>
      <c r="AJB34" s="1733"/>
      <c r="AJC34" s="1733"/>
      <c r="AJD34" s="1733"/>
      <c r="AJE34" s="1733"/>
      <c r="AJF34" s="1733"/>
      <c r="AJG34" s="1733"/>
      <c r="AJH34" s="1733"/>
      <c r="AJI34" s="1733"/>
      <c r="AJJ34" s="1733"/>
      <c r="AJK34" s="1733"/>
      <c r="AJL34" s="1733"/>
      <c r="AJM34" s="1733"/>
      <c r="AJN34" s="1733"/>
      <c r="AJO34" s="1733"/>
      <c r="AJP34" s="1733"/>
      <c r="AJQ34" s="1733"/>
      <c r="AJR34" s="1733"/>
      <c r="AJS34" s="1733"/>
      <c r="AJT34" s="1733"/>
      <c r="AJU34" s="1733"/>
      <c r="AJV34" s="1733"/>
      <c r="AJW34" s="1733"/>
      <c r="AJX34" s="1733"/>
      <c r="AJY34" s="1733"/>
      <c r="AJZ34" s="1733"/>
      <c r="AKA34" s="1733"/>
      <c r="AKB34" s="1733"/>
      <c r="AKC34" s="1733"/>
      <c r="AKD34" s="1733"/>
      <c r="AKE34" s="1733"/>
      <c r="AKF34" s="1733"/>
      <c r="AKG34" s="1733"/>
      <c r="AKH34" s="1733"/>
      <c r="AKI34" s="1733"/>
      <c r="AKJ34" s="1733"/>
      <c r="AKK34" s="1733"/>
      <c r="AKL34" s="1733"/>
      <c r="AKM34" s="1733"/>
      <c r="AKN34" s="1733"/>
      <c r="AKO34" s="1733"/>
      <c r="AKP34" s="1733"/>
      <c r="AKQ34" s="1733"/>
      <c r="AKR34" s="1733"/>
      <c r="AKS34" s="1733"/>
      <c r="AKT34" s="1733"/>
      <c r="AKU34" s="1733"/>
      <c r="AKV34" s="1733"/>
      <c r="AKW34" s="1733"/>
      <c r="AKX34" s="1733"/>
      <c r="AKY34" s="1733"/>
      <c r="AKZ34" s="1733"/>
      <c r="ALA34" s="1733"/>
      <c r="ALB34" s="1733"/>
      <c r="ALC34" s="1733"/>
      <c r="ALD34" s="1733"/>
      <c r="ALE34" s="1733"/>
      <c r="ALF34" s="1733"/>
      <c r="ALG34" s="1733"/>
      <c r="ALH34" s="1733"/>
      <c r="ALI34" s="1733"/>
      <c r="ALJ34" s="1733"/>
      <c r="ALK34" s="1733"/>
      <c r="ALL34" s="1733"/>
      <c r="ALM34" s="1733"/>
      <c r="ALN34" s="1733"/>
      <c r="ALO34" s="1733"/>
      <c r="ALP34" s="1733"/>
      <c r="ALQ34" s="1733"/>
      <c r="ALR34" s="1733"/>
      <c r="ALS34" s="1733"/>
      <c r="ALT34" s="1733"/>
      <c r="ALU34" s="1733"/>
      <c r="ALV34" s="1733"/>
      <c r="ALW34" s="1733"/>
      <c r="ALX34" s="1733"/>
      <c r="ALY34" s="1733"/>
      <c r="ALZ34" s="1733"/>
      <c r="AMA34" s="1733"/>
      <c r="AMB34" s="1733"/>
      <c r="AMC34" s="1733"/>
      <c r="AMD34" s="1733"/>
      <c r="AME34" s="1733"/>
      <c r="AMF34" s="1733"/>
      <c r="AMG34" s="1733"/>
      <c r="AMH34" s="1733"/>
      <c r="AMI34" s="1733"/>
      <c r="AMJ34" s="1733"/>
      <c r="AMK34" s="1733"/>
      <c r="AML34" s="1733"/>
      <c r="AMM34" s="1733"/>
    </row>
    <row r="35" spans="1:1027" ht="83.25" customHeight="1">
      <c r="A35" s="2106"/>
      <c r="B35" s="2107"/>
      <c r="C35" s="2107"/>
      <c r="D35" s="2107"/>
      <c r="E35" s="2107"/>
      <c r="F35" s="2107"/>
      <c r="G35" s="2107"/>
      <c r="H35" s="2107"/>
      <c r="I35" s="2107"/>
      <c r="J35" s="2107"/>
      <c r="K35" s="2107"/>
      <c r="L35" s="2107"/>
      <c r="M35" s="2107"/>
      <c r="N35" s="2107"/>
      <c r="O35" s="2107"/>
      <c r="P35" s="2108"/>
    </row>
    <row r="36" spans="1:1027" ht="41.25" customHeight="1">
      <c r="A36" s="2109"/>
      <c r="B36" s="2110"/>
      <c r="C36" s="2110"/>
      <c r="D36" s="2110"/>
      <c r="E36" s="2110"/>
      <c r="F36" s="2110"/>
      <c r="G36" s="2110"/>
      <c r="H36" s="2110"/>
      <c r="I36" s="2110"/>
      <c r="J36" s="2110"/>
      <c r="K36" s="2110"/>
      <c r="L36" s="2110"/>
      <c r="M36" s="2110"/>
      <c r="N36" s="2110"/>
      <c r="O36" s="2110"/>
      <c r="P36" s="2111"/>
    </row>
    <row r="38" spans="1:1027" ht="51" customHeight="1"/>
  </sheetData>
  <mergeCells count="18">
    <mergeCell ref="A1:C1"/>
    <mergeCell ref="A5:P5"/>
    <mergeCell ref="A7:A8"/>
    <mergeCell ref="C7:C8"/>
    <mergeCell ref="F7:F8"/>
    <mergeCell ref="G7:G8"/>
    <mergeCell ref="H7:M7"/>
    <mergeCell ref="N7:N8"/>
    <mergeCell ref="O7:O8"/>
    <mergeCell ref="P7:P8"/>
    <mergeCell ref="D7:D8"/>
    <mergeCell ref="E7:E8"/>
    <mergeCell ref="B7:B8"/>
    <mergeCell ref="F10:F13"/>
    <mergeCell ref="A19:P19"/>
    <mergeCell ref="A34:P36"/>
    <mergeCell ref="A9:P9"/>
    <mergeCell ref="A31:P31"/>
  </mergeCells>
  <hyperlinks>
    <hyperlink ref="A5" location="Меню!A1" display="ЭКСПОЗИТОРЫ ДЛЯ ДВЕРЕЙ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AMJ35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0.42578125" style="52" customWidth="1"/>
    <col min="2" max="2" width="14.28515625" style="52" customWidth="1"/>
    <col min="3" max="3" width="15.28515625" style="52" customWidth="1"/>
    <col min="4" max="4" width="5.5703125" style="52" customWidth="1"/>
    <col min="5" max="5" width="3.140625" style="52" customWidth="1"/>
    <col min="6" max="6" width="10.5703125" style="52" customWidth="1"/>
    <col min="7" max="7" width="10.28515625" style="52" customWidth="1"/>
    <col min="8" max="8" width="8.42578125" style="52" customWidth="1"/>
    <col min="9" max="9" width="7" style="52" customWidth="1"/>
    <col min="10" max="10" width="11" style="52" customWidth="1"/>
    <col min="11" max="14" width="9.140625" style="52"/>
    <col min="15" max="15" width="10.140625" style="52" customWidth="1"/>
    <col min="16" max="16" width="10.7109375" style="52" customWidth="1"/>
    <col min="17" max="17" width="12.28515625" style="53" customWidth="1"/>
    <col min="18" max="18" width="12.28515625" style="52" customWidth="1"/>
    <col min="19" max="19" width="13.5703125" style="52" customWidth="1"/>
    <col min="20" max="20" width="12.5703125" style="52" customWidth="1"/>
    <col min="21" max="1024" width="9.140625" style="52"/>
  </cols>
  <sheetData>
    <row r="1" spans="1:21" ht="31.5" customHeight="1">
      <c r="A1" s="2115"/>
      <c r="B1" s="2115"/>
      <c r="S1" s="121"/>
      <c r="T1" s="121"/>
    </row>
    <row r="2" spans="1:21">
      <c r="A2" s="60"/>
      <c r="B2" s="60"/>
      <c r="C2" s="64"/>
      <c r="D2" s="60"/>
      <c r="E2" s="60"/>
      <c r="F2" s="60"/>
      <c r="G2" s="56" t="s">
        <v>131</v>
      </c>
      <c r="H2" s="57" t="s">
        <v>2</v>
      </c>
      <c r="J2" s="59"/>
      <c r="K2" s="59"/>
      <c r="L2" s="59"/>
      <c r="N2" s="60"/>
      <c r="O2" s="60"/>
      <c r="S2" s="121"/>
      <c r="T2" s="121"/>
    </row>
    <row r="3" spans="1:21" ht="15.75" customHeight="1">
      <c r="A3" s="61" t="s">
        <v>4</v>
      </c>
      <c r="B3" s="58" t="s">
        <v>5</v>
      </c>
      <c r="C3" s="58"/>
      <c r="E3" s="60"/>
      <c r="F3" s="60"/>
      <c r="G3" s="56" t="s">
        <v>132</v>
      </c>
      <c r="H3" s="57" t="s">
        <v>7</v>
      </c>
      <c r="J3" s="59"/>
      <c r="K3" s="59"/>
      <c r="L3" s="59"/>
      <c r="M3" s="59"/>
      <c r="N3" s="60"/>
      <c r="O3" s="60"/>
      <c r="S3" s="121"/>
      <c r="T3" s="121"/>
    </row>
    <row r="4" spans="1:21" ht="15.75" customHeight="1">
      <c r="A4" s="62"/>
      <c r="B4" s="62"/>
      <c r="C4" s="63"/>
      <c r="D4" s="62"/>
      <c r="E4" s="62"/>
      <c r="G4" s="62"/>
      <c r="J4" s="62"/>
      <c r="K4" s="64"/>
      <c r="L4" s="64"/>
      <c r="M4" s="60"/>
      <c r="N4" s="60"/>
      <c r="O4" s="60"/>
      <c r="S4" s="121"/>
      <c r="T4" s="121"/>
    </row>
    <row r="5" spans="1:21">
      <c r="A5" s="2116" t="s">
        <v>190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S5" s="121"/>
      <c r="T5" s="121"/>
    </row>
    <row r="6" spans="1:21">
      <c r="A6" s="62"/>
      <c r="B6" s="62"/>
      <c r="C6" s="62"/>
      <c r="D6" s="62"/>
      <c r="E6" s="62"/>
      <c r="F6" s="62"/>
      <c r="G6" s="62"/>
      <c r="H6" s="62"/>
      <c r="I6" s="62"/>
      <c r="J6" s="62"/>
      <c r="K6" s="62"/>
      <c r="L6" s="62"/>
      <c r="M6" s="62"/>
      <c r="S6" s="121"/>
      <c r="T6" s="121"/>
    </row>
    <row r="7" spans="1:21" ht="15" customHeight="1">
      <c r="A7" s="2117" t="s">
        <v>563</v>
      </c>
      <c r="B7" s="2119" t="s">
        <v>562</v>
      </c>
      <c r="C7" s="2117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9" t="s">
        <v>139</v>
      </c>
      <c r="L7" s="2119" t="s">
        <v>140</v>
      </c>
      <c r="M7" s="2119" t="s">
        <v>141</v>
      </c>
      <c r="S7" s="121"/>
      <c r="T7" s="121"/>
    </row>
    <row r="8" spans="1:21" ht="70.5" customHeight="1">
      <c r="A8" s="2117"/>
      <c r="B8" s="2119"/>
      <c r="C8" s="2117"/>
      <c r="D8" s="68" t="s">
        <v>136</v>
      </c>
      <c r="E8" s="122" t="s">
        <v>191</v>
      </c>
      <c r="F8" s="123" t="s">
        <v>137</v>
      </c>
      <c r="G8" s="68" t="s">
        <v>142</v>
      </c>
      <c r="H8" s="68" t="s">
        <v>144</v>
      </c>
      <c r="I8" s="68" t="s">
        <v>146</v>
      </c>
      <c r="J8" s="68" t="s">
        <v>143</v>
      </c>
      <c r="K8" s="2119"/>
      <c r="L8" s="2119"/>
      <c r="M8" s="2119"/>
      <c r="N8" s="70"/>
      <c r="O8" s="70"/>
      <c r="P8" s="70"/>
      <c r="Q8" s="71"/>
      <c r="S8" s="70"/>
      <c r="T8" s="70"/>
      <c r="U8" s="70"/>
    </row>
    <row r="9" spans="1:21" ht="70.5" customHeight="1">
      <c r="A9" s="1725" t="s">
        <v>192</v>
      </c>
      <c r="B9" s="1227" t="s">
        <v>193</v>
      </c>
      <c r="C9" s="1227"/>
      <c r="D9" s="2125" t="s">
        <v>8528</v>
      </c>
      <c r="E9" s="2127"/>
      <c r="F9" s="1715">
        <v>26</v>
      </c>
      <c r="G9" s="1155" t="s">
        <v>194</v>
      </c>
      <c r="H9" s="1155">
        <v>3.9</v>
      </c>
      <c r="I9" s="1155">
        <v>240</v>
      </c>
      <c r="J9" s="1155" t="s">
        <v>195</v>
      </c>
      <c r="K9" s="1155" t="s">
        <v>158</v>
      </c>
      <c r="L9" s="1155">
        <v>91065</v>
      </c>
      <c r="M9" s="1173">
        <v>97840</v>
      </c>
      <c r="P9" s="70"/>
      <c r="Q9" s="71"/>
    </row>
    <row r="10" spans="1:21" ht="70.5" customHeight="1">
      <c r="A10" s="1174" t="s">
        <v>196</v>
      </c>
      <c r="B10" s="1726" t="s">
        <v>197</v>
      </c>
      <c r="C10" s="1227"/>
      <c r="D10" s="2126"/>
      <c r="E10" s="2128"/>
      <c r="F10" s="1155">
        <v>26</v>
      </c>
      <c r="G10" s="1155" t="s">
        <v>198</v>
      </c>
      <c r="H10" s="1155">
        <v>3.8</v>
      </c>
      <c r="I10" s="1155">
        <v>230</v>
      </c>
      <c r="J10" s="1155" t="s">
        <v>195</v>
      </c>
      <c r="K10" s="1155" t="s">
        <v>158</v>
      </c>
      <c r="L10" s="1155">
        <v>85455</v>
      </c>
      <c r="M10" s="1175">
        <v>91810</v>
      </c>
      <c r="P10" s="70"/>
      <c r="Q10" s="1727"/>
    </row>
    <row r="11" spans="1:21" ht="70.5" customHeight="1">
      <c r="A11" s="1725" t="s">
        <v>199</v>
      </c>
      <c r="B11" s="1726" t="s">
        <v>200</v>
      </c>
      <c r="C11" s="1227"/>
      <c r="D11" s="2126"/>
      <c r="E11" s="1808"/>
      <c r="F11" s="1155">
        <v>24</v>
      </c>
      <c r="G11" s="1155" t="s">
        <v>201</v>
      </c>
      <c r="H11" s="1155">
        <v>3.6</v>
      </c>
      <c r="I11" s="1155">
        <v>218</v>
      </c>
      <c r="J11" s="1155" t="s">
        <v>195</v>
      </c>
      <c r="K11" s="1724" t="s">
        <v>158</v>
      </c>
      <c r="L11" s="1155">
        <v>81280</v>
      </c>
      <c r="M11" s="1175">
        <v>87325</v>
      </c>
      <c r="P11" s="70"/>
      <c r="Q11" s="1727"/>
    </row>
    <row r="12" spans="1:21" ht="70.5" customHeight="1">
      <c r="A12" s="1174" t="s">
        <v>202</v>
      </c>
      <c r="B12" s="1726" t="s">
        <v>203</v>
      </c>
      <c r="C12" s="1227"/>
      <c r="D12" s="2126"/>
      <c r="E12" s="1808"/>
      <c r="F12" s="1155">
        <v>24</v>
      </c>
      <c r="G12" s="1155" t="s">
        <v>204</v>
      </c>
      <c r="H12" s="1155">
        <v>3.7</v>
      </c>
      <c r="I12" s="1155">
        <v>227</v>
      </c>
      <c r="J12" s="1155" t="s">
        <v>195</v>
      </c>
      <c r="K12" s="1714" t="s">
        <v>158</v>
      </c>
      <c r="L12" s="1155">
        <v>85550</v>
      </c>
      <c r="M12" s="1175">
        <v>91910</v>
      </c>
      <c r="P12" s="70"/>
      <c r="Q12" s="1727"/>
    </row>
    <row r="13" spans="1:21" ht="70.5" customHeight="1">
      <c r="A13" s="1725" t="s">
        <v>205</v>
      </c>
      <c r="B13" s="1726" t="s">
        <v>206</v>
      </c>
      <c r="C13" s="1227"/>
      <c r="D13" s="2126"/>
      <c r="E13" s="1808"/>
      <c r="F13" s="1155">
        <v>20</v>
      </c>
      <c r="G13" s="1155" t="s">
        <v>207</v>
      </c>
      <c r="H13" s="1155">
        <v>3.5</v>
      </c>
      <c r="I13" s="1155">
        <v>199</v>
      </c>
      <c r="J13" s="1155" t="s">
        <v>195</v>
      </c>
      <c r="K13" s="1714" t="s">
        <v>158</v>
      </c>
      <c r="L13" s="1155">
        <v>76545</v>
      </c>
      <c r="M13" s="1175">
        <v>82240</v>
      </c>
      <c r="P13" s="70"/>
      <c r="Q13" s="1727"/>
    </row>
    <row r="14" spans="1:21" ht="70.5" customHeight="1">
      <c r="A14" s="1174" t="s">
        <v>208</v>
      </c>
      <c r="B14" s="1726" t="s">
        <v>209</v>
      </c>
      <c r="C14" s="1227"/>
      <c r="D14" s="2126"/>
      <c r="E14" s="1808"/>
      <c r="F14" s="1155">
        <v>20</v>
      </c>
      <c r="G14" s="1155" t="s">
        <v>210</v>
      </c>
      <c r="H14" s="1155">
        <v>3.4</v>
      </c>
      <c r="I14" s="1155">
        <v>190</v>
      </c>
      <c r="J14" s="1155" t="s">
        <v>195</v>
      </c>
      <c r="K14" s="1724" t="s">
        <v>158</v>
      </c>
      <c r="L14" s="1155">
        <v>71390</v>
      </c>
      <c r="M14" s="1175">
        <v>76700</v>
      </c>
      <c r="P14" s="70"/>
      <c r="Q14" s="1727"/>
    </row>
    <row r="15" spans="1:21" ht="70.5" customHeight="1">
      <c r="A15" s="1725" t="s">
        <v>211</v>
      </c>
      <c r="B15" s="1726" t="s">
        <v>212</v>
      </c>
      <c r="C15" s="1227"/>
      <c r="D15" s="2126"/>
      <c r="E15" s="1808"/>
      <c r="F15" s="1155">
        <v>28</v>
      </c>
      <c r="G15" s="1155" t="s">
        <v>213</v>
      </c>
      <c r="H15" s="1155">
        <v>0.7</v>
      </c>
      <c r="I15" s="1155">
        <v>37</v>
      </c>
      <c r="J15" s="1155" t="s">
        <v>214</v>
      </c>
      <c r="K15" s="1730" t="s">
        <v>158</v>
      </c>
      <c r="L15" s="1155">
        <v>22510</v>
      </c>
      <c r="M15" s="1175">
        <v>24180</v>
      </c>
      <c r="P15" s="70"/>
      <c r="Q15" s="1727"/>
    </row>
    <row r="16" spans="1:21" ht="70.5" customHeight="1">
      <c r="A16" s="1174" t="s">
        <v>215</v>
      </c>
      <c r="B16" s="1726" t="s">
        <v>216</v>
      </c>
      <c r="C16" s="1227"/>
      <c r="D16" s="2126"/>
      <c r="E16" s="1808"/>
      <c r="F16" s="1155">
        <v>20</v>
      </c>
      <c r="G16" s="1155" t="s">
        <v>217</v>
      </c>
      <c r="H16" s="1155">
        <v>0.55000000000000004</v>
      </c>
      <c r="I16" s="1155">
        <v>29</v>
      </c>
      <c r="J16" s="1155" t="s">
        <v>214</v>
      </c>
      <c r="K16" s="1730" t="s">
        <v>158</v>
      </c>
      <c r="L16" s="1155">
        <v>20550</v>
      </c>
      <c r="M16" s="1175">
        <v>22075</v>
      </c>
      <c r="P16" s="70"/>
      <c r="Q16" s="1727"/>
    </row>
    <row r="17" spans="1:17" ht="70.5" customHeight="1">
      <c r="A17" s="1725" t="s">
        <v>218</v>
      </c>
      <c r="B17" s="1726" t="s">
        <v>219</v>
      </c>
      <c r="C17" s="1227"/>
      <c r="D17" s="2126"/>
      <c r="E17" s="1808"/>
      <c r="F17" s="1155">
        <v>39</v>
      </c>
      <c r="G17" s="1155" t="s">
        <v>213</v>
      </c>
      <c r="H17" s="1155">
        <v>0.7</v>
      </c>
      <c r="I17" s="1155">
        <v>53</v>
      </c>
      <c r="J17" s="1155" t="s">
        <v>220</v>
      </c>
      <c r="K17" s="1730" t="s">
        <v>158</v>
      </c>
      <c r="L17" s="1155">
        <v>31170</v>
      </c>
      <c r="M17" s="1175">
        <v>33490</v>
      </c>
      <c r="P17" s="70"/>
      <c r="Q17" s="1727"/>
    </row>
    <row r="18" spans="1:17" ht="70.5" customHeight="1">
      <c r="A18" s="1174" t="s">
        <v>221</v>
      </c>
      <c r="B18" s="1726" t="s">
        <v>222</v>
      </c>
      <c r="C18" s="1227"/>
      <c r="D18" s="2126"/>
      <c r="E18" s="1808"/>
      <c r="F18" s="1155">
        <v>27</v>
      </c>
      <c r="G18" s="1155" t="s">
        <v>223</v>
      </c>
      <c r="H18" s="1155">
        <v>0.55000000000000004</v>
      </c>
      <c r="I18" s="1155">
        <v>41</v>
      </c>
      <c r="J18" s="1155" t="s">
        <v>220</v>
      </c>
      <c r="K18" s="1772" t="s">
        <v>158</v>
      </c>
      <c r="L18" s="1155">
        <v>25630</v>
      </c>
      <c r="M18" s="1175">
        <v>27535</v>
      </c>
      <c r="P18" s="70"/>
      <c r="Q18" s="1727"/>
    </row>
    <row r="19" spans="1:17" ht="70.5" customHeight="1">
      <c r="A19" s="1725" t="s">
        <v>224</v>
      </c>
      <c r="B19" s="1726" t="s">
        <v>225</v>
      </c>
      <c r="C19" s="1227"/>
      <c r="D19" s="2126"/>
      <c r="E19" s="1808"/>
      <c r="F19" s="1155">
        <v>24</v>
      </c>
      <c r="G19" s="1155" t="s">
        <v>213</v>
      </c>
      <c r="H19" s="1155">
        <v>0.7</v>
      </c>
      <c r="I19" s="1155">
        <v>50</v>
      </c>
      <c r="J19" s="1155" t="s">
        <v>226</v>
      </c>
      <c r="K19" s="1772" t="s">
        <v>158</v>
      </c>
      <c r="L19" s="1155">
        <v>28220</v>
      </c>
      <c r="M19" s="1175">
        <v>30320</v>
      </c>
      <c r="P19" s="70"/>
      <c r="Q19" s="1727"/>
    </row>
    <row r="20" spans="1:17" ht="70.5" customHeight="1">
      <c r="A20" s="1174" t="s">
        <v>227</v>
      </c>
      <c r="B20" s="1726" t="s">
        <v>228</v>
      </c>
      <c r="C20" s="1227"/>
      <c r="D20" s="2126"/>
      <c r="E20" s="1808"/>
      <c r="F20" s="1155">
        <v>16</v>
      </c>
      <c r="G20" s="1155" t="s">
        <v>217</v>
      </c>
      <c r="H20" s="1155">
        <v>0.55000000000000004</v>
      </c>
      <c r="I20" s="1155">
        <v>38</v>
      </c>
      <c r="J20" s="1155" t="s">
        <v>226</v>
      </c>
      <c r="K20" s="1792" t="s">
        <v>158</v>
      </c>
      <c r="L20" s="1155">
        <v>23345</v>
      </c>
      <c r="M20" s="1175">
        <v>25080</v>
      </c>
      <c r="P20" s="70"/>
      <c r="Q20" s="1727"/>
    </row>
    <row r="21" spans="1:17" ht="70.5" customHeight="1">
      <c r="A21" s="1725" t="s">
        <v>229</v>
      </c>
      <c r="B21" s="1726" t="s">
        <v>230</v>
      </c>
      <c r="C21" s="1227"/>
      <c r="D21" s="2126"/>
      <c r="E21" s="1808"/>
      <c r="F21" s="1155">
        <v>7</v>
      </c>
      <c r="G21" s="1155" t="s">
        <v>231</v>
      </c>
      <c r="H21" s="1155">
        <v>0.1</v>
      </c>
      <c r="I21" s="1155">
        <v>6</v>
      </c>
      <c r="J21" s="1155" t="s">
        <v>214</v>
      </c>
      <c r="K21" s="1800" t="s">
        <v>158</v>
      </c>
      <c r="L21" s="1155">
        <v>10930</v>
      </c>
      <c r="M21" s="1175">
        <v>11740</v>
      </c>
      <c r="P21" s="70"/>
      <c r="Q21" s="1727"/>
    </row>
    <row r="22" spans="1:17" ht="70.5" customHeight="1">
      <c r="A22" s="1174" t="s">
        <v>232</v>
      </c>
      <c r="B22" s="1726" t="s">
        <v>233</v>
      </c>
      <c r="C22" s="1227"/>
      <c r="D22" s="2126"/>
      <c r="E22" s="1808"/>
      <c r="F22" s="1155">
        <v>14</v>
      </c>
      <c r="G22" s="1155" t="s">
        <v>234</v>
      </c>
      <c r="H22" s="1155">
        <v>0.2</v>
      </c>
      <c r="I22" s="1155">
        <v>11</v>
      </c>
      <c r="J22" s="1155" t="s">
        <v>214</v>
      </c>
      <c r="K22" s="1800" t="s">
        <v>158</v>
      </c>
      <c r="L22" s="1155">
        <v>13495</v>
      </c>
      <c r="M22" s="1175">
        <v>14495</v>
      </c>
      <c r="P22" s="70"/>
      <c r="Q22" s="1727"/>
    </row>
    <row r="23" spans="1:17" ht="70.5" customHeight="1">
      <c r="A23" s="1725" t="s">
        <v>235</v>
      </c>
      <c r="B23" s="1726" t="s">
        <v>236</v>
      </c>
      <c r="C23" s="1227"/>
      <c r="D23" s="2126"/>
      <c r="E23" s="1808"/>
      <c r="F23" s="1155">
        <v>7</v>
      </c>
      <c r="G23" s="1155" t="s">
        <v>237</v>
      </c>
      <c r="H23" s="1155">
        <v>0.1</v>
      </c>
      <c r="I23" s="1155">
        <v>7</v>
      </c>
      <c r="J23" s="1155" t="s">
        <v>220</v>
      </c>
      <c r="K23" s="1800" t="s">
        <v>158</v>
      </c>
      <c r="L23" s="1155">
        <v>11970</v>
      </c>
      <c r="M23" s="1175">
        <v>12860</v>
      </c>
      <c r="P23" s="70"/>
      <c r="Q23" s="1727"/>
    </row>
    <row r="24" spans="1:17" ht="70.5" customHeight="1">
      <c r="A24" s="1174" t="s">
        <v>238</v>
      </c>
      <c r="B24" s="1726" t="s">
        <v>239</v>
      </c>
      <c r="C24" s="1227"/>
      <c r="D24" s="2126"/>
      <c r="E24" s="1808"/>
      <c r="F24" s="1155">
        <v>14</v>
      </c>
      <c r="G24" s="1155" t="s">
        <v>240</v>
      </c>
      <c r="H24" s="1155">
        <v>0.15</v>
      </c>
      <c r="I24" s="1155">
        <v>13</v>
      </c>
      <c r="J24" s="1155" t="s">
        <v>220</v>
      </c>
      <c r="K24" s="1807" t="s">
        <v>158</v>
      </c>
      <c r="L24" s="1155">
        <v>15575</v>
      </c>
      <c r="M24" s="1175">
        <v>16735</v>
      </c>
      <c r="P24" s="70"/>
      <c r="Q24" s="1727"/>
    </row>
    <row r="25" spans="1:17" ht="70.5" customHeight="1">
      <c r="A25" s="1725" t="s">
        <v>241</v>
      </c>
      <c r="B25" s="1726" t="s">
        <v>242</v>
      </c>
      <c r="C25" s="1227"/>
      <c r="D25" s="2126"/>
      <c r="E25" s="1808"/>
      <c r="F25" s="1155">
        <v>7</v>
      </c>
      <c r="G25" s="1155" t="s">
        <v>243</v>
      </c>
      <c r="H25" s="1155">
        <v>0.15</v>
      </c>
      <c r="I25" s="1155">
        <v>10</v>
      </c>
      <c r="J25" s="1155" t="s">
        <v>226</v>
      </c>
      <c r="K25" s="1807" t="s">
        <v>158</v>
      </c>
      <c r="L25" s="1155">
        <v>12415</v>
      </c>
      <c r="M25" s="1175">
        <v>13340</v>
      </c>
      <c r="P25" s="70"/>
      <c r="Q25" s="1727"/>
    </row>
    <row r="26" spans="1:17" ht="70.5" customHeight="1">
      <c r="A26" s="1174" t="s">
        <v>244</v>
      </c>
      <c r="B26" s="1726" t="s">
        <v>245</v>
      </c>
      <c r="C26" s="1227"/>
      <c r="D26" s="2126"/>
      <c r="E26" s="1808"/>
      <c r="F26" s="1155">
        <v>14</v>
      </c>
      <c r="G26" s="1155" t="s">
        <v>246</v>
      </c>
      <c r="H26" s="1155">
        <v>0.25</v>
      </c>
      <c r="I26" s="1155">
        <v>19</v>
      </c>
      <c r="J26" s="1155" t="s">
        <v>226</v>
      </c>
      <c r="K26" s="1807" t="s">
        <v>158</v>
      </c>
      <c r="L26" s="1155">
        <v>16485</v>
      </c>
      <c r="M26" s="1175">
        <v>17710</v>
      </c>
      <c r="P26" s="70"/>
      <c r="Q26" s="1727"/>
    </row>
    <row r="27" spans="1:17" ht="66.75" customHeight="1">
      <c r="A27" s="83" t="s">
        <v>247</v>
      </c>
      <c r="B27" s="131"/>
      <c r="C27" s="132"/>
      <c r="D27" s="2100">
        <v>7035</v>
      </c>
      <c r="E27" s="2122" t="s">
        <v>248</v>
      </c>
      <c r="F27" s="133">
        <v>14</v>
      </c>
      <c r="G27" s="75" t="s">
        <v>249</v>
      </c>
      <c r="H27" s="75">
        <v>0.2</v>
      </c>
      <c r="I27" s="75">
        <v>10</v>
      </c>
      <c r="J27" s="75" t="s">
        <v>250</v>
      </c>
      <c r="K27" s="76" t="s">
        <v>158</v>
      </c>
      <c r="L27" s="75">
        <v>10725</v>
      </c>
      <c r="M27" s="82">
        <v>11520</v>
      </c>
      <c r="Q27" s="1727"/>
    </row>
    <row r="28" spans="1:17" ht="66" customHeight="1">
      <c r="A28" s="83" t="s">
        <v>251</v>
      </c>
      <c r="B28" s="134"/>
      <c r="C28" s="135"/>
      <c r="D28" s="2100"/>
      <c r="E28" s="2122"/>
      <c r="F28" s="98">
        <v>18</v>
      </c>
      <c r="G28" s="99" t="s">
        <v>252</v>
      </c>
      <c r="H28" s="99">
        <v>0.35</v>
      </c>
      <c r="I28" s="99">
        <v>19</v>
      </c>
      <c r="J28" s="99" t="s">
        <v>253</v>
      </c>
      <c r="K28" s="76" t="s">
        <v>158</v>
      </c>
      <c r="L28" s="75">
        <v>16690</v>
      </c>
      <c r="M28" s="136">
        <v>17930</v>
      </c>
      <c r="Q28" s="1727"/>
    </row>
    <row r="29" spans="1:17" ht="66" customHeight="1">
      <c r="A29" s="1895" t="s">
        <v>8625</v>
      </c>
      <c r="B29" s="129" t="s">
        <v>254</v>
      </c>
      <c r="C29" s="85"/>
      <c r="D29" s="2100"/>
      <c r="E29" s="2122"/>
      <c r="F29" s="111">
        <v>10</v>
      </c>
      <c r="G29" s="112" t="s">
        <v>255</v>
      </c>
      <c r="H29" s="112">
        <v>0.15</v>
      </c>
      <c r="I29" s="112">
        <v>9</v>
      </c>
      <c r="J29" s="112"/>
      <c r="K29" s="86" t="s">
        <v>158</v>
      </c>
      <c r="L29" s="112">
        <v>10325</v>
      </c>
      <c r="M29" s="137">
        <v>11090</v>
      </c>
      <c r="Q29" s="1727"/>
    </row>
    <row r="30" spans="1:17" ht="66" customHeight="1">
      <c r="A30" s="1895" t="s">
        <v>8626</v>
      </c>
      <c r="B30" s="129" t="s">
        <v>256</v>
      </c>
      <c r="C30" s="85"/>
      <c r="D30" s="2100"/>
      <c r="E30" s="2122"/>
      <c r="F30" s="111">
        <v>20</v>
      </c>
      <c r="G30" s="112" t="s">
        <v>257</v>
      </c>
      <c r="H30" s="112">
        <v>0.3</v>
      </c>
      <c r="I30" s="112">
        <v>17</v>
      </c>
      <c r="J30" s="112"/>
      <c r="K30" s="86" t="s">
        <v>158</v>
      </c>
      <c r="L30" s="86">
        <v>13265</v>
      </c>
      <c r="M30" s="137">
        <v>14250</v>
      </c>
      <c r="Q30" s="1727"/>
    </row>
    <row r="31" spans="1:17" ht="66" customHeight="1">
      <c r="A31" s="92" t="s">
        <v>258</v>
      </c>
      <c r="B31" s="138"/>
      <c r="C31" s="93"/>
      <c r="D31" s="2100"/>
      <c r="E31" s="2122"/>
      <c r="F31" s="93">
        <v>12</v>
      </c>
      <c r="G31" s="94" t="s">
        <v>259</v>
      </c>
      <c r="H31" s="94">
        <v>0.02</v>
      </c>
      <c r="I31" s="94">
        <v>3.6</v>
      </c>
      <c r="J31" s="94" t="s">
        <v>260</v>
      </c>
      <c r="K31" s="94" t="s">
        <v>158</v>
      </c>
      <c r="L31" s="94">
        <v>4450</v>
      </c>
      <c r="M31" s="96">
        <v>4780</v>
      </c>
      <c r="Q31" s="71"/>
    </row>
    <row r="32" spans="1:17" ht="96" customHeight="1">
      <c r="A32" s="92" t="s">
        <v>261</v>
      </c>
      <c r="B32" s="138"/>
      <c r="C32" s="93"/>
      <c r="D32" s="2100"/>
      <c r="E32" s="2122"/>
      <c r="F32" s="94">
        <v>20</v>
      </c>
      <c r="G32" s="94" t="s">
        <v>262</v>
      </c>
      <c r="H32" s="94"/>
      <c r="I32" s="94"/>
      <c r="J32" s="94" t="s">
        <v>263</v>
      </c>
      <c r="K32" s="94" t="s">
        <v>158</v>
      </c>
      <c r="L32" s="2123" t="s">
        <v>264</v>
      </c>
      <c r="M32" s="2123"/>
    </row>
    <row r="33" spans="1:13" ht="96" customHeight="1">
      <c r="A33" s="97" t="s">
        <v>265</v>
      </c>
      <c r="B33" s="139"/>
      <c r="C33" s="139"/>
      <c r="D33" s="2100"/>
      <c r="E33" s="2122"/>
      <c r="F33" s="99">
        <v>20</v>
      </c>
      <c r="G33" s="99" t="s">
        <v>266</v>
      </c>
      <c r="H33" s="99">
        <v>1.25</v>
      </c>
      <c r="I33" s="99">
        <v>182</v>
      </c>
      <c r="J33" s="99" t="s">
        <v>267</v>
      </c>
      <c r="K33" s="140" t="s">
        <v>158</v>
      </c>
      <c r="L33" s="99">
        <v>16690</v>
      </c>
      <c r="M33" s="136">
        <v>17930</v>
      </c>
    </row>
    <row r="34" spans="1:13" ht="27" customHeight="1">
      <c r="A34" s="2124" t="s">
        <v>268</v>
      </c>
      <c r="B34" s="2124"/>
      <c r="C34" s="2124"/>
      <c r="D34" s="2124"/>
      <c r="E34" s="2124"/>
      <c r="F34" s="2124"/>
      <c r="G34" s="2124"/>
      <c r="H34" s="2124"/>
      <c r="I34" s="2124"/>
      <c r="J34" s="2124"/>
      <c r="K34" s="2124"/>
      <c r="L34" s="2124"/>
      <c r="M34" s="2124"/>
    </row>
    <row r="35" spans="1:13" ht="74.25" customHeight="1">
      <c r="A35" s="2124"/>
      <c r="B35" s="2124"/>
      <c r="C35" s="2124"/>
      <c r="D35" s="2124"/>
      <c r="E35" s="2124"/>
      <c r="F35" s="2124"/>
      <c r="G35" s="2124"/>
      <c r="H35" s="2124"/>
      <c r="I35" s="2124"/>
      <c r="J35" s="2124"/>
      <c r="K35" s="2124"/>
      <c r="L35" s="2124"/>
      <c r="M35" s="2124"/>
    </row>
  </sheetData>
  <mergeCells count="15">
    <mergeCell ref="D27:D33"/>
    <mergeCell ref="E27:E33"/>
    <mergeCell ref="L32:M32"/>
    <mergeCell ref="A34:M35"/>
    <mergeCell ref="A1:B1"/>
    <mergeCell ref="A5:M5"/>
    <mergeCell ref="A7:A8"/>
    <mergeCell ref="B7:B8"/>
    <mergeCell ref="C7:C8"/>
    <mergeCell ref="D7:J7"/>
    <mergeCell ref="K7:K8"/>
    <mergeCell ref="L7:L8"/>
    <mergeCell ref="M7:M8"/>
    <mergeCell ref="D9:D26"/>
    <mergeCell ref="E9:E10"/>
  </mergeCells>
  <hyperlinks>
    <hyperlink ref="A5" location="Меню!A1" display="ЭКСПОЗИТОРЫ ДЛЯ ПЛИТ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AMJ18"/>
  <sheetViews>
    <sheetView zoomScaleNormal="100" workbookViewId="0">
      <pane xSplit="6" ySplit="8" topLeftCell="G9" activePane="bottomRight" state="frozen"/>
      <selection pane="topRight" activeCell="G1" sqref="G1"/>
      <selection pane="bottomLeft" activeCell="A9" sqref="A9"/>
      <selection pane="bottomRight" activeCell="A5" sqref="A5:L5"/>
    </sheetView>
  </sheetViews>
  <sheetFormatPr defaultColWidth="9.140625" defaultRowHeight="15"/>
  <cols>
    <col min="1" max="1" width="11.42578125" style="52" customWidth="1"/>
    <col min="2" max="2" width="14.85546875" style="52" customWidth="1"/>
    <col min="3" max="3" width="8.85546875" style="52" hidden="1" customWidth="1"/>
    <col min="4" max="4" width="6.28515625" style="52" customWidth="1"/>
    <col min="5" max="5" width="5.42578125" style="52" customWidth="1"/>
    <col min="6" max="6" width="9.28515625" style="52" customWidth="1"/>
    <col min="7" max="7" width="15.85546875" style="52" customWidth="1"/>
    <col min="8" max="8" width="8.85546875" style="52" customWidth="1"/>
    <col min="9" max="9" width="6.140625" style="52" customWidth="1"/>
    <col min="10" max="10" width="11" style="52" customWidth="1"/>
    <col min="11" max="11" width="7.85546875" style="52" customWidth="1"/>
    <col min="12" max="12" width="7.140625" style="52" customWidth="1"/>
    <col min="13" max="13" width="7" style="52" customWidth="1"/>
    <col min="14" max="14" width="9.140625" style="52"/>
    <col min="15" max="15" width="9.85546875" style="52" customWidth="1"/>
    <col min="16" max="16" width="10.85546875" style="52" customWidth="1"/>
    <col min="17" max="17" width="12.5703125" style="53" customWidth="1"/>
    <col min="18" max="18" width="9.140625" style="52"/>
    <col min="19" max="19" width="14.140625" style="52" customWidth="1"/>
    <col min="20" max="20" width="12.85546875" style="52" customWidth="1"/>
    <col min="21" max="1024" width="9.140625" style="52"/>
  </cols>
  <sheetData>
    <row r="1" spans="1:21" ht="32.25" customHeight="1">
      <c r="A1" s="2115"/>
      <c r="B1" s="2115"/>
    </row>
    <row r="2" spans="1:21" ht="11.25" customHeight="1">
      <c r="A2" s="54"/>
      <c r="B2" s="55"/>
      <c r="C2" s="54"/>
      <c r="D2" s="54"/>
      <c r="E2" s="54"/>
      <c r="F2" s="56"/>
      <c r="G2" s="56" t="s">
        <v>131</v>
      </c>
      <c r="H2" s="57" t="s">
        <v>2</v>
      </c>
      <c r="I2" s="59"/>
      <c r="J2" s="59"/>
      <c r="K2" s="59"/>
      <c r="L2" s="59"/>
      <c r="N2" s="60"/>
      <c r="O2" s="60"/>
    </row>
    <row r="3" spans="1:21" ht="11.25" customHeight="1">
      <c r="A3" s="61" t="s">
        <v>4</v>
      </c>
      <c r="B3" s="58" t="s">
        <v>5</v>
      </c>
      <c r="C3" s="58"/>
      <c r="D3" s="54"/>
      <c r="E3" s="54"/>
      <c r="F3" s="56"/>
      <c r="G3" s="56" t="s">
        <v>132</v>
      </c>
      <c r="H3" s="57" t="s">
        <v>7</v>
      </c>
      <c r="I3" s="59"/>
      <c r="J3" s="59"/>
      <c r="K3" s="59"/>
      <c r="L3" s="59"/>
      <c r="M3" s="59"/>
      <c r="N3" s="60"/>
      <c r="O3" s="60"/>
    </row>
    <row r="4" spans="1:21" ht="11.25" customHeight="1">
      <c r="A4" s="62"/>
      <c r="B4" s="63"/>
      <c r="C4" s="62"/>
      <c r="D4" s="62"/>
      <c r="E4" s="62"/>
      <c r="G4" s="62"/>
      <c r="J4" s="62"/>
      <c r="K4" s="64"/>
      <c r="L4" s="64"/>
      <c r="M4" s="60"/>
      <c r="N4" s="60"/>
      <c r="O4" s="60"/>
    </row>
    <row r="5" spans="1:21" ht="11.25" customHeight="1">
      <c r="A5" s="2116" t="s">
        <v>269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60"/>
    </row>
    <row r="6" spans="1:21" ht="11.25" customHeight="1"/>
    <row r="7" spans="1:21" ht="15" customHeight="1">
      <c r="A7" s="2135" t="s">
        <v>134</v>
      </c>
      <c r="B7" s="2117" t="s">
        <v>135</v>
      </c>
      <c r="C7" s="142"/>
      <c r="D7" s="2136" t="s">
        <v>138</v>
      </c>
      <c r="E7" s="2136"/>
      <c r="F7" s="2136"/>
      <c r="G7" s="2136"/>
      <c r="H7" s="2136"/>
      <c r="I7" s="2136"/>
      <c r="J7" s="2136"/>
      <c r="K7" s="2119" t="s">
        <v>270</v>
      </c>
      <c r="L7" s="2119" t="s">
        <v>140</v>
      </c>
      <c r="M7" s="2119" t="s">
        <v>141</v>
      </c>
    </row>
    <row r="8" spans="1:21" ht="60" customHeight="1">
      <c r="A8" s="2135"/>
      <c r="B8" s="2117"/>
      <c r="C8" s="144"/>
      <c r="D8" s="68" t="s">
        <v>136</v>
      </c>
      <c r="E8" s="145" t="s">
        <v>191</v>
      </c>
      <c r="F8" s="68" t="s">
        <v>271</v>
      </c>
      <c r="G8" s="68" t="s">
        <v>142</v>
      </c>
      <c r="H8" s="68" t="s">
        <v>144</v>
      </c>
      <c r="I8" s="68" t="s">
        <v>146</v>
      </c>
      <c r="J8" s="68" t="s">
        <v>143</v>
      </c>
      <c r="K8" s="2119"/>
      <c r="L8" s="2119"/>
      <c r="M8" s="2119"/>
      <c r="N8" s="70"/>
      <c r="O8" s="70"/>
      <c r="P8" s="70"/>
      <c r="Q8" s="71"/>
      <c r="S8" s="70"/>
      <c r="T8" s="70"/>
      <c r="U8" s="70"/>
    </row>
    <row r="9" spans="1:21" ht="30.6" customHeight="1">
      <c r="A9" s="146" t="s">
        <v>272</v>
      </c>
      <c r="B9" s="2129"/>
      <c r="C9" s="2129"/>
      <c r="D9" s="2130" t="s">
        <v>273</v>
      </c>
      <c r="E9" s="2131" t="s">
        <v>274</v>
      </c>
      <c r="F9" s="2132" t="s">
        <v>275</v>
      </c>
      <c r="G9" s="148" t="s">
        <v>276</v>
      </c>
      <c r="H9" s="73">
        <v>9.5</v>
      </c>
      <c r="I9" s="74">
        <v>216</v>
      </c>
      <c r="J9" s="148" t="s">
        <v>277</v>
      </c>
      <c r="K9" s="149" t="s">
        <v>158</v>
      </c>
      <c r="L9" s="74">
        <v>100685</v>
      </c>
      <c r="M9" s="77">
        <v>104710</v>
      </c>
    </row>
    <row r="10" spans="1:21" ht="30.6" customHeight="1">
      <c r="A10" s="150" t="s">
        <v>278</v>
      </c>
      <c r="B10" s="2129"/>
      <c r="C10" s="2129"/>
      <c r="D10" s="2130"/>
      <c r="E10" s="2131"/>
      <c r="F10" s="2132"/>
      <c r="G10" s="103" t="s">
        <v>279</v>
      </c>
      <c r="H10" s="151">
        <v>11.3</v>
      </c>
      <c r="I10" s="103">
        <v>259</v>
      </c>
      <c r="J10" s="99" t="s">
        <v>280</v>
      </c>
      <c r="K10" s="81" t="s">
        <v>158</v>
      </c>
      <c r="L10" s="80">
        <v>120720</v>
      </c>
      <c r="M10" s="82">
        <v>125550</v>
      </c>
    </row>
    <row r="11" spans="1:21" ht="30.6" customHeight="1">
      <c r="A11" s="150" t="s">
        <v>281</v>
      </c>
      <c r="B11" s="2129"/>
      <c r="C11" s="2129"/>
      <c r="D11" s="2130"/>
      <c r="E11" s="2131"/>
      <c r="F11" s="2132"/>
      <c r="G11" s="103" t="s">
        <v>282</v>
      </c>
      <c r="H11" s="79">
        <v>13.1</v>
      </c>
      <c r="I11" s="80">
        <v>302</v>
      </c>
      <c r="J11" s="99" t="s">
        <v>283</v>
      </c>
      <c r="K11" s="81" t="s">
        <v>158</v>
      </c>
      <c r="L11" s="80">
        <v>140765</v>
      </c>
      <c r="M11" s="82">
        <v>146395</v>
      </c>
    </row>
    <row r="12" spans="1:21" ht="30.6" customHeight="1">
      <c r="A12" s="152" t="s">
        <v>284</v>
      </c>
      <c r="B12" s="2129"/>
      <c r="C12" s="2129"/>
      <c r="D12" s="2130"/>
      <c r="E12" s="2131"/>
      <c r="F12" s="2132"/>
      <c r="G12" s="103" t="s">
        <v>285</v>
      </c>
      <c r="H12" s="79">
        <v>14.9</v>
      </c>
      <c r="I12" s="80">
        <v>345</v>
      </c>
      <c r="J12" s="80" t="s">
        <v>286</v>
      </c>
      <c r="K12" s="81" t="s">
        <v>158</v>
      </c>
      <c r="L12" s="75">
        <v>160810</v>
      </c>
      <c r="M12" s="102">
        <v>167240</v>
      </c>
    </row>
    <row r="13" spans="1:21" ht="30.6" customHeight="1">
      <c r="A13" s="150" t="s">
        <v>287</v>
      </c>
      <c r="B13" s="2133"/>
      <c r="C13" s="2133"/>
      <c r="D13" s="2130"/>
      <c r="E13" s="2131"/>
      <c r="F13" s="2134">
        <v>6</v>
      </c>
      <c r="G13" s="103" t="s">
        <v>288</v>
      </c>
      <c r="H13" s="79">
        <v>8.09</v>
      </c>
      <c r="I13" s="80">
        <v>141</v>
      </c>
      <c r="J13" s="103" t="s">
        <v>277</v>
      </c>
      <c r="K13" s="81" t="s">
        <v>158</v>
      </c>
      <c r="L13" s="103">
        <v>76315</v>
      </c>
      <c r="M13" s="154">
        <v>79365</v>
      </c>
    </row>
    <row r="14" spans="1:21" ht="30.6" customHeight="1">
      <c r="A14" s="150" t="s">
        <v>289</v>
      </c>
      <c r="B14" s="2133"/>
      <c r="C14" s="2133"/>
      <c r="D14" s="2130"/>
      <c r="E14" s="2131"/>
      <c r="F14" s="2134"/>
      <c r="G14" s="103" t="s">
        <v>290</v>
      </c>
      <c r="H14" s="151">
        <v>9.5</v>
      </c>
      <c r="I14" s="103">
        <v>167</v>
      </c>
      <c r="J14" s="99" t="s">
        <v>280</v>
      </c>
      <c r="K14" s="81" t="s">
        <v>158</v>
      </c>
      <c r="L14" s="99">
        <v>90395</v>
      </c>
      <c r="M14" s="82">
        <v>94010</v>
      </c>
    </row>
    <row r="15" spans="1:21" ht="30.6" customHeight="1">
      <c r="A15" s="150" t="s">
        <v>291</v>
      </c>
      <c r="B15" s="2133"/>
      <c r="C15" s="2133"/>
      <c r="D15" s="2130"/>
      <c r="E15" s="2131"/>
      <c r="F15" s="2134"/>
      <c r="G15" s="103" t="s">
        <v>292</v>
      </c>
      <c r="H15" s="79">
        <v>11.09</v>
      </c>
      <c r="I15" s="80">
        <v>194</v>
      </c>
      <c r="J15" s="99" t="s">
        <v>283</v>
      </c>
      <c r="K15" s="81" t="s">
        <v>158</v>
      </c>
      <c r="L15" s="99">
        <v>105010</v>
      </c>
      <c r="M15" s="82">
        <v>109210</v>
      </c>
    </row>
    <row r="16" spans="1:21" ht="30.6" customHeight="1">
      <c r="A16" s="155" t="s">
        <v>293</v>
      </c>
      <c r="B16" s="2133"/>
      <c r="C16" s="2133"/>
      <c r="D16" s="2130"/>
      <c r="E16" s="2131"/>
      <c r="F16" s="2134"/>
      <c r="G16" s="103" t="s">
        <v>294</v>
      </c>
      <c r="H16" s="151">
        <v>12.5</v>
      </c>
      <c r="I16" s="103">
        <v>220</v>
      </c>
      <c r="J16" s="99" t="s">
        <v>286</v>
      </c>
      <c r="K16" s="81" t="s">
        <v>158</v>
      </c>
      <c r="L16" s="99">
        <v>119075</v>
      </c>
      <c r="M16" s="156">
        <v>123840</v>
      </c>
    </row>
    <row r="17" spans="1:13" ht="27" customHeight="1">
      <c r="A17" s="2124" t="s">
        <v>295</v>
      </c>
      <c r="B17" s="2124"/>
      <c r="C17" s="2124"/>
      <c r="D17" s="2124"/>
      <c r="E17" s="2124"/>
      <c r="F17" s="2124"/>
      <c r="G17" s="2124"/>
      <c r="H17" s="2124"/>
      <c r="I17" s="2124"/>
      <c r="J17" s="2124"/>
      <c r="K17" s="2124"/>
      <c r="L17" s="2124"/>
      <c r="M17" s="2124"/>
    </row>
    <row r="18" spans="1:13" ht="47.65" customHeight="1">
      <c r="A18" s="2124"/>
      <c r="B18" s="2124"/>
      <c r="C18" s="2124"/>
      <c r="D18" s="2124"/>
      <c r="E18" s="2124"/>
      <c r="F18" s="2124"/>
      <c r="G18" s="2124"/>
      <c r="H18" s="2124"/>
      <c r="I18" s="2124"/>
      <c r="J18" s="2124"/>
      <c r="K18" s="2124"/>
      <c r="L18" s="2124"/>
      <c r="M18" s="2124"/>
    </row>
  </sheetData>
  <mergeCells count="15">
    <mergeCell ref="A1:B1"/>
    <mergeCell ref="A5:L5"/>
    <mergeCell ref="A7:A8"/>
    <mergeCell ref="B7:B8"/>
    <mergeCell ref="D7:J7"/>
    <mergeCell ref="K7:K8"/>
    <mergeCell ref="L7:L8"/>
    <mergeCell ref="A17:M18"/>
    <mergeCell ref="M7:M8"/>
    <mergeCell ref="B9:C12"/>
    <mergeCell ref="D9:D16"/>
    <mergeCell ref="E9:E16"/>
    <mergeCell ref="F9:F12"/>
    <mergeCell ref="B13:C16"/>
    <mergeCell ref="F13:F16"/>
  </mergeCells>
  <hyperlinks>
    <hyperlink ref="A5" location="Меню!A1" display="ЭКСПОЗИТОРЫ ДЛЯ ЛИНОЛЕУМА / КОВРОВ / ПЛЕН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AMJ14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9.140625" style="52"/>
    <col min="2" max="2" width="14.7109375" style="52" customWidth="1"/>
    <col min="3" max="3" width="5.85546875" style="52" hidden="1" customWidth="1"/>
    <col min="4" max="4" width="3.28515625" style="52" customWidth="1"/>
    <col min="5" max="5" width="6.42578125" style="52" customWidth="1"/>
    <col min="6" max="6" width="10.28515625" style="52" customWidth="1"/>
    <col min="7" max="8" width="9.85546875" style="52" customWidth="1"/>
    <col min="9" max="10" width="8.5703125" style="52" customWidth="1"/>
    <col min="11" max="11" width="5.85546875" style="52" customWidth="1"/>
    <col min="12" max="12" width="5.7109375" style="52" customWidth="1"/>
    <col min="13" max="13" width="9.140625" style="52"/>
    <col min="14" max="14" width="10" style="52" customWidth="1"/>
    <col min="15" max="15" width="10.85546875" style="52" customWidth="1"/>
    <col min="16" max="16" width="14.7109375" style="52" customWidth="1"/>
    <col min="17" max="17" width="9.140625" style="52"/>
    <col min="18" max="18" width="12.28515625" style="52" customWidth="1"/>
    <col min="19" max="19" width="12.42578125" style="52" customWidth="1"/>
    <col min="20" max="1024" width="9.140625" style="52"/>
  </cols>
  <sheetData>
    <row r="1" spans="1:16" ht="31.5" customHeight="1">
      <c r="A1" s="2115"/>
      <c r="B1" s="2115"/>
    </row>
    <row r="2" spans="1:16">
      <c r="A2" s="60"/>
      <c r="B2" s="64"/>
      <c r="C2" s="60"/>
      <c r="D2" s="60"/>
      <c r="E2" s="60"/>
      <c r="F2" s="59"/>
      <c r="G2" s="62"/>
      <c r="H2" s="56" t="s">
        <v>131</v>
      </c>
      <c r="I2" s="57" t="s">
        <v>2</v>
      </c>
      <c r="J2" s="57"/>
      <c r="K2" s="59"/>
      <c r="M2" s="60"/>
    </row>
    <row r="3" spans="1:16" ht="15.75" customHeight="1">
      <c r="A3" s="61" t="s">
        <v>4</v>
      </c>
      <c r="B3" s="58" t="s">
        <v>5</v>
      </c>
      <c r="D3" s="60"/>
      <c r="E3" s="60"/>
      <c r="F3" s="59"/>
      <c r="G3" s="62"/>
      <c r="H3" s="56" t="s">
        <v>132</v>
      </c>
      <c r="I3" s="57" t="s">
        <v>7</v>
      </c>
      <c r="J3" s="57"/>
      <c r="K3" s="59"/>
      <c r="L3" s="59"/>
      <c r="M3" s="60"/>
    </row>
    <row r="4" spans="1:16" ht="15.75" customHeight="1">
      <c r="A4" s="62"/>
      <c r="B4" s="63"/>
      <c r="C4" s="62"/>
      <c r="D4" s="62"/>
      <c r="F4" s="62"/>
      <c r="I4" s="62"/>
      <c r="J4" s="62"/>
      <c r="K4" s="64"/>
      <c r="L4" s="60"/>
      <c r="M4" s="60"/>
    </row>
    <row r="5" spans="1:16">
      <c r="A5" s="2116" t="s">
        <v>296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</row>
    <row r="7" spans="1:16" ht="15" customHeight="1">
      <c r="A7" s="2117" t="s">
        <v>134</v>
      </c>
      <c r="B7" s="2117" t="s">
        <v>135</v>
      </c>
      <c r="C7" s="2119" t="s">
        <v>136</v>
      </c>
      <c r="D7" s="2117" t="s">
        <v>138</v>
      </c>
      <c r="E7" s="2117"/>
      <c r="F7" s="2117"/>
      <c r="G7" s="2117"/>
      <c r="H7" s="2117"/>
      <c r="I7" s="2117"/>
      <c r="J7" s="2119" t="s">
        <v>270</v>
      </c>
      <c r="K7" s="2119" t="s">
        <v>140</v>
      </c>
      <c r="L7" s="2119" t="s">
        <v>141</v>
      </c>
    </row>
    <row r="8" spans="1:16" ht="60" customHeight="1">
      <c r="A8" s="2117"/>
      <c r="B8" s="2117"/>
      <c r="C8" s="2119"/>
      <c r="D8" s="122" t="s">
        <v>191</v>
      </c>
      <c r="E8" s="123" t="s">
        <v>271</v>
      </c>
      <c r="F8" s="68" t="s">
        <v>143</v>
      </c>
      <c r="G8" s="68" t="s">
        <v>142</v>
      </c>
      <c r="H8" s="68" t="s">
        <v>146</v>
      </c>
      <c r="I8" s="68" t="s">
        <v>144</v>
      </c>
      <c r="J8" s="2119"/>
      <c r="K8" s="2119"/>
      <c r="L8" s="2119"/>
      <c r="M8" s="1160"/>
      <c r="N8" s="1161"/>
      <c r="P8" s="1149"/>
    </row>
    <row r="9" spans="1:16" ht="72" customHeight="1">
      <c r="A9" s="157" t="s">
        <v>297</v>
      </c>
      <c r="B9" s="73"/>
      <c r="C9" s="2137"/>
      <c r="D9" s="158"/>
      <c r="E9" s="73">
        <v>12</v>
      </c>
      <c r="F9" s="74"/>
      <c r="G9" s="74" t="s">
        <v>298</v>
      </c>
      <c r="H9" s="74">
        <v>9</v>
      </c>
      <c r="I9" s="74">
        <v>0.7</v>
      </c>
      <c r="J9" s="149" t="s">
        <v>158</v>
      </c>
      <c r="K9" s="74">
        <v>19590</v>
      </c>
      <c r="L9" s="159">
        <v>21050</v>
      </c>
      <c r="M9" s="1160"/>
      <c r="N9" s="1161"/>
      <c r="P9" s="53"/>
    </row>
    <row r="10" spans="1:16" ht="72" customHeight="1">
      <c r="A10" s="83" t="s">
        <v>299</v>
      </c>
      <c r="B10" s="79"/>
      <c r="C10" s="2137"/>
      <c r="D10" s="2138" t="s">
        <v>300</v>
      </c>
      <c r="E10" s="79"/>
      <c r="F10" s="80"/>
      <c r="G10" s="80" t="s">
        <v>301</v>
      </c>
      <c r="H10" s="80">
        <v>18</v>
      </c>
      <c r="I10" s="80">
        <v>0.5</v>
      </c>
      <c r="J10" s="81" t="s">
        <v>158</v>
      </c>
      <c r="K10" s="80">
        <v>19810</v>
      </c>
      <c r="L10" s="100">
        <v>21285</v>
      </c>
      <c r="M10" s="1160"/>
      <c r="N10" s="1161"/>
      <c r="P10" s="1149"/>
    </row>
    <row r="11" spans="1:16" ht="72" customHeight="1">
      <c r="A11" s="83" t="s">
        <v>302</v>
      </c>
      <c r="B11" s="79"/>
      <c r="C11" s="2137"/>
      <c r="D11" s="2138"/>
      <c r="E11" s="79"/>
      <c r="F11" s="80"/>
      <c r="G11" s="80" t="s">
        <v>303</v>
      </c>
      <c r="H11" s="80"/>
      <c r="I11" s="80"/>
      <c r="J11" s="81" t="s">
        <v>158</v>
      </c>
      <c r="K11" s="80">
        <v>21930</v>
      </c>
      <c r="L11" s="100">
        <v>23560</v>
      </c>
    </row>
    <row r="12" spans="1:16" ht="79.5" customHeight="1">
      <c r="A12" s="83" t="s">
        <v>304</v>
      </c>
      <c r="B12" s="79"/>
      <c r="C12" s="2137"/>
      <c r="D12" s="2138"/>
      <c r="E12" s="80"/>
      <c r="F12" s="80"/>
      <c r="G12" s="80" t="s">
        <v>305</v>
      </c>
      <c r="H12" s="80">
        <v>30</v>
      </c>
      <c r="I12" s="80">
        <v>1</v>
      </c>
      <c r="J12" s="81" t="s">
        <v>158</v>
      </c>
      <c r="K12" s="80">
        <v>25170</v>
      </c>
      <c r="L12" s="100">
        <v>27040</v>
      </c>
    </row>
    <row r="13" spans="1:16" ht="23.25" customHeight="1">
      <c r="A13" s="2124" t="s">
        <v>306</v>
      </c>
      <c r="B13" s="2124"/>
      <c r="C13" s="2124"/>
      <c r="D13" s="2124"/>
      <c r="E13" s="2124"/>
      <c r="F13" s="2124"/>
      <c r="G13" s="2124"/>
      <c r="H13" s="2124"/>
      <c r="I13" s="2124"/>
      <c r="J13" s="2124"/>
      <c r="K13" s="2124"/>
      <c r="L13" s="2124"/>
    </row>
    <row r="14" spans="1:16" ht="62.25" customHeight="1">
      <c r="A14" s="2124"/>
      <c r="B14" s="2124"/>
      <c r="C14" s="2124"/>
      <c r="D14" s="2124"/>
      <c r="E14" s="2124"/>
      <c r="F14" s="2124"/>
      <c r="G14" s="2124"/>
      <c r="H14" s="2124"/>
      <c r="I14" s="2124"/>
      <c r="J14" s="2124"/>
      <c r="K14" s="2124"/>
      <c r="L14" s="2124"/>
    </row>
  </sheetData>
  <mergeCells count="12">
    <mergeCell ref="C9:C12"/>
    <mergeCell ref="D10:D12"/>
    <mergeCell ref="A13:L14"/>
    <mergeCell ref="A1:B1"/>
    <mergeCell ref="A5:L5"/>
    <mergeCell ref="A7:A8"/>
    <mergeCell ref="B7:B8"/>
    <mergeCell ref="C7:C8"/>
    <mergeCell ref="D7:I7"/>
    <mergeCell ref="J7:J8"/>
    <mergeCell ref="K7:K8"/>
    <mergeCell ref="L7:L8"/>
  </mergeCells>
  <hyperlinks>
    <hyperlink ref="A5" location="Меню!A1" display="ЭКСПОЗИТОРЫ ДЛЯ ДРУГИХ ТОВАРОВ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:AMJ102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15.5703125" defaultRowHeight="15"/>
  <cols>
    <col min="1" max="1" width="12.85546875" style="52" customWidth="1"/>
    <col min="2" max="2" width="15.5703125" style="52"/>
    <col min="3" max="3" width="9" style="52" customWidth="1"/>
    <col min="4" max="4" width="12.140625" style="52" customWidth="1"/>
    <col min="5" max="5" width="11.7109375" style="52" customWidth="1"/>
    <col min="6" max="6" width="13.28515625" style="52" customWidth="1"/>
    <col min="7" max="7" width="16.42578125" style="52" customWidth="1"/>
    <col min="8" max="8" width="9.7109375" style="52" customWidth="1"/>
    <col min="9" max="9" width="7.140625" style="52" customWidth="1"/>
    <col min="10" max="10" width="8.5703125" style="52" customWidth="1"/>
    <col min="11" max="11" width="9" style="52" customWidth="1"/>
    <col min="12" max="12" width="6.28515625" style="52" customWidth="1"/>
    <col min="13" max="13" width="6.5703125" style="52" customWidth="1"/>
    <col min="14" max="14" width="9.28515625" style="52" customWidth="1"/>
    <col min="15" max="16" width="10.28515625" style="52" customWidth="1"/>
    <col min="17" max="17" width="15.5703125" style="53"/>
    <col min="18" max="18" width="15.5703125" style="52"/>
    <col min="19" max="20" width="13.85546875" style="52" customWidth="1"/>
    <col min="21" max="1024" width="15.5703125" style="52"/>
  </cols>
  <sheetData>
    <row r="1" spans="1:21" ht="31.5" customHeight="1">
      <c r="A1" s="2115"/>
      <c r="B1" s="2115"/>
      <c r="C1" s="121"/>
      <c r="D1" s="121"/>
      <c r="E1" s="121"/>
      <c r="F1" s="121"/>
      <c r="G1" s="121"/>
      <c r="H1" s="121"/>
      <c r="I1" s="121"/>
      <c r="J1" s="121"/>
      <c r="K1" s="121"/>
      <c r="L1" s="121"/>
    </row>
    <row r="2" spans="1:21">
      <c r="A2" s="60"/>
      <c r="B2" s="64"/>
      <c r="C2" s="60"/>
      <c r="D2" s="60"/>
      <c r="E2" s="60"/>
      <c r="F2" s="160" t="s">
        <v>131</v>
      </c>
      <c r="G2" s="57" t="s">
        <v>2</v>
      </c>
      <c r="I2" s="62"/>
      <c r="J2" s="59"/>
      <c r="M2" s="59"/>
    </row>
    <row r="3" spans="1:21">
      <c r="A3" s="161" t="s">
        <v>4</v>
      </c>
      <c r="B3" s="58" t="s">
        <v>5</v>
      </c>
      <c r="D3" s="60"/>
      <c r="E3" s="60"/>
      <c r="F3" s="160" t="s">
        <v>132</v>
      </c>
      <c r="G3" s="57" t="s">
        <v>7</v>
      </c>
      <c r="I3" s="62"/>
      <c r="M3" s="62"/>
    </row>
    <row r="4" spans="1:21">
      <c r="B4" s="70"/>
      <c r="I4" s="65"/>
      <c r="M4" s="65"/>
    </row>
    <row r="5" spans="1:21">
      <c r="A5" s="2116" t="s">
        <v>307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</row>
    <row r="7" spans="1:21" ht="12.75" customHeight="1">
      <c r="A7" s="2144" t="s">
        <v>134</v>
      </c>
      <c r="B7" s="2145" t="s">
        <v>135</v>
      </c>
      <c r="C7" s="2146" t="s">
        <v>138</v>
      </c>
      <c r="D7" s="2146"/>
      <c r="E7" s="2146"/>
      <c r="F7" s="2146"/>
      <c r="G7" s="2146"/>
      <c r="H7" s="2146"/>
      <c r="I7" s="2146"/>
      <c r="J7" s="2146"/>
      <c r="K7" s="2147" t="s">
        <v>270</v>
      </c>
      <c r="L7" s="2147" t="s">
        <v>308</v>
      </c>
      <c r="M7" s="2148" t="s">
        <v>141</v>
      </c>
    </row>
    <row r="8" spans="1:21" ht="36">
      <c r="A8" s="2144"/>
      <c r="B8" s="2145"/>
      <c r="C8" s="162" t="s">
        <v>309</v>
      </c>
      <c r="D8" s="162" t="s">
        <v>191</v>
      </c>
      <c r="E8" s="162" t="s">
        <v>310</v>
      </c>
      <c r="F8" s="162" t="s">
        <v>311</v>
      </c>
      <c r="G8" s="162" t="s">
        <v>130</v>
      </c>
      <c r="H8" s="162" t="s">
        <v>312</v>
      </c>
      <c r="I8" s="162" t="s">
        <v>146</v>
      </c>
      <c r="J8" s="162" t="s">
        <v>144</v>
      </c>
      <c r="K8" s="2147"/>
      <c r="L8" s="2147"/>
      <c r="M8" s="2148"/>
      <c r="N8" s="70"/>
      <c r="O8" s="70"/>
      <c r="P8" s="70"/>
      <c r="Q8" s="71"/>
      <c r="S8" s="70"/>
      <c r="T8" s="70"/>
      <c r="U8" s="70"/>
    </row>
    <row r="9" spans="1:21" ht="12" customHeight="1">
      <c r="A9" s="163" t="s">
        <v>313</v>
      </c>
      <c r="B9" s="2139"/>
      <c r="C9" s="2140" t="s">
        <v>314</v>
      </c>
      <c r="D9" s="2141" t="s">
        <v>315</v>
      </c>
      <c r="E9" s="166">
        <v>5</v>
      </c>
      <c r="F9" s="2141" t="s">
        <v>316</v>
      </c>
      <c r="G9" s="2141" t="s">
        <v>317</v>
      </c>
      <c r="H9" s="167">
        <v>300</v>
      </c>
      <c r="I9" s="167">
        <v>0.7</v>
      </c>
      <c r="J9" s="167">
        <v>7.0000000000000001E-3</v>
      </c>
      <c r="K9" s="166" t="s">
        <v>158</v>
      </c>
      <c r="L9" s="167">
        <v>2875</v>
      </c>
      <c r="M9" s="168">
        <v>3175</v>
      </c>
    </row>
    <row r="10" spans="1:21">
      <c r="A10" s="78" t="s">
        <v>318</v>
      </c>
      <c r="B10" s="2139"/>
      <c r="C10" s="2140"/>
      <c r="D10" s="2141"/>
      <c r="E10" s="81">
        <v>7</v>
      </c>
      <c r="F10" s="2141"/>
      <c r="G10" s="2141"/>
      <c r="H10" s="80">
        <v>400</v>
      </c>
      <c r="I10" s="80">
        <v>0.8</v>
      </c>
      <c r="J10" s="80">
        <v>8.0000000000000002E-3</v>
      </c>
      <c r="K10" s="81" t="s">
        <v>158</v>
      </c>
      <c r="L10" s="80">
        <v>3500</v>
      </c>
      <c r="M10" s="169">
        <v>3865</v>
      </c>
    </row>
    <row r="11" spans="1:21">
      <c r="A11" s="78" t="s">
        <v>319</v>
      </c>
      <c r="B11" s="2139"/>
      <c r="C11" s="2140"/>
      <c r="D11" s="2141"/>
      <c r="E11" s="81">
        <v>8</v>
      </c>
      <c r="F11" s="2141"/>
      <c r="G11" s="2141"/>
      <c r="H11" s="80">
        <v>500</v>
      </c>
      <c r="I11" s="80">
        <v>1</v>
      </c>
      <c r="J11" s="80">
        <v>1.4999999999999999E-2</v>
      </c>
      <c r="K11" s="81" t="s">
        <v>158</v>
      </c>
      <c r="L11" s="80">
        <v>4125</v>
      </c>
      <c r="M11" s="169">
        <v>4555</v>
      </c>
    </row>
    <row r="12" spans="1:21">
      <c r="A12" s="78" t="s">
        <v>320</v>
      </c>
      <c r="B12" s="2139"/>
      <c r="C12" s="2140"/>
      <c r="D12" s="2141"/>
      <c r="E12" s="81">
        <v>10</v>
      </c>
      <c r="F12" s="2141"/>
      <c r="G12" s="2141"/>
      <c r="H12" s="80">
        <v>600</v>
      </c>
      <c r="I12" s="80">
        <v>1.5</v>
      </c>
      <c r="J12" s="80">
        <v>0.02</v>
      </c>
      <c r="K12" s="81" t="s">
        <v>158</v>
      </c>
      <c r="L12" s="80">
        <v>5625</v>
      </c>
      <c r="M12" s="169">
        <v>6210</v>
      </c>
    </row>
    <row r="13" spans="1:21">
      <c r="A13" s="78" t="s">
        <v>321</v>
      </c>
      <c r="B13" s="2139"/>
      <c r="C13" s="2140"/>
      <c r="D13" s="2141"/>
      <c r="E13" s="81">
        <v>12</v>
      </c>
      <c r="F13" s="2141"/>
      <c r="G13" s="2141"/>
      <c r="H13" s="80">
        <v>700</v>
      </c>
      <c r="I13" s="80">
        <v>1.9</v>
      </c>
      <c r="J13" s="80">
        <v>0.03</v>
      </c>
      <c r="K13" s="81" t="s">
        <v>158</v>
      </c>
      <c r="L13" s="80">
        <v>8500</v>
      </c>
      <c r="M13" s="169">
        <v>9385</v>
      </c>
    </row>
    <row r="14" spans="1:21">
      <c r="A14" s="78" t="s">
        <v>322</v>
      </c>
      <c r="B14" s="2139"/>
      <c r="C14" s="2140"/>
      <c r="D14" s="2141"/>
      <c r="E14" s="81">
        <v>14</v>
      </c>
      <c r="F14" s="2141"/>
      <c r="G14" s="2141"/>
      <c r="H14" s="80">
        <v>800</v>
      </c>
      <c r="I14" s="80">
        <v>2.5</v>
      </c>
      <c r="J14" s="80">
        <v>4.7E-2</v>
      </c>
      <c r="K14" s="81" t="s">
        <v>158</v>
      </c>
      <c r="L14" s="80">
        <v>8125</v>
      </c>
      <c r="M14" s="169">
        <v>8970</v>
      </c>
    </row>
    <row r="15" spans="1:21">
      <c r="A15" s="170" t="s">
        <v>323</v>
      </c>
      <c r="B15" s="2139"/>
      <c r="C15" s="2140"/>
      <c r="D15" s="2141"/>
      <c r="E15" s="171">
        <v>16</v>
      </c>
      <c r="F15" s="2141"/>
      <c r="G15" s="2141"/>
      <c r="H15" s="172">
        <v>900</v>
      </c>
      <c r="I15" s="172">
        <v>3</v>
      </c>
      <c r="J15" s="172">
        <v>5.7000000000000002E-2</v>
      </c>
      <c r="K15" s="81" t="s">
        <v>158</v>
      </c>
      <c r="L15" s="172">
        <v>14875</v>
      </c>
      <c r="M15" s="173">
        <v>16425</v>
      </c>
    </row>
    <row r="16" spans="1:21" ht="25.5" customHeight="1">
      <c r="A16" s="2143" t="s">
        <v>324</v>
      </c>
      <c r="B16" s="2139"/>
      <c r="C16" s="2140" t="s">
        <v>325</v>
      </c>
      <c r="D16" s="2141" t="s">
        <v>315</v>
      </c>
      <c r="E16" s="175">
        <v>11</v>
      </c>
      <c r="F16" s="2141" t="s">
        <v>316</v>
      </c>
      <c r="G16" s="2141" t="s">
        <v>326</v>
      </c>
      <c r="H16" s="167">
        <v>450</v>
      </c>
      <c r="I16" s="167"/>
      <c r="J16" s="167"/>
      <c r="K16" s="166" t="s">
        <v>327</v>
      </c>
      <c r="L16" s="167">
        <v>3440</v>
      </c>
      <c r="M16" s="168">
        <v>3795</v>
      </c>
    </row>
    <row r="17" spans="1:17" ht="25.5" customHeight="1">
      <c r="A17" s="2143"/>
      <c r="B17" s="2139"/>
      <c r="C17" s="2140"/>
      <c r="D17" s="2141"/>
      <c r="E17" s="176">
        <v>16</v>
      </c>
      <c r="F17" s="2141"/>
      <c r="G17" s="2141"/>
      <c r="H17" s="80">
        <v>600</v>
      </c>
      <c r="I17" s="80"/>
      <c r="J17" s="80"/>
      <c r="K17" s="81" t="s">
        <v>327</v>
      </c>
      <c r="L17" s="80">
        <v>4725</v>
      </c>
      <c r="M17" s="169">
        <v>5220</v>
      </c>
      <c r="Q17" s="1164"/>
    </row>
    <row r="18" spans="1:17" ht="25.5" customHeight="1">
      <c r="A18" s="2143"/>
      <c r="B18" s="2139"/>
      <c r="C18" s="2140"/>
      <c r="D18" s="2141"/>
      <c r="E18" s="177">
        <v>18</v>
      </c>
      <c r="F18" s="2141"/>
      <c r="G18" s="2141"/>
      <c r="H18" s="172">
        <v>800</v>
      </c>
      <c r="I18" s="172"/>
      <c r="J18" s="172"/>
      <c r="K18" s="81" t="s">
        <v>327</v>
      </c>
      <c r="L18" s="172">
        <v>6975</v>
      </c>
      <c r="M18" s="173">
        <v>7705</v>
      </c>
      <c r="Q18" s="1164"/>
    </row>
    <row r="19" spans="1:17" ht="75" customHeight="1">
      <c r="A19" s="174" t="s">
        <v>328</v>
      </c>
      <c r="B19" s="164"/>
      <c r="C19" s="164"/>
      <c r="D19" s="165" t="s">
        <v>315</v>
      </c>
      <c r="E19" s="178">
        <v>5</v>
      </c>
      <c r="F19" s="165" t="s">
        <v>329</v>
      </c>
      <c r="G19" s="165" t="s">
        <v>317</v>
      </c>
      <c r="H19" s="165" t="s">
        <v>330</v>
      </c>
      <c r="I19" s="165">
        <v>0.8</v>
      </c>
      <c r="J19" s="165">
        <v>8.0000000000000002E-3</v>
      </c>
      <c r="K19" s="166" t="s">
        <v>158</v>
      </c>
      <c r="L19" s="165">
        <v>3625</v>
      </c>
      <c r="M19" s="179">
        <v>4005</v>
      </c>
    </row>
    <row r="20" spans="1:17" ht="34.5" customHeight="1">
      <c r="A20" s="163" t="s">
        <v>331</v>
      </c>
      <c r="B20" s="2139"/>
      <c r="C20" s="2140"/>
      <c r="D20" s="167" t="s">
        <v>315</v>
      </c>
      <c r="E20" s="166">
        <v>10</v>
      </c>
      <c r="F20" s="2141" t="s">
        <v>332</v>
      </c>
      <c r="G20" s="2141" t="s">
        <v>317</v>
      </c>
      <c r="H20" s="167" t="s">
        <v>333</v>
      </c>
      <c r="I20" s="167">
        <v>1.3</v>
      </c>
      <c r="J20" s="167">
        <v>1.4999999999999999E-2</v>
      </c>
      <c r="K20" s="166" t="s">
        <v>158</v>
      </c>
      <c r="L20" s="167">
        <v>8625</v>
      </c>
      <c r="M20" s="168">
        <v>9525</v>
      </c>
    </row>
    <row r="21" spans="1:17" ht="34.5" customHeight="1">
      <c r="A21" s="170" t="s">
        <v>334</v>
      </c>
      <c r="B21" s="2139"/>
      <c r="C21" s="2140"/>
      <c r="D21" s="172" t="s">
        <v>315</v>
      </c>
      <c r="E21" s="177">
        <v>13</v>
      </c>
      <c r="F21" s="2141"/>
      <c r="G21" s="2141"/>
      <c r="H21" s="172" t="s">
        <v>335</v>
      </c>
      <c r="I21" s="172">
        <v>2.4</v>
      </c>
      <c r="J21" s="172">
        <v>2.1999999999999999E-2</v>
      </c>
      <c r="K21" s="81" t="s">
        <v>158</v>
      </c>
      <c r="L21" s="172">
        <v>11875</v>
      </c>
      <c r="M21" s="173">
        <v>13110</v>
      </c>
    </row>
    <row r="22" spans="1:17" ht="24.75" customHeight="1">
      <c r="A22" s="180" t="s">
        <v>336</v>
      </c>
      <c r="B22" s="2139"/>
      <c r="C22" s="2140"/>
      <c r="D22" s="181" t="s">
        <v>315</v>
      </c>
      <c r="E22" s="175">
        <v>8</v>
      </c>
      <c r="F22" s="2141" t="s">
        <v>337</v>
      </c>
      <c r="G22" s="2141" t="s">
        <v>338</v>
      </c>
      <c r="H22" s="167">
        <v>600</v>
      </c>
      <c r="I22" s="167">
        <v>0.72</v>
      </c>
      <c r="J22" s="167">
        <v>0.11</v>
      </c>
      <c r="K22" s="166" t="s">
        <v>158</v>
      </c>
      <c r="L22" s="167">
        <v>8750</v>
      </c>
      <c r="M22" s="168">
        <v>9660</v>
      </c>
    </row>
    <row r="23" spans="1:17" ht="22.5" customHeight="1">
      <c r="A23" s="78" t="s">
        <v>339</v>
      </c>
      <c r="B23" s="2139"/>
      <c r="C23" s="2140"/>
      <c r="D23" s="80" t="s">
        <v>315</v>
      </c>
      <c r="E23" s="81">
        <v>8</v>
      </c>
      <c r="F23" s="2141"/>
      <c r="G23" s="2141"/>
      <c r="H23" s="80">
        <v>600</v>
      </c>
      <c r="I23" s="80">
        <v>0.4</v>
      </c>
      <c r="J23" s="80">
        <v>0.06</v>
      </c>
      <c r="K23" s="81" t="s">
        <v>158</v>
      </c>
      <c r="L23" s="80">
        <v>6125</v>
      </c>
      <c r="M23" s="169">
        <v>6765</v>
      </c>
    </row>
    <row r="24" spans="1:17" ht="22.5" customHeight="1">
      <c r="A24" s="182" t="s">
        <v>340</v>
      </c>
      <c r="B24" s="2139"/>
      <c r="C24" s="2140"/>
      <c r="D24" s="80" t="s">
        <v>315</v>
      </c>
      <c r="E24" s="81">
        <v>8</v>
      </c>
      <c r="F24" s="2141"/>
      <c r="G24" s="2141"/>
      <c r="H24" s="75">
        <v>600</v>
      </c>
      <c r="I24" s="75"/>
      <c r="J24" s="75"/>
      <c r="K24" s="81" t="s">
        <v>158</v>
      </c>
      <c r="L24" s="75">
        <v>4375</v>
      </c>
      <c r="M24" s="183">
        <v>4830</v>
      </c>
    </row>
    <row r="25" spans="1:17" ht="24.75" customHeight="1">
      <c r="A25" s="78" t="s">
        <v>341</v>
      </c>
      <c r="B25" s="2139"/>
      <c r="C25" s="2140"/>
      <c r="D25" s="80" t="s">
        <v>315</v>
      </c>
      <c r="E25" s="81">
        <v>12</v>
      </c>
      <c r="F25" s="2141"/>
      <c r="G25" s="2141"/>
      <c r="H25" s="80">
        <v>800</v>
      </c>
      <c r="I25" s="80">
        <v>1.5</v>
      </c>
      <c r="J25" s="80">
        <v>0.25</v>
      </c>
      <c r="K25" s="81" t="s">
        <v>158</v>
      </c>
      <c r="L25" s="80">
        <v>12375</v>
      </c>
      <c r="M25" s="169">
        <v>13665</v>
      </c>
    </row>
    <row r="26" spans="1:17" ht="22.5" customHeight="1">
      <c r="A26" s="78" t="s">
        <v>342</v>
      </c>
      <c r="B26" s="2139"/>
      <c r="C26" s="2140"/>
      <c r="D26" s="80" t="s">
        <v>315</v>
      </c>
      <c r="E26" s="81">
        <v>12</v>
      </c>
      <c r="F26" s="2141"/>
      <c r="G26" s="2141"/>
      <c r="H26" s="80">
        <v>800</v>
      </c>
      <c r="I26" s="80">
        <v>0.51</v>
      </c>
      <c r="J26" s="80">
        <v>0.08</v>
      </c>
      <c r="K26" s="81" t="s">
        <v>158</v>
      </c>
      <c r="L26" s="80">
        <v>9500</v>
      </c>
      <c r="M26" s="169">
        <v>10490</v>
      </c>
    </row>
    <row r="27" spans="1:17" ht="22.5" customHeight="1">
      <c r="A27" s="78" t="s">
        <v>343</v>
      </c>
      <c r="B27" s="2139"/>
      <c r="C27" s="2140"/>
      <c r="D27" s="80" t="s">
        <v>315</v>
      </c>
      <c r="E27" s="81">
        <v>12</v>
      </c>
      <c r="F27" s="2141"/>
      <c r="G27" s="2141"/>
      <c r="H27" s="80">
        <v>800</v>
      </c>
      <c r="I27" s="80"/>
      <c r="J27" s="80"/>
      <c r="K27" s="81" t="s">
        <v>158</v>
      </c>
      <c r="L27" s="80">
        <v>6815</v>
      </c>
      <c r="M27" s="169">
        <v>7525</v>
      </c>
    </row>
    <row r="28" spans="1:17" ht="24.75" customHeight="1">
      <c r="A28" s="184" t="s">
        <v>344</v>
      </c>
      <c r="B28" s="2139"/>
      <c r="C28" s="2140"/>
      <c r="D28" s="80" t="s">
        <v>315</v>
      </c>
      <c r="E28" s="81">
        <v>18</v>
      </c>
      <c r="F28" s="2141"/>
      <c r="G28" s="2141"/>
      <c r="H28" s="99">
        <v>1000</v>
      </c>
      <c r="I28" s="99">
        <v>2.8</v>
      </c>
      <c r="J28" s="99">
        <v>0.48</v>
      </c>
      <c r="K28" s="81" t="s">
        <v>158</v>
      </c>
      <c r="L28" s="99">
        <v>21875</v>
      </c>
      <c r="M28" s="185">
        <v>24150</v>
      </c>
    </row>
    <row r="29" spans="1:17" ht="22.5" customHeight="1">
      <c r="A29" s="184" t="s">
        <v>345</v>
      </c>
      <c r="B29" s="2139"/>
      <c r="C29" s="2140"/>
      <c r="D29" s="80" t="s">
        <v>315</v>
      </c>
      <c r="E29" s="81">
        <v>18</v>
      </c>
      <c r="F29" s="2141"/>
      <c r="G29" s="2141"/>
      <c r="H29" s="99">
        <v>1000</v>
      </c>
      <c r="I29" s="99"/>
      <c r="J29" s="99"/>
      <c r="K29" s="81" t="s">
        <v>158</v>
      </c>
      <c r="L29" s="99">
        <v>15315</v>
      </c>
      <c r="M29" s="169">
        <v>16905</v>
      </c>
    </row>
    <row r="30" spans="1:17" ht="22.5" customHeight="1">
      <c r="A30" s="78" t="s">
        <v>346</v>
      </c>
      <c r="B30" s="2139"/>
      <c r="C30" s="2140"/>
      <c r="D30" s="80" t="s">
        <v>315</v>
      </c>
      <c r="E30" s="81">
        <v>18</v>
      </c>
      <c r="F30" s="2141"/>
      <c r="G30" s="2141"/>
      <c r="H30" s="80">
        <v>1000</v>
      </c>
      <c r="I30" s="80"/>
      <c r="J30" s="80"/>
      <c r="K30" s="81" t="s">
        <v>158</v>
      </c>
      <c r="L30" s="80">
        <v>10940</v>
      </c>
      <c r="M30" s="183">
        <v>12075</v>
      </c>
    </row>
    <row r="31" spans="1:17" ht="24.75" customHeight="1">
      <c r="A31" s="186" t="s">
        <v>347</v>
      </c>
      <c r="B31" s="2139"/>
      <c r="C31" s="2140"/>
      <c r="D31" s="75" t="s">
        <v>315</v>
      </c>
      <c r="E31" s="176">
        <v>45</v>
      </c>
      <c r="F31" s="2141"/>
      <c r="G31" s="2141"/>
      <c r="H31" s="177">
        <v>1200</v>
      </c>
      <c r="I31" s="177">
        <v>5.2</v>
      </c>
      <c r="J31" s="177">
        <v>0.52</v>
      </c>
      <c r="K31" s="171" t="s">
        <v>158</v>
      </c>
      <c r="L31" s="177">
        <v>48750</v>
      </c>
      <c r="M31" s="187">
        <v>53820</v>
      </c>
    </row>
    <row r="32" spans="1:17" ht="58.5" customHeight="1">
      <c r="A32" s="174" t="s">
        <v>348</v>
      </c>
      <c r="B32" s="164"/>
      <c r="C32" s="164"/>
      <c r="D32" s="165" t="s">
        <v>315</v>
      </c>
      <c r="E32" s="178"/>
      <c r="F32" s="165" t="s">
        <v>337</v>
      </c>
      <c r="G32" s="165" t="s">
        <v>338</v>
      </c>
      <c r="H32" s="165">
        <v>600</v>
      </c>
      <c r="I32" s="165"/>
      <c r="J32" s="165"/>
      <c r="K32" s="178" t="s">
        <v>158</v>
      </c>
      <c r="L32" s="165">
        <v>7375</v>
      </c>
      <c r="M32" s="179">
        <v>8145</v>
      </c>
    </row>
    <row r="33" spans="1:13" ht="120" customHeight="1">
      <c r="A33" s="2142" t="s">
        <v>349</v>
      </c>
      <c r="B33" s="2142"/>
      <c r="C33" s="2142"/>
      <c r="D33" s="2142"/>
      <c r="E33" s="2142"/>
      <c r="F33" s="2142"/>
      <c r="G33" s="2142"/>
      <c r="H33" s="2142"/>
      <c r="I33" s="2142"/>
      <c r="J33" s="2142"/>
      <c r="K33" s="2142"/>
      <c r="L33" s="2142"/>
      <c r="M33" s="2142"/>
    </row>
    <row r="34" spans="1:13">
      <c r="A34" s="70"/>
      <c r="D34" s="70"/>
      <c r="E34" s="70"/>
      <c r="F34" s="70"/>
      <c r="G34" s="70"/>
      <c r="H34" s="70"/>
      <c r="I34" s="70"/>
      <c r="J34" s="70"/>
      <c r="K34" s="70"/>
      <c r="L34" s="70"/>
      <c r="M34" s="70"/>
    </row>
    <row r="35" spans="1:13">
      <c r="A35" s="70"/>
      <c r="D35" s="70"/>
      <c r="E35" s="70"/>
      <c r="F35" s="70"/>
      <c r="G35" s="70"/>
      <c r="H35" s="70"/>
      <c r="I35" s="70"/>
      <c r="J35" s="70"/>
      <c r="K35" s="70"/>
      <c r="L35" s="70"/>
      <c r="M35" s="70"/>
    </row>
    <row r="36" spans="1:13">
      <c r="A36" s="70"/>
      <c r="D36" s="70"/>
      <c r="E36" s="70"/>
      <c r="F36" s="70"/>
      <c r="G36" s="70"/>
      <c r="H36" s="70"/>
      <c r="I36" s="70"/>
      <c r="J36" s="70"/>
      <c r="K36" s="70"/>
      <c r="L36" s="70"/>
      <c r="M36" s="70"/>
    </row>
    <row r="37" spans="1:13">
      <c r="A37" s="70"/>
      <c r="D37" s="70"/>
      <c r="E37" s="70"/>
      <c r="F37" s="70"/>
      <c r="G37" s="70"/>
      <c r="H37" s="70"/>
      <c r="I37" s="70"/>
      <c r="J37" s="70"/>
      <c r="K37" s="70"/>
      <c r="L37" s="70"/>
      <c r="M37" s="70"/>
    </row>
    <row r="38" spans="1:13">
      <c r="A38" s="70"/>
      <c r="D38" s="70"/>
      <c r="E38" s="70"/>
      <c r="F38" s="70"/>
      <c r="G38" s="70"/>
      <c r="H38" s="70"/>
      <c r="I38" s="70"/>
      <c r="J38" s="70"/>
      <c r="K38" s="70"/>
      <c r="L38" s="70"/>
      <c r="M38" s="70"/>
    </row>
    <row r="39" spans="1:13">
      <c r="A39" s="70"/>
      <c r="D39" s="70"/>
      <c r="E39" s="70"/>
      <c r="F39" s="70"/>
      <c r="G39" s="70"/>
      <c r="H39" s="70"/>
      <c r="I39" s="70"/>
      <c r="J39" s="70"/>
      <c r="K39" s="70"/>
      <c r="L39" s="70"/>
      <c r="M39" s="70"/>
    </row>
    <row r="40" spans="1:13">
      <c r="A40" s="70"/>
      <c r="D40" s="70"/>
      <c r="E40" s="70"/>
      <c r="F40" s="70"/>
      <c r="G40" s="70"/>
      <c r="H40" s="70"/>
      <c r="I40" s="70"/>
      <c r="J40" s="70"/>
      <c r="K40" s="70"/>
      <c r="L40" s="70"/>
      <c r="M40" s="70"/>
    </row>
    <row r="41" spans="1:13">
      <c r="A41" s="70"/>
      <c r="D41" s="70"/>
      <c r="E41" s="70"/>
      <c r="F41" s="70"/>
      <c r="G41" s="70"/>
      <c r="H41" s="70"/>
      <c r="I41" s="70"/>
      <c r="J41" s="70"/>
      <c r="K41" s="70"/>
      <c r="L41" s="70"/>
      <c r="M41" s="70"/>
    </row>
    <row r="42" spans="1:13">
      <c r="A42" s="70"/>
      <c r="D42" s="70"/>
      <c r="E42" s="70"/>
      <c r="F42" s="70"/>
      <c r="G42" s="70"/>
      <c r="H42" s="70"/>
      <c r="I42" s="70"/>
      <c r="J42" s="70"/>
      <c r="K42" s="70"/>
      <c r="L42" s="70"/>
      <c r="M42" s="70"/>
    </row>
    <row r="43" spans="1:13">
      <c r="A43" s="70"/>
      <c r="D43" s="70"/>
      <c r="E43" s="70"/>
      <c r="F43" s="70"/>
      <c r="G43" s="70"/>
      <c r="H43" s="70"/>
      <c r="I43" s="70"/>
      <c r="J43" s="70"/>
      <c r="K43" s="70"/>
      <c r="L43" s="70"/>
      <c r="M43" s="70"/>
    </row>
    <row r="44" spans="1:13">
      <c r="A44" s="70"/>
      <c r="D44" s="70"/>
      <c r="E44" s="70"/>
      <c r="F44" s="70"/>
      <c r="G44" s="70"/>
      <c r="H44" s="70"/>
      <c r="I44" s="70"/>
      <c r="J44" s="70"/>
      <c r="K44" s="70"/>
      <c r="L44" s="70"/>
      <c r="M44" s="70"/>
    </row>
    <row r="45" spans="1:13">
      <c r="A45" s="70"/>
      <c r="D45" s="70"/>
      <c r="E45" s="70"/>
      <c r="F45" s="70"/>
      <c r="G45" s="70"/>
      <c r="H45" s="70"/>
      <c r="I45" s="70"/>
      <c r="J45" s="70"/>
      <c r="K45" s="70"/>
      <c r="L45" s="70"/>
      <c r="M45" s="70"/>
    </row>
    <row r="46" spans="1:13">
      <c r="A46" s="70"/>
      <c r="D46" s="70"/>
      <c r="E46" s="70"/>
      <c r="F46" s="70"/>
      <c r="G46" s="70"/>
      <c r="H46" s="70"/>
      <c r="I46" s="70"/>
      <c r="J46" s="70"/>
      <c r="K46" s="70"/>
      <c r="L46" s="70"/>
      <c r="M46" s="70"/>
    </row>
    <row r="47" spans="1:13">
      <c r="A47" s="70"/>
      <c r="D47" s="70"/>
      <c r="E47" s="70"/>
      <c r="F47" s="70"/>
      <c r="G47" s="70"/>
      <c r="H47" s="70"/>
      <c r="I47" s="70"/>
      <c r="J47" s="70"/>
      <c r="K47" s="70"/>
      <c r="L47" s="70"/>
      <c r="M47" s="70"/>
    </row>
    <row r="48" spans="1:13">
      <c r="A48" s="70"/>
      <c r="D48" s="70"/>
      <c r="E48" s="70"/>
      <c r="F48" s="70"/>
      <c r="G48" s="70"/>
      <c r="H48" s="70"/>
      <c r="I48" s="70"/>
      <c r="J48" s="70"/>
      <c r="K48" s="70"/>
      <c r="L48" s="70"/>
      <c r="M48" s="70"/>
    </row>
    <row r="49" spans="1:13">
      <c r="A49" s="70"/>
      <c r="D49" s="70"/>
      <c r="E49" s="70"/>
      <c r="F49" s="70"/>
      <c r="G49" s="70"/>
      <c r="H49" s="70"/>
      <c r="I49" s="70"/>
      <c r="J49" s="70"/>
      <c r="K49" s="70"/>
      <c r="L49" s="70"/>
      <c r="M49" s="70"/>
    </row>
    <row r="50" spans="1:13">
      <c r="A50" s="70"/>
      <c r="D50" s="70"/>
      <c r="E50" s="70"/>
      <c r="F50" s="70"/>
      <c r="G50" s="70"/>
      <c r="H50" s="70"/>
      <c r="I50" s="70"/>
      <c r="J50" s="70"/>
      <c r="K50" s="70"/>
      <c r="L50" s="70"/>
      <c r="M50" s="70"/>
    </row>
    <row r="51" spans="1:13">
      <c r="A51" s="70"/>
      <c r="D51" s="70"/>
      <c r="E51" s="70"/>
      <c r="F51" s="70"/>
      <c r="G51" s="70"/>
      <c r="H51" s="70"/>
      <c r="I51" s="70"/>
      <c r="J51" s="70"/>
      <c r="K51" s="70"/>
      <c r="L51" s="70"/>
      <c r="M51" s="70"/>
    </row>
    <row r="52" spans="1:13">
      <c r="A52" s="70"/>
      <c r="D52" s="70"/>
      <c r="E52" s="70"/>
      <c r="F52" s="70"/>
      <c r="G52" s="70"/>
      <c r="H52" s="70"/>
      <c r="I52" s="70"/>
      <c r="J52" s="70"/>
      <c r="K52" s="188"/>
      <c r="L52" s="188"/>
      <c r="M52" s="70"/>
    </row>
    <row r="53" spans="1:13">
      <c r="A53" s="70"/>
      <c r="D53" s="70"/>
      <c r="E53" s="70"/>
      <c r="F53" s="70"/>
      <c r="G53" s="70"/>
      <c r="H53" s="70"/>
      <c r="I53" s="70"/>
      <c r="J53" s="70"/>
      <c r="K53" s="70"/>
      <c r="L53" s="70"/>
      <c r="M53" s="70"/>
    </row>
    <row r="54" spans="1:13">
      <c r="A54" s="70"/>
      <c r="D54" s="70"/>
      <c r="E54" s="70"/>
      <c r="F54" s="70"/>
      <c r="G54" s="70"/>
      <c r="H54" s="70"/>
      <c r="I54" s="70"/>
      <c r="J54" s="70"/>
      <c r="K54" s="70"/>
      <c r="L54" s="70"/>
      <c r="M54" s="70"/>
    </row>
    <row r="55" spans="1:13">
      <c r="A55" s="70"/>
      <c r="D55" s="70"/>
      <c r="E55" s="70"/>
      <c r="F55" s="70"/>
      <c r="G55" s="70"/>
      <c r="H55" s="70"/>
      <c r="I55" s="70"/>
      <c r="J55" s="70"/>
      <c r="K55" s="70"/>
      <c r="L55" s="70"/>
      <c r="M55" s="70"/>
    </row>
    <row r="56" spans="1:13">
      <c r="A56" s="70"/>
      <c r="D56" s="70"/>
      <c r="E56" s="70"/>
      <c r="F56" s="70"/>
      <c r="G56" s="70"/>
      <c r="H56" s="70"/>
      <c r="I56" s="70"/>
      <c r="J56" s="70"/>
      <c r="K56" s="70"/>
      <c r="L56" s="70"/>
      <c r="M56" s="70"/>
    </row>
    <row r="57" spans="1:13">
      <c r="A57" s="70"/>
      <c r="D57" s="70"/>
      <c r="E57" s="70"/>
      <c r="F57" s="70"/>
      <c r="G57" s="70"/>
      <c r="H57" s="70"/>
      <c r="I57" s="70"/>
      <c r="J57" s="70"/>
      <c r="K57" s="70"/>
      <c r="L57" s="70"/>
      <c r="M57" s="70"/>
    </row>
    <row r="58" spans="1:13">
      <c r="A58" s="70"/>
      <c r="D58" s="70"/>
      <c r="E58" s="70"/>
      <c r="F58" s="70"/>
      <c r="G58" s="70"/>
      <c r="H58" s="70"/>
      <c r="I58" s="70"/>
      <c r="J58" s="70"/>
      <c r="K58" s="70"/>
      <c r="L58" s="70"/>
      <c r="M58" s="70"/>
    </row>
    <row r="59" spans="1:13">
      <c r="A59" s="70"/>
      <c r="D59" s="70"/>
      <c r="E59" s="70"/>
      <c r="F59" s="70"/>
      <c r="G59" s="70"/>
      <c r="H59" s="70"/>
      <c r="I59" s="70"/>
      <c r="J59" s="70"/>
      <c r="K59" s="70"/>
      <c r="L59" s="70"/>
      <c r="M59" s="70"/>
    </row>
    <row r="60" spans="1:13">
      <c r="A60" s="70"/>
      <c r="D60" s="70"/>
      <c r="E60" s="70"/>
      <c r="F60" s="70"/>
      <c r="G60" s="70"/>
      <c r="H60" s="70"/>
      <c r="I60" s="70"/>
      <c r="J60" s="70"/>
      <c r="K60" s="70"/>
      <c r="L60" s="70"/>
      <c r="M60" s="70"/>
    </row>
    <row r="61" spans="1:13">
      <c r="A61" s="70"/>
      <c r="D61" s="70"/>
      <c r="E61" s="70"/>
      <c r="F61" s="70"/>
      <c r="G61" s="70"/>
      <c r="H61" s="70"/>
      <c r="I61" s="70"/>
      <c r="J61" s="70"/>
      <c r="K61" s="70"/>
      <c r="L61" s="70"/>
      <c r="M61" s="70"/>
    </row>
    <row r="62" spans="1:13">
      <c r="A62" s="70"/>
      <c r="D62" s="70"/>
      <c r="E62" s="70"/>
      <c r="F62" s="70"/>
      <c r="G62" s="70"/>
      <c r="H62" s="70"/>
      <c r="I62" s="70"/>
      <c r="J62" s="70"/>
      <c r="K62" s="70"/>
      <c r="L62" s="70"/>
      <c r="M62" s="70"/>
    </row>
    <row r="63" spans="1:13">
      <c r="A63" s="70"/>
      <c r="D63" s="70"/>
      <c r="E63" s="70"/>
      <c r="F63" s="70"/>
      <c r="G63" s="70"/>
      <c r="H63" s="70"/>
      <c r="I63" s="70"/>
      <c r="J63" s="70"/>
      <c r="K63" s="70"/>
      <c r="L63" s="70"/>
      <c r="M63" s="70"/>
    </row>
    <row r="64" spans="1:13">
      <c r="A64" s="70"/>
      <c r="D64" s="70"/>
      <c r="E64" s="70"/>
      <c r="F64" s="70"/>
      <c r="G64" s="70"/>
      <c r="H64" s="70"/>
      <c r="I64" s="70"/>
      <c r="J64" s="70"/>
      <c r="K64" s="70"/>
      <c r="L64" s="70"/>
      <c r="M64" s="70"/>
    </row>
    <row r="65" spans="1:13">
      <c r="A65" s="70"/>
      <c r="D65" s="70"/>
      <c r="E65" s="70"/>
      <c r="F65" s="70"/>
      <c r="G65" s="70"/>
      <c r="H65" s="70"/>
      <c r="I65" s="70"/>
      <c r="J65" s="70"/>
      <c r="K65" s="70"/>
      <c r="L65" s="70"/>
      <c r="M65" s="70"/>
    </row>
    <row r="66" spans="1:13">
      <c r="A66" s="70"/>
      <c r="D66" s="70"/>
      <c r="E66" s="70"/>
      <c r="F66" s="70"/>
      <c r="G66" s="70"/>
      <c r="H66" s="70"/>
      <c r="I66" s="70"/>
      <c r="J66" s="70"/>
      <c r="K66" s="70"/>
      <c r="L66" s="70"/>
      <c r="M66" s="70"/>
    </row>
    <row r="67" spans="1:13">
      <c r="A67" s="70"/>
      <c r="D67" s="70"/>
      <c r="E67" s="70"/>
      <c r="F67" s="70"/>
      <c r="G67" s="70"/>
      <c r="H67" s="70"/>
      <c r="I67" s="70"/>
      <c r="J67" s="70"/>
      <c r="K67" s="70"/>
      <c r="L67" s="70"/>
      <c r="M67" s="70"/>
    </row>
    <row r="68" spans="1:13">
      <c r="A68" s="70"/>
      <c r="D68" s="70"/>
      <c r="E68" s="70"/>
      <c r="F68" s="70"/>
      <c r="G68" s="70"/>
      <c r="H68" s="70"/>
      <c r="I68" s="70"/>
      <c r="J68" s="70"/>
      <c r="K68" s="70"/>
      <c r="L68" s="70"/>
      <c r="M68" s="70"/>
    </row>
    <row r="69" spans="1:13">
      <c r="A69" s="70"/>
      <c r="D69" s="70"/>
      <c r="E69" s="70"/>
      <c r="F69" s="70"/>
      <c r="G69" s="70"/>
      <c r="H69" s="70"/>
      <c r="I69" s="70"/>
      <c r="J69" s="70"/>
      <c r="K69" s="70"/>
      <c r="L69" s="70"/>
      <c r="M69" s="70"/>
    </row>
    <row r="70" spans="1:13">
      <c r="A70" s="70"/>
      <c r="D70" s="70"/>
      <c r="E70" s="70"/>
      <c r="F70" s="70"/>
      <c r="G70" s="70"/>
      <c r="H70" s="70"/>
      <c r="I70" s="70"/>
      <c r="J70" s="70"/>
      <c r="K70" s="70"/>
      <c r="L70" s="70"/>
      <c r="M70" s="70"/>
    </row>
    <row r="71" spans="1:13">
      <c r="A71" s="70"/>
      <c r="D71" s="70"/>
      <c r="E71" s="70"/>
      <c r="F71" s="70"/>
      <c r="G71" s="70"/>
      <c r="H71" s="70"/>
      <c r="I71" s="70"/>
      <c r="J71" s="70"/>
      <c r="K71" s="70"/>
      <c r="L71" s="70"/>
      <c r="M71" s="70"/>
    </row>
    <row r="72" spans="1:13">
      <c r="A72" s="70"/>
      <c r="D72" s="70"/>
      <c r="E72" s="70"/>
      <c r="F72" s="70"/>
      <c r="G72" s="70"/>
      <c r="H72" s="70"/>
      <c r="I72" s="70"/>
      <c r="J72" s="70"/>
      <c r="K72" s="70"/>
      <c r="L72" s="70"/>
      <c r="M72" s="70"/>
    </row>
    <row r="73" spans="1:13">
      <c r="A73" s="70"/>
      <c r="D73" s="70"/>
      <c r="E73" s="70"/>
      <c r="F73" s="70"/>
      <c r="G73" s="70"/>
      <c r="H73" s="70"/>
      <c r="I73" s="70"/>
      <c r="J73" s="70"/>
      <c r="K73" s="70"/>
      <c r="L73" s="70"/>
      <c r="M73" s="70"/>
    </row>
    <row r="74" spans="1:13">
      <c r="A74" s="70"/>
      <c r="D74" s="70"/>
      <c r="E74" s="70"/>
      <c r="F74" s="70"/>
      <c r="G74" s="70"/>
      <c r="H74" s="70"/>
      <c r="I74" s="70"/>
      <c r="J74" s="70"/>
      <c r="K74" s="70"/>
      <c r="L74" s="70"/>
      <c r="M74" s="70"/>
    </row>
    <row r="75" spans="1:13">
      <c r="A75" s="70"/>
      <c r="D75" s="70"/>
      <c r="E75" s="70"/>
      <c r="F75" s="70"/>
      <c r="G75" s="70"/>
      <c r="H75" s="70"/>
      <c r="I75" s="70"/>
      <c r="J75" s="70"/>
      <c r="K75" s="70"/>
      <c r="L75" s="70"/>
      <c r="M75" s="70"/>
    </row>
    <row r="76" spans="1:13">
      <c r="A76" s="70"/>
      <c r="D76" s="70"/>
      <c r="E76" s="70"/>
      <c r="F76" s="70"/>
      <c r="G76" s="70"/>
      <c r="H76" s="70"/>
      <c r="I76" s="70"/>
      <c r="J76" s="70"/>
      <c r="K76" s="70"/>
      <c r="L76" s="70"/>
      <c r="M76" s="70"/>
    </row>
    <row r="77" spans="1:13">
      <c r="A77" s="70"/>
      <c r="D77" s="70"/>
      <c r="E77" s="70"/>
      <c r="F77" s="70"/>
      <c r="G77" s="70"/>
      <c r="H77" s="70"/>
      <c r="I77" s="70"/>
      <c r="J77" s="70"/>
      <c r="K77" s="70"/>
      <c r="L77" s="70"/>
      <c r="M77" s="70"/>
    </row>
    <row r="78" spans="1:13">
      <c r="A78" s="70"/>
      <c r="D78" s="70"/>
      <c r="E78" s="70"/>
      <c r="F78" s="70"/>
      <c r="G78" s="70"/>
      <c r="H78" s="70"/>
      <c r="I78" s="70"/>
      <c r="J78" s="70"/>
      <c r="K78" s="70"/>
      <c r="L78" s="70"/>
      <c r="M78" s="70"/>
    </row>
    <row r="79" spans="1:13">
      <c r="A79" s="70"/>
      <c r="D79" s="70"/>
      <c r="E79" s="70"/>
      <c r="F79" s="70"/>
      <c r="G79" s="70"/>
      <c r="H79" s="70"/>
      <c r="I79" s="70"/>
      <c r="J79" s="70"/>
      <c r="K79" s="70"/>
      <c r="L79" s="70"/>
      <c r="M79" s="70"/>
    </row>
    <row r="80" spans="1:13">
      <c r="A80" s="70"/>
      <c r="D80" s="70"/>
      <c r="E80" s="70"/>
      <c r="F80" s="70"/>
      <c r="G80" s="70"/>
      <c r="H80" s="70"/>
      <c r="I80" s="70"/>
      <c r="J80" s="70"/>
      <c r="K80" s="70"/>
      <c r="L80" s="70"/>
      <c r="M80" s="70"/>
    </row>
    <row r="81" spans="1:13">
      <c r="A81" s="70"/>
      <c r="D81" s="70"/>
      <c r="E81" s="70"/>
      <c r="F81" s="70"/>
      <c r="G81" s="70"/>
      <c r="H81" s="70"/>
      <c r="I81" s="70"/>
      <c r="J81" s="70"/>
      <c r="K81" s="70"/>
      <c r="L81" s="70"/>
      <c r="M81" s="70"/>
    </row>
    <row r="82" spans="1:13">
      <c r="A82" s="70"/>
      <c r="D82" s="70"/>
      <c r="E82" s="70"/>
      <c r="F82" s="70"/>
      <c r="G82" s="70"/>
      <c r="H82" s="70"/>
      <c r="I82" s="70"/>
      <c r="J82" s="70"/>
      <c r="K82" s="70"/>
      <c r="L82" s="70"/>
      <c r="M82" s="70"/>
    </row>
    <row r="83" spans="1:13">
      <c r="A83" s="70"/>
      <c r="D83" s="70"/>
      <c r="E83" s="70"/>
      <c r="F83" s="70"/>
      <c r="G83" s="70"/>
      <c r="H83" s="70"/>
      <c r="I83" s="70"/>
      <c r="J83" s="70"/>
      <c r="K83" s="70"/>
      <c r="L83" s="70"/>
      <c r="M83" s="70"/>
    </row>
    <row r="84" spans="1:13">
      <c r="A84" s="70"/>
      <c r="D84" s="70"/>
      <c r="E84" s="70"/>
      <c r="F84" s="70"/>
      <c r="G84" s="70"/>
      <c r="H84" s="70"/>
      <c r="I84" s="70"/>
      <c r="J84" s="70"/>
      <c r="K84" s="70"/>
      <c r="L84" s="70"/>
      <c r="M84" s="70"/>
    </row>
    <row r="85" spans="1:13">
      <c r="A85" s="70"/>
      <c r="D85" s="70"/>
      <c r="E85" s="70"/>
      <c r="F85" s="70"/>
      <c r="G85" s="70"/>
      <c r="H85" s="70"/>
      <c r="I85" s="70"/>
      <c r="J85" s="70"/>
      <c r="K85" s="70"/>
      <c r="L85" s="70"/>
      <c r="M85" s="70"/>
    </row>
    <row r="86" spans="1:13">
      <c r="A86" s="70"/>
      <c r="D86" s="70"/>
      <c r="E86" s="70"/>
      <c r="F86" s="70"/>
      <c r="G86" s="70"/>
      <c r="H86" s="70"/>
      <c r="I86" s="70"/>
      <c r="J86" s="70"/>
      <c r="K86" s="70"/>
      <c r="L86" s="70"/>
      <c r="M86" s="70"/>
    </row>
    <row r="87" spans="1:13">
      <c r="A87" s="70"/>
      <c r="D87" s="70"/>
      <c r="E87" s="70"/>
      <c r="F87" s="70"/>
      <c r="G87" s="70"/>
      <c r="H87" s="70"/>
      <c r="I87" s="70"/>
      <c r="J87" s="70"/>
      <c r="K87" s="70"/>
      <c r="L87" s="70"/>
      <c r="M87" s="70"/>
    </row>
    <row r="88" spans="1:13">
      <c r="A88" s="70"/>
      <c r="D88" s="70"/>
      <c r="E88" s="70"/>
      <c r="F88" s="70"/>
      <c r="G88" s="70"/>
      <c r="H88" s="70"/>
      <c r="I88" s="70"/>
      <c r="J88" s="70"/>
      <c r="K88" s="70"/>
      <c r="L88" s="70"/>
      <c r="M88" s="70"/>
    </row>
    <row r="89" spans="1:13">
      <c r="A89" s="70"/>
      <c r="D89" s="70"/>
      <c r="E89" s="70"/>
      <c r="F89" s="70"/>
      <c r="G89" s="70"/>
      <c r="H89" s="70"/>
      <c r="I89" s="70"/>
      <c r="J89" s="70"/>
      <c r="K89" s="70"/>
      <c r="L89" s="70"/>
      <c r="M89" s="70"/>
    </row>
    <row r="90" spans="1:13">
      <c r="A90" s="70"/>
      <c r="D90" s="70"/>
      <c r="E90" s="70"/>
      <c r="F90" s="70"/>
      <c r="G90" s="70"/>
      <c r="H90" s="70"/>
      <c r="I90" s="70"/>
      <c r="J90" s="70"/>
      <c r="K90" s="70"/>
      <c r="L90" s="70"/>
      <c r="M90" s="70"/>
    </row>
    <row r="91" spans="1:13">
      <c r="A91" s="70"/>
      <c r="D91" s="70"/>
      <c r="E91" s="70"/>
      <c r="F91" s="70"/>
      <c r="G91" s="70"/>
      <c r="H91" s="70"/>
      <c r="I91" s="70"/>
      <c r="J91" s="70"/>
      <c r="K91" s="70"/>
      <c r="L91" s="70"/>
      <c r="M91" s="70"/>
    </row>
    <row r="92" spans="1:13">
      <c r="A92" s="70"/>
      <c r="D92" s="70"/>
      <c r="E92" s="70"/>
      <c r="F92" s="70"/>
      <c r="G92" s="70"/>
      <c r="H92" s="70"/>
      <c r="I92" s="70"/>
      <c r="J92" s="70"/>
      <c r="K92" s="70"/>
      <c r="L92" s="70"/>
      <c r="M92" s="70"/>
    </row>
    <row r="93" spans="1:13">
      <c r="A93" s="70"/>
      <c r="D93" s="70"/>
      <c r="E93" s="70"/>
      <c r="F93" s="70"/>
      <c r="G93" s="70"/>
      <c r="H93" s="70"/>
      <c r="I93" s="70"/>
      <c r="J93" s="70"/>
      <c r="K93" s="70"/>
      <c r="L93" s="70"/>
      <c r="M93" s="70"/>
    </row>
    <row r="94" spans="1:13">
      <c r="A94" s="70"/>
      <c r="D94" s="70"/>
      <c r="E94" s="70"/>
      <c r="F94" s="70"/>
      <c r="G94" s="70"/>
      <c r="H94" s="70"/>
      <c r="I94" s="70"/>
      <c r="J94" s="70"/>
      <c r="K94" s="70"/>
      <c r="L94" s="70"/>
      <c r="M94" s="70"/>
    </row>
    <row r="95" spans="1:13">
      <c r="A95" s="70"/>
      <c r="D95" s="70"/>
      <c r="E95" s="70"/>
      <c r="F95" s="70"/>
      <c r="G95" s="70"/>
      <c r="H95" s="70"/>
      <c r="I95" s="70"/>
      <c r="J95" s="70"/>
      <c r="K95" s="70"/>
      <c r="L95" s="70"/>
      <c r="M95" s="70"/>
    </row>
    <row r="96" spans="1:13">
      <c r="A96" s="70"/>
      <c r="D96" s="70"/>
      <c r="E96" s="70"/>
      <c r="F96" s="70"/>
      <c r="G96" s="70"/>
      <c r="H96" s="70"/>
      <c r="I96" s="70"/>
      <c r="J96" s="70"/>
      <c r="K96" s="70"/>
      <c r="L96" s="70"/>
      <c r="M96" s="70"/>
    </row>
    <row r="97" spans="1:13">
      <c r="A97" s="70"/>
      <c r="D97" s="70"/>
      <c r="E97" s="70"/>
      <c r="F97" s="70"/>
      <c r="G97" s="70"/>
      <c r="H97" s="70"/>
      <c r="I97" s="70"/>
      <c r="J97" s="70"/>
      <c r="K97" s="70"/>
      <c r="L97" s="70"/>
      <c r="M97" s="70"/>
    </row>
    <row r="98" spans="1:13">
      <c r="A98" s="70"/>
      <c r="D98" s="70"/>
      <c r="E98" s="70"/>
      <c r="F98" s="70"/>
      <c r="G98" s="70"/>
      <c r="H98" s="70"/>
      <c r="I98" s="70"/>
      <c r="J98" s="70"/>
      <c r="K98" s="70"/>
      <c r="L98" s="70"/>
      <c r="M98" s="70"/>
    </row>
    <row r="99" spans="1:13">
      <c r="A99" s="70"/>
      <c r="D99" s="70"/>
      <c r="E99" s="70"/>
      <c r="F99" s="70"/>
      <c r="G99" s="70"/>
      <c r="H99" s="70"/>
      <c r="I99" s="70"/>
      <c r="J99" s="70"/>
      <c r="K99" s="70"/>
      <c r="L99" s="70"/>
      <c r="M99" s="70"/>
    </row>
    <row r="100" spans="1:13">
      <c r="A100" s="70"/>
      <c r="D100" s="70"/>
      <c r="E100" s="70"/>
      <c r="F100" s="70"/>
      <c r="G100" s="70"/>
      <c r="H100" s="70"/>
      <c r="I100" s="70"/>
      <c r="J100" s="70"/>
      <c r="K100" s="70"/>
      <c r="L100" s="70"/>
      <c r="M100" s="70"/>
    </row>
    <row r="101" spans="1:13">
      <c r="A101" s="70"/>
      <c r="D101" s="70"/>
      <c r="E101" s="70"/>
      <c r="F101" s="70"/>
      <c r="G101" s="70"/>
      <c r="H101" s="70"/>
      <c r="I101" s="70"/>
      <c r="J101" s="70"/>
      <c r="K101" s="70"/>
      <c r="L101" s="70"/>
      <c r="M101" s="70"/>
    </row>
    <row r="102" spans="1:13">
      <c r="A102" s="70"/>
      <c r="D102" s="70"/>
      <c r="E102" s="70"/>
      <c r="F102" s="70"/>
      <c r="G102" s="70"/>
      <c r="H102" s="70"/>
      <c r="I102" s="70"/>
      <c r="J102" s="70"/>
      <c r="K102" s="70"/>
      <c r="L102" s="70"/>
      <c r="M102" s="70"/>
    </row>
  </sheetData>
  <mergeCells count="28">
    <mergeCell ref="A1:B1"/>
    <mergeCell ref="A5:M5"/>
    <mergeCell ref="A7:A8"/>
    <mergeCell ref="B7:B8"/>
    <mergeCell ref="C7:J7"/>
    <mergeCell ref="K7:K8"/>
    <mergeCell ref="L7:L8"/>
    <mergeCell ref="M7:M8"/>
    <mergeCell ref="B9:B15"/>
    <mergeCell ref="C9:C15"/>
    <mergeCell ref="D9:D15"/>
    <mergeCell ref="F9:F15"/>
    <mergeCell ref="G9:G15"/>
    <mergeCell ref="A16:A18"/>
    <mergeCell ref="B16:B18"/>
    <mergeCell ref="C16:C18"/>
    <mergeCell ref="D16:D18"/>
    <mergeCell ref="F16:F18"/>
    <mergeCell ref="G16:G18"/>
    <mergeCell ref="B20:B21"/>
    <mergeCell ref="C20:C21"/>
    <mergeCell ref="F20:F21"/>
    <mergeCell ref="G20:G21"/>
    <mergeCell ref="B22:B31"/>
    <mergeCell ref="C22:C31"/>
    <mergeCell ref="F22:F31"/>
    <mergeCell ref="G22:G31"/>
    <mergeCell ref="A33:M33"/>
  </mergeCells>
  <hyperlinks>
    <hyperlink ref="A5" location="Меню!A1" display="ЗЕРКАЛА ДЛЯ ТОРГОВЫХ ЗАЛОВ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AMJ25"/>
  <sheetViews>
    <sheetView zoomScaleNormal="100" workbookViewId="0">
      <pane xSplit="5" ySplit="7" topLeftCell="F8" activePane="bottomRight" state="frozen"/>
      <selection pane="topRight" activeCell="F1" sqref="F1"/>
      <selection pane="bottomLeft" activeCell="A8" sqref="A8"/>
      <selection pane="bottomRight" activeCell="A5" sqref="A5:J5"/>
    </sheetView>
  </sheetViews>
  <sheetFormatPr defaultColWidth="9.140625" defaultRowHeight="15"/>
  <cols>
    <col min="1" max="1" width="9.140625" style="52"/>
    <col min="2" max="2" width="7.7109375" style="52" customWidth="1"/>
    <col min="3" max="3" width="11.5703125" style="52" customWidth="1"/>
    <col min="4" max="4" width="0.42578125" style="52" hidden="1" customWidth="1"/>
    <col min="5" max="5" width="2.7109375" style="52" hidden="1" customWidth="1"/>
    <col min="6" max="6" width="9.140625" style="52"/>
    <col min="7" max="7" width="7" style="52" customWidth="1"/>
    <col min="8" max="8" width="8.5703125" style="52" customWidth="1"/>
    <col min="9" max="9" width="7" style="52" customWidth="1"/>
    <col min="10" max="10" width="6.7109375" style="52" customWidth="1"/>
    <col min="11" max="11" width="9.140625" style="52"/>
    <col min="12" max="12" width="10" style="52" customWidth="1"/>
    <col min="13" max="13" width="11.28515625" style="52" customWidth="1"/>
    <col min="14" max="14" width="12" style="53" customWidth="1"/>
    <col min="15" max="15" width="12.28515625" style="52" customWidth="1"/>
    <col min="16" max="17" width="13" style="52" customWidth="1"/>
    <col min="18" max="1024" width="9.140625" style="52"/>
  </cols>
  <sheetData>
    <row r="1" spans="1:18" s="60" customFormat="1" ht="31.5" customHeight="1">
      <c r="A1" s="2115"/>
      <c r="B1" s="2115"/>
      <c r="C1" s="2115"/>
      <c r="D1" s="52"/>
      <c r="E1" s="52"/>
      <c r="F1" s="52"/>
      <c r="G1" s="52"/>
      <c r="H1" s="52"/>
      <c r="I1" s="52"/>
      <c r="J1" s="52"/>
      <c r="K1" s="52"/>
      <c r="L1" s="52"/>
      <c r="M1" s="52"/>
      <c r="N1" s="53"/>
      <c r="O1" s="52"/>
    </row>
    <row r="2" spans="1:18" s="65" customFormat="1" ht="12">
      <c r="A2" s="64"/>
      <c r="B2" s="60"/>
      <c r="C2" s="60"/>
      <c r="D2" s="60"/>
      <c r="E2" s="62"/>
      <c r="F2" s="62"/>
      <c r="G2" s="62"/>
      <c r="H2" s="62"/>
      <c r="I2" s="160" t="s">
        <v>131</v>
      </c>
      <c r="J2" s="57" t="s">
        <v>2</v>
      </c>
      <c r="K2" s="52"/>
      <c r="L2" s="52"/>
      <c r="M2" s="52"/>
      <c r="N2" s="53"/>
      <c r="O2" s="52"/>
    </row>
    <row r="3" spans="1:18" ht="15.75" customHeight="1">
      <c r="A3" s="61" t="s">
        <v>4</v>
      </c>
      <c r="B3" s="58" t="s">
        <v>5</v>
      </c>
      <c r="C3" s="60"/>
      <c r="D3" s="60"/>
      <c r="E3" s="62"/>
      <c r="F3" s="62"/>
      <c r="G3" s="62"/>
      <c r="H3" s="62"/>
      <c r="I3" s="160" t="s">
        <v>132</v>
      </c>
      <c r="J3" s="57" t="s">
        <v>7</v>
      </c>
    </row>
    <row r="4" spans="1:18" s="62" customFormat="1" ht="12">
      <c r="A4" s="52"/>
      <c r="B4" s="70"/>
      <c r="C4" s="65"/>
      <c r="D4" s="52"/>
      <c r="E4" s="65"/>
      <c r="F4" s="65"/>
      <c r="G4" s="65"/>
      <c r="H4" s="65"/>
      <c r="I4" s="52"/>
      <c r="J4" s="65"/>
      <c r="K4" s="52"/>
      <c r="L4" s="52"/>
      <c r="M4" s="52"/>
      <c r="N4" s="53"/>
      <c r="O4" s="52"/>
    </row>
    <row r="5" spans="1:18">
      <c r="A5" s="2116" t="s">
        <v>350</v>
      </c>
      <c r="B5" s="2116"/>
      <c r="C5" s="2116"/>
      <c r="D5" s="2116"/>
      <c r="E5" s="2116"/>
      <c r="F5" s="2116"/>
      <c r="G5" s="2116"/>
      <c r="H5" s="2116"/>
      <c r="I5" s="2116"/>
      <c r="J5" s="2116"/>
    </row>
    <row r="6" spans="1:18">
      <c r="F6" s="189"/>
      <c r="G6" s="189"/>
      <c r="H6" s="189"/>
    </row>
    <row r="7" spans="1:18" ht="36">
      <c r="A7" s="2117" t="s">
        <v>351</v>
      </c>
      <c r="B7" s="2117"/>
      <c r="C7" s="2117"/>
      <c r="D7" s="2117"/>
      <c r="E7" s="2117"/>
      <c r="F7" s="190" t="s">
        <v>352</v>
      </c>
      <c r="G7" s="191" t="s">
        <v>353</v>
      </c>
      <c r="H7" s="191" t="s">
        <v>270</v>
      </c>
      <c r="I7" s="68" t="s">
        <v>354</v>
      </c>
      <c r="J7" s="68" t="s">
        <v>355</v>
      </c>
      <c r="K7" s="70"/>
      <c r="L7" s="70"/>
      <c r="M7" s="70"/>
      <c r="N7" s="71"/>
      <c r="P7" s="64"/>
      <c r="Q7" s="64"/>
      <c r="R7" s="192"/>
    </row>
    <row r="8" spans="1:18" ht="12" customHeight="1">
      <c r="A8" s="2151" t="s">
        <v>356</v>
      </c>
      <c r="B8" s="2151"/>
      <c r="C8" s="2151"/>
      <c r="D8" s="2151"/>
      <c r="E8" s="2151"/>
      <c r="F8" s="79" t="s">
        <v>357</v>
      </c>
      <c r="G8" s="193"/>
      <c r="H8" s="193"/>
      <c r="I8" s="193"/>
      <c r="J8" s="82">
        <v>25</v>
      </c>
      <c r="K8" s="101"/>
    </row>
    <row r="9" spans="1:18" ht="14.25" customHeight="1">
      <c r="A9" s="2151"/>
      <c r="B9" s="2151"/>
      <c r="C9" s="2151"/>
      <c r="D9" s="2151"/>
      <c r="E9" s="2151"/>
      <c r="F9" s="79" t="s">
        <v>358</v>
      </c>
      <c r="G9" s="193"/>
      <c r="H9" s="193"/>
      <c r="I9" s="194">
        <v>20</v>
      </c>
      <c r="J9" s="82">
        <v>30</v>
      </c>
      <c r="K9" s="101"/>
    </row>
    <row r="10" spans="1:18">
      <c r="A10" s="2151"/>
      <c r="B10" s="2151"/>
      <c r="C10" s="2151"/>
      <c r="D10" s="2151"/>
      <c r="E10" s="2151"/>
      <c r="F10" s="79" t="s">
        <v>359</v>
      </c>
      <c r="G10" s="193"/>
      <c r="H10" s="193"/>
      <c r="I10" s="194">
        <v>30</v>
      </c>
      <c r="J10" s="82">
        <v>35</v>
      </c>
      <c r="K10" s="101"/>
    </row>
    <row r="11" spans="1:18" ht="12" customHeight="1">
      <c r="A11" s="2155" t="s">
        <v>360</v>
      </c>
      <c r="B11" s="2155"/>
      <c r="C11" s="2155"/>
      <c r="D11" s="2155"/>
      <c r="E11" s="2155"/>
      <c r="F11" s="85" t="s">
        <v>361</v>
      </c>
      <c r="G11" s="194"/>
      <c r="H11" s="194"/>
      <c r="I11" s="194"/>
      <c r="J11" s="89">
        <v>15</v>
      </c>
      <c r="K11" s="101"/>
    </row>
    <row r="12" spans="1:18" ht="12" customHeight="1">
      <c r="A12" s="2151" t="s">
        <v>362</v>
      </c>
      <c r="B12" s="2151"/>
      <c r="C12" s="2151"/>
      <c r="D12" s="2151"/>
      <c r="E12" s="2151"/>
      <c r="F12" s="79" t="s">
        <v>363</v>
      </c>
      <c r="G12" s="193"/>
      <c r="H12" s="193"/>
      <c r="I12" s="193"/>
      <c r="J12" s="91">
        <v>5</v>
      </c>
      <c r="K12" s="101"/>
    </row>
    <row r="13" spans="1:18" ht="12" customHeight="1">
      <c r="A13" s="2152" t="s">
        <v>364</v>
      </c>
      <c r="B13" s="2152"/>
      <c r="C13" s="2152"/>
      <c r="D13" s="2152"/>
      <c r="E13" s="2152"/>
      <c r="F13" s="79">
        <v>4</v>
      </c>
      <c r="G13" s="193"/>
      <c r="H13" s="193"/>
      <c r="I13" s="193"/>
      <c r="J13" s="91">
        <v>70</v>
      </c>
      <c r="K13" s="101"/>
    </row>
    <row r="14" spans="1:18">
      <c r="A14" s="2152"/>
      <c r="B14" s="2152"/>
      <c r="C14" s="2152"/>
      <c r="D14" s="2152"/>
      <c r="E14" s="2152"/>
      <c r="F14" s="79">
        <v>3</v>
      </c>
      <c r="G14" s="193"/>
      <c r="H14" s="193"/>
      <c r="I14" s="193"/>
      <c r="J14" s="91">
        <v>60</v>
      </c>
      <c r="K14" s="101"/>
      <c r="M14" s="1161"/>
    </row>
    <row r="15" spans="1:18" ht="12" customHeight="1">
      <c r="A15" s="2151" t="s">
        <v>365</v>
      </c>
      <c r="B15" s="2151"/>
      <c r="C15" s="2151"/>
      <c r="D15" s="2151"/>
      <c r="E15" s="2151"/>
      <c r="F15" s="79">
        <v>6</v>
      </c>
      <c r="G15" s="196">
        <v>25</v>
      </c>
      <c r="H15" s="196"/>
      <c r="I15" s="196">
        <v>2150</v>
      </c>
      <c r="J15" s="82">
        <v>2420</v>
      </c>
      <c r="K15" s="101"/>
      <c r="M15" s="1161"/>
    </row>
    <row r="16" spans="1:18">
      <c r="A16" s="2151"/>
      <c r="B16" s="2151"/>
      <c r="C16" s="2151"/>
      <c r="D16" s="2151"/>
      <c r="E16" s="2151"/>
      <c r="F16" s="79">
        <v>8</v>
      </c>
      <c r="G16" s="196">
        <v>25</v>
      </c>
      <c r="H16" s="196"/>
      <c r="I16" s="196">
        <v>3000</v>
      </c>
      <c r="J16" s="82">
        <v>3375</v>
      </c>
      <c r="K16" s="101"/>
      <c r="M16" s="1161"/>
      <c r="N16" s="1221"/>
    </row>
    <row r="17" spans="1:14">
      <c r="A17" s="2151"/>
      <c r="B17" s="2151"/>
      <c r="C17" s="2151"/>
      <c r="D17" s="2151"/>
      <c r="E17" s="2151"/>
      <c r="F17" s="105">
        <v>8</v>
      </c>
      <c r="G17" s="197">
        <v>50</v>
      </c>
      <c r="H17" s="197" t="s">
        <v>366</v>
      </c>
      <c r="I17" s="197">
        <v>4500</v>
      </c>
      <c r="J17" s="198">
        <v>4860</v>
      </c>
      <c r="K17" s="101"/>
      <c r="M17" s="1161"/>
    </row>
    <row r="18" spans="1:14">
      <c r="A18" s="2151"/>
      <c r="B18" s="2151"/>
      <c r="C18" s="2151"/>
      <c r="D18" s="2151"/>
      <c r="E18" s="2151"/>
      <c r="F18" s="85">
        <v>6</v>
      </c>
      <c r="G18" s="194">
        <v>50</v>
      </c>
      <c r="H18" s="199" t="s">
        <v>366</v>
      </c>
      <c r="I18" s="194">
        <v>4315</v>
      </c>
      <c r="J18" s="89">
        <v>4660</v>
      </c>
      <c r="K18" s="101"/>
      <c r="M18" s="1161"/>
    </row>
    <row r="19" spans="1:14">
      <c r="A19" s="2151"/>
      <c r="B19" s="2151"/>
      <c r="C19" s="2151"/>
      <c r="D19" s="2151"/>
      <c r="E19" s="2151"/>
      <c r="F19" s="105">
        <v>10</v>
      </c>
      <c r="G19" s="105">
        <v>25</v>
      </c>
      <c r="H19" s="105"/>
      <c r="I19" s="197">
        <v>3480</v>
      </c>
      <c r="J19" s="198">
        <v>3915</v>
      </c>
      <c r="K19" s="101"/>
      <c r="M19" s="1161"/>
      <c r="N19" s="1221"/>
    </row>
    <row r="20" spans="1:14" ht="12" customHeight="1">
      <c r="A20" s="2153" t="s">
        <v>367</v>
      </c>
      <c r="B20" s="2153"/>
      <c r="C20" s="2153"/>
      <c r="D20" s="118"/>
      <c r="E20" s="200"/>
      <c r="F20" s="85">
        <v>6</v>
      </c>
      <c r="G20" s="85">
        <v>50</v>
      </c>
      <c r="H20" s="85" t="s">
        <v>366</v>
      </c>
      <c r="I20" s="201">
        <v>4315</v>
      </c>
      <c r="J20" s="89">
        <v>4660</v>
      </c>
      <c r="K20" s="101"/>
      <c r="M20" s="1161"/>
    </row>
    <row r="21" spans="1:14" ht="15" customHeight="1">
      <c r="A21" s="2153"/>
      <c r="B21" s="2153"/>
      <c r="C21" s="2153"/>
      <c r="D21" s="118"/>
      <c r="E21" s="200"/>
      <c r="F21" s="85">
        <v>8</v>
      </c>
      <c r="G21" s="85">
        <v>50</v>
      </c>
      <c r="H21" s="85"/>
      <c r="I21" s="201">
        <v>6500</v>
      </c>
      <c r="J21" s="202">
        <v>7500</v>
      </c>
      <c r="K21" s="101"/>
    </row>
    <row r="22" spans="1:14" ht="12" customHeight="1">
      <c r="A22" s="2154" t="s">
        <v>368</v>
      </c>
      <c r="B22" s="2154"/>
      <c r="C22" s="2154"/>
      <c r="D22" s="2154"/>
      <c r="E22" s="2154"/>
      <c r="F22" s="79">
        <v>4</v>
      </c>
      <c r="G22" s="135"/>
      <c r="H22" s="135"/>
      <c r="I22" s="203"/>
      <c r="J22" s="204">
        <v>40</v>
      </c>
      <c r="K22" s="101"/>
    </row>
    <row r="23" spans="1:14" ht="12" customHeight="1">
      <c r="A23" s="2149" t="s">
        <v>369</v>
      </c>
      <c r="B23" s="2149"/>
      <c r="C23" s="2149"/>
      <c r="D23" s="2149"/>
      <c r="E23" s="2149"/>
      <c r="F23" s="85"/>
      <c r="G23" s="135"/>
      <c r="H23" s="135"/>
      <c r="I23" s="203"/>
      <c r="J23" s="206">
        <v>100</v>
      </c>
      <c r="K23" s="101"/>
    </row>
    <row r="24" spans="1:14" ht="12" customHeight="1">
      <c r="A24" s="2150" t="s">
        <v>370</v>
      </c>
      <c r="B24" s="2150"/>
      <c r="C24" s="2150"/>
      <c r="D24" s="2150"/>
      <c r="E24" s="2150"/>
      <c r="F24" s="208" t="s">
        <v>371</v>
      </c>
      <c r="G24" s="209"/>
      <c r="H24" s="209"/>
      <c r="I24" s="189"/>
      <c r="J24" s="210">
        <v>170</v>
      </c>
      <c r="K24" s="101"/>
    </row>
    <row r="25" spans="1:14" ht="54.75" customHeight="1">
      <c r="A25" s="2124" t="s">
        <v>372</v>
      </c>
      <c r="B25" s="2124"/>
      <c r="C25" s="2124"/>
      <c r="D25" s="2124"/>
      <c r="E25" s="2124"/>
      <c r="F25" s="2124"/>
      <c r="G25" s="2124"/>
      <c r="H25" s="2124"/>
      <c r="I25" s="2124"/>
      <c r="J25" s="2124"/>
    </row>
  </sheetData>
  <mergeCells count="13">
    <mergeCell ref="A1:C1"/>
    <mergeCell ref="A5:J5"/>
    <mergeCell ref="A7:E7"/>
    <mergeCell ref="A8:E10"/>
    <mergeCell ref="A11:E11"/>
    <mergeCell ref="A23:E23"/>
    <mergeCell ref="A24:E24"/>
    <mergeCell ref="A25:J25"/>
    <mergeCell ref="A12:E12"/>
    <mergeCell ref="A13:E14"/>
    <mergeCell ref="A15:E19"/>
    <mergeCell ref="A20:C21"/>
    <mergeCell ref="A22:E22"/>
  </mergeCells>
  <hyperlinks>
    <hyperlink ref="A5" location="Меню!A1" display="КРЕПЕЖ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AMJ144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2.5703125" style="52" customWidth="1"/>
    <col min="2" max="2" width="12.7109375" style="52" customWidth="1"/>
    <col min="3" max="3" width="0.140625" style="52" customWidth="1"/>
    <col min="4" max="4" width="10.7109375" style="52" customWidth="1"/>
    <col min="5" max="5" width="10.85546875" style="52" customWidth="1"/>
    <col min="6" max="6" width="7.7109375" style="52" customWidth="1"/>
    <col min="7" max="8" width="8.42578125" style="52" customWidth="1"/>
    <col min="9" max="9" width="9.42578125" style="52" customWidth="1"/>
    <col min="10" max="10" width="10.28515625" style="52" customWidth="1"/>
    <col min="11" max="12" width="10.42578125" style="52" customWidth="1"/>
    <col min="13" max="13" width="6.5703125" style="52" customWidth="1"/>
    <col min="14" max="14" width="11" style="52" customWidth="1"/>
    <col min="15" max="15" width="11.5703125" style="52" customWidth="1"/>
    <col min="16" max="16" width="10.42578125" style="52" customWidth="1"/>
    <col min="17" max="17" width="11.85546875" style="53" customWidth="1"/>
    <col min="18" max="18" width="10.140625" style="52" customWidth="1"/>
    <col min="19" max="20" width="12.85546875" style="52" customWidth="1"/>
    <col min="21" max="21" width="10.85546875" style="52" customWidth="1"/>
    <col min="22" max="1024" width="9.140625" style="52"/>
  </cols>
  <sheetData>
    <row r="1" spans="1:21" ht="30" customHeight="1">
      <c r="A1" s="2115"/>
      <c r="B1" s="2115"/>
      <c r="O1" s="2115"/>
      <c r="P1" s="2115"/>
    </row>
    <row r="2" spans="1:21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J2" s="59"/>
      <c r="K2" s="59"/>
      <c r="L2" s="59"/>
    </row>
    <row r="3" spans="1:2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J3" s="59"/>
      <c r="K3" s="59"/>
      <c r="L3" s="59"/>
      <c r="M3" s="59"/>
    </row>
    <row r="4" spans="1:21">
      <c r="B4" s="70"/>
      <c r="G4" s="65"/>
      <c r="J4" s="65"/>
      <c r="M4" s="65"/>
    </row>
    <row r="5" spans="1:21">
      <c r="A5" s="2116" t="s">
        <v>373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</row>
    <row r="7" spans="1:21" ht="15" customHeight="1">
      <c r="A7" s="2117" t="s">
        <v>134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9" t="s">
        <v>141</v>
      </c>
    </row>
    <row r="8" spans="1:21" ht="66.75" customHeight="1">
      <c r="A8" s="2117"/>
      <c r="B8" s="2118"/>
      <c r="C8" s="2118"/>
      <c r="D8" s="67" t="s">
        <v>374</v>
      </c>
      <c r="E8" s="69" t="s">
        <v>375</v>
      </c>
      <c r="F8" s="69" t="s">
        <v>376</v>
      </c>
      <c r="G8" s="69" t="s">
        <v>377</v>
      </c>
      <c r="H8" s="69" t="s">
        <v>378</v>
      </c>
      <c r="I8" s="69" t="s">
        <v>379</v>
      </c>
      <c r="J8" s="69" t="s">
        <v>380</v>
      </c>
      <c r="K8" s="69" t="s">
        <v>381</v>
      </c>
      <c r="L8" s="69"/>
      <c r="M8" s="2119"/>
      <c r="N8" s="211"/>
      <c r="O8" s="70"/>
      <c r="P8" s="70"/>
      <c r="Q8" s="71"/>
      <c r="R8" s="70"/>
      <c r="S8" s="64"/>
      <c r="T8" s="64"/>
      <c r="U8" s="192"/>
    </row>
    <row r="9" spans="1:21" ht="12" customHeight="1">
      <c r="A9" s="212" t="s">
        <v>382</v>
      </c>
      <c r="B9" s="2160"/>
      <c r="C9" s="2160"/>
      <c r="D9" s="2158" t="s">
        <v>383</v>
      </c>
      <c r="E9" s="2159" t="s">
        <v>384</v>
      </c>
      <c r="F9" s="213">
        <v>75</v>
      </c>
      <c r="G9" s="213">
        <v>20</v>
      </c>
      <c r="H9" s="213"/>
      <c r="I9" s="213"/>
      <c r="J9" s="213"/>
      <c r="K9" s="214">
        <v>50</v>
      </c>
      <c r="L9" s="214"/>
      <c r="M9" s="215">
        <v>100</v>
      </c>
      <c r="N9" s="216"/>
      <c r="O9" s="216"/>
    </row>
    <row r="10" spans="1:21">
      <c r="A10" s="217" t="s">
        <v>385</v>
      </c>
      <c r="B10" s="2160"/>
      <c r="C10" s="2160"/>
      <c r="D10" s="2158"/>
      <c r="E10" s="2159"/>
      <c r="F10" s="218">
        <v>100</v>
      </c>
      <c r="G10" s="218">
        <v>30</v>
      </c>
      <c r="H10" s="218"/>
      <c r="I10" s="218"/>
      <c r="J10" s="218"/>
      <c r="K10" s="219">
        <v>70</v>
      </c>
      <c r="L10" s="219"/>
      <c r="M10" s="220">
        <v>140</v>
      </c>
      <c r="N10" s="216"/>
      <c r="O10" s="216"/>
    </row>
    <row r="11" spans="1:21">
      <c r="A11" s="217" t="s">
        <v>386</v>
      </c>
      <c r="B11" s="2160"/>
      <c r="C11" s="2160"/>
      <c r="D11" s="2158"/>
      <c r="E11" s="2159"/>
      <c r="F11" s="218">
        <v>125</v>
      </c>
      <c r="G11" s="218">
        <v>37</v>
      </c>
      <c r="H11" s="218"/>
      <c r="I11" s="218"/>
      <c r="J11" s="218"/>
      <c r="K11" s="219">
        <v>100</v>
      </c>
      <c r="L11" s="219"/>
      <c r="M11" s="221">
        <v>190</v>
      </c>
      <c r="N11" s="216"/>
      <c r="O11" s="216"/>
    </row>
    <row r="12" spans="1:21">
      <c r="A12" s="217" t="s">
        <v>387</v>
      </c>
      <c r="B12" s="2160"/>
      <c r="C12" s="2160"/>
      <c r="D12" s="2158"/>
      <c r="E12" s="2159"/>
      <c r="F12" s="218">
        <v>160</v>
      </c>
      <c r="G12" s="218">
        <v>40</v>
      </c>
      <c r="H12" s="218"/>
      <c r="I12" s="218"/>
      <c r="J12" s="218"/>
      <c r="K12" s="219">
        <v>145</v>
      </c>
      <c r="L12" s="219"/>
      <c r="M12" s="222">
        <v>355</v>
      </c>
      <c r="N12" s="216"/>
      <c r="O12" s="216"/>
    </row>
    <row r="13" spans="1:21">
      <c r="A13" s="217" t="s">
        <v>388</v>
      </c>
      <c r="B13" s="2160"/>
      <c r="C13" s="2160"/>
      <c r="D13" s="2158"/>
      <c r="E13" s="2159"/>
      <c r="F13" s="218">
        <v>200</v>
      </c>
      <c r="G13" s="218">
        <v>50</v>
      </c>
      <c r="H13" s="218"/>
      <c r="I13" s="218"/>
      <c r="J13" s="218"/>
      <c r="K13" s="219">
        <v>185</v>
      </c>
      <c r="L13" s="219"/>
      <c r="M13" s="222">
        <v>490</v>
      </c>
      <c r="N13" s="216"/>
      <c r="O13" s="216"/>
    </row>
    <row r="14" spans="1:21">
      <c r="A14" s="223" t="s">
        <v>389</v>
      </c>
      <c r="B14" s="2160"/>
      <c r="C14" s="2160"/>
      <c r="D14" s="2158"/>
      <c r="E14" s="2159"/>
      <c r="F14" s="224">
        <v>250</v>
      </c>
      <c r="G14" s="224">
        <v>50</v>
      </c>
      <c r="H14" s="224"/>
      <c r="I14" s="224"/>
      <c r="J14" s="224"/>
      <c r="K14" s="225">
        <v>210</v>
      </c>
      <c r="L14" s="225"/>
      <c r="M14" s="222">
        <v>970</v>
      </c>
      <c r="N14" s="216"/>
      <c r="O14" s="216"/>
    </row>
    <row r="15" spans="1:21" ht="12" customHeight="1">
      <c r="A15" s="212" t="s">
        <v>390</v>
      </c>
      <c r="B15" s="2168"/>
      <c r="C15" s="2168"/>
      <c r="D15" s="2158" t="s">
        <v>391</v>
      </c>
      <c r="E15" s="2159" t="s">
        <v>392</v>
      </c>
      <c r="F15" s="213">
        <v>75</v>
      </c>
      <c r="G15" s="213">
        <v>23</v>
      </c>
      <c r="H15" s="213">
        <v>92</v>
      </c>
      <c r="I15" s="213" t="s">
        <v>393</v>
      </c>
      <c r="J15" s="213" t="s">
        <v>394</v>
      </c>
      <c r="K15" s="214">
        <v>50</v>
      </c>
      <c r="L15" s="214"/>
      <c r="M15" s="215">
        <v>150</v>
      </c>
      <c r="N15" s="216"/>
      <c r="O15" s="216"/>
    </row>
    <row r="16" spans="1:21">
      <c r="A16" s="217" t="s">
        <v>395</v>
      </c>
      <c r="B16" s="2168"/>
      <c r="C16" s="2168"/>
      <c r="D16" s="2158"/>
      <c r="E16" s="2159"/>
      <c r="F16" s="218">
        <v>100</v>
      </c>
      <c r="G16" s="218">
        <v>27</v>
      </c>
      <c r="H16" s="218">
        <v>129</v>
      </c>
      <c r="I16" s="79" t="s">
        <v>396</v>
      </c>
      <c r="J16" s="218" t="s">
        <v>397</v>
      </c>
      <c r="K16" s="219">
        <v>70</v>
      </c>
      <c r="L16" s="219"/>
      <c r="M16" s="226">
        <v>240</v>
      </c>
      <c r="N16" s="216"/>
      <c r="O16" s="216"/>
    </row>
    <row r="17" spans="1:15">
      <c r="A17" s="217" t="s">
        <v>398</v>
      </c>
      <c r="B17" s="2168"/>
      <c r="C17" s="2168"/>
      <c r="D17" s="2158"/>
      <c r="E17" s="2159"/>
      <c r="F17" s="218">
        <v>125</v>
      </c>
      <c r="G17" s="218">
        <v>34</v>
      </c>
      <c r="H17" s="218">
        <v>153</v>
      </c>
      <c r="I17" s="79" t="s">
        <v>396</v>
      </c>
      <c r="J17" s="218" t="s">
        <v>397</v>
      </c>
      <c r="K17" s="219">
        <v>100</v>
      </c>
      <c r="L17" s="219"/>
      <c r="M17" s="226">
        <v>300</v>
      </c>
      <c r="N17" s="216"/>
      <c r="O17" s="216"/>
    </row>
    <row r="18" spans="1:15">
      <c r="A18" s="217" t="s">
        <v>399</v>
      </c>
      <c r="B18" s="2168"/>
      <c r="C18" s="2168"/>
      <c r="D18" s="2158"/>
      <c r="E18" s="2159"/>
      <c r="F18" s="218">
        <v>160</v>
      </c>
      <c r="G18" s="218">
        <v>40</v>
      </c>
      <c r="H18" s="218">
        <v>188</v>
      </c>
      <c r="I18" s="218" t="s">
        <v>400</v>
      </c>
      <c r="J18" s="218" t="s">
        <v>401</v>
      </c>
      <c r="K18" s="219">
        <v>145</v>
      </c>
      <c r="L18" s="219"/>
      <c r="M18" s="226">
        <v>575</v>
      </c>
      <c r="N18" s="216"/>
      <c r="O18" s="216"/>
    </row>
    <row r="19" spans="1:15">
      <c r="A19" s="217" t="s">
        <v>402</v>
      </c>
      <c r="B19" s="2168"/>
      <c r="C19" s="2168"/>
      <c r="D19" s="2158"/>
      <c r="E19" s="2159"/>
      <c r="F19" s="218">
        <v>200</v>
      </c>
      <c r="G19" s="218">
        <v>50</v>
      </c>
      <c r="H19" s="218">
        <v>228</v>
      </c>
      <c r="I19" s="218" t="s">
        <v>400</v>
      </c>
      <c r="J19" s="218" t="s">
        <v>401</v>
      </c>
      <c r="K19" s="219">
        <v>185</v>
      </c>
      <c r="L19" s="219"/>
      <c r="M19" s="226">
        <v>815</v>
      </c>
      <c r="N19" s="216"/>
      <c r="O19" s="216"/>
    </row>
    <row r="20" spans="1:15">
      <c r="A20" s="223" t="s">
        <v>403</v>
      </c>
      <c r="B20" s="2168"/>
      <c r="C20" s="2168"/>
      <c r="D20" s="2158"/>
      <c r="E20" s="2159"/>
      <c r="F20" s="224">
        <v>250</v>
      </c>
      <c r="G20" s="224">
        <v>50</v>
      </c>
      <c r="H20" s="224">
        <v>278</v>
      </c>
      <c r="I20" s="218" t="s">
        <v>400</v>
      </c>
      <c r="J20" s="218" t="s">
        <v>401</v>
      </c>
      <c r="K20" s="225">
        <v>220</v>
      </c>
      <c r="L20" s="225"/>
      <c r="M20" s="222">
        <v>1635</v>
      </c>
      <c r="N20" s="216"/>
      <c r="O20" s="216"/>
    </row>
    <row r="21" spans="1:15" ht="12" customHeight="1">
      <c r="A21" s="212" t="s">
        <v>404</v>
      </c>
      <c r="B21" s="2160"/>
      <c r="C21" s="2160"/>
      <c r="D21" s="2158"/>
      <c r="E21" s="2159" t="s">
        <v>405</v>
      </c>
      <c r="F21" s="213">
        <v>75</v>
      </c>
      <c r="G21" s="213">
        <v>23</v>
      </c>
      <c r="H21" s="213">
        <v>97</v>
      </c>
      <c r="I21" s="213" t="s">
        <v>406</v>
      </c>
      <c r="J21" s="213" t="s">
        <v>407</v>
      </c>
      <c r="K21" s="214">
        <v>50</v>
      </c>
      <c r="L21" s="214"/>
      <c r="M21" s="215">
        <v>120</v>
      </c>
      <c r="N21" s="216"/>
      <c r="O21" s="216"/>
    </row>
    <row r="22" spans="1:15">
      <c r="A22" s="217" t="s">
        <v>408</v>
      </c>
      <c r="B22" s="2160"/>
      <c r="C22" s="2160"/>
      <c r="D22" s="2158"/>
      <c r="E22" s="2159"/>
      <c r="F22" s="218">
        <v>100</v>
      </c>
      <c r="G22" s="218">
        <v>27</v>
      </c>
      <c r="H22" s="218">
        <v>130</v>
      </c>
      <c r="I22" s="218" t="s">
        <v>409</v>
      </c>
      <c r="J22" s="218" t="s">
        <v>397</v>
      </c>
      <c r="K22" s="219">
        <v>70</v>
      </c>
      <c r="L22" s="219"/>
      <c r="M22" s="222">
        <v>195</v>
      </c>
      <c r="N22" s="216"/>
      <c r="O22" s="216"/>
    </row>
    <row r="23" spans="1:15">
      <c r="A23" s="217" t="s">
        <v>410</v>
      </c>
      <c r="B23" s="2160"/>
      <c r="C23" s="2160"/>
      <c r="D23" s="2158"/>
      <c r="E23" s="2159"/>
      <c r="F23" s="218">
        <v>125</v>
      </c>
      <c r="G23" s="218">
        <v>34</v>
      </c>
      <c r="H23" s="218">
        <v>155</v>
      </c>
      <c r="I23" s="218" t="s">
        <v>409</v>
      </c>
      <c r="J23" s="218" t="s">
        <v>397</v>
      </c>
      <c r="K23" s="219">
        <v>100</v>
      </c>
      <c r="L23" s="219"/>
      <c r="M23" s="222">
        <v>250</v>
      </c>
      <c r="N23" s="216"/>
      <c r="O23" s="216"/>
    </row>
    <row r="24" spans="1:15">
      <c r="A24" s="217" t="s">
        <v>411</v>
      </c>
      <c r="B24" s="2160"/>
      <c r="C24" s="2160"/>
      <c r="D24" s="2158"/>
      <c r="E24" s="2159"/>
      <c r="F24" s="218">
        <v>160</v>
      </c>
      <c r="G24" s="218">
        <v>40</v>
      </c>
      <c r="H24" s="218">
        <v>195</v>
      </c>
      <c r="I24" s="218" t="s">
        <v>412</v>
      </c>
      <c r="J24" s="218" t="s">
        <v>413</v>
      </c>
      <c r="K24" s="219">
        <v>145</v>
      </c>
      <c r="L24" s="219"/>
      <c r="M24" s="227">
        <v>535</v>
      </c>
      <c r="N24" s="216"/>
      <c r="O24" s="216"/>
    </row>
    <row r="25" spans="1:15">
      <c r="A25" s="217" t="s">
        <v>414</v>
      </c>
      <c r="B25" s="2160"/>
      <c r="C25" s="2160"/>
      <c r="D25" s="2158"/>
      <c r="E25" s="2159"/>
      <c r="F25" s="218">
        <v>200</v>
      </c>
      <c r="G25" s="218">
        <v>50</v>
      </c>
      <c r="H25" s="218">
        <v>235</v>
      </c>
      <c r="I25" s="218" t="s">
        <v>412</v>
      </c>
      <c r="J25" s="218" t="s">
        <v>413</v>
      </c>
      <c r="K25" s="219">
        <v>185</v>
      </c>
      <c r="L25" s="219"/>
      <c r="M25" s="226">
        <v>695</v>
      </c>
      <c r="N25" s="216"/>
      <c r="O25" s="216"/>
    </row>
    <row r="26" spans="1:15">
      <c r="A26" s="223" t="s">
        <v>415</v>
      </c>
      <c r="B26" s="2160"/>
      <c r="C26" s="2160"/>
      <c r="D26" s="2158"/>
      <c r="E26" s="2159"/>
      <c r="F26" s="224">
        <v>250</v>
      </c>
      <c r="G26" s="224">
        <v>50</v>
      </c>
      <c r="H26" s="224">
        <v>285</v>
      </c>
      <c r="I26" s="224" t="s">
        <v>412</v>
      </c>
      <c r="J26" s="224" t="s">
        <v>413</v>
      </c>
      <c r="K26" s="225">
        <v>220</v>
      </c>
      <c r="L26" s="225"/>
      <c r="M26" s="222">
        <v>1400</v>
      </c>
      <c r="N26" s="216"/>
      <c r="O26" s="216"/>
    </row>
    <row r="27" spans="1:15" ht="12" customHeight="1">
      <c r="A27" s="212" t="s">
        <v>416</v>
      </c>
      <c r="B27" s="2160"/>
      <c r="C27" s="2160"/>
      <c r="D27" s="2158"/>
      <c r="E27" s="2159" t="s">
        <v>417</v>
      </c>
      <c r="F27" s="213">
        <v>75</v>
      </c>
      <c r="G27" s="213">
        <v>23</v>
      </c>
      <c r="H27" s="213">
        <v>92</v>
      </c>
      <c r="I27" s="213" t="s">
        <v>393</v>
      </c>
      <c r="J27" s="213" t="s">
        <v>394</v>
      </c>
      <c r="K27" s="214">
        <v>50</v>
      </c>
      <c r="L27" s="214"/>
      <c r="M27" s="228">
        <v>215</v>
      </c>
      <c r="N27" s="216"/>
      <c r="O27" s="216"/>
    </row>
    <row r="28" spans="1:15">
      <c r="A28" s="217" t="s">
        <v>418</v>
      </c>
      <c r="B28" s="2160"/>
      <c r="C28" s="2160"/>
      <c r="D28" s="2158"/>
      <c r="E28" s="2159"/>
      <c r="F28" s="218">
        <v>100</v>
      </c>
      <c r="G28" s="218">
        <v>27</v>
      </c>
      <c r="H28" s="218">
        <v>129</v>
      </c>
      <c r="I28" s="218" t="s">
        <v>419</v>
      </c>
      <c r="J28" s="218" t="s">
        <v>397</v>
      </c>
      <c r="K28" s="219">
        <v>70</v>
      </c>
      <c r="L28" s="219"/>
      <c r="M28" s="226">
        <v>315</v>
      </c>
      <c r="N28" s="216"/>
      <c r="O28" s="216"/>
    </row>
    <row r="29" spans="1:15">
      <c r="A29" s="217" t="s">
        <v>420</v>
      </c>
      <c r="B29" s="2160"/>
      <c r="C29" s="2160"/>
      <c r="D29" s="2158"/>
      <c r="E29" s="2159"/>
      <c r="F29" s="218">
        <v>125</v>
      </c>
      <c r="G29" s="218">
        <v>34</v>
      </c>
      <c r="H29" s="218">
        <v>153</v>
      </c>
      <c r="I29" s="218" t="s">
        <v>419</v>
      </c>
      <c r="J29" s="218" t="s">
        <v>397</v>
      </c>
      <c r="K29" s="219">
        <v>100</v>
      </c>
      <c r="L29" s="219"/>
      <c r="M29" s="226">
        <v>410</v>
      </c>
      <c r="N29" s="216"/>
      <c r="O29" s="216"/>
    </row>
    <row r="30" spans="1:15">
      <c r="A30" s="217" t="s">
        <v>421</v>
      </c>
      <c r="B30" s="2160"/>
      <c r="C30" s="2160"/>
      <c r="D30" s="2158"/>
      <c r="E30" s="2159"/>
      <c r="F30" s="218">
        <v>160</v>
      </c>
      <c r="G30" s="218">
        <v>40</v>
      </c>
      <c r="H30" s="218">
        <v>188</v>
      </c>
      <c r="I30" s="218" t="s">
        <v>412</v>
      </c>
      <c r="J30" s="218" t="s">
        <v>413</v>
      </c>
      <c r="K30" s="219">
        <v>145</v>
      </c>
      <c r="L30" s="219"/>
      <c r="M30" s="226">
        <v>805</v>
      </c>
      <c r="N30" s="216"/>
      <c r="O30" s="216"/>
    </row>
    <row r="31" spans="1:15">
      <c r="A31" s="221" t="s">
        <v>422</v>
      </c>
      <c r="B31" s="2160"/>
      <c r="C31" s="2160"/>
      <c r="D31" s="2158"/>
      <c r="E31" s="2159"/>
      <c r="F31" s="229">
        <v>200</v>
      </c>
      <c r="G31" s="218">
        <v>50</v>
      </c>
      <c r="H31" s="218">
        <v>228</v>
      </c>
      <c r="I31" s="218" t="s">
        <v>412</v>
      </c>
      <c r="J31" s="218" t="s">
        <v>413</v>
      </c>
      <c r="K31" s="219">
        <v>185</v>
      </c>
      <c r="L31" s="219"/>
      <c r="M31" s="226">
        <v>945</v>
      </c>
      <c r="N31" s="216"/>
      <c r="O31" s="216"/>
    </row>
    <row r="32" spans="1:15">
      <c r="A32" s="230" t="s">
        <v>423</v>
      </c>
      <c r="B32" s="2160"/>
      <c r="C32" s="2160"/>
      <c r="D32" s="2158"/>
      <c r="E32" s="2159"/>
      <c r="F32" s="231">
        <v>250</v>
      </c>
      <c r="G32" s="232"/>
      <c r="H32" s="232"/>
      <c r="I32" s="232"/>
      <c r="J32" s="232"/>
      <c r="K32" s="233"/>
      <c r="L32" s="233"/>
      <c r="M32" s="234">
        <v>2015</v>
      </c>
      <c r="N32" s="216"/>
      <c r="O32" s="216"/>
    </row>
    <row r="33" spans="1:16" ht="12" customHeight="1">
      <c r="A33" s="235" t="s">
        <v>424</v>
      </c>
      <c r="B33" s="2156"/>
      <c r="C33" s="2156"/>
      <c r="D33" s="2167" t="s">
        <v>425</v>
      </c>
      <c r="E33" s="2165" t="s">
        <v>426</v>
      </c>
      <c r="F33" s="238">
        <v>50</v>
      </c>
      <c r="G33" s="239">
        <v>18</v>
      </c>
      <c r="H33" s="239">
        <v>69</v>
      </c>
      <c r="I33" s="239"/>
      <c r="J33" s="239">
        <v>10.5</v>
      </c>
      <c r="K33" s="240">
        <v>35</v>
      </c>
      <c r="L33" s="240"/>
      <c r="M33" s="222">
        <v>85</v>
      </c>
      <c r="N33" s="216"/>
      <c r="O33" s="216"/>
    </row>
    <row r="34" spans="1:16">
      <c r="A34" s="235" t="s">
        <v>427</v>
      </c>
      <c r="B34" s="2156"/>
      <c r="C34" s="2156"/>
      <c r="D34" s="2167"/>
      <c r="E34" s="2165"/>
      <c r="F34" s="238">
        <v>75</v>
      </c>
      <c r="G34" s="239">
        <v>23</v>
      </c>
      <c r="H34" s="239">
        <v>100</v>
      </c>
      <c r="I34" s="239"/>
      <c r="J34" s="239">
        <v>10.5</v>
      </c>
      <c r="K34" s="240">
        <v>45</v>
      </c>
      <c r="L34" s="240"/>
      <c r="M34" s="222">
        <v>145</v>
      </c>
      <c r="N34" s="216"/>
      <c r="O34" s="216"/>
    </row>
    <row r="35" spans="1:16">
      <c r="A35" s="235" t="s">
        <v>428</v>
      </c>
      <c r="B35" s="2156"/>
      <c r="C35" s="2156"/>
      <c r="D35" s="2167"/>
      <c r="E35" s="2165"/>
      <c r="F35" s="238">
        <v>100</v>
      </c>
      <c r="G35" s="239">
        <v>27</v>
      </c>
      <c r="H35" s="239">
        <v>130</v>
      </c>
      <c r="I35" s="239"/>
      <c r="J35" s="239" t="s">
        <v>429</v>
      </c>
      <c r="K35" s="240">
        <v>65</v>
      </c>
      <c r="L35" s="240"/>
      <c r="M35" s="222">
        <v>280</v>
      </c>
      <c r="N35" s="216"/>
      <c r="O35" s="216"/>
    </row>
    <row r="36" spans="1:16">
      <c r="A36" s="241" t="s">
        <v>430</v>
      </c>
      <c r="B36" s="2156"/>
      <c r="C36" s="2156"/>
      <c r="D36" s="2167"/>
      <c r="E36" s="2165"/>
      <c r="F36" s="242">
        <v>125</v>
      </c>
      <c r="G36" s="243">
        <v>27</v>
      </c>
      <c r="H36" s="243">
        <v>155</v>
      </c>
      <c r="I36" s="243"/>
      <c r="J36" s="243" t="s">
        <v>429</v>
      </c>
      <c r="K36" s="244">
        <v>85</v>
      </c>
      <c r="L36" s="244"/>
      <c r="M36" s="234">
        <v>300</v>
      </c>
      <c r="N36" s="216"/>
      <c r="O36" s="216"/>
    </row>
    <row r="37" spans="1:16" ht="12" customHeight="1">
      <c r="A37" s="245" t="s">
        <v>431</v>
      </c>
      <c r="B37" s="2160"/>
      <c r="C37" s="2160"/>
      <c r="D37" s="2167"/>
      <c r="E37" s="2161" t="s">
        <v>432</v>
      </c>
      <c r="F37" s="246">
        <v>50</v>
      </c>
      <c r="G37" s="213">
        <v>18</v>
      </c>
      <c r="H37" s="213">
        <v>69</v>
      </c>
      <c r="I37" s="213"/>
      <c r="J37" s="213">
        <v>10.5</v>
      </c>
      <c r="K37" s="214">
        <v>35</v>
      </c>
      <c r="L37" s="214"/>
      <c r="M37" s="222">
        <v>120</v>
      </c>
      <c r="N37" s="216"/>
      <c r="O37" s="216"/>
    </row>
    <row r="38" spans="1:16">
      <c r="A38" s="235" t="s">
        <v>433</v>
      </c>
      <c r="B38" s="2160"/>
      <c r="C38" s="2160"/>
      <c r="D38" s="2167"/>
      <c r="E38" s="2161"/>
      <c r="F38" s="238">
        <v>75</v>
      </c>
      <c r="G38" s="239">
        <v>23</v>
      </c>
      <c r="H38" s="239">
        <v>100</v>
      </c>
      <c r="I38" s="239"/>
      <c r="J38" s="239">
        <v>10.5</v>
      </c>
      <c r="K38" s="240">
        <v>45</v>
      </c>
      <c r="L38" s="240"/>
      <c r="M38" s="235">
        <v>205</v>
      </c>
      <c r="N38" s="216"/>
      <c r="O38" s="216"/>
    </row>
    <row r="39" spans="1:16">
      <c r="A39" s="235" t="s">
        <v>434</v>
      </c>
      <c r="B39" s="2160"/>
      <c r="C39" s="2160"/>
      <c r="D39" s="2167"/>
      <c r="E39" s="2161"/>
      <c r="F39" s="238">
        <v>100</v>
      </c>
      <c r="G39" s="239">
        <v>27</v>
      </c>
      <c r="H39" s="239">
        <v>130</v>
      </c>
      <c r="I39" s="239"/>
      <c r="J39" s="239" t="s">
        <v>429</v>
      </c>
      <c r="K39" s="240">
        <v>65</v>
      </c>
      <c r="L39" s="240"/>
      <c r="M39" s="222">
        <v>315</v>
      </c>
      <c r="N39" s="216"/>
      <c r="O39" s="216"/>
    </row>
    <row r="40" spans="1:16">
      <c r="A40" s="241" t="s">
        <v>435</v>
      </c>
      <c r="B40" s="2160"/>
      <c r="C40" s="2160"/>
      <c r="D40" s="2167"/>
      <c r="E40" s="2161"/>
      <c r="F40" s="242">
        <v>125</v>
      </c>
      <c r="G40" s="243">
        <v>27</v>
      </c>
      <c r="H40" s="243">
        <v>155</v>
      </c>
      <c r="I40" s="243"/>
      <c r="J40" s="243" t="s">
        <v>429</v>
      </c>
      <c r="K40" s="244">
        <v>85</v>
      </c>
      <c r="L40" s="244"/>
      <c r="M40" s="234">
        <v>365</v>
      </c>
      <c r="N40" s="216"/>
      <c r="O40" s="216"/>
    </row>
    <row r="41" spans="1:16" ht="12" customHeight="1">
      <c r="A41" s="245" t="s">
        <v>436</v>
      </c>
      <c r="B41" s="2160"/>
      <c r="C41" s="2160"/>
      <c r="D41" s="2167"/>
      <c r="E41" s="2161" t="s">
        <v>437</v>
      </c>
      <c r="F41" s="246">
        <v>50</v>
      </c>
      <c r="G41" s="213">
        <v>18</v>
      </c>
      <c r="H41" s="213">
        <v>69</v>
      </c>
      <c r="I41" s="213" t="s">
        <v>438</v>
      </c>
      <c r="J41" s="213" t="s">
        <v>439</v>
      </c>
      <c r="K41" s="214">
        <v>35</v>
      </c>
      <c r="L41" s="214"/>
      <c r="M41" s="222">
        <v>85</v>
      </c>
      <c r="N41" s="216"/>
      <c r="O41" s="216"/>
      <c r="P41" s="60"/>
    </row>
    <row r="42" spans="1:16">
      <c r="A42" s="235" t="s">
        <v>440</v>
      </c>
      <c r="B42" s="2160"/>
      <c r="C42" s="2160"/>
      <c r="D42" s="2167"/>
      <c r="E42" s="2161"/>
      <c r="F42" s="238">
        <v>75</v>
      </c>
      <c r="G42" s="239">
        <v>23</v>
      </c>
      <c r="H42" s="239">
        <v>100</v>
      </c>
      <c r="I42" s="239" t="s">
        <v>441</v>
      </c>
      <c r="J42" s="239" t="s">
        <v>442</v>
      </c>
      <c r="K42" s="240">
        <v>50</v>
      </c>
      <c r="L42" s="240"/>
      <c r="M42" s="222">
        <v>140</v>
      </c>
      <c r="N42" s="216"/>
      <c r="O42" s="216"/>
      <c r="P42" s="60"/>
    </row>
    <row r="43" spans="1:16">
      <c r="A43" s="235" t="s">
        <v>443</v>
      </c>
      <c r="B43" s="2160"/>
      <c r="C43" s="2160"/>
      <c r="D43" s="2167"/>
      <c r="E43" s="2161"/>
      <c r="F43" s="238">
        <v>100</v>
      </c>
      <c r="G43" s="239">
        <v>27</v>
      </c>
      <c r="H43" s="239">
        <v>130</v>
      </c>
      <c r="I43" s="239" t="s">
        <v>444</v>
      </c>
      <c r="J43" s="239" t="s">
        <v>445</v>
      </c>
      <c r="K43" s="240">
        <v>65</v>
      </c>
      <c r="L43" s="240"/>
      <c r="M43" s="222">
        <v>245</v>
      </c>
      <c r="N43" s="216"/>
      <c r="O43" s="216"/>
      <c r="P43" s="60"/>
    </row>
    <row r="44" spans="1:16">
      <c r="A44" s="241" t="s">
        <v>446</v>
      </c>
      <c r="B44" s="2160"/>
      <c r="C44" s="2160"/>
      <c r="D44" s="2167"/>
      <c r="E44" s="2161"/>
      <c r="F44" s="242">
        <v>125</v>
      </c>
      <c r="G44" s="243">
        <v>27</v>
      </c>
      <c r="H44" s="243">
        <v>155</v>
      </c>
      <c r="I44" s="243" t="s">
        <v>444</v>
      </c>
      <c r="J44" s="239" t="s">
        <v>445</v>
      </c>
      <c r="K44" s="244">
        <v>85</v>
      </c>
      <c r="L44" s="244"/>
      <c r="M44" s="234">
        <v>325</v>
      </c>
      <c r="N44" s="216"/>
      <c r="O44" s="216"/>
      <c r="P44" s="60"/>
    </row>
    <row r="45" spans="1:16" ht="12" customHeight="1">
      <c r="A45" s="245" t="s">
        <v>447</v>
      </c>
      <c r="B45" s="2160"/>
      <c r="C45" s="2160"/>
      <c r="D45" s="2167"/>
      <c r="E45" s="2161" t="s">
        <v>448</v>
      </c>
      <c r="F45" s="246">
        <v>50</v>
      </c>
      <c r="G45" s="213">
        <v>18</v>
      </c>
      <c r="H45" s="213">
        <v>69</v>
      </c>
      <c r="I45" s="213" t="s">
        <v>449</v>
      </c>
      <c r="J45" s="213" t="s">
        <v>450</v>
      </c>
      <c r="K45" s="214">
        <v>35</v>
      </c>
      <c r="L45" s="214"/>
      <c r="M45" s="222">
        <v>65</v>
      </c>
      <c r="N45" s="216"/>
      <c r="O45" s="216"/>
      <c r="P45" s="60"/>
    </row>
    <row r="46" spans="1:16">
      <c r="A46" s="235" t="s">
        <v>451</v>
      </c>
      <c r="B46" s="2160"/>
      <c r="C46" s="2160"/>
      <c r="D46" s="2167"/>
      <c r="E46" s="2161"/>
      <c r="F46" s="238">
        <v>75</v>
      </c>
      <c r="G46" s="239">
        <v>23</v>
      </c>
      <c r="H46" s="239">
        <v>100</v>
      </c>
      <c r="I46" s="239" t="s">
        <v>452</v>
      </c>
      <c r="J46" s="239" t="s">
        <v>453</v>
      </c>
      <c r="K46" s="240">
        <v>50</v>
      </c>
      <c r="L46" s="240"/>
      <c r="M46" s="235">
        <v>115</v>
      </c>
      <c r="N46" s="216"/>
      <c r="O46" s="216"/>
      <c r="P46" s="60"/>
    </row>
    <row r="47" spans="1:16">
      <c r="A47" s="235" t="s">
        <v>454</v>
      </c>
      <c r="B47" s="2160"/>
      <c r="C47" s="2160"/>
      <c r="D47" s="2167"/>
      <c r="E47" s="2161"/>
      <c r="F47" s="238">
        <v>100</v>
      </c>
      <c r="G47" s="239">
        <v>27</v>
      </c>
      <c r="H47" s="239">
        <v>134</v>
      </c>
      <c r="I47" s="239" t="s">
        <v>452</v>
      </c>
      <c r="J47" s="239" t="s">
        <v>453</v>
      </c>
      <c r="K47" s="240">
        <v>80</v>
      </c>
      <c r="L47" s="240"/>
      <c r="M47" s="235">
        <v>240</v>
      </c>
      <c r="N47" s="216"/>
      <c r="O47" s="216"/>
      <c r="P47" s="60"/>
    </row>
    <row r="48" spans="1:16">
      <c r="A48" s="241" t="s">
        <v>455</v>
      </c>
      <c r="B48" s="2160"/>
      <c r="C48" s="2160"/>
      <c r="D48" s="2167"/>
      <c r="E48" s="2161"/>
      <c r="F48" s="242">
        <v>125</v>
      </c>
      <c r="G48" s="243">
        <v>27</v>
      </c>
      <c r="H48" s="243">
        <v>157</v>
      </c>
      <c r="I48" s="243" t="s">
        <v>452</v>
      </c>
      <c r="J48" s="243" t="s">
        <v>453</v>
      </c>
      <c r="K48" s="244">
        <v>100</v>
      </c>
      <c r="L48" s="244"/>
      <c r="M48" s="247">
        <v>335</v>
      </c>
      <c r="N48" s="216"/>
      <c r="O48" s="216"/>
      <c r="P48" s="60"/>
    </row>
    <row r="49" spans="1:16" ht="12" customHeight="1">
      <c r="A49" s="245" t="s">
        <v>456</v>
      </c>
      <c r="B49" s="2160"/>
      <c r="C49" s="2160"/>
      <c r="D49" s="2167"/>
      <c r="E49" s="2161" t="s">
        <v>457</v>
      </c>
      <c r="F49" s="246">
        <v>50</v>
      </c>
      <c r="G49" s="213">
        <v>18</v>
      </c>
      <c r="H49" s="213">
        <v>69</v>
      </c>
      <c r="I49" s="213" t="s">
        <v>438</v>
      </c>
      <c r="J49" s="213" t="s">
        <v>458</v>
      </c>
      <c r="K49" s="214">
        <v>35</v>
      </c>
      <c r="L49" s="214"/>
      <c r="M49" s="222">
        <v>120</v>
      </c>
      <c r="N49" s="216"/>
      <c r="O49" s="216"/>
      <c r="P49" s="60"/>
    </row>
    <row r="50" spans="1:16">
      <c r="A50" s="235" t="s">
        <v>459</v>
      </c>
      <c r="B50" s="2160"/>
      <c r="C50" s="2160"/>
      <c r="D50" s="2167"/>
      <c r="E50" s="2161"/>
      <c r="F50" s="238">
        <v>75</v>
      </c>
      <c r="G50" s="239">
        <v>23</v>
      </c>
      <c r="H50" s="239">
        <v>100</v>
      </c>
      <c r="I50" s="239" t="s">
        <v>441</v>
      </c>
      <c r="J50" s="239" t="s">
        <v>442</v>
      </c>
      <c r="K50" s="240">
        <v>45</v>
      </c>
      <c r="L50" s="240"/>
      <c r="M50" s="222">
        <v>205</v>
      </c>
      <c r="N50" s="216"/>
      <c r="O50" s="216"/>
      <c r="P50" s="60"/>
    </row>
    <row r="51" spans="1:16">
      <c r="A51" s="235" t="s">
        <v>460</v>
      </c>
      <c r="B51" s="2160"/>
      <c r="C51" s="2160"/>
      <c r="D51" s="2167"/>
      <c r="E51" s="2161"/>
      <c r="F51" s="238">
        <v>100</v>
      </c>
      <c r="G51" s="239">
        <v>27</v>
      </c>
      <c r="H51" s="239">
        <v>130</v>
      </c>
      <c r="I51" s="239" t="s">
        <v>444</v>
      </c>
      <c r="J51" s="239" t="s">
        <v>461</v>
      </c>
      <c r="K51" s="240">
        <v>65</v>
      </c>
      <c r="L51" s="240"/>
      <c r="M51" s="222">
        <v>495</v>
      </c>
      <c r="N51" s="216"/>
      <c r="O51" s="216"/>
      <c r="P51" s="60"/>
    </row>
    <row r="52" spans="1:16">
      <c r="A52" s="241" t="s">
        <v>462</v>
      </c>
      <c r="B52" s="2160"/>
      <c r="C52" s="2160"/>
      <c r="D52" s="2167"/>
      <c r="E52" s="2161"/>
      <c r="F52" s="242">
        <v>125</v>
      </c>
      <c r="G52" s="243">
        <v>27</v>
      </c>
      <c r="H52" s="243">
        <v>155</v>
      </c>
      <c r="I52" s="243" t="s">
        <v>444</v>
      </c>
      <c r="J52" s="243" t="s">
        <v>461</v>
      </c>
      <c r="K52" s="244">
        <v>85</v>
      </c>
      <c r="L52" s="244"/>
      <c r="M52" s="234">
        <v>415</v>
      </c>
      <c r="N52" s="216"/>
      <c r="O52" s="216"/>
      <c r="P52" s="60"/>
    </row>
    <row r="53" spans="1:16" ht="12" customHeight="1">
      <c r="A53" s="245" t="s">
        <v>463</v>
      </c>
      <c r="B53" s="2160"/>
      <c r="C53" s="2160"/>
      <c r="D53" s="2167"/>
      <c r="E53" s="2161" t="s">
        <v>464</v>
      </c>
      <c r="F53" s="246">
        <v>50</v>
      </c>
      <c r="G53" s="213">
        <v>18</v>
      </c>
      <c r="H53" s="213">
        <v>102</v>
      </c>
      <c r="I53" s="213"/>
      <c r="J53" s="213">
        <v>10.5</v>
      </c>
      <c r="K53" s="214">
        <v>35</v>
      </c>
      <c r="L53" s="214"/>
      <c r="M53" s="222">
        <v>75</v>
      </c>
      <c r="N53" s="216"/>
      <c r="O53" s="216"/>
      <c r="P53" s="60"/>
    </row>
    <row r="54" spans="1:16">
      <c r="A54" s="235" t="s">
        <v>465</v>
      </c>
      <c r="B54" s="2160"/>
      <c r="C54" s="2160"/>
      <c r="D54" s="2167"/>
      <c r="E54" s="2161"/>
      <c r="F54" s="238">
        <v>75</v>
      </c>
      <c r="G54" s="239">
        <v>23</v>
      </c>
      <c r="H54" s="239">
        <v>100</v>
      </c>
      <c r="I54" s="239"/>
      <c r="J54" s="239">
        <v>10.5</v>
      </c>
      <c r="K54" s="240">
        <v>45</v>
      </c>
      <c r="L54" s="240"/>
      <c r="M54" s="222">
        <v>165</v>
      </c>
      <c r="N54" s="216"/>
      <c r="O54" s="216"/>
      <c r="P54" s="60"/>
    </row>
    <row r="55" spans="1:16">
      <c r="A55" s="235" t="s">
        <v>466</v>
      </c>
      <c r="B55" s="2160"/>
      <c r="C55" s="2160"/>
      <c r="D55" s="2167"/>
      <c r="E55" s="2161"/>
      <c r="F55" s="238">
        <v>100</v>
      </c>
      <c r="G55" s="239">
        <v>27</v>
      </c>
      <c r="H55" s="239">
        <v>130</v>
      </c>
      <c r="I55" s="239"/>
      <c r="J55" s="239" t="s">
        <v>429</v>
      </c>
      <c r="K55" s="240">
        <v>65</v>
      </c>
      <c r="L55" s="240"/>
      <c r="M55" s="222">
        <v>260</v>
      </c>
      <c r="N55" s="216"/>
      <c r="O55" s="216"/>
      <c r="P55" s="60"/>
    </row>
    <row r="56" spans="1:16">
      <c r="A56" s="220" t="s">
        <v>467</v>
      </c>
      <c r="B56" s="2160"/>
      <c r="C56" s="2160"/>
      <c r="D56" s="2167"/>
      <c r="E56" s="2161"/>
      <c r="F56" s="242">
        <v>125</v>
      </c>
      <c r="G56" s="243">
        <v>27</v>
      </c>
      <c r="H56" s="243">
        <v>155</v>
      </c>
      <c r="I56" s="243"/>
      <c r="J56" s="243" t="s">
        <v>429</v>
      </c>
      <c r="K56" s="244">
        <v>85</v>
      </c>
      <c r="L56" s="244"/>
      <c r="M56" s="234">
        <v>325</v>
      </c>
      <c r="N56" s="216"/>
      <c r="O56" s="216"/>
      <c r="P56" s="60"/>
    </row>
    <row r="57" spans="1:16" ht="12" customHeight="1">
      <c r="A57" s="245" t="s">
        <v>468</v>
      </c>
      <c r="B57" s="2160"/>
      <c r="C57" s="2160"/>
      <c r="D57" s="2167"/>
      <c r="E57" s="2159" t="s">
        <v>469</v>
      </c>
      <c r="F57" s="246">
        <v>50</v>
      </c>
      <c r="G57" s="213">
        <v>18</v>
      </c>
      <c r="H57" s="213">
        <v>68</v>
      </c>
      <c r="I57" s="213"/>
      <c r="J57" s="213">
        <v>10.5</v>
      </c>
      <c r="K57" s="214">
        <v>25</v>
      </c>
      <c r="L57" s="214"/>
      <c r="M57" s="235">
        <v>95</v>
      </c>
      <c r="N57" s="216"/>
      <c r="O57" s="216"/>
      <c r="P57" s="60"/>
    </row>
    <row r="58" spans="1:16">
      <c r="A58" s="235" t="s">
        <v>470</v>
      </c>
      <c r="B58" s="2160"/>
      <c r="C58" s="2160"/>
      <c r="D58" s="2167"/>
      <c r="E58" s="2159"/>
      <c r="F58" s="238">
        <v>75</v>
      </c>
      <c r="G58" s="239">
        <v>23</v>
      </c>
      <c r="H58" s="239">
        <v>100</v>
      </c>
      <c r="I58" s="239"/>
      <c r="J58" s="239">
        <v>10.5</v>
      </c>
      <c r="K58" s="240">
        <v>45</v>
      </c>
      <c r="L58" s="240"/>
      <c r="M58" s="222">
        <v>215</v>
      </c>
      <c r="N58" s="216"/>
      <c r="O58" s="216"/>
      <c r="P58" s="60"/>
    </row>
    <row r="59" spans="1:16">
      <c r="A59" s="235" t="s">
        <v>471</v>
      </c>
      <c r="B59" s="2160"/>
      <c r="C59" s="2160"/>
      <c r="D59" s="2167"/>
      <c r="E59" s="2159"/>
      <c r="F59" s="238">
        <v>100</v>
      </c>
      <c r="G59" s="239">
        <v>27</v>
      </c>
      <c r="H59" s="239">
        <v>130</v>
      </c>
      <c r="I59" s="239"/>
      <c r="J59" s="239" t="s">
        <v>429</v>
      </c>
      <c r="K59" s="240">
        <v>65</v>
      </c>
      <c r="L59" s="240"/>
      <c r="M59" s="222">
        <v>310</v>
      </c>
      <c r="N59" s="216"/>
      <c r="O59" s="216"/>
      <c r="P59" s="60"/>
    </row>
    <row r="60" spans="1:16">
      <c r="A60" s="241" t="s">
        <v>472</v>
      </c>
      <c r="B60" s="2160"/>
      <c r="C60" s="2160"/>
      <c r="D60" s="2167"/>
      <c r="E60" s="2159"/>
      <c r="F60" s="242">
        <v>125</v>
      </c>
      <c r="G60" s="243">
        <v>27</v>
      </c>
      <c r="H60" s="243">
        <v>155</v>
      </c>
      <c r="I60" s="243"/>
      <c r="J60" s="243" t="s">
        <v>429</v>
      </c>
      <c r="K60" s="244">
        <v>85</v>
      </c>
      <c r="L60" s="244"/>
      <c r="M60" s="234">
        <v>370</v>
      </c>
      <c r="N60" s="216"/>
      <c r="O60" s="216"/>
      <c r="P60" s="60"/>
    </row>
    <row r="61" spans="1:16" ht="12" customHeight="1">
      <c r="A61" s="235" t="s">
        <v>473</v>
      </c>
      <c r="B61" s="2156"/>
      <c r="C61" s="2156"/>
      <c r="D61" s="2162" t="s">
        <v>474</v>
      </c>
      <c r="E61" s="2165" t="s">
        <v>475</v>
      </c>
      <c r="F61" s="238">
        <v>100</v>
      </c>
      <c r="G61" s="239">
        <v>50</v>
      </c>
      <c r="H61" s="239">
        <v>138</v>
      </c>
      <c r="I61" s="239" t="s">
        <v>476</v>
      </c>
      <c r="J61" s="239" t="s">
        <v>477</v>
      </c>
      <c r="K61" s="240">
        <v>150</v>
      </c>
      <c r="L61" s="240"/>
      <c r="M61" s="222">
        <v>815</v>
      </c>
      <c r="N61" s="216"/>
      <c r="O61" s="216"/>
    </row>
    <row r="62" spans="1:16">
      <c r="A62" s="235" t="s">
        <v>478</v>
      </c>
      <c r="B62" s="2156"/>
      <c r="C62" s="2156"/>
      <c r="D62" s="2162"/>
      <c r="E62" s="2165"/>
      <c r="F62" s="238">
        <v>125</v>
      </c>
      <c r="G62" s="239">
        <v>50</v>
      </c>
      <c r="H62" s="239">
        <v>160</v>
      </c>
      <c r="I62" s="239" t="s">
        <v>476</v>
      </c>
      <c r="J62" s="239" t="s">
        <v>477</v>
      </c>
      <c r="K62" s="240">
        <v>180</v>
      </c>
      <c r="L62" s="240"/>
      <c r="M62" s="222">
        <v>895</v>
      </c>
      <c r="N62" s="216"/>
      <c r="O62" s="216"/>
    </row>
    <row r="63" spans="1:16">
      <c r="A63" s="235" t="s">
        <v>479</v>
      </c>
      <c r="B63" s="2156"/>
      <c r="C63" s="2156"/>
      <c r="D63" s="2162"/>
      <c r="E63" s="2165"/>
      <c r="F63" s="238">
        <v>150</v>
      </c>
      <c r="G63" s="239">
        <v>50</v>
      </c>
      <c r="H63" s="239">
        <v>185</v>
      </c>
      <c r="I63" s="239" t="s">
        <v>476</v>
      </c>
      <c r="J63" s="239" t="s">
        <v>477</v>
      </c>
      <c r="K63" s="240">
        <v>250</v>
      </c>
      <c r="L63" s="240"/>
      <c r="M63" s="222">
        <v>965</v>
      </c>
      <c r="N63" s="216"/>
      <c r="O63" s="216"/>
    </row>
    <row r="64" spans="1:16">
      <c r="A64" s="235" t="s">
        <v>480</v>
      </c>
      <c r="B64" s="2156"/>
      <c r="C64" s="2156"/>
      <c r="D64" s="2162"/>
      <c r="E64" s="2165"/>
      <c r="F64" s="238">
        <v>200</v>
      </c>
      <c r="G64" s="239">
        <v>50</v>
      </c>
      <c r="H64" s="239">
        <v>230</v>
      </c>
      <c r="I64" s="239" t="s">
        <v>476</v>
      </c>
      <c r="J64" s="239" t="s">
        <v>477</v>
      </c>
      <c r="K64" s="240">
        <v>300</v>
      </c>
      <c r="L64" s="240"/>
      <c r="M64" s="222">
        <v>1140</v>
      </c>
      <c r="N64" s="216"/>
      <c r="O64" s="216"/>
    </row>
    <row r="65" spans="1:15">
      <c r="A65" s="235" t="s">
        <v>481</v>
      </c>
      <c r="B65" s="2156"/>
      <c r="C65" s="2156"/>
      <c r="D65" s="2162"/>
      <c r="E65" s="2165"/>
      <c r="F65" s="238">
        <v>250</v>
      </c>
      <c r="G65" s="239">
        <v>50</v>
      </c>
      <c r="H65" s="239">
        <v>290</v>
      </c>
      <c r="I65" s="239" t="s">
        <v>482</v>
      </c>
      <c r="J65" s="239" t="s">
        <v>477</v>
      </c>
      <c r="K65" s="240">
        <v>350</v>
      </c>
      <c r="L65" s="240"/>
      <c r="M65" s="222">
        <v>2185</v>
      </c>
      <c r="N65" s="216"/>
      <c r="O65" s="216"/>
    </row>
    <row r="66" spans="1:15" ht="12" customHeight="1">
      <c r="A66" s="245" t="s">
        <v>483</v>
      </c>
      <c r="B66" s="2160"/>
      <c r="C66" s="2160"/>
      <c r="D66" s="2162"/>
      <c r="E66" s="2161" t="s">
        <v>484</v>
      </c>
      <c r="F66" s="246">
        <v>100</v>
      </c>
      <c r="G66" s="213">
        <v>50</v>
      </c>
      <c r="H66" s="213">
        <v>135</v>
      </c>
      <c r="I66" s="213" t="s">
        <v>485</v>
      </c>
      <c r="J66" s="213" t="s">
        <v>486</v>
      </c>
      <c r="K66" s="214">
        <v>130</v>
      </c>
      <c r="L66" s="214"/>
      <c r="M66" s="245">
        <v>745</v>
      </c>
      <c r="N66" s="216"/>
      <c r="O66" s="216"/>
    </row>
    <row r="67" spans="1:15">
      <c r="A67" s="235" t="s">
        <v>487</v>
      </c>
      <c r="B67" s="2160"/>
      <c r="C67" s="2160"/>
      <c r="D67" s="2162"/>
      <c r="E67" s="2161"/>
      <c r="F67" s="238">
        <v>125</v>
      </c>
      <c r="G67" s="239">
        <v>50</v>
      </c>
      <c r="H67" s="239">
        <v>160</v>
      </c>
      <c r="I67" s="239" t="s">
        <v>476</v>
      </c>
      <c r="J67" s="239" t="s">
        <v>477</v>
      </c>
      <c r="K67" s="240">
        <v>180</v>
      </c>
      <c r="L67" s="240"/>
      <c r="M67" s="222">
        <v>765</v>
      </c>
      <c r="N67" s="216"/>
      <c r="O67" s="216"/>
    </row>
    <row r="68" spans="1:15">
      <c r="A68" s="235" t="s">
        <v>488</v>
      </c>
      <c r="B68" s="2160"/>
      <c r="C68" s="2160"/>
      <c r="D68" s="2162"/>
      <c r="E68" s="2161"/>
      <c r="F68" s="238">
        <v>150</v>
      </c>
      <c r="G68" s="239">
        <v>50</v>
      </c>
      <c r="H68" s="239">
        <v>185</v>
      </c>
      <c r="I68" s="239" t="s">
        <v>476</v>
      </c>
      <c r="J68" s="239" t="s">
        <v>477</v>
      </c>
      <c r="K68" s="240">
        <v>250</v>
      </c>
      <c r="L68" s="240"/>
      <c r="M68" s="222">
        <v>835</v>
      </c>
      <c r="N68" s="216"/>
      <c r="O68" s="216"/>
    </row>
    <row r="69" spans="1:15">
      <c r="A69" s="235" t="s">
        <v>489</v>
      </c>
      <c r="B69" s="2160"/>
      <c r="C69" s="2160"/>
      <c r="D69" s="2162"/>
      <c r="E69" s="2161"/>
      <c r="F69" s="238">
        <v>200</v>
      </c>
      <c r="G69" s="239">
        <v>50</v>
      </c>
      <c r="H69" s="239">
        <v>230</v>
      </c>
      <c r="I69" s="248" t="s">
        <v>476</v>
      </c>
      <c r="J69" s="248" t="s">
        <v>477</v>
      </c>
      <c r="K69" s="240">
        <v>300</v>
      </c>
      <c r="L69" s="240"/>
      <c r="M69" s="222">
        <v>1005</v>
      </c>
      <c r="N69" s="216"/>
      <c r="O69" s="216"/>
    </row>
    <row r="70" spans="1:15">
      <c r="A70" s="235" t="s">
        <v>490</v>
      </c>
      <c r="B70" s="2160"/>
      <c r="C70" s="2160"/>
      <c r="D70" s="2162"/>
      <c r="E70" s="237"/>
      <c r="F70" s="238">
        <v>250</v>
      </c>
      <c r="G70" s="239">
        <v>50</v>
      </c>
      <c r="H70" s="240">
        <v>290</v>
      </c>
      <c r="I70" s="224" t="s">
        <v>485</v>
      </c>
      <c r="J70" s="225" t="s">
        <v>477</v>
      </c>
      <c r="K70" s="249">
        <v>350</v>
      </c>
      <c r="L70" s="249"/>
      <c r="M70" s="222">
        <v>1775</v>
      </c>
      <c r="N70" s="216"/>
      <c r="O70" s="216"/>
    </row>
    <row r="71" spans="1:15" ht="12" customHeight="1">
      <c r="A71" s="245" t="s">
        <v>491</v>
      </c>
      <c r="B71" s="2160"/>
      <c r="C71" s="2160"/>
      <c r="D71" s="2162"/>
      <c r="E71" s="2159" t="s">
        <v>492</v>
      </c>
      <c r="F71" s="246">
        <v>100</v>
      </c>
      <c r="G71" s="213">
        <v>50</v>
      </c>
      <c r="H71" s="213">
        <v>138</v>
      </c>
      <c r="I71" s="239" t="s">
        <v>476</v>
      </c>
      <c r="J71" s="239" t="s">
        <v>477</v>
      </c>
      <c r="K71" s="214">
        <v>150</v>
      </c>
      <c r="L71" s="214"/>
      <c r="M71" s="215">
        <v>935</v>
      </c>
      <c r="N71" s="216"/>
      <c r="O71" s="216"/>
    </row>
    <row r="72" spans="1:15">
      <c r="A72" s="235" t="s">
        <v>493</v>
      </c>
      <c r="B72" s="2160"/>
      <c r="C72" s="2160"/>
      <c r="D72" s="2162"/>
      <c r="E72" s="2159"/>
      <c r="F72" s="238">
        <v>125</v>
      </c>
      <c r="G72" s="239">
        <v>50</v>
      </c>
      <c r="H72" s="239">
        <v>160</v>
      </c>
      <c r="I72" s="218" t="s">
        <v>476</v>
      </c>
      <c r="J72" s="239" t="s">
        <v>477</v>
      </c>
      <c r="K72" s="240">
        <v>180</v>
      </c>
      <c r="L72" s="240"/>
      <c r="M72" s="222">
        <v>955</v>
      </c>
      <c r="N72" s="216"/>
      <c r="O72" s="216"/>
    </row>
    <row r="73" spans="1:15">
      <c r="A73" s="235" t="s">
        <v>494</v>
      </c>
      <c r="B73" s="2160"/>
      <c r="C73" s="2160"/>
      <c r="D73" s="2162"/>
      <c r="E73" s="2159"/>
      <c r="F73" s="238">
        <v>150</v>
      </c>
      <c r="G73" s="239">
        <v>50</v>
      </c>
      <c r="H73" s="239">
        <v>185</v>
      </c>
      <c r="I73" s="218" t="s">
        <v>476</v>
      </c>
      <c r="J73" s="239" t="s">
        <v>477</v>
      </c>
      <c r="K73" s="240">
        <v>250</v>
      </c>
      <c r="L73" s="240"/>
      <c r="M73" s="222">
        <v>1025</v>
      </c>
      <c r="N73" s="216"/>
      <c r="O73" s="216"/>
    </row>
    <row r="74" spans="1:15">
      <c r="A74" s="220" t="s">
        <v>495</v>
      </c>
      <c r="B74" s="2160"/>
      <c r="C74" s="2160"/>
      <c r="D74" s="2162"/>
      <c r="E74" s="2159"/>
      <c r="F74" s="229">
        <v>200</v>
      </c>
      <c r="G74" s="218">
        <v>50</v>
      </c>
      <c r="H74" s="218">
        <v>230</v>
      </c>
      <c r="I74" s="218" t="s">
        <v>476</v>
      </c>
      <c r="J74" s="218" t="s">
        <v>477</v>
      </c>
      <c r="K74" s="250">
        <v>300</v>
      </c>
      <c r="L74" s="250"/>
      <c r="M74" s="227">
        <v>1315</v>
      </c>
      <c r="N74" s="216"/>
      <c r="O74" s="216"/>
    </row>
    <row r="75" spans="1:15">
      <c r="A75" s="230" t="s">
        <v>496</v>
      </c>
      <c r="B75" s="2160"/>
      <c r="C75" s="2160"/>
      <c r="D75" s="2162"/>
      <c r="E75" s="2159"/>
      <c r="F75" s="251">
        <v>250</v>
      </c>
      <c r="G75" s="233">
        <v>50</v>
      </c>
      <c r="H75" s="252">
        <v>290</v>
      </c>
      <c r="I75" s="252" t="s">
        <v>485</v>
      </c>
      <c r="J75" s="252" t="s">
        <v>477</v>
      </c>
      <c r="K75" s="253">
        <v>350</v>
      </c>
      <c r="L75" s="253"/>
      <c r="M75" s="234">
        <v>2510</v>
      </c>
      <c r="N75" s="216"/>
      <c r="O75" s="216"/>
    </row>
    <row r="76" spans="1:15" ht="11.25" customHeight="1">
      <c r="A76" s="235" t="s">
        <v>497</v>
      </c>
      <c r="B76" s="2166"/>
      <c r="C76" s="2166"/>
      <c r="D76" s="2158" t="s">
        <v>498</v>
      </c>
      <c r="E76" s="2165" t="s">
        <v>475</v>
      </c>
      <c r="F76" s="255">
        <v>100</v>
      </c>
      <c r="G76" s="248">
        <v>50</v>
      </c>
      <c r="H76" s="248">
        <v>138</v>
      </c>
      <c r="I76" s="239" t="s">
        <v>476</v>
      </c>
      <c r="J76" s="239" t="s">
        <v>477</v>
      </c>
      <c r="K76" s="256">
        <v>270</v>
      </c>
      <c r="L76" s="256"/>
      <c r="M76" s="227">
        <v>920</v>
      </c>
      <c r="N76" s="216"/>
      <c r="O76" s="216"/>
    </row>
    <row r="77" spans="1:15">
      <c r="A77" s="235" t="s">
        <v>499</v>
      </c>
      <c r="B77" s="2166"/>
      <c r="C77" s="2166"/>
      <c r="D77" s="2158"/>
      <c r="E77" s="2165"/>
      <c r="F77" s="229">
        <v>125</v>
      </c>
      <c r="G77" s="257">
        <v>50</v>
      </c>
      <c r="H77" s="257">
        <v>159</v>
      </c>
      <c r="I77" s="257" t="s">
        <v>485</v>
      </c>
      <c r="J77" s="257" t="s">
        <v>486</v>
      </c>
      <c r="K77" s="257">
        <v>280</v>
      </c>
      <c r="L77" s="257"/>
      <c r="M77" s="258">
        <v>900</v>
      </c>
      <c r="N77" s="216"/>
      <c r="O77" s="216"/>
    </row>
    <row r="78" spans="1:15">
      <c r="A78" s="235" t="s">
        <v>500</v>
      </c>
      <c r="B78" s="2166"/>
      <c r="C78" s="2166"/>
      <c r="D78" s="2158"/>
      <c r="E78" s="2165"/>
      <c r="F78" s="238">
        <v>150</v>
      </c>
      <c r="G78" s="218">
        <v>50</v>
      </c>
      <c r="H78" s="218">
        <v>185</v>
      </c>
      <c r="I78" s="218" t="s">
        <v>476</v>
      </c>
      <c r="J78" s="218" t="s">
        <v>477</v>
      </c>
      <c r="K78" s="219">
        <v>430</v>
      </c>
      <c r="L78" s="219"/>
      <c r="M78" s="226">
        <v>1080</v>
      </c>
      <c r="N78" s="216"/>
      <c r="O78" s="216"/>
    </row>
    <row r="79" spans="1:15">
      <c r="A79" s="235" t="s">
        <v>501</v>
      </c>
      <c r="B79" s="2166"/>
      <c r="C79" s="2166"/>
      <c r="D79" s="2158"/>
      <c r="E79" s="2165"/>
      <c r="F79" s="238">
        <v>200</v>
      </c>
      <c r="G79" s="239">
        <v>50</v>
      </c>
      <c r="H79" s="239">
        <v>230</v>
      </c>
      <c r="I79" s="218" t="s">
        <v>476</v>
      </c>
      <c r="J79" s="218" t="s">
        <v>477</v>
      </c>
      <c r="K79" s="240">
        <v>480</v>
      </c>
      <c r="L79" s="240"/>
      <c r="M79" s="222">
        <v>1490</v>
      </c>
      <c r="N79" s="216"/>
      <c r="O79" s="216"/>
    </row>
    <row r="80" spans="1:15" ht="12.75" customHeight="1">
      <c r="A80" s="235" t="s">
        <v>502</v>
      </c>
      <c r="B80" s="259"/>
      <c r="C80" s="260"/>
      <c r="D80" s="2158"/>
      <c r="E80" s="237"/>
      <c r="F80" s="255">
        <v>250</v>
      </c>
      <c r="G80" s="239">
        <v>50</v>
      </c>
      <c r="H80" s="248">
        <v>290</v>
      </c>
      <c r="I80" s="239" t="s">
        <v>485</v>
      </c>
      <c r="J80" s="218" t="s">
        <v>477</v>
      </c>
      <c r="K80" s="256">
        <v>500</v>
      </c>
      <c r="L80" s="256"/>
      <c r="M80" s="220">
        <v>3845</v>
      </c>
      <c r="N80" s="216"/>
      <c r="O80" s="216"/>
    </row>
    <row r="81" spans="1:15" ht="12" customHeight="1">
      <c r="A81" s="245" t="s">
        <v>503</v>
      </c>
      <c r="B81" s="2157"/>
      <c r="C81" s="2157"/>
      <c r="D81" s="2158"/>
      <c r="E81" s="2161" t="s">
        <v>484</v>
      </c>
      <c r="F81" s="246">
        <v>100</v>
      </c>
      <c r="G81" s="213">
        <v>50</v>
      </c>
      <c r="H81" s="213">
        <v>135</v>
      </c>
      <c r="I81" s="213" t="s">
        <v>485</v>
      </c>
      <c r="J81" s="213" t="s">
        <v>486</v>
      </c>
      <c r="K81" s="214">
        <v>230</v>
      </c>
      <c r="L81" s="214"/>
      <c r="M81" s="245">
        <v>710</v>
      </c>
      <c r="N81" s="216"/>
      <c r="O81" s="216"/>
    </row>
    <row r="82" spans="1:15">
      <c r="A82" s="235" t="s">
        <v>504</v>
      </c>
      <c r="B82" s="2157"/>
      <c r="C82" s="2157"/>
      <c r="D82" s="2158"/>
      <c r="E82" s="2161"/>
      <c r="F82" s="238">
        <v>125</v>
      </c>
      <c r="G82" s="239">
        <v>50</v>
      </c>
      <c r="H82" s="239">
        <v>160</v>
      </c>
      <c r="I82" s="239" t="s">
        <v>476</v>
      </c>
      <c r="J82" s="239" t="s">
        <v>477</v>
      </c>
      <c r="K82" s="240">
        <v>320</v>
      </c>
      <c r="L82" s="240"/>
      <c r="M82" s="222">
        <v>935</v>
      </c>
      <c r="N82" s="216"/>
      <c r="O82" s="216"/>
    </row>
    <row r="83" spans="1:15">
      <c r="A83" s="235" t="s">
        <v>505</v>
      </c>
      <c r="B83" s="2157"/>
      <c r="C83" s="2157"/>
      <c r="D83" s="2158"/>
      <c r="E83" s="2161"/>
      <c r="F83" s="238">
        <v>150</v>
      </c>
      <c r="G83" s="239">
        <v>50</v>
      </c>
      <c r="H83" s="239">
        <v>185</v>
      </c>
      <c r="I83" s="239" t="s">
        <v>476</v>
      </c>
      <c r="J83" s="239" t="s">
        <v>477</v>
      </c>
      <c r="K83" s="240">
        <v>430</v>
      </c>
      <c r="L83" s="240"/>
      <c r="M83" s="222">
        <v>1035</v>
      </c>
      <c r="N83" s="216"/>
      <c r="O83" s="216"/>
    </row>
    <row r="84" spans="1:15">
      <c r="A84" s="235" t="s">
        <v>506</v>
      </c>
      <c r="B84" s="2157"/>
      <c r="C84" s="2157"/>
      <c r="D84" s="2158"/>
      <c r="E84" s="2161"/>
      <c r="F84" s="238">
        <v>200</v>
      </c>
      <c r="G84" s="239">
        <v>50</v>
      </c>
      <c r="H84" s="239">
        <v>230</v>
      </c>
      <c r="I84" s="218" t="s">
        <v>476</v>
      </c>
      <c r="J84" s="218" t="s">
        <v>477</v>
      </c>
      <c r="K84" s="240">
        <v>480</v>
      </c>
      <c r="L84" s="240"/>
      <c r="M84" s="222">
        <v>1390</v>
      </c>
      <c r="N84" s="216"/>
      <c r="O84" s="216"/>
    </row>
    <row r="85" spans="1:15">
      <c r="A85" s="235" t="s">
        <v>507</v>
      </c>
      <c r="B85" s="259"/>
      <c r="C85" s="260"/>
      <c r="D85" s="2158"/>
      <c r="E85" s="237"/>
      <c r="F85" s="255">
        <v>250</v>
      </c>
      <c r="G85" s="248"/>
      <c r="H85" s="256">
        <v>290</v>
      </c>
      <c r="I85" s="224" t="s">
        <v>482</v>
      </c>
      <c r="J85" s="262"/>
      <c r="K85" s="249">
        <v>500</v>
      </c>
      <c r="L85" s="249"/>
      <c r="M85" s="227">
        <v>3615</v>
      </c>
      <c r="N85" s="216"/>
      <c r="O85" s="216"/>
    </row>
    <row r="86" spans="1:15" ht="9.9499999999999993" customHeight="1">
      <c r="A86" s="245" t="s">
        <v>508</v>
      </c>
      <c r="B86" s="2160"/>
      <c r="C86" s="2160"/>
      <c r="D86" s="2158"/>
      <c r="E86" s="2159" t="s">
        <v>492</v>
      </c>
      <c r="F86" s="246">
        <v>100</v>
      </c>
      <c r="G86" s="213">
        <v>50</v>
      </c>
      <c r="H86" s="213">
        <v>138</v>
      </c>
      <c r="I86" s="239" t="s">
        <v>476</v>
      </c>
      <c r="J86" s="239" t="s">
        <v>477</v>
      </c>
      <c r="K86" s="214">
        <v>270</v>
      </c>
      <c r="L86" s="214"/>
      <c r="M86" s="215">
        <v>1055</v>
      </c>
      <c r="N86" s="216"/>
      <c r="O86" s="216"/>
    </row>
    <row r="87" spans="1:15">
      <c r="A87" s="235" t="s">
        <v>509</v>
      </c>
      <c r="B87" s="2160"/>
      <c r="C87" s="2160"/>
      <c r="D87" s="2158"/>
      <c r="E87" s="2159"/>
      <c r="F87" s="238">
        <v>125</v>
      </c>
      <c r="G87" s="239">
        <v>50</v>
      </c>
      <c r="H87" s="239">
        <v>159</v>
      </c>
      <c r="I87" s="239" t="s">
        <v>485</v>
      </c>
      <c r="J87" s="239" t="s">
        <v>486</v>
      </c>
      <c r="K87" s="240">
        <v>280</v>
      </c>
      <c r="L87" s="240"/>
      <c r="M87" s="222">
        <v>1105</v>
      </c>
      <c r="N87" s="216"/>
      <c r="O87" s="216"/>
    </row>
    <row r="88" spans="1:15" ht="9.9499999999999993" customHeight="1">
      <c r="A88" s="235" t="s">
        <v>510</v>
      </c>
      <c r="B88" s="2160"/>
      <c r="C88" s="2160"/>
      <c r="D88" s="2158"/>
      <c r="E88" s="2159"/>
      <c r="F88" s="238">
        <v>150</v>
      </c>
      <c r="G88" s="239">
        <v>50</v>
      </c>
      <c r="H88" s="239">
        <v>185</v>
      </c>
      <c r="I88" s="239" t="s">
        <v>476</v>
      </c>
      <c r="J88" s="239" t="s">
        <v>477</v>
      </c>
      <c r="K88" s="240">
        <v>430</v>
      </c>
      <c r="L88" s="240"/>
      <c r="M88" s="222">
        <v>1330</v>
      </c>
      <c r="N88" s="216"/>
      <c r="O88" s="216"/>
    </row>
    <row r="89" spans="1:15">
      <c r="A89" s="241" t="s">
        <v>511</v>
      </c>
      <c r="B89" s="2160"/>
      <c r="C89" s="2160"/>
      <c r="D89" s="2158"/>
      <c r="E89" s="2159"/>
      <c r="F89" s="242">
        <v>200</v>
      </c>
      <c r="G89" s="243">
        <v>50</v>
      </c>
      <c r="H89" s="243">
        <v>230</v>
      </c>
      <c r="I89" s="239" t="s">
        <v>476</v>
      </c>
      <c r="J89" s="239" t="s">
        <v>477</v>
      </c>
      <c r="K89" s="244">
        <v>480</v>
      </c>
      <c r="L89" s="244"/>
      <c r="M89" s="263">
        <v>1605</v>
      </c>
      <c r="N89" s="216"/>
      <c r="O89" s="216"/>
    </row>
    <row r="90" spans="1:15">
      <c r="A90" s="230" t="s">
        <v>512</v>
      </c>
      <c r="B90" s="2160"/>
      <c r="C90" s="2160"/>
      <c r="D90" s="2158"/>
      <c r="E90" s="2159"/>
      <c r="F90" s="264">
        <v>250</v>
      </c>
      <c r="G90" s="265"/>
      <c r="H90" s="265"/>
      <c r="I90" s="265"/>
      <c r="J90" s="265"/>
      <c r="K90" s="266"/>
      <c r="L90" s="266"/>
      <c r="M90" s="267">
        <v>6255</v>
      </c>
      <c r="N90" s="216"/>
      <c r="O90" s="216"/>
    </row>
    <row r="91" spans="1:15" ht="12" customHeight="1">
      <c r="A91" s="235" t="s">
        <v>513</v>
      </c>
      <c r="B91" s="2156"/>
      <c r="C91" s="2156"/>
      <c r="D91" s="2162" t="s">
        <v>514</v>
      </c>
      <c r="E91" s="2165" t="s">
        <v>515</v>
      </c>
      <c r="F91" s="238">
        <v>100</v>
      </c>
      <c r="G91" s="239">
        <v>35</v>
      </c>
      <c r="H91" s="239">
        <v>140</v>
      </c>
      <c r="I91" s="239" t="s">
        <v>516</v>
      </c>
      <c r="J91" s="239" t="s">
        <v>517</v>
      </c>
      <c r="K91" s="240">
        <v>200</v>
      </c>
      <c r="L91" s="240"/>
      <c r="M91" s="235">
        <v>2915</v>
      </c>
      <c r="N91" s="216"/>
      <c r="O91" s="216"/>
    </row>
    <row r="92" spans="1:15">
      <c r="A92" s="245" t="s">
        <v>513</v>
      </c>
      <c r="B92" s="2156"/>
      <c r="C92" s="2156"/>
      <c r="D92" s="2162"/>
      <c r="E92" s="2165"/>
      <c r="F92" s="238">
        <v>125</v>
      </c>
      <c r="G92" s="239">
        <v>40</v>
      </c>
      <c r="H92" s="239">
        <v>170</v>
      </c>
      <c r="I92" s="239" t="s">
        <v>516</v>
      </c>
      <c r="J92" s="239" t="s">
        <v>517</v>
      </c>
      <c r="K92" s="240">
        <v>250</v>
      </c>
      <c r="L92" s="240"/>
      <c r="M92" s="235">
        <v>3420</v>
      </c>
      <c r="N92" s="216"/>
      <c r="O92" s="216"/>
    </row>
    <row r="93" spans="1:15">
      <c r="A93" s="245" t="s">
        <v>513</v>
      </c>
      <c r="B93" s="2156"/>
      <c r="C93" s="2156"/>
      <c r="D93" s="2162"/>
      <c r="E93" s="2165"/>
      <c r="F93" s="238">
        <v>150</v>
      </c>
      <c r="G93" s="239">
        <v>45</v>
      </c>
      <c r="H93" s="239">
        <v>206</v>
      </c>
      <c r="I93" s="239" t="s">
        <v>516</v>
      </c>
      <c r="J93" s="239" t="s">
        <v>517</v>
      </c>
      <c r="K93" s="240">
        <v>400</v>
      </c>
      <c r="L93" s="240"/>
      <c r="M93" s="235">
        <v>4615</v>
      </c>
      <c r="N93" s="216"/>
      <c r="O93" s="216"/>
    </row>
    <row r="94" spans="1:15">
      <c r="A94" s="245" t="s">
        <v>513</v>
      </c>
      <c r="B94" s="2156"/>
      <c r="C94" s="2156"/>
      <c r="D94" s="2162"/>
      <c r="E94" s="2165"/>
      <c r="F94" s="242">
        <v>200</v>
      </c>
      <c r="G94" s="243">
        <v>50</v>
      </c>
      <c r="H94" s="243">
        <v>248</v>
      </c>
      <c r="I94" s="243" t="s">
        <v>516</v>
      </c>
      <c r="J94" s="243" t="s">
        <v>517</v>
      </c>
      <c r="K94" s="244">
        <v>600</v>
      </c>
      <c r="L94" s="244"/>
      <c r="M94" s="241">
        <v>5665</v>
      </c>
      <c r="N94" s="216"/>
      <c r="O94" s="216"/>
    </row>
    <row r="95" spans="1:15" ht="12" customHeight="1">
      <c r="A95" s="245" t="s">
        <v>518</v>
      </c>
      <c r="B95" s="2160"/>
      <c r="C95" s="2160"/>
      <c r="D95" s="2162"/>
      <c r="E95" s="2161" t="s">
        <v>519</v>
      </c>
      <c r="F95" s="246">
        <v>100</v>
      </c>
      <c r="G95" s="213">
        <v>35</v>
      </c>
      <c r="H95" s="213">
        <v>140</v>
      </c>
      <c r="I95" s="213" t="s">
        <v>516</v>
      </c>
      <c r="J95" s="213" t="s">
        <v>517</v>
      </c>
      <c r="K95" s="240">
        <v>200</v>
      </c>
      <c r="L95" s="240"/>
      <c r="M95" s="245">
        <v>3450</v>
      </c>
      <c r="N95" s="216"/>
      <c r="O95" s="216"/>
    </row>
    <row r="96" spans="1:15">
      <c r="A96" s="245" t="s">
        <v>518</v>
      </c>
      <c r="B96" s="2160"/>
      <c r="C96" s="2160"/>
      <c r="D96" s="2162"/>
      <c r="E96" s="2161"/>
      <c r="F96" s="238">
        <v>125</v>
      </c>
      <c r="G96" s="239">
        <v>40</v>
      </c>
      <c r="H96" s="239">
        <v>170</v>
      </c>
      <c r="I96" s="239" t="s">
        <v>516</v>
      </c>
      <c r="J96" s="239" t="s">
        <v>517</v>
      </c>
      <c r="K96" s="240">
        <v>250</v>
      </c>
      <c r="L96" s="240"/>
      <c r="M96" s="235">
        <v>4025</v>
      </c>
      <c r="N96" s="216"/>
      <c r="O96" s="216"/>
    </row>
    <row r="97" spans="1:15">
      <c r="A97" s="245" t="s">
        <v>518</v>
      </c>
      <c r="B97" s="2160"/>
      <c r="C97" s="2160"/>
      <c r="D97" s="2162"/>
      <c r="E97" s="2161"/>
      <c r="F97" s="238">
        <v>150</v>
      </c>
      <c r="G97" s="239">
        <v>45</v>
      </c>
      <c r="H97" s="239">
        <v>206</v>
      </c>
      <c r="I97" s="239" t="s">
        <v>516</v>
      </c>
      <c r="J97" s="239" t="s">
        <v>517</v>
      </c>
      <c r="K97" s="240">
        <v>400</v>
      </c>
      <c r="L97" s="240"/>
      <c r="M97" s="235">
        <v>5435</v>
      </c>
      <c r="N97" s="216"/>
      <c r="O97" s="216"/>
    </row>
    <row r="98" spans="1:15">
      <c r="A98" s="245" t="s">
        <v>518</v>
      </c>
      <c r="B98" s="2160"/>
      <c r="C98" s="2160"/>
      <c r="D98" s="2162"/>
      <c r="E98" s="2161"/>
      <c r="F98" s="242">
        <v>200</v>
      </c>
      <c r="G98" s="243">
        <v>50</v>
      </c>
      <c r="H98" s="243">
        <v>248</v>
      </c>
      <c r="I98" s="243" t="s">
        <v>516</v>
      </c>
      <c r="J98" s="243" t="s">
        <v>517</v>
      </c>
      <c r="K98" s="244">
        <v>600</v>
      </c>
      <c r="L98" s="244"/>
      <c r="M98" s="241">
        <v>6240</v>
      </c>
      <c r="N98" s="216"/>
      <c r="O98" s="216"/>
    </row>
    <row r="99" spans="1:15" ht="12" customHeight="1">
      <c r="A99" s="245" t="s">
        <v>520</v>
      </c>
      <c r="B99" s="2160"/>
      <c r="C99" s="2160"/>
      <c r="D99" s="2162"/>
      <c r="E99" s="2159" t="s">
        <v>521</v>
      </c>
      <c r="F99" s="246">
        <v>100</v>
      </c>
      <c r="G99" s="213">
        <v>35</v>
      </c>
      <c r="H99" s="213">
        <v>140</v>
      </c>
      <c r="I99" s="213" t="s">
        <v>516</v>
      </c>
      <c r="J99" s="213" t="s">
        <v>517</v>
      </c>
      <c r="K99" s="240">
        <v>200</v>
      </c>
      <c r="L99" s="240"/>
      <c r="M99" s="245">
        <v>2120</v>
      </c>
      <c r="N99" s="216"/>
      <c r="O99" s="216"/>
    </row>
    <row r="100" spans="1:15">
      <c r="A100" s="245" t="s">
        <v>520</v>
      </c>
      <c r="B100" s="2160"/>
      <c r="C100" s="2160"/>
      <c r="D100" s="2162"/>
      <c r="E100" s="2159"/>
      <c r="F100" s="238">
        <v>125</v>
      </c>
      <c r="G100" s="239">
        <v>40</v>
      </c>
      <c r="H100" s="239">
        <v>170</v>
      </c>
      <c r="I100" s="239" t="s">
        <v>516</v>
      </c>
      <c r="J100" s="239" t="s">
        <v>517</v>
      </c>
      <c r="K100" s="240">
        <v>250</v>
      </c>
      <c r="L100" s="240"/>
      <c r="M100" s="235">
        <v>2545</v>
      </c>
      <c r="N100" s="216"/>
      <c r="O100" s="216"/>
    </row>
    <row r="101" spans="1:15">
      <c r="A101" s="245" t="s">
        <v>520</v>
      </c>
      <c r="B101" s="2160"/>
      <c r="C101" s="2160"/>
      <c r="D101" s="2162"/>
      <c r="E101" s="2159"/>
      <c r="F101" s="238">
        <v>150</v>
      </c>
      <c r="G101" s="239">
        <v>45</v>
      </c>
      <c r="H101" s="239">
        <v>206</v>
      </c>
      <c r="I101" s="239" t="s">
        <v>516</v>
      </c>
      <c r="J101" s="239" t="s">
        <v>517</v>
      </c>
      <c r="K101" s="240">
        <v>400</v>
      </c>
      <c r="L101" s="240"/>
      <c r="M101" s="235">
        <v>2940</v>
      </c>
      <c r="N101" s="216"/>
      <c r="O101" s="216"/>
    </row>
    <row r="102" spans="1:15">
      <c r="A102" s="245" t="s">
        <v>520</v>
      </c>
      <c r="B102" s="2160"/>
      <c r="C102" s="2160"/>
      <c r="D102" s="2162"/>
      <c r="E102" s="2159"/>
      <c r="F102" s="242">
        <v>200</v>
      </c>
      <c r="G102" s="243">
        <v>50</v>
      </c>
      <c r="H102" s="243">
        <v>248</v>
      </c>
      <c r="I102" s="243" t="s">
        <v>516</v>
      </c>
      <c r="J102" s="243" t="s">
        <v>517</v>
      </c>
      <c r="K102" s="244">
        <v>600</v>
      </c>
      <c r="L102" s="244"/>
      <c r="M102" s="241">
        <v>4730</v>
      </c>
      <c r="N102" s="216"/>
      <c r="O102" s="216"/>
    </row>
    <row r="103" spans="1:15" ht="12" customHeight="1">
      <c r="A103" s="245" t="s">
        <v>522</v>
      </c>
      <c r="B103" s="2160"/>
      <c r="C103" s="2160"/>
      <c r="D103" s="2158" t="s">
        <v>523</v>
      </c>
      <c r="E103" s="2159" t="s">
        <v>515</v>
      </c>
      <c r="F103" s="246">
        <v>80</v>
      </c>
      <c r="G103" s="213">
        <v>30</v>
      </c>
      <c r="H103" s="213">
        <v>115</v>
      </c>
      <c r="I103" s="213" t="s">
        <v>524</v>
      </c>
      <c r="J103" s="213" t="s">
        <v>525</v>
      </c>
      <c r="K103" s="214">
        <v>200</v>
      </c>
      <c r="L103" s="214"/>
      <c r="M103" s="245">
        <v>4050</v>
      </c>
      <c r="N103" s="216"/>
      <c r="O103" s="216"/>
    </row>
    <row r="104" spans="1:15">
      <c r="A104" s="245" t="s">
        <v>526</v>
      </c>
      <c r="B104" s="2160"/>
      <c r="C104" s="2160"/>
      <c r="D104" s="2158"/>
      <c r="E104" s="2159"/>
      <c r="F104" s="238">
        <v>100</v>
      </c>
      <c r="G104" s="239">
        <v>35</v>
      </c>
      <c r="H104" s="239">
        <v>140</v>
      </c>
      <c r="I104" s="239" t="s">
        <v>516</v>
      </c>
      <c r="J104" s="239" t="s">
        <v>517</v>
      </c>
      <c r="K104" s="240">
        <v>350</v>
      </c>
      <c r="L104" s="240"/>
      <c r="M104" s="235">
        <v>5160</v>
      </c>
      <c r="N104" s="216"/>
      <c r="O104" s="216"/>
    </row>
    <row r="105" spans="1:15">
      <c r="A105" s="245" t="s">
        <v>526</v>
      </c>
      <c r="B105" s="2160"/>
      <c r="C105" s="2160"/>
      <c r="D105" s="2158"/>
      <c r="E105" s="2159"/>
      <c r="F105" s="238">
        <v>125</v>
      </c>
      <c r="G105" s="239">
        <v>40</v>
      </c>
      <c r="H105" s="239">
        <v>170</v>
      </c>
      <c r="I105" s="239" t="s">
        <v>516</v>
      </c>
      <c r="J105" s="239" t="s">
        <v>517</v>
      </c>
      <c r="K105" s="240">
        <v>400</v>
      </c>
      <c r="L105" s="240"/>
      <c r="M105" s="235">
        <v>6300</v>
      </c>
      <c r="N105" s="216"/>
      <c r="O105" s="216"/>
    </row>
    <row r="106" spans="1:15">
      <c r="A106" s="245" t="s">
        <v>526</v>
      </c>
      <c r="B106" s="2160"/>
      <c r="C106" s="2160"/>
      <c r="D106" s="2158"/>
      <c r="E106" s="2159"/>
      <c r="F106" s="238">
        <v>150</v>
      </c>
      <c r="G106" s="239">
        <v>45</v>
      </c>
      <c r="H106" s="239">
        <v>206</v>
      </c>
      <c r="I106" s="239" t="s">
        <v>516</v>
      </c>
      <c r="J106" s="239" t="s">
        <v>517</v>
      </c>
      <c r="K106" s="240">
        <v>550</v>
      </c>
      <c r="L106" s="240"/>
      <c r="M106" s="235">
        <v>7275</v>
      </c>
      <c r="N106" s="216"/>
      <c r="O106" s="216"/>
    </row>
    <row r="107" spans="1:15">
      <c r="A107" s="245" t="s">
        <v>526</v>
      </c>
      <c r="B107" s="2160"/>
      <c r="C107" s="2160"/>
      <c r="D107" s="2158"/>
      <c r="E107" s="2159"/>
      <c r="F107" s="242">
        <v>200</v>
      </c>
      <c r="G107" s="243">
        <v>50</v>
      </c>
      <c r="H107" s="243">
        <v>248</v>
      </c>
      <c r="I107" s="243" t="s">
        <v>516</v>
      </c>
      <c r="J107" s="243" t="s">
        <v>517</v>
      </c>
      <c r="K107" s="244">
        <v>900</v>
      </c>
      <c r="L107" s="244"/>
      <c r="M107" s="241">
        <v>11470</v>
      </c>
      <c r="N107" s="216"/>
      <c r="O107" s="216"/>
    </row>
    <row r="108" spans="1:15" ht="12" customHeight="1">
      <c r="A108" s="245" t="s">
        <v>527</v>
      </c>
      <c r="B108" s="2156"/>
      <c r="C108" s="2156"/>
      <c r="D108" s="2158"/>
      <c r="E108" s="2159" t="s">
        <v>528</v>
      </c>
      <c r="F108" s="246">
        <v>80</v>
      </c>
      <c r="G108" s="213">
        <v>30</v>
      </c>
      <c r="H108" s="213">
        <v>115</v>
      </c>
      <c r="I108" s="213" t="s">
        <v>524</v>
      </c>
      <c r="J108" s="213" t="s">
        <v>525</v>
      </c>
      <c r="K108" s="214">
        <v>200</v>
      </c>
      <c r="L108" s="214"/>
      <c r="M108" s="245">
        <v>4845</v>
      </c>
      <c r="N108" s="216"/>
      <c r="O108" s="216"/>
    </row>
    <row r="109" spans="1:15">
      <c r="A109" s="245" t="s">
        <v>529</v>
      </c>
      <c r="B109" s="2156"/>
      <c r="C109" s="2156"/>
      <c r="D109" s="2158"/>
      <c r="E109" s="2159"/>
      <c r="F109" s="238">
        <v>100</v>
      </c>
      <c r="G109" s="239">
        <v>35</v>
      </c>
      <c r="H109" s="239">
        <v>140</v>
      </c>
      <c r="I109" s="239" t="s">
        <v>516</v>
      </c>
      <c r="J109" s="239" t="s">
        <v>517</v>
      </c>
      <c r="K109" s="240">
        <v>350</v>
      </c>
      <c r="L109" s="240"/>
      <c r="M109" s="235">
        <v>6040</v>
      </c>
      <c r="N109" s="216"/>
      <c r="O109" s="216"/>
    </row>
    <row r="110" spans="1:15">
      <c r="A110" s="245" t="s">
        <v>529</v>
      </c>
      <c r="B110" s="2156"/>
      <c r="C110" s="2156"/>
      <c r="D110" s="2158"/>
      <c r="E110" s="2159"/>
      <c r="F110" s="238">
        <v>125</v>
      </c>
      <c r="G110" s="239">
        <v>40</v>
      </c>
      <c r="H110" s="239">
        <v>170</v>
      </c>
      <c r="I110" s="239" t="s">
        <v>516</v>
      </c>
      <c r="J110" s="239" t="s">
        <v>517</v>
      </c>
      <c r="K110" s="240">
        <v>400</v>
      </c>
      <c r="L110" s="240"/>
      <c r="M110" s="235">
        <v>6375</v>
      </c>
      <c r="N110" s="216"/>
      <c r="O110" s="216"/>
    </row>
    <row r="111" spans="1:15">
      <c r="A111" s="245" t="s">
        <v>527</v>
      </c>
      <c r="B111" s="2156"/>
      <c r="C111" s="2156"/>
      <c r="D111" s="2158"/>
      <c r="E111" s="2159"/>
      <c r="F111" s="238">
        <v>150</v>
      </c>
      <c r="G111" s="239">
        <v>45</v>
      </c>
      <c r="H111" s="239">
        <v>206</v>
      </c>
      <c r="I111" s="239" t="s">
        <v>516</v>
      </c>
      <c r="J111" s="239" t="s">
        <v>517</v>
      </c>
      <c r="K111" s="240">
        <v>550</v>
      </c>
      <c r="L111" s="240"/>
      <c r="M111" s="235">
        <v>9845</v>
      </c>
      <c r="N111" s="216"/>
      <c r="O111" s="216"/>
    </row>
    <row r="112" spans="1:15">
      <c r="A112" s="245" t="s">
        <v>529</v>
      </c>
      <c r="B112" s="2156"/>
      <c r="C112" s="2156"/>
      <c r="D112" s="2158"/>
      <c r="E112" s="2159"/>
      <c r="F112" s="242">
        <v>200</v>
      </c>
      <c r="G112" s="243">
        <v>50</v>
      </c>
      <c r="H112" s="243">
        <v>248</v>
      </c>
      <c r="I112" s="243" t="s">
        <v>516</v>
      </c>
      <c r="J112" s="243" t="s">
        <v>517</v>
      </c>
      <c r="K112" s="244">
        <v>900</v>
      </c>
      <c r="L112" s="244"/>
      <c r="M112" s="241">
        <v>12480</v>
      </c>
      <c r="N112" s="216"/>
      <c r="O112" s="216"/>
    </row>
    <row r="113" spans="1:15" ht="12" customHeight="1">
      <c r="A113" s="245" t="s">
        <v>530</v>
      </c>
      <c r="B113" s="2160"/>
      <c r="C113" s="2160"/>
      <c r="D113" s="2158"/>
      <c r="E113" s="2159" t="s">
        <v>521</v>
      </c>
      <c r="F113" s="246">
        <v>80</v>
      </c>
      <c r="G113" s="213">
        <v>30</v>
      </c>
      <c r="H113" s="213">
        <v>115</v>
      </c>
      <c r="I113" s="213" t="s">
        <v>524</v>
      </c>
      <c r="J113" s="213" t="s">
        <v>525</v>
      </c>
      <c r="K113" s="214">
        <v>200</v>
      </c>
      <c r="L113" s="214"/>
      <c r="M113" s="245">
        <v>3205</v>
      </c>
      <c r="N113" s="216"/>
      <c r="O113" s="216"/>
    </row>
    <row r="114" spans="1:15">
      <c r="A114" s="245" t="s">
        <v>530</v>
      </c>
      <c r="B114" s="2160"/>
      <c r="C114" s="2160"/>
      <c r="D114" s="2158"/>
      <c r="E114" s="2159"/>
      <c r="F114" s="238">
        <v>100</v>
      </c>
      <c r="G114" s="239">
        <v>35</v>
      </c>
      <c r="H114" s="239">
        <v>140</v>
      </c>
      <c r="I114" s="239" t="s">
        <v>516</v>
      </c>
      <c r="J114" s="239" t="s">
        <v>517</v>
      </c>
      <c r="K114" s="240">
        <v>350</v>
      </c>
      <c r="L114" s="240"/>
      <c r="M114" s="235">
        <v>4435</v>
      </c>
      <c r="N114" s="216"/>
      <c r="O114" s="216"/>
    </row>
    <row r="115" spans="1:15">
      <c r="A115" s="245" t="s">
        <v>530</v>
      </c>
      <c r="B115" s="2160"/>
      <c r="C115" s="2160"/>
      <c r="D115" s="2158"/>
      <c r="E115" s="2159"/>
      <c r="F115" s="238">
        <v>125</v>
      </c>
      <c r="G115" s="239">
        <v>40</v>
      </c>
      <c r="H115" s="239">
        <v>170</v>
      </c>
      <c r="I115" s="239" t="s">
        <v>516</v>
      </c>
      <c r="J115" s="239" t="s">
        <v>517</v>
      </c>
      <c r="K115" s="240">
        <v>400</v>
      </c>
      <c r="L115" s="240"/>
      <c r="M115" s="235">
        <v>5225</v>
      </c>
      <c r="N115" s="216"/>
      <c r="O115" s="216"/>
    </row>
    <row r="116" spans="1:15">
      <c r="A116" s="245" t="s">
        <v>530</v>
      </c>
      <c r="B116" s="2160"/>
      <c r="C116" s="2160"/>
      <c r="D116" s="2158"/>
      <c r="E116" s="2159"/>
      <c r="F116" s="238">
        <v>150</v>
      </c>
      <c r="G116" s="239">
        <v>45</v>
      </c>
      <c r="H116" s="239">
        <v>206</v>
      </c>
      <c r="I116" s="239" t="s">
        <v>516</v>
      </c>
      <c r="J116" s="239" t="s">
        <v>517</v>
      </c>
      <c r="K116" s="240">
        <v>550</v>
      </c>
      <c r="L116" s="240"/>
      <c r="M116" s="235">
        <v>6160</v>
      </c>
      <c r="N116" s="216"/>
      <c r="O116" s="216"/>
    </row>
    <row r="117" spans="1:15">
      <c r="A117" s="245" t="s">
        <v>530</v>
      </c>
      <c r="B117" s="2160"/>
      <c r="C117" s="2160"/>
      <c r="D117" s="2158"/>
      <c r="E117" s="2159"/>
      <c r="F117" s="242">
        <v>200</v>
      </c>
      <c r="G117" s="243">
        <v>50</v>
      </c>
      <c r="H117" s="243">
        <v>248</v>
      </c>
      <c r="I117" s="243" t="s">
        <v>516</v>
      </c>
      <c r="J117" s="243" t="s">
        <v>517</v>
      </c>
      <c r="K117" s="244">
        <v>900</v>
      </c>
      <c r="L117" s="244"/>
      <c r="M117" s="241">
        <v>10510</v>
      </c>
      <c r="N117" s="216"/>
      <c r="O117" s="216"/>
    </row>
    <row r="118" spans="1:15" ht="12" customHeight="1">
      <c r="A118" s="245" t="s">
        <v>531</v>
      </c>
      <c r="B118" s="2156"/>
      <c r="C118" s="2156"/>
      <c r="D118" s="2162" t="s">
        <v>532</v>
      </c>
      <c r="E118" s="2165" t="s">
        <v>533</v>
      </c>
      <c r="F118" s="238">
        <v>100</v>
      </c>
      <c r="G118" s="239">
        <v>35</v>
      </c>
      <c r="H118" s="239">
        <v>140</v>
      </c>
      <c r="I118" s="239" t="s">
        <v>516</v>
      </c>
      <c r="J118" s="239" t="s">
        <v>517</v>
      </c>
      <c r="K118" s="240">
        <v>350</v>
      </c>
      <c r="L118" s="240"/>
      <c r="M118" s="235">
        <v>2420</v>
      </c>
      <c r="N118" s="216"/>
      <c r="O118" s="216"/>
    </row>
    <row r="119" spans="1:15">
      <c r="A119" s="245" t="s">
        <v>531</v>
      </c>
      <c r="B119" s="2156"/>
      <c r="C119" s="2156"/>
      <c r="D119" s="2162"/>
      <c r="E119" s="2165"/>
      <c r="F119" s="238">
        <v>125</v>
      </c>
      <c r="G119" s="239">
        <v>40</v>
      </c>
      <c r="H119" s="239">
        <v>170</v>
      </c>
      <c r="I119" s="239" t="s">
        <v>516</v>
      </c>
      <c r="J119" s="239" t="s">
        <v>517</v>
      </c>
      <c r="K119" s="240">
        <v>400</v>
      </c>
      <c r="L119" s="240"/>
      <c r="M119" s="235">
        <v>3370</v>
      </c>
      <c r="N119" s="216"/>
      <c r="O119" s="216"/>
    </row>
    <row r="120" spans="1:15">
      <c r="A120" s="245" t="s">
        <v>531</v>
      </c>
      <c r="B120" s="2156"/>
      <c r="C120" s="2156"/>
      <c r="D120" s="2162"/>
      <c r="E120" s="2165"/>
      <c r="F120" s="238">
        <v>150</v>
      </c>
      <c r="G120" s="239">
        <v>45</v>
      </c>
      <c r="H120" s="239">
        <v>206</v>
      </c>
      <c r="I120" s="239" t="s">
        <v>516</v>
      </c>
      <c r="J120" s="239" t="s">
        <v>517</v>
      </c>
      <c r="K120" s="240">
        <v>550</v>
      </c>
      <c r="L120" s="240"/>
      <c r="M120" s="235">
        <v>4135</v>
      </c>
      <c r="N120" s="216"/>
      <c r="O120" s="216"/>
    </row>
    <row r="121" spans="1:15">
      <c r="A121" s="268" t="s">
        <v>534</v>
      </c>
      <c r="B121" s="2156"/>
      <c r="C121" s="2156"/>
      <c r="D121" s="2162"/>
      <c r="E121" s="2165"/>
      <c r="F121" s="269">
        <v>200</v>
      </c>
      <c r="G121" s="270">
        <v>50</v>
      </c>
      <c r="H121" s="270">
        <v>248</v>
      </c>
      <c r="I121" s="270" t="s">
        <v>516</v>
      </c>
      <c r="J121" s="270" t="s">
        <v>517</v>
      </c>
      <c r="K121" s="271">
        <v>750</v>
      </c>
      <c r="L121" s="271"/>
      <c r="M121" s="272">
        <v>0</v>
      </c>
      <c r="N121" s="216"/>
      <c r="O121" s="216"/>
    </row>
    <row r="122" spans="1:15" ht="12" customHeight="1">
      <c r="A122" s="245" t="s">
        <v>535</v>
      </c>
      <c r="B122" s="2160"/>
      <c r="C122" s="2160"/>
      <c r="D122" s="2162"/>
      <c r="E122" s="2161" t="s">
        <v>536</v>
      </c>
      <c r="F122" s="246">
        <v>100</v>
      </c>
      <c r="G122" s="213">
        <v>35</v>
      </c>
      <c r="H122" s="213">
        <v>140</v>
      </c>
      <c r="I122" s="213" t="s">
        <v>516</v>
      </c>
      <c r="J122" s="213" t="s">
        <v>517</v>
      </c>
      <c r="K122" s="214">
        <v>350</v>
      </c>
      <c r="L122" s="214"/>
      <c r="M122" s="245">
        <v>2965</v>
      </c>
      <c r="N122" s="216"/>
      <c r="O122" s="216"/>
    </row>
    <row r="123" spans="1:15">
      <c r="A123" s="245" t="s">
        <v>535</v>
      </c>
      <c r="B123" s="2160"/>
      <c r="C123" s="2160"/>
      <c r="D123" s="2162"/>
      <c r="E123" s="2161"/>
      <c r="F123" s="238">
        <v>125</v>
      </c>
      <c r="G123" s="239">
        <v>40</v>
      </c>
      <c r="H123" s="239">
        <v>170</v>
      </c>
      <c r="I123" s="239" t="s">
        <v>516</v>
      </c>
      <c r="J123" s="239" t="s">
        <v>517</v>
      </c>
      <c r="K123" s="240">
        <v>400</v>
      </c>
      <c r="L123" s="240"/>
      <c r="M123" s="235">
        <v>3695</v>
      </c>
      <c r="N123" s="216"/>
      <c r="O123" s="216"/>
    </row>
    <row r="124" spans="1:15">
      <c r="A124" s="245" t="s">
        <v>535</v>
      </c>
      <c r="B124" s="2160"/>
      <c r="C124" s="2160"/>
      <c r="D124" s="2162"/>
      <c r="E124" s="2161"/>
      <c r="F124" s="238">
        <v>150</v>
      </c>
      <c r="G124" s="239">
        <v>45</v>
      </c>
      <c r="H124" s="239">
        <v>206</v>
      </c>
      <c r="I124" s="239" t="s">
        <v>516</v>
      </c>
      <c r="J124" s="239" t="s">
        <v>517</v>
      </c>
      <c r="K124" s="240">
        <v>550</v>
      </c>
      <c r="L124" s="240"/>
      <c r="M124" s="235">
        <v>5290</v>
      </c>
      <c r="N124" s="216"/>
      <c r="O124" s="216"/>
    </row>
    <row r="125" spans="1:15">
      <c r="A125" s="268" t="s">
        <v>537</v>
      </c>
      <c r="B125" s="2160"/>
      <c r="C125" s="2160"/>
      <c r="D125" s="2162"/>
      <c r="E125" s="2161"/>
      <c r="F125" s="269">
        <v>200</v>
      </c>
      <c r="G125" s="270">
        <v>50</v>
      </c>
      <c r="H125" s="270">
        <v>248</v>
      </c>
      <c r="I125" s="270" t="s">
        <v>516</v>
      </c>
      <c r="J125" s="270" t="s">
        <v>517</v>
      </c>
      <c r="K125" s="271">
        <v>750</v>
      </c>
      <c r="L125" s="271"/>
      <c r="M125" s="272">
        <v>0</v>
      </c>
      <c r="N125" s="216"/>
      <c r="O125" s="216"/>
    </row>
    <row r="126" spans="1:15" ht="12" customHeight="1">
      <c r="A126" s="245" t="s">
        <v>538</v>
      </c>
      <c r="B126" s="2160"/>
      <c r="C126" s="2160"/>
      <c r="D126" s="2162"/>
      <c r="E126" s="2159" t="s">
        <v>539</v>
      </c>
      <c r="F126" s="246">
        <v>100</v>
      </c>
      <c r="G126" s="213">
        <v>35</v>
      </c>
      <c r="H126" s="213">
        <v>140</v>
      </c>
      <c r="I126" s="213" t="s">
        <v>516</v>
      </c>
      <c r="J126" s="213" t="s">
        <v>517</v>
      </c>
      <c r="K126" s="214">
        <v>350</v>
      </c>
      <c r="L126" s="214"/>
      <c r="M126" s="245">
        <v>1840</v>
      </c>
      <c r="N126" s="216"/>
      <c r="O126" s="216"/>
    </row>
    <row r="127" spans="1:15">
      <c r="A127" s="245" t="s">
        <v>538</v>
      </c>
      <c r="B127" s="2160"/>
      <c r="C127" s="2160"/>
      <c r="D127" s="2162"/>
      <c r="E127" s="2159"/>
      <c r="F127" s="238">
        <v>125</v>
      </c>
      <c r="G127" s="239">
        <v>40</v>
      </c>
      <c r="H127" s="239">
        <v>170</v>
      </c>
      <c r="I127" s="239" t="s">
        <v>516</v>
      </c>
      <c r="J127" s="239" t="s">
        <v>517</v>
      </c>
      <c r="K127" s="240">
        <v>400</v>
      </c>
      <c r="L127" s="240"/>
      <c r="M127" s="235">
        <v>2215</v>
      </c>
      <c r="N127" s="216"/>
      <c r="O127" s="216"/>
    </row>
    <row r="128" spans="1:15">
      <c r="A128" s="245" t="s">
        <v>538</v>
      </c>
      <c r="B128" s="2160"/>
      <c r="C128" s="2160"/>
      <c r="D128" s="2162"/>
      <c r="E128" s="2159"/>
      <c r="F128" s="238">
        <v>150</v>
      </c>
      <c r="G128" s="239">
        <v>45</v>
      </c>
      <c r="H128" s="239">
        <v>206</v>
      </c>
      <c r="I128" s="239" t="s">
        <v>516</v>
      </c>
      <c r="J128" s="239" t="s">
        <v>517</v>
      </c>
      <c r="K128" s="240">
        <v>550</v>
      </c>
      <c r="L128" s="240"/>
      <c r="M128" s="235">
        <v>2760</v>
      </c>
      <c r="N128" s="216"/>
      <c r="O128" s="216"/>
    </row>
    <row r="129" spans="1:15">
      <c r="A129" s="273" t="s">
        <v>540</v>
      </c>
      <c r="B129" s="2160"/>
      <c r="C129" s="2160"/>
      <c r="D129" s="2162"/>
      <c r="E129" s="2159"/>
      <c r="F129" s="269">
        <v>200</v>
      </c>
      <c r="G129" s="270">
        <v>50</v>
      </c>
      <c r="H129" s="270">
        <v>248</v>
      </c>
      <c r="I129" s="270" t="s">
        <v>516</v>
      </c>
      <c r="J129" s="270" t="s">
        <v>517</v>
      </c>
      <c r="K129" s="271">
        <v>750</v>
      </c>
      <c r="L129" s="271"/>
      <c r="M129" s="272">
        <v>0</v>
      </c>
      <c r="N129" s="216"/>
      <c r="O129" s="216"/>
    </row>
    <row r="130" spans="1:15" ht="27.75" customHeight="1">
      <c r="A130" s="241" t="s">
        <v>541</v>
      </c>
      <c r="B130" s="2156"/>
      <c r="C130" s="2156"/>
      <c r="D130" s="2162"/>
      <c r="E130" s="2163" t="s">
        <v>542</v>
      </c>
      <c r="F130" s="238">
        <v>100</v>
      </c>
      <c r="G130" s="239">
        <v>35</v>
      </c>
      <c r="H130" s="2164" t="s">
        <v>543</v>
      </c>
      <c r="I130" s="2164"/>
      <c r="J130" s="2164"/>
      <c r="K130" s="275">
        <v>110</v>
      </c>
      <c r="L130" s="275"/>
      <c r="M130" s="235">
        <v>1480</v>
      </c>
      <c r="N130" s="216"/>
      <c r="O130" s="216"/>
    </row>
    <row r="131" spans="1:15" ht="27.75" customHeight="1">
      <c r="A131" s="241" t="s">
        <v>544</v>
      </c>
      <c r="B131" s="2160"/>
      <c r="C131" s="2160"/>
      <c r="D131" s="2162"/>
      <c r="E131" s="2163"/>
      <c r="F131" s="229">
        <v>100</v>
      </c>
      <c r="G131" s="218">
        <v>35</v>
      </c>
      <c r="H131" s="218">
        <v>127</v>
      </c>
      <c r="I131" s="218" t="s">
        <v>545</v>
      </c>
      <c r="J131" s="218" t="s">
        <v>546</v>
      </c>
      <c r="K131" s="219">
        <v>110</v>
      </c>
      <c r="L131" s="219"/>
      <c r="M131" s="221">
        <v>1610</v>
      </c>
      <c r="N131" s="216"/>
      <c r="O131" s="216"/>
    </row>
    <row r="132" spans="1:15" ht="27.75" customHeight="1">
      <c r="A132" s="230" t="s">
        <v>547</v>
      </c>
      <c r="B132" s="2160"/>
      <c r="C132" s="2160"/>
      <c r="D132" s="2162"/>
      <c r="E132" s="2163"/>
      <c r="F132" s="231">
        <v>100</v>
      </c>
      <c r="G132" s="232">
        <v>35</v>
      </c>
      <c r="H132" s="232">
        <v>127</v>
      </c>
      <c r="I132" s="232" t="s">
        <v>545</v>
      </c>
      <c r="J132" s="232" t="s">
        <v>546</v>
      </c>
      <c r="K132" s="233">
        <v>160</v>
      </c>
      <c r="L132" s="233"/>
      <c r="M132" s="230">
        <v>1450</v>
      </c>
      <c r="N132" s="216"/>
      <c r="O132" s="216"/>
    </row>
    <row r="133" spans="1:15" ht="14.25" customHeight="1">
      <c r="A133" s="276" t="s">
        <v>548</v>
      </c>
      <c r="B133" s="2157"/>
      <c r="C133" s="2157"/>
      <c r="D133" s="2158" t="s">
        <v>549</v>
      </c>
      <c r="E133" s="2159" t="s">
        <v>550</v>
      </c>
      <c r="F133" s="246">
        <v>80</v>
      </c>
      <c r="G133" s="213">
        <v>70</v>
      </c>
      <c r="H133" s="213" t="s">
        <v>551</v>
      </c>
      <c r="I133" s="213">
        <v>20</v>
      </c>
      <c r="J133" s="213"/>
      <c r="K133" s="214">
        <v>300</v>
      </c>
      <c r="L133" s="214"/>
      <c r="M133" s="215">
        <v>470</v>
      </c>
      <c r="N133" s="216"/>
      <c r="O133" s="216"/>
    </row>
    <row r="134" spans="1:15">
      <c r="A134" s="277" t="s">
        <v>552</v>
      </c>
      <c r="B134" s="2157"/>
      <c r="C134" s="2157"/>
      <c r="D134" s="2158"/>
      <c r="E134" s="2159"/>
      <c r="F134" s="242">
        <v>80</v>
      </c>
      <c r="G134" s="243">
        <v>60</v>
      </c>
      <c r="H134" s="243" t="s">
        <v>551</v>
      </c>
      <c r="I134" s="243">
        <v>20</v>
      </c>
      <c r="J134" s="243"/>
      <c r="K134" s="244">
        <v>300</v>
      </c>
      <c r="L134" s="244"/>
      <c r="M134" s="278">
        <v>390</v>
      </c>
      <c r="N134" s="216"/>
      <c r="O134" s="216"/>
    </row>
    <row r="135" spans="1:15" ht="15" customHeight="1">
      <c r="A135" s="254" t="s">
        <v>553</v>
      </c>
      <c r="B135" s="2160"/>
      <c r="C135" s="2160"/>
      <c r="D135" s="2158"/>
      <c r="E135" s="2159" t="s">
        <v>554</v>
      </c>
      <c r="F135" s="246">
        <v>70</v>
      </c>
      <c r="G135" s="213">
        <v>60</v>
      </c>
      <c r="H135" s="213" t="s">
        <v>551</v>
      </c>
      <c r="I135" s="213">
        <v>20</v>
      </c>
      <c r="J135" s="213"/>
      <c r="K135" s="214">
        <v>600</v>
      </c>
      <c r="L135" s="214"/>
      <c r="M135" s="215">
        <v>520</v>
      </c>
      <c r="N135" s="216"/>
      <c r="O135" s="216"/>
    </row>
    <row r="136" spans="1:15" ht="11.25" customHeight="1">
      <c r="A136" s="254" t="s">
        <v>548</v>
      </c>
      <c r="B136" s="2160"/>
      <c r="C136" s="2160"/>
      <c r="D136" s="2158"/>
      <c r="E136" s="2159"/>
      <c r="F136" s="238">
        <v>80</v>
      </c>
      <c r="G136" s="239">
        <v>70</v>
      </c>
      <c r="H136" s="239" t="s">
        <v>551</v>
      </c>
      <c r="I136" s="239">
        <v>20</v>
      </c>
      <c r="J136" s="239"/>
      <c r="K136" s="240">
        <v>700</v>
      </c>
      <c r="L136" s="240"/>
      <c r="M136" s="222">
        <v>615</v>
      </c>
      <c r="N136" s="216"/>
      <c r="O136" s="216"/>
    </row>
    <row r="137" spans="1:15">
      <c r="A137" s="236" t="s">
        <v>552</v>
      </c>
      <c r="B137" s="2160"/>
      <c r="C137" s="2160"/>
      <c r="D137" s="2158"/>
      <c r="E137" s="2159"/>
      <c r="F137" s="242">
        <v>80</v>
      </c>
      <c r="G137" s="243">
        <v>60</v>
      </c>
      <c r="H137" s="243" t="s">
        <v>551</v>
      </c>
      <c r="I137" s="243">
        <v>20</v>
      </c>
      <c r="J137" s="243"/>
      <c r="K137" s="244">
        <v>600</v>
      </c>
      <c r="L137" s="244"/>
      <c r="M137" s="263">
        <v>670</v>
      </c>
      <c r="N137" s="216"/>
      <c r="O137" s="216"/>
    </row>
    <row r="138" spans="1:15" ht="20.25" customHeight="1">
      <c r="A138" s="261" t="s">
        <v>555</v>
      </c>
      <c r="B138" s="2160"/>
      <c r="C138" s="2160"/>
      <c r="D138" s="2158"/>
      <c r="E138" s="2159" t="s">
        <v>554</v>
      </c>
      <c r="F138" s="246">
        <v>180</v>
      </c>
      <c r="G138" s="213">
        <v>50</v>
      </c>
      <c r="H138" s="213" t="s">
        <v>551</v>
      </c>
      <c r="I138" s="213">
        <v>20</v>
      </c>
      <c r="J138" s="213"/>
      <c r="K138" s="214">
        <v>1000</v>
      </c>
      <c r="L138" s="214"/>
      <c r="M138" s="215">
        <v>1155</v>
      </c>
      <c r="N138" s="216"/>
      <c r="O138" s="216"/>
    </row>
    <row r="139" spans="1:15" ht="20.25" customHeight="1">
      <c r="A139" s="236" t="s">
        <v>556</v>
      </c>
      <c r="B139" s="2160"/>
      <c r="C139" s="2160"/>
      <c r="D139" s="2158"/>
      <c r="E139" s="2159"/>
      <c r="F139" s="242">
        <v>200</v>
      </c>
      <c r="G139" s="243">
        <v>50</v>
      </c>
      <c r="H139" s="243" t="s">
        <v>551</v>
      </c>
      <c r="I139" s="243">
        <v>20</v>
      </c>
      <c r="J139" s="243"/>
      <c r="K139" s="244">
        <v>1200</v>
      </c>
      <c r="L139" s="244"/>
      <c r="M139" s="258">
        <v>1390</v>
      </c>
      <c r="N139" s="216"/>
      <c r="O139" s="216"/>
    </row>
    <row r="140" spans="1:15" ht="20.25" customHeight="1">
      <c r="A140" s="261" t="s">
        <v>555</v>
      </c>
      <c r="B140" s="2160"/>
      <c r="C140" s="2160"/>
      <c r="D140" s="2158"/>
      <c r="E140" s="2161" t="s">
        <v>557</v>
      </c>
      <c r="F140" s="246">
        <v>180</v>
      </c>
      <c r="G140" s="213">
        <v>50</v>
      </c>
      <c r="H140" s="213" t="s">
        <v>551</v>
      </c>
      <c r="I140" s="213">
        <v>20</v>
      </c>
      <c r="J140" s="213"/>
      <c r="K140" s="214">
        <v>550</v>
      </c>
      <c r="L140" s="214"/>
      <c r="M140" s="215">
        <v>1810</v>
      </c>
      <c r="N140" s="216"/>
      <c r="O140" s="216"/>
    </row>
    <row r="141" spans="1:15" ht="20.25" customHeight="1">
      <c r="A141" s="236" t="s">
        <v>556</v>
      </c>
      <c r="B141" s="2160"/>
      <c r="C141" s="2160"/>
      <c r="D141" s="2158"/>
      <c r="E141" s="2161"/>
      <c r="F141" s="255">
        <v>200</v>
      </c>
      <c r="G141" s="224">
        <v>50</v>
      </c>
      <c r="H141" s="224" t="s">
        <v>551</v>
      </c>
      <c r="I141" s="224">
        <v>20</v>
      </c>
      <c r="J141" s="224"/>
      <c r="K141" s="225">
        <v>600</v>
      </c>
      <c r="L141" s="225"/>
      <c r="M141" s="234">
        <v>1840</v>
      </c>
      <c r="N141" s="216"/>
      <c r="O141" s="216"/>
    </row>
    <row r="142" spans="1:15" ht="20.25" customHeight="1">
      <c r="A142" s="261" t="s">
        <v>555</v>
      </c>
      <c r="B142" s="2160"/>
      <c r="C142" s="2160"/>
      <c r="D142" s="2158"/>
      <c r="E142" s="2159" t="s">
        <v>550</v>
      </c>
      <c r="F142" s="246">
        <v>180</v>
      </c>
      <c r="G142" s="239">
        <v>50</v>
      </c>
      <c r="H142" s="239" t="s">
        <v>551</v>
      </c>
      <c r="I142" s="239">
        <v>20</v>
      </c>
      <c r="J142" s="239"/>
      <c r="K142" s="240">
        <v>1000</v>
      </c>
      <c r="L142" s="240"/>
      <c r="M142" s="222">
        <v>865</v>
      </c>
      <c r="N142" s="216"/>
      <c r="O142" s="216"/>
    </row>
    <row r="143" spans="1:15" ht="16.5" customHeight="1">
      <c r="A143" s="236" t="s">
        <v>556</v>
      </c>
      <c r="B143" s="2160"/>
      <c r="C143" s="2160"/>
      <c r="D143" s="2158"/>
      <c r="E143" s="2159"/>
      <c r="F143" s="242">
        <v>200</v>
      </c>
      <c r="G143" s="243">
        <v>50</v>
      </c>
      <c r="H143" s="243" t="s">
        <v>551</v>
      </c>
      <c r="I143" s="243">
        <v>20</v>
      </c>
      <c r="J143" s="243"/>
      <c r="K143" s="244">
        <v>1200</v>
      </c>
      <c r="L143" s="244"/>
      <c r="M143" s="263">
        <v>1120</v>
      </c>
      <c r="N143" s="216"/>
      <c r="O143" s="216"/>
    </row>
    <row r="144" spans="1:15" ht="39.75" customHeight="1">
      <c r="A144" s="274" t="s">
        <v>558</v>
      </c>
      <c r="B144" s="2156"/>
      <c r="C144" s="2156"/>
      <c r="D144" s="279" t="s">
        <v>559</v>
      </c>
      <c r="E144" s="274" t="s">
        <v>560</v>
      </c>
      <c r="F144" s="280">
        <v>100</v>
      </c>
      <c r="G144" s="281">
        <v>30</v>
      </c>
      <c r="H144" s="282">
        <v>127</v>
      </c>
      <c r="I144" s="282" t="s">
        <v>545</v>
      </c>
      <c r="J144" s="262" t="s">
        <v>546</v>
      </c>
      <c r="K144" s="283">
        <v>120</v>
      </c>
      <c r="L144" s="283"/>
      <c r="M144" s="241">
        <v>1890</v>
      </c>
      <c r="N144" s="216"/>
      <c r="O144" s="216"/>
    </row>
  </sheetData>
  <mergeCells count="84">
    <mergeCell ref="A1:B1"/>
    <mergeCell ref="O1:P1"/>
    <mergeCell ref="A5:M5"/>
    <mergeCell ref="A7:A8"/>
    <mergeCell ref="B7:C8"/>
    <mergeCell ref="D7:L7"/>
    <mergeCell ref="M7:M8"/>
    <mergeCell ref="B9:C14"/>
    <mergeCell ref="D9:D14"/>
    <mergeCell ref="E9:E14"/>
    <mergeCell ref="B15:C20"/>
    <mergeCell ref="D15:D32"/>
    <mergeCell ref="E15:E20"/>
    <mergeCell ref="B21:C26"/>
    <mergeCell ref="E21:E26"/>
    <mergeCell ref="B27:C32"/>
    <mergeCell ref="E27:E32"/>
    <mergeCell ref="B33:C36"/>
    <mergeCell ref="D33:D60"/>
    <mergeCell ref="E33:E36"/>
    <mergeCell ref="B37:C40"/>
    <mergeCell ref="E37:E40"/>
    <mergeCell ref="B41:C44"/>
    <mergeCell ref="E41:E44"/>
    <mergeCell ref="B45:C48"/>
    <mergeCell ref="E45:E48"/>
    <mergeCell ref="B49:C52"/>
    <mergeCell ref="E49:E52"/>
    <mergeCell ref="B53:C56"/>
    <mergeCell ref="E53:E56"/>
    <mergeCell ref="B57:C60"/>
    <mergeCell ref="E57:E60"/>
    <mergeCell ref="B61:C65"/>
    <mergeCell ref="D61:D75"/>
    <mergeCell ref="E61:E65"/>
    <mergeCell ref="B66:C70"/>
    <mergeCell ref="E66:E69"/>
    <mergeCell ref="B71:C75"/>
    <mergeCell ref="E71:E75"/>
    <mergeCell ref="B76:C79"/>
    <mergeCell ref="D76:D90"/>
    <mergeCell ref="E76:E79"/>
    <mergeCell ref="B81:C84"/>
    <mergeCell ref="E81:E84"/>
    <mergeCell ref="B86:C90"/>
    <mergeCell ref="E86:E90"/>
    <mergeCell ref="B91:C94"/>
    <mergeCell ref="D91:D102"/>
    <mergeCell ref="E91:E94"/>
    <mergeCell ref="B95:C98"/>
    <mergeCell ref="E95:E98"/>
    <mergeCell ref="B99:C102"/>
    <mergeCell ref="E99:E102"/>
    <mergeCell ref="B103:C107"/>
    <mergeCell ref="D103:D117"/>
    <mergeCell ref="E103:E107"/>
    <mergeCell ref="B108:C112"/>
    <mergeCell ref="E108:E112"/>
    <mergeCell ref="B113:C117"/>
    <mergeCell ref="E113:E117"/>
    <mergeCell ref="B118:C121"/>
    <mergeCell ref="D118:D129"/>
    <mergeCell ref="E118:E121"/>
    <mergeCell ref="B122:C125"/>
    <mergeCell ref="E122:E125"/>
    <mergeCell ref="B126:C129"/>
    <mergeCell ref="E126:E129"/>
    <mergeCell ref="B130:C130"/>
    <mergeCell ref="D130:D132"/>
    <mergeCell ref="E130:E132"/>
    <mergeCell ref="H130:J130"/>
    <mergeCell ref="B131:C132"/>
    <mergeCell ref="B144:C144"/>
    <mergeCell ref="B133:C134"/>
    <mergeCell ref="D133:D143"/>
    <mergeCell ref="E133:E134"/>
    <mergeCell ref="B135:C137"/>
    <mergeCell ref="E135:E137"/>
    <mergeCell ref="B138:C139"/>
    <mergeCell ref="E138:E139"/>
    <mergeCell ref="B140:C141"/>
    <mergeCell ref="E140:E141"/>
    <mergeCell ref="B142:C143"/>
    <mergeCell ref="E142:E143"/>
  </mergeCells>
  <hyperlinks>
    <hyperlink ref="A5" location="Меню!A1" display="ОПОРЫ КОЛЕСНЫЕ "/>
  </hyperlinks>
  <pageMargins left="0.25" right="0.25" top="0.75" bottom="0.75" header="0.511811023622047" footer="0.511811023622047"/>
  <pageSetup paperSize="9" orientation="portrait" horizontalDpi="300" verticalDpi="300"/>
  <drawing r:id="rId1"/>
  <extLst xmlns:x14="http://schemas.microsoft.com/office/spreadsheetml/2009/9/main">
    <ext uri="{78C0D931-6437-407d-A8EE-F0AAD7539E65}">
      <x14:conditionalFormattings>
        <x14:conditionalFormatting xmlns:xm="http://schemas.microsoft.com/office/excel/2006/main">
          <x14:cfRule type="containsText" priority="2" operator="containsText" id="{877C3284-8622-459B-8DB9-4BE630191614}">
            <xm:f>NOT(ISERROR(SEARCH(0,N9)))</xm:f>
            <xm:f>0</xm:f>
            <x14:dxf>
              <fill>
                <patternFill>
                  <bgColor rgb="FFFFFF00"/>
                </patternFill>
              </fill>
            </x14:dxf>
          </x14:cfRule>
          <xm:sqref>N9:O144</xm:sqref>
        </x14:conditionalFormatting>
      </x14:conditionalFormattings>
    </ext>
  </extLst>
</worksheet>
</file>

<file path=xl/worksheets/sheet9.xml><?xml version="1.0" encoding="utf-8"?>
<worksheet xmlns="http://schemas.openxmlformats.org/spreadsheetml/2006/main" xmlns:r="http://schemas.openxmlformats.org/officeDocument/2006/relationships">
  <dimension ref="A1:AMJ19"/>
  <sheetViews>
    <sheetView zoomScaleNormal="100" workbookViewId="0">
      <pane ySplit="9" topLeftCell="A10" activePane="bottomLeft" state="frozen"/>
      <selection pane="bottomLeft" activeCell="A5" sqref="A5:L5"/>
    </sheetView>
  </sheetViews>
  <sheetFormatPr defaultColWidth="9.140625" defaultRowHeight="15"/>
  <cols>
    <col min="1" max="1" width="13.140625" style="121" customWidth="1"/>
    <col min="2" max="3" width="15.85546875" style="121" customWidth="1"/>
    <col min="4" max="4" width="9.140625" style="121" hidden="1"/>
    <col min="5" max="5" width="9.140625" style="121"/>
    <col min="6" max="6" width="11.140625" style="121" customWidth="1"/>
    <col min="7" max="7" width="15.140625" style="121" customWidth="1"/>
    <col min="8" max="8" width="6.28515625" style="121" customWidth="1"/>
    <col min="9" max="9" width="8" style="121" customWidth="1"/>
    <col min="10" max="10" width="8.85546875" style="121" customWidth="1"/>
    <col min="11" max="11" width="5.7109375" style="121" customWidth="1"/>
    <col min="12" max="12" width="8.7109375" style="121" customWidth="1"/>
    <col min="13" max="13" width="9.140625" style="52"/>
    <col min="14" max="14" width="10.140625" style="52" customWidth="1"/>
    <col min="15" max="15" width="11" style="52" customWidth="1"/>
    <col min="16" max="16" width="13.5703125" style="53" customWidth="1"/>
    <col min="17" max="17" width="10.7109375" style="52" customWidth="1"/>
    <col min="18" max="18" width="12.5703125" style="52" customWidth="1"/>
    <col min="19" max="19" width="13" style="52" customWidth="1"/>
    <col min="20" max="20" width="9.140625" style="52"/>
    <col min="21" max="1024" width="9.140625" style="121"/>
  </cols>
  <sheetData>
    <row r="1" spans="1:20" s="52" customFormat="1" ht="28.5" customHeight="1">
      <c r="A1" s="2115"/>
      <c r="B1" s="2115"/>
      <c r="I1" s="58"/>
      <c r="J1" s="58"/>
      <c r="P1" s="53"/>
    </row>
    <row r="2" spans="1:20" s="52" customFormat="1" ht="12">
      <c r="A2" s="60"/>
      <c r="B2" s="60"/>
      <c r="C2" s="64"/>
      <c r="D2" s="60"/>
      <c r="E2" s="60"/>
      <c r="F2" s="60"/>
      <c r="G2" s="60"/>
      <c r="H2" s="62" t="s">
        <v>131</v>
      </c>
      <c r="I2" s="57" t="s">
        <v>2</v>
      </c>
      <c r="J2" s="57"/>
      <c r="K2" s="59"/>
      <c r="N2" s="60"/>
      <c r="O2" s="60"/>
      <c r="P2" s="53"/>
    </row>
    <row r="3" spans="1:20" s="52" customFormat="1" ht="15.75" customHeight="1">
      <c r="A3" s="61" t="s">
        <v>4</v>
      </c>
      <c r="B3" s="58" t="s">
        <v>5</v>
      </c>
      <c r="C3" s="58"/>
      <c r="F3" s="60"/>
      <c r="G3" s="60"/>
      <c r="H3" s="62" t="s">
        <v>132</v>
      </c>
      <c r="I3" s="57" t="s">
        <v>7</v>
      </c>
      <c r="J3" s="57"/>
      <c r="K3" s="59"/>
      <c r="M3" s="59"/>
      <c r="N3" s="60"/>
      <c r="O3" s="60"/>
      <c r="P3" s="53"/>
    </row>
    <row r="4" spans="1:20" s="52" customFormat="1" ht="15.75" customHeight="1">
      <c r="A4" s="65"/>
      <c r="B4" s="65"/>
      <c r="F4" s="60"/>
      <c r="G4" s="60"/>
      <c r="H4" s="62"/>
      <c r="I4" s="59"/>
      <c r="J4" s="59"/>
      <c r="K4" s="59"/>
      <c r="M4" s="60"/>
      <c r="N4" s="60"/>
      <c r="O4" s="60"/>
      <c r="P4" s="53"/>
    </row>
    <row r="5" spans="1:20" s="52" customFormat="1" ht="12">
      <c r="A5" s="2116" t="s">
        <v>561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P5" s="53"/>
    </row>
    <row r="7" spans="1:20" ht="12.75" customHeight="1">
      <c r="A7" s="2118" t="s">
        <v>562</v>
      </c>
      <c r="B7" s="2117" t="s">
        <v>563</v>
      </c>
      <c r="C7" s="2117" t="s">
        <v>135</v>
      </c>
      <c r="D7" s="2117"/>
      <c r="E7" s="2117" t="s">
        <v>138</v>
      </c>
      <c r="F7" s="2117"/>
      <c r="G7" s="2117"/>
      <c r="H7" s="2117"/>
      <c r="I7" s="2117"/>
      <c r="J7" s="2119" t="s">
        <v>564</v>
      </c>
      <c r="K7" s="2120" t="s">
        <v>565</v>
      </c>
      <c r="L7" s="2120" t="s">
        <v>141</v>
      </c>
      <c r="P7" s="2173"/>
      <c r="Q7" s="2174"/>
    </row>
    <row r="8" spans="1:20" ht="46.5" customHeight="1">
      <c r="A8" s="2118"/>
      <c r="B8" s="2117"/>
      <c r="C8" s="2117"/>
      <c r="D8" s="2117"/>
      <c r="E8" s="68" t="s">
        <v>566</v>
      </c>
      <c r="F8" s="69" t="s">
        <v>567</v>
      </c>
      <c r="G8" s="69" t="s">
        <v>568</v>
      </c>
      <c r="H8" s="69" t="s">
        <v>146</v>
      </c>
      <c r="I8" s="69" t="s">
        <v>144</v>
      </c>
      <c r="J8" s="2119"/>
      <c r="K8" s="2120"/>
      <c r="L8" s="2120"/>
      <c r="M8" s="70"/>
      <c r="N8" s="70"/>
      <c r="O8" s="70"/>
      <c r="P8" s="2173"/>
      <c r="Q8" s="2174"/>
      <c r="R8" s="70"/>
      <c r="S8" s="70"/>
      <c r="T8" s="70"/>
    </row>
    <row r="9" spans="1:20">
      <c r="A9" s="2175" t="s">
        <v>569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70"/>
      <c r="N9" s="70"/>
      <c r="O9" s="70"/>
      <c r="P9" s="71"/>
      <c r="Q9" s="70"/>
    </row>
    <row r="10" spans="1:20" ht="69.75" customHeight="1">
      <c r="A10" s="157" t="s">
        <v>570</v>
      </c>
      <c r="B10" s="134" t="s">
        <v>571</v>
      </c>
      <c r="C10" s="2176"/>
      <c r="D10" s="2176"/>
      <c r="E10" s="74" t="s">
        <v>572</v>
      </c>
      <c r="F10" s="74" t="s">
        <v>573</v>
      </c>
      <c r="G10" s="74" t="s">
        <v>574</v>
      </c>
      <c r="H10" s="74">
        <v>20</v>
      </c>
      <c r="I10" s="74">
        <v>0.17</v>
      </c>
      <c r="J10" s="149" t="s">
        <v>575</v>
      </c>
      <c r="K10" s="148">
        <v>13000</v>
      </c>
      <c r="L10" s="77">
        <v>13970</v>
      </c>
    </row>
    <row r="11" spans="1:20" ht="96" customHeight="1">
      <c r="A11" s="83" t="s">
        <v>576</v>
      </c>
      <c r="B11" s="134" t="s">
        <v>577</v>
      </c>
      <c r="C11" s="2177"/>
      <c r="D11" s="2177"/>
      <c r="E11" s="80" t="s">
        <v>572</v>
      </c>
      <c r="F11" s="80" t="s">
        <v>578</v>
      </c>
      <c r="G11" s="80" t="s">
        <v>579</v>
      </c>
      <c r="H11" s="80">
        <v>94</v>
      </c>
      <c r="I11" s="80">
        <v>0.82</v>
      </c>
      <c r="J11" s="81" t="s">
        <v>575</v>
      </c>
      <c r="K11" s="99">
        <v>30250</v>
      </c>
      <c r="L11" s="82">
        <v>32500</v>
      </c>
    </row>
    <row r="12" spans="1:20" ht="104.25" customHeight="1">
      <c r="A12" s="205" t="s">
        <v>580</v>
      </c>
      <c r="B12" s="112" t="s">
        <v>581</v>
      </c>
      <c r="C12" s="112"/>
      <c r="D12" s="112"/>
      <c r="E12" s="112" t="s">
        <v>572</v>
      </c>
      <c r="F12" s="112" t="s">
        <v>582</v>
      </c>
      <c r="G12" s="112" t="s">
        <v>583</v>
      </c>
      <c r="H12" s="112">
        <v>46</v>
      </c>
      <c r="I12" s="112">
        <v>2.5000000000000001E-2</v>
      </c>
      <c r="J12" s="112" t="s">
        <v>575</v>
      </c>
      <c r="K12" s="112">
        <v>29610</v>
      </c>
      <c r="L12" s="137">
        <v>31980</v>
      </c>
    </row>
    <row r="13" spans="1:20" ht="12" customHeight="1">
      <c r="A13" s="2169" t="s">
        <v>584</v>
      </c>
      <c r="B13" s="2169"/>
      <c r="C13" s="2169"/>
      <c r="D13" s="2169"/>
      <c r="E13" s="2169"/>
      <c r="F13" s="2169"/>
      <c r="G13" s="2169"/>
      <c r="H13" s="2169"/>
      <c r="I13" s="2169"/>
      <c r="J13" s="2169"/>
      <c r="K13" s="2169"/>
      <c r="L13" s="2169"/>
    </row>
    <row r="14" spans="1:20" ht="84" customHeight="1">
      <c r="A14" s="72" t="s">
        <v>585</v>
      </c>
      <c r="B14" s="131"/>
      <c r="C14" s="2170"/>
      <c r="D14" s="2170"/>
      <c r="E14" s="75" t="s">
        <v>586</v>
      </c>
      <c r="F14" s="75" t="s">
        <v>573</v>
      </c>
      <c r="G14" s="75" t="s">
        <v>587</v>
      </c>
      <c r="H14" s="75">
        <v>26</v>
      </c>
      <c r="I14" s="75">
        <v>0.2</v>
      </c>
      <c r="J14" s="76" t="s">
        <v>575</v>
      </c>
      <c r="K14" s="103">
        <v>27250</v>
      </c>
      <c r="L14" s="102">
        <v>29280</v>
      </c>
    </row>
    <row r="15" spans="1:20" ht="104.25" customHeight="1">
      <c r="A15" s="286" t="s">
        <v>588</v>
      </c>
      <c r="B15" s="287"/>
      <c r="C15" s="2171"/>
      <c r="D15" s="2171"/>
      <c r="E15" s="288" t="s">
        <v>586</v>
      </c>
      <c r="F15" s="288" t="s">
        <v>578</v>
      </c>
      <c r="G15" s="288" t="s">
        <v>589</v>
      </c>
      <c r="H15" s="288">
        <v>85</v>
      </c>
      <c r="I15" s="288">
        <v>0.75</v>
      </c>
      <c r="J15" s="289" t="s">
        <v>575</v>
      </c>
      <c r="K15" s="288">
        <v>58080</v>
      </c>
      <c r="L15" s="290">
        <v>62400</v>
      </c>
    </row>
    <row r="16" spans="1:20" ht="70.5" customHeight="1">
      <c r="A16" s="2172" t="s">
        <v>590</v>
      </c>
      <c r="B16" s="2172"/>
      <c r="C16" s="2172"/>
      <c r="D16" s="2172"/>
      <c r="E16" s="2172"/>
      <c r="F16" s="2172"/>
      <c r="G16" s="2172"/>
      <c r="H16" s="2172"/>
      <c r="I16" s="2172"/>
      <c r="J16" s="2172"/>
      <c r="K16" s="2172"/>
      <c r="L16" s="2172"/>
    </row>
    <row r="19" ht="80.25" customHeight="1"/>
  </sheetData>
  <mergeCells count="18">
    <mergeCell ref="Q7:Q8"/>
    <mergeCell ref="A9:L9"/>
    <mergeCell ref="C10:D10"/>
    <mergeCell ref="C11:D11"/>
    <mergeCell ref="A1:B1"/>
    <mergeCell ref="A5:L5"/>
    <mergeCell ref="A7:A8"/>
    <mergeCell ref="B7:B8"/>
    <mergeCell ref="C7:D8"/>
    <mergeCell ref="E7:I7"/>
    <mergeCell ref="J7:J8"/>
    <mergeCell ref="K7:K8"/>
    <mergeCell ref="L7:L8"/>
    <mergeCell ref="A13:L13"/>
    <mergeCell ref="C14:D14"/>
    <mergeCell ref="C15:D15"/>
    <mergeCell ref="A16:L16"/>
    <mergeCell ref="P7:P8"/>
  </mergeCells>
  <hyperlinks>
    <hyperlink ref="A5" location="Меню!A1" display="НАПРАВЛЯЮЩИЕ КОЛЕС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A1:AMJ540"/>
  <sheetViews>
    <sheetView zoomScaleNormal="100" workbookViewId="0">
      <pane ySplit="8" topLeftCell="A9" activePane="bottomLeft" state="frozen"/>
      <selection pane="bottomLeft" activeCell="A5" sqref="A5:O5"/>
    </sheetView>
  </sheetViews>
  <sheetFormatPr defaultColWidth="9.140625" defaultRowHeight="15"/>
  <cols>
    <col min="1" max="1" width="38.28515625" style="52" customWidth="1"/>
    <col min="2" max="2" width="8" style="52" customWidth="1"/>
    <col min="3" max="3" width="7.42578125" style="52" customWidth="1"/>
    <col min="4" max="4" width="7.85546875" style="52" customWidth="1"/>
    <col min="5" max="5" width="17" style="52" customWidth="1"/>
    <col min="6" max="6" width="11.85546875" style="52" customWidth="1"/>
    <col min="7" max="7" width="12.42578125" style="52" customWidth="1"/>
    <col min="8" max="8" width="13.140625" style="52" customWidth="1"/>
    <col min="9" max="9" width="7.28515625" style="52" customWidth="1"/>
    <col min="10" max="10" width="6.5703125" style="52" customWidth="1"/>
    <col min="11" max="12" width="6" style="52" customWidth="1"/>
    <col min="13" max="13" width="8.28515625" style="52" customWidth="1"/>
    <col min="14" max="15" width="9.140625" style="52"/>
    <col min="16" max="18" width="10.5703125" style="52" customWidth="1"/>
    <col min="19" max="19" width="13.85546875" style="53" customWidth="1"/>
    <col min="20" max="20" width="12.140625" style="52" customWidth="1"/>
    <col min="21" max="22" width="11.5703125" style="52" customWidth="1"/>
    <col min="23" max="1024" width="9.140625" style="52"/>
  </cols>
  <sheetData>
    <row r="1" spans="1:23" ht="31.5" customHeight="1"/>
    <row r="2" spans="1:23">
      <c r="A2" s="60"/>
      <c r="B2" s="64"/>
      <c r="C2" s="60"/>
      <c r="D2" s="60"/>
      <c r="E2" s="60"/>
      <c r="F2" s="56" t="s">
        <v>131</v>
      </c>
      <c r="G2" s="57" t="s">
        <v>2</v>
      </c>
      <c r="H2" s="60"/>
      <c r="I2" s="60"/>
      <c r="J2" s="60"/>
      <c r="K2" s="62"/>
      <c r="L2" s="57"/>
      <c r="M2" s="57"/>
      <c r="N2" s="59"/>
      <c r="P2" s="60"/>
      <c r="Q2" s="60"/>
      <c r="R2" s="60"/>
    </row>
    <row r="3" spans="1:23" ht="15.75" customHeight="1">
      <c r="A3" s="61" t="s">
        <v>4</v>
      </c>
      <c r="B3" s="58" t="s">
        <v>5</v>
      </c>
      <c r="D3" s="60"/>
      <c r="E3" s="60"/>
      <c r="F3" s="56" t="s">
        <v>132</v>
      </c>
      <c r="G3" s="57" t="s">
        <v>7</v>
      </c>
      <c r="H3" s="60"/>
      <c r="I3" s="60"/>
      <c r="J3" s="60"/>
      <c r="K3" s="62"/>
      <c r="L3" s="59"/>
      <c r="M3" s="59"/>
      <c r="N3" s="59"/>
      <c r="P3" s="60"/>
      <c r="Q3" s="60"/>
      <c r="R3" s="60"/>
    </row>
    <row r="4" spans="1:23">
      <c r="B4" s="70"/>
      <c r="K4" s="65"/>
    </row>
    <row r="5" spans="1:23">
      <c r="A5" s="2116" t="s">
        <v>591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</row>
    <row r="6" spans="1:23">
      <c r="A6" s="291"/>
      <c r="B6" s="291"/>
      <c r="C6" s="291"/>
      <c r="D6" s="291"/>
      <c r="E6" s="291"/>
      <c r="F6" s="291"/>
      <c r="G6" s="291"/>
      <c r="H6" s="291"/>
      <c r="I6" s="291"/>
      <c r="J6" s="291"/>
      <c r="K6" s="291"/>
      <c r="L6" s="62"/>
      <c r="M6" s="62"/>
      <c r="N6" s="62"/>
      <c r="O6" s="62"/>
    </row>
    <row r="7" spans="1:23" ht="12.75" customHeight="1">
      <c r="A7" s="2175" t="s">
        <v>562</v>
      </c>
      <c r="B7" s="2175" t="s">
        <v>592</v>
      </c>
      <c r="C7" s="2175"/>
      <c r="D7" s="2175"/>
      <c r="E7" s="2175" t="s">
        <v>593</v>
      </c>
      <c r="F7" s="2169" t="s">
        <v>594</v>
      </c>
      <c r="G7" s="2169" t="s">
        <v>595</v>
      </c>
      <c r="H7" s="2169" t="s">
        <v>596</v>
      </c>
      <c r="I7" s="2169" t="s">
        <v>597</v>
      </c>
      <c r="J7" s="2169" t="s">
        <v>598</v>
      </c>
      <c r="K7" s="2169" t="s">
        <v>599</v>
      </c>
      <c r="L7" s="2169" t="s">
        <v>146</v>
      </c>
      <c r="M7" s="2169" t="s">
        <v>144</v>
      </c>
      <c r="N7" s="2169" t="s">
        <v>600</v>
      </c>
      <c r="O7" s="2169" t="s">
        <v>355</v>
      </c>
      <c r="P7" s="2197"/>
      <c r="Q7" s="2174"/>
      <c r="R7" s="2174"/>
      <c r="S7" s="2173"/>
      <c r="T7" s="2115"/>
    </row>
    <row r="8" spans="1:23" ht="37.5" customHeight="1">
      <c r="A8" s="2175"/>
      <c r="B8" s="284" t="s">
        <v>601</v>
      </c>
      <c r="C8" s="285" t="s">
        <v>602</v>
      </c>
      <c r="D8" s="285" t="s">
        <v>603</v>
      </c>
      <c r="E8" s="2175"/>
      <c r="F8" s="2169"/>
      <c r="G8" s="2169"/>
      <c r="H8" s="2169"/>
      <c r="I8" s="2169"/>
      <c r="J8" s="2169"/>
      <c r="K8" s="2169"/>
      <c r="L8" s="2169"/>
      <c r="M8" s="2169"/>
      <c r="N8" s="2169"/>
      <c r="O8" s="2169"/>
      <c r="P8" s="2197"/>
      <c r="Q8" s="2174"/>
      <c r="R8" s="2174"/>
      <c r="S8" s="2173"/>
      <c r="T8" s="2115"/>
      <c r="U8" s="70"/>
      <c r="V8" s="70"/>
      <c r="W8" s="70"/>
    </row>
    <row r="9" spans="1:23">
      <c r="A9" s="2175" t="s">
        <v>604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O9" s="2175"/>
      <c r="P9" s="70"/>
      <c r="Q9" s="70"/>
      <c r="R9" s="70"/>
      <c r="S9" s="71"/>
    </row>
    <row r="10" spans="1:23" s="60" customFormat="1" ht="12.75" customHeight="1">
      <c r="A10" s="293" t="s">
        <v>605</v>
      </c>
      <c r="B10" s="239">
        <v>2000</v>
      </c>
      <c r="C10" s="239">
        <v>1500</v>
      </c>
      <c r="D10" s="294">
        <v>600</v>
      </c>
      <c r="E10" s="294"/>
      <c r="F10" s="295">
        <v>4000</v>
      </c>
      <c r="G10" s="295">
        <v>450</v>
      </c>
      <c r="H10" s="296">
        <v>4</v>
      </c>
      <c r="I10" s="2198" t="s">
        <v>606</v>
      </c>
      <c r="J10" s="2199" t="s">
        <v>607</v>
      </c>
      <c r="K10" s="2200" t="s">
        <v>608</v>
      </c>
      <c r="L10" s="294">
        <v>65.88</v>
      </c>
      <c r="M10" s="294">
        <v>1.8</v>
      </c>
      <c r="N10" s="239">
        <v>24290</v>
      </c>
      <c r="O10" s="297">
        <v>26100</v>
      </c>
      <c r="P10" s="52"/>
      <c r="Q10" s="52"/>
      <c r="R10" s="52"/>
      <c r="S10" s="53"/>
    </row>
    <row r="11" spans="1:23" s="60" customFormat="1" ht="12.75" customHeight="1">
      <c r="A11" s="298" t="s">
        <v>610</v>
      </c>
      <c r="B11" s="299">
        <v>2000</v>
      </c>
      <c r="C11" s="299">
        <v>1500</v>
      </c>
      <c r="D11" s="300">
        <v>800</v>
      </c>
      <c r="E11" s="301"/>
      <c r="F11" s="300">
        <v>4000</v>
      </c>
      <c r="G11" s="302">
        <v>500</v>
      </c>
      <c r="H11" s="300">
        <v>4</v>
      </c>
      <c r="I11" s="2198"/>
      <c r="J11" s="2199"/>
      <c r="K11" s="2200"/>
      <c r="L11" s="300">
        <v>74.680000000000007</v>
      </c>
      <c r="M11" s="300">
        <v>2.4</v>
      </c>
      <c r="N11" s="299">
        <v>26855</v>
      </c>
      <c r="O11" s="303">
        <v>28850</v>
      </c>
      <c r="P11" s="52"/>
      <c r="Q11" s="52"/>
      <c r="R11" s="52"/>
      <c r="S11" s="53"/>
    </row>
    <row r="12" spans="1:23" s="60" customFormat="1" ht="12.75" customHeight="1">
      <c r="A12" s="304" t="s">
        <v>611</v>
      </c>
      <c r="B12" s="218">
        <v>2000</v>
      </c>
      <c r="C12" s="218">
        <v>1800</v>
      </c>
      <c r="D12" s="305">
        <v>600</v>
      </c>
      <c r="E12" s="305"/>
      <c r="F12" s="300">
        <v>4000</v>
      </c>
      <c r="G12" s="302">
        <v>500</v>
      </c>
      <c r="H12" s="300">
        <v>4</v>
      </c>
      <c r="I12" s="2198"/>
      <c r="J12" s="2199"/>
      <c r="K12" s="2200"/>
      <c r="L12" s="305">
        <v>75.48</v>
      </c>
      <c r="M12" s="305">
        <v>2.16</v>
      </c>
      <c r="N12" s="218">
        <v>28405</v>
      </c>
      <c r="O12" s="250">
        <v>30515</v>
      </c>
      <c r="P12" s="52"/>
      <c r="Q12" s="52"/>
      <c r="R12" s="52"/>
      <c r="S12" s="53"/>
    </row>
    <row r="13" spans="1:23" s="60" customFormat="1" ht="12.75" customHeight="1">
      <c r="A13" s="298" t="s">
        <v>612</v>
      </c>
      <c r="B13" s="299">
        <v>2500</v>
      </c>
      <c r="C13" s="299">
        <v>1800</v>
      </c>
      <c r="D13" s="300">
        <v>600</v>
      </c>
      <c r="E13" s="300"/>
      <c r="F13" s="300"/>
      <c r="G13" s="302"/>
      <c r="H13" s="300">
        <v>5</v>
      </c>
      <c r="I13" s="2198"/>
      <c r="J13" s="2199"/>
      <c r="K13" s="2200"/>
      <c r="L13" s="300">
        <v>79.680000000000007</v>
      </c>
      <c r="M13" s="300">
        <v>2.7</v>
      </c>
      <c r="N13" s="299">
        <v>33090</v>
      </c>
      <c r="O13" s="303">
        <v>35550</v>
      </c>
      <c r="P13" s="52"/>
      <c r="Q13" s="52"/>
      <c r="R13" s="52"/>
      <c r="S13" s="53"/>
    </row>
    <row r="14" spans="1:23" s="60" customFormat="1" ht="12.75" customHeight="1">
      <c r="A14" s="298" t="s">
        <v>613</v>
      </c>
      <c r="B14" s="299">
        <v>2500</v>
      </c>
      <c r="C14" s="299">
        <v>1500</v>
      </c>
      <c r="D14" s="300">
        <v>800</v>
      </c>
      <c r="E14" s="300"/>
      <c r="F14" s="300">
        <v>4000</v>
      </c>
      <c r="G14" s="302">
        <v>500</v>
      </c>
      <c r="H14" s="300">
        <v>5</v>
      </c>
      <c r="I14" s="2198"/>
      <c r="J14" s="2199"/>
      <c r="K14" s="2200"/>
      <c r="L14" s="300">
        <v>93.18</v>
      </c>
      <c r="M14" s="300">
        <v>3</v>
      </c>
      <c r="N14" s="299">
        <v>31120</v>
      </c>
      <c r="O14" s="303">
        <v>33435</v>
      </c>
      <c r="P14" s="52"/>
      <c r="Q14" s="52"/>
      <c r="R14" s="52"/>
      <c r="S14" s="53"/>
    </row>
    <row r="15" spans="1:23" s="60" customFormat="1" ht="12.75" customHeight="1">
      <c r="A15" s="304" t="s">
        <v>614</v>
      </c>
      <c r="B15" s="218">
        <v>2500</v>
      </c>
      <c r="C15" s="218">
        <v>1500</v>
      </c>
      <c r="D15" s="305">
        <v>600</v>
      </c>
      <c r="E15" s="305"/>
      <c r="F15" s="300">
        <v>4000</v>
      </c>
      <c r="G15" s="302">
        <v>500</v>
      </c>
      <c r="H15" s="300">
        <v>5</v>
      </c>
      <c r="I15" s="2198"/>
      <c r="J15" s="2199"/>
      <c r="K15" s="2200"/>
      <c r="L15" s="305">
        <v>82.08</v>
      </c>
      <c r="M15" s="305">
        <v>2.25</v>
      </c>
      <c r="N15" s="218">
        <v>30415</v>
      </c>
      <c r="O15" s="250">
        <v>32680</v>
      </c>
      <c r="P15" s="52"/>
      <c r="Q15" s="52"/>
      <c r="R15" s="52"/>
      <c r="S15" s="53"/>
    </row>
    <row r="16" spans="1:23" s="60" customFormat="1" ht="12.75" customHeight="1">
      <c r="A16" s="298" t="s">
        <v>615</v>
      </c>
      <c r="B16" s="299">
        <v>3000</v>
      </c>
      <c r="C16" s="299">
        <v>1500</v>
      </c>
      <c r="D16" s="300">
        <v>600</v>
      </c>
      <c r="E16" s="300"/>
      <c r="F16" s="300">
        <v>4000</v>
      </c>
      <c r="G16" s="302">
        <v>500</v>
      </c>
      <c r="H16" s="300">
        <v>2</v>
      </c>
      <c r="I16" s="2198"/>
      <c r="J16" s="2199"/>
      <c r="K16" s="2200"/>
      <c r="L16" s="300">
        <v>86.08</v>
      </c>
      <c r="M16" s="300">
        <v>2.7</v>
      </c>
      <c r="N16" s="299">
        <v>30510</v>
      </c>
      <c r="O16" s="303">
        <v>32780</v>
      </c>
      <c r="P16" s="52"/>
      <c r="Q16" s="52"/>
      <c r="R16" s="52"/>
      <c r="S16" s="53"/>
    </row>
    <row r="17" spans="1:23" s="60" customFormat="1" ht="12.75" customHeight="1">
      <c r="A17" s="304" t="s">
        <v>616</v>
      </c>
      <c r="B17" s="218">
        <v>3000</v>
      </c>
      <c r="C17" s="218">
        <v>1500</v>
      </c>
      <c r="D17" s="305">
        <v>800</v>
      </c>
      <c r="E17" s="305"/>
      <c r="F17" s="300">
        <v>4000</v>
      </c>
      <c r="G17" s="302">
        <v>500</v>
      </c>
      <c r="H17" s="300">
        <v>2</v>
      </c>
      <c r="I17" s="2198"/>
      <c r="J17" s="2199"/>
      <c r="K17" s="2200"/>
      <c r="L17" s="305">
        <v>97.58</v>
      </c>
      <c r="M17" s="305">
        <v>3.6</v>
      </c>
      <c r="N17" s="218">
        <v>34960</v>
      </c>
      <c r="O17" s="250">
        <v>37560</v>
      </c>
      <c r="P17" s="52"/>
      <c r="Q17" s="52"/>
      <c r="R17" s="52"/>
      <c r="S17" s="53"/>
    </row>
    <row r="18" spans="1:23" s="60" customFormat="1" ht="12.75" customHeight="1">
      <c r="A18" s="304" t="s">
        <v>617</v>
      </c>
      <c r="B18" s="218">
        <v>2000</v>
      </c>
      <c r="C18" s="218">
        <v>1500</v>
      </c>
      <c r="D18" s="305">
        <v>600</v>
      </c>
      <c r="E18" s="305"/>
      <c r="F18" s="300">
        <v>4000</v>
      </c>
      <c r="G18" s="302">
        <v>500</v>
      </c>
      <c r="H18" s="300">
        <v>4</v>
      </c>
      <c r="I18" s="2198"/>
      <c r="J18" s="2199"/>
      <c r="K18" s="2200"/>
      <c r="L18" s="305">
        <v>56.94</v>
      </c>
      <c r="M18" s="294">
        <v>1.8</v>
      </c>
      <c r="N18" s="218">
        <v>21070</v>
      </c>
      <c r="O18" s="250">
        <v>22635</v>
      </c>
      <c r="P18" s="52"/>
      <c r="Q18" s="52"/>
      <c r="R18" s="52"/>
      <c r="S18" s="53"/>
    </row>
    <row r="19" spans="1:23" s="60" customFormat="1" ht="12.75" customHeight="1">
      <c r="A19" s="298" t="s">
        <v>618</v>
      </c>
      <c r="B19" s="299">
        <v>2000</v>
      </c>
      <c r="C19" s="299">
        <v>1500</v>
      </c>
      <c r="D19" s="300">
        <v>800</v>
      </c>
      <c r="E19" s="300"/>
      <c r="F19" s="300">
        <v>4000</v>
      </c>
      <c r="G19" s="302">
        <v>500</v>
      </c>
      <c r="H19" s="300">
        <v>4</v>
      </c>
      <c r="I19" s="2198"/>
      <c r="J19" s="2199"/>
      <c r="K19" s="2200"/>
      <c r="L19" s="300">
        <v>65.14</v>
      </c>
      <c r="M19" s="300">
        <v>2.4</v>
      </c>
      <c r="N19" s="299">
        <v>21780</v>
      </c>
      <c r="O19" s="303">
        <v>23400</v>
      </c>
      <c r="P19" s="52"/>
      <c r="Q19" s="52"/>
      <c r="R19" s="52"/>
      <c r="S19" s="53"/>
    </row>
    <row r="20" spans="1:23" s="60" customFormat="1" ht="12.75" customHeight="1">
      <c r="A20" s="304" t="s">
        <v>619</v>
      </c>
      <c r="B20" s="218">
        <v>2000</v>
      </c>
      <c r="C20" s="218">
        <v>1800</v>
      </c>
      <c r="D20" s="305">
        <v>600</v>
      </c>
      <c r="E20" s="305"/>
      <c r="F20" s="300">
        <v>4000</v>
      </c>
      <c r="G20" s="302">
        <v>450</v>
      </c>
      <c r="H20" s="300">
        <v>4</v>
      </c>
      <c r="I20" s="2198"/>
      <c r="J20" s="2199"/>
      <c r="K20" s="2200"/>
      <c r="L20" s="305">
        <v>66.540000000000006</v>
      </c>
      <c r="M20" s="305">
        <v>2.16</v>
      </c>
      <c r="N20" s="218">
        <v>23575</v>
      </c>
      <c r="O20" s="250">
        <v>25325</v>
      </c>
      <c r="P20" s="52"/>
      <c r="Q20" s="52"/>
      <c r="R20" s="52"/>
      <c r="S20" s="53"/>
    </row>
    <row r="21" spans="1:23" s="60" customFormat="1" ht="12.75" customHeight="1">
      <c r="A21" s="298" t="s">
        <v>620</v>
      </c>
      <c r="B21" s="299">
        <v>2500</v>
      </c>
      <c r="C21" s="299">
        <v>1800</v>
      </c>
      <c r="D21" s="300">
        <v>600</v>
      </c>
      <c r="E21" s="300"/>
      <c r="F21" s="300"/>
      <c r="G21" s="302"/>
      <c r="H21" s="300"/>
      <c r="I21" s="2198"/>
      <c r="J21" s="2199"/>
      <c r="K21" s="2200"/>
      <c r="L21" s="300">
        <v>68.64</v>
      </c>
      <c r="M21" s="300">
        <v>2.7</v>
      </c>
      <c r="N21" s="299">
        <v>29225</v>
      </c>
      <c r="O21" s="303">
        <v>31395</v>
      </c>
      <c r="P21" s="52"/>
      <c r="Q21" s="52"/>
      <c r="R21" s="52"/>
      <c r="S21" s="53"/>
    </row>
    <row r="22" spans="1:23" s="60" customFormat="1" ht="12.75" customHeight="1">
      <c r="A22" s="298" t="s">
        <v>621</v>
      </c>
      <c r="B22" s="299">
        <v>2500</v>
      </c>
      <c r="C22" s="299">
        <v>1500</v>
      </c>
      <c r="D22" s="300">
        <v>800</v>
      </c>
      <c r="E22" s="300"/>
      <c r="F22" s="300">
        <v>4000</v>
      </c>
      <c r="G22" s="302">
        <v>500</v>
      </c>
      <c r="H22" s="300">
        <v>5</v>
      </c>
      <c r="I22" s="2198"/>
      <c r="J22" s="2199"/>
      <c r="K22" s="2200"/>
      <c r="L22" s="300">
        <v>71.040000000000006</v>
      </c>
      <c r="M22" s="300">
        <v>3</v>
      </c>
      <c r="N22" s="299">
        <v>27150</v>
      </c>
      <c r="O22" s="303">
        <v>29170</v>
      </c>
      <c r="P22" s="52"/>
      <c r="Q22" s="52"/>
      <c r="R22" s="52"/>
      <c r="S22" s="53"/>
    </row>
    <row r="23" spans="1:23" s="60" customFormat="1" ht="12.75" customHeight="1">
      <c r="A23" s="304" t="s">
        <v>622</v>
      </c>
      <c r="B23" s="218">
        <v>2500</v>
      </c>
      <c r="C23" s="218">
        <v>1500</v>
      </c>
      <c r="D23" s="305">
        <v>600</v>
      </c>
      <c r="E23" s="305"/>
      <c r="F23" s="300">
        <v>4000</v>
      </c>
      <c r="G23" s="302">
        <v>500</v>
      </c>
      <c r="H23" s="300">
        <v>5</v>
      </c>
      <c r="I23" s="2198"/>
      <c r="J23" s="2199"/>
      <c r="K23" s="2200"/>
      <c r="L23" s="305">
        <v>81.34</v>
      </c>
      <c r="M23" s="305">
        <v>2.25</v>
      </c>
      <c r="N23" s="218">
        <v>26360</v>
      </c>
      <c r="O23" s="250">
        <v>28320</v>
      </c>
      <c r="P23" s="52"/>
      <c r="Q23" s="52"/>
      <c r="R23" s="52"/>
      <c r="S23" s="53"/>
    </row>
    <row r="24" spans="1:23" s="60" customFormat="1" ht="12.75" customHeight="1">
      <c r="A24" s="298" t="s">
        <v>623</v>
      </c>
      <c r="B24" s="299">
        <v>3000</v>
      </c>
      <c r="C24" s="299">
        <v>1500</v>
      </c>
      <c r="D24" s="300">
        <v>600</v>
      </c>
      <c r="E24" s="300"/>
      <c r="F24" s="300">
        <v>4000</v>
      </c>
      <c r="G24" s="302">
        <v>500</v>
      </c>
      <c r="H24" s="300">
        <v>5</v>
      </c>
      <c r="I24" s="2198"/>
      <c r="J24" s="2199"/>
      <c r="K24" s="2200"/>
      <c r="L24" s="300">
        <v>73.040000000000006</v>
      </c>
      <c r="M24" s="300">
        <v>2.7</v>
      </c>
      <c r="N24" s="299">
        <v>25975</v>
      </c>
      <c r="O24" s="303">
        <v>27905</v>
      </c>
      <c r="P24" s="52"/>
      <c r="Q24" s="52"/>
      <c r="R24" s="52"/>
      <c r="S24" s="53"/>
    </row>
    <row r="25" spans="1:23" s="60" customFormat="1" ht="14.25" customHeight="1">
      <c r="A25" s="306" t="s">
        <v>624</v>
      </c>
      <c r="B25" s="307">
        <v>3000</v>
      </c>
      <c r="C25" s="307">
        <v>1500</v>
      </c>
      <c r="D25" s="308">
        <v>800</v>
      </c>
      <c r="E25" s="308"/>
      <c r="F25" s="309">
        <v>4000</v>
      </c>
      <c r="G25" s="310">
        <v>500</v>
      </c>
      <c r="H25" s="309">
        <v>5</v>
      </c>
      <c r="I25" s="2198"/>
      <c r="J25" s="2199"/>
      <c r="K25" s="2200"/>
      <c r="L25" s="308">
        <v>83.54</v>
      </c>
      <c r="M25" s="308">
        <v>3.6</v>
      </c>
      <c r="N25" s="307">
        <v>28110</v>
      </c>
      <c r="O25" s="311">
        <v>30205</v>
      </c>
      <c r="P25" s="52"/>
      <c r="Q25" s="52"/>
      <c r="R25" s="52"/>
      <c r="S25" s="53"/>
    </row>
    <row r="26" spans="1:23">
      <c r="A26" s="2175" t="s">
        <v>625</v>
      </c>
      <c r="B26" s="2175"/>
      <c r="C26" s="2175"/>
      <c r="D26" s="2175"/>
      <c r="E26" s="2175"/>
      <c r="F26" s="2175"/>
      <c r="G26" s="2175"/>
      <c r="H26" s="2175"/>
      <c r="I26" s="2175"/>
      <c r="J26" s="2175"/>
      <c r="K26" s="2175"/>
      <c r="L26" s="2175"/>
      <c r="M26" s="2175"/>
      <c r="N26" s="2175"/>
      <c r="O26" s="2175"/>
      <c r="U26" s="60"/>
      <c r="V26" s="60"/>
      <c r="W26" s="60"/>
    </row>
    <row r="27" spans="1:23" ht="12.75" customHeight="1">
      <c r="A27" s="72" t="s">
        <v>626</v>
      </c>
      <c r="B27" s="133">
        <v>2000</v>
      </c>
      <c r="C27" s="75"/>
      <c r="D27" s="75">
        <v>400</v>
      </c>
      <c r="E27" s="2176" t="s">
        <v>627</v>
      </c>
      <c r="F27" s="80">
        <v>2500</v>
      </c>
      <c r="G27" s="300">
        <v>500</v>
      </c>
      <c r="H27" s="75"/>
      <c r="I27" s="2176" t="s">
        <v>606</v>
      </c>
      <c r="J27" s="2196" t="s">
        <v>607</v>
      </c>
      <c r="K27" s="2196" t="s">
        <v>628</v>
      </c>
      <c r="L27" s="75">
        <v>7.8</v>
      </c>
      <c r="M27" s="75"/>
      <c r="N27" s="133">
        <v>2820</v>
      </c>
      <c r="O27" s="312">
        <v>3030</v>
      </c>
      <c r="T27" s="60"/>
      <c r="U27" s="60"/>
      <c r="V27" s="60"/>
      <c r="W27" s="60"/>
    </row>
    <row r="28" spans="1:23" ht="15" customHeight="1">
      <c r="A28" s="83" t="s">
        <v>629</v>
      </c>
      <c r="B28" s="79">
        <v>2000</v>
      </c>
      <c r="C28" s="80"/>
      <c r="D28" s="80">
        <v>500</v>
      </c>
      <c r="E28" s="2176"/>
      <c r="F28" s="80">
        <v>2500</v>
      </c>
      <c r="G28" s="300">
        <v>500</v>
      </c>
      <c r="H28" s="80"/>
      <c r="I28" s="2176"/>
      <c r="J28" s="2196"/>
      <c r="K28" s="2196"/>
      <c r="L28" s="80">
        <v>8.1</v>
      </c>
      <c r="M28" s="80"/>
      <c r="N28" s="79">
        <v>2960</v>
      </c>
      <c r="O28" s="313">
        <v>3180</v>
      </c>
      <c r="R28" s="314"/>
      <c r="T28" s="60"/>
      <c r="U28" s="60"/>
      <c r="V28" s="60"/>
      <c r="W28" s="60"/>
    </row>
    <row r="29" spans="1:23" ht="15" customHeight="1">
      <c r="A29" s="83" t="s">
        <v>630</v>
      </c>
      <c r="B29" s="79">
        <v>2000</v>
      </c>
      <c r="C29" s="80"/>
      <c r="D29" s="80">
        <v>600</v>
      </c>
      <c r="E29" s="2176"/>
      <c r="F29" s="80">
        <v>2500</v>
      </c>
      <c r="G29" s="300">
        <v>500</v>
      </c>
      <c r="H29" s="80"/>
      <c r="I29" s="2176"/>
      <c r="J29" s="2196"/>
      <c r="K29" s="2196"/>
      <c r="L29" s="80">
        <v>8.4</v>
      </c>
      <c r="M29" s="80"/>
      <c r="N29" s="79">
        <v>3040</v>
      </c>
      <c r="O29" s="313">
        <v>3265</v>
      </c>
      <c r="R29" s="314"/>
      <c r="T29" s="60"/>
      <c r="U29" s="60"/>
      <c r="V29" s="60"/>
      <c r="W29" s="60"/>
    </row>
    <row r="30" spans="1:23" ht="15" customHeight="1">
      <c r="A30" s="83" t="s">
        <v>631</v>
      </c>
      <c r="B30" s="79">
        <v>2000</v>
      </c>
      <c r="C30" s="80"/>
      <c r="D30" s="80">
        <v>800</v>
      </c>
      <c r="E30" s="2176"/>
      <c r="F30" s="80">
        <v>2500</v>
      </c>
      <c r="G30" s="300">
        <v>500</v>
      </c>
      <c r="H30" s="80"/>
      <c r="I30" s="2176"/>
      <c r="J30" s="2196"/>
      <c r="K30" s="2196"/>
      <c r="L30" s="80">
        <v>9.1</v>
      </c>
      <c r="M30" s="80"/>
      <c r="N30" s="79">
        <v>3185</v>
      </c>
      <c r="O30" s="313">
        <v>3425</v>
      </c>
      <c r="R30" s="314"/>
      <c r="T30" s="60"/>
      <c r="U30" s="60"/>
      <c r="V30" s="60"/>
      <c r="W30" s="60"/>
    </row>
    <row r="31" spans="1:23" ht="15" customHeight="1">
      <c r="A31" s="83" t="s">
        <v>632</v>
      </c>
      <c r="B31" s="79">
        <v>2000</v>
      </c>
      <c r="C31" s="80"/>
      <c r="D31" s="80">
        <v>1000</v>
      </c>
      <c r="E31" s="2176"/>
      <c r="F31" s="80">
        <v>2500</v>
      </c>
      <c r="G31" s="300">
        <v>500</v>
      </c>
      <c r="H31" s="80"/>
      <c r="I31" s="2176"/>
      <c r="J31" s="2196"/>
      <c r="K31" s="2196"/>
      <c r="L31" s="80">
        <v>9.8000000000000007</v>
      </c>
      <c r="M31" s="80"/>
      <c r="N31" s="79">
        <v>3360</v>
      </c>
      <c r="O31" s="313">
        <v>3610</v>
      </c>
      <c r="R31" s="314"/>
      <c r="T31" s="60"/>
      <c r="U31" s="60"/>
      <c r="V31" s="60"/>
      <c r="W31" s="60"/>
    </row>
    <row r="32" spans="1:23" ht="15" customHeight="1">
      <c r="A32" s="83" t="s">
        <v>633</v>
      </c>
      <c r="B32" s="79">
        <v>2500</v>
      </c>
      <c r="C32" s="80"/>
      <c r="D32" s="80">
        <v>400</v>
      </c>
      <c r="E32" s="2176"/>
      <c r="F32" s="80">
        <v>2500</v>
      </c>
      <c r="G32" s="300">
        <v>500</v>
      </c>
      <c r="H32" s="80"/>
      <c r="I32" s="2176"/>
      <c r="J32" s="2196"/>
      <c r="K32" s="2196"/>
      <c r="L32" s="80">
        <v>10.3</v>
      </c>
      <c r="M32" s="80"/>
      <c r="N32" s="79">
        <v>3620</v>
      </c>
      <c r="O32" s="313">
        <v>3885</v>
      </c>
      <c r="R32" s="314"/>
      <c r="T32" s="60"/>
      <c r="U32" s="60"/>
      <c r="V32" s="60"/>
      <c r="W32" s="60"/>
    </row>
    <row r="33" spans="1:23" ht="15" customHeight="1">
      <c r="A33" s="83" t="s">
        <v>634</v>
      </c>
      <c r="B33" s="79">
        <v>2500</v>
      </c>
      <c r="C33" s="80"/>
      <c r="D33" s="80">
        <v>500</v>
      </c>
      <c r="E33" s="2176"/>
      <c r="F33" s="80">
        <v>2500</v>
      </c>
      <c r="G33" s="300">
        <v>500</v>
      </c>
      <c r="H33" s="80"/>
      <c r="I33" s="2176"/>
      <c r="J33" s="2196"/>
      <c r="K33" s="2196"/>
      <c r="L33" s="80">
        <v>10.6</v>
      </c>
      <c r="M33" s="80"/>
      <c r="N33" s="79">
        <v>3715</v>
      </c>
      <c r="O33" s="313">
        <v>3990</v>
      </c>
      <c r="R33" s="314"/>
      <c r="T33" s="60"/>
      <c r="U33" s="60"/>
      <c r="V33" s="60"/>
      <c r="W33" s="60"/>
    </row>
    <row r="34" spans="1:23" ht="15" customHeight="1">
      <c r="A34" s="83" t="s">
        <v>635</v>
      </c>
      <c r="B34" s="79">
        <v>2500</v>
      </c>
      <c r="C34" s="80"/>
      <c r="D34" s="80">
        <v>600</v>
      </c>
      <c r="E34" s="2176"/>
      <c r="F34" s="80">
        <v>2500</v>
      </c>
      <c r="G34" s="300">
        <v>500</v>
      </c>
      <c r="H34" s="80"/>
      <c r="I34" s="2176"/>
      <c r="J34" s="2196"/>
      <c r="K34" s="2196"/>
      <c r="L34" s="80">
        <v>10.9</v>
      </c>
      <c r="M34" s="80"/>
      <c r="N34" s="79">
        <v>3825</v>
      </c>
      <c r="O34" s="313">
        <v>4110</v>
      </c>
      <c r="R34" s="314"/>
      <c r="T34" s="60"/>
      <c r="U34" s="60"/>
      <c r="V34" s="60"/>
      <c r="W34" s="60"/>
    </row>
    <row r="35" spans="1:23" ht="15" customHeight="1">
      <c r="A35" s="83" t="s">
        <v>636</v>
      </c>
      <c r="B35" s="79">
        <v>2500</v>
      </c>
      <c r="C35" s="80"/>
      <c r="D35" s="80">
        <v>800</v>
      </c>
      <c r="E35" s="2176"/>
      <c r="F35" s="80">
        <v>2500</v>
      </c>
      <c r="G35" s="300">
        <v>500</v>
      </c>
      <c r="H35" s="80"/>
      <c r="I35" s="2176"/>
      <c r="J35" s="2196"/>
      <c r="K35" s="2196"/>
      <c r="L35" s="80">
        <v>11.5</v>
      </c>
      <c r="M35" s="80"/>
      <c r="N35" s="79">
        <v>3875</v>
      </c>
      <c r="O35" s="313">
        <v>4160</v>
      </c>
      <c r="R35" s="314"/>
      <c r="T35" s="60"/>
      <c r="U35" s="60"/>
      <c r="V35" s="60"/>
      <c r="W35" s="60"/>
    </row>
    <row r="36" spans="1:23" ht="15" customHeight="1">
      <c r="A36" s="83" t="s">
        <v>637</v>
      </c>
      <c r="B36" s="79">
        <v>2500</v>
      </c>
      <c r="C36" s="80"/>
      <c r="D36" s="80">
        <v>1000</v>
      </c>
      <c r="E36" s="2176"/>
      <c r="F36" s="80">
        <v>2500</v>
      </c>
      <c r="G36" s="300">
        <v>500</v>
      </c>
      <c r="H36" s="80"/>
      <c r="I36" s="2176"/>
      <c r="J36" s="2196"/>
      <c r="K36" s="2196"/>
      <c r="L36" s="80">
        <v>12.4</v>
      </c>
      <c r="M36" s="80"/>
      <c r="N36" s="79">
        <v>4135</v>
      </c>
      <c r="O36" s="313">
        <v>4445</v>
      </c>
      <c r="R36" s="314"/>
      <c r="T36" s="60"/>
      <c r="U36" s="60"/>
      <c r="V36" s="60"/>
      <c r="W36" s="60"/>
    </row>
    <row r="37" spans="1:23" ht="15" customHeight="1">
      <c r="A37" s="83" t="s">
        <v>638</v>
      </c>
      <c r="B37" s="79">
        <v>3000</v>
      </c>
      <c r="C37" s="80"/>
      <c r="D37" s="80">
        <v>400</v>
      </c>
      <c r="E37" s="2176"/>
      <c r="F37" s="80">
        <v>2500</v>
      </c>
      <c r="G37" s="300">
        <v>500</v>
      </c>
      <c r="H37" s="80"/>
      <c r="I37" s="2176"/>
      <c r="J37" s="2196"/>
      <c r="K37" s="2196"/>
      <c r="L37" s="80">
        <v>12.7</v>
      </c>
      <c r="M37" s="80"/>
      <c r="N37" s="79">
        <v>4160</v>
      </c>
      <c r="O37" s="313">
        <v>4470</v>
      </c>
      <c r="R37" s="314"/>
      <c r="T37" s="60"/>
      <c r="U37" s="60"/>
      <c r="V37" s="60"/>
      <c r="W37" s="60"/>
    </row>
    <row r="38" spans="1:23" ht="15" customHeight="1">
      <c r="A38" s="83" t="s">
        <v>639</v>
      </c>
      <c r="B38" s="79">
        <v>3000</v>
      </c>
      <c r="C38" s="80"/>
      <c r="D38" s="80">
        <v>500</v>
      </c>
      <c r="E38" s="2176"/>
      <c r="F38" s="80">
        <v>2500</v>
      </c>
      <c r="G38" s="300">
        <v>500</v>
      </c>
      <c r="H38" s="80"/>
      <c r="I38" s="2176"/>
      <c r="J38" s="2196"/>
      <c r="K38" s="2196"/>
      <c r="L38" s="80">
        <v>13</v>
      </c>
      <c r="M38" s="80"/>
      <c r="N38" s="79">
        <v>4370</v>
      </c>
      <c r="O38" s="313">
        <v>4695</v>
      </c>
      <c r="R38" s="314"/>
      <c r="T38" s="60"/>
      <c r="U38" s="60"/>
      <c r="V38" s="60"/>
      <c r="W38" s="60"/>
    </row>
    <row r="39" spans="1:23" ht="15" customHeight="1">
      <c r="A39" s="83" t="s">
        <v>640</v>
      </c>
      <c r="B39" s="79">
        <v>3000</v>
      </c>
      <c r="C39" s="80"/>
      <c r="D39" s="80">
        <v>600</v>
      </c>
      <c r="E39" s="2176"/>
      <c r="F39" s="80">
        <v>2500</v>
      </c>
      <c r="G39" s="300">
        <v>500</v>
      </c>
      <c r="H39" s="80"/>
      <c r="I39" s="2176"/>
      <c r="J39" s="2196"/>
      <c r="K39" s="2196"/>
      <c r="L39" s="80">
        <v>13.3</v>
      </c>
      <c r="M39" s="80"/>
      <c r="N39" s="79">
        <v>4465</v>
      </c>
      <c r="O39" s="313">
        <v>4800</v>
      </c>
      <c r="R39" s="314"/>
      <c r="T39" s="60"/>
      <c r="U39" s="60"/>
      <c r="V39" s="60"/>
      <c r="W39" s="60"/>
    </row>
    <row r="40" spans="1:23" ht="15" customHeight="1">
      <c r="A40" s="83" t="s">
        <v>641</v>
      </c>
      <c r="B40" s="79">
        <v>3000</v>
      </c>
      <c r="C40" s="80"/>
      <c r="D40" s="80">
        <v>800</v>
      </c>
      <c r="E40" s="2176"/>
      <c r="F40" s="80">
        <v>2500</v>
      </c>
      <c r="G40" s="300">
        <v>500</v>
      </c>
      <c r="H40" s="80"/>
      <c r="I40" s="2176"/>
      <c r="J40" s="2196"/>
      <c r="K40" s="2196"/>
      <c r="L40" s="80">
        <v>14.2</v>
      </c>
      <c r="M40" s="80"/>
      <c r="N40" s="79">
        <v>4675</v>
      </c>
      <c r="O40" s="313">
        <v>5025</v>
      </c>
      <c r="R40" s="314"/>
      <c r="T40" s="60"/>
      <c r="U40" s="60"/>
      <c r="V40" s="60"/>
      <c r="W40" s="60"/>
    </row>
    <row r="41" spans="1:23" ht="15" customHeight="1">
      <c r="A41" s="83" t="s">
        <v>642</v>
      </c>
      <c r="B41" s="79">
        <v>3000</v>
      </c>
      <c r="C41" s="80"/>
      <c r="D41" s="80">
        <v>1000</v>
      </c>
      <c r="E41" s="2176"/>
      <c r="F41" s="80">
        <v>2500</v>
      </c>
      <c r="G41" s="300">
        <v>500</v>
      </c>
      <c r="H41" s="80"/>
      <c r="I41" s="2176"/>
      <c r="J41" s="2196"/>
      <c r="K41" s="2196"/>
      <c r="L41" s="80">
        <v>14.9</v>
      </c>
      <c r="M41" s="80"/>
      <c r="N41" s="79">
        <v>4790</v>
      </c>
      <c r="O41" s="313">
        <v>5145</v>
      </c>
      <c r="R41" s="314"/>
      <c r="T41" s="60"/>
      <c r="U41" s="60"/>
      <c r="V41" s="60"/>
      <c r="W41" s="60"/>
    </row>
    <row r="42" spans="1:23" ht="12.75" customHeight="1">
      <c r="A42" s="115" t="s">
        <v>643</v>
      </c>
      <c r="B42" s="85">
        <v>2000</v>
      </c>
      <c r="C42" s="86"/>
      <c r="D42" s="86">
        <v>400</v>
      </c>
      <c r="E42" s="2183" t="s">
        <v>644</v>
      </c>
      <c r="F42" s="86">
        <v>2500</v>
      </c>
      <c r="G42" s="300">
        <v>500</v>
      </c>
      <c r="H42" s="86"/>
      <c r="I42" s="2183" t="s">
        <v>606</v>
      </c>
      <c r="J42" s="2187" t="s">
        <v>607</v>
      </c>
      <c r="K42" s="2187" t="s">
        <v>628</v>
      </c>
      <c r="L42" s="86">
        <v>9.1999999999999993</v>
      </c>
      <c r="M42" s="86"/>
      <c r="N42" s="85">
        <v>3170</v>
      </c>
      <c r="O42" s="315">
        <v>3405</v>
      </c>
      <c r="T42" s="60"/>
      <c r="U42" s="60"/>
      <c r="V42" s="60"/>
      <c r="W42" s="60"/>
    </row>
    <row r="43" spans="1:23" ht="15" customHeight="1">
      <c r="A43" s="115" t="s">
        <v>645</v>
      </c>
      <c r="B43" s="85">
        <v>2000</v>
      </c>
      <c r="C43" s="86"/>
      <c r="D43" s="86">
        <v>500</v>
      </c>
      <c r="E43" s="2183"/>
      <c r="F43" s="86">
        <v>2500</v>
      </c>
      <c r="G43" s="300">
        <v>500</v>
      </c>
      <c r="H43" s="86"/>
      <c r="I43" s="2183"/>
      <c r="J43" s="2187"/>
      <c r="K43" s="2187"/>
      <c r="L43" s="86">
        <v>9.5</v>
      </c>
      <c r="M43" s="86"/>
      <c r="N43" s="85">
        <v>3255</v>
      </c>
      <c r="O43" s="315">
        <v>3500</v>
      </c>
      <c r="T43" s="60"/>
      <c r="U43" s="60"/>
      <c r="V43" s="60"/>
      <c r="W43" s="60"/>
    </row>
    <row r="44" spans="1:23" ht="15" customHeight="1">
      <c r="A44" s="115" t="s">
        <v>646</v>
      </c>
      <c r="B44" s="85">
        <v>2000</v>
      </c>
      <c r="C44" s="86"/>
      <c r="D44" s="86">
        <v>600</v>
      </c>
      <c r="E44" s="2183"/>
      <c r="F44" s="86">
        <v>2500</v>
      </c>
      <c r="G44" s="300">
        <v>500</v>
      </c>
      <c r="H44" s="86"/>
      <c r="I44" s="2183"/>
      <c r="J44" s="2187"/>
      <c r="K44" s="2187"/>
      <c r="L44" s="86">
        <v>9.8000000000000007</v>
      </c>
      <c r="M44" s="86"/>
      <c r="N44" s="85">
        <v>3350</v>
      </c>
      <c r="O44" s="315">
        <v>3600</v>
      </c>
      <c r="T44" s="60"/>
      <c r="U44" s="60"/>
      <c r="V44" s="60"/>
      <c r="W44" s="60"/>
    </row>
    <row r="45" spans="1:23" ht="15" customHeight="1">
      <c r="A45" s="115" t="s">
        <v>647</v>
      </c>
      <c r="B45" s="85">
        <v>2000</v>
      </c>
      <c r="C45" s="86"/>
      <c r="D45" s="86">
        <v>800</v>
      </c>
      <c r="E45" s="2183"/>
      <c r="F45" s="86">
        <v>2500</v>
      </c>
      <c r="G45" s="300">
        <v>500</v>
      </c>
      <c r="H45" s="86"/>
      <c r="I45" s="2183"/>
      <c r="J45" s="2187"/>
      <c r="K45" s="2187"/>
      <c r="L45" s="86">
        <v>10.5</v>
      </c>
      <c r="M45" s="86"/>
      <c r="N45" s="85">
        <v>3465</v>
      </c>
      <c r="O45" s="315">
        <v>3725</v>
      </c>
      <c r="T45" s="60"/>
      <c r="U45" s="60"/>
      <c r="V45" s="60"/>
      <c r="W45" s="60"/>
    </row>
    <row r="46" spans="1:23" ht="15" customHeight="1">
      <c r="A46" s="115" t="s">
        <v>648</v>
      </c>
      <c r="B46" s="85">
        <v>2000</v>
      </c>
      <c r="C46" s="86"/>
      <c r="D46" s="86">
        <v>1000</v>
      </c>
      <c r="E46" s="2183"/>
      <c r="F46" s="86">
        <v>2500</v>
      </c>
      <c r="G46" s="300">
        <v>500</v>
      </c>
      <c r="H46" s="86"/>
      <c r="I46" s="2183"/>
      <c r="J46" s="2187"/>
      <c r="K46" s="2187"/>
      <c r="L46" s="86">
        <v>11.2</v>
      </c>
      <c r="M46" s="86"/>
      <c r="N46" s="85">
        <v>3655</v>
      </c>
      <c r="O46" s="315">
        <v>3930</v>
      </c>
      <c r="T46" s="60"/>
      <c r="U46" s="60"/>
      <c r="V46" s="60"/>
      <c r="W46" s="60"/>
    </row>
    <row r="47" spans="1:23" ht="15" customHeight="1">
      <c r="A47" s="115" t="s">
        <v>649</v>
      </c>
      <c r="B47" s="85">
        <v>2500</v>
      </c>
      <c r="C47" s="86"/>
      <c r="D47" s="86">
        <v>400</v>
      </c>
      <c r="E47" s="2183"/>
      <c r="F47" s="86">
        <v>2500</v>
      </c>
      <c r="G47" s="300">
        <v>500</v>
      </c>
      <c r="H47" s="86"/>
      <c r="I47" s="2183"/>
      <c r="J47" s="2187"/>
      <c r="K47" s="2187"/>
      <c r="L47" s="86">
        <v>11.7</v>
      </c>
      <c r="M47" s="86"/>
      <c r="N47" s="85">
        <v>3905</v>
      </c>
      <c r="O47" s="315">
        <v>4195</v>
      </c>
      <c r="T47" s="60"/>
      <c r="U47" s="60"/>
      <c r="V47" s="60"/>
      <c r="W47" s="60"/>
    </row>
    <row r="48" spans="1:23" ht="15" customHeight="1">
      <c r="A48" s="115" t="s">
        <v>650</v>
      </c>
      <c r="B48" s="85">
        <v>2500</v>
      </c>
      <c r="C48" s="86"/>
      <c r="D48" s="86">
        <v>500</v>
      </c>
      <c r="E48" s="2183"/>
      <c r="F48" s="86">
        <v>2500</v>
      </c>
      <c r="G48" s="300">
        <v>500</v>
      </c>
      <c r="H48" s="86"/>
      <c r="I48" s="2183"/>
      <c r="J48" s="2187"/>
      <c r="K48" s="2187"/>
      <c r="L48" s="86">
        <v>12</v>
      </c>
      <c r="M48" s="86"/>
      <c r="N48" s="85">
        <v>4000</v>
      </c>
      <c r="O48" s="315">
        <v>4300</v>
      </c>
      <c r="T48" s="60"/>
      <c r="U48" s="60"/>
      <c r="V48" s="60"/>
      <c r="W48" s="60"/>
    </row>
    <row r="49" spans="1:23" ht="15" customHeight="1">
      <c r="A49" s="115" t="s">
        <v>651</v>
      </c>
      <c r="B49" s="85">
        <v>2500</v>
      </c>
      <c r="C49" s="86"/>
      <c r="D49" s="86">
        <v>600</v>
      </c>
      <c r="E49" s="2183"/>
      <c r="F49" s="86">
        <v>2500</v>
      </c>
      <c r="G49" s="300">
        <v>500</v>
      </c>
      <c r="H49" s="86"/>
      <c r="I49" s="2183"/>
      <c r="J49" s="2187"/>
      <c r="K49" s="2187"/>
      <c r="L49" s="86">
        <v>12.3</v>
      </c>
      <c r="M49" s="86"/>
      <c r="N49" s="85">
        <v>4000</v>
      </c>
      <c r="O49" s="315">
        <v>4300</v>
      </c>
      <c r="T49" s="60"/>
      <c r="U49" s="60"/>
      <c r="V49" s="60"/>
      <c r="W49" s="60"/>
    </row>
    <row r="50" spans="1:23" ht="15" customHeight="1">
      <c r="A50" s="115" t="s">
        <v>652</v>
      </c>
      <c r="B50" s="85">
        <v>2500</v>
      </c>
      <c r="C50" s="86"/>
      <c r="D50" s="86">
        <v>800</v>
      </c>
      <c r="E50" s="2183"/>
      <c r="F50" s="86">
        <v>2500</v>
      </c>
      <c r="G50" s="300">
        <v>500</v>
      </c>
      <c r="H50" s="86"/>
      <c r="I50" s="2183"/>
      <c r="J50" s="2187"/>
      <c r="K50" s="2187"/>
      <c r="L50" s="86">
        <v>12.9</v>
      </c>
      <c r="M50" s="86"/>
      <c r="N50" s="85">
        <v>4065</v>
      </c>
      <c r="O50" s="315">
        <v>4370</v>
      </c>
      <c r="T50" s="60"/>
      <c r="U50" s="60"/>
      <c r="V50" s="60"/>
      <c r="W50" s="60"/>
    </row>
    <row r="51" spans="1:23" ht="15" customHeight="1">
      <c r="A51" s="115" t="s">
        <v>653</v>
      </c>
      <c r="B51" s="85">
        <v>2500</v>
      </c>
      <c r="C51" s="86"/>
      <c r="D51" s="86">
        <v>1000</v>
      </c>
      <c r="E51" s="2183"/>
      <c r="F51" s="86">
        <v>2500</v>
      </c>
      <c r="G51" s="300">
        <v>500</v>
      </c>
      <c r="H51" s="86"/>
      <c r="I51" s="2183"/>
      <c r="J51" s="2187"/>
      <c r="K51" s="2187"/>
      <c r="L51" s="86">
        <v>13.8</v>
      </c>
      <c r="M51" s="86"/>
      <c r="N51" s="85">
        <v>4295</v>
      </c>
      <c r="O51" s="315">
        <v>4610</v>
      </c>
      <c r="T51" s="60"/>
      <c r="U51" s="60"/>
      <c r="V51" s="60"/>
      <c r="W51" s="60"/>
    </row>
    <row r="52" spans="1:23" ht="15" customHeight="1">
      <c r="A52" s="115" t="s">
        <v>654</v>
      </c>
      <c r="B52" s="85">
        <v>3000</v>
      </c>
      <c r="C52" s="86"/>
      <c r="D52" s="86">
        <v>400</v>
      </c>
      <c r="E52" s="2183"/>
      <c r="F52" s="86">
        <v>2500</v>
      </c>
      <c r="G52" s="300">
        <v>500</v>
      </c>
      <c r="H52" s="86"/>
      <c r="I52" s="2183"/>
      <c r="J52" s="2187"/>
      <c r="K52" s="2187"/>
      <c r="L52" s="86">
        <v>14.1</v>
      </c>
      <c r="M52" s="86"/>
      <c r="N52" s="85">
        <v>4605</v>
      </c>
      <c r="O52" s="315">
        <v>4950</v>
      </c>
      <c r="T52" s="60"/>
      <c r="U52" s="60"/>
      <c r="V52" s="60"/>
      <c r="W52" s="60"/>
    </row>
    <row r="53" spans="1:23" ht="15" customHeight="1">
      <c r="A53" s="115" t="s">
        <v>655</v>
      </c>
      <c r="B53" s="85">
        <v>3000</v>
      </c>
      <c r="C53" s="86"/>
      <c r="D53" s="86">
        <v>500</v>
      </c>
      <c r="E53" s="2183"/>
      <c r="F53" s="86">
        <v>2500</v>
      </c>
      <c r="G53" s="300">
        <v>500</v>
      </c>
      <c r="H53" s="86"/>
      <c r="I53" s="2183"/>
      <c r="J53" s="2187"/>
      <c r="K53" s="2187"/>
      <c r="L53" s="86">
        <v>14.4</v>
      </c>
      <c r="M53" s="86"/>
      <c r="N53" s="85">
        <v>4800</v>
      </c>
      <c r="O53" s="315">
        <v>5155</v>
      </c>
      <c r="T53" s="60"/>
      <c r="U53" s="60"/>
      <c r="V53" s="60"/>
      <c r="W53" s="60"/>
    </row>
    <row r="54" spans="1:23" ht="15" customHeight="1">
      <c r="A54" s="115" t="s">
        <v>656</v>
      </c>
      <c r="B54" s="85">
        <v>3000</v>
      </c>
      <c r="C54" s="86"/>
      <c r="D54" s="86">
        <v>600</v>
      </c>
      <c r="E54" s="2183"/>
      <c r="F54" s="86">
        <v>2500</v>
      </c>
      <c r="G54" s="300">
        <v>500</v>
      </c>
      <c r="H54" s="86"/>
      <c r="I54" s="2183"/>
      <c r="J54" s="2187"/>
      <c r="K54" s="2187"/>
      <c r="L54" s="86">
        <v>14.7</v>
      </c>
      <c r="M54" s="86"/>
      <c r="N54" s="85">
        <v>4875</v>
      </c>
      <c r="O54" s="315">
        <v>5240</v>
      </c>
      <c r="T54" s="60"/>
      <c r="U54" s="60"/>
      <c r="V54" s="60"/>
      <c r="W54" s="60"/>
    </row>
    <row r="55" spans="1:23" ht="15" customHeight="1">
      <c r="A55" s="115" t="s">
        <v>657</v>
      </c>
      <c r="B55" s="85">
        <v>3000</v>
      </c>
      <c r="C55" s="86"/>
      <c r="D55" s="86">
        <v>800</v>
      </c>
      <c r="E55" s="2183"/>
      <c r="F55" s="86">
        <v>2500</v>
      </c>
      <c r="G55" s="300">
        <v>500</v>
      </c>
      <c r="H55" s="86"/>
      <c r="I55" s="2183"/>
      <c r="J55" s="2187"/>
      <c r="K55" s="2187"/>
      <c r="L55" s="86">
        <v>15.6</v>
      </c>
      <c r="M55" s="86"/>
      <c r="N55" s="85">
        <v>5085</v>
      </c>
      <c r="O55" s="315">
        <v>5465</v>
      </c>
      <c r="T55" s="60"/>
      <c r="U55" s="60"/>
      <c r="V55" s="60"/>
      <c r="W55" s="60"/>
    </row>
    <row r="56" spans="1:23" ht="15" customHeight="1">
      <c r="A56" s="316" t="s">
        <v>658</v>
      </c>
      <c r="B56" s="111">
        <v>3000</v>
      </c>
      <c r="C56" s="112"/>
      <c r="D56" s="112">
        <v>1000</v>
      </c>
      <c r="E56" s="2183"/>
      <c r="F56" s="112">
        <v>2500</v>
      </c>
      <c r="G56" s="309">
        <v>500</v>
      </c>
      <c r="H56" s="112"/>
      <c r="I56" s="2183"/>
      <c r="J56" s="2187"/>
      <c r="K56" s="2187"/>
      <c r="L56" s="112">
        <v>16.3</v>
      </c>
      <c r="M56" s="112"/>
      <c r="N56" s="111">
        <v>5190</v>
      </c>
      <c r="O56" s="317">
        <v>5575</v>
      </c>
      <c r="T56" s="60"/>
      <c r="U56" s="60"/>
      <c r="V56" s="60"/>
      <c r="W56" s="60"/>
    </row>
    <row r="57" spans="1:23" ht="12" customHeight="1">
      <c r="A57" s="2169" t="s">
        <v>659</v>
      </c>
      <c r="B57" s="2169"/>
      <c r="C57" s="2169"/>
      <c r="D57" s="2169"/>
      <c r="E57" s="2169"/>
      <c r="F57" s="2169"/>
      <c r="G57" s="2169"/>
      <c r="H57" s="2169"/>
      <c r="I57" s="2169"/>
      <c r="J57" s="2169"/>
      <c r="K57" s="2169"/>
      <c r="L57" s="2169"/>
      <c r="M57" s="2169"/>
      <c r="N57" s="2169"/>
      <c r="O57" s="2169"/>
      <c r="T57" s="60"/>
      <c r="U57" s="60"/>
      <c r="V57" s="60"/>
      <c r="W57" s="60"/>
    </row>
    <row r="58" spans="1:23" ht="12.75" customHeight="1">
      <c r="A58" s="72" t="s">
        <v>660</v>
      </c>
      <c r="B58" s="75"/>
      <c r="C58" s="75">
        <v>900</v>
      </c>
      <c r="D58" s="75"/>
      <c r="E58" s="2130" t="s">
        <v>661</v>
      </c>
      <c r="F58" s="80">
        <v>2500</v>
      </c>
      <c r="G58" s="300">
        <v>500</v>
      </c>
      <c r="H58" s="103"/>
      <c r="I58" s="103"/>
      <c r="J58" s="2192" t="s">
        <v>607</v>
      </c>
      <c r="K58" s="2192" t="s">
        <v>662</v>
      </c>
      <c r="L58" s="75">
        <v>1.65</v>
      </c>
      <c r="M58" s="75"/>
      <c r="N58" s="133">
        <v>690</v>
      </c>
      <c r="O58" s="312">
        <v>740</v>
      </c>
      <c r="T58" s="60"/>
      <c r="U58" s="60"/>
      <c r="V58" s="60"/>
      <c r="W58" s="60"/>
    </row>
    <row r="59" spans="1:23" ht="15" customHeight="1">
      <c r="A59" s="92">
        <v>100</v>
      </c>
      <c r="B59" s="94"/>
      <c r="C59" s="94">
        <v>1000</v>
      </c>
      <c r="D59" s="94"/>
      <c r="E59" s="2130"/>
      <c r="F59" s="94"/>
      <c r="G59" s="300">
        <v>500</v>
      </c>
      <c r="H59" s="318"/>
      <c r="I59" s="318"/>
      <c r="J59" s="2192"/>
      <c r="K59" s="2192"/>
      <c r="L59" s="94">
        <v>2.0499999999999998</v>
      </c>
      <c r="M59" s="94"/>
      <c r="N59" s="93">
        <v>670</v>
      </c>
      <c r="O59" s="319">
        <v>720</v>
      </c>
      <c r="T59" s="60"/>
      <c r="U59" s="60"/>
      <c r="V59" s="60"/>
      <c r="W59" s="60"/>
    </row>
    <row r="60" spans="1:23" ht="15" customHeight="1">
      <c r="A60" s="83" t="s">
        <v>663</v>
      </c>
      <c r="B60" s="80"/>
      <c r="C60" s="80">
        <v>1200</v>
      </c>
      <c r="D60" s="80"/>
      <c r="E60" s="2130"/>
      <c r="F60" s="80">
        <v>2500</v>
      </c>
      <c r="G60" s="300">
        <v>500</v>
      </c>
      <c r="H60" s="103"/>
      <c r="I60" s="103"/>
      <c r="J60" s="2192"/>
      <c r="K60" s="2192"/>
      <c r="L60" s="80">
        <v>2.15</v>
      </c>
      <c r="M60" s="80"/>
      <c r="N60" s="79">
        <v>815</v>
      </c>
      <c r="O60" s="313">
        <v>875</v>
      </c>
      <c r="T60" s="60"/>
      <c r="U60" s="60"/>
      <c r="V60" s="60"/>
      <c r="W60" s="60"/>
    </row>
    <row r="61" spans="1:23" ht="15" customHeight="1">
      <c r="A61" s="83" t="s">
        <v>664</v>
      </c>
      <c r="B61" s="80"/>
      <c r="C61" s="80">
        <v>1500</v>
      </c>
      <c r="D61" s="80"/>
      <c r="E61" s="2130"/>
      <c r="F61" s="80">
        <v>2500</v>
      </c>
      <c r="G61" s="300">
        <v>500</v>
      </c>
      <c r="H61" s="103"/>
      <c r="I61" s="103"/>
      <c r="J61" s="2192"/>
      <c r="K61" s="2192"/>
      <c r="L61" s="80">
        <v>2.59</v>
      </c>
      <c r="M61" s="80"/>
      <c r="N61" s="79">
        <v>905</v>
      </c>
      <c r="O61" s="313">
        <v>970</v>
      </c>
      <c r="T61" s="60"/>
      <c r="U61" s="60"/>
      <c r="V61" s="60"/>
      <c r="W61" s="60"/>
    </row>
    <row r="62" spans="1:23" ht="15" customHeight="1">
      <c r="A62" s="83" t="s">
        <v>665</v>
      </c>
      <c r="B62" s="80"/>
      <c r="C62" s="80">
        <v>1800</v>
      </c>
      <c r="D62" s="80"/>
      <c r="E62" s="2130"/>
      <c r="F62" s="80">
        <v>2500</v>
      </c>
      <c r="G62" s="300">
        <v>500</v>
      </c>
      <c r="H62" s="103"/>
      <c r="I62" s="103"/>
      <c r="J62" s="2192"/>
      <c r="K62" s="2192"/>
      <c r="L62" s="80">
        <v>3.05</v>
      </c>
      <c r="M62" s="80"/>
      <c r="N62" s="79">
        <v>1050</v>
      </c>
      <c r="O62" s="313">
        <v>1125</v>
      </c>
      <c r="T62" s="60"/>
      <c r="U62" s="60"/>
      <c r="V62" s="60"/>
      <c r="W62" s="60"/>
    </row>
    <row r="63" spans="1:23" ht="15" customHeight="1">
      <c r="A63" s="97" t="s">
        <v>666</v>
      </c>
      <c r="B63" s="99"/>
      <c r="C63" s="99">
        <v>2100</v>
      </c>
      <c r="D63" s="99"/>
      <c r="E63" s="2130"/>
      <c r="F63" s="80">
        <v>2500</v>
      </c>
      <c r="G63" s="300">
        <v>500</v>
      </c>
      <c r="H63" s="103"/>
      <c r="I63" s="103"/>
      <c r="J63" s="2192"/>
      <c r="K63" s="2192"/>
      <c r="L63" s="99">
        <v>3.41</v>
      </c>
      <c r="M63" s="99"/>
      <c r="N63" s="98">
        <v>1185</v>
      </c>
      <c r="O63" s="320">
        <v>1275</v>
      </c>
      <c r="T63" s="60"/>
      <c r="U63" s="60"/>
      <c r="V63" s="60"/>
      <c r="W63" s="60"/>
    </row>
    <row r="64" spans="1:23" ht="12" customHeight="1">
      <c r="A64" s="2169" t="s">
        <v>667</v>
      </c>
      <c r="B64" s="2169"/>
      <c r="C64" s="2169"/>
      <c r="D64" s="2169"/>
      <c r="E64" s="2169"/>
      <c r="F64" s="2169"/>
      <c r="G64" s="2169"/>
      <c r="H64" s="2169"/>
      <c r="I64" s="2169"/>
      <c r="J64" s="2169"/>
      <c r="K64" s="2169"/>
      <c r="L64" s="2169"/>
      <c r="M64" s="2169"/>
      <c r="N64" s="2169"/>
      <c r="O64" s="2169"/>
      <c r="T64" s="60"/>
      <c r="U64" s="60"/>
      <c r="V64" s="60"/>
      <c r="W64" s="60"/>
    </row>
    <row r="65" spans="1:23" ht="12" customHeight="1">
      <c r="A65" s="72" t="s">
        <v>668</v>
      </c>
      <c r="B65" s="133"/>
      <c r="C65" s="75">
        <v>400</v>
      </c>
      <c r="D65" s="75"/>
      <c r="E65" s="133"/>
      <c r="F65" s="80">
        <v>2500</v>
      </c>
      <c r="G65" s="300">
        <v>500</v>
      </c>
      <c r="H65" s="133"/>
      <c r="I65" s="133"/>
      <c r="J65" s="2193" t="s">
        <v>607</v>
      </c>
      <c r="K65" s="2192" t="s">
        <v>628</v>
      </c>
      <c r="L65" s="75">
        <v>0.17</v>
      </c>
      <c r="M65" s="75"/>
      <c r="N65" s="133">
        <v>260</v>
      </c>
      <c r="O65" s="312">
        <v>280</v>
      </c>
      <c r="T65" s="60"/>
      <c r="U65" s="60"/>
      <c r="V65" s="60"/>
      <c r="W65" s="60"/>
    </row>
    <row r="66" spans="1:23" ht="15" customHeight="1">
      <c r="A66" s="83" t="s">
        <v>669</v>
      </c>
      <c r="B66" s="79"/>
      <c r="C66" s="80">
        <v>500</v>
      </c>
      <c r="D66" s="80"/>
      <c r="E66" s="79"/>
      <c r="F66" s="80">
        <v>2500</v>
      </c>
      <c r="G66" s="300">
        <v>500</v>
      </c>
      <c r="H66" s="79"/>
      <c r="I66" s="79"/>
      <c r="J66" s="2193"/>
      <c r="K66" s="2192"/>
      <c r="L66" s="80">
        <v>0.2</v>
      </c>
      <c r="M66" s="80"/>
      <c r="N66" s="79">
        <v>280</v>
      </c>
      <c r="O66" s="313">
        <v>300</v>
      </c>
      <c r="T66" s="60"/>
      <c r="U66" s="60"/>
      <c r="V66" s="60"/>
      <c r="W66" s="60"/>
    </row>
    <row r="67" spans="1:23" ht="15" customHeight="1">
      <c r="A67" s="83" t="s">
        <v>670</v>
      </c>
      <c r="B67" s="79"/>
      <c r="C67" s="80">
        <v>600</v>
      </c>
      <c r="D67" s="80"/>
      <c r="E67" s="79"/>
      <c r="F67" s="80">
        <v>2500</v>
      </c>
      <c r="G67" s="300">
        <v>500</v>
      </c>
      <c r="H67" s="79"/>
      <c r="I67" s="79"/>
      <c r="J67" s="2193"/>
      <c r="K67" s="2192"/>
      <c r="L67" s="80">
        <v>0.24</v>
      </c>
      <c r="M67" s="80"/>
      <c r="N67" s="79">
        <v>300</v>
      </c>
      <c r="O67" s="313">
        <v>320</v>
      </c>
      <c r="T67" s="60"/>
      <c r="U67" s="60"/>
      <c r="V67" s="60"/>
      <c r="W67" s="60"/>
    </row>
    <row r="68" spans="1:23" ht="15" customHeight="1">
      <c r="A68" s="83" t="s">
        <v>671</v>
      </c>
      <c r="B68" s="79"/>
      <c r="C68" s="80">
        <v>800</v>
      </c>
      <c r="D68" s="80"/>
      <c r="E68" s="79"/>
      <c r="F68" s="80">
        <v>2500</v>
      </c>
      <c r="G68" s="300">
        <v>500</v>
      </c>
      <c r="H68" s="79"/>
      <c r="I68" s="79"/>
      <c r="J68" s="2193"/>
      <c r="K68" s="2192"/>
      <c r="L68" s="80">
        <v>0.32</v>
      </c>
      <c r="M68" s="80"/>
      <c r="N68" s="79">
        <v>330</v>
      </c>
      <c r="O68" s="313">
        <v>355</v>
      </c>
      <c r="T68" s="60"/>
      <c r="U68" s="60"/>
      <c r="V68" s="60"/>
      <c r="W68" s="60"/>
    </row>
    <row r="69" spans="1:23" ht="15" customHeight="1">
      <c r="A69" s="97" t="s">
        <v>672</v>
      </c>
      <c r="B69" s="98"/>
      <c r="C69" s="99">
        <v>1000</v>
      </c>
      <c r="D69" s="99"/>
      <c r="E69" s="98"/>
      <c r="F69" s="80">
        <v>2500</v>
      </c>
      <c r="G69" s="300">
        <v>500</v>
      </c>
      <c r="H69" s="98"/>
      <c r="I69" s="98"/>
      <c r="J69" s="2193"/>
      <c r="K69" s="2192"/>
      <c r="L69" s="99">
        <v>0.43</v>
      </c>
      <c r="M69" s="99"/>
      <c r="N69" s="98">
        <v>370</v>
      </c>
      <c r="O69" s="320">
        <v>395</v>
      </c>
      <c r="T69" s="60"/>
      <c r="U69" s="60"/>
      <c r="V69" s="60"/>
      <c r="W69" s="60"/>
    </row>
    <row r="70" spans="1:23" ht="12" customHeight="1">
      <c r="A70" s="2169" t="s">
        <v>673</v>
      </c>
      <c r="B70" s="2169"/>
      <c r="C70" s="2169"/>
      <c r="D70" s="2169"/>
      <c r="E70" s="2169"/>
      <c r="F70" s="2169"/>
      <c r="G70" s="2169"/>
      <c r="H70" s="2169"/>
      <c r="I70" s="2169"/>
      <c r="J70" s="2169"/>
      <c r="K70" s="2169"/>
      <c r="L70" s="2169"/>
      <c r="M70" s="2169"/>
      <c r="N70" s="2169"/>
      <c r="O70" s="2169"/>
      <c r="T70" s="60"/>
      <c r="U70" s="60"/>
      <c r="V70" s="60"/>
      <c r="W70" s="60"/>
    </row>
    <row r="71" spans="1:23" ht="12" customHeight="1">
      <c r="A71" s="321" t="s">
        <v>674</v>
      </c>
      <c r="B71" s="105">
        <v>30</v>
      </c>
      <c r="C71" s="81">
        <v>300</v>
      </c>
      <c r="D71" s="81">
        <v>400</v>
      </c>
      <c r="E71" s="105"/>
      <c r="F71" s="81">
        <v>2500</v>
      </c>
      <c r="G71" s="322">
        <v>500</v>
      </c>
      <c r="H71" s="105"/>
      <c r="I71" s="105"/>
      <c r="J71" s="2194" t="s">
        <v>607</v>
      </c>
      <c r="K71" s="2195" t="s">
        <v>628</v>
      </c>
      <c r="L71" s="81">
        <v>0.69</v>
      </c>
      <c r="M71" s="81">
        <v>3.0000000000000001E-3</v>
      </c>
      <c r="N71" s="105">
        <v>170</v>
      </c>
      <c r="O71" s="323">
        <v>185</v>
      </c>
      <c r="T71" s="60"/>
      <c r="U71" s="60"/>
      <c r="V71" s="60"/>
      <c r="W71" s="60"/>
    </row>
    <row r="72" spans="1:23" ht="15" customHeight="1">
      <c r="A72" s="321" t="s">
        <v>675</v>
      </c>
      <c r="B72" s="105">
        <v>30</v>
      </c>
      <c r="C72" s="81">
        <v>300</v>
      </c>
      <c r="D72" s="81">
        <v>500</v>
      </c>
      <c r="E72" s="105"/>
      <c r="F72" s="81">
        <v>2500</v>
      </c>
      <c r="G72" s="322">
        <v>500</v>
      </c>
      <c r="H72" s="105"/>
      <c r="I72" s="105"/>
      <c r="J72" s="2194"/>
      <c r="K72" s="2195"/>
      <c r="L72" s="81">
        <v>0.84</v>
      </c>
      <c r="M72" s="81">
        <v>4.0000000000000001E-3</v>
      </c>
      <c r="N72" s="105">
        <v>190</v>
      </c>
      <c r="O72" s="323">
        <v>205</v>
      </c>
      <c r="T72" s="60"/>
      <c r="U72" s="60"/>
      <c r="V72" s="60"/>
      <c r="W72" s="60"/>
    </row>
    <row r="73" spans="1:23" ht="15" customHeight="1">
      <c r="A73" s="321" t="s">
        <v>676</v>
      </c>
      <c r="B73" s="105">
        <v>30</v>
      </c>
      <c r="C73" s="81">
        <v>300</v>
      </c>
      <c r="D73" s="81">
        <v>600</v>
      </c>
      <c r="E73" s="105"/>
      <c r="F73" s="81">
        <v>2500</v>
      </c>
      <c r="G73" s="322">
        <v>500</v>
      </c>
      <c r="H73" s="105"/>
      <c r="I73" s="105"/>
      <c r="J73" s="2194"/>
      <c r="K73" s="2195"/>
      <c r="L73" s="81">
        <v>0.99</v>
      </c>
      <c r="M73" s="81">
        <v>5.0000000000000001E-3</v>
      </c>
      <c r="N73" s="105">
        <v>250</v>
      </c>
      <c r="O73" s="323">
        <v>270</v>
      </c>
      <c r="T73" s="60"/>
      <c r="U73" s="60"/>
      <c r="V73" s="60"/>
      <c r="W73" s="60"/>
    </row>
    <row r="74" spans="1:23" ht="15" customHeight="1">
      <c r="A74" s="321" t="s">
        <v>677</v>
      </c>
      <c r="B74" s="105">
        <v>30</v>
      </c>
      <c r="C74" s="81">
        <v>300</v>
      </c>
      <c r="D74" s="81">
        <v>800</v>
      </c>
      <c r="E74" s="105"/>
      <c r="F74" s="81">
        <v>2500</v>
      </c>
      <c r="G74" s="322">
        <v>500</v>
      </c>
      <c r="H74" s="105"/>
      <c r="I74" s="105"/>
      <c r="J74" s="2194"/>
      <c r="K74" s="2195"/>
      <c r="L74" s="81">
        <v>1.3</v>
      </c>
      <c r="M74" s="81">
        <v>7.0000000000000001E-3</v>
      </c>
      <c r="N74" s="105">
        <v>285</v>
      </c>
      <c r="O74" s="323">
        <v>305</v>
      </c>
      <c r="T74" s="60"/>
      <c r="U74" s="60"/>
      <c r="V74" s="60"/>
      <c r="W74" s="60"/>
    </row>
    <row r="75" spans="1:23" ht="15" customHeight="1">
      <c r="A75" s="321" t="s">
        <v>678</v>
      </c>
      <c r="B75" s="105">
        <v>30</v>
      </c>
      <c r="C75" s="81">
        <v>300</v>
      </c>
      <c r="D75" s="81">
        <v>1000</v>
      </c>
      <c r="E75" s="105"/>
      <c r="F75" s="81">
        <v>2500</v>
      </c>
      <c r="G75" s="322">
        <v>500</v>
      </c>
      <c r="H75" s="105"/>
      <c r="I75" s="105"/>
      <c r="J75" s="2194"/>
      <c r="K75" s="2195"/>
      <c r="L75" s="81">
        <v>1.59</v>
      </c>
      <c r="M75" s="81">
        <v>8.9999999999999993E-3</v>
      </c>
      <c r="N75" s="105">
        <v>375</v>
      </c>
      <c r="O75" s="323">
        <v>400</v>
      </c>
      <c r="T75" s="60"/>
      <c r="U75" s="60"/>
      <c r="V75" s="60"/>
      <c r="W75" s="60"/>
    </row>
    <row r="76" spans="1:23" ht="12" customHeight="1">
      <c r="A76" s="2169" t="s">
        <v>679</v>
      </c>
      <c r="B76" s="2169"/>
      <c r="C76" s="2169"/>
      <c r="D76" s="2169"/>
      <c r="E76" s="2169"/>
      <c r="F76" s="2169"/>
      <c r="G76" s="2169"/>
      <c r="H76" s="2169"/>
      <c r="I76" s="2169"/>
      <c r="J76" s="2169"/>
      <c r="K76" s="2169"/>
      <c r="L76" s="2169"/>
      <c r="M76" s="2169"/>
      <c r="N76" s="2169"/>
      <c r="O76" s="2169"/>
      <c r="T76" s="60"/>
      <c r="U76" s="60"/>
      <c r="V76" s="60"/>
      <c r="W76" s="60"/>
    </row>
    <row r="77" spans="1:23">
      <c r="A77" s="324" t="s">
        <v>680</v>
      </c>
      <c r="B77" s="325"/>
      <c r="C77" s="95">
        <v>1490</v>
      </c>
      <c r="D77" s="95"/>
      <c r="E77" s="325"/>
      <c r="F77" s="325"/>
      <c r="G77" s="325"/>
      <c r="H77" s="325"/>
      <c r="I77" s="325"/>
      <c r="J77" s="325"/>
      <c r="K77" s="95"/>
      <c r="L77" s="95">
        <v>0.91</v>
      </c>
      <c r="M77" s="95"/>
      <c r="N77" s="325">
        <v>385</v>
      </c>
      <c r="O77" s="326">
        <v>415</v>
      </c>
      <c r="T77" s="60"/>
      <c r="U77" s="60"/>
      <c r="V77" s="60"/>
      <c r="W77" s="60"/>
    </row>
    <row r="78" spans="1:23">
      <c r="A78" s="92" t="s">
        <v>681</v>
      </c>
      <c r="B78" s="93"/>
      <c r="C78" s="94">
        <v>1790</v>
      </c>
      <c r="D78" s="94"/>
      <c r="E78" s="93"/>
      <c r="F78" s="93"/>
      <c r="G78" s="93"/>
      <c r="H78" s="93"/>
      <c r="I78" s="93"/>
      <c r="J78" s="93"/>
      <c r="K78" s="94"/>
      <c r="L78" s="94">
        <v>1.1000000000000001</v>
      </c>
      <c r="M78" s="94"/>
      <c r="N78" s="93">
        <v>480</v>
      </c>
      <c r="O78" s="319">
        <v>515</v>
      </c>
      <c r="T78" s="60"/>
      <c r="U78" s="60"/>
      <c r="V78" s="60"/>
      <c r="W78" s="60"/>
    </row>
    <row r="79" spans="1:23">
      <c r="A79" s="92" t="s">
        <v>682</v>
      </c>
      <c r="B79" s="93"/>
      <c r="C79" s="94">
        <v>2090</v>
      </c>
      <c r="D79" s="94"/>
      <c r="E79" s="93"/>
      <c r="F79" s="93"/>
      <c r="G79" s="93"/>
      <c r="H79" s="93"/>
      <c r="I79" s="93"/>
      <c r="J79" s="93"/>
      <c r="K79" s="94"/>
      <c r="L79" s="94">
        <v>1.28</v>
      </c>
      <c r="M79" s="94"/>
      <c r="N79" s="93">
        <v>575</v>
      </c>
      <c r="O79" s="319">
        <v>620</v>
      </c>
      <c r="T79" s="60"/>
      <c r="U79" s="60"/>
      <c r="V79" s="60"/>
      <c r="W79" s="60"/>
    </row>
    <row r="80" spans="1:23">
      <c r="A80" s="78" t="s">
        <v>683</v>
      </c>
      <c r="B80" s="80"/>
      <c r="C80" s="80"/>
      <c r="D80" s="80"/>
      <c r="E80" s="80"/>
      <c r="F80" s="80"/>
      <c r="G80" s="80"/>
      <c r="H80" s="80"/>
      <c r="I80" s="80"/>
      <c r="J80" s="80"/>
      <c r="K80" s="80" t="s">
        <v>628</v>
      </c>
      <c r="L80" s="80">
        <v>0.01</v>
      </c>
      <c r="M80" s="80"/>
      <c r="N80" s="79">
        <v>25</v>
      </c>
      <c r="O80" s="313">
        <v>25</v>
      </c>
      <c r="T80" s="60"/>
      <c r="U80" s="60"/>
      <c r="V80" s="60"/>
      <c r="W80" s="60"/>
    </row>
    <row r="81" spans="1:23">
      <c r="A81" s="115" t="s">
        <v>684</v>
      </c>
      <c r="B81" s="85"/>
      <c r="C81" s="86"/>
      <c r="D81" s="86"/>
      <c r="E81" s="85"/>
      <c r="F81" s="85"/>
      <c r="G81" s="85"/>
      <c r="H81" s="85"/>
      <c r="I81" s="85"/>
      <c r="J81" s="85"/>
      <c r="K81" s="86"/>
      <c r="L81" s="86"/>
      <c r="M81" s="86"/>
      <c r="N81" s="85">
        <v>40</v>
      </c>
      <c r="O81" s="315">
        <v>45</v>
      </c>
      <c r="T81" s="60"/>
      <c r="U81" s="60"/>
      <c r="V81" s="60"/>
      <c r="W81" s="60"/>
    </row>
    <row r="82" spans="1:23">
      <c r="A82" s="327" t="s">
        <v>685</v>
      </c>
      <c r="B82" s="328"/>
      <c r="C82" s="329"/>
      <c r="D82" s="329"/>
      <c r="E82" s="328"/>
      <c r="F82" s="328"/>
      <c r="G82" s="328"/>
      <c r="H82" s="328"/>
      <c r="I82" s="328"/>
      <c r="J82" s="328"/>
      <c r="K82" s="329"/>
      <c r="L82" s="329"/>
      <c r="M82" s="329"/>
      <c r="N82" s="328">
        <v>190</v>
      </c>
      <c r="O82" s="330">
        <v>205</v>
      </c>
      <c r="T82" s="60"/>
      <c r="U82" s="60"/>
      <c r="V82" s="60"/>
      <c r="W82" s="60"/>
    </row>
    <row r="83" spans="1:23" ht="12" customHeight="1">
      <c r="A83" s="2169" t="s">
        <v>686</v>
      </c>
      <c r="B83" s="2169"/>
      <c r="C83" s="2169"/>
      <c r="D83" s="2169"/>
      <c r="E83" s="2169"/>
      <c r="F83" s="2169"/>
      <c r="G83" s="2169"/>
      <c r="H83" s="2169"/>
      <c r="I83" s="2169"/>
      <c r="J83" s="2169"/>
      <c r="K83" s="2169"/>
      <c r="L83" s="2169"/>
      <c r="M83" s="2169"/>
      <c r="N83" s="2169"/>
      <c r="O83" s="2169"/>
      <c r="T83" s="60"/>
      <c r="U83" s="60"/>
      <c r="V83" s="60"/>
      <c r="W83" s="60"/>
    </row>
    <row r="84" spans="1:23" ht="24" customHeight="1">
      <c r="A84" s="124" t="s">
        <v>687</v>
      </c>
      <c r="B84" s="125">
        <v>2000</v>
      </c>
      <c r="C84" s="125">
        <v>1525</v>
      </c>
      <c r="D84" s="125">
        <v>508</v>
      </c>
      <c r="E84" s="87" t="s">
        <v>688</v>
      </c>
      <c r="F84" s="87">
        <v>1200</v>
      </c>
      <c r="G84" s="87">
        <v>300</v>
      </c>
      <c r="H84" s="87">
        <v>4</v>
      </c>
      <c r="I84" s="2178" t="s">
        <v>606</v>
      </c>
      <c r="J84" s="2179" t="s">
        <v>689</v>
      </c>
      <c r="K84" s="2179" t="s">
        <v>690</v>
      </c>
      <c r="L84" s="125">
        <v>45</v>
      </c>
      <c r="M84" s="125">
        <v>1.5</v>
      </c>
      <c r="N84" s="125">
        <v>12625</v>
      </c>
      <c r="O84" s="332">
        <v>13565</v>
      </c>
      <c r="U84" s="60"/>
      <c r="V84" s="60"/>
      <c r="W84" s="60"/>
    </row>
    <row r="85" spans="1:23" ht="24">
      <c r="A85" s="115" t="s">
        <v>691</v>
      </c>
      <c r="B85" s="85">
        <v>2000</v>
      </c>
      <c r="C85" s="85">
        <v>1525</v>
      </c>
      <c r="D85" s="85">
        <v>508</v>
      </c>
      <c r="E85" s="86" t="s">
        <v>692</v>
      </c>
      <c r="F85" s="87">
        <v>1500</v>
      </c>
      <c r="G85" s="87">
        <v>300</v>
      </c>
      <c r="H85" s="87">
        <v>5</v>
      </c>
      <c r="I85" s="2178"/>
      <c r="J85" s="2179"/>
      <c r="K85" s="2179"/>
      <c r="L85" s="85">
        <v>54</v>
      </c>
      <c r="M85" s="85">
        <v>1.5</v>
      </c>
      <c r="N85" s="85">
        <v>14930</v>
      </c>
      <c r="O85" s="315">
        <v>16040</v>
      </c>
      <c r="U85" s="60"/>
      <c r="V85" s="60"/>
      <c r="W85" s="60"/>
    </row>
    <row r="86" spans="1:23" ht="24">
      <c r="A86" s="115" t="s">
        <v>693</v>
      </c>
      <c r="B86" s="85">
        <v>2000</v>
      </c>
      <c r="C86" s="85">
        <v>1525</v>
      </c>
      <c r="D86" s="85">
        <v>610</v>
      </c>
      <c r="E86" s="86" t="s">
        <v>694</v>
      </c>
      <c r="F86" s="86">
        <v>1200</v>
      </c>
      <c r="G86" s="86">
        <v>300</v>
      </c>
      <c r="H86" s="86">
        <v>4</v>
      </c>
      <c r="I86" s="2178"/>
      <c r="J86" s="2179"/>
      <c r="K86" s="2179"/>
      <c r="L86" s="85">
        <v>47.7</v>
      </c>
      <c r="M86" s="85">
        <v>1.8</v>
      </c>
      <c r="N86" s="85">
        <v>13495</v>
      </c>
      <c r="O86" s="315">
        <v>14500</v>
      </c>
      <c r="U86" s="60"/>
      <c r="V86" s="60"/>
      <c r="W86" s="60"/>
    </row>
    <row r="87" spans="1:23" ht="24">
      <c r="A87" s="115" t="s">
        <v>695</v>
      </c>
      <c r="B87" s="85">
        <v>2000</v>
      </c>
      <c r="C87" s="85">
        <v>1525</v>
      </c>
      <c r="D87" s="85">
        <v>610</v>
      </c>
      <c r="E87" s="86" t="s">
        <v>692</v>
      </c>
      <c r="F87" s="86">
        <v>1500</v>
      </c>
      <c r="G87" s="86">
        <v>300</v>
      </c>
      <c r="H87" s="86">
        <v>5</v>
      </c>
      <c r="I87" s="2178"/>
      <c r="J87" s="2179"/>
      <c r="K87" s="2179"/>
      <c r="L87" s="85">
        <v>59.6</v>
      </c>
      <c r="M87" s="85">
        <v>1.8</v>
      </c>
      <c r="N87" s="85">
        <v>16020</v>
      </c>
      <c r="O87" s="315">
        <v>17210</v>
      </c>
      <c r="U87" s="60"/>
      <c r="V87" s="60"/>
      <c r="W87" s="60"/>
    </row>
    <row r="88" spans="1:23" ht="24">
      <c r="A88" s="115" t="s">
        <v>696</v>
      </c>
      <c r="B88" s="85">
        <v>2000</v>
      </c>
      <c r="C88" s="85">
        <v>1525</v>
      </c>
      <c r="D88" s="85">
        <v>760</v>
      </c>
      <c r="E88" s="86" t="s">
        <v>697</v>
      </c>
      <c r="F88" s="86">
        <v>1200</v>
      </c>
      <c r="G88" s="86">
        <v>300</v>
      </c>
      <c r="H88" s="86">
        <v>4</v>
      </c>
      <c r="I88" s="2178"/>
      <c r="J88" s="2179"/>
      <c r="K88" s="2179"/>
      <c r="L88" s="85">
        <v>56.4</v>
      </c>
      <c r="M88" s="85">
        <v>2.2999999999999998</v>
      </c>
      <c r="N88" s="85">
        <v>14765</v>
      </c>
      <c r="O88" s="315">
        <v>15860</v>
      </c>
      <c r="U88" s="60"/>
      <c r="V88" s="60"/>
      <c r="W88" s="60"/>
    </row>
    <row r="89" spans="1:23" ht="24">
      <c r="A89" s="115" t="s">
        <v>698</v>
      </c>
      <c r="B89" s="85">
        <v>2000</v>
      </c>
      <c r="C89" s="85">
        <v>1525</v>
      </c>
      <c r="D89" s="85">
        <v>760</v>
      </c>
      <c r="E89" s="86" t="s">
        <v>692</v>
      </c>
      <c r="F89" s="86">
        <v>1500</v>
      </c>
      <c r="G89" s="86">
        <v>300</v>
      </c>
      <c r="H89" s="86">
        <v>5</v>
      </c>
      <c r="I89" s="2178"/>
      <c r="J89" s="2179"/>
      <c r="K89" s="2179"/>
      <c r="L89" s="85">
        <v>68</v>
      </c>
      <c r="M89" s="85">
        <v>2.2999999999999998</v>
      </c>
      <c r="N89" s="85">
        <v>17605</v>
      </c>
      <c r="O89" s="315">
        <v>18915</v>
      </c>
      <c r="U89" s="60"/>
      <c r="V89" s="60"/>
      <c r="W89" s="60"/>
    </row>
    <row r="90" spans="1:23" ht="36">
      <c r="A90" s="115" t="s">
        <v>699</v>
      </c>
      <c r="B90" s="85">
        <v>2000</v>
      </c>
      <c r="C90" s="85">
        <v>1525</v>
      </c>
      <c r="D90" s="85">
        <v>910</v>
      </c>
      <c r="E90" s="86" t="s">
        <v>700</v>
      </c>
      <c r="F90" s="86">
        <v>1200</v>
      </c>
      <c r="G90" s="86">
        <v>300</v>
      </c>
      <c r="H90" s="86">
        <v>4</v>
      </c>
      <c r="I90" s="2178"/>
      <c r="J90" s="2179"/>
      <c r="K90" s="2179"/>
      <c r="L90" s="85">
        <v>63.7</v>
      </c>
      <c r="M90" s="85">
        <v>2.7</v>
      </c>
      <c r="N90" s="85">
        <v>16435</v>
      </c>
      <c r="O90" s="315">
        <v>17655</v>
      </c>
      <c r="U90" s="60"/>
      <c r="V90" s="60"/>
      <c r="W90" s="60"/>
    </row>
    <row r="91" spans="1:23" ht="48">
      <c r="A91" s="115" t="s">
        <v>701</v>
      </c>
      <c r="B91" s="85">
        <v>2000</v>
      </c>
      <c r="C91" s="85">
        <v>1525</v>
      </c>
      <c r="D91" s="85">
        <v>910</v>
      </c>
      <c r="E91" s="86" t="s">
        <v>702</v>
      </c>
      <c r="F91" s="86">
        <v>1500</v>
      </c>
      <c r="G91" s="86">
        <v>300</v>
      </c>
      <c r="H91" s="86">
        <v>5</v>
      </c>
      <c r="I91" s="2178"/>
      <c r="J91" s="2179"/>
      <c r="K91" s="2179"/>
      <c r="L91" s="85">
        <v>77</v>
      </c>
      <c r="M91" s="85">
        <v>2.7</v>
      </c>
      <c r="N91" s="85">
        <v>19690</v>
      </c>
      <c r="O91" s="315">
        <v>21155</v>
      </c>
      <c r="U91" s="60"/>
      <c r="V91" s="60"/>
      <c r="W91" s="60"/>
    </row>
    <row r="92" spans="1:23" ht="24">
      <c r="A92" s="115" t="s">
        <v>703</v>
      </c>
      <c r="B92" s="85">
        <v>2000</v>
      </c>
      <c r="C92" s="85">
        <v>1830</v>
      </c>
      <c r="D92" s="85">
        <v>508</v>
      </c>
      <c r="E92" s="86" t="s">
        <v>688</v>
      </c>
      <c r="F92" s="86">
        <v>1200</v>
      </c>
      <c r="G92" s="86">
        <v>300</v>
      </c>
      <c r="H92" s="86">
        <v>4</v>
      </c>
      <c r="I92" s="2178"/>
      <c r="J92" s="2179"/>
      <c r="K92" s="2179"/>
      <c r="L92" s="85">
        <v>54.2</v>
      </c>
      <c r="M92" s="85">
        <v>1.8</v>
      </c>
      <c r="N92" s="85">
        <v>14870</v>
      </c>
      <c r="O92" s="315">
        <v>15975</v>
      </c>
      <c r="U92" s="60"/>
      <c r="V92" s="60"/>
      <c r="W92" s="60"/>
    </row>
    <row r="93" spans="1:23" ht="24">
      <c r="A93" s="115" t="s">
        <v>704</v>
      </c>
      <c r="B93" s="85">
        <v>2000</v>
      </c>
      <c r="C93" s="85">
        <v>1830</v>
      </c>
      <c r="D93" s="85">
        <v>508</v>
      </c>
      <c r="E93" s="86" t="s">
        <v>692</v>
      </c>
      <c r="F93" s="86">
        <v>1500</v>
      </c>
      <c r="G93" s="86">
        <v>300</v>
      </c>
      <c r="H93" s="86">
        <v>5</v>
      </c>
      <c r="I93" s="2178"/>
      <c r="J93" s="2179"/>
      <c r="K93" s="2179"/>
      <c r="L93" s="85">
        <v>65.3</v>
      </c>
      <c r="M93" s="85">
        <v>1.8</v>
      </c>
      <c r="N93" s="85">
        <v>17735</v>
      </c>
      <c r="O93" s="315">
        <v>19055</v>
      </c>
      <c r="U93" s="60"/>
      <c r="V93" s="60"/>
      <c r="W93" s="60"/>
    </row>
    <row r="94" spans="1:23" ht="24">
      <c r="A94" s="115" t="s">
        <v>705</v>
      </c>
      <c r="B94" s="85">
        <v>2000</v>
      </c>
      <c r="C94" s="85">
        <v>1830</v>
      </c>
      <c r="D94" s="85">
        <v>610</v>
      </c>
      <c r="E94" s="86" t="s">
        <v>694</v>
      </c>
      <c r="F94" s="86">
        <v>1200</v>
      </c>
      <c r="G94" s="86">
        <v>300</v>
      </c>
      <c r="H94" s="86">
        <v>4</v>
      </c>
      <c r="I94" s="2178"/>
      <c r="J94" s="2179"/>
      <c r="K94" s="2179"/>
      <c r="L94" s="85">
        <v>60</v>
      </c>
      <c r="M94" s="85">
        <v>2.2000000000000002</v>
      </c>
      <c r="N94" s="85">
        <v>16435</v>
      </c>
      <c r="O94" s="315">
        <v>17655</v>
      </c>
      <c r="U94" s="60"/>
      <c r="V94" s="60"/>
      <c r="W94" s="60"/>
    </row>
    <row r="95" spans="1:23" ht="24">
      <c r="A95" s="115" t="s">
        <v>706</v>
      </c>
      <c r="B95" s="85">
        <v>2000</v>
      </c>
      <c r="C95" s="85">
        <v>1830</v>
      </c>
      <c r="D95" s="85">
        <v>610</v>
      </c>
      <c r="E95" s="86" t="s">
        <v>707</v>
      </c>
      <c r="F95" s="86">
        <v>1500</v>
      </c>
      <c r="G95" s="86">
        <v>300</v>
      </c>
      <c r="H95" s="86">
        <v>5</v>
      </c>
      <c r="I95" s="2178"/>
      <c r="J95" s="2179"/>
      <c r="K95" s="2179"/>
      <c r="L95" s="85">
        <v>72.2</v>
      </c>
      <c r="M95" s="85">
        <v>2.2000000000000002</v>
      </c>
      <c r="N95" s="85">
        <v>19690</v>
      </c>
      <c r="O95" s="315">
        <v>21155</v>
      </c>
      <c r="U95" s="60"/>
      <c r="V95" s="60"/>
      <c r="W95" s="60"/>
    </row>
    <row r="96" spans="1:23" ht="24">
      <c r="A96" s="115" t="s">
        <v>708</v>
      </c>
      <c r="B96" s="85">
        <v>2000</v>
      </c>
      <c r="C96" s="85">
        <v>1830</v>
      </c>
      <c r="D96" s="85">
        <v>760</v>
      </c>
      <c r="E96" s="86" t="s">
        <v>688</v>
      </c>
      <c r="F96" s="86">
        <v>1200</v>
      </c>
      <c r="G96" s="86">
        <v>300</v>
      </c>
      <c r="H96" s="86">
        <v>4</v>
      </c>
      <c r="I96" s="2178"/>
      <c r="J96" s="2179"/>
      <c r="K96" s="2179"/>
      <c r="L96" s="85">
        <v>67.599999999999994</v>
      </c>
      <c r="M96" s="85">
        <v>2.7</v>
      </c>
      <c r="N96" s="85">
        <v>17055</v>
      </c>
      <c r="O96" s="315">
        <v>18320</v>
      </c>
      <c r="U96" s="60"/>
      <c r="V96" s="60"/>
      <c r="W96" s="60"/>
    </row>
    <row r="97" spans="1:23" ht="24">
      <c r="A97" s="115" t="s">
        <v>709</v>
      </c>
      <c r="B97" s="85">
        <v>2000</v>
      </c>
      <c r="C97" s="85">
        <v>1830</v>
      </c>
      <c r="D97" s="85">
        <v>760</v>
      </c>
      <c r="E97" s="86" t="s">
        <v>692</v>
      </c>
      <c r="F97" s="86">
        <v>1500</v>
      </c>
      <c r="G97" s="86">
        <v>300</v>
      </c>
      <c r="H97" s="86">
        <v>5</v>
      </c>
      <c r="I97" s="2178"/>
      <c r="J97" s="2179"/>
      <c r="K97" s="2179"/>
      <c r="L97" s="85">
        <v>82</v>
      </c>
      <c r="M97" s="85">
        <v>2.7</v>
      </c>
      <c r="N97" s="85">
        <v>20465</v>
      </c>
      <c r="O97" s="315">
        <v>21990</v>
      </c>
      <c r="U97" s="60"/>
      <c r="V97" s="60"/>
      <c r="W97" s="60"/>
    </row>
    <row r="98" spans="1:23" ht="36">
      <c r="A98" s="115" t="s">
        <v>710</v>
      </c>
      <c r="B98" s="85">
        <v>2000</v>
      </c>
      <c r="C98" s="85">
        <v>1830</v>
      </c>
      <c r="D98" s="85">
        <v>910</v>
      </c>
      <c r="E98" s="86" t="s">
        <v>711</v>
      </c>
      <c r="F98" s="86">
        <v>1200</v>
      </c>
      <c r="G98" s="86">
        <v>300</v>
      </c>
      <c r="H98" s="86">
        <v>4</v>
      </c>
      <c r="I98" s="2178"/>
      <c r="J98" s="2179"/>
      <c r="K98" s="2179"/>
      <c r="L98" s="85">
        <v>76</v>
      </c>
      <c r="M98" s="85">
        <v>3.3</v>
      </c>
      <c r="N98" s="85">
        <v>17970</v>
      </c>
      <c r="O98" s="315">
        <v>19305</v>
      </c>
      <c r="U98" s="60"/>
      <c r="V98" s="60"/>
      <c r="W98" s="60"/>
    </row>
    <row r="99" spans="1:23" ht="48">
      <c r="A99" s="115" t="s">
        <v>712</v>
      </c>
      <c r="B99" s="85">
        <v>2000</v>
      </c>
      <c r="C99" s="85">
        <v>1830</v>
      </c>
      <c r="D99" s="85">
        <v>910</v>
      </c>
      <c r="E99" s="86" t="s">
        <v>702</v>
      </c>
      <c r="F99" s="86">
        <v>1500</v>
      </c>
      <c r="G99" s="86">
        <v>300</v>
      </c>
      <c r="H99" s="86">
        <v>5</v>
      </c>
      <c r="I99" s="2178"/>
      <c r="J99" s="2179"/>
      <c r="K99" s="2179"/>
      <c r="L99" s="85">
        <v>92.6</v>
      </c>
      <c r="M99" s="85">
        <v>3.3</v>
      </c>
      <c r="N99" s="85">
        <v>21610</v>
      </c>
      <c r="O99" s="315">
        <v>23220</v>
      </c>
      <c r="U99" s="60"/>
      <c r="V99" s="60"/>
      <c r="W99" s="60"/>
    </row>
    <row r="100" spans="1:23" ht="24">
      <c r="A100" s="115" t="s">
        <v>713</v>
      </c>
      <c r="B100" s="85">
        <v>2500</v>
      </c>
      <c r="C100" s="85">
        <v>1525</v>
      </c>
      <c r="D100" s="85">
        <v>508</v>
      </c>
      <c r="E100" s="86" t="s">
        <v>688</v>
      </c>
      <c r="F100" s="86">
        <v>1200</v>
      </c>
      <c r="G100" s="86">
        <v>300</v>
      </c>
      <c r="H100" s="86">
        <v>4</v>
      </c>
      <c r="I100" s="2178"/>
      <c r="J100" s="2179"/>
      <c r="K100" s="2179"/>
      <c r="L100" s="85">
        <v>47.8</v>
      </c>
      <c r="M100" s="85">
        <v>1.9</v>
      </c>
      <c r="N100" s="85">
        <v>13215</v>
      </c>
      <c r="O100" s="315">
        <v>14195</v>
      </c>
      <c r="U100" s="60"/>
      <c r="V100" s="60"/>
      <c r="W100" s="60"/>
    </row>
    <row r="101" spans="1:23" ht="24">
      <c r="A101" s="115" t="s">
        <v>714</v>
      </c>
      <c r="B101" s="85">
        <v>2500</v>
      </c>
      <c r="C101" s="85">
        <v>1525</v>
      </c>
      <c r="D101" s="85">
        <v>508</v>
      </c>
      <c r="E101" s="86" t="s">
        <v>692</v>
      </c>
      <c r="F101" s="86">
        <v>1500</v>
      </c>
      <c r="G101" s="86">
        <v>300</v>
      </c>
      <c r="H101" s="86">
        <v>5</v>
      </c>
      <c r="I101" s="2178"/>
      <c r="J101" s="2179"/>
      <c r="K101" s="2179"/>
      <c r="L101" s="85">
        <v>56.6</v>
      </c>
      <c r="M101" s="85">
        <v>1.9</v>
      </c>
      <c r="N101" s="85">
        <v>15520</v>
      </c>
      <c r="O101" s="315">
        <v>16675</v>
      </c>
      <c r="U101" s="60"/>
      <c r="V101" s="60"/>
      <c r="W101" s="60"/>
    </row>
    <row r="102" spans="1:23" ht="24">
      <c r="A102" s="115" t="s">
        <v>715</v>
      </c>
      <c r="B102" s="85">
        <v>2500</v>
      </c>
      <c r="C102" s="85">
        <v>1525</v>
      </c>
      <c r="D102" s="85">
        <v>610</v>
      </c>
      <c r="E102" s="86" t="s">
        <v>688</v>
      </c>
      <c r="F102" s="86">
        <v>1200</v>
      </c>
      <c r="G102" s="86">
        <v>300</v>
      </c>
      <c r="H102" s="86">
        <v>4</v>
      </c>
      <c r="I102" s="2178"/>
      <c r="J102" s="2179"/>
      <c r="K102" s="2179"/>
      <c r="L102" s="85">
        <v>52.3</v>
      </c>
      <c r="M102" s="85">
        <v>2.2999999999999998</v>
      </c>
      <c r="N102" s="85">
        <v>14085</v>
      </c>
      <c r="O102" s="315">
        <v>15135</v>
      </c>
      <c r="U102" s="60"/>
      <c r="V102" s="60"/>
      <c r="W102" s="60"/>
    </row>
    <row r="103" spans="1:23" ht="24">
      <c r="A103" s="115" t="s">
        <v>716</v>
      </c>
      <c r="B103" s="85">
        <v>2500</v>
      </c>
      <c r="C103" s="85">
        <v>1525</v>
      </c>
      <c r="D103" s="85">
        <v>610</v>
      </c>
      <c r="E103" s="86" t="s">
        <v>692</v>
      </c>
      <c r="F103" s="86">
        <v>1500</v>
      </c>
      <c r="G103" s="86">
        <v>300</v>
      </c>
      <c r="H103" s="86">
        <v>5</v>
      </c>
      <c r="I103" s="2178"/>
      <c r="J103" s="2179"/>
      <c r="K103" s="2179"/>
      <c r="L103" s="85">
        <v>61.7</v>
      </c>
      <c r="M103" s="85">
        <v>2.2999999999999998</v>
      </c>
      <c r="N103" s="85">
        <v>16610</v>
      </c>
      <c r="O103" s="315">
        <v>17845</v>
      </c>
      <c r="U103" s="60"/>
      <c r="V103" s="60"/>
      <c r="W103" s="60"/>
    </row>
    <row r="104" spans="1:23" ht="24">
      <c r="A104" s="115" t="s">
        <v>717</v>
      </c>
      <c r="B104" s="85">
        <v>2500</v>
      </c>
      <c r="C104" s="85">
        <v>1525</v>
      </c>
      <c r="D104" s="85">
        <v>760</v>
      </c>
      <c r="E104" s="86" t="s">
        <v>688</v>
      </c>
      <c r="F104" s="86">
        <v>1200</v>
      </c>
      <c r="G104" s="86">
        <v>300</v>
      </c>
      <c r="H104" s="86">
        <v>4</v>
      </c>
      <c r="I104" s="2178"/>
      <c r="J104" s="2179"/>
      <c r="K104" s="2179"/>
      <c r="L104" s="85">
        <v>60</v>
      </c>
      <c r="M104" s="85">
        <v>2.8</v>
      </c>
      <c r="N104" s="85">
        <v>15355</v>
      </c>
      <c r="O104" s="315">
        <v>16495</v>
      </c>
      <c r="U104" s="60"/>
      <c r="V104" s="60"/>
      <c r="W104" s="60"/>
    </row>
    <row r="105" spans="1:23" ht="24">
      <c r="A105" s="115" t="s">
        <v>718</v>
      </c>
      <c r="B105" s="85">
        <v>2500</v>
      </c>
      <c r="C105" s="85">
        <v>1525</v>
      </c>
      <c r="D105" s="85">
        <v>760</v>
      </c>
      <c r="E105" s="86" t="s">
        <v>692</v>
      </c>
      <c r="F105" s="86">
        <v>1500</v>
      </c>
      <c r="G105" s="86">
        <v>300</v>
      </c>
      <c r="H105" s="86">
        <v>5</v>
      </c>
      <c r="I105" s="2178"/>
      <c r="J105" s="2179"/>
      <c r="K105" s="2179"/>
      <c r="L105" s="85">
        <v>70.5</v>
      </c>
      <c r="M105" s="85">
        <v>2.8</v>
      </c>
      <c r="N105" s="85">
        <v>18195</v>
      </c>
      <c r="O105" s="315">
        <v>19550</v>
      </c>
      <c r="U105" s="60"/>
      <c r="V105" s="60"/>
      <c r="W105" s="60"/>
    </row>
    <row r="106" spans="1:23" ht="36">
      <c r="A106" s="115" t="s">
        <v>719</v>
      </c>
      <c r="B106" s="85">
        <v>2500</v>
      </c>
      <c r="C106" s="85">
        <v>1525</v>
      </c>
      <c r="D106" s="85">
        <v>910</v>
      </c>
      <c r="E106" s="86" t="s">
        <v>711</v>
      </c>
      <c r="F106" s="86">
        <v>1200</v>
      </c>
      <c r="G106" s="86">
        <v>300</v>
      </c>
      <c r="H106" s="86">
        <v>4</v>
      </c>
      <c r="I106" s="2178"/>
      <c r="J106" s="2179"/>
      <c r="K106" s="2179"/>
      <c r="L106" s="85">
        <v>66</v>
      </c>
      <c r="M106" s="85">
        <v>3.4</v>
      </c>
      <c r="N106" s="85">
        <v>17025</v>
      </c>
      <c r="O106" s="315">
        <v>18290</v>
      </c>
      <c r="U106" s="60"/>
      <c r="V106" s="60"/>
      <c r="W106" s="60"/>
    </row>
    <row r="107" spans="1:23" ht="48">
      <c r="A107" s="115" t="s">
        <v>720</v>
      </c>
      <c r="B107" s="85">
        <v>2500</v>
      </c>
      <c r="C107" s="85">
        <v>1525</v>
      </c>
      <c r="D107" s="85">
        <v>910</v>
      </c>
      <c r="E107" s="86" t="s">
        <v>702</v>
      </c>
      <c r="F107" s="86">
        <v>1500</v>
      </c>
      <c r="G107" s="86">
        <v>300</v>
      </c>
      <c r="H107" s="86">
        <v>5</v>
      </c>
      <c r="I107" s="2178"/>
      <c r="J107" s="2179"/>
      <c r="K107" s="2179"/>
      <c r="L107" s="85">
        <v>79.599999999999994</v>
      </c>
      <c r="M107" s="85">
        <v>3.4</v>
      </c>
      <c r="N107" s="85">
        <v>20280</v>
      </c>
      <c r="O107" s="315">
        <v>21790</v>
      </c>
      <c r="U107" s="60"/>
      <c r="V107" s="60"/>
      <c r="W107" s="60"/>
    </row>
    <row r="108" spans="1:23" ht="24">
      <c r="A108" s="115" t="s">
        <v>721</v>
      </c>
      <c r="B108" s="85">
        <v>2500</v>
      </c>
      <c r="C108" s="85">
        <v>1830</v>
      </c>
      <c r="D108" s="85">
        <v>508</v>
      </c>
      <c r="E108" s="86" t="s">
        <v>688</v>
      </c>
      <c r="F108" s="86">
        <v>1200</v>
      </c>
      <c r="G108" s="86">
        <v>300</v>
      </c>
      <c r="H108" s="86">
        <v>4</v>
      </c>
      <c r="I108" s="2178"/>
      <c r="J108" s="2179"/>
      <c r="K108" s="2179"/>
      <c r="L108" s="85">
        <v>57</v>
      </c>
      <c r="M108" s="85">
        <v>2.2999999999999998</v>
      </c>
      <c r="N108" s="85">
        <v>15460</v>
      </c>
      <c r="O108" s="315">
        <v>16610</v>
      </c>
      <c r="U108" s="60"/>
      <c r="V108" s="60"/>
      <c r="W108" s="60"/>
    </row>
    <row r="109" spans="1:23" ht="24">
      <c r="A109" s="115" t="s">
        <v>722</v>
      </c>
      <c r="B109" s="85">
        <v>2500</v>
      </c>
      <c r="C109" s="85">
        <v>1830</v>
      </c>
      <c r="D109" s="85">
        <v>508</v>
      </c>
      <c r="E109" s="86" t="s">
        <v>692</v>
      </c>
      <c r="F109" s="86">
        <v>1500</v>
      </c>
      <c r="G109" s="86">
        <v>300</v>
      </c>
      <c r="H109" s="86">
        <v>5</v>
      </c>
      <c r="I109" s="2178"/>
      <c r="J109" s="2179"/>
      <c r="K109" s="2179"/>
      <c r="L109" s="85">
        <v>68</v>
      </c>
      <c r="M109" s="85">
        <v>2.2999999999999998</v>
      </c>
      <c r="N109" s="85">
        <v>18325</v>
      </c>
      <c r="O109" s="315">
        <v>19690</v>
      </c>
      <c r="U109" s="60"/>
      <c r="V109" s="60"/>
      <c r="W109" s="60"/>
    </row>
    <row r="110" spans="1:23" ht="24">
      <c r="A110" s="115" t="s">
        <v>723</v>
      </c>
      <c r="B110" s="85">
        <v>2500</v>
      </c>
      <c r="C110" s="85">
        <v>1830</v>
      </c>
      <c r="D110" s="85">
        <v>610</v>
      </c>
      <c r="E110" s="86" t="s">
        <v>688</v>
      </c>
      <c r="F110" s="86">
        <v>1200</v>
      </c>
      <c r="G110" s="86">
        <v>300</v>
      </c>
      <c r="H110" s="86">
        <v>4</v>
      </c>
      <c r="I110" s="2178"/>
      <c r="J110" s="2179"/>
      <c r="K110" s="2179"/>
      <c r="L110" s="85">
        <v>62.4</v>
      </c>
      <c r="M110" s="85">
        <v>2.7</v>
      </c>
      <c r="N110" s="85">
        <v>17025</v>
      </c>
      <c r="O110" s="315">
        <v>18290</v>
      </c>
      <c r="U110" s="60"/>
      <c r="V110" s="60"/>
      <c r="W110" s="60"/>
    </row>
    <row r="111" spans="1:23" ht="24">
      <c r="A111" s="115" t="s">
        <v>724</v>
      </c>
      <c r="B111" s="85">
        <v>2500</v>
      </c>
      <c r="C111" s="85">
        <v>1830</v>
      </c>
      <c r="D111" s="85">
        <v>610</v>
      </c>
      <c r="E111" s="86" t="s">
        <v>692</v>
      </c>
      <c r="F111" s="86">
        <v>1500</v>
      </c>
      <c r="G111" s="86">
        <v>300</v>
      </c>
      <c r="H111" s="86">
        <v>5</v>
      </c>
      <c r="I111" s="2178"/>
      <c r="J111" s="2179"/>
      <c r="K111" s="2179"/>
      <c r="L111" s="85">
        <v>75</v>
      </c>
      <c r="M111" s="85">
        <v>2.7</v>
      </c>
      <c r="N111" s="85">
        <v>20280</v>
      </c>
      <c r="O111" s="315">
        <v>21790</v>
      </c>
      <c r="U111" s="60"/>
      <c r="V111" s="60"/>
      <c r="W111" s="60"/>
    </row>
    <row r="112" spans="1:23" ht="24">
      <c r="A112" s="115" t="s">
        <v>725</v>
      </c>
      <c r="B112" s="85">
        <v>2500</v>
      </c>
      <c r="C112" s="85">
        <v>1830</v>
      </c>
      <c r="D112" s="85">
        <v>760</v>
      </c>
      <c r="E112" s="86" t="s">
        <v>688</v>
      </c>
      <c r="F112" s="86">
        <v>1200</v>
      </c>
      <c r="G112" s="86">
        <v>300</v>
      </c>
      <c r="H112" s="86">
        <v>4</v>
      </c>
      <c r="I112" s="2178"/>
      <c r="J112" s="2179"/>
      <c r="K112" s="2179"/>
      <c r="L112" s="85">
        <v>70</v>
      </c>
      <c r="M112" s="85">
        <v>3.4</v>
      </c>
      <c r="N112" s="85">
        <v>17645</v>
      </c>
      <c r="O112" s="315">
        <v>18955</v>
      </c>
      <c r="U112" s="60"/>
      <c r="V112" s="60"/>
      <c r="W112" s="60"/>
    </row>
    <row r="113" spans="1:23" ht="24">
      <c r="A113" s="115" t="s">
        <v>726</v>
      </c>
      <c r="B113" s="85">
        <v>2500</v>
      </c>
      <c r="C113" s="85">
        <v>1830</v>
      </c>
      <c r="D113" s="85">
        <v>760</v>
      </c>
      <c r="E113" s="86" t="s">
        <v>692</v>
      </c>
      <c r="F113" s="86">
        <v>1500</v>
      </c>
      <c r="G113" s="86">
        <v>300</v>
      </c>
      <c r="H113" s="86">
        <v>5</v>
      </c>
      <c r="I113" s="2178"/>
      <c r="J113" s="2179"/>
      <c r="K113" s="2179"/>
      <c r="L113" s="85">
        <v>84.5</v>
      </c>
      <c r="M113" s="85">
        <v>3.4</v>
      </c>
      <c r="N113" s="85">
        <v>21055</v>
      </c>
      <c r="O113" s="315">
        <v>22625</v>
      </c>
      <c r="U113" s="60"/>
      <c r="V113" s="60"/>
      <c r="W113" s="60"/>
    </row>
    <row r="114" spans="1:23" ht="36">
      <c r="A114" s="115" t="s">
        <v>727</v>
      </c>
      <c r="B114" s="85">
        <v>2500</v>
      </c>
      <c r="C114" s="85">
        <v>1830</v>
      </c>
      <c r="D114" s="85">
        <v>910</v>
      </c>
      <c r="E114" s="86" t="s">
        <v>711</v>
      </c>
      <c r="F114" s="86">
        <v>1200</v>
      </c>
      <c r="G114" s="86">
        <v>300</v>
      </c>
      <c r="H114" s="86">
        <v>4</v>
      </c>
      <c r="I114" s="2178"/>
      <c r="J114" s="2179"/>
      <c r="K114" s="2179"/>
      <c r="L114" s="85">
        <v>78.7</v>
      </c>
      <c r="M114" s="85">
        <v>4.0999999999999996</v>
      </c>
      <c r="N114" s="85">
        <v>18560</v>
      </c>
      <c r="O114" s="315">
        <v>19940</v>
      </c>
      <c r="U114" s="60"/>
      <c r="V114" s="60"/>
      <c r="W114" s="60"/>
    </row>
    <row r="115" spans="1:23" ht="48">
      <c r="A115" s="316" t="s">
        <v>728</v>
      </c>
      <c r="B115" s="111">
        <v>2500</v>
      </c>
      <c r="C115" s="111">
        <v>1830</v>
      </c>
      <c r="D115" s="111">
        <v>910</v>
      </c>
      <c r="E115" s="112" t="s">
        <v>702</v>
      </c>
      <c r="F115" s="112">
        <v>1500</v>
      </c>
      <c r="G115" s="112">
        <v>300</v>
      </c>
      <c r="H115" s="112">
        <v>5</v>
      </c>
      <c r="I115" s="2178"/>
      <c r="J115" s="2179"/>
      <c r="K115" s="2179"/>
      <c r="L115" s="111">
        <v>95</v>
      </c>
      <c r="M115" s="111">
        <v>4.0999999999999996</v>
      </c>
      <c r="N115" s="111">
        <v>22200</v>
      </c>
      <c r="O115" s="330">
        <v>23850</v>
      </c>
      <c r="U115" s="60"/>
      <c r="V115" s="60"/>
      <c r="W115" s="60"/>
    </row>
    <row r="116" spans="1:23" ht="12" customHeight="1">
      <c r="A116" s="2190" t="s">
        <v>729</v>
      </c>
      <c r="B116" s="2190"/>
      <c r="C116" s="2190"/>
      <c r="D116" s="2190"/>
      <c r="E116" s="2190"/>
      <c r="F116" s="2190"/>
      <c r="G116" s="2190"/>
      <c r="H116" s="2190"/>
      <c r="I116" s="2190"/>
      <c r="J116" s="2190"/>
      <c r="K116" s="2190"/>
      <c r="L116" s="2190"/>
      <c r="M116" s="2190"/>
      <c r="N116" s="2190"/>
      <c r="O116" s="2190"/>
      <c r="T116" s="60"/>
      <c r="U116" s="60"/>
      <c r="V116" s="60"/>
      <c r="W116" s="60"/>
    </row>
    <row r="117" spans="1:23" ht="12" customHeight="1">
      <c r="A117" s="124" t="s">
        <v>730</v>
      </c>
      <c r="B117" s="125">
        <v>2500</v>
      </c>
      <c r="C117" s="130" t="s">
        <v>731</v>
      </c>
      <c r="D117" s="130" t="s">
        <v>731</v>
      </c>
      <c r="E117" s="2191" t="s">
        <v>732</v>
      </c>
      <c r="F117" s="87">
        <v>1200</v>
      </c>
      <c r="G117" s="87">
        <v>300</v>
      </c>
      <c r="H117" s="87"/>
      <c r="I117" s="333"/>
      <c r="J117" s="2185" t="s">
        <v>733</v>
      </c>
      <c r="K117" s="2179" t="s">
        <v>734</v>
      </c>
      <c r="L117" s="125">
        <v>2.5</v>
      </c>
      <c r="M117" s="125"/>
      <c r="N117" s="125">
        <v>850</v>
      </c>
      <c r="O117" s="334">
        <v>915</v>
      </c>
      <c r="U117" s="60"/>
      <c r="V117" s="60"/>
      <c r="W117" s="60"/>
    </row>
    <row r="118" spans="1:23">
      <c r="A118" s="124" t="s">
        <v>735</v>
      </c>
      <c r="B118" s="125">
        <v>2500</v>
      </c>
      <c r="C118" s="111" t="s">
        <v>731</v>
      </c>
      <c r="D118" s="111" t="s">
        <v>731</v>
      </c>
      <c r="E118" s="2191"/>
      <c r="F118" s="86">
        <v>1200</v>
      </c>
      <c r="G118" s="87">
        <v>300</v>
      </c>
      <c r="H118" s="87"/>
      <c r="I118" s="333"/>
      <c r="J118" s="2185"/>
      <c r="K118" s="2179"/>
      <c r="L118" s="125">
        <v>3.1</v>
      </c>
      <c r="M118" s="125"/>
      <c r="N118" s="125">
        <v>1000</v>
      </c>
      <c r="O118" s="315">
        <v>1075</v>
      </c>
      <c r="R118" s="335"/>
      <c r="U118" s="60"/>
      <c r="V118" s="60"/>
      <c r="W118" s="60"/>
    </row>
    <row r="119" spans="1:23">
      <c r="A119" s="316" t="s">
        <v>736</v>
      </c>
      <c r="B119" s="111">
        <v>3000</v>
      </c>
      <c r="C119" s="111" t="s">
        <v>731</v>
      </c>
      <c r="D119" s="111" t="s">
        <v>731</v>
      </c>
      <c r="E119" s="2191"/>
      <c r="F119" s="86">
        <v>1200</v>
      </c>
      <c r="G119" s="87">
        <v>300</v>
      </c>
      <c r="H119" s="111"/>
      <c r="I119" s="111"/>
      <c r="J119" s="329" t="s">
        <v>628</v>
      </c>
      <c r="K119" s="2179"/>
      <c r="L119" s="111">
        <v>3.8</v>
      </c>
      <c r="M119" s="111"/>
      <c r="N119" s="111">
        <v>1400</v>
      </c>
      <c r="O119" s="330">
        <v>1500</v>
      </c>
      <c r="U119" s="60"/>
      <c r="V119" s="60"/>
      <c r="W119" s="60"/>
    </row>
    <row r="120" spans="1:23" ht="12" customHeight="1">
      <c r="A120" s="2169" t="s">
        <v>737</v>
      </c>
      <c r="B120" s="2169"/>
      <c r="C120" s="2169"/>
      <c r="D120" s="2169"/>
      <c r="E120" s="2169"/>
      <c r="F120" s="2169"/>
      <c r="G120" s="2169"/>
      <c r="H120" s="2169"/>
      <c r="I120" s="2169"/>
      <c r="J120" s="2169"/>
      <c r="K120" s="2169"/>
      <c r="L120" s="2169"/>
      <c r="M120" s="2169"/>
      <c r="N120" s="2169"/>
      <c r="O120" s="2169"/>
      <c r="T120" s="60"/>
      <c r="U120" s="60"/>
      <c r="V120" s="60"/>
      <c r="W120" s="60"/>
    </row>
    <row r="121" spans="1:23" ht="12" customHeight="1">
      <c r="A121" s="316" t="s">
        <v>738</v>
      </c>
      <c r="B121" s="111" t="s">
        <v>731</v>
      </c>
      <c r="C121" s="111" t="s">
        <v>731</v>
      </c>
      <c r="D121" s="111">
        <v>500</v>
      </c>
      <c r="E121" s="2178" t="s">
        <v>739</v>
      </c>
      <c r="F121" s="86">
        <v>1200</v>
      </c>
      <c r="G121" s="87">
        <v>300</v>
      </c>
      <c r="H121" s="112"/>
      <c r="I121" s="333"/>
      <c r="J121" s="2179" t="s">
        <v>733</v>
      </c>
      <c r="K121" s="2181" t="s">
        <v>740</v>
      </c>
      <c r="L121" s="111">
        <v>0.5</v>
      </c>
      <c r="M121" s="111"/>
      <c r="N121" s="111">
        <v>265</v>
      </c>
      <c r="O121" s="317">
        <v>285</v>
      </c>
      <c r="U121" s="60"/>
      <c r="V121" s="60"/>
      <c r="W121" s="60"/>
    </row>
    <row r="122" spans="1:23">
      <c r="A122" s="115" t="s">
        <v>741</v>
      </c>
      <c r="B122" s="85" t="s">
        <v>731</v>
      </c>
      <c r="C122" s="85" t="s">
        <v>731</v>
      </c>
      <c r="D122" s="85">
        <v>590</v>
      </c>
      <c r="E122" s="2178"/>
      <c r="F122" s="86">
        <v>1200</v>
      </c>
      <c r="G122" s="87">
        <v>300</v>
      </c>
      <c r="H122" s="86"/>
      <c r="I122" s="333"/>
      <c r="J122" s="2179"/>
      <c r="K122" s="2181"/>
      <c r="L122" s="85">
        <v>0.6</v>
      </c>
      <c r="M122" s="85"/>
      <c r="N122" s="85">
        <v>305</v>
      </c>
      <c r="O122" s="315">
        <v>330</v>
      </c>
      <c r="U122" s="60"/>
      <c r="V122" s="60"/>
      <c r="W122" s="60"/>
    </row>
    <row r="123" spans="1:23">
      <c r="A123" s="115" t="s">
        <v>742</v>
      </c>
      <c r="B123" s="85" t="s">
        <v>731</v>
      </c>
      <c r="C123" s="85" t="s">
        <v>731</v>
      </c>
      <c r="D123" s="85">
        <v>745</v>
      </c>
      <c r="E123" s="2178"/>
      <c r="F123" s="86">
        <v>1200</v>
      </c>
      <c r="G123" s="87">
        <v>300</v>
      </c>
      <c r="H123" s="86"/>
      <c r="I123" s="333"/>
      <c r="J123" s="2179"/>
      <c r="K123" s="2181"/>
      <c r="L123" s="85">
        <v>0.7</v>
      </c>
      <c r="M123" s="85"/>
      <c r="N123" s="85">
        <v>355</v>
      </c>
      <c r="O123" s="315">
        <v>380</v>
      </c>
      <c r="U123" s="60"/>
      <c r="V123" s="60"/>
      <c r="W123" s="60"/>
    </row>
    <row r="124" spans="1:23">
      <c r="A124" s="115" t="s">
        <v>743</v>
      </c>
      <c r="B124" s="85" t="s">
        <v>731</v>
      </c>
      <c r="C124" s="85" t="s">
        <v>731</v>
      </c>
      <c r="D124" s="85">
        <v>745</v>
      </c>
      <c r="E124" s="2178"/>
      <c r="F124" s="86">
        <v>1200</v>
      </c>
      <c r="G124" s="87">
        <v>300</v>
      </c>
      <c r="H124" s="86"/>
      <c r="I124" s="333"/>
      <c r="J124" s="2179"/>
      <c r="K124" s="2181"/>
      <c r="L124" s="85">
        <v>0.9</v>
      </c>
      <c r="M124" s="85"/>
      <c r="N124" s="85">
        <v>450</v>
      </c>
      <c r="O124" s="315">
        <v>480</v>
      </c>
      <c r="U124" s="60"/>
      <c r="V124" s="60"/>
      <c r="W124" s="60"/>
    </row>
    <row r="125" spans="1:23">
      <c r="A125" s="115" t="s">
        <v>744</v>
      </c>
      <c r="B125" s="85" t="s">
        <v>731</v>
      </c>
      <c r="C125" s="85" t="s">
        <v>731</v>
      </c>
      <c r="D125" s="85">
        <v>1512</v>
      </c>
      <c r="E125" s="2178"/>
      <c r="F125" s="86">
        <v>1200</v>
      </c>
      <c r="G125" s="87">
        <v>300</v>
      </c>
      <c r="H125" s="86"/>
      <c r="I125" s="333"/>
      <c r="J125" s="2179"/>
      <c r="K125" s="2181"/>
      <c r="L125" s="85">
        <v>1.5</v>
      </c>
      <c r="M125" s="85"/>
      <c r="N125" s="85">
        <v>560</v>
      </c>
      <c r="O125" s="315">
        <v>600</v>
      </c>
      <c r="U125" s="60"/>
      <c r="V125" s="60"/>
      <c r="W125" s="60"/>
    </row>
    <row r="126" spans="1:23">
      <c r="A126" s="336" t="s">
        <v>745</v>
      </c>
      <c r="B126" s="111" t="s">
        <v>731</v>
      </c>
      <c r="C126" s="85" t="s">
        <v>731</v>
      </c>
      <c r="D126" s="111">
        <v>1815</v>
      </c>
      <c r="E126" s="2178"/>
      <c r="F126" s="86">
        <v>1200</v>
      </c>
      <c r="G126" s="87">
        <v>300</v>
      </c>
      <c r="H126" s="112"/>
      <c r="I126" s="333"/>
      <c r="J126" s="2179"/>
      <c r="K126" s="2181"/>
      <c r="L126" s="111">
        <v>2.2999999999999998</v>
      </c>
      <c r="M126" s="111"/>
      <c r="N126" s="111">
        <v>270</v>
      </c>
      <c r="O126" s="330">
        <v>295</v>
      </c>
      <c r="U126" s="60"/>
      <c r="V126" s="60"/>
      <c r="W126" s="60"/>
    </row>
    <row r="127" spans="1:23" ht="12" customHeight="1">
      <c r="A127" s="2169" t="s">
        <v>746</v>
      </c>
      <c r="B127" s="2169"/>
      <c r="C127" s="2169"/>
      <c r="D127" s="2169"/>
      <c r="E127" s="2169"/>
      <c r="F127" s="2169"/>
      <c r="G127" s="2169"/>
      <c r="H127" s="2169"/>
      <c r="I127" s="2169"/>
      <c r="J127" s="2169"/>
      <c r="K127" s="2169"/>
      <c r="L127" s="2169"/>
      <c r="M127" s="2169"/>
      <c r="N127" s="2169"/>
      <c r="O127" s="2169"/>
      <c r="T127" s="60"/>
      <c r="U127" s="60"/>
      <c r="V127" s="60"/>
      <c r="W127" s="60"/>
    </row>
    <row r="128" spans="1:23" ht="36">
      <c r="A128" s="124" t="s">
        <v>747</v>
      </c>
      <c r="B128" s="125" t="s">
        <v>731</v>
      </c>
      <c r="C128" s="125">
        <v>1525</v>
      </c>
      <c r="D128" s="125">
        <v>508</v>
      </c>
      <c r="E128" s="87" t="s">
        <v>748</v>
      </c>
      <c r="F128" s="86">
        <v>1200</v>
      </c>
      <c r="G128" s="87">
        <v>300</v>
      </c>
      <c r="H128" s="2178">
        <v>1</v>
      </c>
      <c r="I128" s="337"/>
      <c r="J128" s="2178"/>
      <c r="K128" s="2181" t="s">
        <v>749</v>
      </c>
      <c r="L128" s="125">
        <v>4.5</v>
      </c>
      <c r="M128" s="125"/>
      <c r="N128" s="125">
        <v>670</v>
      </c>
      <c r="O128" s="332">
        <v>720</v>
      </c>
      <c r="U128" s="60"/>
      <c r="V128" s="60"/>
      <c r="W128" s="60"/>
    </row>
    <row r="129" spans="1:23" ht="36">
      <c r="A129" s="115" t="s">
        <v>750</v>
      </c>
      <c r="B129" s="85" t="s">
        <v>731</v>
      </c>
      <c r="C129" s="85">
        <v>1525</v>
      </c>
      <c r="D129" s="85">
        <v>610</v>
      </c>
      <c r="E129" s="86" t="s">
        <v>748</v>
      </c>
      <c r="F129" s="86">
        <v>1200</v>
      </c>
      <c r="G129" s="87">
        <v>300</v>
      </c>
      <c r="H129" s="2178"/>
      <c r="I129" s="333"/>
      <c r="J129" s="2178"/>
      <c r="K129" s="2181"/>
      <c r="L129" s="85">
        <v>5.4</v>
      </c>
      <c r="M129" s="85"/>
      <c r="N129" s="85">
        <v>805</v>
      </c>
      <c r="O129" s="315">
        <v>865</v>
      </c>
      <c r="U129" s="60"/>
      <c r="V129" s="60"/>
      <c r="W129" s="60"/>
    </row>
    <row r="130" spans="1:23" ht="36">
      <c r="A130" s="115" t="s">
        <v>751</v>
      </c>
      <c r="B130" s="85" t="s">
        <v>731</v>
      </c>
      <c r="C130" s="85">
        <v>1525</v>
      </c>
      <c r="D130" s="85">
        <v>760</v>
      </c>
      <c r="E130" s="86" t="s">
        <v>748</v>
      </c>
      <c r="F130" s="86">
        <v>1200</v>
      </c>
      <c r="G130" s="87">
        <v>300</v>
      </c>
      <c r="H130" s="2178"/>
      <c r="I130" s="333"/>
      <c r="J130" s="2178"/>
      <c r="K130" s="2181"/>
      <c r="L130" s="85">
        <v>6.7</v>
      </c>
      <c r="M130" s="85"/>
      <c r="N130" s="85">
        <v>1030</v>
      </c>
      <c r="O130" s="315">
        <v>1105</v>
      </c>
      <c r="U130" s="60"/>
      <c r="V130" s="60"/>
      <c r="W130" s="60"/>
    </row>
    <row r="131" spans="1:23" ht="36">
      <c r="A131" s="115" t="s">
        <v>752</v>
      </c>
      <c r="B131" s="85" t="s">
        <v>731</v>
      </c>
      <c r="C131" s="85">
        <v>1525</v>
      </c>
      <c r="D131" s="85">
        <v>910</v>
      </c>
      <c r="E131" s="86" t="s">
        <v>748</v>
      </c>
      <c r="F131" s="86">
        <v>1200</v>
      </c>
      <c r="G131" s="87">
        <v>300</v>
      </c>
      <c r="H131" s="2178"/>
      <c r="I131" s="333"/>
      <c r="J131" s="2178"/>
      <c r="K131" s="2181"/>
      <c r="L131" s="85">
        <v>8</v>
      </c>
      <c r="M131" s="85"/>
      <c r="N131" s="85">
        <v>1255</v>
      </c>
      <c r="O131" s="315">
        <v>1345</v>
      </c>
      <c r="U131" s="60"/>
      <c r="V131" s="60"/>
      <c r="W131" s="60"/>
    </row>
    <row r="132" spans="1:23" ht="36">
      <c r="A132" s="115" t="s">
        <v>753</v>
      </c>
      <c r="B132" s="85" t="s">
        <v>731</v>
      </c>
      <c r="C132" s="85">
        <v>1830</v>
      </c>
      <c r="D132" s="85">
        <v>508</v>
      </c>
      <c r="E132" s="86" t="s">
        <v>748</v>
      </c>
      <c r="F132" s="86">
        <v>1200</v>
      </c>
      <c r="G132" s="87">
        <v>300</v>
      </c>
      <c r="H132" s="2178"/>
      <c r="I132" s="333"/>
      <c r="J132" s="2178"/>
      <c r="K132" s="2181"/>
      <c r="L132" s="85">
        <v>5.3</v>
      </c>
      <c r="M132" s="85"/>
      <c r="N132" s="85">
        <v>885</v>
      </c>
      <c r="O132" s="315">
        <v>950</v>
      </c>
      <c r="U132" s="60"/>
      <c r="V132" s="60"/>
      <c r="W132" s="60"/>
    </row>
    <row r="133" spans="1:23" ht="36">
      <c r="A133" s="115" t="s">
        <v>754</v>
      </c>
      <c r="B133" s="85" t="s">
        <v>731</v>
      </c>
      <c r="C133" s="85">
        <v>1830</v>
      </c>
      <c r="D133" s="85">
        <v>610</v>
      </c>
      <c r="E133" s="86" t="s">
        <v>748</v>
      </c>
      <c r="F133" s="86">
        <v>1200</v>
      </c>
      <c r="G133" s="87">
        <v>300</v>
      </c>
      <c r="H133" s="2178"/>
      <c r="I133" s="333"/>
      <c r="J133" s="2178"/>
      <c r="K133" s="2181"/>
      <c r="L133" s="85">
        <v>6.5</v>
      </c>
      <c r="M133" s="85"/>
      <c r="N133" s="85">
        <v>1195</v>
      </c>
      <c r="O133" s="315">
        <v>1285</v>
      </c>
      <c r="U133" s="60"/>
      <c r="V133" s="60"/>
      <c r="W133" s="60"/>
    </row>
    <row r="134" spans="1:23" ht="36">
      <c r="A134" s="115" t="s">
        <v>755</v>
      </c>
      <c r="B134" s="85" t="s">
        <v>731</v>
      </c>
      <c r="C134" s="85">
        <v>1830</v>
      </c>
      <c r="D134" s="85">
        <v>745</v>
      </c>
      <c r="E134" s="86" t="s">
        <v>748</v>
      </c>
      <c r="F134" s="86">
        <v>1200</v>
      </c>
      <c r="G134" s="87">
        <v>300</v>
      </c>
      <c r="H134" s="2178"/>
      <c r="I134" s="333"/>
      <c r="J134" s="2178"/>
      <c r="K134" s="2181"/>
      <c r="L134" s="85">
        <v>8.1</v>
      </c>
      <c r="M134" s="85"/>
      <c r="N134" s="85">
        <v>1255</v>
      </c>
      <c r="O134" s="315">
        <v>1345</v>
      </c>
      <c r="U134" s="60"/>
      <c r="V134" s="60"/>
      <c r="W134" s="60"/>
    </row>
    <row r="135" spans="1:23" ht="36">
      <c r="A135" s="316" t="s">
        <v>756</v>
      </c>
      <c r="B135" s="111" t="s">
        <v>731</v>
      </c>
      <c r="C135" s="111">
        <v>1830</v>
      </c>
      <c r="D135" s="111">
        <v>910</v>
      </c>
      <c r="E135" s="112" t="s">
        <v>748</v>
      </c>
      <c r="F135" s="86">
        <v>1200</v>
      </c>
      <c r="G135" s="87">
        <v>300</v>
      </c>
      <c r="H135" s="2178"/>
      <c r="I135" s="117"/>
      <c r="J135" s="2178"/>
      <c r="K135" s="2181"/>
      <c r="L135" s="111">
        <v>9.6999999999999993</v>
      </c>
      <c r="M135" s="111"/>
      <c r="N135" s="111">
        <v>1290</v>
      </c>
      <c r="O135" s="330">
        <v>1385</v>
      </c>
      <c r="U135" s="60"/>
      <c r="V135" s="60"/>
      <c r="W135" s="60"/>
    </row>
    <row r="136" spans="1:23" ht="12" customHeight="1">
      <c r="A136" s="2169" t="s">
        <v>757</v>
      </c>
      <c r="B136" s="2169"/>
      <c r="C136" s="2169"/>
      <c r="D136" s="2169"/>
      <c r="E136" s="2169"/>
      <c r="F136" s="2169"/>
      <c r="G136" s="2169"/>
      <c r="H136" s="2169"/>
      <c r="I136" s="2169"/>
      <c r="J136" s="2169"/>
      <c r="K136" s="2169"/>
      <c r="L136" s="2169"/>
      <c r="M136" s="2169"/>
      <c r="N136" s="2169"/>
      <c r="O136" s="2169"/>
      <c r="T136" s="60"/>
      <c r="U136" s="60"/>
      <c r="V136" s="60"/>
      <c r="W136" s="60"/>
    </row>
    <row r="137" spans="1:23" ht="36" customHeight="1">
      <c r="A137" s="124" t="s">
        <v>758</v>
      </c>
      <c r="B137" s="125" t="s">
        <v>731</v>
      </c>
      <c r="C137" s="125" t="s">
        <v>731</v>
      </c>
      <c r="D137" s="125" t="s">
        <v>731</v>
      </c>
      <c r="E137" s="87" t="s">
        <v>759</v>
      </c>
      <c r="F137" s="86">
        <v>1200</v>
      </c>
      <c r="G137" s="87">
        <v>300</v>
      </c>
      <c r="H137" s="2178">
        <v>1</v>
      </c>
      <c r="I137" s="337"/>
      <c r="J137" s="2178" t="s">
        <v>628</v>
      </c>
      <c r="K137" s="2179" t="s">
        <v>760</v>
      </c>
      <c r="L137" s="125"/>
      <c r="M137" s="125"/>
      <c r="N137" s="125">
        <v>55</v>
      </c>
      <c r="O137" s="332">
        <v>60</v>
      </c>
      <c r="U137" s="60"/>
      <c r="V137" s="60"/>
      <c r="W137" s="60"/>
    </row>
    <row r="138" spans="1:23" ht="12" customHeight="1">
      <c r="A138" s="115" t="s">
        <v>738</v>
      </c>
      <c r="B138" s="85" t="s">
        <v>731</v>
      </c>
      <c r="C138" s="85" t="s">
        <v>731</v>
      </c>
      <c r="D138" s="85">
        <v>500</v>
      </c>
      <c r="E138" s="2180" t="s">
        <v>761</v>
      </c>
      <c r="F138" s="86">
        <v>1200</v>
      </c>
      <c r="G138" s="87">
        <v>300</v>
      </c>
      <c r="H138" s="2178"/>
      <c r="I138" s="333"/>
      <c r="J138" s="2178"/>
      <c r="K138" s="2179"/>
      <c r="L138" s="85">
        <v>0.11</v>
      </c>
      <c r="M138" s="85"/>
      <c r="N138" s="85">
        <v>70</v>
      </c>
      <c r="O138" s="315">
        <v>75</v>
      </c>
      <c r="U138" s="60"/>
      <c r="V138" s="60"/>
      <c r="W138" s="60"/>
    </row>
    <row r="139" spans="1:23">
      <c r="A139" s="115" t="s">
        <v>741</v>
      </c>
      <c r="B139" s="85" t="s">
        <v>731</v>
      </c>
      <c r="C139" s="85" t="s">
        <v>731</v>
      </c>
      <c r="D139" s="85">
        <v>590</v>
      </c>
      <c r="E139" s="2180"/>
      <c r="F139" s="86">
        <v>1200</v>
      </c>
      <c r="G139" s="87">
        <v>300</v>
      </c>
      <c r="H139" s="2178"/>
      <c r="I139" s="333"/>
      <c r="J139" s="2178"/>
      <c r="K139" s="2179"/>
      <c r="L139" s="85">
        <v>0.14000000000000001</v>
      </c>
      <c r="M139" s="85"/>
      <c r="N139" s="85">
        <v>70</v>
      </c>
      <c r="O139" s="315">
        <v>75</v>
      </c>
      <c r="U139" s="60"/>
      <c r="V139" s="60"/>
      <c r="W139" s="60"/>
    </row>
    <row r="140" spans="1:23">
      <c r="A140" s="115" t="s">
        <v>742</v>
      </c>
      <c r="B140" s="85" t="s">
        <v>731</v>
      </c>
      <c r="C140" s="85" t="s">
        <v>731</v>
      </c>
      <c r="D140" s="85">
        <v>750</v>
      </c>
      <c r="E140" s="2180"/>
      <c r="F140" s="86">
        <v>1200</v>
      </c>
      <c r="G140" s="87">
        <v>300</v>
      </c>
      <c r="H140" s="2178"/>
      <c r="I140" s="333"/>
      <c r="J140" s="2178"/>
      <c r="K140" s="2179"/>
      <c r="L140" s="85">
        <v>0.17</v>
      </c>
      <c r="M140" s="85"/>
      <c r="N140" s="85">
        <v>80</v>
      </c>
      <c r="O140" s="315">
        <v>85</v>
      </c>
      <c r="U140" s="60"/>
      <c r="V140" s="60"/>
      <c r="W140" s="60"/>
    </row>
    <row r="141" spans="1:23">
      <c r="A141" s="316" t="s">
        <v>743</v>
      </c>
      <c r="B141" s="111" t="s">
        <v>731</v>
      </c>
      <c r="C141" s="111" t="s">
        <v>731</v>
      </c>
      <c r="D141" s="111">
        <v>910</v>
      </c>
      <c r="E141" s="2180"/>
      <c r="F141" s="86">
        <v>1200</v>
      </c>
      <c r="G141" s="87">
        <v>300</v>
      </c>
      <c r="H141" s="2178"/>
      <c r="I141" s="117"/>
      <c r="J141" s="2178"/>
      <c r="K141" s="2179"/>
      <c r="L141" s="111">
        <v>0.2</v>
      </c>
      <c r="M141" s="111"/>
      <c r="N141" s="111">
        <v>80</v>
      </c>
      <c r="O141" s="330">
        <v>85</v>
      </c>
      <c r="U141" s="60"/>
      <c r="V141" s="60"/>
      <c r="W141" s="60"/>
    </row>
    <row r="142" spans="1:23" ht="12" customHeight="1">
      <c r="A142" s="2169" t="s">
        <v>762</v>
      </c>
      <c r="B142" s="2169"/>
      <c r="C142" s="2169"/>
      <c r="D142" s="2169"/>
      <c r="E142" s="2169"/>
      <c r="F142" s="2169"/>
      <c r="G142" s="2169"/>
      <c r="H142" s="2169"/>
      <c r="I142" s="2169"/>
      <c r="J142" s="2169"/>
      <c r="K142" s="2169"/>
      <c r="L142" s="2169"/>
      <c r="M142" s="2169"/>
      <c r="N142" s="2169"/>
      <c r="O142" s="2169"/>
      <c r="T142" s="60"/>
      <c r="U142" s="60"/>
      <c r="V142" s="60"/>
      <c r="W142" s="60"/>
    </row>
    <row r="143" spans="1:23" ht="48" customHeight="1">
      <c r="A143" s="338" t="s">
        <v>763</v>
      </c>
      <c r="B143" s="339" t="s">
        <v>731</v>
      </c>
      <c r="C143" s="339">
        <v>1525</v>
      </c>
      <c r="D143" s="339">
        <v>508</v>
      </c>
      <c r="E143" s="127" t="s">
        <v>764</v>
      </c>
      <c r="F143" s="86">
        <v>1200</v>
      </c>
      <c r="G143" s="87">
        <v>300</v>
      </c>
      <c r="H143" s="2182">
        <v>1</v>
      </c>
      <c r="I143" s="337"/>
      <c r="J143" s="2179" t="s">
        <v>607</v>
      </c>
      <c r="K143" s="2179" t="s">
        <v>765</v>
      </c>
      <c r="L143" s="125">
        <v>10</v>
      </c>
      <c r="M143" s="125"/>
      <c r="N143" s="339">
        <v>2310</v>
      </c>
      <c r="O143" s="332">
        <v>2480</v>
      </c>
      <c r="U143" s="60"/>
      <c r="V143" s="60"/>
      <c r="W143" s="60"/>
    </row>
    <row r="144" spans="1:23" ht="48">
      <c r="A144" s="115" t="s">
        <v>766</v>
      </c>
      <c r="B144" s="85" t="s">
        <v>731</v>
      </c>
      <c r="C144" s="85">
        <v>1525</v>
      </c>
      <c r="D144" s="85">
        <v>610</v>
      </c>
      <c r="E144" s="86" t="s">
        <v>767</v>
      </c>
      <c r="F144" s="86">
        <v>1200</v>
      </c>
      <c r="G144" s="87">
        <v>300</v>
      </c>
      <c r="H144" s="2182"/>
      <c r="I144" s="333"/>
      <c r="J144" s="2179"/>
      <c r="K144" s="2179"/>
      <c r="L144" s="85">
        <v>9</v>
      </c>
      <c r="M144" s="85"/>
      <c r="N144" s="85">
        <v>2525</v>
      </c>
      <c r="O144" s="315">
        <v>2715</v>
      </c>
      <c r="U144" s="60"/>
      <c r="V144" s="60"/>
      <c r="W144" s="60"/>
    </row>
    <row r="145" spans="1:23" ht="48">
      <c r="A145" s="115" t="s">
        <v>768</v>
      </c>
      <c r="B145" s="85" t="s">
        <v>731</v>
      </c>
      <c r="C145" s="85">
        <v>1525</v>
      </c>
      <c r="D145" s="85">
        <v>760</v>
      </c>
      <c r="E145" s="86" t="s">
        <v>769</v>
      </c>
      <c r="F145" s="86">
        <v>1200</v>
      </c>
      <c r="G145" s="87">
        <v>300</v>
      </c>
      <c r="H145" s="2182"/>
      <c r="I145" s="333"/>
      <c r="J145" s="2179"/>
      <c r="K145" s="2179"/>
      <c r="L145" s="85">
        <v>11</v>
      </c>
      <c r="M145" s="85"/>
      <c r="N145" s="85">
        <v>2845</v>
      </c>
      <c r="O145" s="315">
        <v>3055</v>
      </c>
      <c r="U145" s="60"/>
      <c r="V145" s="60"/>
      <c r="W145" s="60"/>
    </row>
    <row r="146" spans="1:23" ht="60">
      <c r="A146" s="115" t="s">
        <v>770</v>
      </c>
      <c r="B146" s="85" t="s">
        <v>731</v>
      </c>
      <c r="C146" s="85">
        <v>1525</v>
      </c>
      <c r="D146" s="85">
        <v>910</v>
      </c>
      <c r="E146" s="86" t="s">
        <v>771</v>
      </c>
      <c r="F146" s="86">
        <v>1200</v>
      </c>
      <c r="G146" s="87">
        <v>300</v>
      </c>
      <c r="H146" s="2182"/>
      <c r="I146" s="333"/>
      <c r="J146" s="2179"/>
      <c r="K146" s="2179"/>
      <c r="L146" s="85">
        <v>13</v>
      </c>
      <c r="M146" s="85"/>
      <c r="N146" s="85">
        <v>3260</v>
      </c>
      <c r="O146" s="315">
        <v>3505</v>
      </c>
      <c r="U146" s="60"/>
      <c r="V146" s="60"/>
      <c r="W146" s="60"/>
    </row>
    <row r="147" spans="1:23" ht="48">
      <c r="A147" s="115" t="s">
        <v>772</v>
      </c>
      <c r="B147" s="85" t="s">
        <v>731</v>
      </c>
      <c r="C147" s="85">
        <v>1830</v>
      </c>
      <c r="D147" s="85">
        <v>508</v>
      </c>
      <c r="E147" s="86" t="s">
        <v>773</v>
      </c>
      <c r="F147" s="86">
        <v>1200</v>
      </c>
      <c r="G147" s="87">
        <v>300</v>
      </c>
      <c r="H147" s="2182"/>
      <c r="I147" s="333"/>
      <c r="J147" s="2179"/>
      <c r="K147" s="2179"/>
      <c r="L147" s="85">
        <v>11</v>
      </c>
      <c r="M147" s="85"/>
      <c r="N147" s="85">
        <v>2870</v>
      </c>
      <c r="O147" s="315">
        <v>3085</v>
      </c>
      <c r="U147" s="60"/>
      <c r="V147" s="60"/>
      <c r="W147" s="60"/>
    </row>
    <row r="148" spans="1:23" ht="48">
      <c r="A148" s="115" t="s">
        <v>774</v>
      </c>
      <c r="B148" s="85" t="s">
        <v>731</v>
      </c>
      <c r="C148" s="85">
        <v>1830</v>
      </c>
      <c r="D148" s="85">
        <v>610</v>
      </c>
      <c r="E148" s="86" t="s">
        <v>775</v>
      </c>
      <c r="F148" s="86">
        <v>1200</v>
      </c>
      <c r="G148" s="87">
        <v>300</v>
      </c>
      <c r="H148" s="2182"/>
      <c r="I148" s="333"/>
      <c r="J148" s="2179"/>
      <c r="K148" s="2179"/>
      <c r="L148" s="85">
        <v>12</v>
      </c>
      <c r="M148" s="85"/>
      <c r="N148" s="85">
        <v>3260</v>
      </c>
      <c r="O148" s="315">
        <v>3505</v>
      </c>
      <c r="U148" s="60"/>
      <c r="V148" s="60"/>
      <c r="W148" s="60"/>
    </row>
    <row r="149" spans="1:23" ht="48">
      <c r="A149" s="115" t="s">
        <v>776</v>
      </c>
      <c r="B149" s="85" t="s">
        <v>731</v>
      </c>
      <c r="C149" s="85">
        <v>1830</v>
      </c>
      <c r="D149" s="85">
        <v>760</v>
      </c>
      <c r="E149" s="86" t="s">
        <v>777</v>
      </c>
      <c r="F149" s="86">
        <v>1200</v>
      </c>
      <c r="G149" s="87">
        <v>300</v>
      </c>
      <c r="H149" s="2182"/>
      <c r="I149" s="333"/>
      <c r="J149" s="2179"/>
      <c r="K149" s="2179"/>
      <c r="L149" s="85">
        <v>14</v>
      </c>
      <c r="M149" s="85"/>
      <c r="N149" s="85">
        <v>3415</v>
      </c>
      <c r="O149" s="315">
        <v>3670</v>
      </c>
      <c r="U149" s="60"/>
      <c r="V149" s="60"/>
      <c r="W149" s="60"/>
    </row>
    <row r="150" spans="1:23" ht="60">
      <c r="A150" s="115" t="s">
        <v>778</v>
      </c>
      <c r="B150" s="85" t="s">
        <v>731</v>
      </c>
      <c r="C150" s="85">
        <v>1830</v>
      </c>
      <c r="D150" s="85">
        <v>910</v>
      </c>
      <c r="E150" s="86" t="s">
        <v>779</v>
      </c>
      <c r="F150" s="86">
        <v>1200</v>
      </c>
      <c r="G150" s="87">
        <v>300</v>
      </c>
      <c r="H150" s="2182"/>
      <c r="I150" s="87"/>
      <c r="J150" s="2179"/>
      <c r="K150" s="2179"/>
      <c r="L150" s="111">
        <v>16</v>
      </c>
      <c r="M150" s="111"/>
      <c r="N150" s="85">
        <v>3645</v>
      </c>
      <c r="O150" s="315">
        <v>3915</v>
      </c>
      <c r="U150" s="60"/>
      <c r="V150" s="60"/>
      <c r="W150" s="60"/>
    </row>
    <row r="151" spans="1:23" ht="12" customHeight="1">
      <c r="A151" s="2169" t="s">
        <v>780</v>
      </c>
      <c r="B151" s="2169"/>
      <c r="C151" s="2169"/>
      <c r="D151" s="2169"/>
      <c r="E151" s="2169"/>
      <c r="F151" s="2169"/>
      <c r="G151" s="2169"/>
      <c r="H151" s="2169"/>
      <c r="I151" s="2169"/>
      <c r="J151" s="2169"/>
      <c r="K151" s="2169"/>
      <c r="L151" s="2169"/>
      <c r="M151" s="2169"/>
      <c r="N151" s="2169"/>
      <c r="O151" s="2169"/>
      <c r="T151" s="60"/>
      <c r="U151" s="60"/>
      <c r="V151" s="60"/>
      <c r="W151" s="60"/>
    </row>
    <row r="152" spans="1:23" ht="12" customHeight="1">
      <c r="A152" s="124" t="s">
        <v>781</v>
      </c>
      <c r="B152" s="125">
        <v>1800</v>
      </c>
      <c r="C152" s="125">
        <v>750</v>
      </c>
      <c r="D152" s="125">
        <v>350</v>
      </c>
      <c r="E152" s="2178" t="s">
        <v>782</v>
      </c>
      <c r="F152" s="87"/>
      <c r="G152" s="87"/>
      <c r="H152" s="87"/>
      <c r="I152" s="87"/>
      <c r="J152" s="87"/>
      <c r="K152" s="125"/>
      <c r="L152" s="125"/>
      <c r="M152" s="125">
        <v>0.4</v>
      </c>
      <c r="N152" s="125">
        <v>5355</v>
      </c>
      <c r="O152" s="332">
        <v>5755</v>
      </c>
      <c r="U152" s="60"/>
      <c r="V152" s="60"/>
      <c r="W152" s="60"/>
    </row>
    <row r="153" spans="1:23">
      <c r="A153" s="340" t="s">
        <v>783</v>
      </c>
      <c r="B153" s="85">
        <v>1800</v>
      </c>
      <c r="C153" s="85">
        <v>900</v>
      </c>
      <c r="D153" s="85">
        <v>400</v>
      </c>
      <c r="E153" s="2178"/>
      <c r="F153" s="86"/>
      <c r="G153" s="86"/>
      <c r="H153" s="86"/>
      <c r="I153" s="86"/>
      <c r="J153" s="86"/>
      <c r="K153" s="85"/>
      <c r="L153" s="85"/>
      <c r="M153" s="85">
        <v>0.6</v>
      </c>
      <c r="N153" s="85">
        <v>4670</v>
      </c>
      <c r="O153" s="315">
        <v>5020</v>
      </c>
      <c r="U153" s="60"/>
      <c r="V153" s="60"/>
      <c r="W153" s="60"/>
    </row>
    <row r="154" spans="1:23">
      <c r="A154" s="340" t="s">
        <v>784</v>
      </c>
      <c r="B154" s="85">
        <v>1800</v>
      </c>
      <c r="C154" s="85">
        <v>900</v>
      </c>
      <c r="D154" s="85">
        <v>450</v>
      </c>
      <c r="E154" s="2178"/>
      <c r="F154" s="86"/>
      <c r="G154" s="86"/>
      <c r="H154" s="86"/>
      <c r="I154" s="86"/>
      <c r="J154" s="86"/>
      <c r="K154" s="85"/>
      <c r="L154" s="85"/>
      <c r="M154" s="85">
        <v>0.7</v>
      </c>
      <c r="N154" s="85">
        <v>5140</v>
      </c>
      <c r="O154" s="315">
        <v>5520</v>
      </c>
      <c r="U154" s="60"/>
      <c r="V154" s="60"/>
      <c r="W154" s="60"/>
    </row>
    <row r="155" spans="1:23">
      <c r="A155" s="115" t="s">
        <v>785</v>
      </c>
      <c r="B155" s="85">
        <v>1800</v>
      </c>
      <c r="C155" s="85">
        <v>1200</v>
      </c>
      <c r="D155" s="85">
        <v>400</v>
      </c>
      <c r="E155" s="2178"/>
      <c r="F155" s="86"/>
      <c r="G155" s="86"/>
      <c r="H155" s="86"/>
      <c r="I155" s="86"/>
      <c r="J155" s="86"/>
      <c r="K155" s="85"/>
      <c r="L155" s="85"/>
      <c r="M155" s="85">
        <v>0.8</v>
      </c>
      <c r="N155" s="85">
        <v>7170</v>
      </c>
      <c r="O155" s="315">
        <v>7705</v>
      </c>
      <c r="U155" s="60"/>
      <c r="V155" s="60"/>
      <c r="W155" s="60"/>
    </row>
    <row r="156" spans="1:23">
      <c r="A156" s="341" t="s">
        <v>786</v>
      </c>
      <c r="B156" s="111">
        <v>1800</v>
      </c>
      <c r="C156" s="111">
        <v>1200</v>
      </c>
      <c r="D156" s="111">
        <v>450</v>
      </c>
      <c r="E156" s="2178"/>
      <c r="F156" s="112"/>
      <c r="G156" s="112"/>
      <c r="H156" s="112"/>
      <c r="I156" s="112"/>
      <c r="J156" s="112"/>
      <c r="K156" s="111"/>
      <c r="L156" s="111"/>
      <c r="M156" s="111">
        <v>0.9</v>
      </c>
      <c r="N156" s="111">
        <v>6050</v>
      </c>
      <c r="O156" s="330">
        <v>6500</v>
      </c>
      <c r="U156" s="60"/>
      <c r="V156" s="60"/>
      <c r="W156" s="60"/>
    </row>
    <row r="157" spans="1:23" ht="12" customHeight="1">
      <c r="A157" s="2169" t="s">
        <v>787</v>
      </c>
      <c r="B157" s="2169"/>
      <c r="C157" s="2169"/>
      <c r="D157" s="2169"/>
      <c r="E157" s="2169"/>
      <c r="F157" s="2169"/>
      <c r="G157" s="2169"/>
      <c r="H157" s="2169"/>
      <c r="I157" s="2169"/>
      <c r="J157" s="2169"/>
      <c r="K157" s="2169"/>
      <c r="L157" s="2169"/>
      <c r="M157" s="2169"/>
      <c r="N157" s="2169"/>
      <c r="O157" s="2169"/>
      <c r="T157" s="60"/>
      <c r="U157" s="60"/>
      <c r="V157" s="60"/>
      <c r="W157" s="60"/>
    </row>
    <row r="158" spans="1:23" ht="96" customHeight="1">
      <c r="A158" s="124" t="s">
        <v>788</v>
      </c>
      <c r="B158" s="125">
        <v>2000</v>
      </c>
      <c r="C158" s="125">
        <v>1200</v>
      </c>
      <c r="D158" s="125">
        <v>600</v>
      </c>
      <c r="E158" s="337" t="s">
        <v>789</v>
      </c>
      <c r="F158" s="87">
        <v>2500</v>
      </c>
      <c r="G158" s="87">
        <v>500</v>
      </c>
      <c r="H158" s="87">
        <v>3</v>
      </c>
      <c r="I158" s="2178" t="s">
        <v>606</v>
      </c>
      <c r="J158" s="2179" t="s">
        <v>607</v>
      </c>
      <c r="K158" s="2179" t="s">
        <v>790</v>
      </c>
      <c r="L158" s="125">
        <v>43.5</v>
      </c>
      <c r="M158" s="125">
        <v>1.44</v>
      </c>
      <c r="N158" s="125">
        <v>14235</v>
      </c>
      <c r="O158" s="332">
        <v>15295</v>
      </c>
      <c r="U158" s="60"/>
      <c r="V158" s="60"/>
      <c r="W158" s="60"/>
    </row>
    <row r="159" spans="1:23" ht="96">
      <c r="A159" s="115" t="s">
        <v>791</v>
      </c>
      <c r="B159" s="85">
        <v>2000</v>
      </c>
      <c r="C159" s="85">
        <v>1200</v>
      </c>
      <c r="D159" s="85">
        <v>600</v>
      </c>
      <c r="E159" s="86" t="s">
        <v>792</v>
      </c>
      <c r="F159" s="86">
        <v>2500</v>
      </c>
      <c r="G159" s="86">
        <v>500</v>
      </c>
      <c r="H159" s="86">
        <v>3</v>
      </c>
      <c r="I159" s="2178"/>
      <c r="J159" s="2179"/>
      <c r="K159" s="2179"/>
      <c r="L159" s="85">
        <v>37</v>
      </c>
      <c r="M159" s="85">
        <v>1.44</v>
      </c>
      <c r="N159" s="85">
        <v>11790</v>
      </c>
      <c r="O159" s="315">
        <v>12670</v>
      </c>
      <c r="U159" s="60"/>
      <c r="V159" s="60"/>
      <c r="W159" s="60"/>
    </row>
    <row r="160" spans="1:23" ht="96">
      <c r="A160" s="115" t="s">
        <v>793</v>
      </c>
      <c r="B160" s="85">
        <v>2000</v>
      </c>
      <c r="C160" s="85">
        <v>1200</v>
      </c>
      <c r="D160" s="85">
        <v>800</v>
      </c>
      <c r="E160" s="86" t="s">
        <v>794</v>
      </c>
      <c r="F160" s="86">
        <v>2500</v>
      </c>
      <c r="G160" s="86">
        <v>500</v>
      </c>
      <c r="H160" s="86">
        <v>3</v>
      </c>
      <c r="I160" s="2178"/>
      <c r="J160" s="2179"/>
      <c r="K160" s="2179"/>
      <c r="L160" s="85">
        <v>48.3</v>
      </c>
      <c r="M160" s="85">
        <v>1.92</v>
      </c>
      <c r="N160" s="85">
        <v>15100</v>
      </c>
      <c r="O160" s="315">
        <v>16220</v>
      </c>
      <c r="U160" s="60"/>
      <c r="V160" s="60"/>
      <c r="W160" s="60"/>
    </row>
    <row r="161" spans="1:23" ht="96">
      <c r="A161" s="115" t="s">
        <v>795</v>
      </c>
      <c r="B161" s="85">
        <v>2000</v>
      </c>
      <c r="C161" s="85">
        <v>1200</v>
      </c>
      <c r="D161" s="85">
        <v>800</v>
      </c>
      <c r="E161" s="86" t="s">
        <v>796</v>
      </c>
      <c r="F161" s="86">
        <v>2500</v>
      </c>
      <c r="G161" s="86">
        <v>500</v>
      </c>
      <c r="H161" s="86">
        <v>3</v>
      </c>
      <c r="I161" s="2178"/>
      <c r="J161" s="2179"/>
      <c r="K161" s="2179"/>
      <c r="L161" s="85">
        <v>40</v>
      </c>
      <c r="M161" s="85">
        <v>1.92</v>
      </c>
      <c r="N161" s="85">
        <v>12625</v>
      </c>
      <c r="O161" s="315">
        <v>13565</v>
      </c>
      <c r="U161" s="60"/>
      <c r="V161" s="60"/>
      <c r="W161" s="60"/>
    </row>
    <row r="162" spans="1:23" ht="108">
      <c r="A162" s="115" t="s">
        <v>797</v>
      </c>
      <c r="B162" s="85">
        <v>2000</v>
      </c>
      <c r="C162" s="85">
        <v>1200</v>
      </c>
      <c r="D162" s="85">
        <v>1000</v>
      </c>
      <c r="E162" s="86" t="s">
        <v>798</v>
      </c>
      <c r="F162" s="86">
        <v>2500</v>
      </c>
      <c r="G162" s="86">
        <v>300</v>
      </c>
      <c r="H162" s="86">
        <v>3</v>
      </c>
      <c r="I162" s="2178"/>
      <c r="J162" s="2179"/>
      <c r="K162" s="2179"/>
      <c r="L162" s="85">
        <v>58.4</v>
      </c>
      <c r="M162" s="85">
        <v>2.4</v>
      </c>
      <c r="N162" s="85">
        <v>17680</v>
      </c>
      <c r="O162" s="315">
        <v>18990</v>
      </c>
      <c r="U162" s="60"/>
      <c r="V162" s="60"/>
      <c r="W162" s="60"/>
    </row>
    <row r="163" spans="1:23" ht="108">
      <c r="A163" s="115" t="s">
        <v>799</v>
      </c>
      <c r="B163" s="85">
        <v>2000</v>
      </c>
      <c r="C163" s="85">
        <v>1200</v>
      </c>
      <c r="D163" s="85">
        <v>1000</v>
      </c>
      <c r="E163" s="86" t="s">
        <v>800</v>
      </c>
      <c r="F163" s="86">
        <v>2500</v>
      </c>
      <c r="G163" s="86">
        <v>300</v>
      </c>
      <c r="H163" s="86">
        <v>3</v>
      </c>
      <c r="I163" s="2178"/>
      <c r="J163" s="2179"/>
      <c r="K163" s="2179"/>
      <c r="L163" s="85">
        <v>51</v>
      </c>
      <c r="M163" s="85">
        <v>2.4</v>
      </c>
      <c r="N163" s="85">
        <v>14850</v>
      </c>
      <c r="O163" s="315">
        <v>15955</v>
      </c>
      <c r="U163" s="60"/>
      <c r="V163" s="60"/>
      <c r="W163" s="60"/>
    </row>
    <row r="164" spans="1:23" ht="96">
      <c r="A164" s="115" t="s">
        <v>801</v>
      </c>
      <c r="B164" s="85">
        <v>2000</v>
      </c>
      <c r="C164" s="85">
        <v>1500</v>
      </c>
      <c r="D164" s="85">
        <v>600</v>
      </c>
      <c r="E164" s="86" t="s">
        <v>802</v>
      </c>
      <c r="F164" s="86">
        <v>2500</v>
      </c>
      <c r="G164" s="86">
        <v>500</v>
      </c>
      <c r="H164" s="86">
        <v>3</v>
      </c>
      <c r="I164" s="2178"/>
      <c r="J164" s="2179"/>
      <c r="K164" s="2179"/>
      <c r="L164" s="85">
        <v>50</v>
      </c>
      <c r="M164" s="85">
        <v>1.8</v>
      </c>
      <c r="N164" s="85">
        <v>16180</v>
      </c>
      <c r="O164" s="315">
        <v>17385</v>
      </c>
      <c r="U164" s="60"/>
      <c r="V164" s="60"/>
      <c r="W164" s="60"/>
    </row>
    <row r="165" spans="1:23" ht="96">
      <c r="A165" s="115" t="s">
        <v>803</v>
      </c>
      <c r="B165" s="85">
        <v>2000</v>
      </c>
      <c r="C165" s="85">
        <v>1500</v>
      </c>
      <c r="D165" s="85">
        <v>600</v>
      </c>
      <c r="E165" s="86" t="s">
        <v>804</v>
      </c>
      <c r="F165" s="86">
        <v>2500</v>
      </c>
      <c r="G165" s="86">
        <v>500</v>
      </c>
      <c r="H165" s="86">
        <v>3</v>
      </c>
      <c r="I165" s="2178"/>
      <c r="J165" s="2179"/>
      <c r="K165" s="2179"/>
      <c r="L165" s="85">
        <v>42.7</v>
      </c>
      <c r="M165" s="85">
        <v>1.8</v>
      </c>
      <c r="N165" s="85">
        <v>13735</v>
      </c>
      <c r="O165" s="315">
        <v>14760</v>
      </c>
      <c r="U165" s="60"/>
      <c r="V165" s="60"/>
      <c r="W165" s="60"/>
    </row>
    <row r="166" spans="1:23" ht="96">
      <c r="A166" s="115" t="s">
        <v>805</v>
      </c>
      <c r="B166" s="85">
        <v>2000</v>
      </c>
      <c r="C166" s="85">
        <v>1500</v>
      </c>
      <c r="D166" s="85">
        <v>800</v>
      </c>
      <c r="E166" s="86" t="s">
        <v>806</v>
      </c>
      <c r="F166" s="86">
        <v>2500</v>
      </c>
      <c r="G166" s="86">
        <v>500</v>
      </c>
      <c r="H166" s="86">
        <v>3</v>
      </c>
      <c r="I166" s="2178"/>
      <c r="J166" s="2179"/>
      <c r="K166" s="2179"/>
      <c r="L166" s="85">
        <v>56.2</v>
      </c>
      <c r="M166" s="85">
        <v>2.4</v>
      </c>
      <c r="N166" s="85">
        <v>17225</v>
      </c>
      <c r="O166" s="315">
        <v>18505</v>
      </c>
      <c r="U166" s="60"/>
      <c r="V166" s="60"/>
      <c r="W166" s="60"/>
    </row>
    <row r="167" spans="1:23" ht="96">
      <c r="A167" s="115" t="s">
        <v>807</v>
      </c>
      <c r="B167" s="85">
        <v>2000</v>
      </c>
      <c r="C167" s="85">
        <v>1500</v>
      </c>
      <c r="D167" s="85">
        <v>800</v>
      </c>
      <c r="E167" s="86" t="s">
        <v>808</v>
      </c>
      <c r="F167" s="86">
        <v>2500</v>
      </c>
      <c r="G167" s="86">
        <v>500</v>
      </c>
      <c r="H167" s="86">
        <v>3</v>
      </c>
      <c r="I167" s="2178"/>
      <c r="J167" s="2179"/>
      <c r="K167" s="2179"/>
      <c r="L167" s="85">
        <v>48.7</v>
      </c>
      <c r="M167" s="85">
        <v>2.4</v>
      </c>
      <c r="N167" s="85">
        <v>14750</v>
      </c>
      <c r="O167" s="315">
        <v>15850</v>
      </c>
      <c r="U167" s="60"/>
      <c r="V167" s="60"/>
      <c r="W167" s="60"/>
    </row>
    <row r="168" spans="1:23" ht="108">
      <c r="A168" s="115" t="s">
        <v>809</v>
      </c>
      <c r="B168" s="85">
        <v>2000</v>
      </c>
      <c r="C168" s="85">
        <v>1500</v>
      </c>
      <c r="D168" s="85">
        <v>1000</v>
      </c>
      <c r="E168" s="86" t="s">
        <v>810</v>
      </c>
      <c r="F168" s="86">
        <v>2500</v>
      </c>
      <c r="G168" s="86">
        <v>500</v>
      </c>
      <c r="H168" s="86">
        <v>3</v>
      </c>
      <c r="I168" s="2178"/>
      <c r="J168" s="2179"/>
      <c r="K168" s="2179"/>
      <c r="L168" s="85">
        <v>68.3</v>
      </c>
      <c r="M168" s="85">
        <v>3</v>
      </c>
      <c r="N168" s="85">
        <v>20245</v>
      </c>
      <c r="O168" s="315">
        <v>21750</v>
      </c>
      <c r="U168" s="60"/>
      <c r="V168" s="60"/>
      <c r="W168" s="60"/>
    </row>
    <row r="169" spans="1:23" ht="96">
      <c r="A169" s="115" t="s">
        <v>811</v>
      </c>
      <c r="B169" s="85">
        <v>2000</v>
      </c>
      <c r="C169" s="85">
        <v>1500</v>
      </c>
      <c r="D169" s="85">
        <v>1000</v>
      </c>
      <c r="E169" s="86" t="s">
        <v>812</v>
      </c>
      <c r="F169" s="86">
        <v>2500</v>
      </c>
      <c r="G169" s="86">
        <v>500</v>
      </c>
      <c r="H169" s="86">
        <v>3</v>
      </c>
      <c r="I169" s="2178"/>
      <c r="J169" s="2179"/>
      <c r="K169" s="2179"/>
      <c r="L169" s="85">
        <v>60</v>
      </c>
      <c r="M169" s="85">
        <v>3</v>
      </c>
      <c r="N169" s="85">
        <v>17420</v>
      </c>
      <c r="O169" s="315">
        <v>18715</v>
      </c>
      <c r="U169" s="60"/>
      <c r="V169" s="60"/>
      <c r="W169" s="60"/>
    </row>
    <row r="170" spans="1:23" ht="96">
      <c r="A170" s="115" t="s">
        <v>813</v>
      </c>
      <c r="B170" s="85">
        <v>2000</v>
      </c>
      <c r="C170" s="85">
        <v>1800</v>
      </c>
      <c r="D170" s="85">
        <v>600</v>
      </c>
      <c r="E170" s="86" t="s">
        <v>814</v>
      </c>
      <c r="F170" s="86">
        <v>2500</v>
      </c>
      <c r="G170" s="86">
        <v>500</v>
      </c>
      <c r="H170" s="86">
        <v>3</v>
      </c>
      <c r="I170" s="2178"/>
      <c r="J170" s="2179"/>
      <c r="K170" s="2179"/>
      <c r="L170" s="85">
        <v>57</v>
      </c>
      <c r="M170" s="85">
        <v>2.1</v>
      </c>
      <c r="N170" s="85">
        <v>18300</v>
      </c>
      <c r="O170" s="315">
        <v>19660</v>
      </c>
      <c r="U170" s="60"/>
      <c r="V170" s="60"/>
      <c r="W170" s="60"/>
    </row>
    <row r="171" spans="1:23" ht="96">
      <c r="A171" s="115" t="s">
        <v>815</v>
      </c>
      <c r="B171" s="85">
        <v>2000</v>
      </c>
      <c r="C171" s="85">
        <v>1800</v>
      </c>
      <c r="D171" s="85">
        <v>600</v>
      </c>
      <c r="E171" s="86" t="s">
        <v>812</v>
      </c>
      <c r="F171" s="86">
        <v>2500</v>
      </c>
      <c r="G171" s="86">
        <v>500</v>
      </c>
      <c r="H171" s="86">
        <v>3</v>
      </c>
      <c r="I171" s="2178"/>
      <c r="J171" s="2179"/>
      <c r="K171" s="2179"/>
      <c r="L171" s="85">
        <v>50</v>
      </c>
      <c r="M171" s="85">
        <v>2.1</v>
      </c>
      <c r="N171" s="85">
        <v>15860</v>
      </c>
      <c r="O171" s="315">
        <v>17035</v>
      </c>
      <c r="U171" s="60"/>
      <c r="V171" s="60"/>
      <c r="W171" s="60"/>
    </row>
    <row r="172" spans="1:23" ht="96">
      <c r="A172" s="115" t="s">
        <v>816</v>
      </c>
      <c r="B172" s="85">
        <v>2000</v>
      </c>
      <c r="C172" s="85">
        <v>1800</v>
      </c>
      <c r="D172" s="85">
        <v>800</v>
      </c>
      <c r="E172" s="86" t="s">
        <v>817</v>
      </c>
      <c r="F172" s="85">
        <v>2500</v>
      </c>
      <c r="G172" s="86">
        <v>500</v>
      </c>
      <c r="H172" s="86">
        <v>3</v>
      </c>
      <c r="I172" s="2178"/>
      <c r="J172" s="2179"/>
      <c r="K172" s="2179"/>
      <c r="L172" s="85">
        <v>64</v>
      </c>
      <c r="M172" s="85">
        <v>2.8</v>
      </c>
      <c r="N172" s="85">
        <v>19525</v>
      </c>
      <c r="O172" s="315">
        <v>20980</v>
      </c>
      <c r="U172" s="60"/>
      <c r="V172" s="60"/>
      <c r="W172" s="60"/>
    </row>
    <row r="173" spans="1:23" ht="96">
      <c r="A173" s="115" t="s">
        <v>818</v>
      </c>
      <c r="B173" s="85">
        <v>2000</v>
      </c>
      <c r="C173" s="85">
        <v>1800</v>
      </c>
      <c r="D173" s="85">
        <v>800</v>
      </c>
      <c r="E173" s="86" t="s">
        <v>819</v>
      </c>
      <c r="F173" s="86">
        <v>2500</v>
      </c>
      <c r="G173" s="86">
        <v>500</v>
      </c>
      <c r="H173" s="86">
        <v>3</v>
      </c>
      <c r="I173" s="2178"/>
      <c r="J173" s="2179"/>
      <c r="K173" s="2179"/>
      <c r="L173" s="85">
        <v>57</v>
      </c>
      <c r="M173" s="85">
        <v>2.8</v>
      </c>
      <c r="N173" s="85">
        <v>17055</v>
      </c>
      <c r="O173" s="315">
        <v>18320</v>
      </c>
      <c r="U173" s="60"/>
      <c r="V173" s="60"/>
      <c r="W173" s="60"/>
    </row>
    <row r="174" spans="1:23" ht="108">
      <c r="A174" s="115" t="s">
        <v>820</v>
      </c>
      <c r="B174" s="85">
        <v>2000</v>
      </c>
      <c r="C174" s="85">
        <v>1800</v>
      </c>
      <c r="D174" s="85">
        <v>1000</v>
      </c>
      <c r="E174" s="86" t="s">
        <v>821</v>
      </c>
      <c r="F174" s="86">
        <v>2500</v>
      </c>
      <c r="G174" s="86">
        <v>500</v>
      </c>
      <c r="H174" s="86">
        <v>3</v>
      </c>
      <c r="I174" s="2178"/>
      <c r="J174" s="2179"/>
      <c r="K174" s="2179"/>
      <c r="L174" s="85">
        <v>78.2</v>
      </c>
      <c r="M174" s="85">
        <v>3.6</v>
      </c>
      <c r="N174" s="85">
        <v>22990</v>
      </c>
      <c r="O174" s="315">
        <v>24700</v>
      </c>
      <c r="U174" s="60"/>
      <c r="V174" s="60"/>
      <c r="W174" s="60"/>
    </row>
    <row r="175" spans="1:23" ht="108">
      <c r="A175" s="115" t="s">
        <v>822</v>
      </c>
      <c r="B175" s="85">
        <v>2000</v>
      </c>
      <c r="C175" s="85">
        <v>1800</v>
      </c>
      <c r="D175" s="85">
        <v>1000</v>
      </c>
      <c r="E175" s="86" t="s">
        <v>823</v>
      </c>
      <c r="F175" s="86">
        <v>2500</v>
      </c>
      <c r="G175" s="86">
        <v>500</v>
      </c>
      <c r="H175" s="86">
        <v>3</v>
      </c>
      <c r="I175" s="2178"/>
      <c r="J175" s="2179"/>
      <c r="K175" s="2179"/>
      <c r="L175" s="85">
        <v>99.3</v>
      </c>
      <c r="M175" s="85">
        <v>3.6</v>
      </c>
      <c r="N175" s="85">
        <v>20165</v>
      </c>
      <c r="O175" s="315">
        <v>21665</v>
      </c>
      <c r="U175" s="60"/>
      <c r="V175" s="60"/>
      <c r="W175" s="60"/>
    </row>
    <row r="176" spans="1:23" ht="96">
      <c r="A176" s="115" t="s">
        <v>824</v>
      </c>
      <c r="B176" s="85">
        <v>2000</v>
      </c>
      <c r="C176" s="85">
        <v>2100</v>
      </c>
      <c r="D176" s="85">
        <v>600</v>
      </c>
      <c r="E176" s="86" t="s">
        <v>825</v>
      </c>
      <c r="F176" s="86">
        <v>2500</v>
      </c>
      <c r="G176" s="86">
        <v>500</v>
      </c>
      <c r="H176" s="86">
        <v>3</v>
      </c>
      <c r="I176" s="2178"/>
      <c r="J176" s="2179"/>
      <c r="K176" s="2179"/>
      <c r="L176" s="85">
        <v>65</v>
      </c>
      <c r="M176" s="85">
        <v>2.5</v>
      </c>
      <c r="N176" s="85">
        <v>21155</v>
      </c>
      <c r="O176" s="315">
        <v>22725</v>
      </c>
      <c r="U176" s="60"/>
      <c r="V176" s="60"/>
      <c r="W176" s="60"/>
    </row>
    <row r="177" spans="1:23" ht="96">
      <c r="A177" s="115" t="s">
        <v>826</v>
      </c>
      <c r="B177" s="85">
        <v>2000</v>
      </c>
      <c r="C177" s="85">
        <v>2100</v>
      </c>
      <c r="D177" s="85">
        <v>600</v>
      </c>
      <c r="E177" s="86" t="s">
        <v>792</v>
      </c>
      <c r="F177" s="86">
        <v>2500</v>
      </c>
      <c r="G177" s="86">
        <v>500</v>
      </c>
      <c r="H177" s="86">
        <v>3</v>
      </c>
      <c r="I177" s="2178"/>
      <c r="J177" s="2179"/>
      <c r="K177" s="2179"/>
      <c r="L177" s="85">
        <v>58</v>
      </c>
      <c r="M177" s="85">
        <v>2.5</v>
      </c>
      <c r="N177" s="85">
        <v>18710</v>
      </c>
      <c r="O177" s="315">
        <v>20100</v>
      </c>
      <c r="U177" s="60"/>
      <c r="V177" s="60"/>
      <c r="W177" s="60"/>
    </row>
    <row r="178" spans="1:23" ht="96">
      <c r="A178" s="115" t="s">
        <v>827</v>
      </c>
      <c r="B178" s="85">
        <v>2000</v>
      </c>
      <c r="C178" s="85">
        <v>2100</v>
      </c>
      <c r="D178" s="85">
        <v>800</v>
      </c>
      <c r="E178" s="86" t="s">
        <v>794</v>
      </c>
      <c r="F178" s="86">
        <v>2500</v>
      </c>
      <c r="G178" s="86">
        <v>500</v>
      </c>
      <c r="H178" s="86">
        <v>3</v>
      </c>
      <c r="I178" s="2178"/>
      <c r="J178" s="2179"/>
      <c r="K178" s="2179"/>
      <c r="L178" s="85">
        <v>73.599999999999994</v>
      </c>
      <c r="M178" s="85">
        <v>3.3</v>
      </c>
      <c r="N178" s="85">
        <v>22640</v>
      </c>
      <c r="O178" s="315">
        <v>24320</v>
      </c>
      <c r="U178" s="60"/>
      <c r="V178" s="60"/>
      <c r="W178" s="60"/>
    </row>
    <row r="179" spans="1:23" ht="96">
      <c r="A179" s="115" t="s">
        <v>828</v>
      </c>
      <c r="B179" s="85">
        <v>2000</v>
      </c>
      <c r="C179" s="85">
        <v>2100</v>
      </c>
      <c r="D179" s="85">
        <v>800</v>
      </c>
      <c r="E179" s="86" t="s">
        <v>796</v>
      </c>
      <c r="F179" s="86">
        <v>2500</v>
      </c>
      <c r="G179" s="86">
        <v>500</v>
      </c>
      <c r="H179" s="86">
        <v>3</v>
      </c>
      <c r="I179" s="2178"/>
      <c r="J179" s="2179"/>
      <c r="K179" s="2179"/>
      <c r="L179" s="85">
        <v>66.7</v>
      </c>
      <c r="M179" s="85">
        <v>3.3</v>
      </c>
      <c r="N179" s="85">
        <v>20165</v>
      </c>
      <c r="O179" s="315">
        <v>21665</v>
      </c>
      <c r="U179" s="60"/>
      <c r="V179" s="60"/>
      <c r="W179" s="60"/>
    </row>
    <row r="180" spans="1:23" ht="108">
      <c r="A180" s="115" t="s">
        <v>829</v>
      </c>
      <c r="B180" s="85">
        <v>2000</v>
      </c>
      <c r="C180" s="85">
        <v>2100</v>
      </c>
      <c r="D180" s="85">
        <v>1000</v>
      </c>
      <c r="E180" s="86" t="s">
        <v>798</v>
      </c>
      <c r="F180" s="86">
        <v>2500</v>
      </c>
      <c r="G180" s="86">
        <v>500</v>
      </c>
      <c r="H180" s="86">
        <v>3</v>
      </c>
      <c r="I180" s="2178"/>
      <c r="J180" s="2179"/>
      <c r="K180" s="2179"/>
      <c r="L180" s="85">
        <v>90.4</v>
      </c>
      <c r="M180" s="85">
        <v>4.2</v>
      </c>
      <c r="N180" s="85">
        <v>26645</v>
      </c>
      <c r="O180" s="315">
        <v>28625</v>
      </c>
      <c r="U180" s="60"/>
      <c r="V180" s="60"/>
      <c r="W180" s="60"/>
    </row>
    <row r="181" spans="1:23" ht="108">
      <c r="A181" s="115" t="s">
        <v>830</v>
      </c>
      <c r="B181" s="85">
        <v>2000</v>
      </c>
      <c r="C181" s="85">
        <v>2100</v>
      </c>
      <c r="D181" s="85">
        <v>1000</v>
      </c>
      <c r="E181" s="86" t="s">
        <v>800</v>
      </c>
      <c r="F181" s="86">
        <v>2500</v>
      </c>
      <c r="G181" s="86">
        <v>500</v>
      </c>
      <c r="H181" s="86">
        <v>3</v>
      </c>
      <c r="I181" s="2178"/>
      <c r="J181" s="2179"/>
      <c r="K181" s="2179"/>
      <c r="L181" s="85">
        <v>83</v>
      </c>
      <c r="M181" s="85">
        <v>4.2</v>
      </c>
      <c r="N181" s="85">
        <v>23820</v>
      </c>
      <c r="O181" s="315">
        <v>25590</v>
      </c>
      <c r="U181" s="60"/>
      <c r="V181" s="60"/>
      <c r="W181" s="60"/>
    </row>
    <row r="182" spans="1:23" ht="96">
      <c r="A182" s="115" t="s">
        <v>831</v>
      </c>
      <c r="B182" s="85">
        <v>2500</v>
      </c>
      <c r="C182" s="85">
        <v>1200</v>
      </c>
      <c r="D182" s="85">
        <v>600</v>
      </c>
      <c r="E182" s="86" t="s">
        <v>832</v>
      </c>
      <c r="F182" s="86">
        <v>2500</v>
      </c>
      <c r="G182" s="86">
        <v>500</v>
      </c>
      <c r="H182" s="86">
        <v>4</v>
      </c>
      <c r="I182" s="2178"/>
      <c r="J182" s="2179"/>
      <c r="K182" s="2179"/>
      <c r="L182" s="85">
        <v>56.3</v>
      </c>
      <c r="M182" s="85">
        <v>1.8</v>
      </c>
      <c r="N182" s="85">
        <v>18515</v>
      </c>
      <c r="O182" s="315">
        <v>19895</v>
      </c>
      <c r="U182" s="60"/>
      <c r="V182" s="60"/>
      <c r="W182" s="60"/>
    </row>
    <row r="183" spans="1:23" ht="96">
      <c r="A183" s="115" t="s">
        <v>833</v>
      </c>
      <c r="B183" s="85">
        <v>2500</v>
      </c>
      <c r="C183" s="85">
        <v>1200</v>
      </c>
      <c r="D183" s="85">
        <v>600</v>
      </c>
      <c r="E183" s="86" t="s">
        <v>834</v>
      </c>
      <c r="F183" s="86">
        <v>2500</v>
      </c>
      <c r="G183" s="86">
        <v>500</v>
      </c>
      <c r="H183" s="86">
        <v>4</v>
      </c>
      <c r="I183" s="2178"/>
      <c r="J183" s="2179"/>
      <c r="K183" s="2179"/>
      <c r="L183" s="85">
        <v>47.3</v>
      </c>
      <c r="M183" s="85">
        <v>1.8</v>
      </c>
      <c r="N183" s="85">
        <v>15490</v>
      </c>
      <c r="O183" s="315">
        <v>16645</v>
      </c>
      <c r="U183" s="60"/>
      <c r="V183" s="60"/>
      <c r="W183" s="60"/>
    </row>
    <row r="184" spans="1:23" ht="96">
      <c r="A184" s="115" t="s">
        <v>835</v>
      </c>
      <c r="B184" s="85">
        <v>2500</v>
      </c>
      <c r="C184" s="85">
        <v>1200</v>
      </c>
      <c r="D184" s="85">
        <v>800</v>
      </c>
      <c r="E184" s="86" t="s">
        <v>836</v>
      </c>
      <c r="F184" s="86">
        <v>2500</v>
      </c>
      <c r="G184" s="86">
        <v>500</v>
      </c>
      <c r="H184" s="86">
        <v>4</v>
      </c>
      <c r="I184" s="2178"/>
      <c r="J184" s="2179"/>
      <c r="K184" s="2179"/>
      <c r="L184" s="85">
        <v>63</v>
      </c>
      <c r="M184" s="85">
        <v>2.4</v>
      </c>
      <c r="N184" s="85">
        <v>19605</v>
      </c>
      <c r="O184" s="315">
        <v>21060</v>
      </c>
      <c r="U184" s="60"/>
      <c r="V184" s="60"/>
      <c r="W184" s="60"/>
    </row>
    <row r="185" spans="1:23" ht="96">
      <c r="A185" s="115" t="s">
        <v>837</v>
      </c>
      <c r="B185" s="85">
        <v>2500</v>
      </c>
      <c r="C185" s="85">
        <v>1200</v>
      </c>
      <c r="D185" s="85">
        <v>800</v>
      </c>
      <c r="E185" s="86" t="s">
        <v>838</v>
      </c>
      <c r="F185" s="86">
        <v>2500</v>
      </c>
      <c r="G185" s="86">
        <v>500</v>
      </c>
      <c r="H185" s="86">
        <v>4</v>
      </c>
      <c r="I185" s="2178"/>
      <c r="J185" s="2179"/>
      <c r="K185" s="2179"/>
      <c r="L185" s="85">
        <v>60</v>
      </c>
      <c r="M185" s="85">
        <v>2.4</v>
      </c>
      <c r="N185" s="85">
        <v>16570</v>
      </c>
      <c r="O185" s="315">
        <v>17800</v>
      </c>
      <c r="U185" s="60"/>
      <c r="V185" s="60"/>
      <c r="W185" s="60"/>
    </row>
    <row r="186" spans="1:23" ht="108">
      <c r="A186" s="115" t="s">
        <v>839</v>
      </c>
      <c r="B186" s="85">
        <v>2500</v>
      </c>
      <c r="C186" s="85">
        <v>1200</v>
      </c>
      <c r="D186" s="85">
        <v>1000</v>
      </c>
      <c r="E186" s="86" t="s">
        <v>840</v>
      </c>
      <c r="F186" s="86">
        <v>2500</v>
      </c>
      <c r="G186" s="86">
        <v>300</v>
      </c>
      <c r="H186" s="86">
        <v>4</v>
      </c>
      <c r="I186" s="2178"/>
      <c r="J186" s="2179"/>
      <c r="K186" s="2179"/>
      <c r="L186" s="85">
        <v>75</v>
      </c>
      <c r="M186" s="85">
        <v>3</v>
      </c>
      <c r="N186" s="85">
        <v>22570</v>
      </c>
      <c r="O186" s="315">
        <v>24250</v>
      </c>
      <c r="U186" s="60"/>
      <c r="V186" s="60"/>
      <c r="W186" s="60"/>
    </row>
    <row r="187" spans="1:23" ht="108">
      <c r="A187" s="115" t="s">
        <v>841</v>
      </c>
      <c r="B187" s="85">
        <v>2500</v>
      </c>
      <c r="C187" s="85">
        <v>1200</v>
      </c>
      <c r="D187" s="85">
        <v>1000</v>
      </c>
      <c r="E187" s="86" t="s">
        <v>842</v>
      </c>
      <c r="F187" s="86">
        <v>2500</v>
      </c>
      <c r="G187" s="86">
        <v>300</v>
      </c>
      <c r="H187" s="86">
        <v>4</v>
      </c>
      <c r="I187" s="2178"/>
      <c r="J187" s="2179"/>
      <c r="K187" s="2179"/>
      <c r="L187" s="85">
        <v>66</v>
      </c>
      <c r="M187" s="85">
        <v>3</v>
      </c>
      <c r="N187" s="85">
        <v>19300</v>
      </c>
      <c r="O187" s="315">
        <v>20735</v>
      </c>
      <c r="U187" s="60"/>
      <c r="V187" s="60"/>
      <c r="W187" s="60"/>
    </row>
    <row r="188" spans="1:23" ht="96">
      <c r="A188" s="115" t="s">
        <v>843</v>
      </c>
      <c r="B188" s="85">
        <v>2500</v>
      </c>
      <c r="C188" s="85">
        <v>1500</v>
      </c>
      <c r="D188" s="85">
        <v>600</v>
      </c>
      <c r="E188" s="86" t="s">
        <v>844</v>
      </c>
      <c r="F188" s="86">
        <v>2500</v>
      </c>
      <c r="G188" s="86">
        <v>500</v>
      </c>
      <c r="H188" s="86">
        <v>4</v>
      </c>
      <c r="I188" s="2178"/>
      <c r="J188" s="2179"/>
      <c r="K188" s="2179"/>
      <c r="L188" s="85">
        <v>65.2</v>
      </c>
      <c r="M188" s="85">
        <v>2.2000000000000002</v>
      </c>
      <c r="N188" s="85">
        <v>21110</v>
      </c>
      <c r="O188" s="315">
        <v>22680</v>
      </c>
      <c r="U188" s="60"/>
      <c r="V188" s="60"/>
      <c r="W188" s="60"/>
    </row>
    <row r="189" spans="1:23" ht="96">
      <c r="A189" s="115" t="s">
        <v>845</v>
      </c>
      <c r="B189" s="85">
        <v>2500</v>
      </c>
      <c r="C189" s="85">
        <v>1500</v>
      </c>
      <c r="D189" s="85">
        <v>600</v>
      </c>
      <c r="E189" s="86" t="s">
        <v>846</v>
      </c>
      <c r="F189" s="86">
        <v>2500</v>
      </c>
      <c r="G189" s="86">
        <v>500</v>
      </c>
      <c r="H189" s="86">
        <v>4</v>
      </c>
      <c r="I189" s="2178"/>
      <c r="J189" s="2179"/>
      <c r="K189" s="2179"/>
      <c r="L189" s="85">
        <v>56.2</v>
      </c>
      <c r="M189" s="85">
        <v>2.2000000000000002</v>
      </c>
      <c r="N189" s="85">
        <v>18085</v>
      </c>
      <c r="O189" s="315">
        <v>19430</v>
      </c>
      <c r="U189" s="60"/>
      <c r="V189" s="60"/>
      <c r="W189" s="60"/>
    </row>
    <row r="190" spans="1:23" ht="96">
      <c r="A190" s="115" t="s">
        <v>847</v>
      </c>
      <c r="B190" s="85">
        <v>2500</v>
      </c>
      <c r="C190" s="85">
        <v>1500</v>
      </c>
      <c r="D190" s="85">
        <v>800</v>
      </c>
      <c r="E190" s="86" t="s">
        <v>848</v>
      </c>
      <c r="F190" s="86">
        <v>2500</v>
      </c>
      <c r="G190" s="86">
        <v>500</v>
      </c>
      <c r="H190" s="86">
        <v>4</v>
      </c>
      <c r="I190" s="2178"/>
      <c r="J190" s="2179"/>
      <c r="K190" s="2179"/>
      <c r="L190" s="85">
        <v>74.400000000000006</v>
      </c>
      <c r="M190" s="85">
        <v>3</v>
      </c>
      <c r="N190" s="85">
        <v>22440</v>
      </c>
      <c r="O190" s="315">
        <v>24105</v>
      </c>
      <c r="U190" s="60"/>
      <c r="V190" s="60"/>
      <c r="W190" s="60"/>
    </row>
    <row r="191" spans="1:23" ht="96">
      <c r="A191" s="115" t="s">
        <v>849</v>
      </c>
      <c r="B191" s="85">
        <v>2500</v>
      </c>
      <c r="C191" s="85">
        <v>1500</v>
      </c>
      <c r="D191" s="85">
        <v>800</v>
      </c>
      <c r="E191" s="86" t="s">
        <v>850</v>
      </c>
      <c r="F191" s="86">
        <v>2500</v>
      </c>
      <c r="G191" s="86">
        <v>500</v>
      </c>
      <c r="H191" s="86">
        <v>4</v>
      </c>
      <c r="I191" s="2178"/>
      <c r="J191" s="2179"/>
      <c r="K191" s="2179"/>
      <c r="L191" s="85">
        <v>74.400000000000006</v>
      </c>
      <c r="M191" s="85">
        <v>3</v>
      </c>
      <c r="N191" s="85">
        <v>19405</v>
      </c>
      <c r="O191" s="315">
        <v>20845</v>
      </c>
      <c r="U191" s="60"/>
      <c r="V191" s="60"/>
      <c r="W191" s="60"/>
    </row>
    <row r="192" spans="1:23" ht="108">
      <c r="A192" s="115" t="s">
        <v>851</v>
      </c>
      <c r="B192" s="85">
        <v>2500</v>
      </c>
      <c r="C192" s="85">
        <v>1500</v>
      </c>
      <c r="D192" s="85">
        <v>1000</v>
      </c>
      <c r="E192" s="86" t="s">
        <v>852</v>
      </c>
      <c r="F192" s="86">
        <v>2500</v>
      </c>
      <c r="G192" s="86">
        <v>500</v>
      </c>
      <c r="H192" s="86">
        <v>4</v>
      </c>
      <c r="I192" s="2178"/>
      <c r="J192" s="2179"/>
      <c r="K192" s="2179"/>
      <c r="L192" s="85">
        <v>89.5</v>
      </c>
      <c r="M192" s="85">
        <v>3.7</v>
      </c>
      <c r="N192" s="85">
        <v>25995</v>
      </c>
      <c r="O192" s="315">
        <v>27930</v>
      </c>
      <c r="U192" s="60"/>
      <c r="V192" s="60"/>
      <c r="W192" s="60"/>
    </row>
    <row r="193" spans="1:23" ht="108">
      <c r="A193" s="115" t="s">
        <v>853</v>
      </c>
      <c r="B193" s="85">
        <v>2500</v>
      </c>
      <c r="C193" s="85">
        <v>1500</v>
      </c>
      <c r="D193" s="85">
        <v>1000</v>
      </c>
      <c r="E193" s="86" t="s">
        <v>854</v>
      </c>
      <c r="F193" s="86">
        <v>2500</v>
      </c>
      <c r="G193" s="86">
        <v>500</v>
      </c>
      <c r="H193" s="86">
        <v>4</v>
      </c>
      <c r="I193" s="2178"/>
      <c r="J193" s="2179"/>
      <c r="K193" s="2179"/>
      <c r="L193" s="85">
        <v>79.5</v>
      </c>
      <c r="M193" s="85">
        <v>3.7</v>
      </c>
      <c r="N193" s="85">
        <v>22725</v>
      </c>
      <c r="O193" s="315">
        <v>24415</v>
      </c>
      <c r="U193" s="60"/>
      <c r="V193" s="60"/>
      <c r="W193" s="60"/>
    </row>
    <row r="194" spans="1:23" ht="96">
      <c r="A194" s="115" t="s">
        <v>855</v>
      </c>
      <c r="B194" s="85">
        <v>2500</v>
      </c>
      <c r="C194" s="85">
        <v>1800</v>
      </c>
      <c r="D194" s="85">
        <v>600</v>
      </c>
      <c r="E194" s="86" t="s">
        <v>856</v>
      </c>
      <c r="F194" s="86">
        <v>2500</v>
      </c>
      <c r="G194" s="86">
        <v>500</v>
      </c>
      <c r="H194" s="86">
        <v>4</v>
      </c>
      <c r="I194" s="2178"/>
      <c r="J194" s="2179"/>
      <c r="K194" s="2179"/>
      <c r="L194" s="85">
        <v>74.2</v>
      </c>
      <c r="M194" s="85">
        <v>2.7</v>
      </c>
      <c r="N194" s="85">
        <v>23940</v>
      </c>
      <c r="O194" s="315">
        <v>25720</v>
      </c>
      <c r="U194" s="60"/>
      <c r="V194" s="60"/>
      <c r="W194" s="60"/>
    </row>
    <row r="195" spans="1:23" ht="96">
      <c r="A195" s="115" t="s">
        <v>857</v>
      </c>
      <c r="B195" s="85">
        <v>2500</v>
      </c>
      <c r="C195" s="85">
        <v>1800</v>
      </c>
      <c r="D195" s="85">
        <v>600</v>
      </c>
      <c r="E195" s="86" t="s">
        <v>858</v>
      </c>
      <c r="F195" s="86">
        <v>2500</v>
      </c>
      <c r="G195" s="86">
        <v>500</v>
      </c>
      <c r="H195" s="86">
        <v>4</v>
      </c>
      <c r="I195" s="2178"/>
      <c r="J195" s="2179"/>
      <c r="K195" s="2179"/>
      <c r="L195" s="85">
        <v>66</v>
      </c>
      <c r="M195" s="85">
        <v>2.7</v>
      </c>
      <c r="N195" s="85">
        <v>20910</v>
      </c>
      <c r="O195" s="315">
        <v>22465</v>
      </c>
      <c r="U195" s="60"/>
      <c r="V195" s="60"/>
      <c r="W195" s="60"/>
    </row>
    <row r="196" spans="1:23" ht="96">
      <c r="A196" s="115" t="s">
        <v>859</v>
      </c>
      <c r="B196" s="85">
        <v>2500</v>
      </c>
      <c r="C196" s="85">
        <v>1800</v>
      </c>
      <c r="D196" s="85">
        <v>800</v>
      </c>
      <c r="E196" s="86" t="s">
        <v>860</v>
      </c>
      <c r="F196" s="86">
        <v>2500</v>
      </c>
      <c r="G196" s="86">
        <v>500</v>
      </c>
      <c r="H196" s="86">
        <v>4</v>
      </c>
      <c r="I196" s="2178"/>
      <c r="J196" s="2179"/>
      <c r="K196" s="2179"/>
      <c r="L196" s="85">
        <v>74.2</v>
      </c>
      <c r="M196" s="85">
        <v>3.6</v>
      </c>
      <c r="N196" s="85">
        <v>25510</v>
      </c>
      <c r="O196" s="315">
        <v>27405</v>
      </c>
      <c r="U196" s="60"/>
      <c r="V196" s="60"/>
      <c r="W196" s="60"/>
    </row>
    <row r="197" spans="1:23" ht="96">
      <c r="A197" s="115" t="s">
        <v>861</v>
      </c>
      <c r="B197" s="85">
        <v>2500</v>
      </c>
      <c r="C197" s="85">
        <v>1800</v>
      </c>
      <c r="D197" s="85">
        <v>800</v>
      </c>
      <c r="E197" s="86" t="s">
        <v>862</v>
      </c>
      <c r="F197" s="86">
        <v>2500</v>
      </c>
      <c r="G197" s="86">
        <v>500</v>
      </c>
      <c r="H197" s="86">
        <v>4</v>
      </c>
      <c r="I197" s="2178"/>
      <c r="J197" s="2179"/>
      <c r="K197" s="2179"/>
      <c r="L197" s="85">
        <v>76</v>
      </c>
      <c r="M197" s="85">
        <v>3.6</v>
      </c>
      <c r="N197" s="85">
        <v>22475</v>
      </c>
      <c r="O197" s="315">
        <v>24145</v>
      </c>
      <c r="U197" s="60"/>
      <c r="V197" s="60"/>
      <c r="W197" s="60"/>
    </row>
    <row r="198" spans="1:23" ht="108">
      <c r="A198" s="115" t="s">
        <v>863</v>
      </c>
      <c r="B198" s="85">
        <v>2500</v>
      </c>
      <c r="C198" s="85">
        <v>1800</v>
      </c>
      <c r="D198" s="85">
        <v>1000</v>
      </c>
      <c r="E198" s="86" t="s">
        <v>864</v>
      </c>
      <c r="F198" s="86">
        <v>2500</v>
      </c>
      <c r="G198" s="86">
        <v>500</v>
      </c>
      <c r="H198" s="86">
        <v>4</v>
      </c>
      <c r="I198" s="2178"/>
      <c r="J198" s="2179"/>
      <c r="K198" s="2179"/>
      <c r="L198" s="85">
        <v>102.7</v>
      </c>
      <c r="M198" s="85">
        <v>4.5</v>
      </c>
      <c r="N198" s="85">
        <v>29655</v>
      </c>
      <c r="O198" s="315">
        <v>31860</v>
      </c>
      <c r="U198" s="60"/>
      <c r="V198" s="60"/>
      <c r="W198" s="60"/>
    </row>
    <row r="199" spans="1:23" ht="108">
      <c r="A199" s="115" t="s">
        <v>865</v>
      </c>
      <c r="B199" s="85">
        <v>2500</v>
      </c>
      <c r="C199" s="85">
        <v>1800</v>
      </c>
      <c r="D199" s="85">
        <v>1000</v>
      </c>
      <c r="E199" s="86" t="s">
        <v>866</v>
      </c>
      <c r="F199" s="86">
        <v>2500</v>
      </c>
      <c r="G199" s="86">
        <v>500</v>
      </c>
      <c r="H199" s="86">
        <v>4</v>
      </c>
      <c r="I199" s="2178"/>
      <c r="J199" s="2179"/>
      <c r="K199" s="2179"/>
      <c r="L199" s="85">
        <v>93.5</v>
      </c>
      <c r="M199" s="85">
        <v>4.5</v>
      </c>
      <c r="N199" s="85">
        <v>26385</v>
      </c>
      <c r="O199" s="315">
        <v>28350</v>
      </c>
      <c r="U199" s="60"/>
      <c r="V199" s="60"/>
      <c r="W199" s="60"/>
    </row>
    <row r="200" spans="1:23" ht="96">
      <c r="A200" s="115" t="s">
        <v>867</v>
      </c>
      <c r="B200" s="85">
        <v>2500</v>
      </c>
      <c r="C200" s="85">
        <v>2100</v>
      </c>
      <c r="D200" s="85">
        <v>600</v>
      </c>
      <c r="E200" s="86" t="s">
        <v>868</v>
      </c>
      <c r="F200" s="86">
        <v>2500</v>
      </c>
      <c r="G200" s="86">
        <v>500</v>
      </c>
      <c r="H200" s="86">
        <v>4</v>
      </c>
      <c r="I200" s="2178"/>
      <c r="J200" s="2179"/>
      <c r="K200" s="2179"/>
      <c r="L200" s="85">
        <v>85</v>
      </c>
      <c r="M200" s="85">
        <v>3.1</v>
      </c>
      <c r="N200" s="85">
        <v>27740</v>
      </c>
      <c r="O200" s="315">
        <v>29805</v>
      </c>
      <c r="U200" s="60"/>
      <c r="V200" s="60"/>
      <c r="W200" s="60"/>
    </row>
    <row r="201" spans="1:23" ht="96">
      <c r="A201" s="115" t="s">
        <v>869</v>
      </c>
      <c r="B201" s="85">
        <v>2500</v>
      </c>
      <c r="C201" s="85">
        <v>2100</v>
      </c>
      <c r="D201" s="85">
        <v>600</v>
      </c>
      <c r="E201" s="86" t="s">
        <v>870</v>
      </c>
      <c r="F201" s="86">
        <v>2500</v>
      </c>
      <c r="G201" s="86">
        <v>500</v>
      </c>
      <c r="H201" s="86">
        <v>4</v>
      </c>
      <c r="I201" s="2178"/>
      <c r="J201" s="2179"/>
      <c r="K201" s="2179"/>
      <c r="L201" s="85">
        <v>76.599999999999994</v>
      </c>
      <c r="M201" s="85">
        <v>3.1</v>
      </c>
      <c r="N201" s="85">
        <v>24715</v>
      </c>
      <c r="O201" s="315">
        <v>26550</v>
      </c>
      <c r="U201" s="60"/>
      <c r="V201" s="60"/>
      <c r="W201" s="60"/>
    </row>
    <row r="202" spans="1:23" ht="96">
      <c r="A202" s="115" t="s">
        <v>871</v>
      </c>
      <c r="B202" s="85">
        <v>2500</v>
      </c>
      <c r="C202" s="85">
        <v>2100</v>
      </c>
      <c r="D202" s="85">
        <v>800</v>
      </c>
      <c r="E202" s="86" t="s">
        <v>872</v>
      </c>
      <c r="F202" s="86">
        <v>2500</v>
      </c>
      <c r="G202" s="86">
        <v>500</v>
      </c>
      <c r="H202" s="86">
        <v>4</v>
      </c>
      <c r="I202" s="2178"/>
      <c r="J202" s="2179"/>
      <c r="K202" s="2179"/>
      <c r="L202" s="85">
        <v>96.6</v>
      </c>
      <c r="M202" s="85">
        <v>4.2</v>
      </c>
      <c r="N202" s="85">
        <v>29655</v>
      </c>
      <c r="O202" s="315">
        <v>31860</v>
      </c>
      <c r="U202" s="60"/>
      <c r="V202" s="60"/>
      <c r="W202" s="60"/>
    </row>
    <row r="203" spans="1:23" ht="96">
      <c r="A203" s="115" t="s">
        <v>873</v>
      </c>
      <c r="B203" s="85">
        <v>2500</v>
      </c>
      <c r="C203" s="85">
        <v>2100</v>
      </c>
      <c r="D203" s="85">
        <v>800</v>
      </c>
      <c r="E203" s="86" t="s">
        <v>874</v>
      </c>
      <c r="F203" s="86">
        <v>2500</v>
      </c>
      <c r="G203" s="86">
        <v>500</v>
      </c>
      <c r="H203" s="86">
        <v>4</v>
      </c>
      <c r="I203" s="2178"/>
      <c r="J203" s="2179"/>
      <c r="K203" s="2179"/>
      <c r="L203" s="85">
        <v>88.2</v>
      </c>
      <c r="M203" s="85">
        <v>4.2</v>
      </c>
      <c r="N203" s="85">
        <v>26625</v>
      </c>
      <c r="O203" s="315">
        <v>28605</v>
      </c>
      <c r="U203" s="60"/>
      <c r="V203" s="60"/>
      <c r="W203" s="60"/>
    </row>
    <row r="204" spans="1:23" ht="108">
      <c r="A204" s="115" t="s">
        <v>875</v>
      </c>
      <c r="B204" s="85">
        <v>2500</v>
      </c>
      <c r="C204" s="85">
        <v>2100</v>
      </c>
      <c r="D204" s="85">
        <v>1000</v>
      </c>
      <c r="E204" s="86" t="s">
        <v>840</v>
      </c>
      <c r="F204" s="86">
        <v>2500</v>
      </c>
      <c r="G204" s="86">
        <v>500</v>
      </c>
      <c r="H204" s="86">
        <v>4</v>
      </c>
      <c r="I204" s="2178"/>
      <c r="J204" s="2179"/>
      <c r="K204" s="2179"/>
      <c r="L204" s="85">
        <v>119</v>
      </c>
      <c r="M204" s="85">
        <v>5.2</v>
      </c>
      <c r="N204" s="85">
        <v>34530</v>
      </c>
      <c r="O204" s="315">
        <v>37095</v>
      </c>
      <c r="U204" s="60"/>
      <c r="V204" s="60"/>
      <c r="W204" s="60"/>
    </row>
    <row r="205" spans="1:23" ht="108">
      <c r="A205" s="115" t="s">
        <v>876</v>
      </c>
      <c r="B205" s="85">
        <v>2500</v>
      </c>
      <c r="C205" s="85">
        <v>2100</v>
      </c>
      <c r="D205" s="85">
        <v>1000</v>
      </c>
      <c r="E205" s="86" t="s">
        <v>842</v>
      </c>
      <c r="F205" s="86">
        <v>2500</v>
      </c>
      <c r="G205" s="86">
        <v>500</v>
      </c>
      <c r="H205" s="86">
        <v>4</v>
      </c>
      <c r="I205" s="2178"/>
      <c r="J205" s="2179"/>
      <c r="K205" s="2179"/>
      <c r="L205" s="85">
        <v>107.2</v>
      </c>
      <c r="M205" s="85">
        <v>5.2</v>
      </c>
      <c r="N205" s="85">
        <v>31260</v>
      </c>
      <c r="O205" s="315">
        <v>33585</v>
      </c>
      <c r="U205" s="60"/>
      <c r="V205" s="60"/>
      <c r="W205" s="60"/>
    </row>
    <row r="206" spans="1:23" ht="84">
      <c r="A206" s="115" t="s">
        <v>877</v>
      </c>
      <c r="B206" s="85">
        <v>3000</v>
      </c>
      <c r="C206" s="85">
        <v>1200</v>
      </c>
      <c r="D206" s="85">
        <v>600</v>
      </c>
      <c r="E206" s="86" t="s">
        <v>878</v>
      </c>
      <c r="F206" s="86">
        <v>2500</v>
      </c>
      <c r="G206" s="86">
        <v>500</v>
      </c>
      <c r="H206" s="86">
        <v>5</v>
      </c>
      <c r="I206" s="2178"/>
      <c r="J206" s="2179"/>
      <c r="K206" s="2179"/>
      <c r="L206" s="85">
        <v>73</v>
      </c>
      <c r="M206" s="85">
        <v>2.1</v>
      </c>
      <c r="N206" s="85">
        <v>23110</v>
      </c>
      <c r="O206" s="315">
        <v>24825</v>
      </c>
      <c r="U206" s="60"/>
      <c r="V206" s="60"/>
      <c r="W206" s="60"/>
    </row>
    <row r="207" spans="1:23" ht="84">
      <c r="A207" s="115" t="s">
        <v>879</v>
      </c>
      <c r="B207" s="85">
        <v>3000</v>
      </c>
      <c r="C207" s="85">
        <v>1200</v>
      </c>
      <c r="D207" s="85">
        <v>600</v>
      </c>
      <c r="E207" s="86" t="s">
        <v>880</v>
      </c>
      <c r="F207" s="86">
        <v>2500</v>
      </c>
      <c r="G207" s="86">
        <v>500</v>
      </c>
      <c r="H207" s="86">
        <v>5</v>
      </c>
      <c r="I207" s="2178"/>
      <c r="J207" s="2179"/>
      <c r="K207" s="2179"/>
      <c r="L207" s="85">
        <v>61.4</v>
      </c>
      <c r="M207" s="85">
        <v>2.1</v>
      </c>
      <c r="N207" s="85">
        <v>19345</v>
      </c>
      <c r="O207" s="315">
        <v>20785</v>
      </c>
      <c r="U207" s="60"/>
      <c r="V207" s="60"/>
      <c r="W207" s="60"/>
    </row>
    <row r="208" spans="1:23" ht="84">
      <c r="A208" s="115" t="s">
        <v>881</v>
      </c>
      <c r="B208" s="85">
        <v>3000</v>
      </c>
      <c r="C208" s="85">
        <v>1200</v>
      </c>
      <c r="D208" s="85">
        <v>800</v>
      </c>
      <c r="E208" s="86" t="s">
        <v>882</v>
      </c>
      <c r="F208" s="86">
        <v>2500</v>
      </c>
      <c r="G208" s="86">
        <v>500</v>
      </c>
      <c r="H208" s="86">
        <v>5</v>
      </c>
      <c r="I208" s="2178"/>
      <c r="J208" s="2179"/>
      <c r="K208" s="2179"/>
      <c r="L208" s="85">
        <v>81.400000000000006</v>
      </c>
      <c r="M208" s="85">
        <v>2.8</v>
      </c>
      <c r="N208" s="85">
        <v>24565</v>
      </c>
      <c r="O208" s="315">
        <v>26395</v>
      </c>
      <c r="U208" s="60"/>
      <c r="V208" s="60"/>
      <c r="W208" s="60"/>
    </row>
    <row r="209" spans="1:23" ht="84">
      <c r="A209" s="115" t="s">
        <v>883</v>
      </c>
      <c r="B209" s="85">
        <v>3000</v>
      </c>
      <c r="C209" s="85">
        <v>1200</v>
      </c>
      <c r="D209" s="85">
        <v>800</v>
      </c>
      <c r="E209" s="86" t="s">
        <v>884</v>
      </c>
      <c r="F209" s="86">
        <v>2500</v>
      </c>
      <c r="G209" s="86">
        <v>500</v>
      </c>
      <c r="H209" s="86">
        <v>5</v>
      </c>
      <c r="I209" s="2178"/>
      <c r="J209" s="2179"/>
      <c r="K209" s="2179"/>
      <c r="L209" s="85">
        <v>68.5</v>
      </c>
      <c r="M209" s="85">
        <v>2.8</v>
      </c>
      <c r="N209" s="85">
        <v>20745</v>
      </c>
      <c r="O209" s="315">
        <v>22285</v>
      </c>
      <c r="U209" s="60"/>
      <c r="V209" s="60"/>
      <c r="W209" s="60"/>
    </row>
    <row r="210" spans="1:23" ht="96">
      <c r="A210" s="115" t="s">
        <v>885</v>
      </c>
      <c r="B210" s="85">
        <v>3000</v>
      </c>
      <c r="C210" s="85">
        <v>1200</v>
      </c>
      <c r="D210" s="85">
        <v>1000</v>
      </c>
      <c r="E210" s="86" t="s">
        <v>886</v>
      </c>
      <c r="F210" s="86">
        <v>2500</v>
      </c>
      <c r="G210" s="86">
        <v>300</v>
      </c>
      <c r="H210" s="86">
        <v>5</v>
      </c>
      <c r="I210" s="2178"/>
      <c r="J210" s="2179"/>
      <c r="K210" s="2179"/>
      <c r="L210" s="85">
        <v>98</v>
      </c>
      <c r="M210" s="85">
        <v>3.6</v>
      </c>
      <c r="N210" s="85">
        <v>28395</v>
      </c>
      <c r="O210" s="315">
        <v>30505</v>
      </c>
      <c r="U210" s="60"/>
      <c r="V210" s="60"/>
      <c r="W210" s="60"/>
    </row>
    <row r="211" spans="1:23" ht="96">
      <c r="A211" s="115" t="s">
        <v>887</v>
      </c>
      <c r="B211" s="85">
        <v>3000</v>
      </c>
      <c r="C211" s="85">
        <v>1200</v>
      </c>
      <c r="D211" s="85">
        <v>1000</v>
      </c>
      <c r="E211" s="86" t="s">
        <v>888</v>
      </c>
      <c r="F211" s="86">
        <v>2500</v>
      </c>
      <c r="G211" s="86">
        <v>300</v>
      </c>
      <c r="H211" s="86">
        <v>5</v>
      </c>
      <c r="I211" s="2178"/>
      <c r="J211" s="2179"/>
      <c r="K211" s="2179"/>
      <c r="L211" s="85">
        <v>85</v>
      </c>
      <c r="M211" s="85">
        <v>3.6</v>
      </c>
      <c r="N211" s="85">
        <v>24215</v>
      </c>
      <c r="O211" s="315">
        <v>26015</v>
      </c>
      <c r="U211" s="60"/>
      <c r="V211" s="60"/>
      <c r="W211" s="60"/>
    </row>
    <row r="212" spans="1:23" ht="84">
      <c r="A212" s="115" t="s">
        <v>889</v>
      </c>
      <c r="B212" s="85">
        <v>3000</v>
      </c>
      <c r="C212" s="85">
        <v>1500</v>
      </c>
      <c r="D212" s="85">
        <v>600</v>
      </c>
      <c r="E212" s="86" t="s">
        <v>890</v>
      </c>
      <c r="F212" s="86">
        <v>2500</v>
      </c>
      <c r="G212" s="86">
        <v>500</v>
      </c>
      <c r="H212" s="86">
        <v>5</v>
      </c>
      <c r="I212" s="2178"/>
      <c r="J212" s="2179"/>
      <c r="K212" s="2179"/>
      <c r="L212" s="85">
        <v>84.4</v>
      </c>
      <c r="M212" s="85">
        <v>2.7</v>
      </c>
      <c r="N212" s="85">
        <v>26350</v>
      </c>
      <c r="O212" s="315">
        <v>28310</v>
      </c>
      <c r="U212" s="60"/>
      <c r="V212" s="60"/>
      <c r="W212" s="60"/>
    </row>
    <row r="213" spans="1:23" ht="84">
      <c r="A213" s="115" t="s">
        <v>891</v>
      </c>
      <c r="B213" s="85">
        <v>3000</v>
      </c>
      <c r="C213" s="85">
        <v>1500</v>
      </c>
      <c r="D213" s="85">
        <v>600</v>
      </c>
      <c r="E213" s="86" t="s">
        <v>892</v>
      </c>
      <c r="F213" s="86">
        <v>2500</v>
      </c>
      <c r="G213" s="86">
        <v>500</v>
      </c>
      <c r="H213" s="86">
        <v>5</v>
      </c>
      <c r="I213" s="2178"/>
      <c r="J213" s="2179"/>
      <c r="K213" s="2179"/>
      <c r="L213" s="85">
        <v>71.599999999999994</v>
      </c>
      <c r="M213" s="85">
        <v>2.7</v>
      </c>
      <c r="N213" s="85">
        <v>22585</v>
      </c>
      <c r="O213" s="315">
        <v>24265</v>
      </c>
      <c r="U213" s="60"/>
      <c r="V213" s="60"/>
      <c r="W213" s="60"/>
    </row>
    <row r="214" spans="1:23" ht="84">
      <c r="A214" s="115" t="s">
        <v>893</v>
      </c>
      <c r="B214" s="85">
        <v>3000</v>
      </c>
      <c r="C214" s="85">
        <v>1500</v>
      </c>
      <c r="D214" s="85">
        <v>800</v>
      </c>
      <c r="E214" s="86" t="s">
        <v>894</v>
      </c>
      <c r="F214" s="86">
        <v>2500</v>
      </c>
      <c r="G214" s="86">
        <v>500</v>
      </c>
      <c r="H214" s="86">
        <v>5</v>
      </c>
      <c r="I214" s="2178"/>
      <c r="J214" s="2179"/>
      <c r="K214" s="2179"/>
      <c r="L214" s="85">
        <v>94.4</v>
      </c>
      <c r="M214" s="85">
        <v>3.6</v>
      </c>
      <c r="N214" s="85">
        <v>28110</v>
      </c>
      <c r="O214" s="315">
        <v>30200</v>
      </c>
      <c r="U214" s="60"/>
      <c r="V214" s="60"/>
      <c r="W214" s="60"/>
    </row>
    <row r="215" spans="1:23" ht="84">
      <c r="A215" s="115" t="s">
        <v>895</v>
      </c>
      <c r="B215" s="85">
        <v>3000</v>
      </c>
      <c r="C215" s="85">
        <v>1500</v>
      </c>
      <c r="D215" s="85">
        <v>800</v>
      </c>
      <c r="E215" s="86" t="s">
        <v>896</v>
      </c>
      <c r="F215" s="86">
        <v>2500</v>
      </c>
      <c r="G215" s="86">
        <v>500</v>
      </c>
      <c r="H215" s="86">
        <v>5</v>
      </c>
      <c r="I215" s="2178"/>
      <c r="J215" s="2179"/>
      <c r="K215" s="2179"/>
      <c r="L215" s="85">
        <v>81.5</v>
      </c>
      <c r="M215" s="85">
        <v>3.6</v>
      </c>
      <c r="N215" s="85">
        <v>24285</v>
      </c>
      <c r="O215" s="315">
        <v>26090</v>
      </c>
      <c r="U215" s="60"/>
      <c r="V215" s="60"/>
      <c r="W215" s="60"/>
    </row>
    <row r="216" spans="1:23" ht="96">
      <c r="A216" s="115" t="s">
        <v>897</v>
      </c>
      <c r="B216" s="85">
        <v>3000</v>
      </c>
      <c r="C216" s="85">
        <v>1500</v>
      </c>
      <c r="D216" s="85">
        <v>1000</v>
      </c>
      <c r="E216" s="86" t="s">
        <v>898</v>
      </c>
      <c r="F216" s="86">
        <v>2500</v>
      </c>
      <c r="G216" s="86">
        <v>500</v>
      </c>
      <c r="H216" s="86">
        <v>5</v>
      </c>
      <c r="I216" s="2178"/>
      <c r="J216" s="2179"/>
      <c r="K216" s="2179"/>
      <c r="L216" s="85">
        <v>114.6</v>
      </c>
      <c r="M216" s="85">
        <v>4.5</v>
      </c>
      <c r="N216" s="85">
        <v>32675</v>
      </c>
      <c r="O216" s="315">
        <v>35105</v>
      </c>
      <c r="U216" s="60"/>
      <c r="V216" s="60"/>
      <c r="W216" s="60"/>
    </row>
    <row r="217" spans="1:23" ht="96">
      <c r="A217" s="115" t="s">
        <v>899</v>
      </c>
      <c r="B217" s="85">
        <v>3000</v>
      </c>
      <c r="C217" s="85">
        <v>1500</v>
      </c>
      <c r="D217" s="85">
        <v>1000</v>
      </c>
      <c r="E217" s="86" t="s">
        <v>900</v>
      </c>
      <c r="F217" s="86">
        <v>2500</v>
      </c>
      <c r="G217" s="86">
        <v>500</v>
      </c>
      <c r="H217" s="86">
        <v>5</v>
      </c>
      <c r="I217" s="2178"/>
      <c r="J217" s="2179"/>
      <c r="K217" s="2179"/>
      <c r="L217" s="85">
        <v>100.7</v>
      </c>
      <c r="M217" s="85">
        <v>4.5</v>
      </c>
      <c r="N217" s="85">
        <v>28495</v>
      </c>
      <c r="O217" s="315">
        <v>30615</v>
      </c>
      <c r="U217" s="60"/>
      <c r="V217" s="60"/>
      <c r="W217" s="60"/>
    </row>
    <row r="218" spans="1:23" ht="84">
      <c r="A218" s="115" t="s">
        <v>901</v>
      </c>
      <c r="B218" s="85">
        <v>3000</v>
      </c>
      <c r="C218" s="85">
        <v>1800</v>
      </c>
      <c r="D218" s="85">
        <v>600</v>
      </c>
      <c r="E218" s="86" t="s">
        <v>902</v>
      </c>
      <c r="F218" s="86">
        <v>2500</v>
      </c>
      <c r="G218" s="86">
        <v>500</v>
      </c>
      <c r="H218" s="86">
        <v>5</v>
      </c>
      <c r="I218" s="2178"/>
      <c r="J218" s="2179"/>
      <c r="K218" s="2179"/>
      <c r="L218" s="85">
        <v>95.6</v>
      </c>
      <c r="M218" s="85">
        <v>3.2</v>
      </c>
      <c r="N218" s="85">
        <v>29885</v>
      </c>
      <c r="O218" s="315">
        <v>32105</v>
      </c>
      <c r="U218" s="60"/>
      <c r="V218" s="60"/>
      <c r="W218" s="60"/>
    </row>
    <row r="219" spans="1:23" ht="84">
      <c r="A219" s="115" t="s">
        <v>903</v>
      </c>
      <c r="B219" s="85">
        <v>3000</v>
      </c>
      <c r="C219" s="85">
        <v>1800</v>
      </c>
      <c r="D219" s="85">
        <v>600</v>
      </c>
      <c r="E219" s="86" t="s">
        <v>904</v>
      </c>
      <c r="F219" s="86">
        <v>2500</v>
      </c>
      <c r="G219" s="86">
        <v>500</v>
      </c>
      <c r="H219" s="86">
        <v>5</v>
      </c>
      <c r="I219" s="2178"/>
      <c r="J219" s="2179"/>
      <c r="K219" s="2179"/>
      <c r="L219" s="85">
        <v>81.8</v>
      </c>
      <c r="M219" s="85">
        <v>3.2</v>
      </c>
      <c r="N219" s="85">
        <v>26120</v>
      </c>
      <c r="O219" s="315">
        <v>28065</v>
      </c>
      <c r="U219" s="60"/>
      <c r="V219" s="60"/>
      <c r="W219" s="60"/>
    </row>
    <row r="220" spans="1:23" ht="84">
      <c r="A220" s="115" t="s">
        <v>905</v>
      </c>
      <c r="B220" s="85">
        <v>3000</v>
      </c>
      <c r="C220" s="85">
        <v>1800</v>
      </c>
      <c r="D220" s="85">
        <v>800</v>
      </c>
      <c r="E220" s="86" t="s">
        <v>906</v>
      </c>
      <c r="F220" s="86">
        <v>2500</v>
      </c>
      <c r="G220" s="86">
        <v>500</v>
      </c>
      <c r="H220" s="86">
        <v>5</v>
      </c>
      <c r="I220" s="2178"/>
      <c r="J220" s="2179"/>
      <c r="K220" s="2179"/>
      <c r="L220" s="85">
        <v>107.7</v>
      </c>
      <c r="M220" s="85">
        <v>4.3</v>
      </c>
      <c r="N220" s="85">
        <v>31945</v>
      </c>
      <c r="O220" s="315">
        <v>34325</v>
      </c>
      <c r="U220" s="60"/>
      <c r="V220" s="60"/>
      <c r="W220" s="60"/>
    </row>
    <row r="221" spans="1:23" ht="84">
      <c r="A221" s="115" t="s">
        <v>907</v>
      </c>
      <c r="B221" s="85">
        <v>3000</v>
      </c>
      <c r="C221" s="85">
        <v>1800</v>
      </c>
      <c r="D221" s="85">
        <v>800</v>
      </c>
      <c r="E221" s="86" t="s">
        <v>908</v>
      </c>
      <c r="F221" s="86">
        <v>2500</v>
      </c>
      <c r="G221" s="86">
        <v>500</v>
      </c>
      <c r="H221" s="86">
        <v>5</v>
      </c>
      <c r="I221" s="2178"/>
      <c r="J221" s="2179"/>
      <c r="K221" s="2179"/>
      <c r="L221" s="85">
        <v>95.6</v>
      </c>
      <c r="M221" s="85">
        <v>4.3</v>
      </c>
      <c r="N221" s="85">
        <v>28125</v>
      </c>
      <c r="O221" s="315">
        <v>30215</v>
      </c>
      <c r="U221" s="60"/>
      <c r="V221" s="60"/>
      <c r="W221" s="60"/>
    </row>
    <row r="222" spans="1:23" ht="96">
      <c r="A222" s="115" t="s">
        <v>909</v>
      </c>
      <c r="B222" s="85">
        <v>3000</v>
      </c>
      <c r="C222" s="85">
        <v>1800</v>
      </c>
      <c r="D222" s="85">
        <v>1000</v>
      </c>
      <c r="E222" s="86" t="s">
        <v>910</v>
      </c>
      <c r="F222" s="86">
        <v>2500</v>
      </c>
      <c r="G222" s="86">
        <v>500</v>
      </c>
      <c r="H222" s="86">
        <v>5</v>
      </c>
      <c r="I222" s="2178"/>
      <c r="J222" s="2179"/>
      <c r="K222" s="2179"/>
      <c r="L222" s="85">
        <v>131</v>
      </c>
      <c r="M222" s="85">
        <v>5.4</v>
      </c>
      <c r="N222" s="85">
        <v>37250</v>
      </c>
      <c r="O222" s="315">
        <v>40020</v>
      </c>
      <c r="U222" s="60"/>
      <c r="V222" s="60"/>
      <c r="W222" s="60"/>
    </row>
    <row r="223" spans="1:23" ht="96">
      <c r="A223" s="115" t="s">
        <v>911</v>
      </c>
      <c r="B223" s="85">
        <v>3000</v>
      </c>
      <c r="C223" s="85">
        <v>1800</v>
      </c>
      <c r="D223" s="85">
        <v>1000</v>
      </c>
      <c r="E223" s="86" t="s">
        <v>912</v>
      </c>
      <c r="F223" s="86">
        <v>2500</v>
      </c>
      <c r="G223" s="86">
        <v>500</v>
      </c>
      <c r="H223" s="86">
        <v>5</v>
      </c>
      <c r="I223" s="2178"/>
      <c r="J223" s="2179"/>
      <c r="K223" s="2179"/>
      <c r="L223" s="85">
        <v>118</v>
      </c>
      <c r="M223" s="85">
        <v>5.4</v>
      </c>
      <c r="N223" s="85">
        <v>33075</v>
      </c>
      <c r="O223" s="315">
        <v>35535</v>
      </c>
      <c r="U223" s="60"/>
      <c r="V223" s="60"/>
      <c r="W223" s="60"/>
    </row>
    <row r="224" spans="1:23" ht="84">
      <c r="A224" s="115" t="s">
        <v>913</v>
      </c>
      <c r="B224" s="85">
        <v>3000</v>
      </c>
      <c r="C224" s="85">
        <v>2100</v>
      </c>
      <c r="D224" s="85">
        <v>600</v>
      </c>
      <c r="E224" s="86" t="s">
        <v>914</v>
      </c>
      <c r="F224" s="86">
        <v>2500</v>
      </c>
      <c r="G224" s="86">
        <v>500</v>
      </c>
      <c r="H224" s="86">
        <v>5</v>
      </c>
      <c r="I224" s="2178"/>
      <c r="J224" s="2179"/>
      <c r="K224" s="2179"/>
      <c r="L224" s="85">
        <v>109</v>
      </c>
      <c r="M224" s="85">
        <v>3.7</v>
      </c>
      <c r="N224" s="85">
        <v>34640</v>
      </c>
      <c r="O224" s="315">
        <v>37215</v>
      </c>
      <c r="U224" s="60"/>
      <c r="V224" s="60"/>
      <c r="W224" s="60"/>
    </row>
    <row r="225" spans="1:23" ht="84">
      <c r="A225" s="115" t="s">
        <v>915</v>
      </c>
      <c r="B225" s="85">
        <v>3000</v>
      </c>
      <c r="C225" s="85">
        <v>2100</v>
      </c>
      <c r="D225" s="85">
        <v>600</v>
      </c>
      <c r="E225" s="86" t="s">
        <v>916</v>
      </c>
      <c r="F225" s="86">
        <v>2500</v>
      </c>
      <c r="G225" s="86">
        <v>500</v>
      </c>
      <c r="H225" s="86">
        <v>5</v>
      </c>
      <c r="I225" s="2178"/>
      <c r="J225" s="2179"/>
      <c r="K225" s="2179"/>
      <c r="L225" s="85">
        <v>97</v>
      </c>
      <c r="M225" s="85">
        <v>3.7</v>
      </c>
      <c r="N225" s="85">
        <v>30875</v>
      </c>
      <c r="O225" s="315">
        <v>33170</v>
      </c>
      <c r="U225" s="60"/>
      <c r="V225" s="60"/>
      <c r="W225" s="60"/>
    </row>
    <row r="226" spans="1:23" ht="84">
      <c r="A226" s="115" t="s">
        <v>917</v>
      </c>
      <c r="B226" s="85">
        <v>3000</v>
      </c>
      <c r="C226" s="85">
        <v>2100</v>
      </c>
      <c r="D226" s="85">
        <v>800</v>
      </c>
      <c r="E226" s="86" t="s">
        <v>918</v>
      </c>
      <c r="F226" s="86">
        <v>2500</v>
      </c>
      <c r="G226" s="86">
        <v>500</v>
      </c>
      <c r="H226" s="86">
        <v>5</v>
      </c>
      <c r="I226" s="2178"/>
      <c r="J226" s="2179"/>
      <c r="K226" s="2179"/>
      <c r="L226" s="85">
        <v>123</v>
      </c>
      <c r="M226" s="85">
        <v>5</v>
      </c>
      <c r="N226" s="85">
        <v>37135</v>
      </c>
      <c r="O226" s="315">
        <v>39895</v>
      </c>
      <c r="U226" s="60"/>
      <c r="V226" s="60"/>
      <c r="W226" s="60"/>
    </row>
    <row r="227" spans="1:23" ht="84">
      <c r="A227" s="115" t="s">
        <v>919</v>
      </c>
      <c r="B227" s="85">
        <v>3000</v>
      </c>
      <c r="C227" s="85">
        <v>2100</v>
      </c>
      <c r="D227" s="85">
        <v>800</v>
      </c>
      <c r="E227" s="86" t="s">
        <v>920</v>
      </c>
      <c r="F227" s="86">
        <v>2500</v>
      </c>
      <c r="G227" s="86">
        <v>500</v>
      </c>
      <c r="H227" s="86">
        <v>5</v>
      </c>
      <c r="I227" s="2178"/>
      <c r="J227" s="2179"/>
      <c r="K227" s="2179"/>
      <c r="L227" s="85">
        <v>111.6</v>
      </c>
      <c r="M227" s="85">
        <v>5</v>
      </c>
      <c r="N227" s="85">
        <v>33310</v>
      </c>
      <c r="O227" s="315">
        <v>35785</v>
      </c>
      <c r="U227" s="60"/>
      <c r="V227" s="60"/>
      <c r="W227" s="60"/>
    </row>
    <row r="228" spans="1:23" ht="96">
      <c r="A228" s="115" t="s">
        <v>921</v>
      </c>
      <c r="B228" s="85">
        <v>3000</v>
      </c>
      <c r="C228" s="85">
        <v>2100</v>
      </c>
      <c r="D228" s="85">
        <v>1000</v>
      </c>
      <c r="E228" s="86" t="s">
        <v>922</v>
      </c>
      <c r="F228" s="86">
        <v>2500</v>
      </c>
      <c r="G228" s="86">
        <v>500</v>
      </c>
      <c r="H228" s="86">
        <v>5</v>
      </c>
      <c r="I228" s="2178"/>
      <c r="J228" s="2179"/>
      <c r="K228" s="2179"/>
      <c r="L228" s="85">
        <v>151</v>
      </c>
      <c r="M228" s="85">
        <v>6.3</v>
      </c>
      <c r="N228" s="85">
        <v>43340</v>
      </c>
      <c r="O228" s="315">
        <v>46565</v>
      </c>
      <c r="U228" s="60"/>
      <c r="V228" s="60"/>
      <c r="W228" s="60"/>
    </row>
    <row r="229" spans="1:23" ht="96">
      <c r="A229" s="316" t="s">
        <v>923</v>
      </c>
      <c r="B229" s="111">
        <v>3000</v>
      </c>
      <c r="C229" s="111">
        <v>2100</v>
      </c>
      <c r="D229" s="111">
        <v>1000</v>
      </c>
      <c r="E229" s="333" t="s">
        <v>924</v>
      </c>
      <c r="F229" s="112">
        <v>2500</v>
      </c>
      <c r="G229" s="112">
        <v>500</v>
      </c>
      <c r="H229" s="112">
        <v>5</v>
      </c>
      <c r="I229" s="2178"/>
      <c r="J229" s="2179"/>
      <c r="K229" s="2179"/>
      <c r="L229" s="111">
        <v>138.5</v>
      </c>
      <c r="M229" s="111">
        <v>6.3</v>
      </c>
      <c r="N229" s="111">
        <v>39160</v>
      </c>
      <c r="O229" s="330">
        <v>42075</v>
      </c>
      <c r="U229" s="60"/>
      <c r="V229" s="60"/>
      <c r="W229" s="60"/>
    </row>
    <row r="230" spans="1:23" ht="12" customHeight="1">
      <c r="A230" s="2169" t="s">
        <v>925</v>
      </c>
      <c r="B230" s="2169"/>
      <c r="C230" s="2169"/>
      <c r="D230" s="2169"/>
      <c r="E230" s="2169"/>
      <c r="F230" s="2169"/>
      <c r="G230" s="2169"/>
      <c r="H230" s="2169"/>
      <c r="I230" s="2169"/>
      <c r="J230" s="2169"/>
      <c r="K230" s="2169"/>
      <c r="L230" s="2169"/>
      <c r="M230" s="2169"/>
      <c r="N230" s="2169"/>
      <c r="O230" s="2169"/>
      <c r="T230" s="60"/>
      <c r="U230" s="60"/>
      <c r="V230" s="60"/>
      <c r="W230" s="60"/>
    </row>
    <row r="231" spans="1:23" ht="12" customHeight="1">
      <c r="A231" s="124" t="s">
        <v>926</v>
      </c>
      <c r="B231" s="125" t="s">
        <v>927</v>
      </c>
      <c r="C231" s="125" t="s">
        <v>927</v>
      </c>
      <c r="D231" s="125">
        <v>551</v>
      </c>
      <c r="E231" s="2182" t="s">
        <v>928</v>
      </c>
      <c r="F231" s="87">
        <v>2500</v>
      </c>
      <c r="G231" s="87">
        <v>500</v>
      </c>
      <c r="H231" s="2182">
        <v>1</v>
      </c>
      <c r="I231" s="2178" t="s">
        <v>606</v>
      </c>
      <c r="J231" s="2185" t="s">
        <v>929</v>
      </c>
      <c r="K231" s="2186" t="s">
        <v>628</v>
      </c>
      <c r="L231" s="125">
        <v>0.21</v>
      </c>
      <c r="M231" s="125"/>
      <c r="N231" s="125">
        <v>90</v>
      </c>
      <c r="O231" s="125">
        <v>100</v>
      </c>
      <c r="U231" s="60"/>
      <c r="V231" s="60"/>
      <c r="W231" s="60"/>
    </row>
    <row r="232" spans="1:23">
      <c r="A232" s="115" t="s">
        <v>930</v>
      </c>
      <c r="B232" s="85" t="s">
        <v>927</v>
      </c>
      <c r="C232" s="85" t="s">
        <v>927</v>
      </c>
      <c r="D232" s="85">
        <v>751</v>
      </c>
      <c r="E232" s="2182"/>
      <c r="F232" s="87">
        <v>2500</v>
      </c>
      <c r="G232" s="87">
        <v>500</v>
      </c>
      <c r="H232" s="2182"/>
      <c r="I232" s="2182"/>
      <c r="J232" s="2185"/>
      <c r="K232" s="2186"/>
      <c r="L232" s="85">
        <v>0.28999999999999998</v>
      </c>
      <c r="M232" s="85"/>
      <c r="N232" s="85">
        <v>120</v>
      </c>
      <c r="O232" s="85">
        <v>130</v>
      </c>
      <c r="U232" s="60"/>
      <c r="V232" s="60"/>
      <c r="W232" s="60"/>
    </row>
    <row r="233" spans="1:23">
      <c r="A233" s="115" t="s">
        <v>931</v>
      </c>
      <c r="B233" s="85" t="s">
        <v>927</v>
      </c>
      <c r="C233" s="85" t="s">
        <v>927</v>
      </c>
      <c r="D233" s="85">
        <v>951</v>
      </c>
      <c r="E233" s="2182"/>
      <c r="F233" s="87">
        <v>2500</v>
      </c>
      <c r="G233" s="87">
        <v>500</v>
      </c>
      <c r="H233" s="2182"/>
      <c r="I233" s="2182"/>
      <c r="J233" s="2185"/>
      <c r="K233" s="2186"/>
      <c r="L233" s="85">
        <v>0.36</v>
      </c>
      <c r="M233" s="85"/>
      <c r="N233" s="85">
        <v>145</v>
      </c>
      <c r="O233" s="85">
        <v>155</v>
      </c>
      <c r="U233" s="60"/>
      <c r="V233" s="60"/>
      <c r="W233" s="60"/>
    </row>
    <row r="234" spans="1:23">
      <c r="A234" s="115" t="s">
        <v>932</v>
      </c>
      <c r="B234" s="85" t="s">
        <v>927</v>
      </c>
      <c r="C234" s="85" t="s">
        <v>927</v>
      </c>
      <c r="D234" s="85">
        <v>1114</v>
      </c>
      <c r="E234" s="2182"/>
      <c r="F234" s="87">
        <v>2500</v>
      </c>
      <c r="G234" s="87">
        <v>500</v>
      </c>
      <c r="H234" s="2182"/>
      <c r="I234" s="2178"/>
      <c r="J234" s="2185"/>
      <c r="K234" s="2186"/>
      <c r="L234" s="85"/>
      <c r="M234" s="85"/>
      <c r="N234" s="85">
        <v>170</v>
      </c>
      <c r="O234" s="85">
        <v>185</v>
      </c>
      <c r="U234" s="60"/>
      <c r="V234" s="60"/>
      <c r="W234" s="60"/>
    </row>
    <row r="235" spans="1:23" ht="96" customHeight="1">
      <c r="A235" s="115" t="s">
        <v>933</v>
      </c>
      <c r="B235" s="85" t="s">
        <v>927</v>
      </c>
      <c r="C235" s="85" t="s">
        <v>927</v>
      </c>
      <c r="D235" s="85" t="s">
        <v>927</v>
      </c>
      <c r="E235" s="86" t="s">
        <v>934</v>
      </c>
      <c r="F235" s="87">
        <v>2500</v>
      </c>
      <c r="G235" s="87">
        <v>500</v>
      </c>
      <c r="H235" s="86"/>
      <c r="I235" s="2178"/>
      <c r="J235" s="2187" t="s">
        <v>607</v>
      </c>
      <c r="K235" s="2188" t="s">
        <v>628</v>
      </c>
      <c r="L235" s="85"/>
      <c r="M235" s="85"/>
      <c r="N235" s="85">
        <v>145</v>
      </c>
      <c r="O235" s="85">
        <v>155</v>
      </c>
      <c r="U235" s="60"/>
      <c r="V235" s="60"/>
      <c r="W235" s="60"/>
    </row>
    <row r="236" spans="1:23" ht="96">
      <c r="A236" s="115" t="s">
        <v>935</v>
      </c>
      <c r="B236" s="85" t="s">
        <v>927</v>
      </c>
      <c r="C236" s="85" t="s">
        <v>927</v>
      </c>
      <c r="D236" s="85" t="s">
        <v>927</v>
      </c>
      <c r="E236" s="86" t="s">
        <v>936</v>
      </c>
      <c r="F236" s="87">
        <v>2500</v>
      </c>
      <c r="G236" s="87">
        <v>500</v>
      </c>
      <c r="H236" s="86"/>
      <c r="I236" s="2178"/>
      <c r="J236" s="2187"/>
      <c r="K236" s="2188"/>
      <c r="L236" s="85"/>
      <c r="M236" s="85"/>
      <c r="N236" s="85">
        <v>145</v>
      </c>
      <c r="O236" s="85">
        <v>155</v>
      </c>
      <c r="U236" s="60"/>
      <c r="V236" s="60"/>
      <c r="W236" s="60"/>
    </row>
    <row r="237" spans="1:23" ht="12" customHeight="1">
      <c r="A237" s="115" t="s">
        <v>937</v>
      </c>
      <c r="B237" s="85" t="s">
        <v>927</v>
      </c>
      <c r="C237" s="85">
        <v>2000</v>
      </c>
      <c r="D237" s="85" t="s">
        <v>927</v>
      </c>
      <c r="E237" s="2180" t="s">
        <v>938</v>
      </c>
      <c r="F237" s="87">
        <v>2500</v>
      </c>
      <c r="G237" s="87">
        <v>500</v>
      </c>
      <c r="H237" s="86"/>
      <c r="I237" s="2178"/>
      <c r="J237" s="2187"/>
      <c r="K237" s="2189" t="s">
        <v>740</v>
      </c>
      <c r="L237" s="85"/>
      <c r="M237" s="85"/>
      <c r="N237" s="85">
        <v>880</v>
      </c>
      <c r="O237" s="85">
        <v>945</v>
      </c>
      <c r="U237" s="60"/>
      <c r="V237" s="60"/>
      <c r="W237" s="60"/>
    </row>
    <row r="238" spans="1:23">
      <c r="A238" s="115" t="s">
        <v>939</v>
      </c>
      <c r="B238" s="85" t="s">
        <v>927</v>
      </c>
      <c r="C238" s="85">
        <v>2500</v>
      </c>
      <c r="D238" s="85" t="s">
        <v>927</v>
      </c>
      <c r="E238" s="2180"/>
      <c r="F238" s="87">
        <v>2500</v>
      </c>
      <c r="G238" s="87">
        <v>500</v>
      </c>
      <c r="H238" s="86"/>
      <c r="I238" s="2178"/>
      <c r="J238" s="2187"/>
      <c r="K238" s="2189"/>
      <c r="L238" s="85"/>
      <c r="M238" s="85"/>
      <c r="N238" s="85">
        <v>1100</v>
      </c>
      <c r="O238" s="85">
        <v>1185</v>
      </c>
      <c r="U238" s="60"/>
      <c r="V238" s="60"/>
      <c r="W238" s="60"/>
    </row>
    <row r="239" spans="1:23">
      <c r="A239" s="316" t="s">
        <v>940</v>
      </c>
      <c r="B239" s="111" t="s">
        <v>927</v>
      </c>
      <c r="C239" s="111">
        <v>3000</v>
      </c>
      <c r="D239" s="111" t="s">
        <v>927</v>
      </c>
      <c r="E239" s="2180"/>
      <c r="F239" s="87">
        <v>2500</v>
      </c>
      <c r="G239" s="87">
        <v>500</v>
      </c>
      <c r="H239" s="86"/>
      <c r="I239" s="2178"/>
      <c r="J239" s="2187"/>
      <c r="K239" s="2189"/>
      <c r="L239" s="111"/>
      <c r="M239" s="111"/>
      <c r="N239" s="111">
        <v>1470</v>
      </c>
      <c r="O239" s="111">
        <v>1580</v>
      </c>
      <c r="U239" s="60"/>
      <c r="V239" s="60"/>
      <c r="W239" s="60"/>
    </row>
    <row r="240" spans="1:23" ht="12" customHeight="1">
      <c r="A240" s="2169" t="s">
        <v>941</v>
      </c>
      <c r="B240" s="2169"/>
      <c r="C240" s="2169"/>
      <c r="D240" s="2169"/>
      <c r="E240" s="2169"/>
      <c r="F240" s="2169"/>
      <c r="G240" s="2169"/>
      <c r="H240" s="2169"/>
      <c r="I240" s="2169"/>
      <c r="J240" s="2169"/>
      <c r="K240" s="2169"/>
      <c r="L240" s="2169"/>
      <c r="M240" s="2169"/>
      <c r="N240" s="2169"/>
      <c r="O240" s="2169"/>
      <c r="T240" s="60"/>
      <c r="U240" s="60"/>
      <c r="V240" s="60"/>
      <c r="W240" s="60"/>
    </row>
    <row r="241" spans="1:23" ht="48" customHeight="1">
      <c r="A241" s="124" t="s">
        <v>942</v>
      </c>
      <c r="B241" s="125">
        <v>2000</v>
      </c>
      <c r="C241" s="125" t="s">
        <v>927</v>
      </c>
      <c r="D241" s="125">
        <v>600</v>
      </c>
      <c r="E241" s="86" t="s">
        <v>943</v>
      </c>
      <c r="F241" s="87">
        <v>2500</v>
      </c>
      <c r="G241" s="87">
        <v>500</v>
      </c>
      <c r="H241" s="87"/>
      <c r="I241" s="2183" t="s">
        <v>606</v>
      </c>
      <c r="J241" s="2179" t="s">
        <v>607</v>
      </c>
      <c r="K241" s="2181" t="s">
        <v>740</v>
      </c>
      <c r="L241" s="125">
        <v>6.8</v>
      </c>
      <c r="M241" s="125"/>
      <c r="N241" s="125">
        <v>2445</v>
      </c>
      <c r="O241" s="332">
        <v>2625</v>
      </c>
      <c r="U241" s="60"/>
      <c r="V241" s="60"/>
      <c r="W241" s="60"/>
    </row>
    <row r="242" spans="1:23" ht="48">
      <c r="A242" s="115" t="s">
        <v>944</v>
      </c>
      <c r="B242" s="85">
        <v>2000</v>
      </c>
      <c r="C242" s="85" t="s">
        <v>927</v>
      </c>
      <c r="D242" s="85">
        <v>800</v>
      </c>
      <c r="E242" s="86" t="s">
        <v>945</v>
      </c>
      <c r="F242" s="87">
        <v>2500</v>
      </c>
      <c r="G242" s="87">
        <v>500</v>
      </c>
      <c r="H242" s="86"/>
      <c r="I242" s="2183"/>
      <c r="J242" s="2179"/>
      <c r="K242" s="2181"/>
      <c r="L242" s="85">
        <v>6.8</v>
      </c>
      <c r="M242" s="85"/>
      <c r="N242" s="85">
        <v>2475</v>
      </c>
      <c r="O242" s="315">
        <v>2660</v>
      </c>
      <c r="U242" s="60"/>
      <c r="V242" s="60"/>
      <c r="W242" s="60"/>
    </row>
    <row r="243" spans="1:23" ht="48">
      <c r="A243" s="115" t="s">
        <v>946</v>
      </c>
      <c r="B243" s="85">
        <v>2000</v>
      </c>
      <c r="C243" s="85" t="s">
        <v>927</v>
      </c>
      <c r="D243" s="85">
        <v>1000</v>
      </c>
      <c r="E243" s="86" t="s">
        <v>947</v>
      </c>
      <c r="F243" s="87">
        <v>2500</v>
      </c>
      <c r="G243" s="87">
        <v>500</v>
      </c>
      <c r="H243" s="86"/>
      <c r="I243" s="2183"/>
      <c r="J243" s="2179"/>
      <c r="K243" s="2181"/>
      <c r="L243" s="85">
        <v>8.1999999999999993</v>
      </c>
      <c r="M243" s="85"/>
      <c r="N243" s="85">
        <v>2830</v>
      </c>
      <c r="O243" s="315">
        <v>3040</v>
      </c>
      <c r="U243" s="60"/>
      <c r="V243" s="60"/>
      <c r="W243" s="60"/>
    </row>
    <row r="244" spans="1:23" ht="48">
      <c r="A244" s="115" t="s">
        <v>948</v>
      </c>
      <c r="B244" s="85">
        <v>2500</v>
      </c>
      <c r="C244" s="85" t="s">
        <v>927</v>
      </c>
      <c r="D244" s="85">
        <v>600</v>
      </c>
      <c r="E244" s="86" t="s">
        <v>949</v>
      </c>
      <c r="F244" s="87">
        <v>2500</v>
      </c>
      <c r="G244" s="87">
        <v>500</v>
      </c>
      <c r="H244" s="86"/>
      <c r="I244" s="2183"/>
      <c r="J244" s="2179"/>
      <c r="K244" s="2181"/>
      <c r="L244" s="85">
        <v>8.1999999999999993</v>
      </c>
      <c r="M244" s="85"/>
      <c r="N244" s="85">
        <v>3030</v>
      </c>
      <c r="O244" s="315">
        <v>3255</v>
      </c>
      <c r="U244" s="60"/>
      <c r="V244" s="60"/>
      <c r="W244" s="60"/>
    </row>
    <row r="245" spans="1:23" ht="48">
      <c r="A245" s="115" t="s">
        <v>950</v>
      </c>
      <c r="B245" s="85">
        <v>2500</v>
      </c>
      <c r="C245" s="85" t="s">
        <v>927</v>
      </c>
      <c r="D245" s="85">
        <v>800</v>
      </c>
      <c r="E245" s="86" t="s">
        <v>951</v>
      </c>
      <c r="F245" s="87">
        <v>2500</v>
      </c>
      <c r="G245" s="87">
        <v>500</v>
      </c>
      <c r="H245" s="86"/>
      <c r="I245" s="2183"/>
      <c r="J245" s="2179"/>
      <c r="K245" s="2181"/>
      <c r="L245" s="85">
        <v>8.8000000000000007</v>
      </c>
      <c r="M245" s="85"/>
      <c r="N245" s="85">
        <v>3035</v>
      </c>
      <c r="O245" s="315">
        <v>3260</v>
      </c>
      <c r="U245" s="60"/>
      <c r="V245" s="60"/>
      <c r="W245" s="60"/>
    </row>
    <row r="246" spans="1:23" ht="48">
      <c r="A246" s="115" t="s">
        <v>952</v>
      </c>
      <c r="B246" s="85">
        <v>2500</v>
      </c>
      <c r="C246" s="85" t="s">
        <v>927</v>
      </c>
      <c r="D246" s="85">
        <v>1000</v>
      </c>
      <c r="E246" s="86" t="s">
        <v>953</v>
      </c>
      <c r="F246" s="87">
        <v>2500</v>
      </c>
      <c r="G246" s="87">
        <v>500</v>
      </c>
      <c r="H246" s="86"/>
      <c r="I246" s="2183"/>
      <c r="J246" s="2179"/>
      <c r="K246" s="2181"/>
      <c r="L246" s="85">
        <v>9</v>
      </c>
      <c r="M246" s="85"/>
      <c r="N246" s="85">
        <v>3270</v>
      </c>
      <c r="O246" s="315">
        <f>Q246</f>
        <v>0</v>
      </c>
      <c r="U246" s="60"/>
      <c r="V246" s="60"/>
      <c r="W246" s="60"/>
    </row>
    <row r="247" spans="1:23" ht="12" customHeight="1">
      <c r="A247" s="2169" t="s">
        <v>954</v>
      </c>
      <c r="B247" s="2169"/>
      <c r="C247" s="2169"/>
      <c r="D247" s="2169"/>
      <c r="E247" s="2169"/>
      <c r="F247" s="2169"/>
      <c r="G247" s="2169"/>
      <c r="H247" s="2169"/>
      <c r="I247" s="2169"/>
      <c r="J247" s="2169"/>
      <c r="K247" s="2169"/>
      <c r="L247" s="2169"/>
      <c r="M247" s="2169"/>
      <c r="N247" s="2169"/>
      <c r="O247" s="2169"/>
      <c r="T247" s="60"/>
      <c r="U247" s="60"/>
      <c r="V247" s="60"/>
      <c r="W247" s="60"/>
    </row>
    <row r="248" spans="1:23" ht="60" customHeight="1">
      <c r="A248" s="124" t="s">
        <v>955</v>
      </c>
      <c r="B248" s="125">
        <v>1200</v>
      </c>
      <c r="C248" s="125">
        <v>600</v>
      </c>
      <c r="D248" s="125">
        <v>78</v>
      </c>
      <c r="E248" s="87" t="s">
        <v>956</v>
      </c>
      <c r="F248" s="87">
        <v>2500</v>
      </c>
      <c r="G248" s="87">
        <v>500</v>
      </c>
      <c r="H248" s="87"/>
      <c r="I248" s="2178" t="s">
        <v>606</v>
      </c>
      <c r="J248" s="2179" t="s">
        <v>957</v>
      </c>
      <c r="K248" s="2179" t="s">
        <v>958</v>
      </c>
      <c r="L248" s="125">
        <v>5.4</v>
      </c>
      <c r="M248" s="125">
        <v>0.05</v>
      </c>
      <c r="N248" s="125">
        <v>1470</v>
      </c>
      <c r="O248" s="332">
        <v>1580</v>
      </c>
      <c r="U248" s="60"/>
      <c r="V248" s="60"/>
      <c r="W248" s="60"/>
    </row>
    <row r="249" spans="1:23" ht="60">
      <c r="A249" s="115" t="s">
        <v>959</v>
      </c>
      <c r="B249" s="85">
        <v>1200</v>
      </c>
      <c r="C249" s="85">
        <v>800</v>
      </c>
      <c r="D249" s="85">
        <v>78</v>
      </c>
      <c r="E249" s="86" t="s">
        <v>960</v>
      </c>
      <c r="F249" s="87">
        <v>2500</v>
      </c>
      <c r="G249" s="87">
        <v>500</v>
      </c>
      <c r="H249" s="86"/>
      <c r="I249" s="2178"/>
      <c r="J249" s="2179"/>
      <c r="K249" s="2179"/>
      <c r="L249" s="85">
        <v>6.1</v>
      </c>
      <c r="M249" s="85">
        <v>7.0000000000000007E-2</v>
      </c>
      <c r="N249" s="85">
        <v>1495</v>
      </c>
      <c r="O249" s="315">
        <v>1610</v>
      </c>
      <c r="U249" s="60"/>
      <c r="V249" s="60"/>
      <c r="W249" s="60"/>
    </row>
    <row r="250" spans="1:23" ht="60">
      <c r="A250" s="115" t="s">
        <v>961</v>
      </c>
      <c r="B250" s="85">
        <v>1200</v>
      </c>
      <c r="C250" s="85">
        <v>1000</v>
      </c>
      <c r="D250" s="85">
        <v>78</v>
      </c>
      <c r="E250" s="86" t="s">
        <v>962</v>
      </c>
      <c r="F250" s="87">
        <v>2500</v>
      </c>
      <c r="G250" s="87">
        <v>500</v>
      </c>
      <c r="H250" s="86"/>
      <c r="I250" s="2178"/>
      <c r="J250" s="2179"/>
      <c r="K250" s="2179"/>
      <c r="L250" s="85">
        <v>6.2</v>
      </c>
      <c r="M250" s="85">
        <v>0.09</v>
      </c>
      <c r="N250" s="85">
        <v>1530</v>
      </c>
      <c r="O250" s="315">
        <v>1645</v>
      </c>
      <c r="U250" s="60"/>
      <c r="V250" s="60"/>
      <c r="W250" s="60"/>
    </row>
    <row r="251" spans="1:23" ht="60">
      <c r="A251" s="115" t="s">
        <v>963</v>
      </c>
      <c r="B251" s="85">
        <v>1500</v>
      </c>
      <c r="C251" s="85">
        <v>600</v>
      </c>
      <c r="D251" s="85">
        <v>78</v>
      </c>
      <c r="E251" s="112" t="s">
        <v>964</v>
      </c>
      <c r="F251" s="87">
        <v>2500</v>
      </c>
      <c r="G251" s="87">
        <v>500</v>
      </c>
      <c r="H251" s="86"/>
      <c r="I251" s="2178"/>
      <c r="J251" s="2179"/>
      <c r="K251" s="2179"/>
      <c r="L251" s="85">
        <v>7.1</v>
      </c>
      <c r="M251" s="85">
        <v>7.0000000000000007E-2</v>
      </c>
      <c r="N251" s="85">
        <v>1705</v>
      </c>
      <c r="O251" s="315">
        <v>1835</v>
      </c>
      <c r="U251" s="60"/>
      <c r="V251" s="60"/>
      <c r="W251" s="60"/>
    </row>
    <row r="252" spans="1:23" ht="60">
      <c r="A252" s="115" t="s">
        <v>965</v>
      </c>
      <c r="B252" s="85">
        <v>1500</v>
      </c>
      <c r="C252" s="85">
        <v>800</v>
      </c>
      <c r="D252" s="85">
        <v>78</v>
      </c>
      <c r="E252" s="86" t="s">
        <v>966</v>
      </c>
      <c r="F252" s="87">
        <v>2500</v>
      </c>
      <c r="G252" s="87">
        <v>500</v>
      </c>
      <c r="H252" s="86"/>
      <c r="I252" s="2178"/>
      <c r="J252" s="2179"/>
      <c r="K252" s="2179"/>
      <c r="L252" s="85">
        <v>7.3</v>
      </c>
      <c r="M252" s="85">
        <v>0.09</v>
      </c>
      <c r="N252" s="85">
        <v>1735</v>
      </c>
      <c r="O252" s="315">
        <v>1860</v>
      </c>
      <c r="U252" s="60"/>
      <c r="V252" s="60"/>
      <c r="W252" s="60"/>
    </row>
    <row r="253" spans="1:23" ht="60">
      <c r="A253" s="115" t="s">
        <v>967</v>
      </c>
      <c r="B253" s="85">
        <v>1500</v>
      </c>
      <c r="C253" s="85">
        <v>1000</v>
      </c>
      <c r="D253" s="85">
        <v>78</v>
      </c>
      <c r="E253" s="86" t="s">
        <v>968</v>
      </c>
      <c r="F253" s="87">
        <v>2500</v>
      </c>
      <c r="G253" s="87">
        <v>500</v>
      </c>
      <c r="H253" s="86"/>
      <c r="I253" s="2178"/>
      <c r="J253" s="2179"/>
      <c r="K253" s="2179"/>
      <c r="L253" s="85">
        <v>7.5</v>
      </c>
      <c r="M253" s="85">
        <v>0.1</v>
      </c>
      <c r="N253" s="85">
        <v>1765</v>
      </c>
      <c r="O253" s="315">
        <v>1895</v>
      </c>
      <c r="U253" s="60"/>
      <c r="V253" s="60"/>
      <c r="W253" s="60"/>
    </row>
    <row r="254" spans="1:23" ht="60">
      <c r="A254" s="115" t="s">
        <v>969</v>
      </c>
      <c r="B254" s="85">
        <v>1800</v>
      </c>
      <c r="C254" s="85">
        <v>600</v>
      </c>
      <c r="D254" s="85">
        <v>78</v>
      </c>
      <c r="E254" s="86" t="s">
        <v>970</v>
      </c>
      <c r="F254" s="87">
        <v>2500</v>
      </c>
      <c r="G254" s="87">
        <v>500</v>
      </c>
      <c r="H254" s="86"/>
      <c r="I254" s="2178"/>
      <c r="J254" s="2179"/>
      <c r="K254" s="2179"/>
      <c r="L254" s="85">
        <v>8.4</v>
      </c>
      <c r="M254" s="85">
        <v>0.08</v>
      </c>
      <c r="N254" s="85">
        <v>2000</v>
      </c>
      <c r="O254" s="315">
        <v>2150</v>
      </c>
      <c r="U254" s="60"/>
      <c r="V254" s="60"/>
      <c r="W254" s="60"/>
    </row>
    <row r="255" spans="1:23" ht="60">
      <c r="A255" s="115" t="s">
        <v>971</v>
      </c>
      <c r="B255" s="85">
        <v>1800</v>
      </c>
      <c r="C255" s="85">
        <v>800</v>
      </c>
      <c r="D255" s="85">
        <v>78</v>
      </c>
      <c r="E255" s="86" t="s">
        <v>972</v>
      </c>
      <c r="F255" s="87">
        <v>2500</v>
      </c>
      <c r="G255" s="87">
        <v>500</v>
      </c>
      <c r="H255" s="86"/>
      <c r="I255" s="2178"/>
      <c r="J255" s="2179"/>
      <c r="K255" s="2179"/>
      <c r="L255" s="85">
        <v>8.5</v>
      </c>
      <c r="M255" s="85">
        <v>0.1</v>
      </c>
      <c r="N255" s="85">
        <v>2030</v>
      </c>
      <c r="O255" s="315">
        <v>2180</v>
      </c>
      <c r="U255" s="60"/>
      <c r="V255" s="60"/>
      <c r="W255" s="60"/>
    </row>
    <row r="256" spans="1:23" ht="60">
      <c r="A256" s="115" t="s">
        <v>973</v>
      </c>
      <c r="B256" s="85">
        <v>1800</v>
      </c>
      <c r="C256" s="85">
        <v>1000</v>
      </c>
      <c r="D256" s="85">
        <v>78</v>
      </c>
      <c r="E256" s="86" t="s">
        <v>974</v>
      </c>
      <c r="F256" s="87">
        <v>2500</v>
      </c>
      <c r="G256" s="87">
        <v>500</v>
      </c>
      <c r="H256" s="86"/>
      <c r="I256" s="2178"/>
      <c r="J256" s="2179"/>
      <c r="K256" s="2179"/>
      <c r="L256" s="85">
        <v>8.6999999999999993</v>
      </c>
      <c r="M256" s="85">
        <v>0.14000000000000001</v>
      </c>
      <c r="N256" s="85">
        <v>2060</v>
      </c>
      <c r="O256" s="315">
        <v>2215</v>
      </c>
      <c r="U256" s="60"/>
      <c r="V256" s="60"/>
      <c r="W256" s="60"/>
    </row>
    <row r="257" spans="1:23" ht="60">
      <c r="A257" s="115" t="s">
        <v>975</v>
      </c>
      <c r="B257" s="85">
        <v>2100</v>
      </c>
      <c r="C257" s="85">
        <v>600</v>
      </c>
      <c r="D257" s="85">
        <v>78</v>
      </c>
      <c r="E257" s="86" t="s">
        <v>976</v>
      </c>
      <c r="F257" s="87">
        <v>2500</v>
      </c>
      <c r="G257" s="87">
        <v>500</v>
      </c>
      <c r="H257" s="86"/>
      <c r="I257" s="2178"/>
      <c r="J257" s="2179"/>
      <c r="K257" s="2179"/>
      <c r="L257" s="85">
        <v>9.6</v>
      </c>
      <c r="M257" s="85">
        <v>0.09</v>
      </c>
      <c r="N257" s="85">
        <v>2540</v>
      </c>
      <c r="O257" s="315">
        <v>2730</v>
      </c>
      <c r="U257" s="60"/>
      <c r="V257" s="60"/>
      <c r="W257" s="60"/>
    </row>
    <row r="258" spans="1:23" ht="60">
      <c r="A258" s="115" t="s">
        <v>977</v>
      </c>
      <c r="B258" s="85">
        <v>2100</v>
      </c>
      <c r="C258" s="85">
        <v>800</v>
      </c>
      <c r="D258" s="85">
        <v>78</v>
      </c>
      <c r="E258" s="86" t="s">
        <v>978</v>
      </c>
      <c r="F258" s="87">
        <v>2500</v>
      </c>
      <c r="G258" s="87">
        <v>500</v>
      </c>
      <c r="H258" s="86"/>
      <c r="I258" s="2178"/>
      <c r="J258" s="2179"/>
      <c r="K258" s="2179"/>
      <c r="L258" s="85">
        <v>11.6</v>
      </c>
      <c r="M258" s="85">
        <v>0.1</v>
      </c>
      <c r="N258" s="85">
        <v>2590</v>
      </c>
      <c r="O258" s="315">
        <v>2785</v>
      </c>
      <c r="U258" s="60"/>
      <c r="V258" s="60"/>
      <c r="W258" s="60"/>
    </row>
    <row r="259" spans="1:23" ht="60">
      <c r="A259" s="316" t="s">
        <v>979</v>
      </c>
      <c r="B259" s="111">
        <v>2100</v>
      </c>
      <c r="C259" s="111">
        <v>1000</v>
      </c>
      <c r="D259" s="111">
        <v>78</v>
      </c>
      <c r="E259" s="112" t="s">
        <v>980</v>
      </c>
      <c r="F259" s="87">
        <v>2500</v>
      </c>
      <c r="G259" s="87">
        <v>500</v>
      </c>
      <c r="H259" s="112"/>
      <c r="I259" s="2178"/>
      <c r="J259" s="2179"/>
      <c r="K259" s="2179"/>
      <c r="L259" s="111">
        <v>9.8000000000000007</v>
      </c>
      <c r="M259" s="111">
        <v>0.16</v>
      </c>
      <c r="N259" s="111">
        <v>2660</v>
      </c>
      <c r="O259" s="330">
        <v>2855</v>
      </c>
      <c r="U259" s="60"/>
      <c r="V259" s="60"/>
      <c r="W259" s="60"/>
    </row>
    <row r="260" spans="1:23" ht="12" customHeight="1">
      <c r="A260" s="2169" t="s">
        <v>981</v>
      </c>
      <c r="B260" s="2169"/>
      <c r="C260" s="2169"/>
      <c r="D260" s="2169"/>
      <c r="E260" s="2169"/>
      <c r="F260" s="2169"/>
      <c r="G260" s="2169"/>
      <c r="H260" s="2169"/>
      <c r="I260" s="2169"/>
      <c r="J260" s="2169"/>
      <c r="K260" s="2169"/>
      <c r="L260" s="2169"/>
      <c r="M260" s="2169"/>
      <c r="N260" s="2169"/>
      <c r="O260" s="2169"/>
      <c r="T260" s="60"/>
      <c r="U260" s="60"/>
      <c r="V260" s="60"/>
      <c r="W260" s="60"/>
    </row>
    <row r="261" spans="1:23" ht="36" customHeight="1">
      <c r="A261" s="124" t="s">
        <v>982</v>
      </c>
      <c r="B261" s="125" t="s">
        <v>927</v>
      </c>
      <c r="C261" s="125">
        <v>1200</v>
      </c>
      <c r="D261" s="125">
        <v>600</v>
      </c>
      <c r="E261" s="87" t="s">
        <v>983</v>
      </c>
      <c r="F261" s="87">
        <v>2500</v>
      </c>
      <c r="G261" s="87">
        <v>500</v>
      </c>
      <c r="H261" s="87"/>
      <c r="I261" s="2178" t="s">
        <v>606</v>
      </c>
      <c r="J261" s="2179" t="s">
        <v>607</v>
      </c>
      <c r="K261" s="2179" t="s">
        <v>958</v>
      </c>
      <c r="L261" s="125">
        <v>9.9</v>
      </c>
      <c r="M261" s="125"/>
      <c r="N261" s="125">
        <v>3120</v>
      </c>
      <c r="O261" s="332">
        <v>3350</v>
      </c>
      <c r="U261" s="60"/>
      <c r="V261" s="60"/>
      <c r="W261" s="60"/>
    </row>
    <row r="262" spans="1:23" ht="36">
      <c r="A262" s="115" t="s">
        <v>984</v>
      </c>
      <c r="B262" s="85" t="s">
        <v>927</v>
      </c>
      <c r="C262" s="85">
        <v>1200</v>
      </c>
      <c r="D262" s="85">
        <v>800</v>
      </c>
      <c r="E262" s="86" t="s">
        <v>985</v>
      </c>
      <c r="F262" s="87">
        <v>2500</v>
      </c>
      <c r="G262" s="87">
        <v>500</v>
      </c>
      <c r="H262" s="86"/>
      <c r="I262" s="2178"/>
      <c r="J262" s="2179"/>
      <c r="K262" s="2179"/>
      <c r="L262" s="85">
        <v>11.5</v>
      </c>
      <c r="M262" s="85"/>
      <c r="N262" s="85">
        <v>3385</v>
      </c>
      <c r="O262" s="315">
        <v>3640</v>
      </c>
      <c r="U262" s="60"/>
      <c r="V262" s="60"/>
      <c r="W262" s="60"/>
    </row>
    <row r="263" spans="1:23" ht="36">
      <c r="A263" s="115" t="s">
        <v>986</v>
      </c>
      <c r="B263" s="85" t="s">
        <v>927</v>
      </c>
      <c r="C263" s="85">
        <v>1200</v>
      </c>
      <c r="D263" s="85">
        <v>1000</v>
      </c>
      <c r="E263" s="86" t="s">
        <v>987</v>
      </c>
      <c r="F263" s="87">
        <v>2500</v>
      </c>
      <c r="G263" s="87">
        <v>500</v>
      </c>
      <c r="H263" s="86"/>
      <c r="I263" s="2178"/>
      <c r="J263" s="2179"/>
      <c r="K263" s="2179"/>
      <c r="L263" s="85">
        <v>14.5</v>
      </c>
      <c r="M263" s="85"/>
      <c r="N263" s="85">
        <v>4010</v>
      </c>
      <c r="O263" s="315">
        <v>4310</v>
      </c>
      <c r="U263" s="60"/>
      <c r="V263" s="60"/>
      <c r="W263" s="60"/>
    </row>
    <row r="264" spans="1:23" ht="72">
      <c r="A264" s="115" t="s">
        <v>988</v>
      </c>
      <c r="B264" s="85" t="s">
        <v>927</v>
      </c>
      <c r="C264" s="85">
        <v>1500</v>
      </c>
      <c r="D264" s="85">
        <v>600</v>
      </c>
      <c r="E264" s="86" t="s">
        <v>989</v>
      </c>
      <c r="F264" s="87">
        <v>2500</v>
      </c>
      <c r="G264" s="87">
        <v>500</v>
      </c>
      <c r="H264" s="86"/>
      <c r="I264" s="2178"/>
      <c r="J264" s="2179"/>
      <c r="K264" s="2179"/>
      <c r="L264" s="85">
        <v>12</v>
      </c>
      <c r="M264" s="85"/>
      <c r="N264" s="85">
        <v>3765</v>
      </c>
      <c r="O264" s="315">
        <v>4045</v>
      </c>
      <c r="U264" s="60"/>
      <c r="V264" s="60"/>
      <c r="W264" s="60"/>
    </row>
    <row r="265" spans="1:23" ht="72">
      <c r="A265" s="115" t="s">
        <v>990</v>
      </c>
      <c r="B265" s="85" t="s">
        <v>927</v>
      </c>
      <c r="C265" s="85">
        <v>1500</v>
      </c>
      <c r="D265" s="85">
        <v>800</v>
      </c>
      <c r="E265" s="86" t="s">
        <v>991</v>
      </c>
      <c r="F265" s="87">
        <v>2500</v>
      </c>
      <c r="G265" s="87">
        <v>500</v>
      </c>
      <c r="H265" s="86"/>
      <c r="I265" s="2178"/>
      <c r="J265" s="2179"/>
      <c r="K265" s="2179"/>
      <c r="L265" s="85">
        <v>14</v>
      </c>
      <c r="M265" s="85"/>
      <c r="N265" s="85">
        <v>4095</v>
      </c>
      <c r="O265" s="315">
        <v>4400</v>
      </c>
      <c r="U265" s="60"/>
      <c r="V265" s="60"/>
      <c r="W265" s="60"/>
    </row>
    <row r="266" spans="1:23" ht="72">
      <c r="A266" s="115" t="s">
        <v>992</v>
      </c>
      <c r="B266" s="85" t="s">
        <v>927</v>
      </c>
      <c r="C266" s="85">
        <v>1500</v>
      </c>
      <c r="D266" s="85">
        <v>1000</v>
      </c>
      <c r="E266" s="86" t="s">
        <v>993</v>
      </c>
      <c r="F266" s="87">
        <v>2500</v>
      </c>
      <c r="G266" s="87">
        <v>500</v>
      </c>
      <c r="H266" s="86"/>
      <c r="I266" s="2178"/>
      <c r="J266" s="2179"/>
      <c r="K266" s="2179"/>
      <c r="L266" s="85">
        <v>17.8</v>
      </c>
      <c r="M266" s="85"/>
      <c r="N266" s="85">
        <v>4865</v>
      </c>
      <c r="O266" s="315">
        <v>5230</v>
      </c>
      <c r="U266" s="60"/>
      <c r="V266" s="60"/>
      <c r="W266" s="60"/>
    </row>
    <row r="267" spans="1:23" ht="72">
      <c r="A267" s="115" t="s">
        <v>994</v>
      </c>
      <c r="B267" s="85" t="s">
        <v>927</v>
      </c>
      <c r="C267" s="85">
        <v>1800</v>
      </c>
      <c r="D267" s="85">
        <v>600</v>
      </c>
      <c r="E267" s="86" t="s">
        <v>995</v>
      </c>
      <c r="F267" s="87">
        <v>2500</v>
      </c>
      <c r="G267" s="87">
        <v>500</v>
      </c>
      <c r="H267" s="86"/>
      <c r="I267" s="2178"/>
      <c r="J267" s="2179"/>
      <c r="K267" s="2179"/>
      <c r="L267" s="85">
        <v>14.4</v>
      </c>
      <c r="M267" s="85"/>
      <c r="N267" s="85">
        <v>4475</v>
      </c>
      <c r="O267" s="315">
        <v>4805</v>
      </c>
      <c r="U267" s="60"/>
      <c r="V267" s="60"/>
      <c r="W267" s="60"/>
    </row>
    <row r="268" spans="1:23" ht="72">
      <c r="A268" s="115" t="s">
        <v>996</v>
      </c>
      <c r="B268" s="85" t="s">
        <v>927</v>
      </c>
      <c r="C268" s="85">
        <v>1800</v>
      </c>
      <c r="D268" s="85">
        <v>800</v>
      </c>
      <c r="E268" s="86" t="s">
        <v>997</v>
      </c>
      <c r="F268" s="87">
        <v>2500</v>
      </c>
      <c r="G268" s="87">
        <v>500</v>
      </c>
      <c r="H268" s="86"/>
      <c r="I268" s="2178"/>
      <c r="J268" s="2179"/>
      <c r="K268" s="2179"/>
      <c r="L268" s="85">
        <v>16.7</v>
      </c>
      <c r="M268" s="85"/>
      <c r="N268" s="85">
        <v>4860</v>
      </c>
      <c r="O268" s="315">
        <v>5225</v>
      </c>
      <c r="U268" s="60"/>
      <c r="V268" s="60"/>
      <c r="W268" s="60"/>
    </row>
    <row r="269" spans="1:23" ht="72">
      <c r="A269" s="115" t="s">
        <v>998</v>
      </c>
      <c r="B269" s="85" t="s">
        <v>927</v>
      </c>
      <c r="C269" s="85">
        <v>1800</v>
      </c>
      <c r="D269" s="85">
        <v>1000</v>
      </c>
      <c r="E269" s="86" t="s">
        <v>999</v>
      </c>
      <c r="F269" s="87">
        <v>2500</v>
      </c>
      <c r="G269" s="87">
        <v>500</v>
      </c>
      <c r="H269" s="86"/>
      <c r="I269" s="2178"/>
      <c r="J269" s="2179"/>
      <c r="K269" s="2179"/>
      <c r="L269" s="85">
        <v>21</v>
      </c>
      <c r="M269" s="85"/>
      <c r="N269" s="85">
        <v>5780</v>
      </c>
      <c r="O269" s="315">
        <v>6210</v>
      </c>
      <c r="U269" s="60"/>
      <c r="V269" s="60"/>
      <c r="W269" s="60"/>
    </row>
    <row r="270" spans="1:23" ht="60">
      <c r="A270" s="115" t="s">
        <v>1000</v>
      </c>
      <c r="B270" s="85" t="s">
        <v>927</v>
      </c>
      <c r="C270" s="85">
        <v>2100</v>
      </c>
      <c r="D270" s="85">
        <v>600</v>
      </c>
      <c r="E270" s="86" t="s">
        <v>1001</v>
      </c>
      <c r="F270" s="87">
        <v>2500</v>
      </c>
      <c r="G270" s="87">
        <v>500</v>
      </c>
      <c r="H270" s="86"/>
      <c r="I270" s="2178"/>
      <c r="J270" s="2179"/>
      <c r="K270" s="2179"/>
      <c r="L270" s="85">
        <v>16.600000000000001</v>
      </c>
      <c r="M270" s="85"/>
      <c r="N270" s="85">
        <v>5425</v>
      </c>
      <c r="O270" s="315">
        <v>5825</v>
      </c>
      <c r="U270" s="60"/>
      <c r="V270" s="60"/>
      <c r="W270" s="60"/>
    </row>
    <row r="271" spans="1:23" ht="60">
      <c r="A271" s="115" t="s">
        <v>1002</v>
      </c>
      <c r="B271" s="85" t="s">
        <v>927</v>
      </c>
      <c r="C271" s="85">
        <v>2100</v>
      </c>
      <c r="D271" s="85">
        <v>800</v>
      </c>
      <c r="E271" s="86" t="s">
        <v>1003</v>
      </c>
      <c r="F271" s="87">
        <v>2500</v>
      </c>
      <c r="G271" s="87">
        <v>500</v>
      </c>
      <c r="H271" s="86"/>
      <c r="I271" s="2178"/>
      <c r="J271" s="2179"/>
      <c r="K271" s="2179"/>
      <c r="L271" s="85">
        <v>19.3</v>
      </c>
      <c r="M271" s="85"/>
      <c r="N271" s="85">
        <v>5900</v>
      </c>
      <c r="O271" s="315">
        <v>6340</v>
      </c>
      <c r="U271" s="60"/>
      <c r="V271" s="60"/>
      <c r="W271" s="60"/>
    </row>
    <row r="272" spans="1:23" ht="60">
      <c r="A272" s="316" t="s">
        <v>1004</v>
      </c>
      <c r="B272" s="111" t="s">
        <v>927</v>
      </c>
      <c r="C272" s="111">
        <v>2100</v>
      </c>
      <c r="D272" s="111">
        <v>1000</v>
      </c>
      <c r="E272" s="112" t="s">
        <v>1005</v>
      </c>
      <c r="F272" s="87">
        <v>2500</v>
      </c>
      <c r="G272" s="87">
        <v>500</v>
      </c>
      <c r="H272" s="112"/>
      <c r="I272" s="2178"/>
      <c r="J272" s="2179"/>
      <c r="K272" s="2179"/>
      <c r="L272" s="111">
        <v>24.3</v>
      </c>
      <c r="M272" s="111"/>
      <c r="N272" s="111">
        <v>7000</v>
      </c>
      <c r="O272" s="330">
        <v>7520</v>
      </c>
      <c r="U272" s="60"/>
      <c r="V272" s="60"/>
      <c r="W272" s="60"/>
    </row>
    <row r="273" spans="1:23" ht="12" customHeight="1">
      <c r="A273" s="2169" t="s">
        <v>1006</v>
      </c>
      <c r="B273" s="2169"/>
      <c r="C273" s="2169"/>
      <c r="D273" s="2169"/>
      <c r="E273" s="2169"/>
      <c r="F273" s="2169"/>
      <c r="G273" s="2169"/>
      <c r="H273" s="2169"/>
      <c r="I273" s="2169"/>
      <c r="J273" s="2169"/>
      <c r="K273" s="2169"/>
      <c r="L273" s="2169"/>
      <c r="M273" s="2169"/>
      <c r="N273" s="2169"/>
      <c r="O273" s="2169"/>
      <c r="T273" s="60"/>
      <c r="U273" s="60"/>
      <c r="V273" s="60"/>
      <c r="W273" s="60"/>
    </row>
    <row r="274" spans="1:23" ht="96" customHeight="1">
      <c r="A274" s="124" t="s">
        <v>1007</v>
      </c>
      <c r="B274" s="125">
        <v>2000</v>
      </c>
      <c r="C274" s="125">
        <v>1200</v>
      </c>
      <c r="D274" s="125">
        <v>600</v>
      </c>
      <c r="E274" s="337" t="s">
        <v>789</v>
      </c>
      <c r="F274" s="87">
        <v>2500</v>
      </c>
      <c r="G274" s="87">
        <v>500</v>
      </c>
      <c r="H274" s="87">
        <v>3</v>
      </c>
      <c r="I274" s="2178" t="s">
        <v>606</v>
      </c>
      <c r="J274" s="2179" t="s">
        <v>607</v>
      </c>
      <c r="K274" s="2179" t="s">
        <v>790</v>
      </c>
      <c r="L274" s="125">
        <v>43.5</v>
      </c>
      <c r="M274" s="125">
        <v>1.4</v>
      </c>
      <c r="N274" s="125">
        <v>15325</v>
      </c>
      <c r="O274" s="332">
        <v>16465</v>
      </c>
      <c r="U274" s="60"/>
      <c r="V274" s="60"/>
      <c r="W274" s="60"/>
    </row>
    <row r="275" spans="1:23" ht="96">
      <c r="A275" s="115" t="s">
        <v>1008</v>
      </c>
      <c r="B275" s="85">
        <v>2000</v>
      </c>
      <c r="C275" s="85">
        <v>1200</v>
      </c>
      <c r="D275" s="85">
        <v>600</v>
      </c>
      <c r="E275" s="86" t="s">
        <v>792</v>
      </c>
      <c r="F275" s="86">
        <v>2500</v>
      </c>
      <c r="G275" s="86">
        <v>500</v>
      </c>
      <c r="H275" s="86">
        <v>3</v>
      </c>
      <c r="I275" s="2178"/>
      <c r="J275" s="2179"/>
      <c r="K275" s="2179"/>
      <c r="L275" s="85">
        <v>37</v>
      </c>
      <c r="M275" s="85">
        <v>1.4</v>
      </c>
      <c r="N275" s="85">
        <v>12735</v>
      </c>
      <c r="O275" s="315">
        <v>13680</v>
      </c>
      <c r="U275" s="60"/>
      <c r="V275" s="60"/>
      <c r="W275" s="60"/>
    </row>
    <row r="276" spans="1:23" ht="96">
      <c r="A276" s="115" t="s">
        <v>1009</v>
      </c>
      <c r="B276" s="85">
        <v>2000</v>
      </c>
      <c r="C276" s="85">
        <v>1200</v>
      </c>
      <c r="D276" s="85">
        <v>800</v>
      </c>
      <c r="E276" s="86" t="s">
        <v>794</v>
      </c>
      <c r="F276" s="86">
        <v>2500</v>
      </c>
      <c r="G276" s="86">
        <v>500</v>
      </c>
      <c r="H276" s="86">
        <v>3</v>
      </c>
      <c r="I276" s="2178"/>
      <c r="J276" s="2179"/>
      <c r="K276" s="2179"/>
      <c r="L276" s="85">
        <v>48.3</v>
      </c>
      <c r="M276" s="85">
        <v>1.9</v>
      </c>
      <c r="N276" s="85">
        <v>16190</v>
      </c>
      <c r="O276" s="315">
        <v>17390</v>
      </c>
      <c r="U276" s="60"/>
      <c r="V276" s="60"/>
      <c r="W276" s="60"/>
    </row>
    <row r="277" spans="1:23" ht="96">
      <c r="A277" s="115" t="s">
        <v>1010</v>
      </c>
      <c r="B277" s="85">
        <v>2000</v>
      </c>
      <c r="C277" s="85">
        <v>1200</v>
      </c>
      <c r="D277" s="85">
        <v>800</v>
      </c>
      <c r="E277" s="86" t="s">
        <v>796</v>
      </c>
      <c r="F277" s="86">
        <v>2500</v>
      </c>
      <c r="G277" s="86">
        <v>500</v>
      </c>
      <c r="H277" s="86">
        <v>3</v>
      </c>
      <c r="I277" s="2178"/>
      <c r="J277" s="2179"/>
      <c r="K277" s="2179"/>
      <c r="L277" s="85">
        <v>40</v>
      </c>
      <c r="M277" s="85">
        <v>1.9</v>
      </c>
      <c r="N277" s="85">
        <v>13570</v>
      </c>
      <c r="O277" s="315">
        <v>14575</v>
      </c>
      <c r="U277" s="60"/>
      <c r="V277" s="60"/>
      <c r="W277" s="60"/>
    </row>
    <row r="278" spans="1:23" ht="108">
      <c r="A278" s="115" t="s">
        <v>1011</v>
      </c>
      <c r="B278" s="85">
        <v>2000</v>
      </c>
      <c r="C278" s="85">
        <v>1200</v>
      </c>
      <c r="D278" s="85">
        <v>1000</v>
      </c>
      <c r="E278" s="86" t="s">
        <v>798</v>
      </c>
      <c r="F278" s="86">
        <v>2500</v>
      </c>
      <c r="G278" s="86">
        <v>300</v>
      </c>
      <c r="H278" s="86">
        <v>3</v>
      </c>
      <c r="I278" s="2178"/>
      <c r="J278" s="2179"/>
      <c r="K278" s="2179"/>
      <c r="L278" s="85">
        <v>58.4</v>
      </c>
      <c r="M278" s="85">
        <v>2.4</v>
      </c>
      <c r="N278" s="85">
        <v>18770</v>
      </c>
      <c r="O278" s="315">
        <v>20165</v>
      </c>
      <c r="U278" s="60"/>
      <c r="V278" s="60"/>
      <c r="W278" s="60"/>
    </row>
    <row r="279" spans="1:23" ht="108">
      <c r="A279" s="115" t="s">
        <v>1012</v>
      </c>
      <c r="B279" s="85">
        <v>2000</v>
      </c>
      <c r="C279" s="85">
        <v>1200</v>
      </c>
      <c r="D279" s="85">
        <v>1000</v>
      </c>
      <c r="E279" s="86" t="s">
        <v>800</v>
      </c>
      <c r="F279" s="86">
        <v>2500</v>
      </c>
      <c r="G279" s="86">
        <v>300</v>
      </c>
      <c r="H279" s="86">
        <v>3</v>
      </c>
      <c r="I279" s="2178"/>
      <c r="J279" s="2179"/>
      <c r="K279" s="2179"/>
      <c r="L279" s="85">
        <v>51</v>
      </c>
      <c r="M279" s="85">
        <v>2.4</v>
      </c>
      <c r="N279" s="85">
        <v>15795</v>
      </c>
      <c r="O279" s="315">
        <v>16970</v>
      </c>
      <c r="U279" s="60"/>
      <c r="V279" s="60"/>
      <c r="W279" s="60"/>
    </row>
    <row r="280" spans="1:23" ht="96">
      <c r="A280" s="115" t="s">
        <v>1013</v>
      </c>
      <c r="B280" s="85">
        <v>2000</v>
      </c>
      <c r="C280" s="85">
        <v>1500</v>
      </c>
      <c r="D280" s="85">
        <v>600</v>
      </c>
      <c r="E280" s="86" t="s">
        <v>802</v>
      </c>
      <c r="F280" s="86">
        <v>2500</v>
      </c>
      <c r="G280" s="86">
        <v>500</v>
      </c>
      <c r="H280" s="86">
        <v>3</v>
      </c>
      <c r="I280" s="2178"/>
      <c r="J280" s="2179"/>
      <c r="K280" s="2179"/>
      <c r="L280" s="85">
        <v>50</v>
      </c>
      <c r="M280" s="85">
        <v>1.8</v>
      </c>
      <c r="N280" s="85">
        <v>17180</v>
      </c>
      <c r="O280" s="315">
        <v>18460</v>
      </c>
      <c r="U280" s="60"/>
      <c r="V280" s="60"/>
      <c r="W280" s="60"/>
    </row>
    <row r="281" spans="1:23" ht="96">
      <c r="A281" s="115" t="s">
        <v>1014</v>
      </c>
      <c r="B281" s="85">
        <v>2000</v>
      </c>
      <c r="C281" s="85">
        <v>1500</v>
      </c>
      <c r="D281" s="85">
        <v>600</v>
      </c>
      <c r="E281" s="86" t="s">
        <v>804</v>
      </c>
      <c r="F281" s="86">
        <v>2500</v>
      </c>
      <c r="G281" s="86">
        <v>500</v>
      </c>
      <c r="H281" s="86">
        <v>3</v>
      </c>
      <c r="I281" s="2178"/>
      <c r="J281" s="2179"/>
      <c r="K281" s="2179"/>
      <c r="L281" s="85">
        <v>42.7</v>
      </c>
      <c r="M281" s="85">
        <v>1.8</v>
      </c>
      <c r="N281" s="85">
        <v>14590</v>
      </c>
      <c r="O281" s="315">
        <v>15675</v>
      </c>
      <c r="U281" s="60"/>
      <c r="V281" s="60"/>
      <c r="W281" s="60"/>
    </row>
    <row r="282" spans="1:23" ht="96">
      <c r="A282" s="115" t="s">
        <v>1015</v>
      </c>
      <c r="B282" s="85">
        <v>2000</v>
      </c>
      <c r="C282" s="85">
        <v>1500</v>
      </c>
      <c r="D282" s="85">
        <v>800</v>
      </c>
      <c r="E282" s="86" t="s">
        <v>806</v>
      </c>
      <c r="F282" s="86">
        <v>2500</v>
      </c>
      <c r="G282" s="86">
        <v>500</v>
      </c>
      <c r="H282" s="86">
        <v>3</v>
      </c>
      <c r="I282" s="2178"/>
      <c r="J282" s="2179"/>
      <c r="K282" s="2179"/>
      <c r="L282" s="85">
        <v>56.2</v>
      </c>
      <c r="M282" s="85">
        <v>2.4</v>
      </c>
      <c r="N282" s="85">
        <v>18225</v>
      </c>
      <c r="O282" s="315">
        <v>19580</v>
      </c>
      <c r="U282" s="60"/>
      <c r="V282" s="60"/>
      <c r="W282" s="60"/>
    </row>
    <row r="283" spans="1:23" ht="96">
      <c r="A283" s="115" t="s">
        <v>1016</v>
      </c>
      <c r="B283" s="85">
        <v>2000</v>
      </c>
      <c r="C283" s="85">
        <v>1500</v>
      </c>
      <c r="D283" s="85">
        <v>800</v>
      </c>
      <c r="E283" s="86" t="s">
        <v>808</v>
      </c>
      <c r="F283" s="86">
        <v>2500</v>
      </c>
      <c r="G283" s="86">
        <v>500</v>
      </c>
      <c r="H283" s="86">
        <v>3</v>
      </c>
      <c r="I283" s="2178"/>
      <c r="J283" s="2179"/>
      <c r="K283" s="2179"/>
      <c r="L283" s="85">
        <v>48.7</v>
      </c>
      <c r="M283" s="85">
        <v>2.4</v>
      </c>
      <c r="N283" s="85">
        <v>15605</v>
      </c>
      <c r="O283" s="315">
        <v>16765</v>
      </c>
      <c r="U283" s="60"/>
      <c r="V283" s="60"/>
      <c r="W283" s="60"/>
    </row>
    <row r="284" spans="1:23" ht="108">
      <c r="A284" s="115" t="s">
        <v>1017</v>
      </c>
      <c r="B284" s="85">
        <v>2000</v>
      </c>
      <c r="C284" s="85">
        <v>1500</v>
      </c>
      <c r="D284" s="85">
        <v>1000</v>
      </c>
      <c r="E284" s="86" t="s">
        <v>810</v>
      </c>
      <c r="F284" s="86">
        <v>2500</v>
      </c>
      <c r="G284" s="86">
        <v>500</v>
      </c>
      <c r="H284" s="86">
        <v>3</v>
      </c>
      <c r="I284" s="2178"/>
      <c r="J284" s="2179"/>
      <c r="K284" s="2179"/>
      <c r="L284" s="85">
        <v>68.3</v>
      </c>
      <c r="M284" s="85">
        <v>3</v>
      </c>
      <c r="N284" s="85">
        <v>21250</v>
      </c>
      <c r="O284" s="315">
        <v>22830</v>
      </c>
      <c r="U284" s="60"/>
      <c r="V284" s="60"/>
      <c r="W284" s="60"/>
    </row>
    <row r="285" spans="1:23" ht="96">
      <c r="A285" s="115" t="s">
        <v>1018</v>
      </c>
      <c r="B285" s="85">
        <v>2000</v>
      </c>
      <c r="C285" s="85">
        <v>1500</v>
      </c>
      <c r="D285" s="85">
        <v>1000</v>
      </c>
      <c r="E285" s="86" t="s">
        <v>812</v>
      </c>
      <c r="F285" s="86">
        <v>2500</v>
      </c>
      <c r="G285" s="86">
        <v>500</v>
      </c>
      <c r="H285" s="86">
        <v>3</v>
      </c>
      <c r="I285" s="2178"/>
      <c r="J285" s="2179"/>
      <c r="K285" s="2179"/>
      <c r="L285" s="85">
        <v>60</v>
      </c>
      <c r="M285" s="85">
        <v>3</v>
      </c>
      <c r="N285" s="85">
        <v>18275</v>
      </c>
      <c r="O285" s="315">
        <v>19630</v>
      </c>
      <c r="U285" s="60"/>
      <c r="V285" s="60"/>
      <c r="W285" s="60"/>
    </row>
    <row r="286" spans="1:23" ht="96">
      <c r="A286" s="115" t="s">
        <v>1019</v>
      </c>
      <c r="B286" s="85">
        <v>2000</v>
      </c>
      <c r="C286" s="85">
        <v>1800</v>
      </c>
      <c r="D286" s="85">
        <v>600</v>
      </c>
      <c r="E286" s="86" t="s">
        <v>814</v>
      </c>
      <c r="F286" s="86">
        <v>2500</v>
      </c>
      <c r="G286" s="86">
        <v>500</v>
      </c>
      <c r="H286" s="86">
        <v>3</v>
      </c>
      <c r="I286" s="2178"/>
      <c r="J286" s="2179"/>
      <c r="K286" s="2179"/>
      <c r="L286" s="85">
        <v>57</v>
      </c>
      <c r="M286" s="85">
        <v>2.1</v>
      </c>
      <c r="N286" s="85">
        <v>19215</v>
      </c>
      <c r="O286" s="315">
        <v>20645</v>
      </c>
      <c r="U286" s="60"/>
      <c r="V286" s="60"/>
      <c r="W286" s="60"/>
    </row>
    <row r="287" spans="1:23" ht="96">
      <c r="A287" s="115" t="s">
        <v>1020</v>
      </c>
      <c r="B287" s="85">
        <v>2000</v>
      </c>
      <c r="C287" s="85">
        <v>1800</v>
      </c>
      <c r="D287" s="85">
        <v>600</v>
      </c>
      <c r="E287" s="86" t="s">
        <v>812</v>
      </c>
      <c r="F287" s="86">
        <v>2500</v>
      </c>
      <c r="G287" s="86">
        <v>500</v>
      </c>
      <c r="H287" s="86">
        <v>3</v>
      </c>
      <c r="I287" s="2178"/>
      <c r="J287" s="2179"/>
      <c r="K287" s="2179"/>
      <c r="L287" s="85">
        <v>50</v>
      </c>
      <c r="M287" s="85">
        <v>2.1</v>
      </c>
      <c r="N287" s="85">
        <v>16625</v>
      </c>
      <c r="O287" s="315">
        <v>17860</v>
      </c>
      <c r="U287" s="60"/>
      <c r="V287" s="60"/>
      <c r="W287" s="60"/>
    </row>
    <row r="288" spans="1:23" ht="96">
      <c r="A288" s="115" t="s">
        <v>1021</v>
      </c>
      <c r="B288" s="85">
        <v>2000</v>
      </c>
      <c r="C288" s="85">
        <v>1800</v>
      </c>
      <c r="D288" s="85">
        <v>800</v>
      </c>
      <c r="E288" s="86" t="s">
        <v>1022</v>
      </c>
      <c r="F288" s="85">
        <v>2500</v>
      </c>
      <c r="G288" s="86">
        <v>500</v>
      </c>
      <c r="H288" s="86">
        <v>3</v>
      </c>
      <c r="I288" s="2178"/>
      <c r="J288" s="2179"/>
      <c r="K288" s="2179"/>
      <c r="L288" s="85">
        <v>64</v>
      </c>
      <c r="M288" s="85">
        <v>2.8</v>
      </c>
      <c r="N288" s="85">
        <v>20440</v>
      </c>
      <c r="O288" s="315">
        <v>21960</v>
      </c>
      <c r="U288" s="60"/>
      <c r="V288" s="60"/>
      <c r="W288" s="60"/>
    </row>
    <row r="289" spans="1:23" ht="96">
      <c r="A289" s="115" t="s">
        <v>1023</v>
      </c>
      <c r="B289" s="85">
        <v>2000</v>
      </c>
      <c r="C289" s="85">
        <v>1800</v>
      </c>
      <c r="D289" s="85">
        <v>800</v>
      </c>
      <c r="E289" s="86" t="s">
        <v>819</v>
      </c>
      <c r="F289" s="86">
        <v>2500</v>
      </c>
      <c r="G289" s="86">
        <v>500</v>
      </c>
      <c r="H289" s="86">
        <v>3</v>
      </c>
      <c r="I289" s="2178"/>
      <c r="J289" s="2179"/>
      <c r="K289" s="2179"/>
      <c r="L289" s="85">
        <v>57</v>
      </c>
      <c r="M289" s="85">
        <v>2.8</v>
      </c>
      <c r="N289" s="85">
        <v>17820</v>
      </c>
      <c r="O289" s="315">
        <v>19145</v>
      </c>
      <c r="U289" s="60"/>
      <c r="V289" s="60"/>
      <c r="W289" s="60"/>
    </row>
    <row r="290" spans="1:23" ht="108">
      <c r="A290" s="115" t="s">
        <v>1024</v>
      </c>
      <c r="B290" s="85">
        <v>2000</v>
      </c>
      <c r="C290" s="85">
        <v>1800</v>
      </c>
      <c r="D290" s="85">
        <v>1000</v>
      </c>
      <c r="E290" s="86" t="s">
        <v>821</v>
      </c>
      <c r="F290" s="86">
        <v>2500</v>
      </c>
      <c r="G290" s="86">
        <v>500</v>
      </c>
      <c r="H290" s="86">
        <v>3</v>
      </c>
      <c r="I290" s="2178"/>
      <c r="J290" s="2179"/>
      <c r="K290" s="2179"/>
      <c r="L290" s="85">
        <v>78.2</v>
      </c>
      <c r="M290" s="85">
        <v>3.6</v>
      </c>
      <c r="N290" s="85">
        <v>23905</v>
      </c>
      <c r="O290" s="315">
        <v>25685</v>
      </c>
      <c r="U290" s="60"/>
      <c r="V290" s="60"/>
      <c r="W290" s="60"/>
    </row>
    <row r="291" spans="1:23" ht="108">
      <c r="A291" s="115" t="s">
        <v>1025</v>
      </c>
      <c r="B291" s="85">
        <v>2000</v>
      </c>
      <c r="C291" s="85">
        <v>1800</v>
      </c>
      <c r="D291" s="85">
        <v>1000</v>
      </c>
      <c r="E291" s="86" t="s">
        <v>823</v>
      </c>
      <c r="F291" s="86">
        <v>2500</v>
      </c>
      <c r="G291" s="86">
        <v>500</v>
      </c>
      <c r="H291" s="86">
        <v>3</v>
      </c>
      <c r="I291" s="2178"/>
      <c r="J291" s="2179"/>
      <c r="K291" s="2179"/>
      <c r="L291" s="85">
        <v>99.3</v>
      </c>
      <c r="M291" s="85">
        <v>3.6</v>
      </c>
      <c r="N291" s="85">
        <v>20930</v>
      </c>
      <c r="O291" s="315">
        <v>22485</v>
      </c>
      <c r="U291" s="60"/>
      <c r="V291" s="60"/>
      <c r="W291" s="60"/>
    </row>
    <row r="292" spans="1:23" ht="96">
      <c r="A292" s="115" t="s">
        <v>1026</v>
      </c>
      <c r="B292" s="85">
        <v>2000</v>
      </c>
      <c r="C292" s="85">
        <v>2100</v>
      </c>
      <c r="D292" s="85">
        <v>600</v>
      </c>
      <c r="E292" s="86" t="s">
        <v>825</v>
      </c>
      <c r="F292" s="86">
        <v>2500</v>
      </c>
      <c r="G292" s="86">
        <v>500</v>
      </c>
      <c r="H292" s="86">
        <v>3</v>
      </c>
      <c r="I292" s="2178"/>
      <c r="J292" s="2179"/>
      <c r="K292" s="2179"/>
      <c r="L292" s="85">
        <v>65</v>
      </c>
      <c r="M292" s="85">
        <v>4.2</v>
      </c>
      <c r="N292" s="85">
        <v>21915</v>
      </c>
      <c r="O292" s="315">
        <v>23545</v>
      </c>
      <c r="U292" s="60"/>
      <c r="V292" s="60"/>
      <c r="W292" s="60"/>
    </row>
    <row r="293" spans="1:23" ht="96">
      <c r="A293" s="115" t="s">
        <v>1027</v>
      </c>
      <c r="B293" s="85">
        <v>2000</v>
      </c>
      <c r="C293" s="85">
        <v>2100</v>
      </c>
      <c r="D293" s="85">
        <v>600</v>
      </c>
      <c r="E293" s="86" t="s">
        <v>792</v>
      </c>
      <c r="F293" s="86">
        <v>2500</v>
      </c>
      <c r="G293" s="86">
        <v>500</v>
      </c>
      <c r="H293" s="86">
        <v>3</v>
      </c>
      <c r="I293" s="2178"/>
      <c r="J293" s="2179"/>
      <c r="K293" s="2179"/>
      <c r="L293" s="85">
        <v>58</v>
      </c>
      <c r="M293" s="85">
        <v>4.2</v>
      </c>
      <c r="N293" s="85">
        <v>19325</v>
      </c>
      <c r="O293" s="315">
        <v>20760</v>
      </c>
      <c r="U293" s="60"/>
      <c r="V293" s="60"/>
      <c r="W293" s="60"/>
    </row>
    <row r="294" spans="1:23" ht="96">
      <c r="A294" s="115" t="s">
        <v>1028</v>
      </c>
      <c r="B294" s="85">
        <v>2000</v>
      </c>
      <c r="C294" s="85">
        <v>2100</v>
      </c>
      <c r="D294" s="85">
        <v>800</v>
      </c>
      <c r="E294" s="86" t="s">
        <v>1029</v>
      </c>
      <c r="F294" s="86">
        <v>2500</v>
      </c>
      <c r="G294" s="86">
        <v>500</v>
      </c>
      <c r="H294" s="86">
        <v>3</v>
      </c>
      <c r="I294" s="2178"/>
      <c r="J294" s="2179"/>
      <c r="K294" s="2179"/>
      <c r="L294" s="85">
        <v>73.599999999999994</v>
      </c>
      <c r="M294" s="85">
        <v>3.3</v>
      </c>
      <c r="N294" s="85">
        <v>23400</v>
      </c>
      <c r="O294" s="315">
        <v>25140</v>
      </c>
      <c r="U294" s="60"/>
      <c r="V294" s="60"/>
      <c r="W294" s="60"/>
    </row>
    <row r="295" spans="1:23" ht="96">
      <c r="A295" s="115" t="s">
        <v>1030</v>
      </c>
      <c r="B295" s="85">
        <v>2000</v>
      </c>
      <c r="C295" s="85">
        <v>2100</v>
      </c>
      <c r="D295" s="85">
        <v>800</v>
      </c>
      <c r="E295" s="86" t="s">
        <v>796</v>
      </c>
      <c r="F295" s="86">
        <v>2500</v>
      </c>
      <c r="G295" s="86">
        <v>500</v>
      </c>
      <c r="H295" s="86">
        <v>3</v>
      </c>
      <c r="I295" s="2178"/>
      <c r="J295" s="2179"/>
      <c r="K295" s="2179"/>
      <c r="L295" s="85">
        <v>66.7</v>
      </c>
      <c r="M295" s="85">
        <v>3.3</v>
      </c>
      <c r="N295" s="85">
        <v>20780</v>
      </c>
      <c r="O295" s="315">
        <v>22325</v>
      </c>
      <c r="U295" s="60"/>
      <c r="V295" s="60"/>
      <c r="W295" s="60"/>
    </row>
    <row r="296" spans="1:23" ht="108">
      <c r="A296" s="115" t="s">
        <v>1031</v>
      </c>
      <c r="B296" s="85">
        <v>2000</v>
      </c>
      <c r="C296" s="85">
        <v>2100</v>
      </c>
      <c r="D296" s="85">
        <v>1000</v>
      </c>
      <c r="E296" s="86" t="s">
        <v>798</v>
      </c>
      <c r="F296" s="86">
        <v>2500</v>
      </c>
      <c r="G296" s="86">
        <v>500</v>
      </c>
      <c r="H296" s="86">
        <v>3</v>
      </c>
      <c r="I296" s="2178"/>
      <c r="J296" s="2179"/>
      <c r="K296" s="2179"/>
      <c r="L296" s="85">
        <v>90.4</v>
      </c>
      <c r="M296" s="85">
        <v>4.2</v>
      </c>
      <c r="N296" s="85">
        <v>27410</v>
      </c>
      <c r="O296" s="315">
        <v>29445</v>
      </c>
      <c r="U296" s="60"/>
      <c r="V296" s="60"/>
      <c r="W296" s="60"/>
    </row>
    <row r="297" spans="1:23" ht="108">
      <c r="A297" s="115" t="s">
        <v>1032</v>
      </c>
      <c r="B297" s="85">
        <v>2000</v>
      </c>
      <c r="C297" s="85">
        <v>2100</v>
      </c>
      <c r="D297" s="85">
        <v>1000</v>
      </c>
      <c r="E297" s="86" t="s">
        <v>800</v>
      </c>
      <c r="F297" s="86">
        <v>2500</v>
      </c>
      <c r="G297" s="86">
        <v>500</v>
      </c>
      <c r="H297" s="86">
        <v>3</v>
      </c>
      <c r="I297" s="2178"/>
      <c r="J297" s="2179"/>
      <c r="K297" s="2179"/>
      <c r="L297" s="85">
        <v>83</v>
      </c>
      <c r="M297" s="85">
        <v>4.2</v>
      </c>
      <c r="N297" s="85">
        <v>24435</v>
      </c>
      <c r="O297" s="315">
        <v>26250</v>
      </c>
      <c r="U297" s="60"/>
      <c r="V297" s="60"/>
      <c r="W297" s="60"/>
    </row>
    <row r="298" spans="1:23" ht="96">
      <c r="A298" s="115" t="s">
        <v>1033</v>
      </c>
      <c r="B298" s="85">
        <v>2500</v>
      </c>
      <c r="C298" s="85">
        <v>1200</v>
      </c>
      <c r="D298" s="85">
        <v>600</v>
      </c>
      <c r="E298" s="86" t="s">
        <v>832</v>
      </c>
      <c r="F298" s="86">
        <v>2500</v>
      </c>
      <c r="G298" s="86">
        <v>500</v>
      </c>
      <c r="H298" s="86">
        <v>4</v>
      </c>
      <c r="I298" s="2178"/>
      <c r="J298" s="2179"/>
      <c r="K298" s="2179"/>
      <c r="L298" s="85">
        <v>56.3</v>
      </c>
      <c r="M298" s="85">
        <v>1.8</v>
      </c>
      <c r="N298" s="85">
        <v>19870</v>
      </c>
      <c r="O298" s="315">
        <v>21350</v>
      </c>
      <c r="U298" s="60"/>
      <c r="V298" s="60"/>
      <c r="W298" s="60"/>
    </row>
    <row r="299" spans="1:23" ht="96">
      <c r="A299" s="115" t="s">
        <v>1034</v>
      </c>
      <c r="B299" s="85">
        <v>2500</v>
      </c>
      <c r="C299" s="85">
        <v>1200</v>
      </c>
      <c r="D299" s="85">
        <v>600</v>
      </c>
      <c r="E299" s="86" t="s">
        <v>834</v>
      </c>
      <c r="F299" s="86">
        <v>2500</v>
      </c>
      <c r="G299" s="86">
        <v>500</v>
      </c>
      <c r="H299" s="86">
        <v>4</v>
      </c>
      <c r="I299" s="2178"/>
      <c r="J299" s="2179"/>
      <c r="K299" s="2179"/>
      <c r="L299" s="85">
        <v>47.3</v>
      </c>
      <c r="M299" s="85">
        <v>1.8</v>
      </c>
      <c r="N299" s="85">
        <v>16700</v>
      </c>
      <c r="O299" s="315">
        <v>17940</v>
      </c>
      <c r="U299" s="60"/>
      <c r="V299" s="60"/>
      <c r="W299" s="60"/>
    </row>
    <row r="300" spans="1:23" ht="96">
      <c r="A300" s="115" t="s">
        <v>1035</v>
      </c>
      <c r="B300" s="85">
        <v>2500</v>
      </c>
      <c r="C300" s="85">
        <v>1200</v>
      </c>
      <c r="D300" s="85">
        <v>800</v>
      </c>
      <c r="E300" s="86" t="s">
        <v>836</v>
      </c>
      <c r="F300" s="86">
        <v>2500</v>
      </c>
      <c r="G300" s="86">
        <v>500</v>
      </c>
      <c r="H300" s="86">
        <v>4</v>
      </c>
      <c r="I300" s="2178"/>
      <c r="J300" s="2179"/>
      <c r="K300" s="2179"/>
      <c r="L300" s="85">
        <v>63</v>
      </c>
      <c r="M300" s="85">
        <v>2.4</v>
      </c>
      <c r="N300" s="85">
        <v>20960</v>
      </c>
      <c r="O300" s="315">
        <v>22515</v>
      </c>
      <c r="U300" s="60"/>
      <c r="V300" s="60"/>
      <c r="W300" s="60"/>
    </row>
    <row r="301" spans="1:23" ht="96">
      <c r="A301" s="115" t="s">
        <v>1036</v>
      </c>
      <c r="B301" s="85">
        <v>2500</v>
      </c>
      <c r="C301" s="85">
        <v>1200</v>
      </c>
      <c r="D301" s="85">
        <v>800</v>
      </c>
      <c r="E301" s="86" t="s">
        <v>838</v>
      </c>
      <c r="F301" s="86">
        <v>2500</v>
      </c>
      <c r="G301" s="86">
        <v>500</v>
      </c>
      <c r="H301" s="86">
        <v>4</v>
      </c>
      <c r="I301" s="2178"/>
      <c r="J301" s="2179"/>
      <c r="K301" s="2179"/>
      <c r="L301" s="85">
        <v>60</v>
      </c>
      <c r="M301" s="85">
        <v>2.4</v>
      </c>
      <c r="N301" s="85">
        <v>17775</v>
      </c>
      <c r="O301" s="315">
        <v>19100</v>
      </c>
      <c r="U301" s="60"/>
      <c r="V301" s="60"/>
      <c r="W301" s="60"/>
    </row>
    <row r="302" spans="1:23" ht="108">
      <c r="A302" s="115" t="s">
        <v>1037</v>
      </c>
      <c r="B302" s="85">
        <v>2500</v>
      </c>
      <c r="C302" s="85">
        <v>1200</v>
      </c>
      <c r="D302" s="85">
        <v>1000</v>
      </c>
      <c r="E302" s="86" t="s">
        <v>840</v>
      </c>
      <c r="F302" s="86">
        <v>2500</v>
      </c>
      <c r="G302" s="86">
        <v>300</v>
      </c>
      <c r="H302" s="86">
        <v>4</v>
      </c>
      <c r="I302" s="2178"/>
      <c r="J302" s="2179"/>
      <c r="K302" s="2179"/>
      <c r="L302" s="85">
        <v>75</v>
      </c>
      <c r="M302" s="85">
        <v>3</v>
      </c>
      <c r="N302" s="85">
        <v>23925</v>
      </c>
      <c r="O302" s="315">
        <v>25705</v>
      </c>
      <c r="U302" s="60"/>
      <c r="V302" s="60"/>
      <c r="W302" s="60"/>
    </row>
    <row r="303" spans="1:23" ht="108">
      <c r="A303" s="115" t="s">
        <v>1038</v>
      </c>
      <c r="B303" s="85">
        <v>2500</v>
      </c>
      <c r="C303" s="85">
        <v>1200</v>
      </c>
      <c r="D303" s="85">
        <v>1000</v>
      </c>
      <c r="E303" s="86" t="s">
        <v>842</v>
      </c>
      <c r="F303" s="86">
        <v>2500</v>
      </c>
      <c r="G303" s="86">
        <v>300</v>
      </c>
      <c r="H303" s="86">
        <v>4</v>
      </c>
      <c r="I303" s="2178"/>
      <c r="J303" s="2179"/>
      <c r="K303" s="2179"/>
      <c r="L303" s="85">
        <v>66</v>
      </c>
      <c r="M303" s="85">
        <v>3</v>
      </c>
      <c r="N303" s="85">
        <v>20510</v>
      </c>
      <c r="O303" s="315">
        <v>22035</v>
      </c>
      <c r="U303" s="60"/>
      <c r="V303" s="60"/>
      <c r="W303" s="60"/>
    </row>
    <row r="304" spans="1:23" ht="96">
      <c r="A304" s="115" t="s">
        <v>1039</v>
      </c>
      <c r="B304" s="85">
        <v>2500</v>
      </c>
      <c r="C304" s="85">
        <v>1500</v>
      </c>
      <c r="D304" s="85">
        <v>600</v>
      </c>
      <c r="E304" s="86" t="s">
        <v>844</v>
      </c>
      <c r="F304" s="86">
        <v>2500</v>
      </c>
      <c r="G304" s="86">
        <v>500</v>
      </c>
      <c r="H304" s="86">
        <v>4</v>
      </c>
      <c r="I304" s="2178"/>
      <c r="J304" s="2179"/>
      <c r="K304" s="2179"/>
      <c r="L304" s="85">
        <v>65.2</v>
      </c>
      <c r="M304" s="85">
        <v>2.2000000000000002</v>
      </c>
      <c r="N304" s="85">
        <v>22345</v>
      </c>
      <c r="O304" s="315">
        <v>24010</v>
      </c>
      <c r="U304" s="60"/>
      <c r="V304" s="60"/>
      <c r="W304" s="60"/>
    </row>
    <row r="305" spans="1:23" ht="96">
      <c r="A305" s="115" t="s">
        <v>1040</v>
      </c>
      <c r="B305" s="85">
        <v>2500</v>
      </c>
      <c r="C305" s="85">
        <v>1500</v>
      </c>
      <c r="D305" s="85">
        <v>600</v>
      </c>
      <c r="E305" s="86" t="s">
        <v>846</v>
      </c>
      <c r="F305" s="86">
        <v>2500</v>
      </c>
      <c r="G305" s="86">
        <v>500</v>
      </c>
      <c r="H305" s="86">
        <v>4</v>
      </c>
      <c r="I305" s="2178"/>
      <c r="J305" s="2179"/>
      <c r="K305" s="2179"/>
      <c r="L305" s="85">
        <v>56.2</v>
      </c>
      <c r="M305" s="85">
        <v>2.5</v>
      </c>
      <c r="N305" s="85">
        <v>19170</v>
      </c>
      <c r="O305" s="315">
        <v>20600</v>
      </c>
      <c r="U305" s="60"/>
      <c r="V305" s="60"/>
      <c r="W305" s="60"/>
    </row>
    <row r="306" spans="1:23" ht="96">
      <c r="A306" s="115" t="s">
        <v>1041</v>
      </c>
      <c r="B306" s="85">
        <v>2500</v>
      </c>
      <c r="C306" s="85">
        <v>1500</v>
      </c>
      <c r="D306" s="85">
        <v>800</v>
      </c>
      <c r="E306" s="86" t="s">
        <v>848</v>
      </c>
      <c r="F306" s="86">
        <v>2500</v>
      </c>
      <c r="G306" s="86">
        <v>500</v>
      </c>
      <c r="H306" s="86">
        <v>4</v>
      </c>
      <c r="I306" s="2178"/>
      <c r="J306" s="2179"/>
      <c r="K306" s="2179"/>
      <c r="L306" s="85">
        <v>74.400000000000006</v>
      </c>
      <c r="M306" s="85">
        <v>3</v>
      </c>
      <c r="N306" s="85">
        <v>23675</v>
      </c>
      <c r="O306" s="315">
        <v>25435</v>
      </c>
      <c r="U306" s="60"/>
      <c r="V306" s="60"/>
      <c r="W306" s="60"/>
    </row>
    <row r="307" spans="1:23" ht="96">
      <c r="A307" s="115" t="s">
        <v>1042</v>
      </c>
      <c r="B307" s="85">
        <v>2500</v>
      </c>
      <c r="C307" s="85">
        <v>1500</v>
      </c>
      <c r="D307" s="85">
        <v>800</v>
      </c>
      <c r="E307" s="86" t="s">
        <v>850</v>
      </c>
      <c r="F307" s="86">
        <v>2500</v>
      </c>
      <c r="G307" s="86">
        <v>500</v>
      </c>
      <c r="H307" s="86">
        <v>4</v>
      </c>
      <c r="I307" s="2178"/>
      <c r="J307" s="2179"/>
      <c r="K307" s="2179"/>
      <c r="L307" s="85">
        <v>74.400000000000006</v>
      </c>
      <c r="M307" s="85">
        <v>3</v>
      </c>
      <c r="N307" s="85">
        <v>20495</v>
      </c>
      <c r="O307" s="315">
        <v>22020</v>
      </c>
      <c r="U307" s="60"/>
      <c r="V307" s="60"/>
      <c r="W307" s="60"/>
    </row>
    <row r="308" spans="1:23" ht="108">
      <c r="A308" s="115" t="s">
        <v>1043</v>
      </c>
      <c r="B308" s="85">
        <v>2500</v>
      </c>
      <c r="C308" s="85">
        <v>1500</v>
      </c>
      <c r="D308" s="85">
        <v>1000</v>
      </c>
      <c r="E308" s="86" t="s">
        <v>852</v>
      </c>
      <c r="F308" s="86">
        <v>2500</v>
      </c>
      <c r="G308" s="86">
        <v>500</v>
      </c>
      <c r="H308" s="86">
        <v>4</v>
      </c>
      <c r="I308" s="2178"/>
      <c r="J308" s="2179"/>
      <c r="K308" s="2179"/>
      <c r="L308" s="85">
        <v>89.5</v>
      </c>
      <c r="M308" s="85">
        <v>3.7</v>
      </c>
      <c r="N308" s="85">
        <v>27230</v>
      </c>
      <c r="O308" s="315">
        <v>29260</v>
      </c>
      <c r="U308" s="60"/>
      <c r="V308" s="60"/>
      <c r="W308" s="60"/>
    </row>
    <row r="309" spans="1:23" ht="108">
      <c r="A309" s="115" t="s">
        <v>1044</v>
      </c>
      <c r="B309" s="85">
        <v>2500</v>
      </c>
      <c r="C309" s="85">
        <v>1500</v>
      </c>
      <c r="D309" s="85">
        <v>1000</v>
      </c>
      <c r="E309" s="86" t="s">
        <v>854</v>
      </c>
      <c r="F309" s="86">
        <v>2500</v>
      </c>
      <c r="G309" s="86">
        <v>500</v>
      </c>
      <c r="H309" s="86">
        <v>4</v>
      </c>
      <c r="I309" s="2178"/>
      <c r="J309" s="2179"/>
      <c r="K309" s="2179"/>
      <c r="L309" s="85">
        <v>79.5</v>
      </c>
      <c r="M309" s="85">
        <v>3.7</v>
      </c>
      <c r="N309" s="85">
        <v>23815</v>
      </c>
      <c r="O309" s="315">
        <v>25585</v>
      </c>
      <c r="U309" s="60"/>
      <c r="V309" s="60"/>
      <c r="W309" s="60"/>
    </row>
    <row r="310" spans="1:23" ht="96">
      <c r="A310" s="115" t="s">
        <v>1045</v>
      </c>
      <c r="B310" s="85">
        <v>2500</v>
      </c>
      <c r="C310" s="85">
        <v>1800</v>
      </c>
      <c r="D310" s="85">
        <v>600</v>
      </c>
      <c r="E310" s="86" t="s">
        <v>856</v>
      </c>
      <c r="F310" s="86">
        <v>2500</v>
      </c>
      <c r="G310" s="86">
        <v>500</v>
      </c>
      <c r="H310" s="86">
        <v>4</v>
      </c>
      <c r="I310" s="2178"/>
      <c r="J310" s="2179"/>
      <c r="K310" s="2179"/>
      <c r="L310" s="85">
        <v>74.2</v>
      </c>
      <c r="M310" s="85">
        <v>2.7</v>
      </c>
      <c r="N310" s="85">
        <v>25055</v>
      </c>
      <c r="O310" s="315">
        <v>26920</v>
      </c>
      <c r="U310" s="60"/>
      <c r="V310" s="60"/>
      <c r="W310" s="60"/>
    </row>
    <row r="311" spans="1:23" ht="96">
      <c r="A311" s="115" t="s">
        <v>1046</v>
      </c>
      <c r="B311" s="85">
        <v>2500</v>
      </c>
      <c r="C311" s="85">
        <v>1800</v>
      </c>
      <c r="D311" s="85">
        <v>600</v>
      </c>
      <c r="E311" s="86" t="s">
        <v>858</v>
      </c>
      <c r="F311" s="86">
        <v>2500</v>
      </c>
      <c r="G311" s="86">
        <v>500</v>
      </c>
      <c r="H311" s="86">
        <v>4</v>
      </c>
      <c r="I311" s="2178"/>
      <c r="J311" s="2179"/>
      <c r="K311" s="2179"/>
      <c r="L311" s="85">
        <v>66</v>
      </c>
      <c r="M311" s="85">
        <v>2.7</v>
      </c>
      <c r="N311" s="85">
        <v>21885</v>
      </c>
      <c r="O311" s="315">
        <v>23510</v>
      </c>
      <c r="U311" s="60"/>
      <c r="V311" s="60"/>
      <c r="W311" s="60"/>
    </row>
    <row r="312" spans="1:23" ht="96">
      <c r="A312" s="115" t="s">
        <v>1047</v>
      </c>
      <c r="B312" s="85">
        <v>2500</v>
      </c>
      <c r="C312" s="85">
        <v>1800</v>
      </c>
      <c r="D312" s="85">
        <v>800</v>
      </c>
      <c r="E312" s="86" t="s">
        <v>860</v>
      </c>
      <c r="F312" s="86">
        <v>2500</v>
      </c>
      <c r="G312" s="86">
        <v>500</v>
      </c>
      <c r="H312" s="86">
        <v>4</v>
      </c>
      <c r="I312" s="2178"/>
      <c r="J312" s="2179"/>
      <c r="K312" s="2179"/>
      <c r="L312" s="85">
        <v>74.2</v>
      </c>
      <c r="M312" s="85">
        <v>3.6</v>
      </c>
      <c r="N312" s="85">
        <v>26625</v>
      </c>
      <c r="O312" s="315">
        <v>28610</v>
      </c>
      <c r="U312" s="60"/>
      <c r="V312" s="60"/>
      <c r="W312" s="60"/>
    </row>
    <row r="313" spans="1:23" ht="96">
      <c r="A313" s="115" t="s">
        <v>1048</v>
      </c>
      <c r="B313" s="85">
        <v>2500</v>
      </c>
      <c r="C313" s="85">
        <v>1800</v>
      </c>
      <c r="D313" s="85">
        <v>800</v>
      </c>
      <c r="E313" s="86" t="s">
        <v>862</v>
      </c>
      <c r="F313" s="86">
        <v>2500</v>
      </c>
      <c r="G313" s="86">
        <v>500</v>
      </c>
      <c r="H313" s="86">
        <v>4</v>
      </c>
      <c r="I313" s="2178"/>
      <c r="J313" s="2179"/>
      <c r="K313" s="2179"/>
      <c r="L313" s="85">
        <v>76</v>
      </c>
      <c r="M313" s="85">
        <v>3.6</v>
      </c>
      <c r="N313" s="85">
        <v>23445</v>
      </c>
      <c r="O313" s="315">
        <v>25190</v>
      </c>
      <c r="U313" s="60"/>
      <c r="V313" s="60"/>
      <c r="W313" s="60"/>
    </row>
    <row r="314" spans="1:23" ht="108">
      <c r="A314" s="115" t="s">
        <v>1049</v>
      </c>
      <c r="B314" s="85">
        <v>2500</v>
      </c>
      <c r="C314" s="85">
        <v>1800</v>
      </c>
      <c r="D314" s="85">
        <v>1000</v>
      </c>
      <c r="E314" s="86" t="s">
        <v>864</v>
      </c>
      <c r="F314" s="86">
        <v>2500</v>
      </c>
      <c r="G314" s="86">
        <v>500</v>
      </c>
      <c r="H314" s="86">
        <v>4</v>
      </c>
      <c r="I314" s="2178"/>
      <c r="J314" s="2179"/>
      <c r="K314" s="2179"/>
      <c r="L314" s="85">
        <v>102.7</v>
      </c>
      <c r="M314" s="85">
        <v>4.5</v>
      </c>
      <c r="N314" s="85">
        <v>30775</v>
      </c>
      <c r="O314" s="315">
        <v>33065</v>
      </c>
      <c r="U314" s="60"/>
      <c r="V314" s="60"/>
      <c r="W314" s="60"/>
    </row>
    <row r="315" spans="1:23" ht="108">
      <c r="A315" s="115" t="s">
        <v>1050</v>
      </c>
      <c r="B315" s="85">
        <v>2500</v>
      </c>
      <c r="C315" s="85">
        <v>1800</v>
      </c>
      <c r="D315" s="85">
        <v>1000</v>
      </c>
      <c r="E315" s="86" t="s">
        <v>866</v>
      </c>
      <c r="F315" s="86">
        <v>2500</v>
      </c>
      <c r="G315" s="86">
        <v>500</v>
      </c>
      <c r="H315" s="86">
        <v>4</v>
      </c>
      <c r="I315" s="2178"/>
      <c r="J315" s="2179"/>
      <c r="K315" s="2179"/>
      <c r="L315" s="85">
        <v>93.5</v>
      </c>
      <c r="M315" s="85">
        <v>4.5</v>
      </c>
      <c r="N315" s="85">
        <v>27360</v>
      </c>
      <c r="O315" s="315">
        <v>29395</v>
      </c>
      <c r="U315" s="60"/>
      <c r="V315" s="60"/>
      <c r="W315" s="60"/>
    </row>
    <row r="316" spans="1:23" ht="96">
      <c r="A316" s="115" t="s">
        <v>1051</v>
      </c>
      <c r="B316" s="85">
        <v>2500</v>
      </c>
      <c r="C316" s="85">
        <v>2100</v>
      </c>
      <c r="D316" s="85">
        <v>600</v>
      </c>
      <c r="E316" s="86" t="s">
        <v>868</v>
      </c>
      <c r="F316" s="86">
        <v>2500</v>
      </c>
      <c r="G316" s="86">
        <v>500</v>
      </c>
      <c r="H316" s="86">
        <v>4</v>
      </c>
      <c r="I316" s="2178"/>
      <c r="J316" s="2179"/>
      <c r="K316" s="2179"/>
      <c r="L316" s="85">
        <v>85</v>
      </c>
      <c r="M316" s="85">
        <v>3.1</v>
      </c>
      <c r="N316" s="85">
        <v>28660</v>
      </c>
      <c r="O316" s="315">
        <v>30790</v>
      </c>
      <c r="U316" s="60"/>
      <c r="V316" s="60"/>
      <c r="W316" s="60"/>
    </row>
    <row r="317" spans="1:23" ht="96">
      <c r="A317" s="115" t="s">
        <v>1052</v>
      </c>
      <c r="B317" s="85">
        <v>2500</v>
      </c>
      <c r="C317" s="85">
        <v>2100</v>
      </c>
      <c r="D317" s="85">
        <v>600</v>
      </c>
      <c r="E317" s="86" t="s">
        <v>870</v>
      </c>
      <c r="F317" s="86">
        <v>2500</v>
      </c>
      <c r="G317" s="86">
        <v>500</v>
      </c>
      <c r="H317" s="86">
        <v>4</v>
      </c>
      <c r="I317" s="2178"/>
      <c r="J317" s="2179"/>
      <c r="K317" s="2179"/>
      <c r="L317" s="85">
        <v>76.599999999999994</v>
      </c>
      <c r="M317" s="85">
        <v>3.1</v>
      </c>
      <c r="N317" s="85">
        <v>25485</v>
      </c>
      <c r="O317" s="315">
        <v>27380</v>
      </c>
      <c r="U317" s="60"/>
      <c r="V317" s="60"/>
      <c r="W317" s="60"/>
    </row>
    <row r="318" spans="1:23" ht="96">
      <c r="A318" s="115" t="s">
        <v>1053</v>
      </c>
      <c r="B318" s="85">
        <v>2500</v>
      </c>
      <c r="C318" s="85">
        <v>2100</v>
      </c>
      <c r="D318" s="85">
        <v>800</v>
      </c>
      <c r="E318" s="86" t="s">
        <v>872</v>
      </c>
      <c r="F318" s="86">
        <v>2500</v>
      </c>
      <c r="G318" s="86">
        <v>500</v>
      </c>
      <c r="H318" s="86">
        <v>4</v>
      </c>
      <c r="I318" s="2178"/>
      <c r="J318" s="2179"/>
      <c r="K318" s="2179"/>
      <c r="L318" s="85">
        <v>96.6</v>
      </c>
      <c r="M318" s="85">
        <v>4.2</v>
      </c>
      <c r="N318" s="85">
        <v>30575</v>
      </c>
      <c r="O318" s="315">
        <v>32850</v>
      </c>
      <c r="U318" s="60"/>
      <c r="V318" s="60"/>
      <c r="W318" s="60"/>
    </row>
    <row r="319" spans="1:23" ht="96">
      <c r="A319" s="115" t="s">
        <v>1054</v>
      </c>
      <c r="B319" s="85">
        <v>2500</v>
      </c>
      <c r="C319" s="85">
        <v>2100</v>
      </c>
      <c r="D319" s="85">
        <v>800</v>
      </c>
      <c r="E319" s="86" t="s">
        <v>874</v>
      </c>
      <c r="F319" s="86">
        <v>2500</v>
      </c>
      <c r="G319" s="86">
        <v>500</v>
      </c>
      <c r="H319" s="86">
        <v>4</v>
      </c>
      <c r="I319" s="2178"/>
      <c r="J319" s="2179"/>
      <c r="K319" s="2179"/>
      <c r="L319" s="85">
        <v>88.2</v>
      </c>
      <c r="M319" s="85">
        <v>4.2</v>
      </c>
      <c r="N319" s="85">
        <v>27395</v>
      </c>
      <c r="O319" s="315">
        <v>29430</v>
      </c>
      <c r="U319" s="60"/>
      <c r="V319" s="60"/>
      <c r="W319" s="60"/>
    </row>
    <row r="320" spans="1:23" ht="108">
      <c r="A320" s="115" t="s">
        <v>1055</v>
      </c>
      <c r="B320" s="85">
        <v>2500</v>
      </c>
      <c r="C320" s="85">
        <v>2100</v>
      </c>
      <c r="D320" s="85">
        <v>1000</v>
      </c>
      <c r="E320" s="86" t="s">
        <v>840</v>
      </c>
      <c r="F320" s="86">
        <v>2500</v>
      </c>
      <c r="G320" s="86">
        <v>500</v>
      </c>
      <c r="H320" s="86">
        <v>4</v>
      </c>
      <c r="I320" s="2178"/>
      <c r="J320" s="2179"/>
      <c r="K320" s="2179"/>
      <c r="L320" s="85">
        <v>119</v>
      </c>
      <c r="M320" s="85">
        <v>5.2</v>
      </c>
      <c r="N320" s="85">
        <v>35445</v>
      </c>
      <c r="O320" s="315">
        <v>38080</v>
      </c>
      <c r="U320" s="60"/>
      <c r="V320" s="60"/>
      <c r="W320" s="60"/>
    </row>
    <row r="321" spans="1:23" ht="108">
      <c r="A321" s="115" t="s">
        <v>1056</v>
      </c>
      <c r="B321" s="85">
        <v>2500</v>
      </c>
      <c r="C321" s="85">
        <v>2100</v>
      </c>
      <c r="D321" s="85">
        <v>1000</v>
      </c>
      <c r="E321" s="86" t="s">
        <v>842</v>
      </c>
      <c r="F321" s="86">
        <v>2500</v>
      </c>
      <c r="G321" s="86">
        <v>500</v>
      </c>
      <c r="H321" s="86">
        <v>4</v>
      </c>
      <c r="I321" s="2178"/>
      <c r="J321" s="2179"/>
      <c r="K321" s="2179"/>
      <c r="L321" s="85">
        <v>107.2</v>
      </c>
      <c r="M321" s="85">
        <v>5.2</v>
      </c>
      <c r="N321" s="85">
        <v>32030</v>
      </c>
      <c r="O321" s="315">
        <v>34410</v>
      </c>
      <c r="U321" s="60"/>
      <c r="V321" s="60"/>
      <c r="W321" s="60"/>
    </row>
    <row r="322" spans="1:23" ht="84">
      <c r="A322" s="115" t="s">
        <v>1057</v>
      </c>
      <c r="B322" s="85">
        <v>3000</v>
      </c>
      <c r="C322" s="85">
        <v>1200</v>
      </c>
      <c r="D322" s="85">
        <v>600</v>
      </c>
      <c r="E322" s="86" t="s">
        <v>878</v>
      </c>
      <c r="F322" s="86">
        <v>2500</v>
      </c>
      <c r="G322" s="86">
        <v>500</v>
      </c>
      <c r="H322" s="86">
        <v>5</v>
      </c>
      <c r="I322" s="2178"/>
      <c r="J322" s="2179"/>
      <c r="K322" s="2179"/>
      <c r="L322" s="85">
        <v>73</v>
      </c>
      <c r="M322" s="85">
        <v>2.1</v>
      </c>
      <c r="N322" s="85">
        <v>24435</v>
      </c>
      <c r="O322" s="315">
        <v>26250</v>
      </c>
      <c r="U322" s="60"/>
      <c r="V322" s="60"/>
      <c r="W322" s="60"/>
    </row>
    <row r="323" spans="1:23" ht="84">
      <c r="A323" s="115" t="s">
        <v>1058</v>
      </c>
      <c r="B323" s="85">
        <v>3000</v>
      </c>
      <c r="C323" s="85">
        <v>1200</v>
      </c>
      <c r="D323" s="85">
        <v>600</v>
      </c>
      <c r="E323" s="86" t="s">
        <v>880</v>
      </c>
      <c r="F323" s="86">
        <v>2500</v>
      </c>
      <c r="G323" s="86">
        <v>500</v>
      </c>
      <c r="H323" s="86">
        <v>5</v>
      </c>
      <c r="I323" s="2178"/>
      <c r="J323" s="2179"/>
      <c r="K323" s="2179"/>
      <c r="L323" s="85">
        <v>61.4</v>
      </c>
      <c r="M323" s="85">
        <v>2.1</v>
      </c>
      <c r="N323" s="85">
        <v>20670</v>
      </c>
      <c r="O323" s="315">
        <v>22205</v>
      </c>
      <c r="U323" s="60"/>
      <c r="V323" s="60"/>
      <c r="W323" s="60"/>
    </row>
    <row r="324" spans="1:23" ht="84">
      <c r="A324" s="115" t="s">
        <v>1059</v>
      </c>
      <c r="B324" s="85">
        <v>3000</v>
      </c>
      <c r="C324" s="85">
        <v>1200</v>
      </c>
      <c r="D324" s="85">
        <v>800</v>
      </c>
      <c r="E324" s="86" t="s">
        <v>882</v>
      </c>
      <c r="F324" s="86">
        <v>2500</v>
      </c>
      <c r="G324" s="86">
        <v>500</v>
      </c>
      <c r="H324" s="86">
        <v>5</v>
      </c>
      <c r="I324" s="2178"/>
      <c r="J324" s="2179"/>
      <c r="K324" s="2179"/>
      <c r="L324" s="85">
        <v>81.400000000000006</v>
      </c>
      <c r="M324" s="85">
        <v>2.8</v>
      </c>
      <c r="N324" s="85">
        <v>25890</v>
      </c>
      <c r="O324" s="315">
        <v>27815</v>
      </c>
      <c r="U324" s="60"/>
      <c r="V324" s="60"/>
      <c r="W324" s="60"/>
    </row>
    <row r="325" spans="1:23" ht="84">
      <c r="A325" s="115" t="s">
        <v>1060</v>
      </c>
      <c r="B325" s="85">
        <v>3000</v>
      </c>
      <c r="C325" s="85">
        <v>1200</v>
      </c>
      <c r="D325" s="85">
        <v>800</v>
      </c>
      <c r="E325" s="86" t="s">
        <v>884</v>
      </c>
      <c r="F325" s="86">
        <v>2500</v>
      </c>
      <c r="G325" s="86">
        <v>500</v>
      </c>
      <c r="H325" s="86">
        <v>5</v>
      </c>
      <c r="I325" s="2178"/>
      <c r="J325" s="2179"/>
      <c r="K325" s="2179"/>
      <c r="L325" s="85">
        <v>68.5</v>
      </c>
      <c r="M325" s="85">
        <v>2.8</v>
      </c>
      <c r="N325" s="85">
        <v>22070</v>
      </c>
      <c r="O325" s="315">
        <v>23710</v>
      </c>
      <c r="U325" s="60"/>
      <c r="V325" s="60"/>
      <c r="W325" s="60"/>
    </row>
    <row r="326" spans="1:23" ht="96">
      <c r="A326" s="115" t="s">
        <v>1061</v>
      </c>
      <c r="B326" s="85">
        <v>3000</v>
      </c>
      <c r="C326" s="85">
        <v>1200</v>
      </c>
      <c r="D326" s="85">
        <v>1000</v>
      </c>
      <c r="E326" s="86" t="s">
        <v>886</v>
      </c>
      <c r="F326" s="86">
        <v>2500</v>
      </c>
      <c r="G326" s="86">
        <v>300</v>
      </c>
      <c r="H326" s="86">
        <v>5</v>
      </c>
      <c r="I326" s="2178"/>
      <c r="J326" s="2179"/>
      <c r="K326" s="2179"/>
      <c r="L326" s="85">
        <v>98</v>
      </c>
      <c r="M326" s="85">
        <v>3.6</v>
      </c>
      <c r="N326" s="85">
        <v>29720</v>
      </c>
      <c r="O326" s="315">
        <v>31930</v>
      </c>
      <c r="U326" s="60"/>
      <c r="V326" s="60"/>
      <c r="W326" s="60"/>
    </row>
    <row r="327" spans="1:23" ht="96">
      <c r="A327" s="115" t="s">
        <v>1062</v>
      </c>
      <c r="B327" s="85">
        <v>3000</v>
      </c>
      <c r="C327" s="85">
        <v>1200</v>
      </c>
      <c r="D327" s="85">
        <v>1000</v>
      </c>
      <c r="E327" s="86" t="s">
        <v>888</v>
      </c>
      <c r="F327" s="86">
        <v>2500</v>
      </c>
      <c r="G327" s="86">
        <v>300</v>
      </c>
      <c r="H327" s="86">
        <v>5</v>
      </c>
      <c r="I327" s="2178"/>
      <c r="J327" s="2179"/>
      <c r="K327" s="2179"/>
      <c r="L327" s="85">
        <v>85</v>
      </c>
      <c r="M327" s="85">
        <v>3.6</v>
      </c>
      <c r="N327" s="85">
        <v>25540</v>
      </c>
      <c r="O327" s="315">
        <v>27440</v>
      </c>
      <c r="U327" s="60"/>
      <c r="V327" s="60"/>
      <c r="W327" s="60"/>
    </row>
    <row r="328" spans="1:23" ht="84">
      <c r="A328" s="115" t="s">
        <v>1063</v>
      </c>
      <c r="B328" s="85">
        <v>3000</v>
      </c>
      <c r="C328" s="85">
        <v>1500</v>
      </c>
      <c r="D328" s="85">
        <v>600</v>
      </c>
      <c r="E328" s="86" t="s">
        <v>890</v>
      </c>
      <c r="F328" s="86">
        <v>2500</v>
      </c>
      <c r="G328" s="86">
        <v>500</v>
      </c>
      <c r="H328" s="86">
        <v>5</v>
      </c>
      <c r="I328" s="2178"/>
      <c r="J328" s="2179"/>
      <c r="K328" s="2179"/>
      <c r="L328" s="85">
        <v>84.4</v>
      </c>
      <c r="M328" s="85">
        <v>2.7</v>
      </c>
      <c r="N328" s="85">
        <v>27525</v>
      </c>
      <c r="O328" s="315">
        <v>29575</v>
      </c>
      <c r="U328" s="60"/>
      <c r="V328" s="60"/>
      <c r="W328" s="60"/>
    </row>
    <row r="329" spans="1:23" ht="84">
      <c r="A329" s="115" t="s">
        <v>1064</v>
      </c>
      <c r="B329" s="85">
        <v>3000</v>
      </c>
      <c r="C329" s="85">
        <v>1500</v>
      </c>
      <c r="D329" s="85">
        <v>600</v>
      </c>
      <c r="E329" s="86" t="s">
        <v>892</v>
      </c>
      <c r="F329" s="86">
        <v>2500</v>
      </c>
      <c r="G329" s="86">
        <v>500</v>
      </c>
      <c r="H329" s="86">
        <v>5</v>
      </c>
      <c r="I329" s="2178"/>
      <c r="J329" s="2179"/>
      <c r="K329" s="2179"/>
      <c r="L329" s="85">
        <v>71.599999999999994</v>
      </c>
      <c r="M329" s="85">
        <v>2.7</v>
      </c>
      <c r="N329" s="85">
        <v>23760</v>
      </c>
      <c r="O329" s="315">
        <v>25530</v>
      </c>
      <c r="U329" s="60"/>
      <c r="V329" s="60"/>
      <c r="W329" s="60"/>
    </row>
    <row r="330" spans="1:23" ht="84">
      <c r="A330" s="115" t="s">
        <v>1065</v>
      </c>
      <c r="B330" s="85">
        <v>3000</v>
      </c>
      <c r="C330" s="85">
        <v>1500</v>
      </c>
      <c r="D330" s="85">
        <v>800</v>
      </c>
      <c r="E330" s="86" t="s">
        <v>894</v>
      </c>
      <c r="F330" s="86">
        <v>2500</v>
      </c>
      <c r="G330" s="86">
        <v>500</v>
      </c>
      <c r="H330" s="86">
        <v>5</v>
      </c>
      <c r="I330" s="2178"/>
      <c r="J330" s="2179"/>
      <c r="K330" s="2179"/>
      <c r="L330" s="85">
        <v>94.4</v>
      </c>
      <c r="M330" s="85">
        <v>3.6</v>
      </c>
      <c r="N330" s="85">
        <v>29285</v>
      </c>
      <c r="O330" s="315">
        <v>31465</v>
      </c>
      <c r="U330" s="60"/>
      <c r="V330" s="60"/>
      <c r="W330" s="60"/>
    </row>
    <row r="331" spans="1:23" ht="84">
      <c r="A331" s="115" t="s">
        <v>1066</v>
      </c>
      <c r="B331" s="85">
        <v>3000</v>
      </c>
      <c r="C331" s="85">
        <v>1500</v>
      </c>
      <c r="D331" s="85">
        <v>800</v>
      </c>
      <c r="E331" s="86" t="s">
        <v>896</v>
      </c>
      <c r="F331" s="86">
        <v>2500</v>
      </c>
      <c r="G331" s="86">
        <v>500</v>
      </c>
      <c r="H331" s="86">
        <v>5</v>
      </c>
      <c r="I331" s="2178"/>
      <c r="J331" s="2179"/>
      <c r="K331" s="2179"/>
      <c r="L331" s="85">
        <v>81.5</v>
      </c>
      <c r="M331" s="85">
        <v>3.6</v>
      </c>
      <c r="N331" s="85">
        <v>25465</v>
      </c>
      <c r="O331" s="315">
        <v>27355</v>
      </c>
      <c r="U331" s="60"/>
      <c r="V331" s="60"/>
      <c r="W331" s="60"/>
    </row>
    <row r="332" spans="1:23" ht="96">
      <c r="A332" s="115" t="s">
        <v>1067</v>
      </c>
      <c r="B332" s="85">
        <v>3000</v>
      </c>
      <c r="C332" s="85">
        <v>1500</v>
      </c>
      <c r="D332" s="85">
        <v>1000</v>
      </c>
      <c r="E332" s="86" t="s">
        <v>898</v>
      </c>
      <c r="F332" s="86">
        <v>2500</v>
      </c>
      <c r="G332" s="86">
        <v>500</v>
      </c>
      <c r="H332" s="86">
        <v>5</v>
      </c>
      <c r="I332" s="2178"/>
      <c r="J332" s="2179"/>
      <c r="K332" s="2179"/>
      <c r="L332" s="85">
        <v>114.6</v>
      </c>
      <c r="M332" s="85">
        <v>4.5</v>
      </c>
      <c r="N332" s="85">
        <v>33850</v>
      </c>
      <c r="O332" s="315">
        <v>36370</v>
      </c>
      <c r="U332" s="60"/>
      <c r="V332" s="60"/>
      <c r="W332" s="60"/>
    </row>
    <row r="333" spans="1:23" ht="96">
      <c r="A333" s="115" t="s">
        <v>1068</v>
      </c>
      <c r="B333" s="85">
        <v>3000</v>
      </c>
      <c r="C333" s="85">
        <v>1500</v>
      </c>
      <c r="D333" s="85">
        <v>1000</v>
      </c>
      <c r="E333" s="86" t="s">
        <v>900</v>
      </c>
      <c r="F333" s="86">
        <v>2500</v>
      </c>
      <c r="G333" s="86">
        <v>500</v>
      </c>
      <c r="H333" s="86">
        <v>5</v>
      </c>
      <c r="I333" s="2178"/>
      <c r="J333" s="2179"/>
      <c r="K333" s="2179"/>
      <c r="L333" s="85">
        <v>100.7</v>
      </c>
      <c r="M333" s="85">
        <v>4.5</v>
      </c>
      <c r="N333" s="85">
        <v>29675</v>
      </c>
      <c r="O333" s="315">
        <v>31880</v>
      </c>
      <c r="U333" s="60"/>
      <c r="V333" s="60"/>
      <c r="W333" s="60"/>
    </row>
    <row r="334" spans="1:23" ht="84">
      <c r="A334" s="115" t="s">
        <v>1069</v>
      </c>
      <c r="B334" s="85">
        <v>3000</v>
      </c>
      <c r="C334" s="85">
        <v>1800</v>
      </c>
      <c r="D334" s="85">
        <v>600</v>
      </c>
      <c r="E334" s="86" t="s">
        <v>902</v>
      </c>
      <c r="F334" s="86">
        <v>2500</v>
      </c>
      <c r="G334" s="86">
        <v>500</v>
      </c>
      <c r="H334" s="86">
        <v>5</v>
      </c>
      <c r="I334" s="2178"/>
      <c r="J334" s="2179"/>
      <c r="K334" s="2179"/>
      <c r="L334" s="85">
        <v>95.6</v>
      </c>
      <c r="M334" s="85">
        <v>3.2</v>
      </c>
      <c r="N334" s="85">
        <v>30915</v>
      </c>
      <c r="O334" s="315">
        <v>33215</v>
      </c>
      <c r="U334" s="60"/>
      <c r="V334" s="60"/>
      <c r="W334" s="60"/>
    </row>
    <row r="335" spans="1:23" ht="84">
      <c r="A335" s="115" t="s">
        <v>1070</v>
      </c>
      <c r="B335" s="85">
        <v>3000</v>
      </c>
      <c r="C335" s="85">
        <v>1800</v>
      </c>
      <c r="D335" s="85">
        <v>600</v>
      </c>
      <c r="E335" s="86" t="s">
        <v>904</v>
      </c>
      <c r="F335" s="86">
        <v>2500</v>
      </c>
      <c r="G335" s="86">
        <v>500</v>
      </c>
      <c r="H335" s="86">
        <v>5</v>
      </c>
      <c r="I335" s="2178"/>
      <c r="J335" s="2179"/>
      <c r="K335" s="2179"/>
      <c r="L335" s="85">
        <v>81.8</v>
      </c>
      <c r="M335" s="85">
        <v>3.2</v>
      </c>
      <c r="N335" s="85">
        <v>27150</v>
      </c>
      <c r="O335" s="315">
        <v>29170</v>
      </c>
      <c r="U335" s="60"/>
      <c r="V335" s="60"/>
      <c r="W335" s="60"/>
    </row>
    <row r="336" spans="1:23" ht="84">
      <c r="A336" s="115" t="s">
        <v>1071</v>
      </c>
      <c r="B336" s="85">
        <v>3000</v>
      </c>
      <c r="C336" s="85">
        <v>1800</v>
      </c>
      <c r="D336" s="85">
        <v>800</v>
      </c>
      <c r="E336" s="86" t="s">
        <v>906</v>
      </c>
      <c r="F336" s="86">
        <v>2500</v>
      </c>
      <c r="G336" s="86">
        <v>500</v>
      </c>
      <c r="H336" s="86">
        <v>5</v>
      </c>
      <c r="I336" s="2178"/>
      <c r="J336" s="2179"/>
      <c r="K336" s="2179"/>
      <c r="L336" s="85">
        <v>107.7</v>
      </c>
      <c r="M336" s="85">
        <v>4.3</v>
      </c>
      <c r="N336" s="85">
        <v>32975</v>
      </c>
      <c r="O336" s="315">
        <v>35430</v>
      </c>
      <c r="U336" s="60"/>
      <c r="V336" s="60"/>
      <c r="W336" s="60"/>
    </row>
    <row r="337" spans="1:23" ht="84">
      <c r="A337" s="115" t="s">
        <v>1072</v>
      </c>
      <c r="B337" s="85">
        <v>3000</v>
      </c>
      <c r="C337" s="85">
        <v>1800</v>
      </c>
      <c r="D337" s="85">
        <v>800</v>
      </c>
      <c r="E337" s="86" t="s">
        <v>908</v>
      </c>
      <c r="F337" s="86">
        <v>2500</v>
      </c>
      <c r="G337" s="86">
        <v>500</v>
      </c>
      <c r="H337" s="86">
        <v>5</v>
      </c>
      <c r="I337" s="2178"/>
      <c r="J337" s="2179"/>
      <c r="K337" s="2179"/>
      <c r="L337" s="85">
        <v>95.6</v>
      </c>
      <c r="M337" s="85">
        <v>4.3</v>
      </c>
      <c r="N337" s="85">
        <v>29155</v>
      </c>
      <c r="O337" s="315">
        <v>31320</v>
      </c>
      <c r="U337" s="60"/>
      <c r="V337" s="60"/>
      <c r="W337" s="60"/>
    </row>
    <row r="338" spans="1:23" ht="96">
      <c r="A338" s="115" t="s">
        <v>1073</v>
      </c>
      <c r="B338" s="85">
        <v>3000</v>
      </c>
      <c r="C338" s="85">
        <v>1800</v>
      </c>
      <c r="D338" s="85">
        <v>1000</v>
      </c>
      <c r="E338" s="86" t="s">
        <v>910</v>
      </c>
      <c r="F338" s="86">
        <v>2500</v>
      </c>
      <c r="G338" s="86">
        <v>500</v>
      </c>
      <c r="H338" s="86">
        <v>5</v>
      </c>
      <c r="I338" s="2178"/>
      <c r="J338" s="2179"/>
      <c r="K338" s="2179"/>
      <c r="L338" s="85">
        <v>131</v>
      </c>
      <c r="M338" s="85">
        <v>5.4</v>
      </c>
      <c r="N338" s="85">
        <v>38280</v>
      </c>
      <c r="O338" s="315">
        <v>41125</v>
      </c>
      <c r="U338" s="60"/>
      <c r="V338" s="60"/>
      <c r="W338" s="60"/>
    </row>
    <row r="339" spans="1:23" ht="96">
      <c r="A339" s="115" t="s">
        <v>1074</v>
      </c>
      <c r="B339" s="85">
        <v>3000</v>
      </c>
      <c r="C339" s="85">
        <v>1800</v>
      </c>
      <c r="D339" s="85">
        <v>1000</v>
      </c>
      <c r="E339" s="86" t="s">
        <v>912</v>
      </c>
      <c r="F339" s="86">
        <v>2500</v>
      </c>
      <c r="G339" s="86">
        <v>500</v>
      </c>
      <c r="H339" s="86">
        <v>5</v>
      </c>
      <c r="I339" s="2178"/>
      <c r="J339" s="2179"/>
      <c r="K339" s="2179"/>
      <c r="L339" s="85">
        <v>118</v>
      </c>
      <c r="M339" s="85">
        <v>5.4</v>
      </c>
      <c r="N339" s="85">
        <v>34105</v>
      </c>
      <c r="O339" s="315">
        <v>36640</v>
      </c>
      <c r="U339" s="60"/>
      <c r="V339" s="60"/>
      <c r="W339" s="60"/>
    </row>
    <row r="340" spans="1:23" ht="84">
      <c r="A340" s="115" t="s">
        <v>1075</v>
      </c>
      <c r="B340" s="85">
        <v>3000</v>
      </c>
      <c r="C340" s="85">
        <v>2100</v>
      </c>
      <c r="D340" s="85">
        <v>600</v>
      </c>
      <c r="E340" s="86" t="s">
        <v>914</v>
      </c>
      <c r="F340" s="86">
        <v>2500</v>
      </c>
      <c r="G340" s="86">
        <v>500</v>
      </c>
      <c r="H340" s="86">
        <v>5</v>
      </c>
      <c r="I340" s="2178"/>
      <c r="J340" s="2179"/>
      <c r="K340" s="2179"/>
      <c r="L340" s="85">
        <v>109</v>
      </c>
      <c r="M340" s="85">
        <v>3.7</v>
      </c>
      <c r="N340" s="85">
        <v>35415</v>
      </c>
      <c r="O340" s="315">
        <v>38050</v>
      </c>
      <c r="U340" s="60"/>
      <c r="V340" s="60"/>
      <c r="W340" s="60"/>
    </row>
    <row r="341" spans="1:23" ht="84">
      <c r="A341" s="115" t="s">
        <v>1076</v>
      </c>
      <c r="B341" s="85">
        <v>3000</v>
      </c>
      <c r="C341" s="85">
        <v>2100</v>
      </c>
      <c r="D341" s="85">
        <v>600</v>
      </c>
      <c r="E341" s="86" t="s">
        <v>916</v>
      </c>
      <c r="F341" s="86">
        <v>2500</v>
      </c>
      <c r="G341" s="86">
        <v>500</v>
      </c>
      <c r="H341" s="86">
        <v>5</v>
      </c>
      <c r="I341" s="2178"/>
      <c r="J341" s="2179"/>
      <c r="K341" s="2179"/>
      <c r="L341" s="85">
        <v>97</v>
      </c>
      <c r="M341" s="85">
        <v>3.7</v>
      </c>
      <c r="N341" s="85">
        <v>31650</v>
      </c>
      <c r="O341" s="315">
        <v>34005</v>
      </c>
      <c r="U341" s="60"/>
      <c r="V341" s="60"/>
      <c r="W341" s="60"/>
    </row>
    <row r="342" spans="1:23" ht="84">
      <c r="A342" s="115" t="s">
        <v>1077</v>
      </c>
      <c r="B342" s="85">
        <v>3000</v>
      </c>
      <c r="C342" s="85">
        <v>2100</v>
      </c>
      <c r="D342" s="85">
        <v>800</v>
      </c>
      <c r="E342" s="86" t="s">
        <v>918</v>
      </c>
      <c r="F342" s="86">
        <v>2500</v>
      </c>
      <c r="G342" s="86">
        <v>500</v>
      </c>
      <c r="H342" s="86">
        <v>5</v>
      </c>
      <c r="I342" s="2178"/>
      <c r="J342" s="2179"/>
      <c r="K342" s="2179"/>
      <c r="L342" s="85">
        <v>123</v>
      </c>
      <c r="M342" s="85">
        <v>5.04</v>
      </c>
      <c r="N342" s="85">
        <v>37910</v>
      </c>
      <c r="O342" s="315">
        <v>40730</v>
      </c>
      <c r="U342" s="60"/>
      <c r="V342" s="60"/>
      <c r="W342" s="60"/>
    </row>
    <row r="343" spans="1:23" ht="84">
      <c r="A343" s="115" t="s">
        <v>1078</v>
      </c>
      <c r="B343" s="85">
        <v>3000</v>
      </c>
      <c r="C343" s="85">
        <v>2100</v>
      </c>
      <c r="D343" s="85">
        <v>800</v>
      </c>
      <c r="E343" s="86" t="s">
        <v>920</v>
      </c>
      <c r="F343" s="86">
        <v>2500</v>
      </c>
      <c r="G343" s="86">
        <v>500</v>
      </c>
      <c r="H343" s="86">
        <v>5</v>
      </c>
      <c r="I343" s="2178"/>
      <c r="J343" s="2179"/>
      <c r="K343" s="2179"/>
      <c r="L343" s="85">
        <v>111.6</v>
      </c>
      <c r="M343" s="85">
        <v>5.04</v>
      </c>
      <c r="N343" s="85">
        <v>34090</v>
      </c>
      <c r="O343" s="315">
        <v>36625</v>
      </c>
      <c r="U343" s="60"/>
      <c r="V343" s="60"/>
      <c r="W343" s="60"/>
    </row>
    <row r="344" spans="1:23" ht="96">
      <c r="A344" s="115" t="s">
        <v>1079</v>
      </c>
      <c r="B344" s="85">
        <v>3000</v>
      </c>
      <c r="C344" s="85">
        <v>2100</v>
      </c>
      <c r="D344" s="85">
        <v>1000</v>
      </c>
      <c r="E344" s="86" t="s">
        <v>922</v>
      </c>
      <c r="F344" s="86">
        <v>2500</v>
      </c>
      <c r="G344" s="86">
        <v>500</v>
      </c>
      <c r="H344" s="86">
        <v>5</v>
      </c>
      <c r="I344" s="2178"/>
      <c r="J344" s="2179"/>
      <c r="K344" s="2179"/>
      <c r="L344" s="85">
        <v>151</v>
      </c>
      <c r="M344" s="85">
        <v>6.3</v>
      </c>
      <c r="N344" s="85">
        <v>44120</v>
      </c>
      <c r="O344" s="315">
        <v>47400</v>
      </c>
      <c r="U344" s="60"/>
      <c r="V344" s="60"/>
      <c r="W344" s="60"/>
    </row>
    <row r="345" spans="1:23" ht="96">
      <c r="A345" s="316" t="s">
        <v>1080</v>
      </c>
      <c r="B345" s="111">
        <v>3000</v>
      </c>
      <c r="C345" s="111">
        <v>2100</v>
      </c>
      <c r="D345" s="111">
        <v>1000</v>
      </c>
      <c r="E345" s="333" t="s">
        <v>924</v>
      </c>
      <c r="F345" s="112">
        <v>2500</v>
      </c>
      <c r="G345" s="112">
        <v>500</v>
      </c>
      <c r="H345" s="112">
        <v>5</v>
      </c>
      <c r="I345" s="2178"/>
      <c r="J345" s="2179"/>
      <c r="K345" s="2179"/>
      <c r="L345" s="111">
        <v>138.5</v>
      </c>
      <c r="M345" s="111">
        <v>6.3</v>
      </c>
      <c r="N345" s="111">
        <v>39940</v>
      </c>
      <c r="O345" s="330">
        <v>42910</v>
      </c>
      <c r="U345" s="60"/>
      <c r="V345" s="60"/>
      <c r="W345" s="60"/>
    </row>
    <row r="346" spans="1:23" ht="12" customHeight="1">
      <c r="A346" s="2169" t="s">
        <v>1081</v>
      </c>
      <c r="B346" s="2169"/>
      <c r="C346" s="2169"/>
      <c r="D346" s="2169"/>
      <c r="E346" s="2169"/>
      <c r="F346" s="2169"/>
      <c r="G346" s="2169"/>
      <c r="H346" s="2169"/>
      <c r="I346" s="2169"/>
      <c r="J346" s="2169"/>
      <c r="K346" s="2169"/>
      <c r="L346" s="2169"/>
      <c r="M346" s="2169"/>
      <c r="N346" s="2169"/>
      <c r="O346" s="2169"/>
      <c r="T346" s="60"/>
      <c r="U346" s="60"/>
      <c r="V346" s="60"/>
      <c r="W346" s="60"/>
    </row>
    <row r="347" spans="1:23" ht="60" customHeight="1">
      <c r="A347" s="124" t="s">
        <v>1082</v>
      </c>
      <c r="B347" s="125">
        <v>2000</v>
      </c>
      <c r="C347" s="125" t="s">
        <v>927</v>
      </c>
      <c r="D347" s="125">
        <v>600</v>
      </c>
      <c r="E347" s="87" t="s">
        <v>1083</v>
      </c>
      <c r="F347" s="87">
        <v>2500</v>
      </c>
      <c r="G347" s="87">
        <v>500</v>
      </c>
      <c r="H347" s="87"/>
      <c r="I347" s="2178" t="s">
        <v>606</v>
      </c>
      <c r="J347" s="2179" t="s">
        <v>607</v>
      </c>
      <c r="K347" s="2181" t="s">
        <v>740</v>
      </c>
      <c r="L347" s="125">
        <v>6.8</v>
      </c>
      <c r="M347" s="125"/>
      <c r="N347" s="125">
        <v>2595</v>
      </c>
      <c r="O347" s="332">
        <v>2785</v>
      </c>
      <c r="U347" s="60"/>
      <c r="V347" s="60"/>
      <c r="W347" s="60"/>
    </row>
    <row r="348" spans="1:23" ht="60">
      <c r="A348" s="115" t="s">
        <v>1084</v>
      </c>
      <c r="B348" s="85">
        <v>2000</v>
      </c>
      <c r="C348" s="85" t="s">
        <v>927</v>
      </c>
      <c r="D348" s="85">
        <v>800</v>
      </c>
      <c r="E348" s="86" t="s">
        <v>1085</v>
      </c>
      <c r="F348" s="87">
        <v>2500</v>
      </c>
      <c r="G348" s="87">
        <v>500</v>
      </c>
      <c r="H348" s="86"/>
      <c r="I348" s="2178"/>
      <c r="J348" s="2179"/>
      <c r="K348" s="2181"/>
      <c r="L348" s="85">
        <v>8.5</v>
      </c>
      <c r="M348" s="85"/>
      <c r="N348" s="85">
        <v>2625</v>
      </c>
      <c r="O348" s="315">
        <v>2820</v>
      </c>
      <c r="U348" s="60"/>
      <c r="V348" s="60"/>
      <c r="W348" s="60"/>
    </row>
    <row r="349" spans="1:23">
      <c r="A349" s="115" t="s">
        <v>1086</v>
      </c>
      <c r="B349" s="85">
        <v>2000</v>
      </c>
      <c r="C349" s="85" t="s">
        <v>927</v>
      </c>
      <c r="D349" s="85">
        <v>1000</v>
      </c>
      <c r="E349" s="86"/>
      <c r="F349" s="87">
        <v>2500</v>
      </c>
      <c r="G349" s="87">
        <v>500</v>
      </c>
      <c r="H349" s="86"/>
      <c r="I349" s="2178"/>
      <c r="J349" s="2179"/>
      <c r="K349" s="2181"/>
      <c r="L349" s="85"/>
      <c r="M349" s="85"/>
      <c r="N349" s="85">
        <v>2975</v>
      </c>
      <c r="O349" s="315">
        <v>3200</v>
      </c>
      <c r="U349" s="60"/>
      <c r="V349" s="60"/>
      <c r="W349" s="60"/>
    </row>
    <row r="350" spans="1:23" ht="60">
      <c r="A350" s="115" t="s">
        <v>1087</v>
      </c>
      <c r="B350" s="85">
        <v>2500</v>
      </c>
      <c r="C350" s="85" t="s">
        <v>927</v>
      </c>
      <c r="D350" s="85">
        <v>600</v>
      </c>
      <c r="E350" s="86" t="s">
        <v>1088</v>
      </c>
      <c r="F350" s="87">
        <v>2500</v>
      </c>
      <c r="G350" s="87">
        <v>500</v>
      </c>
      <c r="H350" s="86"/>
      <c r="I350" s="2178"/>
      <c r="J350" s="2179"/>
      <c r="K350" s="2181"/>
      <c r="L350" s="85">
        <v>8.5</v>
      </c>
      <c r="M350" s="85"/>
      <c r="N350" s="85">
        <v>3175</v>
      </c>
      <c r="O350" s="315">
        <v>3410</v>
      </c>
      <c r="U350" s="60"/>
      <c r="V350" s="60"/>
      <c r="W350" s="60"/>
    </row>
    <row r="351" spans="1:23" ht="60">
      <c r="A351" s="115" t="s">
        <v>1089</v>
      </c>
      <c r="B351" s="85">
        <v>2500</v>
      </c>
      <c r="C351" s="85" t="s">
        <v>927</v>
      </c>
      <c r="D351" s="85">
        <v>800</v>
      </c>
      <c r="E351" s="86" t="s">
        <v>1090</v>
      </c>
      <c r="F351" s="87">
        <v>2500</v>
      </c>
      <c r="G351" s="87">
        <v>500</v>
      </c>
      <c r="H351" s="86"/>
      <c r="I351" s="2178"/>
      <c r="J351" s="2179"/>
      <c r="K351" s="2181"/>
      <c r="L351" s="85">
        <v>8.5</v>
      </c>
      <c r="M351" s="85"/>
      <c r="N351" s="85">
        <v>3185</v>
      </c>
      <c r="O351" s="315">
        <v>3420</v>
      </c>
      <c r="U351" s="60"/>
      <c r="V351" s="60"/>
      <c r="W351" s="60"/>
    </row>
    <row r="352" spans="1:23" ht="60">
      <c r="A352" s="115" t="s">
        <v>1091</v>
      </c>
      <c r="B352" s="85">
        <v>2500</v>
      </c>
      <c r="C352" s="85" t="s">
        <v>927</v>
      </c>
      <c r="D352" s="85">
        <v>1000</v>
      </c>
      <c r="E352" s="86" t="s">
        <v>1092</v>
      </c>
      <c r="F352" s="87">
        <v>2500</v>
      </c>
      <c r="G352" s="87">
        <v>500</v>
      </c>
      <c r="H352" s="86"/>
      <c r="I352" s="2178"/>
      <c r="J352" s="2179"/>
      <c r="K352" s="2181"/>
      <c r="L352" s="85">
        <v>8.5</v>
      </c>
      <c r="M352" s="85"/>
      <c r="N352" s="85">
        <v>3420</v>
      </c>
      <c r="O352" s="315">
        <v>3675</v>
      </c>
      <c r="U352" s="60"/>
      <c r="V352" s="60"/>
      <c r="W352" s="60"/>
    </row>
    <row r="353" spans="1:23" ht="48">
      <c r="A353" s="115" t="s">
        <v>1093</v>
      </c>
      <c r="B353" s="85">
        <v>3000</v>
      </c>
      <c r="C353" s="85" t="s">
        <v>927</v>
      </c>
      <c r="D353" s="85">
        <v>600</v>
      </c>
      <c r="E353" s="86" t="s">
        <v>1094</v>
      </c>
      <c r="F353" s="87">
        <v>2500</v>
      </c>
      <c r="G353" s="87">
        <v>500</v>
      </c>
      <c r="H353" s="86"/>
      <c r="I353" s="2178"/>
      <c r="J353" s="2179"/>
      <c r="K353" s="2181"/>
      <c r="L353" s="85">
        <v>11.7</v>
      </c>
      <c r="M353" s="85"/>
      <c r="N353" s="85">
        <v>3765</v>
      </c>
      <c r="O353" s="315">
        <v>4045</v>
      </c>
      <c r="U353" s="60"/>
      <c r="V353" s="60"/>
      <c r="W353" s="60"/>
    </row>
    <row r="354" spans="1:23" ht="48">
      <c r="A354" s="115" t="s">
        <v>1095</v>
      </c>
      <c r="B354" s="85">
        <v>3000</v>
      </c>
      <c r="C354" s="85" t="s">
        <v>927</v>
      </c>
      <c r="D354" s="85">
        <v>800</v>
      </c>
      <c r="E354" s="86" t="s">
        <v>1096</v>
      </c>
      <c r="F354" s="87">
        <v>2500</v>
      </c>
      <c r="G354" s="87">
        <v>500</v>
      </c>
      <c r="H354" s="86"/>
      <c r="I354" s="2178"/>
      <c r="J354" s="2179"/>
      <c r="K354" s="2181"/>
      <c r="L354" s="85">
        <v>11.8</v>
      </c>
      <c r="M354" s="85"/>
      <c r="N354" s="85">
        <v>3825</v>
      </c>
      <c r="O354" s="315">
        <v>4110</v>
      </c>
      <c r="U354" s="60"/>
      <c r="V354" s="60"/>
      <c r="W354" s="60"/>
    </row>
    <row r="355" spans="1:23" ht="48">
      <c r="A355" s="316" t="s">
        <v>1097</v>
      </c>
      <c r="B355" s="111">
        <v>3000</v>
      </c>
      <c r="C355" s="111" t="s">
        <v>927</v>
      </c>
      <c r="D355" s="111">
        <v>1000</v>
      </c>
      <c r="E355" s="112" t="s">
        <v>1098</v>
      </c>
      <c r="F355" s="87">
        <v>2500</v>
      </c>
      <c r="G355" s="87">
        <v>500</v>
      </c>
      <c r="H355" s="112"/>
      <c r="I355" s="2178"/>
      <c r="J355" s="2179"/>
      <c r="K355" s="2181"/>
      <c r="L355" s="111">
        <v>12.8</v>
      </c>
      <c r="M355" s="111"/>
      <c r="N355" s="111">
        <v>4180</v>
      </c>
      <c r="O355" s="330">
        <v>4490</v>
      </c>
      <c r="U355" s="60"/>
      <c r="V355" s="60"/>
      <c r="W355" s="60"/>
    </row>
    <row r="356" spans="1:23" ht="12" customHeight="1">
      <c r="A356" s="2169" t="s">
        <v>1099</v>
      </c>
      <c r="B356" s="2169"/>
      <c r="C356" s="2169"/>
      <c r="D356" s="2169"/>
      <c r="E356" s="2169"/>
      <c r="F356" s="2169"/>
      <c r="G356" s="2169"/>
      <c r="H356" s="2169"/>
      <c r="I356" s="2169"/>
      <c r="J356" s="2169"/>
      <c r="K356" s="2169"/>
      <c r="L356" s="2169"/>
      <c r="M356" s="2169"/>
      <c r="N356" s="2169"/>
      <c r="O356" s="2169"/>
      <c r="T356" s="60"/>
      <c r="U356" s="60"/>
      <c r="V356" s="60"/>
      <c r="W356" s="60"/>
    </row>
    <row r="357" spans="1:23" ht="12" customHeight="1">
      <c r="A357" s="115" t="s">
        <v>1100</v>
      </c>
      <c r="B357" s="85" t="s">
        <v>927</v>
      </c>
      <c r="C357" s="85">
        <v>150</v>
      </c>
      <c r="D357" s="85">
        <v>600</v>
      </c>
      <c r="E357" s="2182" t="s">
        <v>1101</v>
      </c>
      <c r="F357" s="87">
        <v>2500</v>
      </c>
      <c r="G357" s="87">
        <v>500</v>
      </c>
      <c r="H357" s="2183">
        <v>1</v>
      </c>
      <c r="I357" s="86"/>
      <c r="J357" s="2179" t="s">
        <v>628</v>
      </c>
      <c r="K357" s="2181" t="s">
        <v>740</v>
      </c>
      <c r="L357" s="85">
        <v>0.5</v>
      </c>
      <c r="M357" s="85"/>
      <c r="N357" s="85">
        <v>210</v>
      </c>
      <c r="O357" s="315">
        <v>225</v>
      </c>
      <c r="U357" s="60"/>
      <c r="V357" s="60"/>
      <c r="W357" s="60"/>
    </row>
    <row r="358" spans="1:23">
      <c r="A358" s="115" t="s">
        <v>1102</v>
      </c>
      <c r="B358" s="85" t="s">
        <v>927</v>
      </c>
      <c r="C358" s="85">
        <v>150</v>
      </c>
      <c r="D358" s="85">
        <v>800</v>
      </c>
      <c r="E358" s="2182"/>
      <c r="F358" s="87">
        <v>2500</v>
      </c>
      <c r="G358" s="87">
        <v>500</v>
      </c>
      <c r="H358" s="2183"/>
      <c r="I358" s="86"/>
      <c r="J358" s="2179"/>
      <c r="K358" s="2181"/>
      <c r="L358" s="85">
        <v>0.6</v>
      </c>
      <c r="M358" s="85"/>
      <c r="N358" s="85">
        <v>240</v>
      </c>
      <c r="O358" s="315">
        <v>255</v>
      </c>
      <c r="U358" s="60"/>
      <c r="V358" s="60"/>
      <c r="W358" s="60"/>
    </row>
    <row r="359" spans="1:23">
      <c r="A359" s="115" t="s">
        <v>1103</v>
      </c>
      <c r="B359" s="85" t="s">
        <v>927</v>
      </c>
      <c r="C359" s="85">
        <v>150</v>
      </c>
      <c r="D359" s="85">
        <v>1000</v>
      </c>
      <c r="E359" s="2182"/>
      <c r="F359" s="87">
        <v>2500</v>
      </c>
      <c r="G359" s="87">
        <v>500</v>
      </c>
      <c r="H359" s="2183"/>
      <c r="I359" s="86"/>
      <c r="J359" s="2179"/>
      <c r="K359" s="2181"/>
      <c r="L359" s="85">
        <v>1</v>
      </c>
      <c r="M359" s="85"/>
      <c r="N359" s="85">
        <v>315</v>
      </c>
      <c r="O359" s="315">
        <v>335</v>
      </c>
      <c r="U359" s="60"/>
      <c r="V359" s="60"/>
      <c r="W359" s="60"/>
    </row>
    <row r="360" spans="1:23">
      <c r="A360" s="115" t="s">
        <v>1104</v>
      </c>
      <c r="B360" s="85" t="s">
        <v>927</v>
      </c>
      <c r="C360" s="85">
        <v>1200</v>
      </c>
      <c r="D360" s="85">
        <v>600</v>
      </c>
      <c r="E360" s="2182"/>
      <c r="F360" s="87">
        <v>2500</v>
      </c>
      <c r="G360" s="87">
        <v>500</v>
      </c>
      <c r="H360" s="2184">
        <v>8</v>
      </c>
      <c r="I360" s="86"/>
      <c r="J360" s="2179"/>
      <c r="K360" s="2181"/>
      <c r="L360" s="85">
        <v>4</v>
      </c>
      <c r="M360" s="85"/>
      <c r="N360" s="85">
        <v>1650</v>
      </c>
      <c r="O360" s="315">
        <v>1770</v>
      </c>
      <c r="U360" s="60"/>
      <c r="V360" s="60"/>
      <c r="W360" s="60"/>
    </row>
    <row r="361" spans="1:23">
      <c r="A361" s="115" t="s">
        <v>1105</v>
      </c>
      <c r="B361" s="85" t="s">
        <v>927</v>
      </c>
      <c r="C361" s="85">
        <v>1200</v>
      </c>
      <c r="D361" s="85">
        <v>800</v>
      </c>
      <c r="E361" s="2182"/>
      <c r="F361" s="87">
        <v>2500</v>
      </c>
      <c r="G361" s="87">
        <v>500</v>
      </c>
      <c r="H361" s="2184"/>
      <c r="I361" s="86"/>
      <c r="J361" s="2179"/>
      <c r="K361" s="2181"/>
      <c r="L361" s="85">
        <v>5.4</v>
      </c>
      <c r="M361" s="85"/>
      <c r="N361" s="85">
        <v>1890</v>
      </c>
      <c r="O361" s="315">
        <v>2035</v>
      </c>
      <c r="U361" s="60"/>
      <c r="V361" s="60"/>
      <c r="W361" s="60"/>
    </row>
    <row r="362" spans="1:23">
      <c r="A362" s="115" t="s">
        <v>1106</v>
      </c>
      <c r="B362" s="85" t="s">
        <v>927</v>
      </c>
      <c r="C362" s="85">
        <v>1200</v>
      </c>
      <c r="D362" s="85">
        <v>1000</v>
      </c>
      <c r="E362" s="2182"/>
      <c r="F362" s="87">
        <v>2500</v>
      </c>
      <c r="G362" s="87">
        <v>500</v>
      </c>
      <c r="H362" s="2184"/>
      <c r="I362" s="86"/>
      <c r="J362" s="2179"/>
      <c r="K362" s="2181"/>
      <c r="L362" s="85">
        <v>8.1999999999999993</v>
      </c>
      <c r="M362" s="85"/>
      <c r="N362" s="85">
        <v>2485</v>
      </c>
      <c r="O362" s="315">
        <v>2665</v>
      </c>
      <c r="U362" s="60"/>
      <c r="V362" s="60"/>
      <c r="W362" s="60"/>
    </row>
    <row r="363" spans="1:23">
      <c r="A363" s="115" t="s">
        <v>1107</v>
      </c>
      <c r="B363" s="85" t="s">
        <v>927</v>
      </c>
      <c r="C363" s="85">
        <v>1500</v>
      </c>
      <c r="D363" s="85">
        <v>600</v>
      </c>
      <c r="E363" s="2182"/>
      <c r="F363" s="87">
        <v>2500</v>
      </c>
      <c r="G363" s="87">
        <v>500</v>
      </c>
      <c r="H363" s="2184">
        <v>10</v>
      </c>
      <c r="I363" s="86"/>
      <c r="J363" s="2179"/>
      <c r="K363" s="2181"/>
      <c r="L363" s="85">
        <v>5</v>
      </c>
      <c r="M363" s="85"/>
      <c r="N363" s="85">
        <v>2060</v>
      </c>
      <c r="O363" s="315">
        <v>2215</v>
      </c>
      <c r="U363" s="60"/>
      <c r="V363" s="60"/>
      <c r="W363" s="60"/>
    </row>
    <row r="364" spans="1:23">
      <c r="A364" s="115" t="s">
        <v>1108</v>
      </c>
      <c r="B364" s="85" t="s">
        <v>927</v>
      </c>
      <c r="C364" s="85">
        <v>1500</v>
      </c>
      <c r="D364" s="85">
        <v>800</v>
      </c>
      <c r="E364" s="2182"/>
      <c r="F364" s="87">
        <v>2500</v>
      </c>
      <c r="G364" s="87">
        <v>500</v>
      </c>
      <c r="H364" s="2184"/>
      <c r="I364" s="86"/>
      <c r="J364" s="2179"/>
      <c r="K364" s="2181"/>
      <c r="L364" s="85">
        <v>6.8</v>
      </c>
      <c r="M364" s="85"/>
      <c r="N364" s="85">
        <v>2365</v>
      </c>
      <c r="O364" s="315">
        <v>2540</v>
      </c>
      <c r="U364" s="60"/>
      <c r="V364" s="60"/>
      <c r="W364" s="60"/>
    </row>
    <row r="365" spans="1:23">
      <c r="A365" s="115" t="s">
        <v>1109</v>
      </c>
      <c r="B365" s="85" t="s">
        <v>927</v>
      </c>
      <c r="C365" s="85">
        <v>1500</v>
      </c>
      <c r="D365" s="85">
        <v>1000</v>
      </c>
      <c r="E365" s="2182"/>
      <c r="F365" s="87">
        <v>2500</v>
      </c>
      <c r="G365" s="87">
        <v>500</v>
      </c>
      <c r="H365" s="2184"/>
      <c r="I365" s="86"/>
      <c r="J365" s="2179"/>
      <c r="K365" s="2181"/>
      <c r="L365" s="85">
        <v>10</v>
      </c>
      <c r="M365" s="85"/>
      <c r="N365" s="85">
        <v>3105</v>
      </c>
      <c r="O365" s="315">
        <v>3335</v>
      </c>
      <c r="U365" s="60"/>
      <c r="V365" s="60"/>
      <c r="W365" s="60"/>
    </row>
    <row r="366" spans="1:23">
      <c r="A366" s="115" t="s">
        <v>1110</v>
      </c>
      <c r="B366" s="85" t="s">
        <v>927</v>
      </c>
      <c r="C366" s="85">
        <v>1800</v>
      </c>
      <c r="D366" s="85">
        <v>600</v>
      </c>
      <c r="E366" s="2182"/>
      <c r="F366" s="87">
        <v>2500</v>
      </c>
      <c r="G366" s="87">
        <v>500</v>
      </c>
      <c r="H366" s="2184">
        <v>12</v>
      </c>
      <c r="I366" s="86"/>
      <c r="J366" s="2179"/>
      <c r="K366" s="2181"/>
      <c r="L366" s="85">
        <v>6</v>
      </c>
      <c r="M366" s="85"/>
      <c r="N366" s="85">
        <v>2475</v>
      </c>
      <c r="O366" s="315">
        <v>2655</v>
      </c>
      <c r="U366" s="60"/>
      <c r="V366" s="60"/>
      <c r="W366" s="60"/>
    </row>
    <row r="367" spans="1:23">
      <c r="A367" s="115" t="s">
        <v>1111</v>
      </c>
      <c r="B367" s="85" t="s">
        <v>927</v>
      </c>
      <c r="C367" s="85">
        <v>1800</v>
      </c>
      <c r="D367" s="85">
        <v>800</v>
      </c>
      <c r="E367" s="2182"/>
      <c r="F367" s="87">
        <v>2500</v>
      </c>
      <c r="G367" s="87">
        <v>500</v>
      </c>
      <c r="H367" s="2184"/>
      <c r="I367" s="86"/>
      <c r="J367" s="2179"/>
      <c r="K367" s="2181"/>
      <c r="L367" s="85">
        <v>8</v>
      </c>
      <c r="M367" s="85"/>
      <c r="N367" s="85">
        <v>2835</v>
      </c>
      <c r="O367" s="315">
        <v>3050</v>
      </c>
      <c r="U367" s="60"/>
      <c r="V367" s="60"/>
      <c r="W367" s="60"/>
    </row>
    <row r="368" spans="1:23">
      <c r="A368" s="115" t="s">
        <v>1112</v>
      </c>
      <c r="B368" s="85" t="s">
        <v>927</v>
      </c>
      <c r="C368" s="85">
        <v>1800</v>
      </c>
      <c r="D368" s="85">
        <v>1000</v>
      </c>
      <c r="E368" s="2182"/>
      <c r="F368" s="87">
        <v>2500</v>
      </c>
      <c r="G368" s="87">
        <v>500</v>
      </c>
      <c r="H368" s="2184"/>
      <c r="I368" s="86"/>
      <c r="J368" s="2179"/>
      <c r="K368" s="2181"/>
      <c r="L368" s="85">
        <v>12</v>
      </c>
      <c r="M368" s="85"/>
      <c r="N368" s="85">
        <v>3725</v>
      </c>
      <c r="O368" s="315">
        <v>4000</v>
      </c>
      <c r="U368" s="60"/>
      <c r="V368" s="60"/>
      <c r="W368" s="60"/>
    </row>
    <row r="369" spans="1:23">
      <c r="A369" s="115" t="s">
        <v>1113</v>
      </c>
      <c r="B369" s="85" t="s">
        <v>927</v>
      </c>
      <c r="C369" s="85">
        <v>2100</v>
      </c>
      <c r="D369" s="85">
        <v>600</v>
      </c>
      <c r="E369" s="2182"/>
      <c r="F369" s="87">
        <v>2500</v>
      </c>
      <c r="G369" s="87">
        <v>500</v>
      </c>
      <c r="H369" s="2184">
        <v>14</v>
      </c>
      <c r="I369" s="86"/>
      <c r="J369" s="2179"/>
      <c r="K369" s="2181"/>
      <c r="L369" s="85">
        <v>7</v>
      </c>
      <c r="M369" s="85"/>
      <c r="N369" s="85">
        <v>2885</v>
      </c>
      <c r="O369" s="315">
        <v>3100</v>
      </c>
      <c r="U369" s="60"/>
      <c r="V369" s="60"/>
      <c r="W369" s="60"/>
    </row>
    <row r="370" spans="1:23">
      <c r="A370" s="115" t="s">
        <v>1114</v>
      </c>
      <c r="B370" s="85" t="s">
        <v>927</v>
      </c>
      <c r="C370" s="85">
        <v>2100</v>
      </c>
      <c r="D370" s="85">
        <v>800</v>
      </c>
      <c r="E370" s="2182"/>
      <c r="F370" s="87">
        <v>2500</v>
      </c>
      <c r="G370" s="87">
        <v>500</v>
      </c>
      <c r="H370" s="2184"/>
      <c r="I370" s="86"/>
      <c r="J370" s="2179"/>
      <c r="K370" s="2181"/>
      <c r="L370" s="85">
        <v>9.5</v>
      </c>
      <c r="M370" s="85"/>
      <c r="N370" s="85">
        <v>3310</v>
      </c>
      <c r="O370" s="315">
        <v>3555</v>
      </c>
      <c r="U370" s="60"/>
      <c r="V370" s="60"/>
      <c r="W370" s="60"/>
    </row>
    <row r="371" spans="1:23">
      <c r="A371" s="115" t="s">
        <v>1115</v>
      </c>
      <c r="B371" s="85" t="s">
        <v>927</v>
      </c>
      <c r="C371" s="85">
        <v>2100</v>
      </c>
      <c r="D371" s="85">
        <v>1000</v>
      </c>
      <c r="E371" s="2182"/>
      <c r="F371" s="87">
        <v>2500</v>
      </c>
      <c r="G371" s="87">
        <v>500</v>
      </c>
      <c r="H371" s="2184"/>
      <c r="I371" s="86"/>
      <c r="J371" s="2179"/>
      <c r="K371" s="2181"/>
      <c r="L371" s="85">
        <v>14.4</v>
      </c>
      <c r="M371" s="85"/>
      <c r="N371" s="85">
        <v>4345</v>
      </c>
      <c r="O371" s="315">
        <v>4665</v>
      </c>
      <c r="U371" s="60"/>
      <c r="V371" s="60"/>
      <c r="W371" s="60"/>
    </row>
    <row r="372" spans="1:23" ht="12" customHeight="1">
      <c r="A372" s="2169" t="s">
        <v>1116</v>
      </c>
      <c r="B372" s="2169"/>
      <c r="C372" s="2169"/>
      <c r="D372" s="2169"/>
      <c r="E372" s="2169"/>
      <c r="F372" s="2169"/>
      <c r="G372" s="2169"/>
      <c r="H372" s="2169"/>
      <c r="I372" s="2169"/>
      <c r="J372" s="2169"/>
      <c r="K372" s="2169"/>
      <c r="L372" s="2169"/>
      <c r="M372" s="2169"/>
      <c r="N372" s="2169"/>
      <c r="O372" s="2169"/>
      <c r="T372" s="60"/>
      <c r="U372" s="60"/>
      <c r="V372" s="60"/>
      <c r="W372" s="60"/>
    </row>
    <row r="373" spans="1:23" ht="60" customHeight="1">
      <c r="A373" s="195" t="s">
        <v>1117</v>
      </c>
      <c r="B373" s="125" t="s">
        <v>927</v>
      </c>
      <c r="C373" s="125">
        <v>1200</v>
      </c>
      <c r="D373" s="125" t="s">
        <v>927</v>
      </c>
      <c r="E373" s="87" t="s">
        <v>1118</v>
      </c>
      <c r="F373" s="87">
        <v>2500</v>
      </c>
      <c r="G373" s="87">
        <v>500</v>
      </c>
      <c r="H373" s="87"/>
      <c r="I373" s="2178" t="s">
        <v>606</v>
      </c>
      <c r="J373" s="2179" t="s">
        <v>628</v>
      </c>
      <c r="K373" s="2181" t="s">
        <v>740</v>
      </c>
      <c r="L373" s="125">
        <v>6.7</v>
      </c>
      <c r="M373" s="125"/>
      <c r="N373" s="125">
        <v>1735</v>
      </c>
      <c r="O373" s="332">
        <v>1865</v>
      </c>
      <c r="U373" s="60"/>
      <c r="V373" s="60"/>
      <c r="W373" s="60"/>
    </row>
    <row r="374" spans="1:23" ht="60">
      <c r="A374" s="110" t="s">
        <v>1119</v>
      </c>
      <c r="B374" s="85" t="s">
        <v>927</v>
      </c>
      <c r="C374" s="85">
        <v>1200</v>
      </c>
      <c r="D374" s="85" t="s">
        <v>927</v>
      </c>
      <c r="E374" s="87" t="s">
        <v>962</v>
      </c>
      <c r="F374" s="87">
        <v>2500</v>
      </c>
      <c r="G374" s="87">
        <v>500</v>
      </c>
      <c r="H374" s="86"/>
      <c r="I374" s="2178"/>
      <c r="J374" s="2179"/>
      <c r="K374" s="2181"/>
      <c r="L374" s="85">
        <v>7.4</v>
      </c>
      <c r="M374" s="85"/>
      <c r="N374" s="85">
        <v>1760</v>
      </c>
      <c r="O374" s="315">
        <v>1890</v>
      </c>
      <c r="U374" s="60"/>
      <c r="V374" s="60"/>
      <c r="W374" s="60"/>
    </row>
    <row r="375" spans="1:23" ht="60">
      <c r="A375" s="110" t="s">
        <v>1120</v>
      </c>
      <c r="B375" s="85" t="s">
        <v>927</v>
      </c>
      <c r="C375" s="85">
        <v>1200</v>
      </c>
      <c r="D375" s="85" t="s">
        <v>927</v>
      </c>
      <c r="E375" s="86" t="s">
        <v>1121</v>
      </c>
      <c r="F375" s="87">
        <v>2500</v>
      </c>
      <c r="G375" s="87">
        <v>500</v>
      </c>
      <c r="H375" s="86"/>
      <c r="I375" s="2178"/>
      <c r="J375" s="2179"/>
      <c r="K375" s="2181"/>
      <c r="L375" s="85">
        <v>7.1</v>
      </c>
      <c r="M375" s="85"/>
      <c r="N375" s="85">
        <v>1795</v>
      </c>
      <c r="O375" s="315">
        <v>1930</v>
      </c>
      <c r="U375" s="60"/>
      <c r="V375" s="60"/>
      <c r="W375" s="60"/>
    </row>
    <row r="376" spans="1:23" ht="60">
      <c r="A376" s="110" t="s">
        <v>1122</v>
      </c>
      <c r="B376" s="85" t="s">
        <v>927</v>
      </c>
      <c r="C376" s="85">
        <v>1500</v>
      </c>
      <c r="D376" s="85" t="s">
        <v>927</v>
      </c>
      <c r="E376" s="86" t="s">
        <v>1123</v>
      </c>
      <c r="F376" s="87">
        <v>2500</v>
      </c>
      <c r="G376" s="87">
        <v>500</v>
      </c>
      <c r="H376" s="86"/>
      <c r="I376" s="2178"/>
      <c r="J376" s="2179"/>
      <c r="K376" s="2181"/>
      <c r="L376" s="85">
        <v>8.5</v>
      </c>
      <c r="M376" s="85"/>
      <c r="N376" s="85">
        <v>1940</v>
      </c>
      <c r="O376" s="315">
        <v>2085</v>
      </c>
      <c r="U376" s="60"/>
      <c r="V376" s="60"/>
      <c r="W376" s="60"/>
    </row>
    <row r="377" spans="1:23" ht="60">
      <c r="A377" s="110" t="s">
        <v>1124</v>
      </c>
      <c r="B377" s="85" t="s">
        <v>927</v>
      </c>
      <c r="C377" s="85">
        <v>1500</v>
      </c>
      <c r="D377" s="85" t="s">
        <v>927</v>
      </c>
      <c r="E377" s="86" t="s">
        <v>966</v>
      </c>
      <c r="F377" s="87">
        <v>2500</v>
      </c>
      <c r="G377" s="87">
        <v>500</v>
      </c>
      <c r="H377" s="86"/>
      <c r="I377" s="2178"/>
      <c r="J377" s="2179"/>
      <c r="K377" s="2181"/>
      <c r="L377" s="85">
        <v>9</v>
      </c>
      <c r="M377" s="85"/>
      <c r="N377" s="85">
        <v>1970</v>
      </c>
      <c r="O377" s="315">
        <v>2115</v>
      </c>
      <c r="U377" s="60"/>
      <c r="V377" s="60"/>
      <c r="W377" s="60"/>
    </row>
    <row r="378" spans="1:23" ht="60">
      <c r="A378" s="110" t="s">
        <v>1125</v>
      </c>
      <c r="B378" s="85" t="s">
        <v>927</v>
      </c>
      <c r="C378" s="85">
        <v>1500</v>
      </c>
      <c r="D378" s="85" t="s">
        <v>927</v>
      </c>
      <c r="E378" s="86" t="s">
        <v>1126</v>
      </c>
      <c r="F378" s="87">
        <v>2500</v>
      </c>
      <c r="G378" s="87">
        <v>500</v>
      </c>
      <c r="H378" s="86"/>
      <c r="I378" s="2178"/>
      <c r="J378" s="2179"/>
      <c r="K378" s="2181"/>
      <c r="L378" s="85">
        <v>9.5</v>
      </c>
      <c r="M378" s="85"/>
      <c r="N378" s="85">
        <v>2000</v>
      </c>
      <c r="O378" s="315">
        <v>2150</v>
      </c>
      <c r="U378" s="60"/>
      <c r="V378" s="60"/>
      <c r="W378" s="60"/>
    </row>
    <row r="379" spans="1:23" ht="60">
      <c r="A379" s="110" t="s">
        <v>1127</v>
      </c>
      <c r="B379" s="85" t="s">
        <v>927</v>
      </c>
      <c r="C379" s="85">
        <v>1800</v>
      </c>
      <c r="D379" s="85" t="s">
        <v>927</v>
      </c>
      <c r="E379" s="86" t="s">
        <v>1128</v>
      </c>
      <c r="F379" s="87">
        <v>2500</v>
      </c>
      <c r="G379" s="87">
        <v>500</v>
      </c>
      <c r="H379" s="86"/>
      <c r="I379" s="2178"/>
      <c r="J379" s="2179"/>
      <c r="K379" s="2181"/>
      <c r="L379" s="85">
        <v>9.8000000000000007</v>
      </c>
      <c r="M379" s="85"/>
      <c r="N379" s="85">
        <v>2210</v>
      </c>
      <c r="O379" s="315">
        <v>2370</v>
      </c>
      <c r="U379" s="60"/>
      <c r="V379" s="60"/>
      <c r="W379" s="60"/>
    </row>
    <row r="380" spans="1:23" ht="60">
      <c r="A380" s="110" t="s">
        <v>1129</v>
      </c>
      <c r="B380" s="85" t="s">
        <v>927</v>
      </c>
      <c r="C380" s="85">
        <v>1800</v>
      </c>
      <c r="D380" s="85" t="s">
        <v>927</v>
      </c>
      <c r="E380" s="86" t="s">
        <v>970</v>
      </c>
      <c r="F380" s="87">
        <v>2500</v>
      </c>
      <c r="G380" s="87">
        <v>500</v>
      </c>
      <c r="H380" s="86"/>
      <c r="I380" s="2178"/>
      <c r="J380" s="2179"/>
      <c r="K380" s="2181"/>
      <c r="L380" s="85">
        <v>10.3</v>
      </c>
      <c r="M380" s="85"/>
      <c r="N380" s="85">
        <v>2235</v>
      </c>
      <c r="O380" s="315">
        <v>2400</v>
      </c>
      <c r="U380" s="60"/>
      <c r="V380" s="60"/>
      <c r="W380" s="60"/>
    </row>
    <row r="381" spans="1:23" ht="60">
      <c r="A381" s="110" t="s">
        <v>1130</v>
      </c>
      <c r="B381" s="85" t="s">
        <v>927</v>
      </c>
      <c r="C381" s="85">
        <v>1800</v>
      </c>
      <c r="D381" s="85" t="s">
        <v>927</v>
      </c>
      <c r="E381" s="86" t="s">
        <v>972</v>
      </c>
      <c r="F381" s="87">
        <v>2500</v>
      </c>
      <c r="G381" s="87">
        <v>500</v>
      </c>
      <c r="H381" s="86"/>
      <c r="I381" s="2178"/>
      <c r="J381" s="2179"/>
      <c r="K381" s="2181"/>
      <c r="L381" s="85">
        <v>10.8</v>
      </c>
      <c r="M381" s="85"/>
      <c r="N381" s="85">
        <v>2265</v>
      </c>
      <c r="O381" s="315">
        <v>2435</v>
      </c>
      <c r="U381" s="60"/>
      <c r="V381" s="60"/>
      <c r="W381" s="60"/>
    </row>
    <row r="382" spans="1:23" ht="60">
      <c r="A382" s="110" t="s">
        <v>1131</v>
      </c>
      <c r="B382" s="85" t="s">
        <v>927</v>
      </c>
      <c r="C382" s="85">
        <v>2100</v>
      </c>
      <c r="D382" s="85" t="s">
        <v>927</v>
      </c>
      <c r="E382" s="86" t="s">
        <v>1132</v>
      </c>
      <c r="F382" s="87">
        <v>2500</v>
      </c>
      <c r="G382" s="87">
        <v>500</v>
      </c>
      <c r="H382" s="86"/>
      <c r="I382" s="2178"/>
      <c r="J382" s="2179"/>
      <c r="K382" s="2181"/>
      <c r="L382" s="85">
        <v>11.1</v>
      </c>
      <c r="M382" s="85"/>
      <c r="N382" s="85">
        <v>2695</v>
      </c>
      <c r="O382" s="315">
        <v>2895</v>
      </c>
      <c r="U382" s="60"/>
      <c r="V382" s="60"/>
      <c r="W382" s="60"/>
    </row>
    <row r="383" spans="1:23" ht="60">
      <c r="A383" s="110" t="s">
        <v>1133</v>
      </c>
      <c r="B383" s="85" t="s">
        <v>927</v>
      </c>
      <c r="C383" s="85">
        <v>2100</v>
      </c>
      <c r="D383" s="85" t="s">
        <v>927</v>
      </c>
      <c r="E383" s="86" t="s">
        <v>1134</v>
      </c>
      <c r="F383" s="87">
        <v>2500</v>
      </c>
      <c r="G383" s="87">
        <v>500</v>
      </c>
      <c r="H383" s="86"/>
      <c r="I383" s="2178"/>
      <c r="J383" s="2179"/>
      <c r="K383" s="2181"/>
      <c r="L383" s="85">
        <v>11.6</v>
      </c>
      <c r="M383" s="85"/>
      <c r="N383" s="85">
        <v>2750</v>
      </c>
      <c r="O383" s="315">
        <v>2950</v>
      </c>
      <c r="U383" s="60"/>
      <c r="V383" s="60"/>
      <c r="W383" s="60"/>
    </row>
    <row r="384" spans="1:23" ht="60">
      <c r="A384" s="110" t="s">
        <v>1135</v>
      </c>
      <c r="B384" s="85" t="s">
        <v>927</v>
      </c>
      <c r="C384" s="85">
        <v>2100</v>
      </c>
      <c r="D384" s="85" t="s">
        <v>927</v>
      </c>
      <c r="E384" s="86" t="s">
        <v>1136</v>
      </c>
      <c r="F384" s="87">
        <v>2500</v>
      </c>
      <c r="G384" s="87">
        <v>500</v>
      </c>
      <c r="H384" s="86"/>
      <c r="I384" s="2178"/>
      <c r="J384" s="2179"/>
      <c r="K384" s="2181"/>
      <c r="L384" s="85">
        <v>12</v>
      </c>
      <c r="M384" s="85"/>
      <c r="N384" s="85">
        <v>2815</v>
      </c>
      <c r="O384" s="315">
        <v>3025</v>
      </c>
      <c r="U384" s="60"/>
      <c r="V384" s="60"/>
      <c r="W384" s="60"/>
    </row>
    <row r="385" spans="1:23" ht="24">
      <c r="A385" s="110" t="s">
        <v>1137</v>
      </c>
      <c r="B385" s="85" t="s">
        <v>927</v>
      </c>
      <c r="C385" s="85">
        <v>1200</v>
      </c>
      <c r="D385" s="85">
        <v>600</v>
      </c>
      <c r="E385" s="86" t="s">
        <v>1138</v>
      </c>
      <c r="F385" s="87">
        <v>2500</v>
      </c>
      <c r="G385" s="87">
        <v>500</v>
      </c>
      <c r="H385" s="2180">
        <v>1</v>
      </c>
      <c r="I385" s="2178"/>
      <c r="J385" s="2179"/>
      <c r="K385" s="2181"/>
      <c r="L385" s="85">
        <v>12.5</v>
      </c>
      <c r="M385" s="85"/>
      <c r="N385" s="85">
        <v>3385</v>
      </c>
      <c r="O385" s="315">
        <v>3635</v>
      </c>
      <c r="U385" s="60"/>
      <c r="V385" s="60"/>
      <c r="W385" s="60"/>
    </row>
    <row r="386" spans="1:23" ht="36">
      <c r="A386" s="110" t="s">
        <v>1139</v>
      </c>
      <c r="B386" s="85" t="s">
        <v>927</v>
      </c>
      <c r="C386" s="85">
        <v>1200</v>
      </c>
      <c r="D386" s="85">
        <v>800</v>
      </c>
      <c r="E386" s="86" t="s">
        <v>1140</v>
      </c>
      <c r="F386" s="87">
        <v>2500</v>
      </c>
      <c r="G386" s="87">
        <v>500</v>
      </c>
      <c r="H386" s="2180"/>
      <c r="I386" s="2180"/>
      <c r="J386" s="2179"/>
      <c r="K386" s="2181"/>
      <c r="L386" s="85">
        <v>12.8</v>
      </c>
      <c r="M386" s="85"/>
      <c r="N386" s="85">
        <v>3650</v>
      </c>
      <c r="O386" s="315">
        <v>3920</v>
      </c>
      <c r="U386" s="60"/>
      <c r="V386" s="60"/>
      <c r="W386" s="60"/>
    </row>
    <row r="387" spans="1:23" ht="36">
      <c r="A387" s="110" t="s">
        <v>1141</v>
      </c>
      <c r="B387" s="85" t="s">
        <v>927</v>
      </c>
      <c r="C387" s="85">
        <v>1200</v>
      </c>
      <c r="D387" s="85">
        <v>1000</v>
      </c>
      <c r="E387" s="87" t="s">
        <v>1142</v>
      </c>
      <c r="F387" s="87">
        <v>2500</v>
      </c>
      <c r="G387" s="87">
        <v>500</v>
      </c>
      <c r="H387" s="2180"/>
      <c r="I387" s="2180"/>
      <c r="J387" s="2179"/>
      <c r="K387" s="2181"/>
      <c r="L387" s="85">
        <v>15.9</v>
      </c>
      <c r="M387" s="85"/>
      <c r="N387" s="85">
        <v>4275</v>
      </c>
      <c r="O387" s="315">
        <v>4590</v>
      </c>
      <c r="U387" s="60"/>
      <c r="V387" s="60"/>
      <c r="W387" s="60"/>
    </row>
    <row r="388" spans="1:23" ht="24">
      <c r="A388" s="110" t="s">
        <v>1143</v>
      </c>
      <c r="B388" s="85" t="s">
        <v>927</v>
      </c>
      <c r="C388" s="85">
        <v>1500</v>
      </c>
      <c r="D388" s="85">
        <v>600</v>
      </c>
      <c r="E388" s="86" t="s">
        <v>1144</v>
      </c>
      <c r="F388" s="87">
        <v>2500</v>
      </c>
      <c r="G388" s="87">
        <v>500</v>
      </c>
      <c r="H388" s="2180"/>
      <c r="I388" s="2180"/>
      <c r="J388" s="2179"/>
      <c r="K388" s="2181"/>
      <c r="L388" s="85">
        <v>15.6</v>
      </c>
      <c r="M388" s="85"/>
      <c r="N388" s="85">
        <v>4000</v>
      </c>
      <c r="O388" s="315">
        <v>4300</v>
      </c>
      <c r="U388" s="60"/>
      <c r="V388" s="60"/>
      <c r="W388" s="60"/>
    </row>
    <row r="389" spans="1:23" ht="72">
      <c r="A389" s="110" t="s">
        <v>1145</v>
      </c>
      <c r="B389" s="85" t="s">
        <v>927</v>
      </c>
      <c r="C389" s="85">
        <v>1500</v>
      </c>
      <c r="D389" s="85">
        <v>800</v>
      </c>
      <c r="E389" s="86" t="s">
        <v>1146</v>
      </c>
      <c r="F389" s="87">
        <v>2500</v>
      </c>
      <c r="G389" s="87">
        <v>500</v>
      </c>
      <c r="H389" s="2180"/>
      <c r="I389" s="2180"/>
      <c r="J389" s="2179"/>
      <c r="K389" s="2181"/>
      <c r="L389" s="85">
        <v>16</v>
      </c>
      <c r="M389" s="85"/>
      <c r="N389" s="85">
        <v>4330</v>
      </c>
      <c r="O389" s="315">
        <v>4650</v>
      </c>
      <c r="U389" s="60"/>
      <c r="V389" s="60"/>
      <c r="W389" s="60"/>
    </row>
    <row r="390" spans="1:23" ht="24">
      <c r="A390" s="110" t="s">
        <v>1147</v>
      </c>
      <c r="B390" s="85" t="s">
        <v>927</v>
      </c>
      <c r="C390" s="85">
        <v>1500</v>
      </c>
      <c r="D390" s="85">
        <v>1000</v>
      </c>
      <c r="E390" s="86" t="s">
        <v>1148</v>
      </c>
      <c r="F390" s="87">
        <v>2500</v>
      </c>
      <c r="G390" s="87">
        <v>500</v>
      </c>
      <c r="H390" s="2180"/>
      <c r="I390" s="2180"/>
      <c r="J390" s="2179"/>
      <c r="K390" s="2181"/>
      <c r="L390" s="85">
        <v>20.07</v>
      </c>
      <c r="M390" s="85"/>
      <c r="N390" s="85">
        <v>5100</v>
      </c>
      <c r="O390" s="315">
        <v>5480</v>
      </c>
      <c r="U390" s="60"/>
      <c r="V390" s="60"/>
      <c r="W390" s="60"/>
    </row>
    <row r="391" spans="1:23" ht="24">
      <c r="A391" s="110" t="s">
        <v>1149</v>
      </c>
      <c r="B391" s="85" t="s">
        <v>927</v>
      </c>
      <c r="C391" s="85">
        <v>1800</v>
      </c>
      <c r="D391" s="85">
        <v>600</v>
      </c>
      <c r="E391" s="86" t="s">
        <v>1150</v>
      </c>
      <c r="F391" s="87">
        <v>2500</v>
      </c>
      <c r="G391" s="87">
        <v>500</v>
      </c>
      <c r="H391" s="2180"/>
      <c r="I391" s="2180"/>
      <c r="J391" s="2179"/>
      <c r="K391" s="2181"/>
      <c r="L391" s="85">
        <v>18.2</v>
      </c>
      <c r="M391" s="85"/>
      <c r="N391" s="85">
        <v>4680</v>
      </c>
      <c r="O391" s="315">
        <v>5025</v>
      </c>
      <c r="U391" s="60"/>
      <c r="V391" s="60"/>
      <c r="W391" s="60"/>
    </row>
    <row r="392" spans="1:23" ht="24">
      <c r="A392" s="110" t="s">
        <v>1151</v>
      </c>
      <c r="B392" s="85" t="s">
        <v>927</v>
      </c>
      <c r="C392" s="85">
        <v>1800</v>
      </c>
      <c r="D392" s="85">
        <v>800</v>
      </c>
      <c r="E392" s="86" t="s">
        <v>1152</v>
      </c>
      <c r="F392" s="87">
        <v>2500</v>
      </c>
      <c r="G392" s="87">
        <v>500</v>
      </c>
      <c r="H392" s="2180"/>
      <c r="I392" s="2180"/>
      <c r="J392" s="2179"/>
      <c r="K392" s="2181"/>
      <c r="L392" s="85">
        <v>18.600000000000001</v>
      </c>
      <c r="M392" s="85"/>
      <c r="N392" s="85">
        <v>5070</v>
      </c>
      <c r="O392" s="315">
        <v>5445</v>
      </c>
      <c r="U392" s="60"/>
      <c r="V392" s="60"/>
      <c r="W392" s="60"/>
    </row>
    <row r="393" spans="1:23" ht="72">
      <c r="A393" s="115" t="s">
        <v>1153</v>
      </c>
      <c r="B393" s="85" t="s">
        <v>927</v>
      </c>
      <c r="C393" s="85">
        <v>1800</v>
      </c>
      <c r="D393" s="85">
        <v>1000</v>
      </c>
      <c r="E393" s="86" t="s">
        <v>1154</v>
      </c>
      <c r="F393" s="87">
        <v>2500</v>
      </c>
      <c r="G393" s="87">
        <v>500</v>
      </c>
      <c r="H393" s="2180"/>
      <c r="I393" s="2180"/>
      <c r="J393" s="2179"/>
      <c r="K393" s="2181"/>
      <c r="L393" s="85">
        <v>23.5</v>
      </c>
      <c r="M393" s="85"/>
      <c r="N393" s="85">
        <v>5985</v>
      </c>
      <c r="O393" s="315">
        <v>6430</v>
      </c>
      <c r="U393" s="60"/>
      <c r="V393" s="60"/>
      <c r="W393" s="60"/>
    </row>
    <row r="394" spans="1:23" ht="24">
      <c r="A394" s="115" t="s">
        <v>1155</v>
      </c>
      <c r="B394" s="85" t="s">
        <v>927</v>
      </c>
      <c r="C394" s="85">
        <v>2100</v>
      </c>
      <c r="D394" s="85">
        <v>600</v>
      </c>
      <c r="E394" s="86" t="s">
        <v>1156</v>
      </c>
      <c r="F394" s="87">
        <v>2500</v>
      </c>
      <c r="G394" s="87">
        <v>500</v>
      </c>
      <c r="H394" s="2180"/>
      <c r="I394" s="2180"/>
      <c r="J394" s="2179"/>
      <c r="K394" s="2181"/>
      <c r="L394" s="85">
        <v>20.7</v>
      </c>
      <c r="M394" s="85"/>
      <c r="N394" s="85">
        <v>5580</v>
      </c>
      <c r="O394" s="315">
        <v>5995</v>
      </c>
      <c r="U394" s="60"/>
      <c r="V394" s="60"/>
      <c r="W394" s="60"/>
    </row>
    <row r="395" spans="1:23" ht="24">
      <c r="A395" s="115" t="s">
        <v>1157</v>
      </c>
      <c r="B395" s="85" t="s">
        <v>927</v>
      </c>
      <c r="C395" s="85">
        <v>2100</v>
      </c>
      <c r="D395" s="85">
        <v>800</v>
      </c>
      <c r="E395" s="86" t="s">
        <v>1156</v>
      </c>
      <c r="F395" s="87">
        <v>2500</v>
      </c>
      <c r="G395" s="87">
        <v>500</v>
      </c>
      <c r="H395" s="2180"/>
      <c r="I395" s="2180"/>
      <c r="J395" s="2179"/>
      <c r="K395" s="2181"/>
      <c r="L395" s="85">
        <v>21.2</v>
      </c>
      <c r="M395" s="85"/>
      <c r="N395" s="85">
        <v>6055</v>
      </c>
      <c r="O395" s="315">
        <v>6505</v>
      </c>
      <c r="U395" s="60"/>
      <c r="V395" s="60"/>
      <c r="W395" s="60"/>
    </row>
    <row r="396" spans="1:23" ht="72">
      <c r="A396" s="316" t="s">
        <v>1158</v>
      </c>
      <c r="B396" s="111" t="s">
        <v>927</v>
      </c>
      <c r="C396" s="111">
        <v>2100</v>
      </c>
      <c r="D396" s="111">
        <v>1000</v>
      </c>
      <c r="E396" s="112" t="s">
        <v>1159</v>
      </c>
      <c r="F396" s="87">
        <v>2500</v>
      </c>
      <c r="G396" s="87">
        <v>500</v>
      </c>
      <c r="H396" s="2180"/>
      <c r="I396" s="2180"/>
      <c r="J396" s="2179"/>
      <c r="K396" s="2181"/>
      <c r="L396" s="111">
        <v>26.87</v>
      </c>
      <c r="M396" s="111"/>
      <c r="N396" s="111">
        <v>7155</v>
      </c>
      <c r="O396" s="330">
        <v>7685</v>
      </c>
      <c r="U396" s="60"/>
      <c r="V396" s="60"/>
      <c r="W396" s="60"/>
    </row>
    <row r="397" spans="1:23" ht="12" customHeight="1">
      <c r="A397" s="2169" t="s">
        <v>1160</v>
      </c>
      <c r="B397" s="2169"/>
      <c r="C397" s="2169"/>
      <c r="D397" s="2169"/>
      <c r="E397" s="2169"/>
      <c r="F397" s="2169"/>
      <c r="G397" s="2169"/>
      <c r="H397" s="2169"/>
      <c r="I397" s="2169"/>
      <c r="J397" s="2169"/>
      <c r="K397" s="2169"/>
      <c r="L397" s="2169"/>
      <c r="M397" s="2169"/>
      <c r="N397" s="2169"/>
      <c r="O397" s="2169"/>
      <c r="T397" s="60"/>
      <c r="U397" s="60"/>
      <c r="V397" s="60"/>
      <c r="W397" s="60"/>
    </row>
    <row r="398" spans="1:23" ht="12" customHeight="1">
      <c r="A398" s="124" t="s">
        <v>1161</v>
      </c>
      <c r="B398" s="125">
        <v>2000</v>
      </c>
      <c r="C398" s="125">
        <v>1200</v>
      </c>
      <c r="D398" s="125">
        <v>600</v>
      </c>
      <c r="E398" s="87"/>
      <c r="F398" s="87"/>
      <c r="G398" s="87"/>
      <c r="H398" s="87"/>
      <c r="I398" s="2178" t="s">
        <v>606</v>
      </c>
      <c r="J398" s="2179" t="s">
        <v>628</v>
      </c>
      <c r="K398" s="2181" t="s">
        <v>740</v>
      </c>
      <c r="L398" s="125"/>
      <c r="M398" s="125"/>
      <c r="N398" s="125">
        <v>12350</v>
      </c>
      <c r="O398" s="332">
        <v>13270</v>
      </c>
      <c r="U398" s="60"/>
      <c r="V398" s="60"/>
      <c r="W398" s="60"/>
    </row>
    <row r="399" spans="1:23" ht="96">
      <c r="A399" s="115" t="s">
        <v>1162</v>
      </c>
      <c r="B399" s="85">
        <v>2000</v>
      </c>
      <c r="C399" s="85">
        <v>1200</v>
      </c>
      <c r="D399" s="85">
        <v>600</v>
      </c>
      <c r="E399" s="86" t="s">
        <v>1163</v>
      </c>
      <c r="F399" s="87">
        <v>2400</v>
      </c>
      <c r="G399" s="87">
        <v>500</v>
      </c>
      <c r="H399" s="87">
        <v>3</v>
      </c>
      <c r="I399" s="2178"/>
      <c r="J399" s="2179"/>
      <c r="K399" s="2181"/>
      <c r="L399" s="85">
        <v>40.340000000000003</v>
      </c>
      <c r="M399" s="85"/>
      <c r="N399" s="85">
        <v>15495</v>
      </c>
      <c r="O399" s="315">
        <v>16645</v>
      </c>
      <c r="U399" s="60"/>
      <c r="V399" s="60"/>
      <c r="W399" s="60"/>
    </row>
    <row r="400" spans="1:23">
      <c r="A400" s="115" t="s">
        <v>1164</v>
      </c>
      <c r="B400" s="85">
        <v>2000</v>
      </c>
      <c r="C400" s="85">
        <v>1200</v>
      </c>
      <c r="D400" s="85">
        <v>800</v>
      </c>
      <c r="E400" s="86"/>
      <c r="F400" s="86">
        <v>2400</v>
      </c>
      <c r="G400" s="86">
        <v>500</v>
      </c>
      <c r="H400" s="86">
        <v>3</v>
      </c>
      <c r="I400" s="2178"/>
      <c r="J400" s="2179"/>
      <c r="K400" s="2181"/>
      <c r="L400" s="85">
        <v>45.62</v>
      </c>
      <c r="M400" s="85"/>
      <c r="N400" s="85">
        <v>21420</v>
      </c>
      <c r="O400" s="315">
        <v>23015</v>
      </c>
      <c r="U400" s="60"/>
      <c r="V400" s="60"/>
      <c r="W400" s="60"/>
    </row>
    <row r="401" spans="1:23">
      <c r="A401" s="115" t="s">
        <v>1165</v>
      </c>
      <c r="B401" s="85">
        <v>2000</v>
      </c>
      <c r="C401" s="85">
        <v>1200</v>
      </c>
      <c r="D401" s="85">
        <v>800</v>
      </c>
      <c r="E401" s="86"/>
      <c r="F401" s="86"/>
      <c r="G401" s="86"/>
      <c r="H401" s="86"/>
      <c r="I401" s="2178"/>
      <c r="J401" s="2179"/>
      <c r="K401" s="2181"/>
      <c r="L401" s="85"/>
      <c r="M401" s="85"/>
      <c r="N401" s="85">
        <v>16980</v>
      </c>
      <c r="O401" s="315">
        <v>18245</v>
      </c>
      <c r="U401" s="60"/>
      <c r="V401" s="60"/>
      <c r="W401" s="60"/>
    </row>
    <row r="402" spans="1:23">
      <c r="A402" s="115" t="s">
        <v>1166</v>
      </c>
      <c r="B402" s="85">
        <v>2000</v>
      </c>
      <c r="C402" s="85">
        <v>1500</v>
      </c>
      <c r="D402" s="85">
        <v>600</v>
      </c>
      <c r="E402" s="86"/>
      <c r="F402" s="86"/>
      <c r="G402" s="86"/>
      <c r="H402" s="86"/>
      <c r="I402" s="2178"/>
      <c r="J402" s="2179"/>
      <c r="K402" s="2181"/>
      <c r="L402" s="85"/>
      <c r="M402" s="85"/>
      <c r="N402" s="85">
        <v>23645</v>
      </c>
      <c r="O402" s="315">
        <v>25405</v>
      </c>
      <c r="U402" s="60"/>
      <c r="V402" s="60"/>
      <c r="W402" s="60"/>
    </row>
    <row r="403" spans="1:23">
      <c r="A403" s="115" t="s">
        <v>1167</v>
      </c>
      <c r="B403" s="85">
        <v>2000</v>
      </c>
      <c r="C403" s="85">
        <v>1500</v>
      </c>
      <c r="D403" s="85">
        <v>600</v>
      </c>
      <c r="E403" s="86"/>
      <c r="F403" s="86">
        <v>2400</v>
      </c>
      <c r="G403" s="86">
        <v>500</v>
      </c>
      <c r="H403" s="86">
        <v>3</v>
      </c>
      <c r="I403" s="2178"/>
      <c r="J403" s="2179"/>
      <c r="K403" s="2181"/>
      <c r="L403" s="85"/>
      <c r="M403" s="85"/>
      <c r="N403" s="85">
        <v>19230</v>
      </c>
      <c r="O403" s="315">
        <v>20660</v>
      </c>
      <c r="U403" s="60"/>
      <c r="V403" s="60"/>
      <c r="W403" s="60"/>
    </row>
    <row r="404" spans="1:23">
      <c r="A404" s="115" t="s">
        <v>1168</v>
      </c>
      <c r="B404" s="85">
        <v>2000</v>
      </c>
      <c r="C404" s="85">
        <v>1500</v>
      </c>
      <c r="D404" s="85">
        <v>800</v>
      </c>
      <c r="E404" s="86"/>
      <c r="F404" s="86"/>
      <c r="G404" s="86"/>
      <c r="H404" s="86"/>
      <c r="I404" s="2178"/>
      <c r="J404" s="2179"/>
      <c r="K404" s="2181"/>
      <c r="L404" s="85"/>
      <c r="M404" s="85"/>
      <c r="N404" s="85">
        <v>25155</v>
      </c>
      <c r="O404" s="315">
        <v>27025</v>
      </c>
      <c r="U404" s="60"/>
      <c r="V404" s="60"/>
      <c r="W404" s="60"/>
    </row>
    <row r="405" spans="1:23">
      <c r="A405" s="115" t="s">
        <v>1169</v>
      </c>
      <c r="B405" s="85">
        <v>2000</v>
      </c>
      <c r="C405" s="85">
        <v>1500</v>
      </c>
      <c r="D405" s="85">
        <v>800</v>
      </c>
      <c r="E405" s="86"/>
      <c r="F405" s="86"/>
      <c r="G405" s="86"/>
      <c r="H405" s="86"/>
      <c r="I405" s="2178"/>
      <c r="J405" s="2179"/>
      <c r="K405" s="2181"/>
      <c r="L405" s="85"/>
      <c r="M405" s="85"/>
      <c r="N405" s="85">
        <v>20720</v>
      </c>
      <c r="O405" s="315">
        <v>22260</v>
      </c>
      <c r="U405" s="60"/>
      <c r="V405" s="60"/>
      <c r="W405" s="60"/>
    </row>
    <row r="406" spans="1:23">
      <c r="A406" s="115" t="s">
        <v>1170</v>
      </c>
      <c r="B406" s="85">
        <v>2000</v>
      </c>
      <c r="C406" s="85">
        <v>1800</v>
      </c>
      <c r="D406" s="85">
        <v>600</v>
      </c>
      <c r="E406" s="86"/>
      <c r="F406" s="86"/>
      <c r="G406" s="86"/>
      <c r="H406" s="86"/>
      <c r="I406" s="2178"/>
      <c r="J406" s="2179"/>
      <c r="K406" s="2181"/>
      <c r="L406" s="85"/>
      <c r="M406" s="85"/>
      <c r="N406" s="85">
        <v>25175</v>
      </c>
      <c r="O406" s="315">
        <v>27045</v>
      </c>
      <c r="U406" s="60"/>
      <c r="V406" s="60"/>
      <c r="W406" s="60"/>
    </row>
    <row r="407" spans="1:23">
      <c r="A407" s="115" t="s">
        <v>1171</v>
      </c>
      <c r="B407" s="85">
        <v>2000</v>
      </c>
      <c r="C407" s="85">
        <v>1800</v>
      </c>
      <c r="D407" s="85">
        <v>600</v>
      </c>
      <c r="E407" s="86"/>
      <c r="F407" s="86"/>
      <c r="G407" s="86"/>
      <c r="H407" s="86"/>
      <c r="I407" s="2178"/>
      <c r="J407" s="2179"/>
      <c r="K407" s="2181"/>
      <c r="L407" s="85"/>
      <c r="M407" s="85"/>
      <c r="N407" s="85">
        <v>20755</v>
      </c>
      <c r="O407" s="315">
        <v>22300</v>
      </c>
      <c r="U407" s="60"/>
      <c r="V407" s="60"/>
      <c r="W407" s="60"/>
    </row>
    <row r="408" spans="1:23">
      <c r="A408" s="115" t="s">
        <v>1172</v>
      </c>
      <c r="B408" s="85">
        <v>2000</v>
      </c>
      <c r="C408" s="85">
        <v>1800</v>
      </c>
      <c r="D408" s="85">
        <v>800</v>
      </c>
      <c r="E408" s="86"/>
      <c r="F408" s="86"/>
      <c r="G408" s="86"/>
      <c r="H408" s="86"/>
      <c r="I408" s="2178"/>
      <c r="J408" s="2179"/>
      <c r="K408" s="2181"/>
      <c r="L408" s="85"/>
      <c r="M408" s="85"/>
      <c r="N408" s="85">
        <v>26680</v>
      </c>
      <c r="O408" s="315">
        <v>28665</v>
      </c>
      <c r="U408" s="60"/>
      <c r="V408" s="60"/>
      <c r="W408" s="60"/>
    </row>
    <row r="409" spans="1:23">
      <c r="A409" s="115" t="s">
        <v>1173</v>
      </c>
      <c r="B409" s="85">
        <v>2000</v>
      </c>
      <c r="C409" s="85">
        <v>1800</v>
      </c>
      <c r="D409" s="85">
        <v>800</v>
      </c>
      <c r="E409" s="86"/>
      <c r="F409" s="86"/>
      <c r="G409" s="86"/>
      <c r="H409" s="86"/>
      <c r="I409" s="2178"/>
      <c r="J409" s="2179"/>
      <c r="K409" s="2181"/>
      <c r="L409" s="85"/>
      <c r="M409" s="85"/>
      <c r="N409" s="85">
        <v>22245</v>
      </c>
      <c r="O409" s="315">
        <v>23900</v>
      </c>
      <c r="U409" s="60"/>
      <c r="V409" s="60"/>
      <c r="W409" s="60"/>
    </row>
    <row r="410" spans="1:23">
      <c r="A410" s="115" t="s">
        <v>1174</v>
      </c>
      <c r="B410" s="85">
        <v>2000</v>
      </c>
      <c r="C410" s="85">
        <v>2100</v>
      </c>
      <c r="D410" s="85">
        <v>600</v>
      </c>
      <c r="E410" s="86"/>
      <c r="F410" s="86"/>
      <c r="G410" s="86"/>
      <c r="H410" s="86"/>
      <c r="I410" s="2178"/>
      <c r="J410" s="2179"/>
      <c r="K410" s="2181"/>
      <c r="L410" s="85"/>
      <c r="M410" s="85"/>
      <c r="N410" s="85">
        <v>27410</v>
      </c>
      <c r="O410" s="315">
        <v>29450</v>
      </c>
      <c r="U410" s="60"/>
      <c r="V410" s="60"/>
      <c r="W410" s="60"/>
    </row>
    <row r="411" spans="1:23">
      <c r="A411" s="115" t="s">
        <v>1175</v>
      </c>
      <c r="B411" s="85">
        <v>2000</v>
      </c>
      <c r="C411" s="85">
        <v>2100</v>
      </c>
      <c r="D411" s="85">
        <v>600</v>
      </c>
      <c r="E411" s="86"/>
      <c r="F411" s="86"/>
      <c r="G411" s="86"/>
      <c r="H411" s="86"/>
      <c r="I411" s="2178"/>
      <c r="J411" s="2179"/>
      <c r="K411" s="2181"/>
      <c r="L411" s="85"/>
      <c r="M411" s="85"/>
      <c r="N411" s="85">
        <v>22995</v>
      </c>
      <c r="O411" s="315">
        <v>24705</v>
      </c>
      <c r="U411" s="60"/>
      <c r="V411" s="60"/>
      <c r="W411" s="60"/>
    </row>
    <row r="412" spans="1:23">
      <c r="A412" s="115" t="s">
        <v>1176</v>
      </c>
      <c r="B412" s="85">
        <v>2000</v>
      </c>
      <c r="C412" s="85">
        <v>2100</v>
      </c>
      <c r="D412" s="85">
        <v>800</v>
      </c>
      <c r="E412" s="86"/>
      <c r="F412" s="86"/>
      <c r="G412" s="86"/>
      <c r="H412" s="86"/>
      <c r="I412" s="2178"/>
      <c r="J412" s="2179"/>
      <c r="K412" s="2181"/>
      <c r="L412" s="85"/>
      <c r="M412" s="85"/>
      <c r="N412" s="85">
        <v>30305</v>
      </c>
      <c r="O412" s="315">
        <v>32560</v>
      </c>
      <c r="U412" s="60"/>
      <c r="V412" s="60"/>
      <c r="W412" s="60"/>
    </row>
    <row r="413" spans="1:23">
      <c r="A413" s="115" t="s">
        <v>1177</v>
      </c>
      <c r="B413" s="85">
        <v>2000</v>
      </c>
      <c r="C413" s="85">
        <v>2100</v>
      </c>
      <c r="D413" s="85">
        <v>800</v>
      </c>
      <c r="E413" s="86"/>
      <c r="F413" s="86"/>
      <c r="G413" s="86"/>
      <c r="H413" s="86"/>
      <c r="I413" s="2178"/>
      <c r="J413" s="2179"/>
      <c r="K413" s="2181"/>
      <c r="L413" s="85"/>
      <c r="M413" s="85"/>
      <c r="N413" s="85">
        <v>25870</v>
      </c>
      <c r="O413" s="315">
        <v>27795</v>
      </c>
      <c r="U413" s="60"/>
      <c r="V413" s="60"/>
      <c r="W413" s="60"/>
    </row>
    <row r="414" spans="1:23">
      <c r="A414" s="115" t="s">
        <v>1178</v>
      </c>
      <c r="B414" s="85">
        <v>2500</v>
      </c>
      <c r="C414" s="85">
        <v>1200</v>
      </c>
      <c r="D414" s="85">
        <v>600</v>
      </c>
      <c r="E414" s="86"/>
      <c r="F414" s="86"/>
      <c r="G414" s="86"/>
      <c r="H414" s="86"/>
      <c r="I414" s="2178"/>
      <c r="J414" s="2179"/>
      <c r="K414" s="2181"/>
      <c r="L414" s="85"/>
      <c r="M414" s="85"/>
      <c r="N414" s="85">
        <v>25385</v>
      </c>
      <c r="O414" s="315">
        <v>27275</v>
      </c>
      <c r="U414" s="60"/>
      <c r="V414" s="60"/>
      <c r="W414" s="60"/>
    </row>
    <row r="415" spans="1:23">
      <c r="A415" s="115" t="s">
        <v>1179</v>
      </c>
      <c r="B415" s="85">
        <v>2500</v>
      </c>
      <c r="C415" s="85">
        <v>1200</v>
      </c>
      <c r="D415" s="85">
        <v>600</v>
      </c>
      <c r="E415" s="86"/>
      <c r="F415" s="86"/>
      <c r="G415" s="86"/>
      <c r="H415" s="86"/>
      <c r="I415" s="2178"/>
      <c r="J415" s="2179"/>
      <c r="K415" s="2181"/>
      <c r="L415" s="85"/>
      <c r="M415" s="85"/>
      <c r="N415" s="85">
        <v>20080</v>
      </c>
      <c r="O415" s="315">
        <v>21570</v>
      </c>
      <c r="U415" s="60"/>
      <c r="V415" s="60"/>
      <c r="W415" s="60"/>
    </row>
    <row r="416" spans="1:23">
      <c r="A416" s="115" t="s">
        <v>1180</v>
      </c>
      <c r="B416" s="85">
        <v>2500</v>
      </c>
      <c r="C416" s="85">
        <v>1200</v>
      </c>
      <c r="D416" s="85">
        <v>800</v>
      </c>
      <c r="E416" s="86"/>
      <c r="F416" s="86"/>
      <c r="G416" s="86"/>
      <c r="H416" s="86"/>
      <c r="I416" s="2178"/>
      <c r="J416" s="2179"/>
      <c r="K416" s="2181"/>
      <c r="L416" s="85"/>
      <c r="M416" s="85"/>
      <c r="N416" s="85">
        <v>27580</v>
      </c>
      <c r="O416" s="315">
        <v>29630</v>
      </c>
      <c r="U416" s="60"/>
      <c r="V416" s="60"/>
      <c r="W416" s="60"/>
    </row>
    <row r="417" spans="1:23">
      <c r="A417" s="115" t="s">
        <v>1181</v>
      </c>
      <c r="B417" s="85">
        <v>2500</v>
      </c>
      <c r="C417" s="85">
        <v>1200</v>
      </c>
      <c r="D417" s="85">
        <v>800</v>
      </c>
      <c r="E417" s="86"/>
      <c r="F417" s="86"/>
      <c r="G417" s="86"/>
      <c r="H417" s="86"/>
      <c r="I417" s="2178"/>
      <c r="J417" s="2179"/>
      <c r="K417" s="2181"/>
      <c r="L417" s="85"/>
      <c r="M417" s="85"/>
      <c r="N417" s="85">
        <v>22155</v>
      </c>
      <c r="O417" s="315">
        <v>23800</v>
      </c>
      <c r="U417" s="60"/>
      <c r="V417" s="60"/>
      <c r="W417" s="60"/>
    </row>
    <row r="418" spans="1:23">
      <c r="A418" s="115" t="s">
        <v>1182</v>
      </c>
      <c r="B418" s="85">
        <v>2500</v>
      </c>
      <c r="C418" s="85">
        <v>1500</v>
      </c>
      <c r="D418" s="85">
        <v>600</v>
      </c>
      <c r="E418" s="86"/>
      <c r="F418" s="86"/>
      <c r="G418" s="86"/>
      <c r="H418" s="86"/>
      <c r="I418" s="2178"/>
      <c r="J418" s="2179"/>
      <c r="K418" s="2181"/>
      <c r="L418" s="85"/>
      <c r="M418" s="85"/>
      <c r="N418" s="85">
        <v>30365</v>
      </c>
      <c r="O418" s="315">
        <v>32625</v>
      </c>
      <c r="U418" s="60"/>
      <c r="V418" s="60"/>
      <c r="W418" s="60"/>
    </row>
    <row r="419" spans="1:23">
      <c r="A419" s="115" t="s">
        <v>1183</v>
      </c>
      <c r="B419" s="85">
        <v>2500</v>
      </c>
      <c r="C419" s="85">
        <v>1500</v>
      </c>
      <c r="D419" s="85">
        <v>600</v>
      </c>
      <c r="E419" s="86"/>
      <c r="F419" s="86"/>
      <c r="G419" s="86"/>
      <c r="H419" s="86"/>
      <c r="I419" s="2178"/>
      <c r="J419" s="2179"/>
      <c r="K419" s="2181"/>
      <c r="L419" s="85"/>
      <c r="M419" s="85"/>
      <c r="N419" s="85">
        <v>25060</v>
      </c>
      <c r="O419" s="315">
        <v>26920</v>
      </c>
      <c r="U419" s="60"/>
      <c r="V419" s="60"/>
      <c r="W419" s="60"/>
    </row>
    <row r="420" spans="1:23">
      <c r="A420" s="115" t="s">
        <v>1184</v>
      </c>
      <c r="B420" s="85">
        <v>2500</v>
      </c>
      <c r="C420" s="85">
        <v>1500</v>
      </c>
      <c r="D420" s="85">
        <v>800</v>
      </c>
      <c r="E420" s="86"/>
      <c r="F420" s="86"/>
      <c r="G420" s="86"/>
      <c r="H420" s="86"/>
      <c r="I420" s="2178"/>
      <c r="J420" s="2179"/>
      <c r="K420" s="2181"/>
      <c r="L420" s="85"/>
      <c r="M420" s="85"/>
      <c r="N420" s="85">
        <v>32560</v>
      </c>
      <c r="O420" s="315">
        <v>34980</v>
      </c>
      <c r="U420" s="60"/>
      <c r="V420" s="60"/>
      <c r="W420" s="60"/>
    </row>
    <row r="421" spans="1:23">
      <c r="A421" s="115" t="s">
        <v>1185</v>
      </c>
      <c r="B421" s="85">
        <v>2500</v>
      </c>
      <c r="C421" s="85">
        <v>1500</v>
      </c>
      <c r="D421" s="85">
        <v>800</v>
      </c>
      <c r="E421" s="86"/>
      <c r="F421" s="86"/>
      <c r="G421" s="86"/>
      <c r="H421" s="86"/>
      <c r="I421" s="2178"/>
      <c r="J421" s="2179"/>
      <c r="K421" s="2181"/>
      <c r="L421" s="85"/>
      <c r="M421" s="85"/>
      <c r="N421" s="85">
        <v>27135</v>
      </c>
      <c r="O421" s="315">
        <v>29150</v>
      </c>
      <c r="U421" s="60"/>
      <c r="V421" s="60"/>
      <c r="W421" s="60"/>
    </row>
    <row r="422" spans="1:23">
      <c r="A422" s="115" t="s">
        <v>1186</v>
      </c>
      <c r="B422" s="85">
        <v>2500</v>
      </c>
      <c r="C422" s="85">
        <v>1800</v>
      </c>
      <c r="D422" s="85">
        <v>600</v>
      </c>
      <c r="E422" s="86"/>
      <c r="F422" s="86"/>
      <c r="G422" s="86"/>
      <c r="H422" s="86"/>
      <c r="I422" s="2178"/>
      <c r="J422" s="2179"/>
      <c r="K422" s="2181"/>
      <c r="L422" s="85"/>
      <c r="M422" s="85"/>
      <c r="N422" s="85">
        <v>32405</v>
      </c>
      <c r="O422" s="315">
        <v>34815</v>
      </c>
      <c r="U422" s="60"/>
      <c r="V422" s="60"/>
      <c r="W422" s="60"/>
    </row>
    <row r="423" spans="1:23">
      <c r="A423" s="115" t="s">
        <v>1187</v>
      </c>
      <c r="B423" s="85">
        <v>2500</v>
      </c>
      <c r="C423" s="85">
        <v>1800</v>
      </c>
      <c r="D423" s="85">
        <v>600</v>
      </c>
      <c r="E423" s="86"/>
      <c r="F423" s="86"/>
      <c r="G423" s="86"/>
      <c r="H423" s="86"/>
      <c r="I423" s="2178"/>
      <c r="J423" s="2179"/>
      <c r="K423" s="2181"/>
      <c r="L423" s="85"/>
      <c r="M423" s="85"/>
      <c r="N423" s="85">
        <v>27095</v>
      </c>
      <c r="O423" s="315">
        <v>29110</v>
      </c>
      <c r="U423" s="60"/>
      <c r="V423" s="60"/>
      <c r="W423" s="60"/>
    </row>
    <row r="424" spans="1:23">
      <c r="A424" s="115" t="s">
        <v>1188</v>
      </c>
      <c r="B424" s="85">
        <v>2500</v>
      </c>
      <c r="C424" s="85">
        <v>1800</v>
      </c>
      <c r="D424" s="85">
        <v>800</v>
      </c>
      <c r="E424" s="86"/>
      <c r="F424" s="86"/>
      <c r="G424" s="86"/>
      <c r="H424" s="86"/>
      <c r="I424" s="2178"/>
      <c r="J424" s="2179"/>
      <c r="K424" s="2181"/>
      <c r="L424" s="85"/>
      <c r="M424" s="85"/>
      <c r="N424" s="85">
        <v>34595</v>
      </c>
      <c r="O424" s="315">
        <v>37170</v>
      </c>
      <c r="U424" s="60"/>
      <c r="V424" s="60"/>
      <c r="W424" s="60"/>
    </row>
    <row r="425" spans="1:23">
      <c r="A425" s="115" t="s">
        <v>1189</v>
      </c>
      <c r="B425" s="85">
        <v>2500</v>
      </c>
      <c r="C425" s="85">
        <v>1800</v>
      </c>
      <c r="D425" s="85">
        <v>800</v>
      </c>
      <c r="E425" s="86"/>
      <c r="F425" s="86"/>
      <c r="G425" s="86"/>
      <c r="H425" s="86"/>
      <c r="I425" s="2178"/>
      <c r="J425" s="2179"/>
      <c r="K425" s="2181"/>
      <c r="L425" s="85"/>
      <c r="M425" s="85"/>
      <c r="N425" s="85">
        <v>29170</v>
      </c>
      <c r="O425" s="315">
        <v>31340</v>
      </c>
      <c r="U425" s="60"/>
      <c r="V425" s="60"/>
      <c r="W425" s="60"/>
    </row>
    <row r="426" spans="1:23">
      <c r="A426" s="115" t="s">
        <v>1190</v>
      </c>
      <c r="B426" s="85">
        <v>2500</v>
      </c>
      <c r="C426" s="85">
        <v>2100</v>
      </c>
      <c r="D426" s="85">
        <v>600</v>
      </c>
      <c r="E426" s="86"/>
      <c r="F426" s="86"/>
      <c r="G426" s="86"/>
      <c r="H426" s="86"/>
      <c r="I426" s="2178"/>
      <c r="J426" s="2179"/>
      <c r="K426" s="2181"/>
      <c r="L426" s="85"/>
      <c r="M426" s="85"/>
      <c r="N426" s="85">
        <v>35385</v>
      </c>
      <c r="O426" s="315">
        <v>38020</v>
      </c>
      <c r="U426" s="60"/>
      <c r="V426" s="60"/>
      <c r="W426" s="60"/>
    </row>
    <row r="427" spans="1:23">
      <c r="A427" s="115" t="s">
        <v>1191</v>
      </c>
      <c r="B427" s="85">
        <v>2500</v>
      </c>
      <c r="C427" s="85">
        <v>2100</v>
      </c>
      <c r="D427" s="85">
        <v>600</v>
      </c>
      <c r="E427" s="86"/>
      <c r="F427" s="86"/>
      <c r="G427" s="86"/>
      <c r="H427" s="86"/>
      <c r="I427" s="2178"/>
      <c r="J427" s="2179"/>
      <c r="K427" s="2181"/>
      <c r="L427" s="85"/>
      <c r="M427" s="85"/>
      <c r="N427" s="85">
        <v>30080</v>
      </c>
      <c r="O427" s="315">
        <v>32315</v>
      </c>
      <c r="U427" s="60"/>
      <c r="V427" s="60"/>
      <c r="W427" s="60"/>
    </row>
    <row r="428" spans="1:23">
      <c r="A428" s="115" t="s">
        <v>1192</v>
      </c>
      <c r="B428" s="85">
        <v>2500</v>
      </c>
      <c r="C428" s="85">
        <v>2100</v>
      </c>
      <c r="D428" s="85">
        <v>800</v>
      </c>
      <c r="E428" s="86"/>
      <c r="F428" s="86"/>
      <c r="G428" s="86"/>
      <c r="H428" s="86"/>
      <c r="I428" s="2178"/>
      <c r="J428" s="2179"/>
      <c r="K428" s="2181"/>
      <c r="L428" s="85"/>
      <c r="M428" s="85"/>
      <c r="N428" s="85">
        <v>39425</v>
      </c>
      <c r="O428" s="315">
        <v>42360</v>
      </c>
      <c r="U428" s="60"/>
      <c r="V428" s="60"/>
      <c r="W428" s="60"/>
    </row>
    <row r="429" spans="1:23">
      <c r="A429" s="115" t="s">
        <v>1193</v>
      </c>
      <c r="B429" s="85">
        <v>2500</v>
      </c>
      <c r="C429" s="85">
        <v>2100</v>
      </c>
      <c r="D429" s="85">
        <v>800</v>
      </c>
      <c r="E429" s="86"/>
      <c r="F429" s="86"/>
      <c r="G429" s="86"/>
      <c r="H429" s="86"/>
      <c r="I429" s="2178"/>
      <c r="J429" s="2179"/>
      <c r="K429" s="2181"/>
      <c r="L429" s="85"/>
      <c r="M429" s="85"/>
      <c r="N429" s="85">
        <v>34000</v>
      </c>
      <c r="O429" s="315">
        <v>36530</v>
      </c>
      <c r="U429" s="60"/>
      <c r="V429" s="60"/>
      <c r="W429" s="60"/>
    </row>
    <row r="430" spans="1:23">
      <c r="A430" s="115" t="s">
        <v>1194</v>
      </c>
      <c r="B430" s="85">
        <v>3000</v>
      </c>
      <c r="C430" s="85">
        <v>1200</v>
      </c>
      <c r="D430" s="85">
        <v>600</v>
      </c>
      <c r="E430" s="86"/>
      <c r="F430" s="86"/>
      <c r="G430" s="86"/>
      <c r="H430" s="86"/>
      <c r="I430" s="2178"/>
      <c r="J430" s="2179"/>
      <c r="K430" s="2181"/>
      <c r="L430" s="85"/>
      <c r="M430" s="85"/>
      <c r="N430" s="85">
        <v>31910</v>
      </c>
      <c r="O430" s="315">
        <v>34285</v>
      </c>
      <c r="U430" s="60"/>
      <c r="V430" s="60"/>
      <c r="W430" s="60"/>
    </row>
    <row r="431" spans="1:23">
      <c r="A431" s="115" t="s">
        <v>1195</v>
      </c>
      <c r="B431" s="85">
        <v>3000</v>
      </c>
      <c r="C431" s="85">
        <v>1200</v>
      </c>
      <c r="D431" s="85">
        <v>600</v>
      </c>
      <c r="E431" s="86"/>
      <c r="F431" s="86"/>
      <c r="G431" s="86"/>
      <c r="H431" s="86"/>
      <c r="I431" s="2178"/>
      <c r="J431" s="2179"/>
      <c r="K431" s="2181"/>
      <c r="L431" s="85"/>
      <c r="M431" s="85"/>
      <c r="N431" s="85">
        <v>25185</v>
      </c>
      <c r="O431" s="315">
        <v>27060</v>
      </c>
      <c r="U431" s="60"/>
      <c r="V431" s="60"/>
      <c r="W431" s="60"/>
    </row>
    <row r="432" spans="1:23">
      <c r="A432" s="115" t="s">
        <v>1196</v>
      </c>
      <c r="B432" s="85">
        <v>3000</v>
      </c>
      <c r="C432" s="85">
        <v>1200</v>
      </c>
      <c r="D432" s="85">
        <v>800</v>
      </c>
      <c r="E432" s="86"/>
      <c r="F432" s="86"/>
      <c r="G432" s="86"/>
      <c r="H432" s="86"/>
      <c r="I432" s="2178"/>
      <c r="J432" s="2179"/>
      <c r="K432" s="2181"/>
      <c r="L432" s="85"/>
      <c r="M432" s="85"/>
      <c r="N432" s="85">
        <v>35235</v>
      </c>
      <c r="O432" s="315">
        <v>37855</v>
      </c>
      <c r="U432" s="60"/>
      <c r="V432" s="60"/>
      <c r="W432" s="60"/>
    </row>
    <row r="433" spans="1:23">
      <c r="A433" s="115" t="s">
        <v>1197</v>
      </c>
      <c r="B433" s="85">
        <v>3000</v>
      </c>
      <c r="C433" s="85">
        <v>1200</v>
      </c>
      <c r="D433" s="85">
        <v>800</v>
      </c>
      <c r="E433" s="86"/>
      <c r="F433" s="86"/>
      <c r="G433" s="86"/>
      <c r="H433" s="86"/>
      <c r="I433" s="2178"/>
      <c r="J433" s="2179"/>
      <c r="K433" s="2181"/>
      <c r="L433" s="85"/>
      <c r="M433" s="85"/>
      <c r="N433" s="85">
        <v>28070</v>
      </c>
      <c r="O433" s="315">
        <v>30160</v>
      </c>
      <c r="U433" s="60"/>
      <c r="V433" s="60"/>
      <c r="W433" s="60"/>
    </row>
    <row r="434" spans="1:23">
      <c r="A434" s="115" t="s">
        <v>1198</v>
      </c>
      <c r="B434" s="85">
        <v>3000</v>
      </c>
      <c r="C434" s="85">
        <v>1500</v>
      </c>
      <c r="D434" s="85">
        <v>600</v>
      </c>
      <c r="E434" s="86"/>
      <c r="F434" s="86"/>
      <c r="G434" s="86"/>
      <c r="H434" s="86"/>
      <c r="I434" s="2178"/>
      <c r="J434" s="2179"/>
      <c r="K434" s="2181"/>
      <c r="L434" s="85"/>
      <c r="M434" s="85"/>
      <c r="N434" s="85">
        <v>38140</v>
      </c>
      <c r="O434" s="315">
        <v>40975</v>
      </c>
      <c r="U434" s="60"/>
      <c r="V434" s="60"/>
      <c r="W434" s="60"/>
    </row>
    <row r="435" spans="1:23">
      <c r="A435" s="115" t="s">
        <v>1199</v>
      </c>
      <c r="B435" s="85">
        <v>3000</v>
      </c>
      <c r="C435" s="85">
        <v>1500</v>
      </c>
      <c r="D435" s="85">
        <v>600</v>
      </c>
      <c r="E435" s="86"/>
      <c r="F435" s="86"/>
      <c r="G435" s="86"/>
      <c r="H435" s="86"/>
      <c r="I435" s="2178"/>
      <c r="J435" s="2179"/>
      <c r="K435" s="2181"/>
      <c r="L435" s="85"/>
      <c r="M435" s="85"/>
      <c r="N435" s="85">
        <v>31410</v>
      </c>
      <c r="O435" s="315">
        <v>33750</v>
      </c>
      <c r="U435" s="60"/>
      <c r="V435" s="60"/>
      <c r="W435" s="60"/>
    </row>
    <row r="436" spans="1:23">
      <c r="A436" s="115" t="s">
        <v>1200</v>
      </c>
      <c r="B436" s="85">
        <v>3000</v>
      </c>
      <c r="C436" s="85">
        <v>1500</v>
      </c>
      <c r="D436" s="85">
        <v>800</v>
      </c>
      <c r="E436" s="86"/>
      <c r="F436" s="86"/>
      <c r="G436" s="86"/>
      <c r="H436" s="86"/>
      <c r="I436" s="2178"/>
      <c r="J436" s="2179"/>
      <c r="K436" s="2181"/>
      <c r="L436" s="85"/>
      <c r="M436" s="85"/>
      <c r="N436" s="85">
        <v>41460</v>
      </c>
      <c r="O436" s="315">
        <v>44540</v>
      </c>
      <c r="U436" s="60"/>
      <c r="V436" s="60"/>
      <c r="W436" s="60"/>
    </row>
    <row r="437" spans="1:23">
      <c r="A437" s="115" t="s">
        <v>1201</v>
      </c>
      <c r="B437" s="85">
        <v>3000</v>
      </c>
      <c r="C437" s="85">
        <v>1500</v>
      </c>
      <c r="D437" s="85">
        <v>800</v>
      </c>
      <c r="E437" s="86"/>
      <c r="F437" s="86"/>
      <c r="G437" s="86"/>
      <c r="H437" s="86"/>
      <c r="I437" s="2178"/>
      <c r="J437" s="2179"/>
      <c r="K437" s="2181"/>
      <c r="L437" s="85"/>
      <c r="M437" s="85"/>
      <c r="N437" s="85">
        <v>34295</v>
      </c>
      <c r="O437" s="315">
        <v>36845</v>
      </c>
      <c r="U437" s="60"/>
      <c r="V437" s="60"/>
      <c r="W437" s="60"/>
    </row>
    <row r="438" spans="1:23">
      <c r="A438" s="115" t="s">
        <v>1202</v>
      </c>
      <c r="B438" s="85">
        <v>3000</v>
      </c>
      <c r="C438" s="85">
        <v>1800</v>
      </c>
      <c r="D438" s="85">
        <v>600</v>
      </c>
      <c r="E438" s="86"/>
      <c r="F438" s="86"/>
      <c r="G438" s="86"/>
      <c r="H438" s="86"/>
      <c r="I438" s="2178"/>
      <c r="J438" s="2179"/>
      <c r="K438" s="2181"/>
      <c r="L438" s="85"/>
      <c r="M438" s="85"/>
      <c r="N438" s="85">
        <v>40685</v>
      </c>
      <c r="O438" s="315">
        <v>43710</v>
      </c>
      <c r="U438" s="60"/>
      <c r="V438" s="60"/>
      <c r="W438" s="60"/>
    </row>
    <row r="439" spans="1:23">
      <c r="A439" s="115" t="s">
        <v>1203</v>
      </c>
      <c r="B439" s="85">
        <v>3000</v>
      </c>
      <c r="C439" s="85">
        <v>1800</v>
      </c>
      <c r="D439" s="85">
        <v>600</v>
      </c>
      <c r="E439" s="86"/>
      <c r="F439" s="86"/>
      <c r="G439" s="86"/>
      <c r="H439" s="86"/>
      <c r="I439" s="2178"/>
      <c r="J439" s="2179"/>
      <c r="K439" s="2181"/>
      <c r="L439" s="85"/>
      <c r="M439" s="85"/>
      <c r="N439" s="85">
        <v>33960</v>
      </c>
      <c r="O439" s="315">
        <v>36485</v>
      </c>
      <c r="U439" s="60"/>
      <c r="V439" s="60"/>
      <c r="W439" s="60"/>
    </row>
    <row r="440" spans="1:23">
      <c r="A440" s="115" t="s">
        <v>1204</v>
      </c>
      <c r="B440" s="85">
        <v>3000</v>
      </c>
      <c r="C440" s="85">
        <v>1800</v>
      </c>
      <c r="D440" s="85">
        <v>800</v>
      </c>
      <c r="E440" s="86"/>
      <c r="F440" s="86"/>
      <c r="G440" s="86"/>
      <c r="H440" s="86"/>
      <c r="I440" s="2178"/>
      <c r="J440" s="2179"/>
      <c r="K440" s="2181"/>
      <c r="L440" s="85"/>
      <c r="M440" s="85"/>
      <c r="N440" s="85">
        <v>44005</v>
      </c>
      <c r="O440" s="315">
        <v>47275</v>
      </c>
      <c r="U440" s="60"/>
      <c r="V440" s="60"/>
      <c r="W440" s="60"/>
    </row>
    <row r="441" spans="1:23">
      <c r="A441" s="115" t="s">
        <v>1205</v>
      </c>
      <c r="B441" s="85">
        <v>3000</v>
      </c>
      <c r="C441" s="85">
        <v>1800</v>
      </c>
      <c r="D441" s="85">
        <v>800</v>
      </c>
      <c r="E441" s="86"/>
      <c r="F441" s="86"/>
      <c r="G441" s="86"/>
      <c r="H441" s="86"/>
      <c r="I441" s="2178"/>
      <c r="J441" s="2179"/>
      <c r="K441" s="2181"/>
      <c r="L441" s="85"/>
      <c r="M441" s="85"/>
      <c r="N441" s="85">
        <v>36840</v>
      </c>
      <c r="O441" s="315">
        <v>39580</v>
      </c>
      <c r="U441" s="60"/>
      <c r="V441" s="60"/>
      <c r="W441" s="60"/>
    </row>
    <row r="442" spans="1:23">
      <c r="A442" s="115" t="s">
        <v>1206</v>
      </c>
      <c r="B442" s="85">
        <v>3000</v>
      </c>
      <c r="C442" s="85">
        <v>2100</v>
      </c>
      <c r="D442" s="85">
        <v>600</v>
      </c>
      <c r="E442" s="86"/>
      <c r="F442" s="86"/>
      <c r="G442" s="86"/>
      <c r="H442" s="86"/>
      <c r="I442" s="2178"/>
      <c r="J442" s="2179"/>
      <c r="K442" s="2181"/>
      <c r="L442" s="85"/>
      <c r="M442" s="85"/>
      <c r="N442" s="85">
        <v>44410</v>
      </c>
      <c r="O442" s="315">
        <v>47715</v>
      </c>
      <c r="U442" s="60"/>
      <c r="V442" s="60"/>
      <c r="W442" s="60"/>
    </row>
    <row r="443" spans="1:23">
      <c r="A443" s="115" t="s">
        <v>1207</v>
      </c>
      <c r="B443" s="85">
        <v>3000</v>
      </c>
      <c r="C443" s="85">
        <v>2100</v>
      </c>
      <c r="D443" s="85">
        <v>600</v>
      </c>
      <c r="E443" s="86"/>
      <c r="F443" s="86"/>
      <c r="G443" s="86"/>
      <c r="H443" s="86"/>
      <c r="I443" s="2178"/>
      <c r="J443" s="2179"/>
      <c r="K443" s="2181"/>
      <c r="L443" s="85"/>
      <c r="M443" s="85"/>
      <c r="N443" s="85">
        <v>37685</v>
      </c>
      <c r="O443" s="315">
        <v>40490</v>
      </c>
      <c r="U443" s="60"/>
      <c r="V443" s="60"/>
      <c r="W443" s="60"/>
    </row>
    <row r="444" spans="1:23">
      <c r="A444" s="115" t="s">
        <v>1208</v>
      </c>
      <c r="B444" s="85">
        <v>3000</v>
      </c>
      <c r="C444" s="85">
        <v>2100</v>
      </c>
      <c r="D444" s="85">
        <v>800</v>
      </c>
      <c r="E444" s="86"/>
      <c r="F444" s="86"/>
      <c r="G444" s="86"/>
      <c r="H444" s="86"/>
      <c r="I444" s="2178"/>
      <c r="J444" s="2179"/>
      <c r="K444" s="2181"/>
      <c r="L444" s="85"/>
      <c r="M444" s="85"/>
      <c r="N444" s="85">
        <v>50045</v>
      </c>
      <c r="O444" s="315">
        <v>53765</v>
      </c>
      <c r="U444" s="60"/>
      <c r="V444" s="60"/>
      <c r="W444" s="60"/>
    </row>
    <row r="445" spans="1:23">
      <c r="A445" s="316" t="s">
        <v>1209</v>
      </c>
      <c r="B445" s="111">
        <v>3000</v>
      </c>
      <c r="C445" s="111">
        <v>2100</v>
      </c>
      <c r="D445" s="111">
        <v>800</v>
      </c>
      <c r="E445" s="112"/>
      <c r="F445" s="112"/>
      <c r="G445" s="112"/>
      <c r="H445" s="112"/>
      <c r="I445" s="2178"/>
      <c r="J445" s="2179"/>
      <c r="K445" s="2181"/>
      <c r="L445" s="111"/>
      <c r="M445" s="111"/>
      <c r="N445" s="111">
        <v>42880</v>
      </c>
      <c r="O445" s="330">
        <v>46070</v>
      </c>
      <c r="U445" s="60"/>
      <c r="V445" s="60"/>
      <c r="W445" s="60"/>
    </row>
    <row r="446" spans="1:23" ht="12" customHeight="1">
      <c r="A446" s="2169" t="s">
        <v>1210</v>
      </c>
      <c r="B446" s="2169"/>
      <c r="C446" s="2169"/>
      <c r="D446" s="2169"/>
      <c r="E446" s="2169"/>
      <c r="F446" s="2169"/>
      <c r="G446" s="2169"/>
      <c r="H446" s="2169"/>
      <c r="I446" s="2169"/>
      <c r="J446" s="2169"/>
      <c r="K446" s="2169"/>
      <c r="L446" s="2169"/>
      <c r="M446" s="2169"/>
      <c r="N446" s="2169"/>
      <c r="O446" s="2169"/>
      <c r="T446" s="60"/>
      <c r="U446" s="60"/>
      <c r="V446" s="60"/>
      <c r="W446" s="60"/>
    </row>
    <row r="447" spans="1:23">
      <c r="A447" s="124" t="s">
        <v>1211</v>
      </c>
      <c r="B447" s="125">
        <v>16</v>
      </c>
      <c r="C447" s="125">
        <v>1200</v>
      </c>
      <c r="D447" s="125">
        <v>600</v>
      </c>
      <c r="E447" s="87"/>
      <c r="F447" s="87"/>
      <c r="G447" s="87"/>
      <c r="H447" s="87"/>
      <c r="I447" s="87"/>
      <c r="J447" s="87"/>
      <c r="K447" s="125"/>
      <c r="L447" s="125"/>
      <c r="M447" s="125"/>
      <c r="N447" s="125">
        <v>930</v>
      </c>
      <c r="O447" s="332">
        <v>1000</v>
      </c>
      <c r="U447" s="60"/>
      <c r="V447" s="60"/>
      <c r="W447" s="60"/>
    </row>
    <row r="448" spans="1:23">
      <c r="A448" s="115" t="s">
        <v>1212</v>
      </c>
      <c r="B448" s="85">
        <v>16</v>
      </c>
      <c r="C448" s="85">
        <v>1200</v>
      </c>
      <c r="D448" s="85">
        <v>800</v>
      </c>
      <c r="E448" s="86"/>
      <c r="F448" s="86"/>
      <c r="G448" s="86"/>
      <c r="H448" s="86"/>
      <c r="I448" s="86"/>
      <c r="J448" s="86"/>
      <c r="K448" s="85"/>
      <c r="L448" s="85"/>
      <c r="M448" s="85"/>
      <c r="N448" s="85">
        <v>1400</v>
      </c>
      <c r="O448" s="315">
        <v>1505</v>
      </c>
      <c r="U448" s="60"/>
      <c r="V448" s="60"/>
      <c r="W448" s="60"/>
    </row>
    <row r="449" spans="1:23">
      <c r="A449" s="115" t="s">
        <v>1213</v>
      </c>
      <c r="B449" s="85">
        <v>16</v>
      </c>
      <c r="C449" s="85">
        <v>1500</v>
      </c>
      <c r="D449" s="85">
        <v>600</v>
      </c>
      <c r="E449" s="86"/>
      <c r="F449" s="86"/>
      <c r="G449" s="86"/>
      <c r="H449" s="86"/>
      <c r="I449" s="86"/>
      <c r="J449" s="86"/>
      <c r="K449" s="85"/>
      <c r="L449" s="85"/>
      <c r="M449" s="85"/>
      <c r="N449" s="85">
        <v>1400</v>
      </c>
      <c r="O449" s="315">
        <v>1505</v>
      </c>
      <c r="U449" s="60"/>
      <c r="V449" s="60"/>
      <c r="W449" s="60"/>
    </row>
    <row r="450" spans="1:23">
      <c r="A450" s="115" t="s">
        <v>1214</v>
      </c>
      <c r="B450" s="85">
        <v>16</v>
      </c>
      <c r="C450" s="85">
        <v>1500</v>
      </c>
      <c r="D450" s="85">
        <v>800</v>
      </c>
      <c r="E450" s="86"/>
      <c r="F450" s="86"/>
      <c r="G450" s="86"/>
      <c r="H450" s="86"/>
      <c r="I450" s="86"/>
      <c r="J450" s="86"/>
      <c r="K450" s="85"/>
      <c r="L450" s="85"/>
      <c r="M450" s="85"/>
      <c r="N450" s="85">
        <v>1855</v>
      </c>
      <c r="O450" s="315">
        <v>1995</v>
      </c>
      <c r="U450" s="60"/>
      <c r="V450" s="60"/>
      <c r="W450" s="60"/>
    </row>
    <row r="451" spans="1:23">
      <c r="A451" s="115" t="s">
        <v>1215</v>
      </c>
      <c r="B451" s="85">
        <v>16</v>
      </c>
      <c r="C451" s="85">
        <v>1800</v>
      </c>
      <c r="D451" s="85">
        <v>600</v>
      </c>
      <c r="E451" s="86"/>
      <c r="F451" s="86"/>
      <c r="G451" s="86"/>
      <c r="H451" s="86"/>
      <c r="I451" s="86"/>
      <c r="J451" s="86"/>
      <c r="K451" s="85"/>
      <c r="L451" s="85"/>
      <c r="M451" s="85"/>
      <c r="N451" s="85">
        <v>1400</v>
      </c>
      <c r="O451" s="315">
        <v>1505</v>
      </c>
      <c r="U451" s="60"/>
      <c r="V451" s="60"/>
      <c r="W451" s="60"/>
    </row>
    <row r="452" spans="1:23">
      <c r="A452" s="115" t="s">
        <v>1216</v>
      </c>
      <c r="B452" s="85">
        <v>16</v>
      </c>
      <c r="C452" s="85">
        <v>1800</v>
      </c>
      <c r="D452" s="85">
        <v>800</v>
      </c>
      <c r="E452" s="86"/>
      <c r="F452" s="86"/>
      <c r="G452" s="86"/>
      <c r="H452" s="86"/>
      <c r="I452" s="86"/>
      <c r="J452" s="86"/>
      <c r="K452" s="85"/>
      <c r="L452" s="85"/>
      <c r="M452" s="85"/>
      <c r="N452" s="85">
        <v>1855</v>
      </c>
      <c r="O452" s="315">
        <v>1995</v>
      </c>
      <c r="U452" s="60"/>
      <c r="V452" s="60"/>
      <c r="W452" s="60"/>
    </row>
    <row r="453" spans="1:23">
      <c r="A453" s="115" t="s">
        <v>1217</v>
      </c>
      <c r="B453" s="85">
        <v>16</v>
      </c>
      <c r="C453" s="85">
        <v>2100</v>
      </c>
      <c r="D453" s="85">
        <v>600</v>
      </c>
      <c r="E453" s="86"/>
      <c r="F453" s="86"/>
      <c r="G453" s="86"/>
      <c r="H453" s="86"/>
      <c r="I453" s="86"/>
      <c r="J453" s="86"/>
      <c r="K453" s="85"/>
      <c r="L453" s="85"/>
      <c r="M453" s="85"/>
      <c r="N453" s="85">
        <v>1855</v>
      </c>
      <c r="O453" s="315">
        <v>1995</v>
      </c>
      <c r="U453" s="60"/>
      <c r="V453" s="60"/>
      <c r="W453" s="60"/>
    </row>
    <row r="454" spans="1:23">
      <c r="A454" s="316" t="s">
        <v>1218</v>
      </c>
      <c r="B454" s="111">
        <v>16</v>
      </c>
      <c r="C454" s="111">
        <v>2100</v>
      </c>
      <c r="D454" s="111">
        <v>800</v>
      </c>
      <c r="E454" s="112"/>
      <c r="F454" s="112"/>
      <c r="G454" s="112"/>
      <c r="H454" s="112"/>
      <c r="I454" s="112"/>
      <c r="J454" s="112"/>
      <c r="K454" s="111"/>
      <c r="L454" s="111"/>
      <c r="M454" s="111"/>
      <c r="N454" s="111">
        <v>2780</v>
      </c>
      <c r="O454" s="330">
        <v>2985</v>
      </c>
      <c r="U454" s="60"/>
      <c r="V454" s="60"/>
      <c r="W454" s="60"/>
    </row>
    <row r="455" spans="1:23" ht="12" customHeight="1">
      <c r="A455" s="2169" t="s">
        <v>1219</v>
      </c>
      <c r="B455" s="2169"/>
      <c r="C455" s="2169"/>
      <c r="D455" s="2169"/>
      <c r="E455" s="2169"/>
      <c r="F455" s="2169"/>
      <c r="G455" s="2169"/>
      <c r="H455" s="2169"/>
      <c r="I455" s="2169"/>
      <c r="J455" s="2169"/>
      <c r="K455" s="2169"/>
      <c r="L455" s="2169"/>
      <c r="M455" s="2169"/>
      <c r="N455" s="2169"/>
      <c r="O455" s="2169"/>
      <c r="T455" s="60"/>
      <c r="U455" s="60"/>
      <c r="V455" s="60"/>
      <c r="W455" s="60"/>
    </row>
    <row r="456" spans="1:23" ht="24">
      <c r="A456" s="195" t="s">
        <v>1220</v>
      </c>
      <c r="B456" s="125" t="s">
        <v>927</v>
      </c>
      <c r="C456" s="125">
        <v>1200</v>
      </c>
      <c r="D456" s="125">
        <v>600</v>
      </c>
      <c r="E456" s="87"/>
      <c r="F456" s="87"/>
      <c r="G456" s="87"/>
      <c r="H456" s="87"/>
      <c r="I456" s="87"/>
      <c r="J456" s="87"/>
      <c r="K456" s="125"/>
      <c r="L456" s="125"/>
      <c r="M456" s="125"/>
      <c r="N456" s="125">
        <v>2765</v>
      </c>
      <c r="O456" s="332">
        <v>2970</v>
      </c>
      <c r="U456" s="60"/>
      <c r="V456" s="60"/>
      <c r="W456" s="60"/>
    </row>
    <row r="457" spans="1:23" ht="24">
      <c r="A457" s="110" t="s">
        <v>1221</v>
      </c>
      <c r="B457" s="85" t="s">
        <v>927</v>
      </c>
      <c r="C457" s="85">
        <v>1200</v>
      </c>
      <c r="D457" s="85">
        <v>800</v>
      </c>
      <c r="E457" s="86"/>
      <c r="F457" s="86"/>
      <c r="G457" s="86"/>
      <c r="H457" s="86"/>
      <c r="I457" s="86"/>
      <c r="J457" s="86"/>
      <c r="K457" s="85"/>
      <c r="L457" s="85"/>
      <c r="M457" s="85"/>
      <c r="N457" s="85">
        <v>2785</v>
      </c>
      <c r="O457" s="315">
        <v>2995</v>
      </c>
      <c r="U457" s="60"/>
      <c r="V457" s="60"/>
      <c r="W457" s="60"/>
    </row>
    <row r="458" spans="1:23" ht="24">
      <c r="A458" s="110" t="s">
        <v>1222</v>
      </c>
      <c r="B458" s="85" t="s">
        <v>927</v>
      </c>
      <c r="C458" s="85">
        <v>1500</v>
      </c>
      <c r="D458" s="85">
        <v>600</v>
      </c>
      <c r="E458" s="86"/>
      <c r="F458" s="86"/>
      <c r="G458" s="86"/>
      <c r="H458" s="86"/>
      <c r="I458" s="86"/>
      <c r="J458" s="86"/>
      <c r="K458" s="85"/>
      <c r="L458" s="85"/>
      <c r="M458" s="85"/>
      <c r="N458" s="85">
        <v>3545</v>
      </c>
      <c r="O458" s="315">
        <v>3805</v>
      </c>
      <c r="U458" s="60"/>
      <c r="V458" s="60"/>
      <c r="W458" s="60"/>
    </row>
    <row r="459" spans="1:23" ht="24">
      <c r="A459" s="110" t="s">
        <v>1223</v>
      </c>
      <c r="B459" s="85" t="s">
        <v>927</v>
      </c>
      <c r="C459" s="85">
        <v>1500</v>
      </c>
      <c r="D459" s="85">
        <v>800</v>
      </c>
      <c r="E459" s="86"/>
      <c r="F459" s="86"/>
      <c r="G459" s="86"/>
      <c r="H459" s="86"/>
      <c r="I459" s="86"/>
      <c r="J459" s="86"/>
      <c r="K459" s="85"/>
      <c r="L459" s="85"/>
      <c r="M459" s="85"/>
      <c r="N459" s="85">
        <v>3575</v>
      </c>
      <c r="O459" s="315">
        <v>3840</v>
      </c>
      <c r="U459" s="60"/>
      <c r="V459" s="60"/>
      <c r="W459" s="60"/>
    </row>
    <row r="460" spans="1:23" ht="24">
      <c r="A460" s="110" t="s">
        <v>1224</v>
      </c>
      <c r="B460" s="85" t="s">
        <v>927</v>
      </c>
      <c r="C460" s="85">
        <v>1800</v>
      </c>
      <c r="D460" s="85">
        <v>600</v>
      </c>
      <c r="E460" s="86"/>
      <c r="F460" s="86"/>
      <c r="G460" s="86"/>
      <c r="H460" s="86"/>
      <c r="I460" s="86"/>
      <c r="J460" s="86"/>
      <c r="K460" s="85"/>
      <c r="L460" s="85"/>
      <c r="M460" s="85"/>
      <c r="N460" s="85">
        <v>4050</v>
      </c>
      <c r="O460" s="315">
        <v>4355</v>
      </c>
      <c r="U460" s="60"/>
      <c r="V460" s="60"/>
      <c r="W460" s="60"/>
    </row>
    <row r="461" spans="1:23" ht="24">
      <c r="A461" s="110" t="s">
        <v>1225</v>
      </c>
      <c r="B461" s="85" t="s">
        <v>927</v>
      </c>
      <c r="C461" s="85">
        <v>1800</v>
      </c>
      <c r="D461" s="85">
        <v>800</v>
      </c>
      <c r="E461" s="86"/>
      <c r="F461" s="86"/>
      <c r="G461" s="86"/>
      <c r="H461" s="86"/>
      <c r="I461" s="86"/>
      <c r="J461" s="86"/>
      <c r="K461" s="85"/>
      <c r="L461" s="85"/>
      <c r="M461" s="85"/>
      <c r="N461" s="85">
        <v>4085</v>
      </c>
      <c r="O461" s="315">
        <v>4385</v>
      </c>
      <c r="U461" s="60"/>
      <c r="V461" s="60"/>
      <c r="W461" s="60"/>
    </row>
    <row r="462" spans="1:23" ht="24">
      <c r="A462" s="110" t="s">
        <v>1226</v>
      </c>
      <c r="B462" s="85" t="s">
        <v>927</v>
      </c>
      <c r="C462" s="85">
        <v>2100</v>
      </c>
      <c r="D462" s="85">
        <v>600</v>
      </c>
      <c r="E462" s="86"/>
      <c r="F462" s="86"/>
      <c r="G462" s="86"/>
      <c r="H462" s="86"/>
      <c r="I462" s="86"/>
      <c r="J462" s="86"/>
      <c r="K462" s="85"/>
      <c r="L462" s="85"/>
      <c r="M462" s="85"/>
      <c r="N462" s="85">
        <v>4340</v>
      </c>
      <c r="O462" s="315">
        <v>4660</v>
      </c>
      <c r="U462" s="60"/>
      <c r="V462" s="60"/>
      <c r="W462" s="60"/>
    </row>
    <row r="463" spans="1:23" ht="24">
      <c r="A463" s="205" t="s">
        <v>1227</v>
      </c>
      <c r="B463" s="111" t="s">
        <v>927</v>
      </c>
      <c r="C463" s="111">
        <v>2100</v>
      </c>
      <c r="D463" s="111">
        <v>800</v>
      </c>
      <c r="E463" s="112"/>
      <c r="F463" s="112"/>
      <c r="G463" s="112"/>
      <c r="H463" s="112"/>
      <c r="I463" s="112"/>
      <c r="J463" s="112"/>
      <c r="K463" s="111"/>
      <c r="L463" s="111"/>
      <c r="M463" s="111"/>
      <c r="N463" s="111">
        <v>4370</v>
      </c>
      <c r="O463" s="330">
        <v>4695</v>
      </c>
      <c r="U463" s="60"/>
      <c r="V463" s="60"/>
      <c r="W463" s="60"/>
    </row>
    <row r="464" spans="1:23" ht="12" customHeight="1">
      <c r="A464" s="2169" t="s">
        <v>1228</v>
      </c>
      <c r="B464" s="2169"/>
      <c r="C464" s="2169"/>
      <c r="D464" s="2169"/>
      <c r="E464" s="2169"/>
      <c r="F464" s="2169"/>
      <c r="G464" s="2169"/>
      <c r="H464" s="2169"/>
      <c r="I464" s="2169"/>
      <c r="J464" s="2169"/>
      <c r="K464" s="2169"/>
      <c r="L464" s="2169"/>
      <c r="M464" s="2169"/>
      <c r="N464" s="2169"/>
      <c r="O464" s="2169"/>
      <c r="T464" s="60"/>
      <c r="U464" s="60"/>
      <c r="V464" s="60"/>
      <c r="W464" s="60"/>
    </row>
    <row r="465" spans="1:23">
      <c r="A465" s="124" t="s">
        <v>1229</v>
      </c>
      <c r="B465" s="125" t="s">
        <v>927</v>
      </c>
      <c r="C465" s="125">
        <v>1200</v>
      </c>
      <c r="D465" s="125">
        <v>600</v>
      </c>
      <c r="E465" s="87"/>
      <c r="F465" s="87"/>
      <c r="G465" s="87"/>
      <c r="H465" s="87"/>
      <c r="I465" s="87"/>
      <c r="J465" s="87"/>
      <c r="K465" s="125"/>
      <c r="L465" s="125"/>
      <c r="M465" s="125"/>
      <c r="N465" s="125">
        <v>3695</v>
      </c>
      <c r="O465" s="332">
        <v>3970</v>
      </c>
      <c r="U465" s="60"/>
      <c r="V465" s="60"/>
      <c r="W465" s="60"/>
    </row>
    <row r="466" spans="1:23">
      <c r="A466" s="115" t="s">
        <v>1230</v>
      </c>
      <c r="B466" s="85" t="s">
        <v>927</v>
      </c>
      <c r="C466" s="85">
        <v>1200</v>
      </c>
      <c r="D466" s="85">
        <v>800</v>
      </c>
      <c r="E466" s="86"/>
      <c r="F466" s="86"/>
      <c r="G466" s="86"/>
      <c r="H466" s="86"/>
      <c r="I466" s="86"/>
      <c r="J466" s="86"/>
      <c r="K466" s="85"/>
      <c r="L466" s="85"/>
      <c r="M466" s="85"/>
      <c r="N466" s="85">
        <v>4185</v>
      </c>
      <c r="O466" s="315">
        <v>4495</v>
      </c>
      <c r="U466" s="60"/>
      <c r="V466" s="60"/>
      <c r="W466" s="60"/>
    </row>
    <row r="467" spans="1:23">
      <c r="A467" s="115" t="s">
        <v>1231</v>
      </c>
      <c r="B467" s="85" t="s">
        <v>927</v>
      </c>
      <c r="C467" s="85">
        <v>1500</v>
      </c>
      <c r="D467" s="85">
        <v>600</v>
      </c>
      <c r="E467" s="86"/>
      <c r="F467" s="86"/>
      <c r="G467" s="86"/>
      <c r="H467" s="86"/>
      <c r="I467" s="86"/>
      <c r="J467" s="86"/>
      <c r="K467" s="85"/>
      <c r="L467" s="85"/>
      <c r="M467" s="85"/>
      <c r="N467" s="85">
        <v>4940</v>
      </c>
      <c r="O467" s="315">
        <v>5305</v>
      </c>
      <c r="U467" s="60"/>
      <c r="V467" s="60"/>
      <c r="W467" s="60"/>
    </row>
    <row r="468" spans="1:23">
      <c r="A468" s="115" t="s">
        <v>1232</v>
      </c>
      <c r="B468" s="85" t="s">
        <v>927</v>
      </c>
      <c r="C468" s="85">
        <v>1500</v>
      </c>
      <c r="D468" s="85">
        <v>800</v>
      </c>
      <c r="E468" s="86"/>
      <c r="F468" s="86"/>
      <c r="G468" s="86"/>
      <c r="H468" s="86"/>
      <c r="I468" s="86"/>
      <c r="J468" s="86"/>
      <c r="K468" s="85"/>
      <c r="L468" s="85"/>
      <c r="M468" s="85"/>
      <c r="N468" s="85">
        <v>5430</v>
      </c>
      <c r="O468" s="315">
        <v>5830</v>
      </c>
      <c r="U468" s="60"/>
      <c r="V468" s="60"/>
      <c r="W468" s="60"/>
    </row>
    <row r="469" spans="1:23">
      <c r="A469" s="115" t="s">
        <v>1233</v>
      </c>
      <c r="B469" s="85" t="s">
        <v>927</v>
      </c>
      <c r="C469" s="85">
        <v>1800</v>
      </c>
      <c r="D469" s="85">
        <v>600</v>
      </c>
      <c r="E469" s="86"/>
      <c r="F469" s="86"/>
      <c r="G469" s="86"/>
      <c r="H469" s="86"/>
      <c r="I469" s="86"/>
      <c r="J469" s="86"/>
      <c r="K469" s="85"/>
      <c r="L469" s="85"/>
      <c r="M469" s="85"/>
      <c r="N469" s="85">
        <v>5450</v>
      </c>
      <c r="O469" s="315">
        <v>5855</v>
      </c>
      <c r="U469" s="60"/>
      <c r="V469" s="60"/>
      <c r="W469" s="60"/>
    </row>
    <row r="470" spans="1:23">
      <c r="A470" s="115" t="s">
        <v>1234</v>
      </c>
      <c r="B470" s="85" t="s">
        <v>927</v>
      </c>
      <c r="C470" s="85">
        <v>1800</v>
      </c>
      <c r="D470" s="85">
        <v>800</v>
      </c>
      <c r="E470" s="86"/>
      <c r="F470" s="86"/>
      <c r="G470" s="86"/>
      <c r="H470" s="86"/>
      <c r="I470" s="86"/>
      <c r="J470" s="86"/>
      <c r="K470" s="85"/>
      <c r="L470" s="85"/>
      <c r="M470" s="85"/>
      <c r="N470" s="85">
        <v>5940</v>
      </c>
      <c r="O470" s="315">
        <v>6380</v>
      </c>
      <c r="U470" s="60"/>
      <c r="V470" s="60"/>
      <c r="W470" s="60"/>
    </row>
    <row r="471" spans="1:23">
      <c r="A471" s="115" t="s">
        <v>1235</v>
      </c>
      <c r="B471" s="85" t="s">
        <v>927</v>
      </c>
      <c r="C471" s="85">
        <v>2100</v>
      </c>
      <c r="D471" s="85">
        <v>600</v>
      </c>
      <c r="E471" s="86"/>
      <c r="F471" s="86"/>
      <c r="G471" s="86"/>
      <c r="H471" s="86"/>
      <c r="I471" s="86"/>
      <c r="J471" s="86"/>
      <c r="K471" s="85"/>
      <c r="L471" s="85"/>
      <c r="M471" s="85"/>
      <c r="N471" s="85">
        <v>6195</v>
      </c>
      <c r="O471" s="315">
        <v>6655</v>
      </c>
      <c r="U471" s="60"/>
      <c r="V471" s="60"/>
      <c r="W471" s="60"/>
    </row>
    <row r="472" spans="1:23">
      <c r="A472" s="316" t="s">
        <v>1236</v>
      </c>
      <c r="B472" s="111" t="s">
        <v>927</v>
      </c>
      <c r="C472" s="111">
        <v>2100</v>
      </c>
      <c r="D472" s="111">
        <v>800</v>
      </c>
      <c r="E472" s="112"/>
      <c r="F472" s="112"/>
      <c r="G472" s="112"/>
      <c r="H472" s="112"/>
      <c r="I472" s="112"/>
      <c r="J472" s="112"/>
      <c r="K472" s="111"/>
      <c r="L472" s="111"/>
      <c r="M472" s="111"/>
      <c r="N472" s="111">
        <v>7145</v>
      </c>
      <c r="O472" s="330">
        <v>7675</v>
      </c>
      <c r="U472" s="60"/>
      <c r="V472" s="60"/>
      <c r="W472" s="60"/>
    </row>
    <row r="473" spans="1:23" ht="12" customHeight="1">
      <c r="A473" s="2169" t="s">
        <v>1237</v>
      </c>
      <c r="B473" s="2169"/>
      <c r="C473" s="2169"/>
      <c r="D473" s="2169"/>
      <c r="E473" s="2169"/>
      <c r="F473" s="2169"/>
      <c r="G473" s="2169"/>
      <c r="H473" s="2169"/>
      <c r="I473" s="2169"/>
      <c r="J473" s="2169"/>
      <c r="K473" s="2169"/>
      <c r="L473" s="2169"/>
      <c r="M473" s="2169"/>
      <c r="N473" s="2169"/>
      <c r="O473" s="2169"/>
      <c r="T473" s="60"/>
      <c r="U473" s="60"/>
      <c r="V473" s="60"/>
      <c r="W473" s="60"/>
    </row>
    <row r="474" spans="1:23" ht="96" customHeight="1">
      <c r="A474" s="124" t="s">
        <v>1238</v>
      </c>
      <c r="B474" s="125">
        <v>2000</v>
      </c>
      <c r="C474" s="125">
        <v>1200</v>
      </c>
      <c r="D474" s="125">
        <v>600</v>
      </c>
      <c r="E474" s="87" t="s">
        <v>1239</v>
      </c>
      <c r="F474" s="87">
        <v>2400</v>
      </c>
      <c r="G474" s="87">
        <v>500</v>
      </c>
      <c r="H474" s="87">
        <v>3</v>
      </c>
      <c r="I474" s="2178" t="s">
        <v>606</v>
      </c>
      <c r="J474" s="2179" t="s">
        <v>628</v>
      </c>
      <c r="K474" s="2178" t="s">
        <v>1240</v>
      </c>
      <c r="L474" s="125">
        <v>52.36</v>
      </c>
      <c r="M474" s="125">
        <v>1.4</v>
      </c>
      <c r="N474" s="125">
        <v>12865</v>
      </c>
      <c r="O474" s="332">
        <v>13820</v>
      </c>
      <c r="U474" s="60"/>
      <c r="V474" s="60"/>
      <c r="W474" s="60"/>
    </row>
    <row r="475" spans="1:23" ht="96">
      <c r="A475" s="115" t="s">
        <v>1241</v>
      </c>
      <c r="B475" s="85">
        <v>2000</v>
      </c>
      <c r="C475" s="85">
        <v>1200</v>
      </c>
      <c r="D475" s="85">
        <v>600</v>
      </c>
      <c r="E475" s="86" t="s">
        <v>1242</v>
      </c>
      <c r="F475" s="87">
        <v>2400</v>
      </c>
      <c r="G475" s="87">
        <v>500</v>
      </c>
      <c r="H475" s="87">
        <v>3</v>
      </c>
      <c r="I475" s="2178"/>
      <c r="J475" s="2179"/>
      <c r="K475" s="2178"/>
      <c r="L475" s="125">
        <v>44.96</v>
      </c>
      <c r="M475" s="125">
        <v>1.4</v>
      </c>
      <c r="N475" s="85">
        <v>10270</v>
      </c>
      <c r="O475" s="315">
        <v>11035</v>
      </c>
      <c r="U475" s="60"/>
      <c r="V475" s="60"/>
      <c r="W475" s="60"/>
    </row>
    <row r="476" spans="1:23" ht="96">
      <c r="A476" s="115" t="s">
        <v>1243</v>
      </c>
      <c r="B476" s="85">
        <v>2000</v>
      </c>
      <c r="C476" s="85">
        <v>1200</v>
      </c>
      <c r="D476" s="85">
        <v>800</v>
      </c>
      <c r="E476" s="86" t="s">
        <v>1244</v>
      </c>
      <c r="F476" s="87">
        <v>2400</v>
      </c>
      <c r="G476" s="86">
        <v>500</v>
      </c>
      <c r="H476" s="86">
        <v>3</v>
      </c>
      <c r="I476" s="2178"/>
      <c r="J476" s="2179"/>
      <c r="K476" s="2178"/>
      <c r="L476" s="85">
        <v>53.32</v>
      </c>
      <c r="M476" s="85">
        <v>1.9</v>
      </c>
      <c r="N476" s="85">
        <v>13965</v>
      </c>
      <c r="O476" s="315">
        <v>15000</v>
      </c>
      <c r="U476" s="60"/>
      <c r="V476" s="60"/>
      <c r="W476" s="60"/>
    </row>
    <row r="477" spans="1:23" ht="108">
      <c r="A477" s="115" t="s">
        <v>1245</v>
      </c>
      <c r="B477" s="85">
        <v>2000</v>
      </c>
      <c r="C477" s="85">
        <v>1200</v>
      </c>
      <c r="D477" s="85">
        <v>800</v>
      </c>
      <c r="E477" s="86" t="s">
        <v>1246</v>
      </c>
      <c r="F477" s="87">
        <v>2400</v>
      </c>
      <c r="G477" s="86">
        <v>500</v>
      </c>
      <c r="H477" s="86">
        <v>3</v>
      </c>
      <c r="I477" s="2178"/>
      <c r="J477" s="2179"/>
      <c r="K477" s="2178"/>
      <c r="L477" s="85">
        <v>45.92</v>
      </c>
      <c r="M477" s="85">
        <v>1.9</v>
      </c>
      <c r="N477" s="85">
        <v>11345</v>
      </c>
      <c r="O477" s="315">
        <v>12185</v>
      </c>
      <c r="U477" s="60"/>
      <c r="V477" s="60"/>
      <c r="W477" s="60"/>
    </row>
    <row r="478" spans="1:23" ht="108">
      <c r="A478" s="115" t="s">
        <v>1247</v>
      </c>
      <c r="B478" s="85">
        <v>2000</v>
      </c>
      <c r="C478" s="85">
        <v>1500</v>
      </c>
      <c r="D478" s="85">
        <v>600</v>
      </c>
      <c r="E478" s="86" t="s">
        <v>1248</v>
      </c>
      <c r="F478" s="87">
        <v>2400</v>
      </c>
      <c r="G478" s="86">
        <v>500</v>
      </c>
      <c r="H478" s="86">
        <v>3</v>
      </c>
      <c r="I478" s="2178"/>
      <c r="J478" s="2179"/>
      <c r="K478" s="2178"/>
      <c r="L478" s="85">
        <v>51.54</v>
      </c>
      <c r="M478" s="85">
        <v>1.8</v>
      </c>
      <c r="N478" s="85">
        <v>15095</v>
      </c>
      <c r="O478" s="315">
        <v>16220</v>
      </c>
      <c r="U478" s="60"/>
      <c r="V478" s="60"/>
      <c r="W478" s="60"/>
    </row>
    <row r="479" spans="1:23" ht="108">
      <c r="A479" s="115" t="s">
        <v>1249</v>
      </c>
      <c r="B479" s="85">
        <v>2000</v>
      </c>
      <c r="C479" s="85">
        <v>1500</v>
      </c>
      <c r="D479" s="85">
        <v>600</v>
      </c>
      <c r="E479" s="86" t="s">
        <v>1250</v>
      </c>
      <c r="F479" s="87">
        <v>2400</v>
      </c>
      <c r="G479" s="86">
        <v>500</v>
      </c>
      <c r="H479" s="86">
        <v>3</v>
      </c>
      <c r="I479" s="2178"/>
      <c r="J479" s="2179"/>
      <c r="K479" s="2178"/>
      <c r="L479" s="85">
        <v>54.14</v>
      </c>
      <c r="M479" s="85">
        <v>1.8</v>
      </c>
      <c r="N479" s="85">
        <v>12505</v>
      </c>
      <c r="O479" s="315">
        <v>13435</v>
      </c>
      <c r="U479" s="60"/>
      <c r="V479" s="60"/>
      <c r="W479" s="60"/>
    </row>
    <row r="480" spans="1:23" ht="108">
      <c r="A480" s="115" t="s">
        <v>1251</v>
      </c>
      <c r="B480" s="85">
        <v>2000</v>
      </c>
      <c r="C480" s="85">
        <v>1500</v>
      </c>
      <c r="D480" s="85">
        <v>800</v>
      </c>
      <c r="E480" s="86" t="s">
        <v>1252</v>
      </c>
      <c r="F480" s="87">
        <v>2400</v>
      </c>
      <c r="G480" s="86">
        <v>500</v>
      </c>
      <c r="H480" s="86">
        <v>3</v>
      </c>
      <c r="I480" s="2178"/>
      <c r="J480" s="2179"/>
      <c r="K480" s="2178"/>
      <c r="L480" s="85">
        <v>62.98</v>
      </c>
      <c r="M480" s="85">
        <v>2.4</v>
      </c>
      <c r="N480" s="85">
        <v>16275</v>
      </c>
      <c r="O480" s="315">
        <v>17485</v>
      </c>
      <c r="U480" s="60"/>
      <c r="V480" s="60"/>
      <c r="W480" s="60"/>
    </row>
    <row r="481" spans="1:23" ht="108">
      <c r="A481" s="115" t="s">
        <v>1253</v>
      </c>
      <c r="B481" s="85">
        <v>2000</v>
      </c>
      <c r="C481" s="85">
        <v>1500</v>
      </c>
      <c r="D481" s="85">
        <v>800</v>
      </c>
      <c r="E481" s="86" t="s">
        <v>1254</v>
      </c>
      <c r="F481" s="87">
        <v>2400</v>
      </c>
      <c r="G481" s="86">
        <v>500</v>
      </c>
      <c r="H481" s="86">
        <v>3</v>
      </c>
      <c r="I481" s="2178"/>
      <c r="J481" s="2179"/>
      <c r="K481" s="2178"/>
      <c r="L481" s="85">
        <v>55.58</v>
      </c>
      <c r="M481" s="85">
        <v>2.4</v>
      </c>
      <c r="N481" s="85">
        <v>13655</v>
      </c>
      <c r="O481" s="315">
        <v>14670</v>
      </c>
      <c r="U481" s="60"/>
      <c r="V481" s="60"/>
      <c r="W481" s="60"/>
    </row>
    <row r="482" spans="1:23" ht="96">
      <c r="A482" s="115" t="s">
        <v>1255</v>
      </c>
      <c r="B482" s="85">
        <v>2000</v>
      </c>
      <c r="C482" s="85">
        <v>1800</v>
      </c>
      <c r="D482" s="85">
        <v>600</v>
      </c>
      <c r="E482" s="86" t="s">
        <v>1256</v>
      </c>
      <c r="F482" s="87">
        <v>2400</v>
      </c>
      <c r="G482" s="86">
        <v>500</v>
      </c>
      <c r="H482" s="86">
        <v>3</v>
      </c>
      <c r="I482" s="2178"/>
      <c r="J482" s="2179"/>
      <c r="K482" s="2178"/>
      <c r="L482" s="85">
        <v>69.25</v>
      </c>
      <c r="M482" s="85">
        <v>2.1</v>
      </c>
      <c r="N482" s="85">
        <v>15895</v>
      </c>
      <c r="O482" s="315">
        <v>17080</v>
      </c>
      <c r="U482" s="60"/>
      <c r="V482" s="60"/>
      <c r="W482" s="60"/>
    </row>
    <row r="483" spans="1:23" ht="108">
      <c r="A483" s="115" t="s">
        <v>1257</v>
      </c>
      <c r="B483" s="85">
        <v>2000</v>
      </c>
      <c r="C483" s="85">
        <v>1800</v>
      </c>
      <c r="D483" s="85">
        <v>600</v>
      </c>
      <c r="E483" s="86" t="s">
        <v>1258</v>
      </c>
      <c r="F483" s="87">
        <v>2400</v>
      </c>
      <c r="G483" s="86">
        <v>500</v>
      </c>
      <c r="H483" s="86">
        <v>3</v>
      </c>
      <c r="I483" s="2178"/>
      <c r="J483" s="2179"/>
      <c r="K483" s="2178"/>
      <c r="L483" s="85">
        <v>61.88</v>
      </c>
      <c r="M483" s="85">
        <v>2.1</v>
      </c>
      <c r="N483" s="85">
        <v>13305</v>
      </c>
      <c r="O483" s="315">
        <v>14295</v>
      </c>
      <c r="U483" s="60"/>
      <c r="V483" s="60"/>
      <c r="W483" s="60"/>
    </row>
    <row r="484" spans="1:23" ht="108">
      <c r="A484" s="115" t="s">
        <v>1259</v>
      </c>
      <c r="B484" s="85">
        <v>2000</v>
      </c>
      <c r="C484" s="85">
        <v>1800</v>
      </c>
      <c r="D484" s="85">
        <v>800</v>
      </c>
      <c r="E484" s="86" t="s">
        <v>1260</v>
      </c>
      <c r="F484" s="87">
        <v>2400</v>
      </c>
      <c r="G484" s="86">
        <v>500</v>
      </c>
      <c r="H484" s="86">
        <v>3</v>
      </c>
      <c r="I484" s="2178"/>
      <c r="J484" s="2179"/>
      <c r="K484" s="2178"/>
      <c r="L484" s="85">
        <v>70.72</v>
      </c>
      <c r="M484" s="85">
        <v>2.8</v>
      </c>
      <c r="N484" s="85">
        <v>17075</v>
      </c>
      <c r="O484" s="315">
        <v>18345</v>
      </c>
      <c r="U484" s="60"/>
      <c r="V484" s="60"/>
      <c r="W484" s="60"/>
    </row>
    <row r="485" spans="1:23" ht="108">
      <c r="A485" s="115" t="s">
        <v>1261</v>
      </c>
      <c r="B485" s="85">
        <v>2000</v>
      </c>
      <c r="C485" s="85">
        <v>1800</v>
      </c>
      <c r="D485" s="85">
        <v>800</v>
      </c>
      <c r="E485" s="86" t="s">
        <v>1262</v>
      </c>
      <c r="F485" s="87">
        <v>2400</v>
      </c>
      <c r="G485" s="86">
        <v>500</v>
      </c>
      <c r="H485" s="86">
        <v>3</v>
      </c>
      <c r="I485" s="2178"/>
      <c r="J485" s="2179"/>
      <c r="K485" s="2178"/>
      <c r="L485" s="85">
        <v>63.32</v>
      </c>
      <c r="M485" s="85">
        <v>2.8</v>
      </c>
      <c r="N485" s="85">
        <v>14455</v>
      </c>
      <c r="O485" s="315">
        <v>15530</v>
      </c>
      <c r="U485" s="60"/>
      <c r="V485" s="60"/>
      <c r="W485" s="60"/>
    </row>
    <row r="486" spans="1:23" ht="108">
      <c r="A486" s="115" t="s">
        <v>1263</v>
      </c>
      <c r="B486" s="85">
        <v>2000</v>
      </c>
      <c r="C486" s="85">
        <v>2100</v>
      </c>
      <c r="D486" s="85">
        <v>600</v>
      </c>
      <c r="E486" s="86" t="s">
        <v>1264</v>
      </c>
      <c r="F486" s="87">
        <v>2400</v>
      </c>
      <c r="G486" s="86">
        <v>500</v>
      </c>
      <c r="H486" s="86">
        <v>3</v>
      </c>
      <c r="I486" s="2178"/>
      <c r="J486" s="2179"/>
      <c r="K486" s="2178"/>
      <c r="L486" s="85">
        <v>76.900000000000006</v>
      </c>
      <c r="M486" s="85">
        <v>2.5</v>
      </c>
      <c r="N486" s="85">
        <v>17520</v>
      </c>
      <c r="O486" s="315">
        <v>18820</v>
      </c>
      <c r="U486" s="60"/>
      <c r="V486" s="60"/>
      <c r="W486" s="60"/>
    </row>
    <row r="487" spans="1:23" ht="108">
      <c r="A487" s="115" t="s">
        <v>1265</v>
      </c>
      <c r="B487" s="85">
        <v>2000</v>
      </c>
      <c r="C487" s="85">
        <v>2100</v>
      </c>
      <c r="D487" s="85">
        <v>600</v>
      </c>
      <c r="E487" s="86" t="s">
        <v>1266</v>
      </c>
      <c r="F487" s="87">
        <v>2400</v>
      </c>
      <c r="G487" s="86">
        <v>500</v>
      </c>
      <c r="H487" s="86">
        <v>3</v>
      </c>
      <c r="I487" s="2178"/>
      <c r="J487" s="2179"/>
      <c r="K487" s="2178"/>
      <c r="L487" s="85">
        <v>69.5</v>
      </c>
      <c r="M487" s="85">
        <v>2.5</v>
      </c>
      <c r="N487" s="85">
        <v>14925</v>
      </c>
      <c r="O487" s="315">
        <v>16035</v>
      </c>
      <c r="U487" s="60"/>
      <c r="V487" s="60"/>
      <c r="W487" s="60"/>
    </row>
    <row r="488" spans="1:23" ht="108">
      <c r="A488" s="115" t="s">
        <v>1267</v>
      </c>
      <c r="B488" s="85">
        <v>2000</v>
      </c>
      <c r="C488" s="85">
        <v>2100</v>
      </c>
      <c r="D488" s="85">
        <v>800</v>
      </c>
      <c r="E488" s="86" t="s">
        <v>1268</v>
      </c>
      <c r="F488" s="87">
        <v>2400</v>
      </c>
      <c r="G488" s="86">
        <v>500</v>
      </c>
      <c r="H488" s="86">
        <v>3</v>
      </c>
      <c r="I488" s="2178"/>
      <c r="J488" s="2179"/>
      <c r="K488" s="2178"/>
      <c r="L488" s="85">
        <v>78.34</v>
      </c>
      <c r="M488" s="85">
        <v>3.3</v>
      </c>
      <c r="N488" s="85">
        <v>19580</v>
      </c>
      <c r="O488" s="315">
        <v>21035</v>
      </c>
      <c r="U488" s="60"/>
      <c r="V488" s="60"/>
      <c r="W488" s="60"/>
    </row>
    <row r="489" spans="1:23" ht="108">
      <c r="A489" s="115" t="s">
        <v>1269</v>
      </c>
      <c r="B489" s="85">
        <v>2000</v>
      </c>
      <c r="C489" s="85">
        <v>2100</v>
      </c>
      <c r="D489" s="85">
        <v>800</v>
      </c>
      <c r="E489" s="86" t="s">
        <v>1270</v>
      </c>
      <c r="F489" s="87">
        <v>2400</v>
      </c>
      <c r="G489" s="86">
        <v>500</v>
      </c>
      <c r="H489" s="86">
        <v>3</v>
      </c>
      <c r="I489" s="2178"/>
      <c r="J489" s="2179"/>
      <c r="K489" s="2178"/>
      <c r="L489" s="85">
        <v>70.94</v>
      </c>
      <c r="M489" s="85">
        <v>3.3</v>
      </c>
      <c r="N489" s="85">
        <v>16960</v>
      </c>
      <c r="O489" s="315">
        <v>18220</v>
      </c>
      <c r="U489" s="60"/>
      <c r="V489" s="60"/>
      <c r="W489" s="60"/>
    </row>
    <row r="490" spans="1:23" ht="108">
      <c r="A490" s="115" t="s">
        <v>1271</v>
      </c>
      <c r="B490" s="85">
        <v>2500</v>
      </c>
      <c r="C490" s="85">
        <v>1200</v>
      </c>
      <c r="D490" s="85">
        <v>600</v>
      </c>
      <c r="E490" s="86" t="s">
        <v>1272</v>
      </c>
      <c r="F490" s="87">
        <v>2400</v>
      </c>
      <c r="G490" s="86">
        <v>500</v>
      </c>
      <c r="H490" s="86">
        <v>4</v>
      </c>
      <c r="I490" s="2178"/>
      <c r="J490" s="2179"/>
      <c r="K490" s="2178"/>
      <c r="L490" s="85">
        <v>68.08</v>
      </c>
      <c r="M490" s="85">
        <v>1.8</v>
      </c>
      <c r="N490" s="85">
        <v>16590</v>
      </c>
      <c r="O490" s="315">
        <v>17825</v>
      </c>
      <c r="U490" s="60"/>
      <c r="V490" s="60"/>
      <c r="W490" s="60"/>
    </row>
    <row r="491" spans="1:23" ht="108">
      <c r="A491" s="115" t="s">
        <v>1273</v>
      </c>
      <c r="B491" s="85">
        <v>2500</v>
      </c>
      <c r="C491" s="85">
        <v>1200</v>
      </c>
      <c r="D491" s="85">
        <v>600</v>
      </c>
      <c r="E491" s="86" t="s">
        <v>1274</v>
      </c>
      <c r="F491" s="87">
        <v>2400</v>
      </c>
      <c r="G491" s="86">
        <v>500</v>
      </c>
      <c r="H491" s="86">
        <v>4</v>
      </c>
      <c r="I491" s="2178"/>
      <c r="J491" s="2179"/>
      <c r="K491" s="2178"/>
      <c r="L491" s="85">
        <v>59.08</v>
      </c>
      <c r="M491" s="85">
        <v>1.8</v>
      </c>
      <c r="N491" s="85">
        <v>13415</v>
      </c>
      <c r="O491" s="315">
        <v>14415</v>
      </c>
      <c r="U491" s="60"/>
      <c r="V491" s="60"/>
      <c r="W491" s="60"/>
    </row>
    <row r="492" spans="1:23" ht="108">
      <c r="A492" s="115" t="s">
        <v>1275</v>
      </c>
      <c r="B492" s="85">
        <v>2500</v>
      </c>
      <c r="C492" s="85">
        <v>1200</v>
      </c>
      <c r="D492" s="85">
        <v>800</v>
      </c>
      <c r="E492" s="86" t="s">
        <v>1276</v>
      </c>
      <c r="F492" s="87">
        <v>2400</v>
      </c>
      <c r="G492" s="86">
        <v>500</v>
      </c>
      <c r="H492" s="86">
        <v>4</v>
      </c>
      <c r="I492" s="2178"/>
      <c r="J492" s="2179"/>
      <c r="K492" s="2178"/>
      <c r="L492" s="85">
        <v>69.760000000000005</v>
      </c>
      <c r="M492" s="85">
        <v>2.4</v>
      </c>
      <c r="N492" s="85">
        <v>17990</v>
      </c>
      <c r="O492" s="315">
        <v>19330</v>
      </c>
      <c r="U492" s="60"/>
      <c r="V492" s="60"/>
      <c r="W492" s="60"/>
    </row>
    <row r="493" spans="1:23" ht="108">
      <c r="A493" s="342" t="s">
        <v>1277</v>
      </c>
      <c r="B493" s="85">
        <v>2500</v>
      </c>
      <c r="C493" s="85">
        <v>1200</v>
      </c>
      <c r="D493" s="85">
        <v>800</v>
      </c>
      <c r="E493" s="86" t="s">
        <v>1278</v>
      </c>
      <c r="F493" s="87">
        <v>2400</v>
      </c>
      <c r="G493" s="86">
        <v>500</v>
      </c>
      <c r="H493" s="86">
        <v>4</v>
      </c>
      <c r="I493" s="2178"/>
      <c r="J493" s="2179"/>
      <c r="K493" s="2178"/>
      <c r="L493" s="85">
        <v>60.16</v>
      </c>
      <c r="M493" s="85">
        <v>2.4</v>
      </c>
      <c r="N493" s="85">
        <v>14810</v>
      </c>
      <c r="O493" s="315">
        <v>15910</v>
      </c>
      <c r="U493" s="60"/>
      <c r="V493" s="60"/>
      <c r="W493" s="60"/>
    </row>
    <row r="494" spans="1:23" ht="168">
      <c r="A494" s="115" t="s">
        <v>1279</v>
      </c>
      <c r="B494" s="85">
        <v>2500</v>
      </c>
      <c r="C494" s="85">
        <v>1500</v>
      </c>
      <c r="D494" s="85">
        <v>600</v>
      </c>
      <c r="E494" s="86" t="s">
        <v>1280</v>
      </c>
      <c r="F494" s="87">
        <v>2400</v>
      </c>
      <c r="G494" s="86">
        <v>500</v>
      </c>
      <c r="H494" s="86">
        <v>4</v>
      </c>
      <c r="I494" s="2178"/>
      <c r="J494" s="2179"/>
      <c r="K494" s="2178"/>
      <c r="L494" s="85">
        <v>80.319999999999993</v>
      </c>
      <c r="M494" s="85">
        <v>2.2000000000000002</v>
      </c>
      <c r="N494" s="85">
        <v>19565</v>
      </c>
      <c r="O494" s="315">
        <v>21020</v>
      </c>
      <c r="U494" s="60"/>
      <c r="V494" s="60"/>
      <c r="W494" s="60"/>
    </row>
    <row r="495" spans="1:23" ht="108">
      <c r="A495" s="115" t="s">
        <v>1281</v>
      </c>
      <c r="B495" s="85">
        <v>2500</v>
      </c>
      <c r="C495" s="85">
        <v>1500</v>
      </c>
      <c r="D495" s="85">
        <v>600</v>
      </c>
      <c r="E495" s="86" t="s">
        <v>1282</v>
      </c>
      <c r="F495" s="87">
        <v>2400</v>
      </c>
      <c r="G495" s="86">
        <v>500</v>
      </c>
      <c r="H495" s="86">
        <v>4</v>
      </c>
      <c r="I495" s="2178"/>
      <c r="J495" s="2179"/>
      <c r="K495" s="2178"/>
      <c r="L495" s="85">
        <v>71.319999999999993</v>
      </c>
      <c r="M495" s="85">
        <v>2.2000000000000002</v>
      </c>
      <c r="N495" s="85">
        <v>16390</v>
      </c>
      <c r="O495" s="315">
        <v>17610</v>
      </c>
      <c r="U495" s="60"/>
      <c r="V495" s="60"/>
      <c r="W495" s="60"/>
    </row>
    <row r="496" spans="1:23" ht="108">
      <c r="A496" s="115" t="s">
        <v>1283</v>
      </c>
      <c r="B496" s="85">
        <v>2500</v>
      </c>
      <c r="C496" s="85">
        <v>1500</v>
      </c>
      <c r="D496" s="85">
        <v>800</v>
      </c>
      <c r="E496" s="86" t="s">
        <v>1284</v>
      </c>
      <c r="F496" s="87">
        <v>2400</v>
      </c>
      <c r="G496" s="86">
        <v>500</v>
      </c>
      <c r="H496" s="86">
        <v>4</v>
      </c>
      <c r="I496" s="2178"/>
      <c r="J496" s="2179"/>
      <c r="K496" s="2178"/>
      <c r="L496" s="85">
        <v>82.64</v>
      </c>
      <c r="M496" s="85">
        <v>3</v>
      </c>
      <c r="N496" s="85">
        <v>21075</v>
      </c>
      <c r="O496" s="315">
        <v>22645</v>
      </c>
      <c r="U496" s="60"/>
      <c r="V496" s="60"/>
      <c r="W496" s="60"/>
    </row>
    <row r="497" spans="1:23" ht="108">
      <c r="A497" s="115" t="s">
        <v>1285</v>
      </c>
      <c r="B497" s="85">
        <v>2500</v>
      </c>
      <c r="C497" s="85">
        <v>1500</v>
      </c>
      <c r="D497" s="85">
        <v>800</v>
      </c>
      <c r="E497" s="86" t="s">
        <v>1286</v>
      </c>
      <c r="F497" s="87">
        <v>2400</v>
      </c>
      <c r="G497" s="86">
        <v>500</v>
      </c>
      <c r="H497" s="86">
        <v>4</v>
      </c>
      <c r="I497" s="2178"/>
      <c r="J497" s="2179"/>
      <c r="K497" s="2178"/>
      <c r="L497" s="85">
        <v>73.44</v>
      </c>
      <c r="M497" s="85">
        <v>3</v>
      </c>
      <c r="N497" s="85">
        <v>17895</v>
      </c>
      <c r="O497" s="315">
        <v>19225</v>
      </c>
      <c r="U497" s="60"/>
      <c r="V497" s="60"/>
      <c r="W497" s="60"/>
    </row>
    <row r="498" spans="1:23" ht="108">
      <c r="A498" s="342" t="s">
        <v>1287</v>
      </c>
      <c r="B498" s="85">
        <v>2500</v>
      </c>
      <c r="C498" s="85">
        <v>1800</v>
      </c>
      <c r="D498" s="85">
        <v>600</v>
      </c>
      <c r="E498" s="86" t="s">
        <v>1288</v>
      </c>
      <c r="F498" s="87">
        <v>2400</v>
      </c>
      <c r="G498" s="86">
        <v>500</v>
      </c>
      <c r="H498" s="86">
        <v>4</v>
      </c>
      <c r="I498" s="2178"/>
      <c r="J498" s="2179"/>
      <c r="K498" s="2178"/>
      <c r="L498" s="85">
        <v>90.64</v>
      </c>
      <c r="M498" s="85">
        <v>2.7</v>
      </c>
      <c r="N498" s="85">
        <v>20635</v>
      </c>
      <c r="O498" s="315">
        <v>22170</v>
      </c>
      <c r="U498" s="60"/>
      <c r="V498" s="60"/>
      <c r="W498" s="60"/>
    </row>
    <row r="499" spans="1:23" ht="108">
      <c r="A499" s="115" t="s">
        <v>1289</v>
      </c>
      <c r="B499" s="85">
        <v>2500</v>
      </c>
      <c r="C499" s="85">
        <v>1800</v>
      </c>
      <c r="D499" s="85">
        <v>600</v>
      </c>
      <c r="E499" s="86" t="s">
        <v>1290</v>
      </c>
      <c r="F499" s="87">
        <v>2400</v>
      </c>
      <c r="G499" s="86">
        <v>500</v>
      </c>
      <c r="H499" s="86">
        <v>4</v>
      </c>
      <c r="I499" s="2178"/>
      <c r="J499" s="2179"/>
      <c r="K499" s="2178"/>
      <c r="L499" s="85">
        <v>81.64</v>
      </c>
      <c r="M499" s="85">
        <v>2.7</v>
      </c>
      <c r="N499" s="85">
        <v>17460</v>
      </c>
      <c r="O499" s="315">
        <v>18760</v>
      </c>
      <c r="U499" s="60"/>
      <c r="V499" s="60"/>
      <c r="W499" s="60"/>
    </row>
    <row r="500" spans="1:23" ht="108">
      <c r="A500" s="115" t="s">
        <v>1291</v>
      </c>
      <c r="B500" s="85">
        <v>2500</v>
      </c>
      <c r="C500" s="85">
        <v>1800</v>
      </c>
      <c r="D500" s="85">
        <v>800</v>
      </c>
      <c r="E500" s="86" t="s">
        <v>1292</v>
      </c>
      <c r="F500" s="87">
        <v>2400</v>
      </c>
      <c r="G500" s="86">
        <v>500</v>
      </c>
      <c r="H500" s="86">
        <v>4</v>
      </c>
      <c r="I500" s="2178"/>
      <c r="J500" s="2179"/>
      <c r="K500" s="2178"/>
      <c r="L500" s="85">
        <v>92.96</v>
      </c>
      <c r="M500" s="85">
        <v>3.6</v>
      </c>
      <c r="N500" s="85">
        <v>22140</v>
      </c>
      <c r="O500" s="315">
        <v>23785</v>
      </c>
      <c r="U500" s="60"/>
      <c r="V500" s="60"/>
      <c r="W500" s="60"/>
    </row>
    <row r="501" spans="1:23" ht="108">
      <c r="A501" s="115" t="s">
        <v>1293</v>
      </c>
      <c r="B501" s="85">
        <v>2500</v>
      </c>
      <c r="C501" s="85">
        <v>1800</v>
      </c>
      <c r="D501" s="85">
        <v>800</v>
      </c>
      <c r="E501" s="86" t="s">
        <v>1294</v>
      </c>
      <c r="F501" s="87">
        <v>2400</v>
      </c>
      <c r="G501" s="86">
        <v>500</v>
      </c>
      <c r="H501" s="86">
        <v>4</v>
      </c>
      <c r="I501" s="2178"/>
      <c r="J501" s="2179"/>
      <c r="K501" s="2178"/>
      <c r="L501" s="85">
        <v>83.76</v>
      </c>
      <c r="M501" s="85">
        <v>3.6</v>
      </c>
      <c r="N501" s="85">
        <v>18960</v>
      </c>
      <c r="O501" s="315">
        <v>20370</v>
      </c>
      <c r="U501" s="60"/>
      <c r="V501" s="60"/>
      <c r="W501" s="60"/>
    </row>
    <row r="502" spans="1:23" ht="108">
      <c r="A502" s="115" t="s">
        <v>1295</v>
      </c>
      <c r="B502" s="85">
        <v>2500</v>
      </c>
      <c r="C502" s="85">
        <v>2100</v>
      </c>
      <c r="D502" s="85">
        <v>600</v>
      </c>
      <c r="E502" s="86" t="s">
        <v>1296</v>
      </c>
      <c r="F502" s="87">
        <v>2400</v>
      </c>
      <c r="G502" s="86">
        <v>500</v>
      </c>
      <c r="H502" s="86">
        <v>4</v>
      </c>
      <c r="I502" s="2178"/>
      <c r="J502" s="2179"/>
      <c r="K502" s="2178"/>
      <c r="L502" s="85">
        <v>100.8</v>
      </c>
      <c r="M502" s="85">
        <v>3.1</v>
      </c>
      <c r="N502" s="85">
        <v>22795</v>
      </c>
      <c r="O502" s="315">
        <v>24490</v>
      </c>
      <c r="U502" s="60"/>
      <c r="V502" s="60"/>
      <c r="W502" s="60"/>
    </row>
    <row r="503" spans="1:23" ht="96">
      <c r="A503" s="115" t="s">
        <v>1297</v>
      </c>
      <c r="B503" s="85">
        <v>2500</v>
      </c>
      <c r="C503" s="85">
        <v>2100</v>
      </c>
      <c r="D503" s="85">
        <v>600</v>
      </c>
      <c r="E503" s="86" t="s">
        <v>1298</v>
      </c>
      <c r="F503" s="87">
        <v>2400</v>
      </c>
      <c r="G503" s="86">
        <v>500</v>
      </c>
      <c r="H503" s="86">
        <v>4</v>
      </c>
      <c r="I503" s="2178"/>
      <c r="J503" s="2179"/>
      <c r="K503" s="2178"/>
      <c r="L503" s="85">
        <v>91.8</v>
      </c>
      <c r="M503" s="85">
        <v>3.1</v>
      </c>
      <c r="N503" s="85">
        <v>19620</v>
      </c>
      <c r="O503" s="315">
        <v>21080</v>
      </c>
      <c r="U503" s="60"/>
      <c r="V503" s="60"/>
      <c r="W503" s="60"/>
    </row>
    <row r="504" spans="1:23" ht="96">
      <c r="A504" s="115" t="s">
        <v>1299</v>
      </c>
      <c r="B504" s="85">
        <v>2500</v>
      </c>
      <c r="C504" s="85">
        <v>2100</v>
      </c>
      <c r="D504" s="85">
        <v>800</v>
      </c>
      <c r="E504" s="86" t="s">
        <v>1300</v>
      </c>
      <c r="F504" s="87">
        <v>2400</v>
      </c>
      <c r="G504" s="86">
        <v>500</v>
      </c>
      <c r="H504" s="86">
        <v>4</v>
      </c>
      <c r="I504" s="2178"/>
      <c r="J504" s="2179"/>
      <c r="K504" s="2178"/>
      <c r="L504" s="85">
        <v>103.12</v>
      </c>
      <c r="M504" s="85">
        <v>4.2</v>
      </c>
      <c r="N504" s="85">
        <v>25480</v>
      </c>
      <c r="O504" s="315">
        <v>27375</v>
      </c>
      <c r="U504" s="60"/>
      <c r="V504" s="60"/>
      <c r="W504" s="60"/>
    </row>
    <row r="505" spans="1:23" ht="108">
      <c r="A505" s="115" t="s">
        <v>1301</v>
      </c>
      <c r="B505" s="85">
        <v>2500</v>
      </c>
      <c r="C505" s="85">
        <v>2100</v>
      </c>
      <c r="D505" s="85">
        <v>800</v>
      </c>
      <c r="E505" s="86" t="s">
        <v>1302</v>
      </c>
      <c r="F505" s="87">
        <v>2400</v>
      </c>
      <c r="G505" s="86">
        <v>500</v>
      </c>
      <c r="H505" s="86">
        <v>4</v>
      </c>
      <c r="I505" s="2178"/>
      <c r="J505" s="2179"/>
      <c r="K505" s="2178"/>
      <c r="L505" s="85">
        <v>93.92</v>
      </c>
      <c r="M505" s="85">
        <v>4.2</v>
      </c>
      <c r="N505" s="85">
        <v>22300</v>
      </c>
      <c r="O505" s="315">
        <v>23960</v>
      </c>
      <c r="U505" s="60"/>
      <c r="V505" s="60"/>
      <c r="W505" s="60"/>
    </row>
    <row r="506" spans="1:23" ht="96">
      <c r="A506" s="115" t="s">
        <v>1303</v>
      </c>
      <c r="B506" s="85">
        <v>3000</v>
      </c>
      <c r="C506" s="85">
        <v>1200</v>
      </c>
      <c r="D506" s="85">
        <v>600</v>
      </c>
      <c r="E506" s="86" t="s">
        <v>1304</v>
      </c>
      <c r="F506" s="87">
        <v>2400</v>
      </c>
      <c r="G506" s="86">
        <v>500</v>
      </c>
      <c r="H506" s="86">
        <v>5</v>
      </c>
      <c r="I506" s="2178"/>
      <c r="J506" s="2179"/>
      <c r="K506" s="2178"/>
      <c r="L506" s="85">
        <v>88.4</v>
      </c>
      <c r="M506" s="85">
        <v>2.1</v>
      </c>
      <c r="N506" s="85">
        <v>20330</v>
      </c>
      <c r="O506" s="315">
        <v>21840</v>
      </c>
      <c r="U506" s="60"/>
      <c r="V506" s="60"/>
      <c r="W506" s="60"/>
    </row>
    <row r="507" spans="1:23" ht="72">
      <c r="A507" s="115" t="s">
        <v>1305</v>
      </c>
      <c r="B507" s="85">
        <v>3000</v>
      </c>
      <c r="C507" s="85">
        <v>1200</v>
      </c>
      <c r="D507" s="85">
        <v>600</v>
      </c>
      <c r="E507" s="86" t="s">
        <v>1306</v>
      </c>
      <c r="F507" s="87">
        <v>2400</v>
      </c>
      <c r="G507" s="86">
        <v>500</v>
      </c>
      <c r="H507" s="86">
        <v>5</v>
      </c>
      <c r="I507" s="2178"/>
      <c r="J507" s="2179"/>
      <c r="K507" s="2178"/>
      <c r="L507" s="85">
        <v>75.5</v>
      </c>
      <c r="M507" s="85">
        <v>2.1</v>
      </c>
      <c r="N507" s="85">
        <v>16565</v>
      </c>
      <c r="O507" s="315">
        <v>17795</v>
      </c>
      <c r="U507" s="60"/>
      <c r="V507" s="60"/>
      <c r="W507" s="60"/>
    </row>
    <row r="508" spans="1:23" ht="96">
      <c r="A508" s="115" t="s">
        <v>1307</v>
      </c>
      <c r="B508" s="85">
        <v>3000</v>
      </c>
      <c r="C508" s="85">
        <v>1200</v>
      </c>
      <c r="D508" s="85">
        <v>800</v>
      </c>
      <c r="E508" s="86" t="s">
        <v>1308</v>
      </c>
      <c r="F508" s="87">
        <v>2400</v>
      </c>
      <c r="G508" s="86">
        <v>500</v>
      </c>
      <c r="H508" s="86">
        <v>5</v>
      </c>
      <c r="I508" s="2178"/>
      <c r="J508" s="2179"/>
      <c r="K508" s="2178"/>
      <c r="L508" s="85">
        <v>90.2</v>
      </c>
      <c r="M508" s="85">
        <v>2.8</v>
      </c>
      <c r="N508" s="85">
        <v>22180</v>
      </c>
      <c r="O508" s="315">
        <v>23830</v>
      </c>
      <c r="U508" s="60"/>
      <c r="V508" s="60"/>
      <c r="W508" s="60"/>
    </row>
    <row r="509" spans="1:23" ht="96">
      <c r="A509" s="115" t="s">
        <v>1309</v>
      </c>
      <c r="B509" s="85">
        <v>3000</v>
      </c>
      <c r="C509" s="85">
        <v>1200</v>
      </c>
      <c r="D509" s="85">
        <v>800</v>
      </c>
      <c r="E509" s="86" t="s">
        <v>1310</v>
      </c>
      <c r="F509" s="87">
        <v>2400</v>
      </c>
      <c r="G509" s="86">
        <v>500</v>
      </c>
      <c r="H509" s="86">
        <v>5</v>
      </c>
      <c r="I509" s="2178"/>
      <c r="J509" s="2179"/>
      <c r="K509" s="2178"/>
      <c r="L509" s="85">
        <v>77.2</v>
      </c>
      <c r="M509" s="85">
        <v>2.8</v>
      </c>
      <c r="N509" s="85">
        <v>18360</v>
      </c>
      <c r="O509" s="315">
        <v>19725</v>
      </c>
      <c r="U509" s="60"/>
      <c r="V509" s="60"/>
      <c r="W509" s="60"/>
    </row>
    <row r="510" spans="1:23" ht="96">
      <c r="A510" s="115" t="s">
        <v>1311</v>
      </c>
      <c r="B510" s="85">
        <v>3000</v>
      </c>
      <c r="C510" s="85">
        <v>1500</v>
      </c>
      <c r="D510" s="85">
        <v>600</v>
      </c>
      <c r="E510" s="86" t="s">
        <v>1312</v>
      </c>
      <c r="F510" s="87">
        <v>2400</v>
      </c>
      <c r="G510" s="86">
        <v>500</v>
      </c>
      <c r="H510" s="86">
        <v>5</v>
      </c>
      <c r="I510" s="2178"/>
      <c r="J510" s="2179"/>
      <c r="K510" s="2178"/>
      <c r="L510" s="85">
        <v>103.7</v>
      </c>
      <c r="M510" s="85">
        <v>2.7</v>
      </c>
      <c r="N510" s="85">
        <v>24050</v>
      </c>
      <c r="O510" s="315">
        <v>25840</v>
      </c>
      <c r="U510" s="60"/>
      <c r="V510" s="60"/>
      <c r="W510" s="60"/>
    </row>
    <row r="511" spans="1:23" ht="96">
      <c r="A511" s="115" t="s">
        <v>1313</v>
      </c>
      <c r="B511" s="85">
        <v>3000</v>
      </c>
      <c r="C511" s="85">
        <v>1500</v>
      </c>
      <c r="D511" s="85">
        <v>600</v>
      </c>
      <c r="E511" s="86" t="s">
        <v>1314</v>
      </c>
      <c r="F511" s="87">
        <v>2400</v>
      </c>
      <c r="G511" s="86">
        <v>500</v>
      </c>
      <c r="H511" s="86">
        <v>5</v>
      </c>
      <c r="I511" s="2178"/>
      <c r="J511" s="2179"/>
      <c r="K511" s="2178"/>
      <c r="L511" s="85">
        <v>90.8</v>
      </c>
      <c r="M511" s="85">
        <v>2.7</v>
      </c>
      <c r="N511" s="85">
        <v>20285</v>
      </c>
      <c r="O511" s="315">
        <v>21795</v>
      </c>
      <c r="U511" s="60"/>
      <c r="V511" s="60"/>
      <c r="W511" s="60"/>
    </row>
    <row r="512" spans="1:23" ht="96">
      <c r="A512" s="115" t="s">
        <v>1315</v>
      </c>
      <c r="B512" s="85">
        <v>3000</v>
      </c>
      <c r="C512" s="85">
        <v>1500</v>
      </c>
      <c r="D512" s="85">
        <v>800</v>
      </c>
      <c r="E512" s="86" t="s">
        <v>1316</v>
      </c>
      <c r="F512" s="87">
        <v>2400</v>
      </c>
      <c r="G512" s="86">
        <v>500</v>
      </c>
      <c r="H512" s="86">
        <v>5</v>
      </c>
      <c r="I512" s="2178"/>
      <c r="J512" s="2179"/>
      <c r="K512" s="2178"/>
      <c r="L512" s="85">
        <v>106.3</v>
      </c>
      <c r="M512" s="85">
        <v>3.6</v>
      </c>
      <c r="N512" s="85">
        <v>26040</v>
      </c>
      <c r="O512" s="315">
        <v>27975</v>
      </c>
      <c r="U512" s="60"/>
      <c r="V512" s="60"/>
      <c r="W512" s="60"/>
    </row>
    <row r="513" spans="1:23" ht="96">
      <c r="A513" s="115" t="s">
        <v>1317</v>
      </c>
      <c r="B513" s="85">
        <v>3000</v>
      </c>
      <c r="C513" s="85">
        <v>1500</v>
      </c>
      <c r="D513" s="85">
        <v>800</v>
      </c>
      <c r="E513" s="86" t="s">
        <v>1318</v>
      </c>
      <c r="F513" s="87">
        <v>2400</v>
      </c>
      <c r="G513" s="86">
        <v>500</v>
      </c>
      <c r="H513" s="86">
        <v>5</v>
      </c>
      <c r="I513" s="2178"/>
      <c r="J513" s="2179"/>
      <c r="K513" s="2178"/>
      <c r="L513" s="85">
        <v>93.3</v>
      </c>
      <c r="M513" s="85">
        <v>3.6</v>
      </c>
      <c r="N513" s="85">
        <v>22215</v>
      </c>
      <c r="O513" s="315">
        <v>23870</v>
      </c>
      <c r="U513" s="60"/>
      <c r="V513" s="60"/>
      <c r="W513" s="60"/>
    </row>
    <row r="514" spans="1:23" ht="96">
      <c r="A514" s="115" t="s">
        <v>1319</v>
      </c>
      <c r="B514" s="85">
        <v>3000</v>
      </c>
      <c r="C514" s="85">
        <v>1800</v>
      </c>
      <c r="D514" s="85">
        <v>600</v>
      </c>
      <c r="E514" s="86" t="s">
        <v>1320</v>
      </c>
      <c r="F514" s="87">
        <v>2400</v>
      </c>
      <c r="G514" s="86">
        <v>500</v>
      </c>
      <c r="H514" s="86">
        <v>5</v>
      </c>
      <c r="I514" s="2178"/>
      <c r="J514" s="2179"/>
      <c r="K514" s="2178"/>
      <c r="L514" s="85">
        <v>119.2</v>
      </c>
      <c r="M514" s="85">
        <v>3.2</v>
      </c>
      <c r="N514" s="85">
        <v>25385</v>
      </c>
      <c r="O514" s="315">
        <v>27275</v>
      </c>
      <c r="U514" s="60"/>
      <c r="V514" s="60"/>
      <c r="W514" s="60"/>
    </row>
    <row r="515" spans="1:23" ht="96">
      <c r="A515" s="115" t="s">
        <v>1321</v>
      </c>
      <c r="B515" s="85">
        <v>3000</v>
      </c>
      <c r="C515" s="85">
        <v>1800</v>
      </c>
      <c r="D515" s="85">
        <v>600</v>
      </c>
      <c r="E515" s="86" t="s">
        <v>1322</v>
      </c>
      <c r="F515" s="87">
        <v>2400</v>
      </c>
      <c r="G515" s="86">
        <v>500</v>
      </c>
      <c r="H515" s="86">
        <v>5</v>
      </c>
      <c r="I515" s="2178"/>
      <c r="J515" s="2179"/>
      <c r="K515" s="2178"/>
      <c r="L515" s="85">
        <v>103.7</v>
      </c>
      <c r="M515" s="85">
        <v>3.2</v>
      </c>
      <c r="N515" s="85">
        <v>21620</v>
      </c>
      <c r="O515" s="315">
        <v>23230</v>
      </c>
      <c r="U515" s="60"/>
      <c r="V515" s="60"/>
      <c r="W515" s="60"/>
    </row>
    <row r="516" spans="1:23" ht="96">
      <c r="A516" s="115" t="s">
        <v>1323</v>
      </c>
      <c r="B516" s="85">
        <v>3000</v>
      </c>
      <c r="C516" s="85">
        <v>1800</v>
      </c>
      <c r="D516" s="85">
        <v>800</v>
      </c>
      <c r="E516" s="86" t="s">
        <v>1324</v>
      </c>
      <c r="F516" s="87">
        <v>2400</v>
      </c>
      <c r="G516" s="86">
        <v>500</v>
      </c>
      <c r="H516" s="86">
        <v>5</v>
      </c>
      <c r="I516" s="2178"/>
      <c r="J516" s="2179"/>
      <c r="K516" s="2178"/>
      <c r="L516" s="85">
        <v>119</v>
      </c>
      <c r="M516" s="85">
        <v>4.3</v>
      </c>
      <c r="N516" s="85">
        <v>27370</v>
      </c>
      <c r="O516" s="315">
        <v>29405</v>
      </c>
      <c r="U516" s="60"/>
      <c r="V516" s="60"/>
      <c r="W516" s="60"/>
    </row>
    <row r="517" spans="1:23" ht="96">
      <c r="A517" s="115" t="s">
        <v>1325</v>
      </c>
      <c r="B517" s="85">
        <v>3000</v>
      </c>
      <c r="C517" s="85">
        <v>1800</v>
      </c>
      <c r="D517" s="85">
        <v>800</v>
      </c>
      <c r="E517" s="86" t="s">
        <v>1326</v>
      </c>
      <c r="F517" s="87">
        <v>2400</v>
      </c>
      <c r="G517" s="86">
        <v>500</v>
      </c>
      <c r="H517" s="86">
        <v>5</v>
      </c>
      <c r="I517" s="2178"/>
      <c r="J517" s="2179"/>
      <c r="K517" s="2178"/>
      <c r="L517" s="85">
        <v>106.2</v>
      </c>
      <c r="M517" s="85">
        <v>4.3</v>
      </c>
      <c r="N517" s="85">
        <v>23545</v>
      </c>
      <c r="O517" s="315">
        <v>25295</v>
      </c>
      <c r="U517" s="60"/>
      <c r="V517" s="60"/>
      <c r="W517" s="60"/>
    </row>
    <row r="518" spans="1:23" ht="96">
      <c r="A518" s="115" t="s">
        <v>1327</v>
      </c>
      <c r="B518" s="85">
        <v>3000</v>
      </c>
      <c r="C518" s="85">
        <v>2100</v>
      </c>
      <c r="D518" s="85">
        <v>600</v>
      </c>
      <c r="E518" s="86" t="s">
        <v>1328</v>
      </c>
      <c r="F518" s="87">
        <v>2400</v>
      </c>
      <c r="G518" s="86">
        <v>500</v>
      </c>
      <c r="H518" s="86">
        <v>5</v>
      </c>
      <c r="I518" s="2178"/>
      <c r="J518" s="2179"/>
      <c r="K518" s="2178"/>
      <c r="L518" s="85">
        <v>129.30000000000001</v>
      </c>
      <c r="M518" s="85">
        <v>3.7</v>
      </c>
      <c r="N518" s="85">
        <v>28085</v>
      </c>
      <c r="O518" s="315">
        <v>30175</v>
      </c>
      <c r="U518" s="60"/>
      <c r="V518" s="60"/>
      <c r="W518" s="60"/>
    </row>
    <row r="519" spans="1:23" ht="96">
      <c r="A519" s="115" t="s">
        <v>1329</v>
      </c>
      <c r="B519" s="85">
        <v>3000</v>
      </c>
      <c r="C519" s="85">
        <v>2100</v>
      </c>
      <c r="D519" s="85">
        <v>600</v>
      </c>
      <c r="E519" s="86" t="s">
        <v>1330</v>
      </c>
      <c r="F519" s="87">
        <v>2400</v>
      </c>
      <c r="G519" s="86">
        <v>500</v>
      </c>
      <c r="H519" s="86">
        <v>5</v>
      </c>
      <c r="I519" s="2178"/>
      <c r="J519" s="2179"/>
      <c r="K519" s="2178"/>
      <c r="L519" s="85">
        <v>116.4</v>
      </c>
      <c r="M519" s="85">
        <v>3.7</v>
      </c>
      <c r="N519" s="85">
        <v>24325</v>
      </c>
      <c r="O519" s="315">
        <v>26130</v>
      </c>
      <c r="U519" s="60"/>
      <c r="V519" s="60"/>
      <c r="W519" s="60"/>
    </row>
    <row r="520" spans="1:23" ht="96">
      <c r="A520" s="115" t="s">
        <v>1331</v>
      </c>
      <c r="B520" s="85">
        <v>3000</v>
      </c>
      <c r="C520" s="85">
        <v>2100</v>
      </c>
      <c r="D520" s="85">
        <v>800</v>
      </c>
      <c r="E520" s="86" t="s">
        <v>1332</v>
      </c>
      <c r="F520" s="87">
        <v>2400</v>
      </c>
      <c r="G520" s="86">
        <v>500</v>
      </c>
      <c r="H520" s="86">
        <v>5</v>
      </c>
      <c r="I520" s="2178"/>
      <c r="J520" s="2179"/>
      <c r="K520" s="2178"/>
      <c r="L520" s="85">
        <v>131.9</v>
      </c>
      <c r="M520" s="85">
        <v>5.04</v>
      </c>
      <c r="N520" s="85">
        <v>31545</v>
      </c>
      <c r="O520" s="315">
        <v>33890</v>
      </c>
      <c r="U520" s="60"/>
      <c r="V520" s="60"/>
      <c r="W520" s="60"/>
    </row>
    <row r="521" spans="1:23" ht="96">
      <c r="A521" s="316" t="s">
        <v>1333</v>
      </c>
      <c r="B521" s="111">
        <v>3000</v>
      </c>
      <c r="C521" s="111">
        <v>2100</v>
      </c>
      <c r="D521" s="111">
        <v>800</v>
      </c>
      <c r="E521" s="112" t="s">
        <v>1334</v>
      </c>
      <c r="F521" s="87">
        <v>2400</v>
      </c>
      <c r="G521" s="112">
        <v>500</v>
      </c>
      <c r="H521" s="112">
        <v>5</v>
      </c>
      <c r="I521" s="2178"/>
      <c r="J521" s="2179"/>
      <c r="K521" s="2178"/>
      <c r="L521" s="111">
        <v>118.9</v>
      </c>
      <c r="M521" s="111">
        <v>5.04</v>
      </c>
      <c r="N521" s="111">
        <v>27720</v>
      </c>
      <c r="O521" s="330">
        <v>29785</v>
      </c>
      <c r="U521" s="60"/>
      <c r="V521" s="60"/>
      <c r="W521" s="60"/>
    </row>
    <row r="522" spans="1:23" ht="12" customHeight="1">
      <c r="A522" s="2169" t="s">
        <v>1335</v>
      </c>
      <c r="B522" s="2169"/>
      <c r="C522" s="2169"/>
      <c r="D522" s="2169"/>
      <c r="E522" s="2169"/>
      <c r="F522" s="2169"/>
      <c r="G522" s="2169"/>
      <c r="H522" s="2169"/>
      <c r="I522" s="2169"/>
      <c r="J522" s="2169"/>
      <c r="K522" s="2169"/>
      <c r="L522" s="2169"/>
      <c r="M522" s="2169"/>
      <c r="N522" s="2169"/>
      <c r="O522" s="2169"/>
      <c r="T522" s="60"/>
      <c r="U522" s="60"/>
      <c r="V522" s="60"/>
      <c r="W522" s="60"/>
    </row>
    <row r="523" spans="1:23" ht="60" customHeight="1">
      <c r="A523" s="195" t="s">
        <v>1336</v>
      </c>
      <c r="B523" s="125" t="s">
        <v>927</v>
      </c>
      <c r="C523" s="125">
        <v>1200</v>
      </c>
      <c r="D523" s="125">
        <v>600</v>
      </c>
      <c r="E523" s="127" t="s">
        <v>956</v>
      </c>
      <c r="F523" s="87">
        <v>2400</v>
      </c>
      <c r="G523" s="112">
        <v>500</v>
      </c>
      <c r="H523" s="87"/>
      <c r="I523" s="2178" t="s">
        <v>606</v>
      </c>
      <c r="J523" s="2179" t="s">
        <v>628</v>
      </c>
      <c r="K523" s="2179" t="s">
        <v>958</v>
      </c>
      <c r="L523" s="125">
        <v>6.7</v>
      </c>
      <c r="M523" s="125"/>
      <c r="N523" s="125">
        <v>1980</v>
      </c>
      <c r="O523" s="332">
        <v>2125</v>
      </c>
      <c r="U523" s="60"/>
      <c r="V523" s="60"/>
      <c r="W523" s="60"/>
    </row>
    <row r="524" spans="1:23" ht="60">
      <c r="A524" s="110" t="s">
        <v>1337</v>
      </c>
      <c r="B524" s="85" t="s">
        <v>927</v>
      </c>
      <c r="C524" s="85">
        <v>1200</v>
      </c>
      <c r="D524" s="85">
        <v>800</v>
      </c>
      <c r="E524" s="86" t="s">
        <v>960</v>
      </c>
      <c r="F524" s="87">
        <v>2400</v>
      </c>
      <c r="G524" s="112">
        <v>500</v>
      </c>
      <c r="H524" s="86"/>
      <c r="I524" s="2178"/>
      <c r="J524" s="2179"/>
      <c r="K524" s="2179"/>
      <c r="L524" s="85">
        <v>7.1</v>
      </c>
      <c r="M524" s="85"/>
      <c r="N524" s="85">
        <v>2030</v>
      </c>
      <c r="O524" s="315">
        <v>2180</v>
      </c>
      <c r="U524" s="60"/>
      <c r="V524" s="60"/>
      <c r="W524" s="60"/>
    </row>
    <row r="525" spans="1:23" ht="60">
      <c r="A525" s="110" t="s">
        <v>1338</v>
      </c>
      <c r="B525" s="85" t="s">
        <v>927</v>
      </c>
      <c r="C525" s="85">
        <v>1500</v>
      </c>
      <c r="D525" s="85">
        <v>600</v>
      </c>
      <c r="E525" s="86" t="s">
        <v>1339</v>
      </c>
      <c r="F525" s="87">
        <v>2400</v>
      </c>
      <c r="G525" s="112">
        <v>500</v>
      </c>
      <c r="H525" s="86"/>
      <c r="I525" s="2178"/>
      <c r="J525" s="2179"/>
      <c r="K525" s="2179"/>
      <c r="L525" s="85">
        <v>8.5</v>
      </c>
      <c r="M525" s="85"/>
      <c r="N525" s="85">
        <v>2430</v>
      </c>
      <c r="O525" s="315">
        <v>2610</v>
      </c>
      <c r="U525" s="60"/>
      <c r="V525" s="60"/>
      <c r="W525" s="60"/>
    </row>
    <row r="526" spans="1:23" ht="60">
      <c r="A526" s="110" t="s">
        <v>1340</v>
      </c>
      <c r="B526" s="85" t="s">
        <v>927</v>
      </c>
      <c r="C526" s="85">
        <v>1500</v>
      </c>
      <c r="D526" s="85">
        <v>800</v>
      </c>
      <c r="E526" s="333" t="s">
        <v>1341</v>
      </c>
      <c r="F526" s="87">
        <v>2400</v>
      </c>
      <c r="G526" s="112">
        <v>500</v>
      </c>
      <c r="H526" s="86"/>
      <c r="I526" s="2178"/>
      <c r="J526" s="2179"/>
      <c r="K526" s="2179"/>
      <c r="L526" s="85">
        <v>9</v>
      </c>
      <c r="M526" s="85"/>
      <c r="N526" s="85">
        <v>2505</v>
      </c>
      <c r="O526" s="315">
        <v>2695</v>
      </c>
      <c r="U526" s="60"/>
      <c r="V526" s="60"/>
      <c r="W526" s="60"/>
    </row>
    <row r="527" spans="1:23" ht="60">
      <c r="A527" s="110" t="s">
        <v>1342</v>
      </c>
      <c r="B527" s="85" t="s">
        <v>927</v>
      </c>
      <c r="C527" s="85">
        <v>1800</v>
      </c>
      <c r="D527" s="85">
        <v>600</v>
      </c>
      <c r="E527" s="112" t="s">
        <v>1128</v>
      </c>
      <c r="F527" s="87">
        <v>2400</v>
      </c>
      <c r="G527" s="112">
        <v>500</v>
      </c>
      <c r="H527" s="86"/>
      <c r="I527" s="2178"/>
      <c r="J527" s="2179"/>
      <c r="K527" s="2179"/>
      <c r="L527" s="85">
        <v>9.8000000000000007</v>
      </c>
      <c r="M527" s="85"/>
      <c r="N527" s="85">
        <v>2695</v>
      </c>
      <c r="O527" s="315">
        <v>2895</v>
      </c>
      <c r="U527" s="60"/>
      <c r="V527" s="60"/>
      <c r="W527" s="60"/>
    </row>
    <row r="528" spans="1:23" ht="60">
      <c r="A528" s="110" t="s">
        <v>1343</v>
      </c>
      <c r="B528" s="85" t="s">
        <v>927</v>
      </c>
      <c r="C528" s="85">
        <v>1800</v>
      </c>
      <c r="D528" s="85">
        <v>800</v>
      </c>
      <c r="E528" s="112" t="s">
        <v>970</v>
      </c>
      <c r="F528" s="87">
        <v>2400</v>
      </c>
      <c r="G528" s="112">
        <v>500</v>
      </c>
      <c r="H528" s="86"/>
      <c r="I528" s="2178"/>
      <c r="J528" s="2179"/>
      <c r="K528" s="2179"/>
      <c r="L528" s="85">
        <v>10.3</v>
      </c>
      <c r="M528" s="85"/>
      <c r="N528" s="85">
        <v>2775</v>
      </c>
      <c r="O528" s="315">
        <v>2980</v>
      </c>
      <c r="U528" s="60"/>
      <c r="V528" s="60"/>
      <c r="W528" s="60"/>
    </row>
    <row r="529" spans="1:23" ht="60">
      <c r="A529" s="110" t="s">
        <v>1344</v>
      </c>
      <c r="B529" s="85" t="s">
        <v>927</v>
      </c>
      <c r="C529" s="85">
        <v>2100</v>
      </c>
      <c r="D529" s="85">
        <v>600</v>
      </c>
      <c r="E529" s="112" t="s">
        <v>976</v>
      </c>
      <c r="F529" s="87">
        <v>2400</v>
      </c>
      <c r="G529" s="112">
        <v>500</v>
      </c>
      <c r="H529" s="86"/>
      <c r="I529" s="2178"/>
      <c r="J529" s="2179"/>
      <c r="K529" s="2179"/>
      <c r="L529" s="85">
        <v>11.1</v>
      </c>
      <c r="M529" s="85"/>
      <c r="N529" s="85">
        <v>2940</v>
      </c>
      <c r="O529" s="315">
        <v>3160</v>
      </c>
      <c r="U529" s="60"/>
      <c r="V529" s="60"/>
      <c r="W529" s="60"/>
    </row>
    <row r="530" spans="1:23" ht="60">
      <c r="A530" s="205" t="s">
        <v>1345</v>
      </c>
      <c r="B530" s="111" t="s">
        <v>927</v>
      </c>
      <c r="C530" s="111">
        <v>2100</v>
      </c>
      <c r="D530" s="111">
        <v>800</v>
      </c>
      <c r="E530" s="112" t="s">
        <v>978</v>
      </c>
      <c r="F530" s="87">
        <v>2400</v>
      </c>
      <c r="G530" s="112">
        <v>500</v>
      </c>
      <c r="H530" s="112"/>
      <c r="I530" s="2178"/>
      <c r="J530" s="2179"/>
      <c r="K530" s="2179"/>
      <c r="L530" s="111">
        <v>11.6</v>
      </c>
      <c r="M530" s="111"/>
      <c r="N530" s="111">
        <v>3020</v>
      </c>
      <c r="O530" s="330">
        <v>3240</v>
      </c>
      <c r="U530" s="60"/>
      <c r="V530" s="60"/>
      <c r="W530" s="60"/>
    </row>
    <row r="531" spans="1:23" s="343" customFormat="1" ht="12" customHeight="1">
      <c r="A531" s="2169" t="s">
        <v>1346</v>
      </c>
      <c r="B531" s="2169"/>
      <c r="C531" s="2169"/>
      <c r="D531" s="2169"/>
      <c r="E531" s="2169"/>
      <c r="F531" s="2169"/>
      <c r="G531" s="2169"/>
      <c r="H531" s="2169"/>
      <c r="I531" s="2169"/>
      <c r="J531" s="2169"/>
      <c r="K531" s="2169"/>
      <c r="L531" s="2169"/>
      <c r="M531" s="2169"/>
      <c r="N531" s="2169"/>
      <c r="O531" s="2169"/>
      <c r="P531" s="52"/>
      <c r="Q531" s="52"/>
      <c r="R531" s="52"/>
      <c r="S531" s="53"/>
      <c r="T531" s="60"/>
      <c r="U531" s="60"/>
      <c r="V531" s="60"/>
      <c r="W531" s="60"/>
    </row>
    <row r="532" spans="1:23" ht="72" customHeight="1">
      <c r="A532" s="124" t="s">
        <v>1347</v>
      </c>
      <c r="B532" s="125" t="s">
        <v>927</v>
      </c>
      <c r="C532" s="125">
        <v>1200</v>
      </c>
      <c r="D532" s="125">
        <v>600</v>
      </c>
      <c r="E532" s="87" t="s">
        <v>1348</v>
      </c>
      <c r="F532" s="87">
        <v>2400</v>
      </c>
      <c r="G532" s="112">
        <v>500</v>
      </c>
      <c r="H532" s="87"/>
      <c r="I532" s="2178" t="s">
        <v>606</v>
      </c>
      <c r="J532" s="2179" t="s">
        <v>628</v>
      </c>
      <c r="K532" s="2179" t="s">
        <v>958</v>
      </c>
      <c r="L532" s="125">
        <v>12.5</v>
      </c>
      <c r="M532" s="125"/>
      <c r="N532" s="125">
        <v>2560</v>
      </c>
      <c r="O532" s="344">
        <v>2755</v>
      </c>
      <c r="U532" s="60"/>
      <c r="V532" s="60"/>
      <c r="W532" s="60"/>
    </row>
    <row r="533" spans="1:23" ht="72">
      <c r="A533" s="115" t="s">
        <v>1349</v>
      </c>
      <c r="B533" s="85" t="s">
        <v>927</v>
      </c>
      <c r="C533" s="85">
        <v>1200</v>
      </c>
      <c r="D533" s="85">
        <v>800</v>
      </c>
      <c r="E533" s="86" t="s">
        <v>1350</v>
      </c>
      <c r="F533" s="87">
        <v>2400</v>
      </c>
      <c r="G533" s="112">
        <v>500</v>
      </c>
      <c r="H533" s="86"/>
      <c r="I533" s="2178"/>
      <c r="J533" s="2179"/>
      <c r="K533" s="2179"/>
      <c r="L533" s="85">
        <v>12.8</v>
      </c>
      <c r="M533" s="85"/>
      <c r="N533" s="85">
        <v>2910</v>
      </c>
      <c r="O533" s="315">
        <v>3125</v>
      </c>
      <c r="U533" s="60"/>
      <c r="V533" s="60"/>
      <c r="W533" s="60"/>
    </row>
    <row r="534" spans="1:23" ht="72">
      <c r="A534" s="115" t="s">
        <v>1351</v>
      </c>
      <c r="B534" s="85" t="s">
        <v>927</v>
      </c>
      <c r="C534" s="85">
        <v>1500</v>
      </c>
      <c r="D534" s="85">
        <v>600</v>
      </c>
      <c r="E534" s="86" t="s">
        <v>1352</v>
      </c>
      <c r="F534" s="87">
        <v>2400</v>
      </c>
      <c r="G534" s="112">
        <v>500</v>
      </c>
      <c r="H534" s="86"/>
      <c r="I534" s="2178"/>
      <c r="J534" s="2179"/>
      <c r="K534" s="2179"/>
      <c r="L534" s="85">
        <v>15.6</v>
      </c>
      <c r="M534" s="85"/>
      <c r="N534" s="85">
        <v>3305</v>
      </c>
      <c r="O534" s="315">
        <v>3550</v>
      </c>
      <c r="U534" s="60"/>
      <c r="V534" s="60"/>
      <c r="W534" s="60"/>
    </row>
    <row r="535" spans="1:23" ht="72">
      <c r="A535" s="115" t="s">
        <v>1353</v>
      </c>
      <c r="B535" s="85" t="s">
        <v>927</v>
      </c>
      <c r="C535" s="85">
        <v>1500</v>
      </c>
      <c r="D535" s="85">
        <v>800</v>
      </c>
      <c r="E535" s="86" t="s">
        <v>1354</v>
      </c>
      <c r="F535" s="87">
        <v>2400</v>
      </c>
      <c r="G535" s="112">
        <v>500</v>
      </c>
      <c r="H535" s="86"/>
      <c r="I535" s="2178"/>
      <c r="J535" s="2179"/>
      <c r="K535" s="2179"/>
      <c r="L535" s="85">
        <v>16.100000000000001</v>
      </c>
      <c r="M535" s="85"/>
      <c r="N535" s="85">
        <v>3680</v>
      </c>
      <c r="O535" s="315">
        <v>3955</v>
      </c>
      <c r="U535" s="60"/>
      <c r="V535" s="60"/>
      <c r="W535" s="60"/>
    </row>
    <row r="536" spans="1:23" ht="72">
      <c r="A536" s="115" t="s">
        <v>1355</v>
      </c>
      <c r="B536" s="85" t="s">
        <v>927</v>
      </c>
      <c r="C536" s="85">
        <v>1800</v>
      </c>
      <c r="D536" s="85">
        <v>600</v>
      </c>
      <c r="E536" s="86" t="s">
        <v>1356</v>
      </c>
      <c r="F536" s="87">
        <v>2400</v>
      </c>
      <c r="G536" s="112">
        <v>500</v>
      </c>
      <c r="H536" s="86"/>
      <c r="I536" s="2178"/>
      <c r="J536" s="2179"/>
      <c r="K536" s="2179"/>
      <c r="L536" s="85">
        <v>18.2</v>
      </c>
      <c r="M536" s="85"/>
      <c r="N536" s="85">
        <v>3575</v>
      </c>
      <c r="O536" s="315">
        <v>3840</v>
      </c>
      <c r="U536" s="60"/>
      <c r="V536" s="60"/>
      <c r="W536" s="60"/>
    </row>
    <row r="537" spans="1:23" ht="72">
      <c r="A537" s="115" t="s">
        <v>1357</v>
      </c>
      <c r="B537" s="85" t="s">
        <v>927</v>
      </c>
      <c r="C537" s="85">
        <v>1800</v>
      </c>
      <c r="D537" s="85">
        <v>800</v>
      </c>
      <c r="E537" s="86" t="s">
        <v>1358</v>
      </c>
      <c r="F537" s="87">
        <v>2400</v>
      </c>
      <c r="G537" s="112">
        <v>500</v>
      </c>
      <c r="H537" s="86"/>
      <c r="I537" s="2178"/>
      <c r="J537" s="2179"/>
      <c r="K537" s="2179"/>
      <c r="L537" s="85">
        <v>18.600000000000001</v>
      </c>
      <c r="M537" s="85"/>
      <c r="N537" s="85">
        <v>3945</v>
      </c>
      <c r="O537" s="315">
        <v>4240</v>
      </c>
      <c r="U537" s="60"/>
      <c r="V537" s="60"/>
      <c r="W537" s="60"/>
    </row>
    <row r="538" spans="1:23" ht="72">
      <c r="A538" s="115" t="s">
        <v>1359</v>
      </c>
      <c r="B538" s="85" t="s">
        <v>927</v>
      </c>
      <c r="C538" s="85">
        <v>2100</v>
      </c>
      <c r="D538" s="85">
        <v>600</v>
      </c>
      <c r="E538" s="86" t="s">
        <v>1360</v>
      </c>
      <c r="F538" s="87">
        <v>2400</v>
      </c>
      <c r="G538" s="112">
        <v>500</v>
      </c>
      <c r="H538" s="86"/>
      <c r="I538" s="2178"/>
      <c r="J538" s="2179"/>
      <c r="K538" s="2179"/>
      <c r="L538" s="85">
        <v>20.7</v>
      </c>
      <c r="M538" s="85"/>
      <c r="N538" s="85">
        <v>4115</v>
      </c>
      <c r="O538" s="315">
        <v>4420</v>
      </c>
      <c r="U538" s="60"/>
      <c r="V538" s="60"/>
      <c r="W538" s="60"/>
    </row>
    <row r="539" spans="1:23" ht="72">
      <c r="A539" s="327" t="s">
        <v>1361</v>
      </c>
      <c r="B539" s="328" t="s">
        <v>927</v>
      </c>
      <c r="C539" s="328">
        <v>2100</v>
      </c>
      <c r="D539" s="328">
        <v>800</v>
      </c>
      <c r="E539" s="329" t="s">
        <v>1360</v>
      </c>
      <c r="F539" s="329">
        <v>2400</v>
      </c>
      <c r="G539" s="329">
        <v>500</v>
      </c>
      <c r="H539" s="329"/>
      <c r="I539" s="2178"/>
      <c r="J539" s="2179"/>
      <c r="K539" s="2179"/>
      <c r="L539" s="328">
        <v>21.2</v>
      </c>
      <c r="M539" s="328"/>
      <c r="N539" s="328">
        <v>4780</v>
      </c>
      <c r="O539" s="330">
        <v>5135</v>
      </c>
      <c r="U539" s="60"/>
      <c r="V539" s="60"/>
      <c r="W539" s="60"/>
    </row>
    <row r="540" spans="1:23" ht="31.5" customHeight="1">
      <c r="A540" s="345" t="s">
        <v>1362</v>
      </c>
      <c r="B540" s="189"/>
      <c r="C540" s="189"/>
      <c r="D540" s="189"/>
      <c r="E540" s="189"/>
      <c r="F540" s="189"/>
      <c r="G540" s="189"/>
      <c r="H540" s="189"/>
      <c r="I540" s="189"/>
      <c r="J540" s="189"/>
      <c r="K540" s="189"/>
      <c r="L540" s="189"/>
      <c r="M540" s="189"/>
      <c r="N540" s="189"/>
      <c r="O540" s="346"/>
    </row>
  </sheetData>
  <mergeCells count="137">
    <mergeCell ref="A5:O5"/>
    <mergeCell ref="A7:A8"/>
    <mergeCell ref="B7:D7"/>
    <mergeCell ref="E7:E8"/>
    <mergeCell ref="F7:F8"/>
    <mergeCell ref="G7:G8"/>
    <mergeCell ref="H7:H8"/>
    <mergeCell ref="I7:I8"/>
    <mergeCell ref="J7:J8"/>
    <mergeCell ref="K7:K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A9:O9"/>
    <mergeCell ref="I10:I25"/>
    <mergeCell ref="J10:J25"/>
    <mergeCell ref="K10:K25"/>
    <mergeCell ref="A26:O26"/>
    <mergeCell ref="E27:E41"/>
    <mergeCell ref="I27:I41"/>
    <mergeCell ref="J27:J41"/>
    <mergeCell ref="K27:K41"/>
    <mergeCell ref="E42:E56"/>
    <mergeCell ref="I42:I56"/>
    <mergeCell ref="J42:J56"/>
    <mergeCell ref="K42:K56"/>
    <mergeCell ref="A57:O57"/>
    <mergeCell ref="E58:E63"/>
    <mergeCell ref="J58:J63"/>
    <mergeCell ref="K58:K63"/>
    <mergeCell ref="A64:O64"/>
    <mergeCell ref="J65:J69"/>
    <mergeCell ref="K65:K69"/>
    <mergeCell ref="A70:O70"/>
    <mergeCell ref="J71:J75"/>
    <mergeCell ref="K71:K75"/>
    <mergeCell ref="A76:O76"/>
    <mergeCell ref="A83:O83"/>
    <mergeCell ref="I84:I115"/>
    <mergeCell ref="J84:J115"/>
    <mergeCell ref="K84:K115"/>
    <mergeCell ref="A116:O116"/>
    <mergeCell ref="E117:E119"/>
    <mergeCell ref="J117:J118"/>
    <mergeCell ref="K117:K119"/>
    <mergeCell ref="A120:O120"/>
    <mergeCell ref="E121:E126"/>
    <mergeCell ref="J121:J126"/>
    <mergeCell ref="K121:K126"/>
    <mergeCell ref="A127:O127"/>
    <mergeCell ref="H128:H135"/>
    <mergeCell ref="J128:J135"/>
    <mergeCell ref="K128:K135"/>
    <mergeCell ref="A136:O136"/>
    <mergeCell ref="H137:H141"/>
    <mergeCell ref="J137:J141"/>
    <mergeCell ref="K137:K141"/>
    <mergeCell ref="E138:E141"/>
    <mergeCell ref="A142:O142"/>
    <mergeCell ref="H143:H150"/>
    <mergeCell ref="J143:J150"/>
    <mergeCell ref="K143:K150"/>
    <mergeCell ref="A151:O151"/>
    <mergeCell ref="E152:E156"/>
    <mergeCell ref="A157:O157"/>
    <mergeCell ref="I158:I229"/>
    <mergeCell ref="J158:J229"/>
    <mergeCell ref="K158:K229"/>
    <mergeCell ref="A230:O230"/>
    <mergeCell ref="E231:E234"/>
    <mergeCell ref="H231:H234"/>
    <mergeCell ref="I231:I239"/>
    <mergeCell ref="J231:J234"/>
    <mergeCell ref="K231:K234"/>
    <mergeCell ref="J235:J239"/>
    <mergeCell ref="K235:K236"/>
    <mergeCell ref="E237:E239"/>
    <mergeCell ref="K237:K239"/>
    <mergeCell ref="A240:O240"/>
    <mergeCell ref="I241:I246"/>
    <mergeCell ref="J241:J246"/>
    <mergeCell ref="K241:K246"/>
    <mergeCell ref="A247:O247"/>
    <mergeCell ref="I248:I259"/>
    <mergeCell ref="J248:J259"/>
    <mergeCell ref="K248:K259"/>
    <mergeCell ref="A260:O260"/>
    <mergeCell ref="I261:I272"/>
    <mergeCell ref="J261:J272"/>
    <mergeCell ref="K261:K272"/>
    <mergeCell ref="A273:O273"/>
    <mergeCell ref="I274:I345"/>
    <mergeCell ref="J274:J345"/>
    <mergeCell ref="K274:K345"/>
    <mergeCell ref="A346:O346"/>
    <mergeCell ref="I347:I355"/>
    <mergeCell ref="J347:J355"/>
    <mergeCell ref="K347:K355"/>
    <mergeCell ref="A356:O356"/>
    <mergeCell ref="E357:E371"/>
    <mergeCell ref="H357:H359"/>
    <mergeCell ref="J357:J371"/>
    <mergeCell ref="K357:K371"/>
    <mergeCell ref="H360:H362"/>
    <mergeCell ref="H363:H365"/>
    <mergeCell ref="H366:H368"/>
    <mergeCell ref="H369:H371"/>
    <mergeCell ref="A372:O372"/>
    <mergeCell ref="I373:I396"/>
    <mergeCell ref="J373:J396"/>
    <mergeCell ref="K373:K396"/>
    <mergeCell ref="H385:H396"/>
    <mergeCell ref="A397:O397"/>
    <mergeCell ref="I398:I445"/>
    <mergeCell ref="J398:J445"/>
    <mergeCell ref="K398:K445"/>
    <mergeCell ref="A531:O531"/>
    <mergeCell ref="I532:I539"/>
    <mergeCell ref="J532:J539"/>
    <mergeCell ref="K532:K539"/>
    <mergeCell ref="A446:O446"/>
    <mergeCell ref="A455:O455"/>
    <mergeCell ref="A464:O464"/>
    <mergeCell ref="A473:O473"/>
    <mergeCell ref="I474:I521"/>
    <mergeCell ref="J474:J521"/>
    <mergeCell ref="K474:K521"/>
    <mergeCell ref="A522:O522"/>
    <mergeCell ref="I523:I530"/>
    <mergeCell ref="J523:J530"/>
    <mergeCell ref="K523:K530"/>
  </mergeCells>
  <hyperlinks>
    <hyperlink ref="A5" location="Меню!A1" display="СТЕЛЛАЖИ СРЕДНЕГРУЗОВ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dimension ref="A1:AMK106"/>
  <sheetViews>
    <sheetView zoomScaleNormal="100" workbookViewId="0">
      <pane ySplit="8" topLeftCell="A9" activePane="bottomLeft" state="frozen"/>
      <selection pane="bottomLeft" activeCell="B5" sqref="B5:N5"/>
    </sheetView>
  </sheetViews>
  <sheetFormatPr defaultColWidth="9.140625" defaultRowHeight="15"/>
  <cols>
    <col min="1" max="1" width="13.5703125" style="1817" customWidth="1"/>
    <col min="2" max="2" width="13.5703125" style="52" customWidth="1"/>
    <col min="3" max="3" width="12.5703125" style="52" customWidth="1"/>
    <col min="4" max="4" width="0.140625" style="52" hidden="1" customWidth="1"/>
    <col min="5" max="5" width="9.140625" style="52"/>
    <col min="6" max="6" width="13.42578125" style="52" customWidth="1"/>
    <col min="7" max="7" width="14" style="52" customWidth="1"/>
    <col min="8" max="8" width="7.7109375" style="52" customWidth="1"/>
    <col min="9" max="9" width="13.85546875" style="52" customWidth="1"/>
    <col min="10" max="10" width="7.7109375" style="52" customWidth="1"/>
    <col min="11" max="12" width="9.42578125" style="52" customWidth="1"/>
    <col min="13" max="13" width="9.140625" style="52"/>
    <col min="14" max="14" width="7.42578125" style="52" customWidth="1"/>
    <col min="15" max="15" width="9.140625" style="52"/>
    <col min="16" max="16" width="9.5703125" style="52" customWidth="1"/>
    <col min="17" max="17" width="10.5703125" style="52" customWidth="1"/>
    <col min="18" max="18" width="12.7109375" style="53" customWidth="1"/>
    <col min="19" max="19" width="16.42578125" style="52" customWidth="1"/>
    <col min="20" max="21" width="13.42578125" style="52" customWidth="1"/>
    <col min="22" max="1025" width="9.140625" style="52"/>
  </cols>
  <sheetData>
    <row r="1" spans="1:22" ht="31.5" customHeight="1">
      <c r="A1"/>
      <c r="B1" s="2115"/>
      <c r="C1" s="2115"/>
    </row>
    <row r="2" spans="1:22">
      <c r="A2" s="60"/>
      <c r="B2" s="60"/>
      <c r="C2" s="64"/>
      <c r="D2" s="60"/>
      <c r="E2" s="60"/>
      <c r="F2" s="60"/>
      <c r="G2" s="60"/>
      <c r="H2" s="60"/>
      <c r="I2" s="60"/>
      <c r="J2" s="62" t="s">
        <v>131</v>
      </c>
      <c r="K2" s="57" t="s">
        <v>2</v>
      </c>
      <c r="L2" s="57"/>
      <c r="M2" s="57"/>
      <c r="N2" s="59"/>
    </row>
    <row r="3" spans="1:22" ht="15.75" customHeight="1">
      <c r="A3" s="61" t="s">
        <v>4</v>
      </c>
      <c r="B3" s="61" t="s">
        <v>4</v>
      </c>
      <c r="C3" s="58" t="s">
        <v>5</v>
      </c>
      <c r="H3" s="60"/>
      <c r="I3" s="60"/>
      <c r="J3" s="62" t="s">
        <v>132</v>
      </c>
      <c r="K3" s="57" t="s">
        <v>7</v>
      </c>
      <c r="L3" s="57"/>
      <c r="M3" s="57"/>
      <c r="N3" s="59"/>
    </row>
    <row r="4" spans="1:22" ht="15.75" customHeight="1">
      <c r="A4" s="62"/>
      <c r="B4" s="62"/>
      <c r="C4" s="63"/>
      <c r="D4" s="62"/>
      <c r="E4" s="62"/>
      <c r="F4" s="62"/>
      <c r="G4" s="62"/>
      <c r="H4" s="62"/>
      <c r="J4" s="62"/>
      <c r="K4" s="62"/>
      <c r="L4" s="62"/>
    </row>
    <row r="5" spans="1:22">
      <c r="A5"/>
      <c r="B5" s="2116" t="s">
        <v>1363</v>
      </c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</row>
    <row r="7" spans="1:22" ht="12.75" customHeight="1">
      <c r="A7" s="2118" t="s">
        <v>562</v>
      </c>
      <c r="B7" s="2118" t="s">
        <v>134</v>
      </c>
      <c r="C7" s="2118" t="s">
        <v>135</v>
      </c>
      <c r="D7" s="2118"/>
      <c r="E7" s="2118" t="s">
        <v>138</v>
      </c>
      <c r="F7" s="2118"/>
      <c r="G7" s="2118"/>
      <c r="H7" s="2118"/>
      <c r="I7" s="2118"/>
      <c r="J7" s="2118"/>
      <c r="K7" s="347"/>
      <c r="L7" s="2203" t="s">
        <v>270</v>
      </c>
      <c r="M7" s="2120" t="s">
        <v>565</v>
      </c>
      <c r="N7" s="2120" t="s">
        <v>1364</v>
      </c>
    </row>
    <row r="8" spans="1:22" ht="46.5" customHeight="1">
      <c r="A8" s="2118"/>
      <c r="B8" s="2118"/>
      <c r="C8" s="2118"/>
      <c r="D8" s="2118"/>
      <c r="E8" s="69" t="s">
        <v>1365</v>
      </c>
      <c r="F8" s="69" t="s">
        <v>1366</v>
      </c>
      <c r="G8" s="69" t="s">
        <v>1367</v>
      </c>
      <c r="H8" s="69" t="s">
        <v>374</v>
      </c>
      <c r="I8" s="69" t="s">
        <v>312</v>
      </c>
      <c r="J8" s="69" t="s">
        <v>146</v>
      </c>
      <c r="K8" s="1819" t="s">
        <v>144</v>
      </c>
      <c r="L8" s="2203"/>
      <c r="M8" s="2120"/>
      <c r="N8" s="2120"/>
      <c r="O8" s="70"/>
      <c r="P8" s="70"/>
      <c r="Q8" s="70"/>
      <c r="R8" s="71"/>
      <c r="T8" s="70"/>
      <c r="U8" s="70"/>
      <c r="V8" s="70"/>
    </row>
    <row r="9" spans="1:22" ht="12" customHeight="1">
      <c r="A9" s="2204" t="s">
        <v>1368</v>
      </c>
      <c r="B9" s="2205"/>
      <c r="C9" s="2205"/>
      <c r="D9" s="2205"/>
      <c r="E9" s="2205"/>
      <c r="F9" s="2205"/>
      <c r="G9" s="2205"/>
      <c r="H9" s="2205"/>
      <c r="I9" s="2205"/>
      <c r="J9" s="2205"/>
      <c r="K9" s="2205"/>
      <c r="L9" s="2205"/>
      <c r="M9" s="2205"/>
      <c r="N9" s="2206"/>
      <c r="O9" s="70"/>
      <c r="P9" s="70"/>
      <c r="Q9" s="70"/>
      <c r="R9" s="71"/>
    </row>
    <row r="10" spans="1:22" ht="26.25" customHeight="1">
      <c r="A10" s="443" t="s">
        <v>1369</v>
      </c>
      <c r="B10" s="1824" t="s">
        <v>1369</v>
      </c>
      <c r="C10" s="2209"/>
      <c r="D10" s="275"/>
      <c r="E10" s="1837">
        <v>80</v>
      </c>
      <c r="F10" s="2170" t="s">
        <v>1370</v>
      </c>
      <c r="G10" s="2209" t="s">
        <v>1371</v>
      </c>
      <c r="H10" s="2210" t="s">
        <v>1372</v>
      </c>
      <c r="I10" s="75" t="s">
        <v>1373</v>
      </c>
      <c r="J10" s="75">
        <v>1</v>
      </c>
      <c r="K10" s="75">
        <v>0.01</v>
      </c>
      <c r="L10" s="76" t="s">
        <v>158</v>
      </c>
      <c r="M10" s="75">
        <v>1635</v>
      </c>
      <c r="N10" s="102">
        <v>1765</v>
      </c>
    </row>
    <row r="11" spans="1:22" ht="26.25" customHeight="1">
      <c r="A11" s="1822" t="s">
        <v>1374</v>
      </c>
      <c r="B11" s="1844" t="s">
        <v>1374</v>
      </c>
      <c r="C11" s="2209"/>
      <c r="D11" s="196"/>
      <c r="E11" s="79">
        <v>100</v>
      </c>
      <c r="F11" s="2176"/>
      <c r="G11" s="2209"/>
      <c r="H11" s="2210"/>
      <c r="I11" s="80" t="s">
        <v>1375</v>
      </c>
      <c r="J11" s="80">
        <v>1.3</v>
      </c>
      <c r="K11" s="80">
        <v>1.0999999999999999E-2</v>
      </c>
      <c r="L11" s="81" t="s">
        <v>327</v>
      </c>
      <c r="M11" s="80">
        <v>1505</v>
      </c>
      <c r="N11" s="82">
        <v>1555</v>
      </c>
    </row>
    <row r="12" spans="1:22" ht="26.25" customHeight="1">
      <c r="A12" s="1822" t="s">
        <v>1376</v>
      </c>
      <c r="B12" s="1844" t="s">
        <v>1376</v>
      </c>
      <c r="C12" s="2209"/>
      <c r="D12" s="196"/>
      <c r="E12" s="79">
        <v>120</v>
      </c>
      <c r="F12" s="2176"/>
      <c r="G12" s="2209"/>
      <c r="H12" s="2210"/>
      <c r="I12" s="80" t="s">
        <v>1377</v>
      </c>
      <c r="J12" s="80">
        <v>1.5</v>
      </c>
      <c r="K12" s="80">
        <v>1.2999999999999999E-2</v>
      </c>
      <c r="L12" s="81" t="s">
        <v>327</v>
      </c>
      <c r="M12" s="80">
        <v>1560</v>
      </c>
      <c r="N12" s="82">
        <v>1615</v>
      </c>
      <c r="R12" s="1685"/>
    </row>
    <row r="13" spans="1:22" ht="26.25" customHeight="1">
      <c r="A13" s="1822" t="s">
        <v>1378</v>
      </c>
      <c r="B13" s="1844" t="s">
        <v>1378</v>
      </c>
      <c r="C13" s="2209"/>
      <c r="D13" s="349"/>
      <c r="E13" s="79">
        <v>130</v>
      </c>
      <c r="F13" s="2176"/>
      <c r="G13" s="2209"/>
      <c r="H13" s="2210"/>
      <c r="I13" s="99" t="s">
        <v>1379</v>
      </c>
      <c r="J13" s="99">
        <v>1.5</v>
      </c>
      <c r="K13" s="99">
        <v>1.4E-2</v>
      </c>
      <c r="L13" s="81" t="s">
        <v>327</v>
      </c>
      <c r="M13" s="99">
        <v>1730</v>
      </c>
      <c r="N13" s="136">
        <v>1785</v>
      </c>
      <c r="R13" s="1685"/>
    </row>
    <row r="14" spans="1:22" ht="36">
      <c r="A14" s="1867" t="s">
        <v>1380</v>
      </c>
      <c r="B14" s="1827"/>
      <c r="C14" s="350"/>
      <c r="D14" s="139"/>
      <c r="E14" s="351"/>
      <c r="F14" s="288"/>
      <c r="G14" s="153"/>
      <c r="H14" s="288"/>
      <c r="I14" s="352"/>
      <c r="J14" s="353"/>
      <c r="K14" s="353"/>
      <c r="L14" s="81" t="s">
        <v>327</v>
      </c>
      <c r="M14" s="353">
        <v>105</v>
      </c>
      <c r="N14" s="290">
        <v>110</v>
      </c>
    </row>
    <row r="15" spans="1:22" ht="12" customHeight="1">
      <c r="A15" s="2204" t="s">
        <v>1381</v>
      </c>
      <c r="B15" s="2205"/>
      <c r="C15" s="2205"/>
      <c r="D15" s="2205"/>
      <c r="E15" s="2205"/>
      <c r="F15" s="2205"/>
      <c r="G15" s="2205"/>
      <c r="H15" s="2205"/>
      <c r="I15" s="2205"/>
      <c r="J15" s="2205"/>
      <c r="K15" s="2205"/>
      <c r="L15" s="2205"/>
      <c r="M15" s="2205"/>
      <c r="N15" s="2206"/>
      <c r="O15" s="70"/>
      <c r="P15" s="70"/>
      <c r="Q15" s="70"/>
      <c r="R15" s="71"/>
    </row>
    <row r="16" spans="1:22" ht="38.25" customHeight="1">
      <c r="A16" s="1840" t="s">
        <v>8581</v>
      </c>
      <c r="B16" s="1838" t="s">
        <v>8580</v>
      </c>
      <c r="C16" s="2209"/>
      <c r="D16" s="133"/>
      <c r="E16" s="1820" t="s">
        <v>1382</v>
      </c>
      <c r="F16" s="2210" t="s">
        <v>1383</v>
      </c>
      <c r="G16" s="2209" t="s">
        <v>1384</v>
      </c>
      <c r="H16" s="2210" t="s">
        <v>1372</v>
      </c>
      <c r="I16" s="2210" t="s">
        <v>1385</v>
      </c>
      <c r="J16" s="2170">
        <v>0.7</v>
      </c>
      <c r="K16" s="2170">
        <v>1.2E-2</v>
      </c>
      <c r="L16" s="1835" t="s">
        <v>1386</v>
      </c>
      <c r="M16" s="75">
        <v>1465</v>
      </c>
      <c r="N16" s="102">
        <v>1585</v>
      </c>
    </row>
    <row r="17" spans="1:14" ht="38.25" customHeight="1">
      <c r="A17" s="1822" t="s">
        <v>8583</v>
      </c>
      <c r="B17" s="1838" t="s">
        <v>8582</v>
      </c>
      <c r="C17" s="2211"/>
      <c r="D17" s="133"/>
      <c r="E17" s="79" t="s">
        <v>1387</v>
      </c>
      <c r="F17" s="2202"/>
      <c r="G17" s="2211"/>
      <c r="H17" s="2202"/>
      <c r="I17" s="2202"/>
      <c r="J17" s="2202"/>
      <c r="K17" s="2202"/>
      <c r="L17" s="81" t="s">
        <v>1386</v>
      </c>
      <c r="M17" s="75">
        <v>1465</v>
      </c>
      <c r="N17" s="102">
        <v>1585</v>
      </c>
    </row>
    <row r="18" spans="1:14" ht="38.25" customHeight="1">
      <c r="A18" s="401" t="s">
        <v>8584</v>
      </c>
      <c r="B18" s="1825" t="s">
        <v>8594</v>
      </c>
      <c r="C18" s="2211"/>
      <c r="D18" s="79"/>
      <c r="E18" s="79" t="s">
        <v>1388</v>
      </c>
      <c r="F18" s="2202"/>
      <c r="G18" s="2211"/>
      <c r="H18" s="2202"/>
      <c r="I18" s="2177" t="s">
        <v>1385</v>
      </c>
      <c r="J18" s="2176"/>
      <c r="K18" s="2176"/>
      <c r="L18" s="81" t="s">
        <v>1386</v>
      </c>
      <c r="M18" s="80">
        <v>1540</v>
      </c>
      <c r="N18" s="82">
        <v>1665</v>
      </c>
    </row>
    <row r="19" spans="1:14" ht="44.25" customHeight="1">
      <c r="A19" s="401" t="s">
        <v>8585</v>
      </c>
      <c r="B19" s="1825" t="s">
        <v>8595</v>
      </c>
      <c r="C19" s="2211"/>
      <c r="D19" s="79"/>
      <c r="E19" s="79" t="s">
        <v>1389</v>
      </c>
      <c r="F19" s="2202"/>
      <c r="G19" s="2211"/>
      <c r="H19" s="2202"/>
      <c r="I19" s="2177"/>
      <c r="J19" s="2177"/>
      <c r="K19" s="2177"/>
      <c r="L19" s="81" t="s">
        <v>1386</v>
      </c>
      <c r="M19" s="80">
        <v>1540</v>
      </c>
      <c r="N19" s="82">
        <v>1665</v>
      </c>
    </row>
    <row r="20" spans="1:14" ht="43.5" customHeight="1">
      <c r="A20" s="401" t="s">
        <v>8586</v>
      </c>
      <c r="B20" s="1825" t="s">
        <v>8596</v>
      </c>
      <c r="C20" s="2211"/>
      <c r="D20" s="79"/>
      <c r="E20" s="79" t="s">
        <v>1382</v>
      </c>
      <c r="F20" s="2202"/>
      <c r="G20" s="2211"/>
      <c r="H20" s="2202"/>
      <c r="I20" s="2201" t="s">
        <v>1390</v>
      </c>
      <c r="J20" s="2177">
        <v>1.05</v>
      </c>
      <c r="K20" s="2177">
        <v>1.6E-2</v>
      </c>
      <c r="L20" s="81" t="s">
        <v>1386</v>
      </c>
      <c r="M20" s="80">
        <v>1810</v>
      </c>
      <c r="N20" s="82">
        <v>1960</v>
      </c>
    </row>
    <row r="21" spans="1:14" ht="47.25" customHeight="1">
      <c r="A21" s="401" t="s">
        <v>8587</v>
      </c>
      <c r="B21" s="1825" t="s">
        <v>8597</v>
      </c>
      <c r="C21" s="2211"/>
      <c r="D21" s="79"/>
      <c r="E21" s="79" t="s">
        <v>1387</v>
      </c>
      <c r="F21" s="2202"/>
      <c r="G21" s="2211"/>
      <c r="H21" s="2202"/>
      <c r="I21" s="2202"/>
      <c r="J21" s="2202"/>
      <c r="K21" s="2202"/>
      <c r="L21" s="81" t="s">
        <v>1386</v>
      </c>
      <c r="M21" s="80">
        <v>1810</v>
      </c>
      <c r="N21" s="82">
        <v>1960</v>
      </c>
    </row>
    <row r="22" spans="1:14" ht="39" customHeight="1">
      <c r="A22" s="401" t="s">
        <v>8588</v>
      </c>
      <c r="B22" s="1825" t="s">
        <v>8598</v>
      </c>
      <c r="C22" s="2211"/>
      <c r="D22" s="79"/>
      <c r="E22" s="79" t="s">
        <v>1388</v>
      </c>
      <c r="F22" s="2202"/>
      <c r="G22" s="2211"/>
      <c r="H22" s="2202"/>
      <c r="I22" s="2201" t="s">
        <v>1390</v>
      </c>
      <c r="J22" s="2177"/>
      <c r="K22" s="2177"/>
      <c r="L22" s="81" t="s">
        <v>1386</v>
      </c>
      <c r="M22" s="80">
        <v>1885</v>
      </c>
      <c r="N22" s="82">
        <v>2035</v>
      </c>
    </row>
    <row r="23" spans="1:14" ht="42" customHeight="1">
      <c r="A23" s="1822" t="s">
        <v>8589</v>
      </c>
      <c r="B23" s="1844" t="s">
        <v>8599</v>
      </c>
      <c r="C23" s="2211"/>
      <c r="D23" s="79"/>
      <c r="E23" s="79" t="s">
        <v>1389</v>
      </c>
      <c r="F23" s="2202"/>
      <c r="G23" s="2211"/>
      <c r="H23" s="2202"/>
      <c r="I23" s="2202"/>
      <c r="J23" s="2177"/>
      <c r="K23" s="2177"/>
      <c r="L23" s="81" t="s">
        <v>1386</v>
      </c>
      <c r="M23" s="80">
        <v>1885</v>
      </c>
      <c r="N23" s="82">
        <v>2035</v>
      </c>
    </row>
    <row r="24" spans="1:14" ht="45" customHeight="1">
      <c r="A24" s="1822" t="s">
        <v>8590</v>
      </c>
      <c r="B24" s="1844" t="s">
        <v>8600</v>
      </c>
      <c r="C24" s="2211"/>
      <c r="D24" s="79"/>
      <c r="E24" s="79" t="s">
        <v>1382</v>
      </c>
      <c r="F24" s="2202"/>
      <c r="G24" s="2211"/>
      <c r="H24" s="2202"/>
      <c r="I24" s="2201" t="s">
        <v>1391</v>
      </c>
      <c r="J24" s="2201">
        <v>1.6</v>
      </c>
      <c r="K24" s="2171">
        <v>2.4E-2</v>
      </c>
      <c r="L24" s="81" t="s">
        <v>1386</v>
      </c>
      <c r="M24" s="80">
        <v>2720</v>
      </c>
      <c r="N24" s="82">
        <v>2940</v>
      </c>
    </row>
    <row r="25" spans="1:14" ht="40.5" customHeight="1">
      <c r="A25" s="1822" t="s">
        <v>8591</v>
      </c>
      <c r="B25" s="1844" t="s">
        <v>8601</v>
      </c>
      <c r="C25" s="2211"/>
      <c r="D25" s="79"/>
      <c r="E25" s="79" t="s">
        <v>1387</v>
      </c>
      <c r="F25" s="2202"/>
      <c r="G25" s="2211"/>
      <c r="H25" s="2202"/>
      <c r="I25" s="2202"/>
      <c r="J25" s="2202"/>
      <c r="K25" s="2202"/>
      <c r="L25" s="81" t="s">
        <v>1386</v>
      </c>
      <c r="M25" s="80">
        <v>2720</v>
      </c>
      <c r="N25" s="82">
        <v>2940</v>
      </c>
    </row>
    <row r="26" spans="1:14" ht="36.75" customHeight="1">
      <c r="A26" s="401" t="s">
        <v>8592</v>
      </c>
      <c r="B26" s="1825" t="s">
        <v>8602</v>
      </c>
      <c r="C26" s="2211"/>
      <c r="D26" s="79"/>
      <c r="E26" s="79" t="s">
        <v>1388</v>
      </c>
      <c r="F26" s="2202"/>
      <c r="G26" s="2211"/>
      <c r="H26" s="2202"/>
      <c r="I26" s="2201" t="s">
        <v>1391</v>
      </c>
      <c r="J26" s="2201"/>
      <c r="K26" s="2201"/>
      <c r="L26" s="81" t="s">
        <v>1386</v>
      </c>
      <c r="M26" s="80">
        <v>2870</v>
      </c>
      <c r="N26" s="82">
        <v>3100</v>
      </c>
    </row>
    <row r="27" spans="1:14" ht="42.75" customHeight="1">
      <c r="A27" s="355" t="s">
        <v>8593</v>
      </c>
      <c r="B27" s="1827" t="s">
        <v>8603</v>
      </c>
      <c r="C27" s="2211"/>
      <c r="D27" s="356"/>
      <c r="E27" s="139" t="s">
        <v>1389</v>
      </c>
      <c r="F27" s="2202"/>
      <c r="G27" s="2211"/>
      <c r="H27" s="2202"/>
      <c r="I27" s="2202"/>
      <c r="J27" s="2202"/>
      <c r="K27" s="2201"/>
      <c r="L27" s="1834" t="s">
        <v>1386</v>
      </c>
      <c r="M27" s="357">
        <v>2870</v>
      </c>
      <c r="N27" s="136">
        <v>3100</v>
      </c>
    </row>
    <row r="28" spans="1:14" ht="12" customHeight="1">
      <c r="A28" s="2204" t="s">
        <v>1392</v>
      </c>
      <c r="B28" s="2205"/>
      <c r="C28" s="2205"/>
      <c r="D28" s="2205"/>
      <c r="E28" s="2205"/>
      <c r="F28" s="2205"/>
      <c r="G28" s="2205"/>
      <c r="H28" s="2205"/>
      <c r="I28" s="2205"/>
      <c r="J28" s="2205"/>
      <c r="K28" s="2205"/>
      <c r="L28" s="2205"/>
      <c r="M28" s="2205"/>
      <c r="N28" s="2206"/>
    </row>
    <row r="29" spans="1:14" ht="66" customHeight="1">
      <c r="A29" s="443" t="s">
        <v>8604</v>
      </c>
      <c r="B29" s="1824" t="s">
        <v>1393</v>
      </c>
      <c r="C29" s="133"/>
      <c r="D29" s="133"/>
      <c r="E29" s="358"/>
      <c r="F29" s="133"/>
      <c r="G29" s="2129" t="s">
        <v>1371</v>
      </c>
      <c r="H29" s="75" t="s">
        <v>1394</v>
      </c>
      <c r="I29" s="75" t="s">
        <v>1395</v>
      </c>
      <c r="J29" s="75">
        <v>2.4</v>
      </c>
      <c r="K29" s="2170">
        <v>7.0000000000000001E-3</v>
      </c>
      <c r="L29" s="76" t="s">
        <v>1396</v>
      </c>
      <c r="M29" s="75">
        <v>755</v>
      </c>
      <c r="N29" s="102">
        <v>810</v>
      </c>
    </row>
    <row r="30" spans="1:14" ht="63" customHeight="1">
      <c r="A30" s="1822" t="s">
        <v>8605</v>
      </c>
      <c r="B30" s="1844" t="s">
        <v>1397</v>
      </c>
      <c r="C30" s="79"/>
      <c r="D30" s="79"/>
      <c r="E30" s="79"/>
      <c r="F30" s="79"/>
      <c r="G30" s="2129"/>
      <c r="H30" s="80" t="s">
        <v>1394</v>
      </c>
      <c r="I30" s="80" t="s">
        <v>1395</v>
      </c>
      <c r="J30" s="80">
        <v>2.7</v>
      </c>
      <c r="K30" s="2170"/>
      <c r="L30" s="76" t="s">
        <v>1396</v>
      </c>
      <c r="M30" s="80">
        <v>945</v>
      </c>
      <c r="N30" s="82">
        <v>1015</v>
      </c>
    </row>
    <row r="31" spans="1:14" ht="72.75" customHeight="1">
      <c r="A31" s="1822" t="s">
        <v>8606</v>
      </c>
      <c r="B31" s="1844" t="s">
        <v>1398</v>
      </c>
      <c r="C31" s="79"/>
      <c r="D31" s="359" t="s">
        <v>1394</v>
      </c>
      <c r="E31" s="360"/>
      <c r="F31" s="79"/>
      <c r="G31" s="2129"/>
      <c r="H31" s="80" t="s">
        <v>1394</v>
      </c>
      <c r="I31" s="81" t="s">
        <v>1399</v>
      </c>
      <c r="J31" s="80">
        <v>4.8</v>
      </c>
      <c r="K31" s="2177">
        <v>0.02</v>
      </c>
      <c r="L31" s="81" t="s">
        <v>1396</v>
      </c>
      <c r="M31" s="80">
        <v>1210</v>
      </c>
      <c r="N31" s="82">
        <v>1300</v>
      </c>
    </row>
    <row r="32" spans="1:14" ht="63.75" customHeight="1">
      <c r="A32" s="401" t="s">
        <v>8607</v>
      </c>
      <c r="B32" s="1825" t="s">
        <v>1400</v>
      </c>
      <c r="C32" s="79"/>
      <c r="D32" s="359" t="s">
        <v>1394</v>
      </c>
      <c r="E32" s="360"/>
      <c r="F32" s="79"/>
      <c r="G32" s="2129"/>
      <c r="H32" s="80" t="s">
        <v>1394</v>
      </c>
      <c r="I32" s="80" t="s">
        <v>1399</v>
      </c>
      <c r="J32" s="81">
        <v>4.7</v>
      </c>
      <c r="K32" s="2177"/>
      <c r="L32" s="81" t="s">
        <v>1396</v>
      </c>
      <c r="M32" s="80">
        <v>1210</v>
      </c>
      <c r="N32" s="82">
        <v>1300</v>
      </c>
    </row>
    <row r="33" spans="1:1025" ht="72.75" customHeight="1">
      <c r="A33" s="1822" t="s">
        <v>8608</v>
      </c>
      <c r="B33" s="1844" t="s">
        <v>1401</v>
      </c>
      <c r="C33" s="79"/>
      <c r="D33" s="80"/>
      <c r="E33" s="80"/>
      <c r="F33" s="360"/>
      <c r="G33" s="99" t="s">
        <v>1402</v>
      </c>
      <c r="H33" s="80" t="s">
        <v>1403</v>
      </c>
      <c r="I33" s="80" t="s">
        <v>1404</v>
      </c>
      <c r="J33" s="80">
        <v>3.2</v>
      </c>
      <c r="K33" s="80">
        <v>4.0000000000000001E-3</v>
      </c>
      <c r="L33" s="81" t="s">
        <v>1396</v>
      </c>
      <c r="M33" s="80">
        <v>1020</v>
      </c>
      <c r="N33" s="82">
        <v>1095</v>
      </c>
    </row>
    <row r="34" spans="1:1025" ht="66" customHeight="1">
      <c r="A34" s="401" t="s">
        <v>8609</v>
      </c>
      <c r="B34" s="1825" t="s">
        <v>1405</v>
      </c>
      <c r="C34" s="79"/>
      <c r="D34" s="80"/>
      <c r="E34" s="80"/>
      <c r="F34" s="360"/>
      <c r="G34" s="99" t="s">
        <v>1402</v>
      </c>
      <c r="H34" s="80" t="s">
        <v>1403</v>
      </c>
      <c r="I34" s="80" t="s">
        <v>1406</v>
      </c>
      <c r="J34" s="80">
        <v>2.7</v>
      </c>
      <c r="K34" s="80">
        <v>5.0000000000000001E-3</v>
      </c>
      <c r="L34" s="81" t="s">
        <v>1396</v>
      </c>
      <c r="M34" s="80">
        <v>1055</v>
      </c>
      <c r="N34" s="82">
        <v>1135</v>
      </c>
    </row>
    <row r="35" spans="1:1025" ht="63.75" customHeight="1">
      <c r="A35" s="401" t="s">
        <v>8610</v>
      </c>
      <c r="B35" s="1827" t="s">
        <v>1407</v>
      </c>
      <c r="C35" s="79"/>
      <c r="D35" s="80"/>
      <c r="E35" s="80"/>
      <c r="F35" s="360"/>
      <c r="G35" s="99" t="s">
        <v>1402</v>
      </c>
      <c r="H35" s="80" t="s">
        <v>1403</v>
      </c>
      <c r="I35" s="81" t="s">
        <v>1408</v>
      </c>
      <c r="J35" s="80">
        <v>8.5</v>
      </c>
      <c r="K35" s="80">
        <v>0.01</v>
      </c>
      <c r="L35" s="81" t="s">
        <v>1396</v>
      </c>
      <c r="M35" s="80">
        <v>5230</v>
      </c>
      <c r="N35" s="82">
        <v>5620</v>
      </c>
    </row>
    <row r="36" spans="1:1025" ht="12" customHeight="1">
      <c r="A36" s="2204" t="s">
        <v>2702</v>
      </c>
      <c r="B36" s="2205"/>
      <c r="C36" s="2205"/>
      <c r="D36" s="2205"/>
      <c r="E36" s="2205"/>
      <c r="F36" s="2205"/>
      <c r="G36" s="2205"/>
      <c r="H36" s="2205"/>
      <c r="I36" s="2205"/>
      <c r="J36" s="2205"/>
      <c r="K36" s="2205"/>
      <c r="L36" s="2205"/>
      <c r="M36" s="2205"/>
      <c r="N36" s="2206"/>
      <c r="O36" s="1817"/>
      <c r="P36" s="1817"/>
      <c r="Q36" s="1817"/>
      <c r="R36" s="1836"/>
      <c r="S36" s="1817"/>
      <c r="T36" s="1817"/>
      <c r="U36" s="1817"/>
      <c r="V36" s="1817"/>
      <c r="W36" s="1817"/>
      <c r="X36" s="1817"/>
      <c r="Y36" s="1817"/>
      <c r="Z36" s="1817"/>
      <c r="AA36" s="1817"/>
      <c r="AB36" s="1817"/>
      <c r="AC36" s="1817"/>
      <c r="AD36" s="1817"/>
      <c r="AE36" s="1817"/>
      <c r="AF36" s="1817"/>
      <c r="AG36" s="1817"/>
      <c r="AH36" s="1817"/>
      <c r="AI36" s="1817"/>
      <c r="AJ36" s="1817"/>
      <c r="AK36" s="1817"/>
      <c r="AL36" s="1817"/>
      <c r="AM36" s="1817"/>
      <c r="AN36" s="1817"/>
      <c r="AO36" s="1817"/>
      <c r="AP36" s="1817"/>
      <c r="AQ36" s="1817"/>
      <c r="AR36" s="1817"/>
      <c r="AS36" s="1817"/>
      <c r="AT36" s="1817"/>
      <c r="AU36" s="1817"/>
      <c r="AV36" s="1817"/>
      <c r="AW36" s="1817"/>
      <c r="AX36" s="1817"/>
      <c r="AY36" s="1817"/>
      <c r="AZ36" s="1817"/>
      <c r="BA36" s="1817"/>
      <c r="BB36" s="1817"/>
      <c r="BC36" s="1817"/>
      <c r="BD36" s="1817"/>
      <c r="BE36" s="1817"/>
      <c r="BF36" s="1817"/>
      <c r="BG36" s="1817"/>
      <c r="BH36" s="1817"/>
      <c r="BI36" s="1817"/>
      <c r="BJ36" s="1817"/>
      <c r="BK36" s="1817"/>
      <c r="BL36" s="1817"/>
      <c r="BM36" s="1817"/>
      <c r="BN36" s="1817"/>
      <c r="BO36" s="1817"/>
      <c r="BP36" s="1817"/>
      <c r="BQ36" s="1817"/>
      <c r="BR36" s="1817"/>
      <c r="BS36" s="1817"/>
      <c r="BT36" s="1817"/>
      <c r="BU36" s="1817"/>
      <c r="BV36" s="1817"/>
      <c r="BW36" s="1817"/>
      <c r="BX36" s="1817"/>
      <c r="BY36" s="1817"/>
      <c r="BZ36" s="1817"/>
      <c r="CA36" s="1817"/>
      <c r="CB36" s="1817"/>
      <c r="CC36" s="1817"/>
      <c r="CD36" s="1817"/>
      <c r="CE36" s="1817"/>
      <c r="CF36" s="1817"/>
      <c r="CG36" s="1817"/>
      <c r="CH36" s="1817"/>
      <c r="CI36" s="1817"/>
      <c r="CJ36" s="1817"/>
      <c r="CK36" s="1817"/>
      <c r="CL36" s="1817"/>
      <c r="CM36" s="1817"/>
      <c r="CN36" s="1817"/>
      <c r="CO36" s="1817"/>
      <c r="CP36" s="1817"/>
      <c r="CQ36" s="1817"/>
      <c r="CR36" s="1817"/>
      <c r="CS36" s="1817"/>
      <c r="CT36" s="1817"/>
      <c r="CU36" s="1817"/>
      <c r="CV36" s="1817"/>
      <c r="CW36" s="1817"/>
      <c r="CX36" s="1817"/>
      <c r="CY36" s="1817"/>
      <c r="CZ36" s="1817"/>
      <c r="DA36" s="1817"/>
      <c r="DB36" s="1817"/>
      <c r="DC36" s="1817"/>
      <c r="DD36" s="1817"/>
      <c r="DE36" s="1817"/>
      <c r="DF36" s="1817"/>
      <c r="DG36" s="1817"/>
      <c r="DH36" s="1817"/>
      <c r="DI36" s="1817"/>
      <c r="DJ36" s="1817"/>
      <c r="DK36" s="1817"/>
      <c r="DL36" s="1817"/>
      <c r="DM36" s="1817"/>
      <c r="DN36" s="1817"/>
      <c r="DO36" s="1817"/>
      <c r="DP36" s="1817"/>
      <c r="DQ36" s="1817"/>
      <c r="DR36" s="1817"/>
      <c r="DS36" s="1817"/>
      <c r="DT36" s="1817"/>
      <c r="DU36" s="1817"/>
      <c r="DV36" s="1817"/>
      <c r="DW36" s="1817"/>
      <c r="DX36" s="1817"/>
      <c r="DY36" s="1817"/>
      <c r="DZ36" s="1817"/>
      <c r="EA36" s="1817"/>
      <c r="EB36" s="1817"/>
      <c r="EC36" s="1817"/>
      <c r="ED36" s="1817"/>
      <c r="EE36" s="1817"/>
      <c r="EF36" s="1817"/>
      <c r="EG36" s="1817"/>
      <c r="EH36" s="1817"/>
      <c r="EI36" s="1817"/>
      <c r="EJ36" s="1817"/>
      <c r="EK36" s="1817"/>
      <c r="EL36" s="1817"/>
      <c r="EM36" s="1817"/>
      <c r="EN36" s="1817"/>
      <c r="EO36" s="1817"/>
      <c r="EP36" s="1817"/>
      <c r="EQ36" s="1817"/>
      <c r="ER36" s="1817"/>
      <c r="ES36" s="1817"/>
      <c r="ET36" s="1817"/>
      <c r="EU36" s="1817"/>
      <c r="EV36" s="1817"/>
      <c r="EW36" s="1817"/>
      <c r="EX36" s="1817"/>
      <c r="EY36" s="1817"/>
      <c r="EZ36" s="1817"/>
      <c r="FA36" s="1817"/>
      <c r="FB36" s="1817"/>
      <c r="FC36" s="1817"/>
      <c r="FD36" s="1817"/>
      <c r="FE36" s="1817"/>
      <c r="FF36" s="1817"/>
      <c r="FG36" s="1817"/>
      <c r="FH36" s="1817"/>
      <c r="FI36" s="1817"/>
      <c r="FJ36" s="1817"/>
      <c r="FK36" s="1817"/>
      <c r="FL36" s="1817"/>
      <c r="FM36" s="1817"/>
      <c r="FN36" s="1817"/>
      <c r="FO36" s="1817"/>
      <c r="FP36" s="1817"/>
      <c r="FQ36" s="1817"/>
      <c r="FR36" s="1817"/>
      <c r="FS36" s="1817"/>
      <c r="FT36" s="1817"/>
      <c r="FU36" s="1817"/>
      <c r="FV36" s="1817"/>
      <c r="FW36" s="1817"/>
      <c r="FX36" s="1817"/>
      <c r="FY36" s="1817"/>
      <c r="FZ36" s="1817"/>
      <c r="GA36" s="1817"/>
      <c r="GB36" s="1817"/>
      <c r="GC36" s="1817"/>
      <c r="GD36" s="1817"/>
      <c r="GE36" s="1817"/>
      <c r="GF36" s="1817"/>
      <c r="GG36" s="1817"/>
      <c r="GH36" s="1817"/>
      <c r="GI36" s="1817"/>
      <c r="GJ36" s="1817"/>
      <c r="GK36" s="1817"/>
      <c r="GL36" s="1817"/>
      <c r="GM36" s="1817"/>
      <c r="GN36" s="1817"/>
      <c r="GO36" s="1817"/>
      <c r="GP36" s="1817"/>
      <c r="GQ36" s="1817"/>
      <c r="GR36" s="1817"/>
      <c r="GS36" s="1817"/>
      <c r="GT36" s="1817"/>
      <c r="GU36" s="1817"/>
      <c r="GV36" s="1817"/>
      <c r="GW36" s="1817"/>
      <c r="GX36" s="1817"/>
      <c r="GY36" s="1817"/>
      <c r="GZ36" s="1817"/>
      <c r="HA36" s="1817"/>
      <c r="HB36" s="1817"/>
      <c r="HC36" s="1817"/>
      <c r="HD36" s="1817"/>
      <c r="HE36" s="1817"/>
      <c r="HF36" s="1817"/>
      <c r="HG36" s="1817"/>
      <c r="HH36" s="1817"/>
      <c r="HI36" s="1817"/>
      <c r="HJ36" s="1817"/>
      <c r="HK36" s="1817"/>
      <c r="HL36" s="1817"/>
      <c r="HM36" s="1817"/>
      <c r="HN36" s="1817"/>
      <c r="HO36" s="1817"/>
      <c r="HP36" s="1817"/>
      <c r="HQ36" s="1817"/>
      <c r="HR36" s="1817"/>
      <c r="HS36" s="1817"/>
      <c r="HT36" s="1817"/>
      <c r="HU36" s="1817"/>
      <c r="HV36" s="1817"/>
      <c r="HW36" s="1817"/>
      <c r="HX36" s="1817"/>
      <c r="HY36" s="1817"/>
      <c r="HZ36" s="1817"/>
      <c r="IA36" s="1817"/>
      <c r="IB36" s="1817"/>
      <c r="IC36" s="1817"/>
      <c r="ID36" s="1817"/>
      <c r="IE36" s="1817"/>
      <c r="IF36" s="1817"/>
      <c r="IG36" s="1817"/>
      <c r="IH36" s="1817"/>
      <c r="II36" s="1817"/>
      <c r="IJ36" s="1817"/>
      <c r="IK36" s="1817"/>
      <c r="IL36" s="1817"/>
      <c r="IM36" s="1817"/>
      <c r="IN36" s="1817"/>
      <c r="IO36" s="1817"/>
      <c r="IP36" s="1817"/>
      <c r="IQ36" s="1817"/>
      <c r="IR36" s="1817"/>
      <c r="IS36" s="1817"/>
      <c r="IT36" s="1817"/>
      <c r="IU36" s="1817"/>
      <c r="IV36" s="1817"/>
      <c r="IW36" s="1817"/>
      <c r="IX36" s="1817"/>
      <c r="IY36" s="1817"/>
      <c r="IZ36" s="1817"/>
      <c r="JA36" s="1817"/>
      <c r="JB36" s="1817"/>
      <c r="JC36" s="1817"/>
      <c r="JD36" s="1817"/>
      <c r="JE36" s="1817"/>
      <c r="JF36" s="1817"/>
      <c r="JG36" s="1817"/>
      <c r="JH36" s="1817"/>
      <c r="JI36" s="1817"/>
      <c r="JJ36" s="1817"/>
      <c r="JK36" s="1817"/>
      <c r="JL36" s="1817"/>
      <c r="JM36" s="1817"/>
      <c r="JN36" s="1817"/>
      <c r="JO36" s="1817"/>
      <c r="JP36" s="1817"/>
      <c r="JQ36" s="1817"/>
      <c r="JR36" s="1817"/>
      <c r="JS36" s="1817"/>
      <c r="JT36" s="1817"/>
      <c r="JU36" s="1817"/>
      <c r="JV36" s="1817"/>
      <c r="JW36" s="1817"/>
      <c r="JX36" s="1817"/>
      <c r="JY36" s="1817"/>
      <c r="JZ36" s="1817"/>
      <c r="KA36" s="1817"/>
      <c r="KB36" s="1817"/>
      <c r="KC36" s="1817"/>
      <c r="KD36" s="1817"/>
      <c r="KE36" s="1817"/>
      <c r="KF36" s="1817"/>
      <c r="KG36" s="1817"/>
      <c r="KH36" s="1817"/>
      <c r="KI36" s="1817"/>
      <c r="KJ36" s="1817"/>
      <c r="KK36" s="1817"/>
      <c r="KL36" s="1817"/>
      <c r="KM36" s="1817"/>
      <c r="KN36" s="1817"/>
      <c r="KO36" s="1817"/>
      <c r="KP36" s="1817"/>
      <c r="KQ36" s="1817"/>
      <c r="KR36" s="1817"/>
      <c r="KS36" s="1817"/>
      <c r="KT36" s="1817"/>
      <c r="KU36" s="1817"/>
      <c r="KV36" s="1817"/>
      <c r="KW36" s="1817"/>
      <c r="KX36" s="1817"/>
      <c r="KY36" s="1817"/>
      <c r="KZ36" s="1817"/>
      <c r="LA36" s="1817"/>
      <c r="LB36" s="1817"/>
      <c r="LC36" s="1817"/>
      <c r="LD36" s="1817"/>
      <c r="LE36" s="1817"/>
      <c r="LF36" s="1817"/>
      <c r="LG36" s="1817"/>
      <c r="LH36" s="1817"/>
      <c r="LI36" s="1817"/>
      <c r="LJ36" s="1817"/>
      <c r="LK36" s="1817"/>
      <c r="LL36" s="1817"/>
      <c r="LM36" s="1817"/>
      <c r="LN36" s="1817"/>
      <c r="LO36" s="1817"/>
      <c r="LP36" s="1817"/>
      <c r="LQ36" s="1817"/>
      <c r="LR36" s="1817"/>
      <c r="LS36" s="1817"/>
      <c r="LT36" s="1817"/>
      <c r="LU36" s="1817"/>
      <c r="LV36" s="1817"/>
      <c r="LW36" s="1817"/>
      <c r="LX36" s="1817"/>
      <c r="LY36" s="1817"/>
      <c r="LZ36" s="1817"/>
      <c r="MA36" s="1817"/>
      <c r="MB36" s="1817"/>
      <c r="MC36" s="1817"/>
      <c r="MD36" s="1817"/>
      <c r="ME36" s="1817"/>
      <c r="MF36" s="1817"/>
      <c r="MG36" s="1817"/>
      <c r="MH36" s="1817"/>
      <c r="MI36" s="1817"/>
      <c r="MJ36" s="1817"/>
      <c r="MK36" s="1817"/>
      <c r="ML36" s="1817"/>
      <c r="MM36" s="1817"/>
      <c r="MN36" s="1817"/>
      <c r="MO36" s="1817"/>
      <c r="MP36" s="1817"/>
      <c r="MQ36" s="1817"/>
      <c r="MR36" s="1817"/>
      <c r="MS36" s="1817"/>
      <c r="MT36" s="1817"/>
      <c r="MU36" s="1817"/>
      <c r="MV36" s="1817"/>
      <c r="MW36" s="1817"/>
      <c r="MX36" s="1817"/>
      <c r="MY36" s="1817"/>
      <c r="MZ36" s="1817"/>
      <c r="NA36" s="1817"/>
      <c r="NB36" s="1817"/>
      <c r="NC36" s="1817"/>
      <c r="ND36" s="1817"/>
      <c r="NE36" s="1817"/>
      <c r="NF36" s="1817"/>
      <c r="NG36" s="1817"/>
      <c r="NH36" s="1817"/>
      <c r="NI36" s="1817"/>
      <c r="NJ36" s="1817"/>
      <c r="NK36" s="1817"/>
      <c r="NL36" s="1817"/>
      <c r="NM36" s="1817"/>
      <c r="NN36" s="1817"/>
      <c r="NO36" s="1817"/>
      <c r="NP36" s="1817"/>
      <c r="NQ36" s="1817"/>
      <c r="NR36" s="1817"/>
      <c r="NS36" s="1817"/>
      <c r="NT36" s="1817"/>
      <c r="NU36" s="1817"/>
      <c r="NV36" s="1817"/>
      <c r="NW36" s="1817"/>
      <c r="NX36" s="1817"/>
      <c r="NY36" s="1817"/>
      <c r="NZ36" s="1817"/>
      <c r="OA36" s="1817"/>
      <c r="OB36" s="1817"/>
      <c r="OC36" s="1817"/>
      <c r="OD36" s="1817"/>
      <c r="OE36" s="1817"/>
      <c r="OF36" s="1817"/>
      <c r="OG36" s="1817"/>
      <c r="OH36" s="1817"/>
      <c r="OI36" s="1817"/>
      <c r="OJ36" s="1817"/>
      <c r="OK36" s="1817"/>
      <c r="OL36" s="1817"/>
      <c r="OM36" s="1817"/>
      <c r="ON36" s="1817"/>
      <c r="OO36" s="1817"/>
      <c r="OP36" s="1817"/>
      <c r="OQ36" s="1817"/>
      <c r="OR36" s="1817"/>
      <c r="OS36" s="1817"/>
      <c r="OT36" s="1817"/>
      <c r="OU36" s="1817"/>
      <c r="OV36" s="1817"/>
      <c r="OW36" s="1817"/>
      <c r="OX36" s="1817"/>
      <c r="OY36" s="1817"/>
      <c r="OZ36" s="1817"/>
      <c r="PA36" s="1817"/>
      <c r="PB36" s="1817"/>
      <c r="PC36" s="1817"/>
      <c r="PD36" s="1817"/>
      <c r="PE36" s="1817"/>
      <c r="PF36" s="1817"/>
      <c r="PG36" s="1817"/>
      <c r="PH36" s="1817"/>
      <c r="PI36" s="1817"/>
      <c r="PJ36" s="1817"/>
      <c r="PK36" s="1817"/>
      <c r="PL36" s="1817"/>
      <c r="PM36" s="1817"/>
      <c r="PN36" s="1817"/>
      <c r="PO36" s="1817"/>
      <c r="PP36" s="1817"/>
      <c r="PQ36" s="1817"/>
      <c r="PR36" s="1817"/>
      <c r="PS36" s="1817"/>
      <c r="PT36" s="1817"/>
      <c r="PU36" s="1817"/>
      <c r="PV36" s="1817"/>
      <c r="PW36" s="1817"/>
      <c r="PX36" s="1817"/>
      <c r="PY36" s="1817"/>
      <c r="PZ36" s="1817"/>
      <c r="QA36" s="1817"/>
      <c r="QB36" s="1817"/>
      <c r="QC36" s="1817"/>
      <c r="QD36" s="1817"/>
      <c r="QE36" s="1817"/>
      <c r="QF36" s="1817"/>
      <c r="QG36" s="1817"/>
      <c r="QH36" s="1817"/>
      <c r="QI36" s="1817"/>
      <c r="QJ36" s="1817"/>
      <c r="QK36" s="1817"/>
      <c r="QL36" s="1817"/>
      <c r="QM36" s="1817"/>
      <c r="QN36" s="1817"/>
      <c r="QO36" s="1817"/>
      <c r="QP36" s="1817"/>
      <c r="QQ36" s="1817"/>
      <c r="QR36" s="1817"/>
      <c r="QS36" s="1817"/>
      <c r="QT36" s="1817"/>
      <c r="QU36" s="1817"/>
      <c r="QV36" s="1817"/>
      <c r="QW36" s="1817"/>
      <c r="QX36" s="1817"/>
      <c r="QY36" s="1817"/>
      <c r="QZ36" s="1817"/>
      <c r="RA36" s="1817"/>
      <c r="RB36" s="1817"/>
      <c r="RC36" s="1817"/>
      <c r="RD36" s="1817"/>
      <c r="RE36" s="1817"/>
      <c r="RF36" s="1817"/>
      <c r="RG36" s="1817"/>
      <c r="RH36" s="1817"/>
      <c r="RI36" s="1817"/>
      <c r="RJ36" s="1817"/>
      <c r="RK36" s="1817"/>
      <c r="RL36" s="1817"/>
      <c r="RM36" s="1817"/>
      <c r="RN36" s="1817"/>
      <c r="RO36" s="1817"/>
      <c r="RP36" s="1817"/>
      <c r="RQ36" s="1817"/>
      <c r="RR36" s="1817"/>
      <c r="RS36" s="1817"/>
      <c r="RT36" s="1817"/>
      <c r="RU36" s="1817"/>
      <c r="RV36" s="1817"/>
      <c r="RW36" s="1817"/>
      <c r="RX36" s="1817"/>
      <c r="RY36" s="1817"/>
      <c r="RZ36" s="1817"/>
      <c r="SA36" s="1817"/>
      <c r="SB36" s="1817"/>
      <c r="SC36" s="1817"/>
      <c r="SD36" s="1817"/>
      <c r="SE36" s="1817"/>
      <c r="SF36" s="1817"/>
      <c r="SG36" s="1817"/>
      <c r="SH36" s="1817"/>
      <c r="SI36" s="1817"/>
      <c r="SJ36" s="1817"/>
      <c r="SK36" s="1817"/>
      <c r="SL36" s="1817"/>
      <c r="SM36" s="1817"/>
      <c r="SN36" s="1817"/>
      <c r="SO36" s="1817"/>
      <c r="SP36" s="1817"/>
      <c r="SQ36" s="1817"/>
      <c r="SR36" s="1817"/>
      <c r="SS36" s="1817"/>
      <c r="ST36" s="1817"/>
      <c r="SU36" s="1817"/>
      <c r="SV36" s="1817"/>
      <c r="SW36" s="1817"/>
      <c r="SX36" s="1817"/>
      <c r="SY36" s="1817"/>
      <c r="SZ36" s="1817"/>
      <c r="TA36" s="1817"/>
      <c r="TB36" s="1817"/>
      <c r="TC36" s="1817"/>
      <c r="TD36" s="1817"/>
      <c r="TE36" s="1817"/>
      <c r="TF36" s="1817"/>
      <c r="TG36" s="1817"/>
      <c r="TH36" s="1817"/>
      <c r="TI36" s="1817"/>
      <c r="TJ36" s="1817"/>
      <c r="TK36" s="1817"/>
      <c r="TL36" s="1817"/>
      <c r="TM36" s="1817"/>
      <c r="TN36" s="1817"/>
      <c r="TO36" s="1817"/>
      <c r="TP36" s="1817"/>
      <c r="TQ36" s="1817"/>
      <c r="TR36" s="1817"/>
      <c r="TS36" s="1817"/>
      <c r="TT36" s="1817"/>
      <c r="TU36" s="1817"/>
      <c r="TV36" s="1817"/>
      <c r="TW36" s="1817"/>
      <c r="TX36" s="1817"/>
      <c r="TY36" s="1817"/>
      <c r="TZ36" s="1817"/>
      <c r="UA36" s="1817"/>
      <c r="UB36" s="1817"/>
      <c r="UC36" s="1817"/>
      <c r="UD36" s="1817"/>
      <c r="UE36" s="1817"/>
      <c r="UF36" s="1817"/>
      <c r="UG36" s="1817"/>
      <c r="UH36" s="1817"/>
      <c r="UI36" s="1817"/>
      <c r="UJ36" s="1817"/>
      <c r="UK36" s="1817"/>
      <c r="UL36" s="1817"/>
      <c r="UM36" s="1817"/>
      <c r="UN36" s="1817"/>
      <c r="UO36" s="1817"/>
      <c r="UP36" s="1817"/>
      <c r="UQ36" s="1817"/>
      <c r="UR36" s="1817"/>
      <c r="US36" s="1817"/>
      <c r="UT36" s="1817"/>
      <c r="UU36" s="1817"/>
      <c r="UV36" s="1817"/>
      <c r="UW36" s="1817"/>
      <c r="UX36" s="1817"/>
      <c r="UY36" s="1817"/>
      <c r="UZ36" s="1817"/>
      <c r="VA36" s="1817"/>
      <c r="VB36" s="1817"/>
      <c r="VC36" s="1817"/>
      <c r="VD36" s="1817"/>
      <c r="VE36" s="1817"/>
      <c r="VF36" s="1817"/>
      <c r="VG36" s="1817"/>
      <c r="VH36" s="1817"/>
      <c r="VI36" s="1817"/>
      <c r="VJ36" s="1817"/>
      <c r="VK36" s="1817"/>
      <c r="VL36" s="1817"/>
      <c r="VM36" s="1817"/>
      <c r="VN36" s="1817"/>
      <c r="VO36" s="1817"/>
      <c r="VP36" s="1817"/>
      <c r="VQ36" s="1817"/>
      <c r="VR36" s="1817"/>
      <c r="VS36" s="1817"/>
      <c r="VT36" s="1817"/>
      <c r="VU36" s="1817"/>
      <c r="VV36" s="1817"/>
      <c r="VW36" s="1817"/>
      <c r="VX36" s="1817"/>
      <c r="VY36" s="1817"/>
      <c r="VZ36" s="1817"/>
      <c r="WA36" s="1817"/>
      <c r="WB36" s="1817"/>
      <c r="WC36" s="1817"/>
      <c r="WD36" s="1817"/>
      <c r="WE36" s="1817"/>
      <c r="WF36" s="1817"/>
      <c r="WG36" s="1817"/>
      <c r="WH36" s="1817"/>
      <c r="WI36" s="1817"/>
      <c r="WJ36" s="1817"/>
      <c r="WK36" s="1817"/>
      <c r="WL36" s="1817"/>
      <c r="WM36" s="1817"/>
      <c r="WN36" s="1817"/>
      <c r="WO36" s="1817"/>
      <c r="WP36" s="1817"/>
      <c r="WQ36" s="1817"/>
      <c r="WR36" s="1817"/>
      <c r="WS36" s="1817"/>
      <c r="WT36" s="1817"/>
      <c r="WU36" s="1817"/>
      <c r="WV36" s="1817"/>
      <c r="WW36" s="1817"/>
      <c r="WX36" s="1817"/>
      <c r="WY36" s="1817"/>
      <c r="WZ36" s="1817"/>
      <c r="XA36" s="1817"/>
      <c r="XB36" s="1817"/>
      <c r="XC36" s="1817"/>
      <c r="XD36" s="1817"/>
      <c r="XE36" s="1817"/>
      <c r="XF36" s="1817"/>
      <c r="XG36" s="1817"/>
      <c r="XH36" s="1817"/>
      <c r="XI36" s="1817"/>
      <c r="XJ36" s="1817"/>
      <c r="XK36" s="1817"/>
      <c r="XL36" s="1817"/>
      <c r="XM36" s="1817"/>
      <c r="XN36" s="1817"/>
      <c r="XO36" s="1817"/>
      <c r="XP36" s="1817"/>
      <c r="XQ36" s="1817"/>
      <c r="XR36" s="1817"/>
      <c r="XS36" s="1817"/>
      <c r="XT36" s="1817"/>
      <c r="XU36" s="1817"/>
      <c r="XV36" s="1817"/>
      <c r="XW36" s="1817"/>
      <c r="XX36" s="1817"/>
      <c r="XY36" s="1817"/>
      <c r="XZ36" s="1817"/>
      <c r="YA36" s="1817"/>
      <c r="YB36" s="1817"/>
      <c r="YC36" s="1817"/>
      <c r="YD36" s="1817"/>
      <c r="YE36" s="1817"/>
      <c r="YF36" s="1817"/>
      <c r="YG36" s="1817"/>
      <c r="YH36" s="1817"/>
      <c r="YI36" s="1817"/>
      <c r="YJ36" s="1817"/>
      <c r="YK36" s="1817"/>
      <c r="YL36" s="1817"/>
      <c r="YM36" s="1817"/>
      <c r="YN36" s="1817"/>
      <c r="YO36" s="1817"/>
      <c r="YP36" s="1817"/>
      <c r="YQ36" s="1817"/>
      <c r="YR36" s="1817"/>
      <c r="YS36" s="1817"/>
      <c r="YT36" s="1817"/>
      <c r="YU36" s="1817"/>
      <c r="YV36" s="1817"/>
      <c r="YW36" s="1817"/>
      <c r="YX36" s="1817"/>
      <c r="YY36" s="1817"/>
      <c r="YZ36" s="1817"/>
      <c r="ZA36" s="1817"/>
      <c r="ZB36" s="1817"/>
      <c r="ZC36" s="1817"/>
      <c r="ZD36" s="1817"/>
      <c r="ZE36" s="1817"/>
      <c r="ZF36" s="1817"/>
      <c r="ZG36" s="1817"/>
      <c r="ZH36" s="1817"/>
      <c r="ZI36" s="1817"/>
      <c r="ZJ36" s="1817"/>
      <c r="ZK36" s="1817"/>
      <c r="ZL36" s="1817"/>
      <c r="ZM36" s="1817"/>
      <c r="ZN36" s="1817"/>
      <c r="ZO36" s="1817"/>
      <c r="ZP36" s="1817"/>
      <c r="ZQ36" s="1817"/>
      <c r="ZR36" s="1817"/>
      <c r="ZS36" s="1817"/>
      <c r="ZT36" s="1817"/>
      <c r="ZU36" s="1817"/>
      <c r="ZV36" s="1817"/>
      <c r="ZW36" s="1817"/>
      <c r="ZX36" s="1817"/>
      <c r="ZY36" s="1817"/>
      <c r="ZZ36" s="1817"/>
      <c r="AAA36" s="1817"/>
      <c r="AAB36" s="1817"/>
      <c r="AAC36" s="1817"/>
      <c r="AAD36" s="1817"/>
      <c r="AAE36" s="1817"/>
      <c r="AAF36" s="1817"/>
      <c r="AAG36" s="1817"/>
      <c r="AAH36" s="1817"/>
      <c r="AAI36" s="1817"/>
      <c r="AAJ36" s="1817"/>
      <c r="AAK36" s="1817"/>
      <c r="AAL36" s="1817"/>
      <c r="AAM36" s="1817"/>
      <c r="AAN36" s="1817"/>
      <c r="AAO36" s="1817"/>
      <c r="AAP36" s="1817"/>
      <c r="AAQ36" s="1817"/>
      <c r="AAR36" s="1817"/>
      <c r="AAS36" s="1817"/>
      <c r="AAT36" s="1817"/>
      <c r="AAU36" s="1817"/>
      <c r="AAV36" s="1817"/>
      <c r="AAW36" s="1817"/>
      <c r="AAX36" s="1817"/>
      <c r="AAY36" s="1817"/>
      <c r="AAZ36" s="1817"/>
      <c r="ABA36" s="1817"/>
      <c r="ABB36" s="1817"/>
      <c r="ABC36" s="1817"/>
      <c r="ABD36" s="1817"/>
      <c r="ABE36" s="1817"/>
      <c r="ABF36" s="1817"/>
      <c r="ABG36" s="1817"/>
      <c r="ABH36" s="1817"/>
      <c r="ABI36" s="1817"/>
      <c r="ABJ36" s="1817"/>
      <c r="ABK36" s="1817"/>
      <c r="ABL36" s="1817"/>
      <c r="ABM36" s="1817"/>
      <c r="ABN36" s="1817"/>
      <c r="ABO36" s="1817"/>
      <c r="ABP36" s="1817"/>
      <c r="ABQ36" s="1817"/>
      <c r="ABR36" s="1817"/>
      <c r="ABS36" s="1817"/>
      <c r="ABT36" s="1817"/>
      <c r="ABU36" s="1817"/>
      <c r="ABV36" s="1817"/>
      <c r="ABW36" s="1817"/>
      <c r="ABX36" s="1817"/>
      <c r="ABY36" s="1817"/>
      <c r="ABZ36" s="1817"/>
      <c r="ACA36" s="1817"/>
      <c r="ACB36" s="1817"/>
      <c r="ACC36" s="1817"/>
      <c r="ACD36" s="1817"/>
      <c r="ACE36" s="1817"/>
      <c r="ACF36" s="1817"/>
      <c r="ACG36" s="1817"/>
      <c r="ACH36" s="1817"/>
      <c r="ACI36" s="1817"/>
      <c r="ACJ36" s="1817"/>
      <c r="ACK36" s="1817"/>
      <c r="ACL36" s="1817"/>
      <c r="ACM36" s="1817"/>
      <c r="ACN36" s="1817"/>
      <c r="ACO36" s="1817"/>
      <c r="ACP36" s="1817"/>
      <c r="ACQ36" s="1817"/>
      <c r="ACR36" s="1817"/>
      <c r="ACS36" s="1817"/>
      <c r="ACT36" s="1817"/>
      <c r="ACU36" s="1817"/>
      <c r="ACV36" s="1817"/>
      <c r="ACW36" s="1817"/>
      <c r="ACX36" s="1817"/>
      <c r="ACY36" s="1817"/>
      <c r="ACZ36" s="1817"/>
      <c r="ADA36" s="1817"/>
      <c r="ADB36" s="1817"/>
      <c r="ADC36" s="1817"/>
      <c r="ADD36" s="1817"/>
      <c r="ADE36" s="1817"/>
      <c r="ADF36" s="1817"/>
      <c r="ADG36" s="1817"/>
      <c r="ADH36" s="1817"/>
      <c r="ADI36" s="1817"/>
      <c r="ADJ36" s="1817"/>
      <c r="ADK36" s="1817"/>
      <c r="ADL36" s="1817"/>
      <c r="ADM36" s="1817"/>
      <c r="ADN36" s="1817"/>
      <c r="ADO36" s="1817"/>
      <c r="ADP36" s="1817"/>
      <c r="ADQ36" s="1817"/>
      <c r="ADR36" s="1817"/>
      <c r="ADS36" s="1817"/>
      <c r="ADT36" s="1817"/>
      <c r="ADU36" s="1817"/>
      <c r="ADV36" s="1817"/>
      <c r="ADW36" s="1817"/>
      <c r="ADX36" s="1817"/>
      <c r="ADY36" s="1817"/>
      <c r="ADZ36" s="1817"/>
      <c r="AEA36" s="1817"/>
      <c r="AEB36" s="1817"/>
      <c r="AEC36" s="1817"/>
      <c r="AED36" s="1817"/>
      <c r="AEE36" s="1817"/>
      <c r="AEF36" s="1817"/>
      <c r="AEG36" s="1817"/>
      <c r="AEH36" s="1817"/>
      <c r="AEI36" s="1817"/>
      <c r="AEJ36" s="1817"/>
      <c r="AEK36" s="1817"/>
      <c r="AEL36" s="1817"/>
      <c r="AEM36" s="1817"/>
      <c r="AEN36" s="1817"/>
      <c r="AEO36" s="1817"/>
      <c r="AEP36" s="1817"/>
      <c r="AEQ36" s="1817"/>
      <c r="AER36" s="1817"/>
      <c r="AES36" s="1817"/>
      <c r="AET36" s="1817"/>
      <c r="AEU36" s="1817"/>
      <c r="AEV36" s="1817"/>
      <c r="AEW36" s="1817"/>
      <c r="AEX36" s="1817"/>
      <c r="AEY36" s="1817"/>
      <c r="AEZ36" s="1817"/>
      <c r="AFA36" s="1817"/>
      <c r="AFB36" s="1817"/>
      <c r="AFC36" s="1817"/>
      <c r="AFD36" s="1817"/>
      <c r="AFE36" s="1817"/>
      <c r="AFF36" s="1817"/>
      <c r="AFG36" s="1817"/>
      <c r="AFH36" s="1817"/>
      <c r="AFI36" s="1817"/>
      <c r="AFJ36" s="1817"/>
      <c r="AFK36" s="1817"/>
      <c r="AFL36" s="1817"/>
      <c r="AFM36" s="1817"/>
      <c r="AFN36" s="1817"/>
      <c r="AFO36" s="1817"/>
      <c r="AFP36" s="1817"/>
      <c r="AFQ36" s="1817"/>
      <c r="AFR36" s="1817"/>
      <c r="AFS36" s="1817"/>
      <c r="AFT36" s="1817"/>
      <c r="AFU36" s="1817"/>
      <c r="AFV36" s="1817"/>
      <c r="AFW36" s="1817"/>
      <c r="AFX36" s="1817"/>
      <c r="AFY36" s="1817"/>
      <c r="AFZ36" s="1817"/>
      <c r="AGA36" s="1817"/>
      <c r="AGB36" s="1817"/>
      <c r="AGC36" s="1817"/>
      <c r="AGD36" s="1817"/>
      <c r="AGE36" s="1817"/>
      <c r="AGF36" s="1817"/>
      <c r="AGG36" s="1817"/>
      <c r="AGH36" s="1817"/>
      <c r="AGI36" s="1817"/>
      <c r="AGJ36" s="1817"/>
      <c r="AGK36" s="1817"/>
      <c r="AGL36" s="1817"/>
      <c r="AGM36" s="1817"/>
      <c r="AGN36" s="1817"/>
      <c r="AGO36" s="1817"/>
      <c r="AGP36" s="1817"/>
      <c r="AGQ36" s="1817"/>
      <c r="AGR36" s="1817"/>
      <c r="AGS36" s="1817"/>
      <c r="AGT36" s="1817"/>
      <c r="AGU36" s="1817"/>
      <c r="AGV36" s="1817"/>
      <c r="AGW36" s="1817"/>
      <c r="AGX36" s="1817"/>
      <c r="AGY36" s="1817"/>
      <c r="AGZ36" s="1817"/>
      <c r="AHA36" s="1817"/>
      <c r="AHB36" s="1817"/>
      <c r="AHC36" s="1817"/>
      <c r="AHD36" s="1817"/>
      <c r="AHE36" s="1817"/>
      <c r="AHF36" s="1817"/>
      <c r="AHG36" s="1817"/>
      <c r="AHH36" s="1817"/>
      <c r="AHI36" s="1817"/>
      <c r="AHJ36" s="1817"/>
      <c r="AHK36" s="1817"/>
      <c r="AHL36" s="1817"/>
      <c r="AHM36" s="1817"/>
      <c r="AHN36" s="1817"/>
      <c r="AHO36" s="1817"/>
      <c r="AHP36" s="1817"/>
      <c r="AHQ36" s="1817"/>
      <c r="AHR36" s="1817"/>
      <c r="AHS36" s="1817"/>
      <c r="AHT36" s="1817"/>
      <c r="AHU36" s="1817"/>
      <c r="AHV36" s="1817"/>
      <c r="AHW36" s="1817"/>
      <c r="AHX36" s="1817"/>
      <c r="AHY36" s="1817"/>
      <c r="AHZ36" s="1817"/>
      <c r="AIA36" s="1817"/>
      <c r="AIB36" s="1817"/>
      <c r="AIC36" s="1817"/>
      <c r="AID36" s="1817"/>
      <c r="AIE36" s="1817"/>
      <c r="AIF36" s="1817"/>
      <c r="AIG36" s="1817"/>
      <c r="AIH36" s="1817"/>
      <c r="AII36" s="1817"/>
      <c r="AIJ36" s="1817"/>
      <c r="AIK36" s="1817"/>
      <c r="AIL36" s="1817"/>
      <c r="AIM36" s="1817"/>
      <c r="AIN36" s="1817"/>
      <c r="AIO36" s="1817"/>
      <c r="AIP36" s="1817"/>
      <c r="AIQ36" s="1817"/>
      <c r="AIR36" s="1817"/>
      <c r="AIS36" s="1817"/>
      <c r="AIT36" s="1817"/>
      <c r="AIU36" s="1817"/>
      <c r="AIV36" s="1817"/>
      <c r="AIW36" s="1817"/>
      <c r="AIX36" s="1817"/>
      <c r="AIY36" s="1817"/>
      <c r="AIZ36" s="1817"/>
      <c r="AJA36" s="1817"/>
      <c r="AJB36" s="1817"/>
      <c r="AJC36" s="1817"/>
      <c r="AJD36" s="1817"/>
      <c r="AJE36" s="1817"/>
      <c r="AJF36" s="1817"/>
      <c r="AJG36" s="1817"/>
      <c r="AJH36" s="1817"/>
      <c r="AJI36" s="1817"/>
      <c r="AJJ36" s="1817"/>
      <c r="AJK36" s="1817"/>
      <c r="AJL36" s="1817"/>
      <c r="AJM36" s="1817"/>
      <c r="AJN36" s="1817"/>
      <c r="AJO36" s="1817"/>
      <c r="AJP36" s="1817"/>
      <c r="AJQ36" s="1817"/>
      <c r="AJR36" s="1817"/>
      <c r="AJS36" s="1817"/>
      <c r="AJT36" s="1817"/>
      <c r="AJU36" s="1817"/>
      <c r="AJV36" s="1817"/>
      <c r="AJW36" s="1817"/>
      <c r="AJX36" s="1817"/>
      <c r="AJY36" s="1817"/>
      <c r="AJZ36" s="1817"/>
      <c r="AKA36" s="1817"/>
      <c r="AKB36" s="1817"/>
      <c r="AKC36" s="1817"/>
      <c r="AKD36" s="1817"/>
      <c r="AKE36" s="1817"/>
      <c r="AKF36" s="1817"/>
      <c r="AKG36" s="1817"/>
      <c r="AKH36" s="1817"/>
      <c r="AKI36" s="1817"/>
      <c r="AKJ36" s="1817"/>
      <c r="AKK36" s="1817"/>
      <c r="AKL36" s="1817"/>
      <c r="AKM36" s="1817"/>
      <c r="AKN36" s="1817"/>
      <c r="AKO36" s="1817"/>
      <c r="AKP36" s="1817"/>
      <c r="AKQ36" s="1817"/>
      <c r="AKR36" s="1817"/>
      <c r="AKS36" s="1817"/>
      <c r="AKT36" s="1817"/>
      <c r="AKU36" s="1817"/>
      <c r="AKV36" s="1817"/>
      <c r="AKW36" s="1817"/>
      <c r="AKX36" s="1817"/>
      <c r="AKY36" s="1817"/>
      <c r="AKZ36" s="1817"/>
      <c r="ALA36" s="1817"/>
      <c r="ALB36" s="1817"/>
      <c r="ALC36" s="1817"/>
      <c r="ALD36" s="1817"/>
      <c r="ALE36" s="1817"/>
      <c r="ALF36" s="1817"/>
      <c r="ALG36" s="1817"/>
      <c r="ALH36" s="1817"/>
      <c r="ALI36" s="1817"/>
      <c r="ALJ36" s="1817"/>
      <c r="ALK36" s="1817"/>
      <c r="ALL36" s="1817"/>
      <c r="ALM36" s="1817"/>
      <c r="ALN36" s="1817"/>
      <c r="ALO36" s="1817"/>
      <c r="ALP36" s="1817"/>
      <c r="ALQ36" s="1817"/>
      <c r="ALR36" s="1817"/>
      <c r="ALS36" s="1817"/>
      <c r="ALT36" s="1817"/>
      <c r="ALU36" s="1817"/>
      <c r="ALV36" s="1817"/>
      <c r="ALW36" s="1817"/>
      <c r="ALX36" s="1817"/>
      <c r="ALY36" s="1817"/>
      <c r="ALZ36" s="1817"/>
      <c r="AMA36" s="1817"/>
      <c r="AMB36" s="1817"/>
      <c r="AMC36" s="1817"/>
      <c r="AMD36" s="1817"/>
      <c r="AME36" s="1817"/>
      <c r="AMF36" s="1817"/>
      <c r="AMG36" s="1817"/>
      <c r="AMH36" s="1817"/>
      <c r="AMI36" s="1817"/>
      <c r="AMJ36" s="1817"/>
      <c r="AMK36" s="1817"/>
    </row>
    <row r="37" spans="1:1025" s="1689" customFormat="1" ht="55.5" customHeight="1">
      <c r="A37" s="2000" t="s">
        <v>8611</v>
      </c>
      <c r="B37" s="2001" t="s">
        <v>8612</v>
      </c>
      <c r="C37" s="2002"/>
      <c r="D37" s="2002"/>
      <c r="E37" s="2003"/>
      <c r="F37" s="2003"/>
      <c r="G37" s="2004"/>
      <c r="H37" s="2000" t="s">
        <v>740</v>
      </c>
      <c r="I37" s="2001" t="s">
        <v>8613</v>
      </c>
      <c r="J37" s="2000">
        <v>1</v>
      </c>
      <c r="K37" s="2001">
        <v>1E-3</v>
      </c>
      <c r="L37" s="2003"/>
      <c r="M37" s="1997">
        <v>1095</v>
      </c>
      <c r="N37" s="82">
        <v>1185</v>
      </c>
      <c r="O37" s="1817"/>
      <c r="P37" s="1817"/>
      <c r="Q37" s="1817"/>
      <c r="R37" s="1836"/>
      <c r="S37" s="1817"/>
      <c r="T37" s="1817"/>
      <c r="U37" s="1817"/>
      <c r="V37" s="1817"/>
      <c r="W37" s="1161"/>
      <c r="X37" s="1161"/>
      <c r="Y37" s="1161"/>
      <c r="Z37" s="1161"/>
      <c r="AA37" s="1161"/>
      <c r="AB37" s="1161"/>
      <c r="AC37" s="1161"/>
      <c r="AD37" s="1161"/>
      <c r="AE37" s="1161"/>
      <c r="AF37" s="1161"/>
      <c r="AG37" s="1161"/>
      <c r="AH37" s="1161"/>
      <c r="AI37" s="1161"/>
      <c r="AJ37" s="1161"/>
      <c r="AK37" s="1161"/>
      <c r="AL37" s="1161"/>
      <c r="AM37" s="1161"/>
      <c r="AN37" s="1161"/>
      <c r="AO37" s="1161"/>
      <c r="AP37" s="1161"/>
      <c r="AQ37" s="1161"/>
      <c r="AR37" s="1161"/>
      <c r="AS37" s="1161"/>
      <c r="AT37" s="1161"/>
      <c r="AU37" s="1161"/>
      <c r="AV37" s="1161"/>
      <c r="AW37" s="1161"/>
      <c r="AX37" s="1161"/>
      <c r="AY37" s="1161"/>
      <c r="AZ37" s="1161"/>
      <c r="BA37" s="1161"/>
      <c r="BB37" s="1161"/>
      <c r="BC37" s="1161"/>
      <c r="BD37" s="1161"/>
      <c r="BE37" s="1161"/>
      <c r="BF37" s="1161"/>
      <c r="BG37" s="1161"/>
      <c r="BH37" s="1161"/>
      <c r="BI37" s="1161"/>
      <c r="BJ37" s="1161"/>
      <c r="BK37" s="1161"/>
      <c r="BL37" s="1161"/>
      <c r="BM37" s="1161"/>
      <c r="BN37" s="1161"/>
      <c r="BO37" s="1161"/>
      <c r="BP37" s="1161"/>
      <c r="BQ37" s="1161"/>
      <c r="BR37" s="1161"/>
      <c r="BS37" s="1161"/>
      <c r="BT37" s="1161"/>
      <c r="BU37" s="1161"/>
      <c r="BV37" s="1161"/>
      <c r="BW37" s="1161"/>
      <c r="BX37" s="1161"/>
      <c r="BY37" s="1161"/>
      <c r="BZ37" s="1161"/>
      <c r="CA37" s="1161"/>
      <c r="CB37" s="1161"/>
      <c r="CC37" s="1161"/>
      <c r="CD37" s="1161"/>
      <c r="CE37" s="1161"/>
      <c r="CF37" s="1161"/>
      <c r="CG37" s="1161"/>
      <c r="CH37" s="1161"/>
      <c r="CI37" s="1161"/>
      <c r="CJ37" s="1161"/>
      <c r="CK37" s="1161"/>
      <c r="CL37" s="1161"/>
      <c r="CM37" s="1161"/>
      <c r="CN37" s="1161"/>
      <c r="CO37" s="1161"/>
      <c r="CP37" s="1161"/>
      <c r="CQ37" s="1161"/>
      <c r="CR37" s="1161"/>
      <c r="CS37" s="1161"/>
      <c r="CT37" s="1161"/>
      <c r="CU37" s="1161"/>
      <c r="CV37" s="1161"/>
      <c r="CW37" s="1161"/>
      <c r="CX37" s="1161"/>
      <c r="CY37" s="1161"/>
      <c r="CZ37" s="1161"/>
      <c r="DA37" s="1161"/>
      <c r="DB37" s="1161"/>
      <c r="DC37" s="1161"/>
      <c r="DD37" s="1161"/>
      <c r="DE37" s="1161"/>
      <c r="DF37" s="1161"/>
      <c r="DG37" s="1161"/>
      <c r="DH37" s="1161"/>
      <c r="DI37" s="1161"/>
      <c r="DJ37" s="1161"/>
      <c r="DK37" s="1161"/>
      <c r="DL37" s="1161"/>
      <c r="DM37" s="1161"/>
      <c r="DN37" s="1161"/>
      <c r="DO37" s="1161"/>
      <c r="DP37" s="1161"/>
      <c r="DQ37" s="1161"/>
      <c r="DR37" s="1161"/>
      <c r="DS37" s="1161"/>
      <c r="DT37" s="1161"/>
      <c r="DU37" s="1161"/>
      <c r="DV37" s="1161"/>
      <c r="DW37" s="1161"/>
      <c r="DX37" s="1161"/>
      <c r="DY37" s="1161"/>
      <c r="DZ37" s="1161"/>
      <c r="EA37" s="1161"/>
      <c r="EB37" s="1161"/>
      <c r="EC37" s="1161"/>
      <c r="ED37" s="1161"/>
      <c r="EE37" s="1161"/>
      <c r="EF37" s="1161"/>
      <c r="EG37" s="1161"/>
      <c r="EH37" s="1161"/>
      <c r="EI37" s="1161"/>
      <c r="EJ37" s="1161"/>
      <c r="EK37" s="1161"/>
      <c r="EL37" s="1161"/>
      <c r="EM37" s="1161"/>
      <c r="EN37" s="1161"/>
      <c r="EO37" s="1161"/>
      <c r="EP37" s="1161"/>
      <c r="EQ37" s="1161"/>
      <c r="ER37" s="1161"/>
      <c r="ES37" s="1161"/>
      <c r="ET37" s="1161"/>
      <c r="EU37" s="1161"/>
      <c r="EV37" s="1161"/>
      <c r="EW37" s="1161"/>
      <c r="EX37" s="1161"/>
      <c r="EY37" s="1161"/>
      <c r="EZ37" s="1161"/>
      <c r="FA37" s="1161"/>
      <c r="FB37" s="1161"/>
      <c r="FC37" s="1161"/>
      <c r="FD37" s="1161"/>
      <c r="FE37" s="1161"/>
      <c r="FF37" s="1161"/>
      <c r="FG37" s="1161"/>
      <c r="FH37" s="1161"/>
      <c r="FI37" s="1161"/>
      <c r="FJ37" s="1161"/>
      <c r="FK37" s="1161"/>
      <c r="FL37" s="1161"/>
      <c r="FM37" s="1161"/>
      <c r="FN37" s="1161"/>
      <c r="FO37" s="1161"/>
      <c r="FP37" s="1161"/>
      <c r="FQ37" s="1161"/>
      <c r="FR37" s="1161"/>
      <c r="FS37" s="1161"/>
      <c r="FT37" s="1161"/>
      <c r="FU37" s="1161"/>
      <c r="FV37" s="1161"/>
      <c r="FW37" s="1161"/>
      <c r="FX37" s="1161"/>
      <c r="FY37" s="1161"/>
      <c r="FZ37" s="1161"/>
      <c r="GA37" s="1161"/>
      <c r="GB37" s="1161"/>
      <c r="GC37" s="1161"/>
      <c r="GD37" s="1161"/>
      <c r="GE37" s="1161"/>
      <c r="GF37" s="1161"/>
      <c r="GG37" s="1161"/>
      <c r="GH37" s="1161"/>
      <c r="GI37" s="1161"/>
      <c r="GJ37" s="1161"/>
      <c r="GK37" s="1161"/>
      <c r="GL37" s="1161"/>
      <c r="GM37" s="1161"/>
      <c r="GN37" s="1161"/>
      <c r="GO37" s="1161"/>
      <c r="GP37" s="1161"/>
      <c r="GQ37" s="1161"/>
      <c r="GR37" s="1161"/>
      <c r="GS37" s="1161"/>
      <c r="GT37" s="1161"/>
      <c r="GU37" s="1161"/>
      <c r="GV37" s="1161"/>
      <c r="GW37" s="1161"/>
      <c r="GX37" s="1161"/>
      <c r="GY37" s="1161"/>
      <c r="GZ37" s="1161"/>
      <c r="HA37" s="1161"/>
      <c r="HB37" s="1161"/>
      <c r="HC37" s="1161"/>
      <c r="HD37" s="1161"/>
      <c r="HE37" s="1161"/>
      <c r="HF37" s="1161"/>
      <c r="HG37" s="1161"/>
      <c r="HH37" s="1161"/>
      <c r="HI37" s="1161"/>
      <c r="HJ37" s="1161"/>
      <c r="HK37" s="1161"/>
      <c r="HL37" s="1161"/>
      <c r="HM37" s="1161"/>
      <c r="HN37" s="1161"/>
      <c r="HO37" s="1161"/>
      <c r="HP37" s="1161"/>
      <c r="HQ37" s="1161"/>
      <c r="HR37" s="1161"/>
      <c r="HS37" s="1161"/>
      <c r="HT37" s="1161"/>
      <c r="HU37" s="1161"/>
      <c r="HV37" s="1161"/>
      <c r="HW37" s="1161"/>
      <c r="HX37" s="1161"/>
      <c r="HY37" s="1161"/>
      <c r="HZ37" s="1161"/>
      <c r="IA37" s="1161"/>
      <c r="IB37" s="1161"/>
      <c r="IC37" s="1161"/>
      <c r="ID37" s="1161"/>
      <c r="IE37" s="1161"/>
      <c r="IF37" s="1161"/>
      <c r="IG37" s="1161"/>
      <c r="IH37" s="1161"/>
      <c r="II37" s="1161"/>
      <c r="IJ37" s="1161"/>
      <c r="IK37" s="1161"/>
      <c r="IL37" s="1161"/>
      <c r="IM37" s="1161"/>
      <c r="IN37" s="1161"/>
      <c r="IO37" s="1161"/>
      <c r="IP37" s="1161"/>
      <c r="IQ37" s="1161"/>
      <c r="IR37" s="1161"/>
      <c r="IS37" s="1161"/>
      <c r="IT37" s="1161"/>
      <c r="IU37" s="1161"/>
      <c r="IV37" s="1161"/>
      <c r="IW37" s="1161"/>
      <c r="IX37" s="1161"/>
      <c r="IY37" s="1161"/>
      <c r="IZ37" s="1161"/>
      <c r="JA37" s="1161"/>
      <c r="JB37" s="1161"/>
      <c r="JC37" s="1161"/>
      <c r="JD37" s="1161"/>
      <c r="JE37" s="1161"/>
      <c r="JF37" s="1161"/>
      <c r="JG37" s="1161"/>
      <c r="JH37" s="1161"/>
      <c r="JI37" s="1161"/>
      <c r="JJ37" s="1161"/>
      <c r="JK37" s="1161"/>
      <c r="JL37" s="1161"/>
      <c r="JM37" s="1161"/>
      <c r="JN37" s="1161"/>
      <c r="JO37" s="1161"/>
      <c r="JP37" s="1161"/>
      <c r="JQ37" s="1161"/>
      <c r="JR37" s="1161"/>
      <c r="JS37" s="1161"/>
      <c r="JT37" s="1161"/>
      <c r="JU37" s="1161"/>
      <c r="JV37" s="1161"/>
      <c r="JW37" s="1161"/>
      <c r="JX37" s="1161"/>
      <c r="JY37" s="1161"/>
      <c r="JZ37" s="1161"/>
      <c r="KA37" s="1161"/>
      <c r="KB37" s="1161"/>
      <c r="KC37" s="1161"/>
      <c r="KD37" s="1161"/>
      <c r="KE37" s="1161"/>
      <c r="KF37" s="1161"/>
      <c r="KG37" s="1161"/>
      <c r="KH37" s="1161"/>
      <c r="KI37" s="1161"/>
      <c r="KJ37" s="1161"/>
      <c r="KK37" s="1161"/>
      <c r="KL37" s="1161"/>
      <c r="KM37" s="1161"/>
      <c r="KN37" s="1161"/>
      <c r="KO37" s="1161"/>
      <c r="KP37" s="1161"/>
      <c r="KQ37" s="1161"/>
      <c r="KR37" s="1161"/>
      <c r="KS37" s="1161"/>
      <c r="KT37" s="1161"/>
      <c r="KU37" s="1161"/>
      <c r="KV37" s="1161"/>
      <c r="KW37" s="1161"/>
      <c r="KX37" s="1161"/>
      <c r="KY37" s="1161"/>
      <c r="KZ37" s="1161"/>
      <c r="LA37" s="1161"/>
      <c r="LB37" s="1161"/>
      <c r="LC37" s="1161"/>
      <c r="LD37" s="1161"/>
      <c r="LE37" s="1161"/>
      <c r="LF37" s="1161"/>
      <c r="LG37" s="1161"/>
      <c r="LH37" s="1161"/>
      <c r="LI37" s="1161"/>
      <c r="LJ37" s="1161"/>
      <c r="LK37" s="1161"/>
      <c r="LL37" s="1161"/>
      <c r="LM37" s="1161"/>
      <c r="LN37" s="1161"/>
      <c r="LO37" s="1161"/>
      <c r="LP37" s="1161"/>
      <c r="LQ37" s="1161"/>
      <c r="LR37" s="1161"/>
      <c r="LS37" s="1161"/>
      <c r="LT37" s="1161"/>
      <c r="LU37" s="1161"/>
      <c r="LV37" s="1161"/>
      <c r="LW37" s="1161"/>
      <c r="LX37" s="1161"/>
      <c r="LY37" s="1161"/>
      <c r="LZ37" s="1161"/>
      <c r="MA37" s="1161"/>
      <c r="MB37" s="1161"/>
      <c r="MC37" s="1161"/>
      <c r="MD37" s="1161"/>
      <c r="ME37" s="1161"/>
      <c r="MF37" s="1161"/>
      <c r="MG37" s="1161"/>
      <c r="MH37" s="1161"/>
      <c r="MI37" s="1161"/>
      <c r="MJ37" s="1161"/>
      <c r="MK37" s="1161"/>
      <c r="ML37" s="1161"/>
      <c r="MM37" s="1161"/>
      <c r="MN37" s="1161"/>
      <c r="MO37" s="1161"/>
      <c r="MP37" s="1161"/>
      <c r="MQ37" s="1161"/>
      <c r="MR37" s="1161"/>
      <c r="MS37" s="1161"/>
      <c r="MT37" s="1161"/>
      <c r="MU37" s="1161"/>
      <c r="MV37" s="1161"/>
      <c r="MW37" s="1161"/>
      <c r="MX37" s="1161"/>
      <c r="MY37" s="1161"/>
      <c r="MZ37" s="1161"/>
      <c r="NA37" s="1161"/>
      <c r="NB37" s="1161"/>
      <c r="NC37" s="1161"/>
      <c r="ND37" s="1161"/>
      <c r="NE37" s="1161"/>
      <c r="NF37" s="1161"/>
      <c r="NG37" s="1161"/>
      <c r="NH37" s="1161"/>
      <c r="NI37" s="1161"/>
      <c r="NJ37" s="1161"/>
      <c r="NK37" s="1161"/>
      <c r="NL37" s="1161"/>
      <c r="NM37" s="1161"/>
      <c r="NN37" s="1161"/>
      <c r="NO37" s="1161"/>
      <c r="NP37" s="1161"/>
      <c r="NQ37" s="1161"/>
      <c r="NR37" s="1161"/>
      <c r="NS37" s="1161"/>
      <c r="NT37" s="1161"/>
      <c r="NU37" s="1161"/>
      <c r="NV37" s="1161"/>
      <c r="NW37" s="1161"/>
      <c r="NX37" s="1161"/>
      <c r="NY37" s="1161"/>
      <c r="NZ37" s="1161"/>
      <c r="OA37" s="1161"/>
      <c r="OB37" s="1161"/>
      <c r="OC37" s="1161"/>
      <c r="OD37" s="1161"/>
      <c r="OE37" s="1161"/>
      <c r="OF37" s="1161"/>
      <c r="OG37" s="1161"/>
      <c r="OH37" s="1161"/>
      <c r="OI37" s="1161"/>
      <c r="OJ37" s="1161"/>
      <c r="OK37" s="1161"/>
      <c r="OL37" s="1161"/>
      <c r="OM37" s="1161"/>
      <c r="ON37" s="1161"/>
      <c r="OO37" s="1161"/>
      <c r="OP37" s="1161"/>
      <c r="OQ37" s="1161"/>
      <c r="OR37" s="1161"/>
      <c r="OS37" s="1161"/>
      <c r="OT37" s="1161"/>
      <c r="OU37" s="1161"/>
      <c r="OV37" s="1161"/>
      <c r="OW37" s="1161"/>
      <c r="OX37" s="1161"/>
      <c r="OY37" s="1161"/>
      <c r="OZ37" s="1161"/>
      <c r="PA37" s="1161"/>
      <c r="PB37" s="1161"/>
      <c r="PC37" s="1161"/>
      <c r="PD37" s="1161"/>
      <c r="PE37" s="1161"/>
      <c r="PF37" s="1161"/>
      <c r="PG37" s="1161"/>
      <c r="PH37" s="1161"/>
      <c r="PI37" s="1161"/>
      <c r="PJ37" s="1161"/>
      <c r="PK37" s="1161"/>
      <c r="PL37" s="1161"/>
      <c r="PM37" s="1161"/>
      <c r="PN37" s="1161"/>
      <c r="PO37" s="1161"/>
      <c r="PP37" s="1161"/>
      <c r="PQ37" s="1161"/>
      <c r="PR37" s="1161"/>
      <c r="PS37" s="1161"/>
      <c r="PT37" s="1161"/>
      <c r="PU37" s="1161"/>
      <c r="PV37" s="1161"/>
      <c r="PW37" s="1161"/>
      <c r="PX37" s="1161"/>
      <c r="PY37" s="1161"/>
      <c r="PZ37" s="1161"/>
      <c r="QA37" s="1161"/>
      <c r="QB37" s="1161"/>
      <c r="QC37" s="1161"/>
      <c r="QD37" s="1161"/>
      <c r="QE37" s="1161"/>
      <c r="QF37" s="1161"/>
      <c r="QG37" s="1161"/>
      <c r="QH37" s="1161"/>
      <c r="QI37" s="1161"/>
      <c r="QJ37" s="1161"/>
      <c r="QK37" s="1161"/>
      <c r="QL37" s="1161"/>
      <c r="QM37" s="1161"/>
      <c r="QN37" s="1161"/>
      <c r="QO37" s="1161"/>
      <c r="QP37" s="1161"/>
      <c r="QQ37" s="1161"/>
      <c r="QR37" s="1161"/>
      <c r="QS37" s="1161"/>
      <c r="QT37" s="1161"/>
      <c r="QU37" s="1161"/>
      <c r="QV37" s="1161"/>
      <c r="QW37" s="1161"/>
      <c r="QX37" s="1161"/>
      <c r="QY37" s="1161"/>
      <c r="QZ37" s="1161"/>
      <c r="RA37" s="1161"/>
      <c r="RB37" s="1161"/>
      <c r="RC37" s="1161"/>
      <c r="RD37" s="1161"/>
      <c r="RE37" s="1161"/>
      <c r="RF37" s="1161"/>
      <c r="RG37" s="1161"/>
      <c r="RH37" s="1161"/>
      <c r="RI37" s="1161"/>
      <c r="RJ37" s="1161"/>
      <c r="RK37" s="1161"/>
      <c r="RL37" s="1161"/>
      <c r="RM37" s="1161"/>
      <c r="RN37" s="1161"/>
      <c r="RO37" s="1161"/>
      <c r="RP37" s="1161"/>
      <c r="RQ37" s="1161"/>
      <c r="RR37" s="1161"/>
      <c r="RS37" s="1161"/>
      <c r="RT37" s="1161"/>
      <c r="RU37" s="1161"/>
      <c r="RV37" s="1161"/>
      <c r="RW37" s="1161"/>
      <c r="RX37" s="1161"/>
      <c r="RY37" s="1161"/>
      <c r="RZ37" s="1161"/>
      <c r="SA37" s="1161"/>
      <c r="SB37" s="1161"/>
      <c r="SC37" s="1161"/>
      <c r="SD37" s="1161"/>
      <c r="SE37" s="1161"/>
      <c r="SF37" s="1161"/>
      <c r="SG37" s="1161"/>
      <c r="SH37" s="1161"/>
      <c r="SI37" s="1161"/>
      <c r="SJ37" s="1161"/>
      <c r="SK37" s="1161"/>
      <c r="SL37" s="1161"/>
      <c r="SM37" s="1161"/>
      <c r="SN37" s="1161"/>
      <c r="SO37" s="1161"/>
      <c r="SP37" s="1161"/>
      <c r="SQ37" s="1161"/>
      <c r="SR37" s="1161"/>
      <c r="SS37" s="1161"/>
      <c r="ST37" s="1161"/>
      <c r="SU37" s="1161"/>
      <c r="SV37" s="1161"/>
      <c r="SW37" s="1161"/>
      <c r="SX37" s="1161"/>
      <c r="SY37" s="1161"/>
      <c r="SZ37" s="1161"/>
      <c r="TA37" s="1161"/>
      <c r="TB37" s="1161"/>
      <c r="TC37" s="1161"/>
      <c r="TD37" s="1161"/>
      <c r="TE37" s="1161"/>
      <c r="TF37" s="1161"/>
      <c r="TG37" s="1161"/>
      <c r="TH37" s="1161"/>
      <c r="TI37" s="1161"/>
      <c r="TJ37" s="1161"/>
      <c r="TK37" s="1161"/>
      <c r="TL37" s="1161"/>
      <c r="TM37" s="1161"/>
      <c r="TN37" s="1161"/>
      <c r="TO37" s="1161"/>
      <c r="TP37" s="1161"/>
      <c r="TQ37" s="1161"/>
      <c r="TR37" s="1161"/>
      <c r="TS37" s="1161"/>
      <c r="TT37" s="1161"/>
      <c r="TU37" s="1161"/>
      <c r="TV37" s="1161"/>
      <c r="TW37" s="1161"/>
      <c r="TX37" s="1161"/>
      <c r="TY37" s="1161"/>
      <c r="TZ37" s="1161"/>
      <c r="UA37" s="1161"/>
      <c r="UB37" s="1161"/>
      <c r="UC37" s="1161"/>
      <c r="UD37" s="1161"/>
      <c r="UE37" s="1161"/>
      <c r="UF37" s="1161"/>
      <c r="UG37" s="1161"/>
      <c r="UH37" s="1161"/>
      <c r="UI37" s="1161"/>
      <c r="UJ37" s="1161"/>
      <c r="UK37" s="1161"/>
      <c r="UL37" s="1161"/>
      <c r="UM37" s="1161"/>
      <c r="UN37" s="1161"/>
      <c r="UO37" s="1161"/>
      <c r="UP37" s="1161"/>
      <c r="UQ37" s="1161"/>
      <c r="UR37" s="1161"/>
      <c r="US37" s="1161"/>
      <c r="UT37" s="1161"/>
      <c r="UU37" s="1161"/>
      <c r="UV37" s="1161"/>
      <c r="UW37" s="1161"/>
      <c r="UX37" s="1161"/>
      <c r="UY37" s="1161"/>
      <c r="UZ37" s="1161"/>
      <c r="VA37" s="1161"/>
      <c r="VB37" s="1161"/>
      <c r="VC37" s="1161"/>
      <c r="VD37" s="1161"/>
      <c r="VE37" s="1161"/>
      <c r="VF37" s="1161"/>
      <c r="VG37" s="1161"/>
      <c r="VH37" s="1161"/>
      <c r="VI37" s="1161"/>
      <c r="VJ37" s="1161"/>
      <c r="VK37" s="1161"/>
      <c r="VL37" s="1161"/>
      <c r="VM37" s="1161"/>
      <c r="VN37" s="1161"/>
      <c r="VO37" s="1161"/>
      <c r="VP37" s="1161"/>
      <c r="VQ37" s="1161"/>
      <c r="VR37" s="1161"/>
      <c r="VS37" s="1161"/>
      <c r="VT37" s="1161"/>
      <c r="VU37" s="1161"/>
      <c r="VV37" s="1161"/>
      <c r="VW37" s="1161"/>
      <c r="VX37" s="1161"/>
      <c r="VY37" s="1161"/>
      <c r="VZ37" s="1161"/>
      <c r="WA37" s="1161"/>
      <c r="WB37" s="1161"/>
      <c r="WC37" s="1161"/>
      <c r="WD37" s="1161"/>
      <c r="WE37" s="1161"/>
      <c r="WF37" s="1161"/>
      <c r="WG37" s="1161"/>
      <c r="WH37" s="1161"/>
      <c r="WI37" s="1161"/>
      <c r="WJ37" s="1161"/>
      <c r="WK37" s="1161"/>
      <c r="WL37" s="1161"/>
      <c r="WM37" s="1161"/>
      <c r="WN37" s="1161"/>
      <c r="WO37" s="1161"/>
      <c r="WP37" s="1161"/>
      <c r="WQ37" s="1161"/>
      <c r="WR37" s="1161"/>
      <c r="WS37" s="1161"/>
      <c r="WT37" s="1161"/>
      <c r="WU37" s="1161"/>
      <c r="WV37" s="1161"/>
      <c r="WW37" s="1161"/>
      <c r="WX37" s="1161"/>
      <c r="WY37" s="1161"/>
      <c r="WZ37" s="1161"/>
      <c r="XA37" s="1161"/>
      <c r="XB37" s="1161"/>
      <c r="XC37" s="1161"/>
      <c r="XD37" s="1161"/>
      <c r="XE37" s="1161"/>
      <c r="XF37" s="1161"/>
      <c r="XG37" s="1161"/>
      <c r="XH37" s="1161"/>
      <c r="XI37" s="1161"/>
      <c r="XJ37" s="1161"/>
      <c r="XK37" s="1161"/>
      <c r="XL37" s="1161"/>
      <c r="XM37" s="1161"/>
      <c r="XN37" s="1161"/>
      <c r="XO37" s="1161"/>
      <c r="XP37" s="1161"/>
      <c r="XQ37" s="1161"/>
      <c r="XR37" s="1161"/>
      <c r="XS37" s="1161"/>
      <c r="XT37" s="1161"/>
      <c r="XU37" s="1161"/>
      <c r="XV37" s="1161"/>
      <c r="XW37" s="1161"/>
      <c r="XX37" s="1161"/>
      <c r="XY37" s="1161"/>
      <c r="XZ37" s="1161"/>
      <c r="YA37" s="1161"/>
      <c r="YB37" s="1161"/>
      <c r="YC37" s="1161"/>
      <c r="YD37" s="1161"/>
      <c r="YE37" s="1161"/>
      <c r="YF37" s="1161"/>
      <c r="YG37" s="1161"/>
      <c r="YH37" s="1161"/>
      <c r="YI37" s="1161"/>
      <c r="YJ37" s="1161"/>
      <c r="YK37" s="1161"/>
      <c r="YL37" s="1161"/>
      <c r="YM37" s="1161"/>
      <c r="YN37" s="1161"/>
      <c r="YO37" s="1161"/>
      <c r="YP37" s="1161"/>
      <c r="YQ37" s="1161"/>
      <c r="YR37" s="1161"/>
      <c r="YS37" s="1161"/>
      <c r="YT37" s="1161"/>
      <c r="YU37" s="1161"/>
      <c r="YV37" s="1161"/>
      <c r="YW37" s="1161"/>
      <c r="YX37" s="1161"/>
      <c r="YY37" s="1161"/>
      <c r="YZ37" s="1161"/>
      <c r="ZA37" s="1161"/>
      <c r="ZB37" s="1161"/>
      <c r="ZC37" s="1161"/>
      <c r="ZD37" s="1161"/>
      <c r="ZE37" s="1161"/>
      <c r="ZF37" s="1161"/>
      <c r="ZG37" s="1161"/>
      <c r="ZH37" s="1161"/>
      <c r="ZI37" s="1161"/>
      <c r="ZJ37" s="1161"/>
      <c r="ZK37" s="1161"/>
      <c r="ZL37" s="1161"/>
      <c r="ZM37" s="1161"/>
      <c r="ZN37" s="1161"/>
      <c r="ZO37" s="1161"/>
      <c r="ZP37" s="1161"/>
      <c r="ZQ37" s="1161"/>
      <c r="ZR37" s="1161"/>
      <c r="ZS37" s="1161"/>
      <c r="ZT37" s="1161"/>
      <c r="ZU37" s="1161"/>
      <c r="ZV37" s="1161"/>
      <c r="ZW37" s="1161"/>
      <c r="ZX37" s="1161"/>
      <c r="ZY37" s="1161"/>
      <c r="ZZ37" s="1161"/>
      <c r="AAA37" s="1161"/>
      <c r="AAB37" s="1161"/>
      <c r="AAC37" s="1161"/>
      <c r="AAD37" s="1161"/>
      <c r="AAE37" s="1161"/>
      <c r="AAF37" s="1161"/>
      <c r="AAG37" s="1161"/>
      <c r="AAH37" s="1161"/>
      <c r="AAI37" s="1161"/>
      <c r="AAJ37" s="1161"/>
      <c r="AAK37" s="1161"/>
      <c r="AAL37" s="1161"/>
      <c r="AAM37" s="1161"/>
      <c r="AAN37" s="1161"/>
      <c r="AAO37" s="1161"/>
      <c r="AAP37" s="1161"/>
      <c r="AAQ37" s="1161"/>
      <c r="AAR37" s="1161"/>
      <c r="AAS37" s="1161"/>
      <c r="AAT37" s="1161"/>
      <c r="AAU37" s="1161"/>
      <c r="AAV37" s="1161"/>
      <c r="AAW37" s="1161"/>
      <c r="AAX37" s="1161"/>
      <c r="AAY37" s="1161"/>
      <c r="AAZ37" s="1161"/>
      <c r="ABA37" s="1161"/>
      <c r="ABB37" s="1161"/>
      <c r="ABC37" s="1161"/>
      <c r="ABD37" s="1161"/>
      <c r="ABE37" s="1161"/>
      <c r="ABF37" s="1161"/>
      <c r="ABG37" s="1161"/>
      <c r="ABH37" s="1161"/>
      <c r="ABI37" s="1161"/>
      <c r="ABJ37" s="1161"/>
      <c r="ABK37" s="1161"/>
      <c r="ABL37" s="1161"/>
      <c r="ABM37" s="1161"/>
      <c r="ABN37" s="1161"/>
      <c r="ABO37" s="1161"/>
      <c r="ABP37" s="1161"/>
      <c r="ABQ37" s="1161"/>
      <c r="ABR37" s="1161"/>
      <c r="ABS37" s="1161"/>
      <c r="ABT37" s="1161"/>
      <c r="ABU37" s="1161"/>
      <c r="ABV37" s="1161"/>
      <c r="ABW37" s="1161"/>
      <c r="ABX37" s="1161"/>
      <c r="ABY37" s="1161"/>
      <c r="ABZ37" s="1161"/>
      <c r="ACA37" s="1161"/>
      <c r="ACB37" s="1161"/>
      <c r="ACC37" s="1161"/>
      <c r="ACD37" s="1161"/>
      <c r="ACE37" s="1161"/>
      <c r="ACF37" s="1161"/>
      <c r="ACG37" s="1161"/>
      <c r="ACH37" s="1161"/>
      <c r="ACI37" s="1161"/>
      <c r="ACJ37" s="1161"/>
      <c r="ACK37" s="1161"/>
      <c r="ACL37" s="1161"/>
      <c r="ACM37" s="1161"/>
      <c r="ACN37" s="1161"/>
      <c r="ACO37" s="1161"/>
      <c r="ACP37" s="1161"/>
      <c r="ACQ37" s="1161"/>
      <c r="ACR37" s="1161"/>
      <c r="ACS37" s="1161"/>
      <c r="ACT37" s="1161"/>
      <c r="ACU37" s="1161"/>
      <c r="ACV37" s="1161"/>
      <c r="ACW37" s="1161"/>
      <c r="ACX37" s="1161"/>
      <c r="ACY37" s="1161"/>
      <c r="ACZ37" s="1161"/>
      <c r="ADA37" s="1161"/>
      <c r="ADB37" s="1161"/>
      <c r="ADC37" s="1161"/>
      <c r="ADD37" s="1161"/>
      <c r="ADE37" s="1161"/>
      <c r="ADF37" s="1161"/>
      <c r="ADG37" s="1161"/>
      <c r="ADH37" s="1161"/>
      <c r="ADI37" s="1161"/>
      <c r="ADJ37" s="1161"/>
      <c r="ADK37" s="1161"/>
      <c r="ADL37" s="1161"/>
      <c r="ADM37" s="1161"/>
      <c r="ADN37" s="1161"/>
      <c r="ADO37" s="1161"/>
      <c r="ADP37" s="1161"/>
      <c r="ADQ37" s="1161"/>
      <c r="ADR37" s="1161"/>
      <c r="ADS37" s="1161"/>
      <c r="ADT37" s="1161"/>
      <c r="ADU37" s="1161"/>
      <c r="ADV37" s="1161"/>
      <c r="ADW37" s="1161"/>
      <c r="ADX37" s="1161"/>
      <c r="ADY37" s="1161"/>
      <c r="ADZ37" s="1161"/>
      <c r="AEA37" s="1161"/>
      <c r="AEB37" s="1161"/>
      <c r="AEC37" s="1161"/>
      <c r="AED37" s="1161"/>
      <c r="AEE37" s="1161"/>
      <c r="AEF37" s="1161"/>
      <c r="AEG37" s="1161"/>
      <c r="AEH37" s="1161"/>
      <c r="AEI37" s="1161"/>
      <c r="AEJ37" s="1161"/>
      <c r="AEK37" s="1161"/>
      <c r="AEL37" s="1161"/>
      <c r="AEM37" s="1161"/>
      <c r="AEN37" s="1161"/>
      <c r="AEO37" s="1161"/>
      <c r="AEP37" s="1161"/>
      <c r="AEQ37" s="1161"/>
      <c r="AER37" s="1161"/>
      <c r="AES37" s="1161"/>
      <c r="AET37" s="1161"/>
      <c r="AEU37" s="1161"/>
      <c r="AEV37" s="1161"/>
      <c r="AEW37" s="1161"/>
      <c r="AEX37" s="1161"/>
      <c r="AEY37" s="1161"/>
      <c r="AEZ37" s="1161"/>
      <c r="AFA37" s="1161"/>
      <c r="AFB37" s="1161"/>
      <c r="AFC37" s="1161"/>
      <c r="AFD37" s="1161"/>
      <c r="AFE37" s="1161"/>
      <c r="AFF37" s="1161"/>
      <c r="AFG37" s="1161"/>
      <c r="AFH37" s="1161"/>
      <c r="AFI37" s="1161"/>
      <c r="AFJ37" s="1161"/>
      <c r="AFK37" s="1161"/>
      <c r="AFL37" s="1161"/>
      <c r="AFM37" s="1161"/>
      <c r="AFN37" s="1161"/>
      <c r="AFO37" s="1161"/>
      <c r="AFP37" s="1161"/>
      <c r="AFQ37" s="1161"/>
      <c r="AFR37" s="1161"/>
      <c r="AFS37" s="1161"/>
      <c r="AFT37" s="1161"/>
      <c r="AFU37" s="1161"/>
      <c r="AFV37" s="1161"/>
      <c r="AFW37" s="1161"/>
      <c r="AFX37" s="1161"/>
      <c r="AFY37" s="1161"/>
      <c r="AFZ37" s="1161"/>
      <c r="AGA37" s="1161"/>
      <c r="AGB37" s="1161"/>
      <c r="AGC37" s="1161"/>
      <c r="AGD37" s="1161"/>
      <c r="AGE37" s="1161"/>
      <c r="AGF37" s="1161"/>
      <c r="AGG37" s="1161"/>
      <c r="AGH37" s="1161"/>
      <c r="AGI37" s="1161"/>
      <c r="AGJ37" s="1161"/>
      <c r="AGK37" s="1161"/>
      <c r="AGL37" s="1161"/>
      <c r="AGM37" s="1161"/>
      <c r="AGN37" s="1161"/>
      <c r="AGO37" s="1161"/>
      <c r="AGP37" s="1161"/>
      <c r="AGQ37" s="1161"/>
      <c r="AGR37" s="1161"/>
      <c r="AGS37" s="1161"/>
      <c r="AGT37" s="1161"/>
      <c r="AGU37" s="1161"/>
      <c r="AGV37" s="1161"/>
      <c r="AGW37" s="1161"/>
      <c r="AGX37" s="1161"/>
      <c r="AGY37" s="1161"/>
      <c r="AGZ37" s="1161"/>
      <c r="AHA37" s="1161"/>
      <c r="AHB37" s="1161"/>
      <c r="AHC37" s="1161"/>
      <c r="AHD37" s="1161"/>
      <c r="AHE37" s="1161"/>
      <c r="AHF37" s="1161"/>
      <c r="AHG37" s="1161"/>
      <c r="AHH37" s="1161"/>
      <c r="AHI37" s="1161"/>
      <c r="AHJ37" s="1161"/>
      <c r="AHK37" s="1161"/>
      <c r="AHL37" s="1161"/>
      <c r="AHM37" s="1161"/>
      <c r="AHN37" s="1161"/>
      <c r="AHO37" s="1161"/>
      <c r="AHP37" s="1161"/>
      <c r="AHQ37" s="1161"/>
      <c r="AHR37" s="1161"/>
      <c r="AHS37" s="1161"/>
      <c r="AHT37" s="1161"/>
      <c r="AHU37" s="1161"/>
      <c r="AHV37" s="1161"/>
      <c r="AHW37" s="1161"/>
      <c r="AHX37" s="1161"/>
      <c r="AHY37" s="1161"/>
      <c r="AHZ37" s="1161"/>
      <c r="AIA37" s="1161"/>
      <c r="AIB37" s="1161"/>
      <c r="AIC37" s="1161"/>
      <c r="AID37" s="1161"/>
      <c r="AIE37" s="1161"/>
      <c r="AIF37" s="1161"/>
      <c r="AIG37" s="1161"/>
      <c r="AIH37" s="1161"/>
      <c r="AII37" s="1161"/>
      <c r="AIJ37" s="1161"/>
      <c r="AIK37" s="1161"/>
      <c r="AIL37" s="1161"/>
      <c r="AIM37" s="1161"/>
      <c r="AIN37" s="1161"/>
      <c r="AIO37" s="1161"/>
      <c r="AIP37" s="1161"/>
      <c r="AIQ37" s="1161"/>
      <c r="AIR37" s="1161"/>
      <c r="AIS37" s="1161"/>
      <c r="AIT37" s="1161"/>
      <c r="AIU37" s="1161"/>
      <c r="AIV37" s="1161"/>
      <c r="AIW37" s="1161"/>
      <c r="AIX37" s="1161"/>
      <c r="AIY37" s="1161"/>
      <c r="AIZ37" s="1161"/>
      <c r="AJA37" s="1161"/>
      <c r="AJB37" s="1161"/>
      <c r="AJC37" s="1161"/>
      <c r="AJD37" s="1161"/>
      <c r="AJE37" s="1161"/>
      <c r="AJF37" s="1161"/>
      <c r="AJG37" s="1161"/>
      <c r="AJH37" s="1161"/>
      <c r="AJI37" s="1161"/>
      <c r="AJJ37" s="1161"/>
      <c r="AJK37" s="1161"/>
      <c r="AJL37" s="1161"/>
      <c r="AJM37" s="1161"/>
      <c r="AJN37" s="1161"/>
      <c r="AJO37" s="1161"/>
      <c r="AJP37" s="1161"/>
      <c r="AJQ37" s="1161"/>
      <c r="AJR37" s="1161"/>
      <c r="AJS37" s="1161"/>
      <c r="AJT37" s="1161"/>
      <c r="AJU37" s="1161"/>
      <c r="AJV37" s="1161"/>
      <c r="AJW37" s="1161"/>
      <c r="AJX37" s="1161"/>
      <c r="AJY37" s="1161"/>
      <c r="AJZ37" s="1161"/>
      <c r="AKA37" s="1161"/>
      <c r="AKB37" s="1161"/>
      <c r="AKC37" s="1161"/>
      <c r="AKD37" s="1161"/>
      <c r="AKE37" s="1161"/>
      <c r="AKF37" s="1161"/>
      <c r="AKG37" s="1161"/>
      <c r="AKH37" s="1161"/>
      <c r="AKI37" s="1161"/>
      <c r="AKJ37" s="1161"/>
      <c r="AKK37" s="1161"/>
      <c r="AKL37" s="1161"/>
      <c r="AKM37" s="1161"/>
      <c r="AKN37" s="1161"/>
      <c r="AKO37" s="1161"/>
      <c r="AKP37" s="1161"/>
      <c r="AKQ37" s="1161"/>
      <c r="AKR37" s="1161"/>
      <c r="AKS37" s="1161"/>
      <c r="AKT37" s="1161"/>
      <c r="AKU37" s="1161"/>
      <c r="AKV37" s="1161"/>
      <c r="AKW37" s="1161"/>
      <c r="AKX37" s="1161"/>
      <c r="AKY37" s="1161"/>
      <c r="AKZ37" s="1161"/>
      <c r="ALA37" s="1161"/>
      <c r="ALB37" s="1161"/>
      <c r="ALC37" s="1161"/>
      <c r="ALD37" s="1161"/>
      <c r="ALE37" s="1161"/>
      <c r="ALF37" s="1161"/>
      <c r="ALG37" s="1161"/>
      <c r="ALH37" s="1161"/>
      <c r="ALI37" s="1161"/>
      <c r="ALJ37" s="1161"/>
      <c r="ALK37" s="1161"/>
      <c r="ALL37" s="1161"/>
      <c r="ALM37" s="1161"/>
      <c r="ALN37" s="1161"/>
      <c r="ALO37" s="1161"/>
      <c r="ALP37" s="1161"/>
      <c r="ALQ37" s="1161"/>
      <c r="ALR37" s="1161"/>
      <c r="ALS37" s="1161"/>
      <c r="ALT37" s="1161"/>
      <c r="ALU37" s="1161"/>
      <c r="ALV37" s="1161"/>
      <c r="ALW37" s="1161"/>
      <c r="ALX37" s="1161"/>
      <c r="ALY37" s="1161"/>
      <c r="ALZ37" s="1161"/>
      <c r="AMA37" s="1161"/>
      <c r="AMB37" s="1161"/>
      <c r="AMC37" s="1161"/>
      <c r="AMD37" s="1161"/>
      <c r="AME37" s="1161"/>
      <c r="AMF37" s="1161"/>
      <c r="AMG37" s="1161"/>
      <c r="AMH37" s="1161"/>
      <c r="AMI37" s="1161"/>
      <c r="AMJ37" s="1161"/>
      <c r="AMK37" s="1161"/>
    </row>
    <row r="38" spans="1:1025" ht="159" customHeight="1">
      <c r="A38" s="2207" t="s">
        <v>1409</v>
      </c>
      <c r="B38" s="2207"/>
      <c r="C38" s="2207"/>
      <c r="D38" s="2207"/>
      <c r="E38" s="2207"/>
      <c r="F38" s="2207"/>
      <c r="G38" s="2207"/>
      <c r="H38" s="2207"/>
      <c r="I38" s="2207"/>
      <c r="J38" s="2207"/>
      <c r="K38" s="2207"/>
      <c r="L38" s="2207"/>
      <c r="M38" s="2207"/>
      <c r="N38" s="2208"/>
    </row>
    <row r="39" spans="1:1025">
      <c r="A39" s="1823"/>
      <c r="B39" s="70"/>
      <c r="H39" s="70"/>
      <c r="I39" s="70"/>
      <c r="J39" s="70"/>
      <c r="K39" s="70"/>
      <c r="L39" s="70"/>
      <c r="M39" s="70"/>
      <c r="N39" s="70"/>
    </row>
    <row r="40" spans="1:1025">
      <c r="A40" s="1823"/>
      <c r="B40" s="70"/>
      <c r="H40" s="70"/>
      <c r="I40" s="70"/>
      <c r="J40" s="70"/>
      <c r="K40" s="70"/>
      <c r="L40" s="70"/>
      <c r="M40" s="70"/>
      <c r="N40" s="70"/>
    </row>
    <row r="41" spans="1:1025">
      <c r="A41" s="1823"/>
      <c r="B41" s="70"/>
      <c r="H41" s="70"/>
      <c r="I41" s="70"/>
      <c r="J41" s="70"/>
      <c r="K41" s="70"/>
      <c r="L41" s="70"/>
      <c r="M41" s="70"/>
      <c r="N41" s="70"/>
    </row>
    <row r="42" spans="1:1025">
      <c r="A42" s="1823"/>
      <c r="B42" s="70"/>
      <c r="H42" s="70"/>
      <c r="I42" s="70"/>
      <c r="J42" s="70"/>
      <c r="K42" s="70"/>
      <c r="L42" s="70"/>
      <c r="M42" s="70"/>
      <c r="N42" s="70"/>
    </row>
    <row r="43" spans="1:1025">
      <c r="A43" s="1823"/>
      <c r="B43" s="70"/>
      <c r="H43" s="70"/>
      <c r="I43" s="70"/>
      <c r="J43" s="70"/>
      <c r="K43" s="70"/>
      <c r="L43" s="70"/>
      <c r="M43" s="70"/>
      <c r="N43" s="70"/>
    </row>
    <row r="44" spans="1:1025">
      <c r="A44" s="1823"/>
      <c r="B44" s="70"/>
      <c r="H44" s="70"/>
      <c r="I44" s="70"/>
      <c r="J44" s="70"/>
      <c r="K44" s="70"/>
      <c r="L44" s="70"/>
      <c r="M44" s="70"/>
      <c r="N44" s="70"/>
    </row>
    <row r="45" spans="1:1025">
      <c r="A45" s="1823"/>
      <c r="B45" s="70"/>
      <c r="H45" s="70"/>
      <c r="I45" s="70"/>
      <c r="J45" s="70"/>
      <c r="K45" s="70"/>
      <c r="L45" s="70"/>
      <c r="M45" s="70"/>
      <c r="N45" s="70"/>
    </row>
    <row r="46" spans="1:1025">
      <c r="A46" s="1823"/>
      <c r="B46" s="70"/>
      <c r="H46" s="70"/>
      <c r="I46" s="70"/>
      <c r="J46" s="70"/>
      <c r="K46" s="70"/>
      <c r="L46" s="70"/>
      <c r="M46" s="70"/>
      <c r="N46" s="70"/>
    </row>
    <row r="47" spans="1:1025">
      <c r="A47" s="1823"/>
      <c r="B47" s="70"/>
      <c r="H47" s="70"/>
      <c r="I47" s="70"/>
      <c r="J47" s="70"/>
      <c r="K47" s="70"/>
      <c r="L47" s="70"/>
      <c r="M47" s="70"/>
      <c r="N47" s="70"/>
    </row>
    <row r="48" spans="1:1025">
      <c r="A48" s="1823"/>
      <c r="B48" s="70"/>
      <c r="H48" s="70"/>
      <c r="I48" s="70"/>
      <c r="J48" s="70"/>
      <c r="K48" s="70"/>
      <c r="L48" s="70"/>
      <c r="M48" s="70"/>
      <c r="N48" s="70"/>
    </row>
    <row r="49" spans="1:14">
      <c r="A49" s="1823"/>
      <c r="B49" s="70"/>
      <c r="H49" s="70"/>
      <c r="I49" s="70"/>
      <c r="J49" s="70"/>
      <c r="K49" s="70"/>
      <c r="L49" s="70"/>
      <c r="M49" s="70"/>
      <c r="N49" s="70"/>
    </row>
    <row r="50" spans="1:14">
      <c r="A50" s="1823"/>
      <c r="B50" s="70"/>
      <c r="H50" s="70"/>
      <c r="I50" s="70"/>
      <c r="J50" s="70"/>
      <c r="K50" s="70"/>
      <c r="L50" s="70"/>
      <c r="M50" s="70"/>
      <c r="N50" s="70"/>
    </row>
    <row r="51" spans="1:14">
      <c r="A51" s="1823"/>
      <c r="B51" s="70"/>
      <c r="H51" s="70"/>
      <c r="I51" s="70"/>
      <c r="J51" s="70"/>
      <c r="K51" s="70"/>
      <c r="L51" s="70"/>
      <c r="M51" s="70"/>
      <c r="N51" s="70"/>
    </row>
    <row r="52" spans="1:14">
      <c r="A52" s="1823"/>
      <c r="B52" s="70"/>
      <c r="H52" s="70"/>
      <c r="I52" s="70"/>
      <c r="J52" s="70"/>
      <c r="K52" s="70"/>
      <c r="L52" s="70"/>
      <c r="M52" s="70"/>
      <c r="N52" s="70"/>
    </row>
    <row r="53" spans="1:14">
      <c r="A53" s="1823"/>
      <c r="B53" s="70"/>
      <c r="H53" s="70"/>
      <c r="I53" s="70"/>
      <c r="J53" s="70"/>
      <c r="K53" s="70"/>
      <c r="L53" s="70"/>
      <c r="M53" s="70"/>
      <c r="N53" s="70"/>
    </row>
    <row r="54" spans="1:14">
      <c r="A54" s="1823"/>
      <c r="B54" s="70"/>
      <c r="H54" s="70"/>
      <c r="I54" s="70"/>
      <c r="J54" s="70"/>
      <c r="K54" s="70"/>
      <c r="L54" s="70"/>
      <c r="M54" s="70"/>
      <c r="N54" s="70"/>
    </row>
    <row r="55" spans="1:14">
      <c r="A55" s="1823"/>
      <c r="B55" s="70"/>
      <c r="H55" s="70"/>
      <c r="I55" s="70"/>
      <c r="J55" s="70"/>
      <c r="K55" s="70"/>
      <c r="L55" s="70"/>
      <c r="M55" s="70"/>
      <c r="N55" s="70"/>
    </row>
    <row r="56" spans="1:14">
      <c r="A56" s="1823"/>
      <c r="B56" s="70"/>
      <c r="H56" s="70"/>
      <c r="I56" s="70"/>
      <c r="J56" s="70"/>
      <c r="K56" s="70"/>
      <c r="L56" s="70"/>
      <c r="M56" s="70"/>
      <c r="N56" s="70"/>
    </row>
    <row r="57" spans="1:14">
      <c r="A57" s="1823"/>
      <c r="B57" s="70"/>
      <c r="H57" s="70"/>
      <c r="I57" s="70"/>
      <c r="J57" s="70"/>
      <c r="K57" s="70"/>
      <c r="L57" s="70"/>
      <c r="M57" s="70"/>
      <c r="N57" s="70"/>
    </row>
    <row r="58" spans="1:14">
      <c r="A58" s="1823"/>
      <c r="B58" s="70"/>
      <c r="H58" s="70"/>
      <c r="I58" s="70"/>
      <c r="J58" s="70"/>
      <c r="K58" s="70"/>
      <c r="L58" s="70"/>
      <c r="M58" s="70"/>
      <c r="N58" s="70"/>
    </row>
    <row r="59" spans="1:14">
      <c r="A59" s="1823"/>
      <c r="B59" s="70"/>
      <c r="H59" s="70"/>
      <c r="I59" s="70"/>
      <c r="J59" s="70"/>
      <c r="K59" s="70"/>
      <c r="L59" s="70"/>
      <c r="M59" s="70"/>
      <c r="N59" s="70"/>
    </row>
    <row r="60" spans="1:14">
      <c r="A60" s="1823"/>
      <c r="B60" s="70"/>
      <c r="H60" s="70"/>
      <c r="I60" s="70"/>
      <c r="J60" s="70"/>
      <c r="K60" s="70"/>
      <c r="L60" s="70"/>
      <c r="M60" s="70"/>
      <c r="N60" s="70"/>
    </row>
    <row r="61" spans="1:14">
      <c r="A61" s="1823"/>
      <c r="B61" s="70"/>
      <c r="H61" s="70"/>
      <c r="I61" s="70"/>
      <c r="J61" s="70"/>
      <c r="K61" s="70"/>
      <c r="L61" s="70"/>
      <c r="M61" s="70"/>
      <c r="N61" s="70"/>
    </row>
    <row r="62" spans="1:14">
      <c r="A62" s="1823"/>
      <c r="B62" s="70"/>
      <c r="H62" s="70"/>
      <c r="I62" s="70"/>
      <c r="J62" s="70"/>
      <c r="K62" s="70"/>
      <c r="L62" s="70"/>
      <c r="M62" s="70"/>
      <c r="N62" s="70"/>
    </row>
    <row r="63" spans="1:14">
      <c r="A63" s="1823"/>
      <c r="B63" s="70"/>
      <c r="H63" s="70"/>
      <c r="I63" s="70"/>
      <c r="J63" s="70"/>
      <c r="K63" s="70"/>
      <c r="L63" s="70"/>
      <c r="M63" s="70"/>
      <c r="N63" s="70"/>
    </row>
    <row r="64" spans="1:14">
      <c r="A64" s="1823"/>
      <c r="B64" s="70"/>
      <c r="H64" s="70"/>
      <c r="I64" s="70"/>
      <c r="J64" s="70"/>
      <c r="K64" s="70"/>
      <c r="L64" s="70"/>
      <c r="M64" s="70"/>
      <c r="N64" s="70"/>
    </row>
    <row r="65" spans="1:14">
      <c r="A65" s="1823"/>
      <c r="B65" s="70"/>
      <c r="H65" s="70"/>
      <c r="I65" s="70"/>
      <c r="J65" s="70"/>
      <c r="K65" s="70"/>
      <c r="L65" s="70"/>
      <c r="M65" s="70"/>
      <c r="N65" s="70"/>
    </row>
    <row r="66" spans="1:14">
      <c r="A66" s="1823"/>
      <c r="B66" s="70"/>
      <c r="H66" s="70"/>
      <c r="I66" s="70"/>
      <c r="J66" s="70"/>
      <c r="K66" s="70"/>
      <c r="L66" s="70"/>
      <c r="M66" s="70"/>
      <c r="N66" s="70"/>
    </row>
    <row r="67" spans="1:14">
      <c r="A67" s="1823"/>
      <c r="B67" s="70"/>
      <c r="H67" s="70"/>
      <c r="I67" s="70"/>
      <c r="J67" s="70"/>
      <c r="K67" s="70"/>
      <c r="L67" s="70"/>
      <c r="M67" s="70"/>
      <c r="N67" s="70"/>
    </row>
    <row r="68" spans="1:14">
      <c r="A68" s="1823"/>
      <c r="B68" s="70"/>
      <c r="H68" s="70"/>
      <c r="I68" s="70"/>
      <c r="J68" s="70"/>
      <c r="K68" s="70"/>
      <c r="L68" s="70"/>
      <c r="M68" s="70"/>
      <c r="N68" s="70"/>
    </row>
    <row r="69" spans="1:14">
      <c r="A69" s="1823"/>
      <c r="B69" s="70"/>
      <c r="H69" s="70"/>
      <c r="I69" s="70"/>
      <c r="J69" s="70"/>
      <c r="K69" s="70"/>
      <c r="L69" s="70"/>
      <c r="M69" s="70"/>
      <c r="N69" s="70"/>
    </row>
    <row r="70" spans="1:14">
      <c r="A70" s="1823"/>
      <c r="B70" s="70"/>
      <c r="H70" s="70"/>
      <c r="I70" s="70"/>
      <c r="J70" s="70"/>
      <c r="K70" s="70"/>
      <c r="L70" s="70"/>
      <c r="M70" s="70"/>
      <c r="N70" s="70"/>
    </row>
    <row r="71" spans="1:14">
      <c r="A71" s="1823"/>
      <c r="B71" s="70"/>
      <c r="H71" s="70"/>
      <c r="I71" s="70"/>
      <c r="J71" s="70"/>
      <c r="K71" s="70"/>
      <c r="L71" s="70"/>
      <c r="M71" s="70"/>
      <c r="N71" s="70"/>
    </row>
    <row r="72" spans="1:14">
      <c r="A72" s="1823"/>
      <c r="B72" s="70"/>
      <c r="H72" s="70"/>
      <c r="I72" s="70"/>
      <c r="J72" s="70"/>
      <c r="K72" s="70"/>
      <c r="L72" s="70"/>
      <c r="M72" s="70"/>
      <c r="N72" s="70"/>
    </row>
    <row r="73" spans="1:14">
      <c r="A73" s="1823"/>
      <c r="B73" s="70"/>
      <c r="H73" s="70"/>
      <c r="I73" s="70"/>
      <c r="J73" s="70"/>
      <c r="K73" s="70"/>
      <c r="L73" s="70"/>
      <c r="M73" s="70"/>
      <c r="N73" s="70"/>
    </row>
    <row r="74" spans="1:14">
      <c r="A74" s="1823"/>
      <c r="B74" s="70"/>
      <c r="H74" s="70"/>
      <c r="I74" s="70"/>
      <c r="J74" s="70"/>
      <c r="K74" s="70"/>
      <c r="L74" s="70"/>
      <c r="M74" s="70"/>
      <c r="N74" s="70"/>
    </row>
    <row r="75" spans="1:14">
      <c r="A75" s="1823"/>
      <c r="B75" s="70"/>
      <c r="H75" s="70"/>
      <c r="I75" s="70"/>
      <c r="J75" s="70"/>
      <c r="K75" s="70"/>
      <c r="L75" s="70"/>
      <c r="M75" s="70"/>
      <c r="N75" s="70"/>
    </row>
    <row r="76" spans="1:14">
      <c r="A76" s="1823"/>
      <c r="B76" s="70"/>
      <c r="H76" s="70"/>
      <c r="I76" s="70"/>
      <c r="J76" s="70"/>
      <c r="K76" s="70"/>
      <c r="L76" s="70"/>
      <c r="M76" s="70"/>
      <c r="N76" s="70"/>
    </row>
    <row r="77" spans="1:14">
      <c r="A77" s="1823"/>
      <c r="B77" s="70"/>
      <c r="H77" s="70"/>
      <c r="I77" s="70"/>
      <c r="J77" s="70"/>
      <c r="K77" s="70"/>
      <c r="L77" s="70"/>
      <c r="M77" s="70"/>
      <c r="N77" s="70"/>
    </row>
    <row r="78" spans="1:14">
      <c r="A78" s="1823"/>
      <c r="B78" s="70"/>
      <c r="H78" s="70"/>
      <c r="I78" s="70"/>
      <c r="J78" s="70"/>
      <c r="K78" s="70"/>
      <c r="L78" s="70"/>
      <c r="M78" s="70"/>
      <c r="N78" s="70"/>
    </row>
    <row r="79" spans="1:14">
      <c r="A79" s="1823"/>
      <c r="B79" s="70"/>
      <c r="H79" s="70"/>
      <c r="I79" s="70"/>
      <c r="J79" s="70"/>
      <c r="K79" s="70"/>
      <c r="L79" s="70"/>
      <c r="M79" s="70"/>
      <c r="N79" s="70"/>
    </row>
    <row r="80" spans="1:14">
      <c r="A80" s="1823"/>
      <c r="B80" s="70"/>
      <c r="H80" s="70"/>
      <c r="I80" s="70"/>
      <c r="J80" s="70"/>
      <c r="K80" s="70"/>
      <c r="L80" s="70"/>
      <c r="M80" s="70"/>
      <c r="N80" s="70"/>
    </row>
    <row r="81" spans="1:14">
      <c r="A81" s="1823"/>
      <c r="B81" s="70"/>
      <c r="H81" s="70"/>
      <c r="I81" s="70"/>
      <c r="J81" s="70"/>
      <c r="K81" s="70"/>
      <c r="L81" s="70"/>
      <c r="M81" s="70"/>
      <c r="N81" s="70"/>
    </row>
    <row r="82" spans="1:14">
      <c r="A82" s="1823"/>
      <c r="B82" s="70"/>
      <c r="H82" s="70"/>
      <c r="I82" s="70"/>
      <c r="J82" s="70"/>
      <c r="K82" s="70"/>
      <c r="L82" s="70"/>
      <c r="M82" s="70"/>
      <c r="N82" s="70"/>
    </row>
    <row r="83" spans="1:14">
      <c r="A83" s="1823"/>
      <c r="B83" s="70"/>
      <c r="H83" s="70"/>
      <c r="I83" s="70"/>
      <c r="J83" s="70"/>
      <c r="K83" s="70"/>
      <c r="L83" s="70"/>
      <c r="M83" s="70"/>
      <c r="N83" s="70"/>
    </row>
    <row r="84" spans="1:14">
      <c r="A84" s="1823"/>
      <c r="B84" s="70"/>
      <c r="H84" s="70"/>
      <c r="I84" s="70"/>
      <c r="J84" s="70"/>
      <c r="K84" s="70"/>
      <c r="L84" s="70"/>
      <c r="M84" s="70"/>
      <c r="N84" s="70"/>
    </row>
    <row r="85" spans="1:14">
      <c r="A85" s="1823"/>
      <c r="B85" s="70"/>
      <c r="H85" s="70"/>
      <c r="I85" s="70"/>
      <c r="J85" s="70"/>
      <c r="K85" s="70"/>
      <c r="L85" s="70"/>
      <c r="M85" s="70"/>
      <c r="N85" s="70"/>
    </row>
    <row r="86" spans="1:14">
      <c r="A86" s="1823"/>
      <c r="B86" s="70"/>
      <c r="H86" s="70"/>
      <c r="I86" s="70"/>
      <c r="J86" s="70"/>
      <c r="K86" s="70"/>
      <c r="L86" s="70"/>
      <c r="M86" s="70"/>
      <c r="N86" s="70"/>
    </row>
    <row r="87" spans="1:14">
      <c r="A87" s="1823"/>
      <c r="B87" s="70"/>
      <c r="H87" s="70"/>
      <c r="I87" s="70"/>
      <c r="J87" s="70"/>
      <c r="K87" s="70"/>
      <c r="L87" s="70"/>
      <c r="M87" s="70"/>
      <c r="N87" s="70"/>
    </row>
    <row r="88" spans="1:14">
      <c r="A88" s="1823"/>
      <c r="B88" s="70"/>
      <c r="H88" s="70"/>
      <c r="I88" s="70"/>
      <c r="J88" s="70"/>
      <c r="K88" s="70"/>
      <c r="L88" s="70"/>
      <c r="M88" s="70"/>
      <c r="N88" s="70"/>
    </row>
    <row r="89" spans="1:14">
      <c r="A89" s="1823"/>
      <c r="B89" s="70"/>
      <c r="H89" s="70"/>
      <c r="I89" s="70"/>
      <c r="J89" s="70"/>
      <c r="K89" s="70"/>
      <c r="L89" s="70"/>
      <c r="M89" s="70"/>
      <c r="N89" s="70"/>
    </row>
    <row r="90" spans="1:14">
      <c r="A90" s="1823"/>
      <c r="B90" s="70"/>
      <c r="H90" s="70"/>
      <c r="I90" s="70"/>
      <c r="J90" s="70"/>
      <c r="K90" s="70"/>
      <c r="L90" s="70"/>
      <c r="M90" s="70"/>
      <c r="N90" s="70"/>
    </row>
    <row r="91" spans="1:14">
      <c r="A91" s="1823"/>
      <c r="B91" s="70"/>
      <c r="H91" s="70"/>
      <c r="I91" s="70"/>
      <c r="J91" s="70"/>
      <c r="K91" s="70"/>
      <c r="L91" s="70"/>
      <c r="M91" s="70"/>
      <c r="N91" s="70"/>
    </row>
    <row r="92" spans="1:14">
      <c r="A92" s="1823"/>
      <c r="B92" s="70"/>
      <c r="H92" s="70"/>
      <c r="I92" s="70"/>
      <c r="J92" s="70"/>
      <c r="K92" s="70"/>
      <c r="L92" s="70"/>
      <c r="M92" s="70"/>
      <c r="N92" s="70"/>
    </row>
    <row r="93" spans="1:14">
      <c r="A93" s="1823"/>
      <c r="B93" s="70"/>
      <c r="H93" s="70"/>
      <c r="I93" s="70"/>
      <c r="J93" s="70"/>
      <c r="K93" s="70"/>
      <c r="L93" s="70"/>
      <c r="M93" s="70"/>
      <c r="N93" s="70"/>
    </row>
    <row r="94" spans="1:14">
      <c r="A94" s="1823"/>
      <c r="B94" s="70"/>
      <c r="H94" s="70"/>
      <c r="I94" s="70"/>
      <c r="J94" s="70"/>
      <c r="K94" s="70"/>
      <c r="L94" s="70"/>
      <c r="M94" s="70"/>
      <c r="N94" s="70"/>
    </row>
    <row r="95" spans="1:14">
      <c r="A95" s="1823"/>
      <c r="B95" s="70"/>
      <c r="H95" s="70"/>
      <c r="I95" s="70"/>
      <c r="J95" s="70"/>
      <c r="K95" s="70"/>
      <c r="L95" s="70"/>
      <c r="M95" s="70"/>
      <c r="N95" s="70"/>
    </row>
    <row r="96" spans="1:14">
      <c r="A96" s="1823"/>
      <c r="B96" s="70"/>
      <c r="H96" s="70"/>
      <c r="I96" s="70"/>
      <c r="J96" s="70"/>
      <c r="K96" s="70"/>
      <c r="L96" s="70"/>
      <c r="M96" s="70"/>
      <c r="N96" s="70"/>
    </row>
    <row r="97" spans="1:14">
      <c r="A97" s="1823"/>
      <c r="B97" s="70"/>
      <c r="H97" s="70"/>
      <c r="I97" s="70"/>
      <c r="J97" s="70"/>
      <c r="K97" s="70"/>
      <c r="L97" s="70"/>
      <c r="M97" s="70"/>
      <c r="N97" s="70"/>
    </row>
    <row r="98" spans="1:14">
      <c r="A98" s="1823"/>
      <c r="B98" s="70"/>
      <c r="H98" s="70"/>
      <c r="I98" s="70"/>
      <c r="J98" s="70"/>
      <c r="K98" s="70"/>
      <c r="L98" s="70"/>
      <c r="M98" s="70"/>
      <c r="N98" s="70"/>
    </row>
    <row r="99" spans="1:14">
      <c r="A99" s="1823"/>
      <c r="B99" s="70"/>
      <c r="H99" s="70"/>
      <c r="I99" s="70"/>
      <c r="J99" s="70"/>
      <c r="K99" s="70"/>
      <c r="L99" s="70"/>
      <c r="M99" s="70"/>
      <c r="N99" s="70"/>
    </row>
    <row r="100" spans="1:14">
      <c r="A100" s="1823"/>
      <c r="B100" s="70"/>
      <c r="H100" s="70"/>
      <c r="I100" s="70"/>
      <c r="J100" s="70"/>
      <c r="K100" s="70"/>
      <c r="L100" s="70"/>
      <c r="M100" s="70"/>
      <c r="N100" s="70"/>
    </row>
    <row r="101" spans="1:14">
      <c r="A101" s="1823"/>
      <c r="B101" s="70"/>
      <c r="H101" s="70"/>
      <c r="I101" s="70"/>
      <c r="J101" s="70"/>
      <c r="K101" s="70"/>
      <c r="L101" s="70"/>
      <c r="M101" s="70"/>
      <c r="N101" s="70"/>
    </row>
    <row r="102" spans="1:14">
      <c r="A102" s="1823"/>
      <c r="B102" s="70"/>
      <c r="H102" s="70"/>
      <c r="I102" s="70"/>
      <c r="J102" s="70"/>
      <c r="K102" s="70"/>
      <c r="L102" s="70"/>
      <c r="M102" s="70"/>
      <c r="N102" s="70"/>
    </row>
    <row r="103" spans="1:14">
      <c r="A103" s="1823"/>
      <c r="B103" s="70"/>
      <c r="H103" s="70"/>
      <c r="I103" s="70"/>
      <c r="J103" s="70"/>
      <c r="K103" s="70"/>
      <c r="L103" s="70"/>
      <c r="M103" s="70"/>
      <c r="N103" s="70"/>
    </row>
    <row r="104" spans="1:14">
      <c r="A104" s="1823"/>
      <c r="B104" s="70"/>
      <c r="H104" s="70"/>
      <c r="I104" s="70"/>
      <c r="J104" s="70"/>
      <c r="K104" s="70"/>
      <c r="L104" s="70"/>
      <c r="M104" s="70"/>
      <c r="N104" s="70"/>
    </row>
    <row r="105" spans="1:14">
      <c r="A105" s="1823"/>
      <c r="B105" s="70"/>
      <c r="H105" s="70"/>
      <c r="I105" s="70"/>
      <c r="J105" s="70"/>
      <c r="K105" s="70"/>
      <c r="L105" s="70"/>
      <c r="M105" s="70"/>
      <c r="N105" s="70"/>
    </row>
    <row r="106" spans="1:14">
      <c r="A106" s="1823"/>
      <c r="B106" s="70"/>
      <c r="H106" s="70"/>
      <c r="I106" s="70"/>
      <c r="J106" s="70"/>
      <c r="K106" s="70"/>
      <c r="L106" s="70"/>
      <c r="M106" s="70"/>
      <c r="N106" s="70"/>
    </row>
  </sheetData>
  <mergeCells count="37">
    <mergeCell ref="A7:A8"/>
    <mergeCell ref="A9:N9"/>
    <mergeCell ref="A15:N15"/>
    <mergeCell ref="A28:N28"/>
    <mergeCell ref="A38:N38"/>
    <mergeCell ref="A36:N36"/>
    <mergeCell ref="C10:C13"/>
    <mergeCell ref="F10:F13"/>
    <mergeCell ref="G10:G13"/>
    <mergeCell ref="H10:H13"/>
    <mergeCell ref="C16:C27"/>
    <mergeCell ref="F16:F27"/>
    <mergeCell ref="G16:G27"/>
    <mergeCell ref="H16:H27"/>
    <mergeCell ref="I16:I17"/>
    <mergeCell ref="J16:J19"/>
    <mergeCell ref="B1:C1"/>
    <mergeCell ref="B5:N5"/>
    <mergeCell ref="B7:B8"/>
    <mergeCell ref="C7:D8"/>
    <mergeCell ref="E7:J7"/>
    <mergeCell ref="L7:L8"/>
    <mergeCell ref="M7:M8"/>
    <mergeCell ref="N7:N8"/>
    <mergeCell ref="K16:K19"/>
    <mergeCell ref="I18:I19"/>
    <mergeCell ref="I20:I21"/>
    <mergeCell ref="J20:J23"/>
    <mergeCell ref="K20:K23"/>
    <mergeCell ref="I22:I23"/>
    <mergeCell ref="I24:I25"/>
    <mergeCell ref="J24:J27"/>
    <mergeCell ref="K24:K27"/>
    <mergeCell ref="I26:I27"/>
    <mergeCell ref="G29:G32"/>
    <mergeCell ref="K29:K30"/>
    <mergeCell ref="K31:K32"/>
  </mergeCells>
  <hyperlinks>
    <hyperlink ref="B5" location="Меню!A1" display="ЗАЩИТА СТЕЛЛАЖЕЙ"/>
    <hyperlink ref="A5" location="Меню!A1" display="ЗАЩИТА СТЕЛЛАЖЕЙ"/>
  </hyperlinks>
  <pageMargins left="0.25" right="0.25" top="0.75" bottom="0.75" header="0.511811023622047" footer="0.511811023622047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dimension ref="A1:AMJ155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3.5703125" style="52" customWidth="1"/>
    <col min="2" max="2" width="18.140625" style="52" customWidth="1"/>
    <col min="3" max="3" width="0.140625" style="52" hidden="1" customWidth="1"/>
    <col min="4" max="4" width="14.7109375" style="52" customWidth="1"/>
    <col min="5" max="7" width="11.28515625" style="52" customWidth="1"/>
    <col min="8" max="8" width="13" style="52" customWidth="1"/>
    <col min="9" max="9" width="7" style="52" customWidth="1"/>
    <col min="10" max="12" width="8.7109375" style="52" customWidth="1"/>
    <col min="13" max="13" width="7.42578125" style="52" customWidth="1"/>
    <col min="14" max="14" width="9.140625" style="52"/>
    <col min="15" max="15" width="9.7109375" style="52" customWidth="1"/>
    <col min="16" max="16" width="10.5703125" style="52" customWidth="1"/>
    <col min="17" max="17" width="12.7109375" style="53" customWidth="1"/>
    <col min="18" max="18" width="16.42578125" style="52" customWidth="1"/>
    <col min="19" max="19" width="12.85546875" style="52" customWidth="1"/>
    <col min="20" max="20" width="12.7109375" style="52" customWidth="1"/>
    <col min="21" max="1024" width="9.140625" style="52"/>
  </cols>
  <sheetData>
    <row r="1" spans="1:21" ht="31.5" customHeight="1">
      <c r="A1" s="2115"/>
      <c r="B1" s="2115"/>
    </row>
    <row r="2" spans="1:21">
      <c r="A2" s="60"/>
      <c r="B2" s="64"/>
      <c r="C2" s="60"/>
      <c r="D2" s="60"/>
      <c r="E2" s="60"/>
      <c r="F2" s="60"/>
      <c r="G2" s="60"/>
      <c r="H2" s="60"/>
      <c r="I2" s="56" t="s">
        <v>131</v>
      </c>
      <c r="J2" s="57" t="s">
        <v>2</v>
      </c>
      <c r="K2" s="57"/>
      <c r="L2" s="57"/>
      <c r="M2" s="59"/>
    </row>
    <row r="3" spans="1:21" ht="15.75" customHeight="1">
      <c r="A3" s="61" t="s">
        <v>4</v>
      </c>
      <c r="B3" s="58" t="s">
        <v>5</v>
      </c>
      <c r="E3" s="60"/>
      <c r="F3" s="60"/>
      <c r="G3" s="60"/>
      <c r="H3" s="60"/>
      <c r="I3" s="56" t="s">
        <v>132</v>
      </c>
      <c r="J3" s="57" t="s">
        <v>7</v>
      </c>
      <c r="K3" s="57"/>
      <c r="L3" s="57"/>
      <c r="M3" s="59"/>
    </row>
    <row r="4" spans="1:21">
      <c r="B4" s="70"/>
      <c r="I4" s="65"/>
      <c r="J4" s="65"/>
      <c r="K4" s="65"/>
    </row>
    <row r="5" spans="1:21">
      <c r="A5" s="2116" t="s">
        <v>1410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</row>
    <row r="7" spans="1:21" ht="12.75" customHeight="1">
      <c r="A7" s="2117" t="s">
        <v>562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7"/>
      <c r="J7" s="2117"/>
      <c r="K7" s="2119" t="s">
        <v>270</v>
      </c>
      <c r="L7" s="2120" t="s">
        <v>565</v>
      </c>
      <c r="M7" s="2120" t="s">
        <v>1364</v>
      </c>
    </row>
    <row r="8" spans="1:21" ht="46.5" customHeight="1">
      <c r="A8" s="2117"/>
      <c r="B8" s="2118"/>
      <c r="C8" s="2118"/>
      <c r="D8" s="69" t="s">
        <v>1367</v>
      </c>
      <c r="E8" s="69" t="s">
        <v>374</v>
      </c>
      <c r="F8" s="69" t="s">
        <v>1411</v>
      </c>
      <c r="G8" s="69" t="s">
        <v>1412</v>
      </c>
      <c r="H8" s="69" t="s">
        <v>312</v>
      </c>
      <c r="I8" s="69" t="s">
        <v>146</v>
      </c>
      <c r="J8" s="68" t="s">
        <v>144</v>
      </c>
      <c r="K8" s="2119"/>
      <c r="L8" s="2120"/>
      <c r="M8" s="2120"/>
      <c r="N8" s="70"/>
      <c r="O8" s="70"/>
      <c r="P8" s="70"/>
      <c r="Q8" s="71"/>
      <c r="S8" s="70"/>
      <c r="T8" s="70"/>
      <c r="U8" s="70"/>
    </row>
    <row r="9" spans="1:21">
      <c r="A9" s="2175" t="s">
        <v>1413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</row>
    <row r="10" spans="1:21" ht="38.25" customHeight="1">
      <c r="A10" s="361" t="s">
        <v>1414</v>
      </c>
      <c r="B10" s="133"/>
      <c r="C10" s="133"/>
      <c r="D10" s="2132" t="s">
        <v>1415</v>
      </c>
      <c r="E10" s="75" t="s">
        <v>1416</v>
      </c>
      <c r="F10" s="75">
        <v>6</v>
      </c>
      <c r="G10" s="75">
        <v>6</v>
      </c>
      <c r="H10" s="75" t="s">
        <v>1417</v>
      </c>
      <c r="I10" s="75">
        <v>1.6</v>
      </c>
      <c r="J10" s="73">
        <v>1.2999999999999999E-2</v>
      </c>
      <c r="K10" s="362" t="s">
        <v>158</v>
      </c>
      <c r="L10" s="75">
        <v>775</v>
      </c>
      <c r="M10" s="102">
        <v>835</v>
      </c>
    </row>
    <row r="11" spans="1:21" ht="51.75" customHeight="1">
      <c r="A11" s="78" t="s">
        <v>1418</v>
      </c>
      <c r="B11" s="79"/>
      <c r="C11" s="79"/>
      <c r="D11" s="2132"/>
      <c r="E11" s="80" t="s">
        <v>1416</v>
      </c>
      <c r="F11" s="80">
        <v>6</v>
      </c>
      <c r="G11" s="80">
        <v>6</v>
      </c>
      <c r="H11" s="80" t="s">
        <v>1419</v>
      </c>
      <c r="I11" s="80">
        <v>2.5</v>
      </c>
      <c r="J11" s="79">
        <v>5.0000000000000001E-3</v>
      </c>
      <c r="K11" s="105" t="s">
        <v>158</v>
      </c>
      <c r="L11" s="80">
        <v>1170</v>
      </c>
      <c r="M11" s="82">
        <v>1265</v>
      </c>
    </row>
    <row r="12" spans="1:21" ht="41.25" customHeight="1">
      <c r="A12" s="78" t="s">
        <v>1420</v>
      </c>
      <c r="B12" s="79"/>
      <c r="C12" s="79"/>
      <c r="D12" s="2132"/>
      <c r="E12" s="80" t="s">
        <v>1416</v>
      </c>
      <c r="F12" s="80">
        <v>6</v>
      </c>
      <c r="G12" s="80">
        <v>6</v>
      </c>
      <c r="H12" s="80" t="s">
        <v>1421</v>
      </c>
      <c r="I12" s="80">
        <v>2.2000000000000002</v>
      </c>
      <c r="J12" s="151">
        <v>5.5E-2</v>
      </c>
      <c r="K12" s="105" t="s">
        <v>158</v>
      </c>
      <c r="L12" s="80">
        <v>1160</v>
      </c>
      <c r="M12" s="82">
        <v>1255</v>
      </c>
    </row>
    <row r="13" spans="1:21">
      <c r="A13" s="2175" t="s">
        <v>1422</v>
      </c>
      <c r="B13" s="2175"/>
      <c r="C13" s="2175"/>
      <c r="D13" s="2175"/>
      <c r="E13" s="2175"/>
      <c r="F13" s="2175"/>
      <c r="G13" s="2175"/>
      <c r="H13" s="2175"/>
      <c r="I13" s="2175"/>
      <c r="J13" s="2175"/>
      <c r="K13" s="2175"/>
      <c r="L13" s="2175"/>
      <c r="M13" s="2175"/>
    </row>
    <row r="14" spans="1:21" ht="56.25" customHeight="1">
      <c r="A14" s="78" t="s">
        <v>1423</v>
      </c>
      <c r="B14" s="133"/>
      <c r="C14" s="79"/>
      <c r="D14" s="80" t="s">
        <v>1424</v>
      </c>
      <c r="E14" s="75" t="s">
        <v>1416</v>
      </c>
      <c r="F14" s="75">
        <v>8</v>
      </c>
      <c r="G14" s="75">
        <v>6</v>
      </c>
      <c r="H14" s="75" t="s">
        <v>1425</v>
      </c>
      <c r="I14" s="75">
        <v>2</v>
      </c>
      <c r="J14" s="133">
        <v>5.0000000000000001E-3</v>
      </c>
      <c r="K14" s="105" t="s">
        <v>158</v>
      </c>
      <c r="L14" s="75">
        <v>1200</v>
      </c>
      <c r="M14" s="102">
        <v>1300</v>
      </c>
    </row>
    <row r="15" spans="1:21" ht="56.25" customHeight="1">
      <c r="A15" s="363" t="s">
        <v>1423</v>
      </c>
      <c r="B15" s="93"/>
      <c r="C15" s="93"/>
      <c r="D15" s="93"/>
      <c r="E15" s="94" t="s">
        <v>1416</v>
      </c>
      <c r="F15" s="94"/>
      <c r="G15" s="94"/>
      <c r="H15" s="94" t="s">
        <v>1426</v>
      </c>
      <c r="I15" s="94">
        <v>3</v>
      </c>
      <c r="J15" s="93"/>
      <c r="K15" s="93" t="s">
        <v>158</v>
      </c>
      <c r="L15" s="94">
        <v>1100</v>
      </c>
      <c r="M15" s="96">
        <v>1190</v>
      </c>
    </row>
    <row r="16" spans="1:21" ht="64.5" customHeight="1">
      <c r="A16" s="78" t="s">
        <v>1427</v>
      </c>
      <c r="B16" s="79"/>
      <c r="C16" s="79"/>
      <c r="D16" s="80" t="s">
        <v>1424</v>
      </c>
      <c r="E16" s="80" t="s">
        <v>1416</v>
      </c>
      <c r="F16" s="80">
        <v>12</v>
      </c>
      <c r="G16" s="80">
        <v>3</v>
      </c>
      <c r="H16" s="80" t="s">
        <v>1428</v>
      </c>
      <c r="I16" s="80">
        <v>5</v>
      </c>
      <c r="J16" s="79">
        <v>0.01</v>
      </c>
      <c r="K16" s="105" t="s">
        <v>158</v>
      </c>
      <c r="L16" s="80">
        <v>1735</v>
      </c>
      <c r="M16" s="82">
        <v>1870</v>
      </c>
    </row>
    <row r="17" spans="1:14" ht="64.5" customHeight="1">
      <c r="A17" s="78" t="s">
        <v>1429</v>
      </c>
      <c r="B17" s="79"/>
      <c r="C17" s="79"/>
      <c r="D17" s="80" t="s">
        <v>1424</v>
      </c>
      <c r="E17" s="80" t="s">
        <v>1416</v>
      </c>
      <c r="F17" s="80">
        <v>12</v>
      </c>
      <c r="G17" s="80">
        <v>3</v>
      </c>
      <c r="H17" s="80" t="s">
        <v>1430</v>
      </c>
      <c r="I17" s="80">
        <v>5</v>
      </c>
      <c r="J17" s="79">
        <v>0.01</v>
      </c>
      <c r="K17" s="105" t="s">
        <v>158</v>
      </c>
      <c r="L17" s="80">
        <v>1735</v>
      </c>
      <c r="M17" s="82">
        <v>1870</v>
      </c>
    </row>
    <row r="18" spans="1:14" ht="69.75" customHeight="1">
      <c r="A18" s="78" t="s">
        <v>1431</v>
      </c>
      <c r="B18" s="79"/>
      <c r="C18" s="79"/>
      <c r="D18" s="80" t="s">
        <v>1424</v>
      </c>
      <c r="E18" s="80" t="s">
        <v>1416</v>
      </c>
      <c r="F18" s="80">
        <v>12</v>
      </c>
      <c r="G18" s="80"/>
      <c r="H18" s="80" t="s">
        <v>1432</v>
      </c>
      <c r="I18" s="80">
        <v>10</v>
      </c>
      <c r="J18" s="79">
        <v>0.03</v>
      </c>
      <c r="K18" s="105" t="s">
        <v>158</v>
      </c>
      <c r="L18" s="80">
        <v>6860</v>
      </c>
      <c r="M18" s="82">
        <v>7410</v>
      </c>
    </row>
    <row r="19" spans="1:14" ht="69" customHeight="1">
      <c r="A19" s="78" t="s">
        <v>1433</v>
      </c>
      <c r="B19" s="79"/>
      <c r="C19" s="79"/>
      <c r="D19" s="80" t="s">
        <v>1424</v>
      </c>
      <c r="E19" s="80" t="s">
        <v>1416</v>
      </c>
      <c r="F19" s="80"/>
      <c r="G19" s="80"/>
      <c r="H19" s="80" t="s">
        <v>1434</v>
      </c>
      <c r="I19" s="80">
        <v>4.7</v>
      </c>
      <c r="J19" s="79">
        <v>6.0000000000000001E-3</v>
      </c>
      <c r="K19" s="105" t="s">
        <v>158</v>
      </c>
      <c r="L19" s="80">
        <v>2865</v>
      </c>
      <c r="M19" s="82">
        <v>3095</v>
      </c>
    </row>
    <row r="20" spans="1:14" ht="54" customHeight="1">
      <c r="A20" s="78" t="s">
        <v>1435</v>
      </c>
      <c r="B20" s="79"/>
      <c r="C20" s="79"/>
      <c r="D20" s="80" t="s">
        <v>1424</v>
      </c>
      <c r="E20" s="80" t="s">
        <v>1416</v>
      </c>
      <c r="F20" s="80">
        <v>20</v>
      </c>
      <c r="G20" s="80">
        <v>2</v>
      </c>
      <c r="H20" s="80" t="s">
        <v>1436</v>
      </c>
      <c r="I20" s="80">
        <v>9.6999999999999993</v>
      </c>
      <c r="J20" s="79">
        <v>1.2999999999999999E-2</v>
      </c>
      <c r="K20" s="105" t="s">
        <v>158</v>
      </c>
      <c r="L20" s="80">
        <v>3960</v>
      </c>
      <c r="M20" s="82">
        <v>4275</v>
      </c>
    </row>
    <row r="21" spans="1:14" ht="54.75" customHeight="1">
      <c r="A21" s="78" t="s">
        <v>1437</v>
      </c>
      <c r="B21" s="79"/>
      <c r="C21" s="79"/>
      <c r="D21" s="80" t="s">
        <v>1424</v>
      </c>
      <c r="E21" s="80" t="s">
        <v>1416</v>
      </c>
      <c r="F21" s="80">
        <v>19</v>
      </c>
      <c r="G21" s="80">
        <v>2</v>
      </c>
      <c r="H21" s="80" t="s">
        <v>1438</v>
      </c>
      <c r="I21" s="80">
        <v>10</v>
      </c>
      <c r="J21" s="79">
        <v>1.4E-2</v>
      </c>
      <c r="K21" s="105" t="s">
        <v>158</v>
      </c>
      <c r="L21" s="80">
        <v>4085</v>
      </c>
      <c r="M21" s="82">
        <v>4410</v>
      </c>
    </row>
    <row r="22" spans="1:14" ht="12" customHeight="1">
      <c r="A22" s="2169" t="s">
        <v>1439</v>
      </c>
      <c r="B22" s="2169"/>
      <c r="C22" s="2169"/>
      <c r="D22" s="2169"/>
      <c r="E22" s="2169"/>
      <c r="F22" s="2169"/>
      <c r="G22" s="2169"/>
      <c r="H22" s="2169"/>
      <c r="I22" s="2169"/>
      <c r="J22" s="2169"/>
      <c r="K22" s="2169"/>
      <c r="L22" s="2169"/>
      <c r="M22" s="2169"/>
    </row>
    <row r="23" spans="1:14" ht="29.25" customHeight="1">
      <c r="A23" s="78" t="s">
        <v>1440</v>
      </c>
      <c r="B23" s="2134"/>
      <c r="C23" s="80"/>
      <c r="D23" s="2134" t="s">
        <v>1371</v>
      </c>
      <c r="E23" s="2177" t="s">
        <v>1394</v>
      </c>
      <c r="F23" s="2130"/>
      <c r="G23" s="2130">
        <v>12</v>
      </c>
      <c r="H23" s="80" t="s">
        <v>1441</v>
      </c>
      <c r="I23" s="81">
        <v>13</v>
      </c>
      <c r="J23" s="2134">
        <v>0.56000000000000005</v>
      </c>
      <c r="K23" s="105" t="s">
        <v>327</v>
      </c>
      <c r="L23" s="80">
        <v>5945</v>
      </c>
      <c r="M23" s="82">
        <v>6385</v>
      </c>
    </row>
    <row r="24" spans="1:14" ht="29.25" customHeight="1">
      <c r="A24" s="78" t="s">
        <v>1442</v>
      </c>
      <c r="B24" s="2134"/>
      <c r="C24" s="80"/>
      <c r="D24" s="2134"/>
      <c r="E24" s="2177"/>
      <c r="F24" s="2177"/>
      <c r="G24" s="2177"/>
      <c r="H24" s="80" t="s">
        <v>1443</v>
      </c>
      <c r="I24" s="80">
        <v>19</v>
      </c>
      <c r="J24" s="2134"/>
      <c r="K24" s="105" t="s">
        <v>327</v>
      </c>
      <c r="L24" s="80">
        <v>7775</v>
      </c>
      <c r="M24" s="82">
        <v>8970</v>
      </c>
    </row>
    <row r="25" spans="1:14" ht="29.25" customHeight="1">
      <c r="A25" s="78" t="s">
        <v>1444</v>
      </c>
      <c r="B25" s="2134"/>
      <c r="C25" s="80"/>
      <c r="D25" s="2134"/>
      <c r="E25" s="2177"/>
      <c r="F25" s="2177"/>
      <c r="G25" s="2177"/>
      <c r="H25" s="80" t="s">
        <v>1445</v>
      </c>
      <c r="I25" s="80">
        <v>25.3</v>
      </c>
      <c r="J25" s="2134"/>
      <c r="K25" s="105" t="s">
        <v>327</v>
      </c>
      <c r="L25" s="80">
        <v>9985</v>
      </c>
      <c r="M25" s="82">
        <v>11520</v>
      </c>
    </row>
    <row r="26" spans="1:14" ht="29.25" customHeight="1">
      <c r="A26" s="78" t="s">
        <v>1446</v>
      </c>
      <c r="B26" s="2134"/>
      <c r="C26" s="80"/>
      <c r="D26" s="2134"/>
      <c r="E26" s="2177"/>
      <c r="F26" s="2130"/>
      <c r="G26" s="2130"/>
      <c r="H26" s="80" t="s">
        <v>1447</v>
      </c>
      <c r="I26" s="80">
        <v>28.6</v>
      </c>
      <c r="J26" s="2134"/>
      <c r="K26" s="105" t="s">
        <v>327</v>
      </c>
      <c r="L26" s="80">
        <v>11105</v>
      </c>
      <c r="M26" s="82">
        <v>12810</v>
      </c>
    </row>
    <row r="27" spans="1:14" ht="12" customHeight="1">
      <c r="A27" s="2169" t="s">
        <v>1448</v>
      </c>
      <c r="B27" s="2169"/>
      <c r="C27" s="2169"/>
      <c r="D27" s="2169"/>
      <c r="E27" s="2169"/>
      <c r="F27" s="2169"/>
      <c r="G27" s="2169"/>
      <c r="H27" s="2169"/>
      <c r="I27" s="2169"/>
      <c r="J27" s="2169"/>
      <c r="K27" s="2169"/>
      <c r="L27" s="2169"/>
      <c r="M27" s="2169"/>
    </row>
    <row r="28" spans="1:14" ht="76.5" customHeight="1">
      <c r="A28" s="78" t="s">
        <v>1449</v>
      </c>
      <c r="B28" s="79"/>
      <c r="C28" s="79"/>
      <c r="D28" s="2201" t="s">
        <v>1450</v>
      </c>
      <c r="E28" s="80" t="s">
        <v>1372</v>
      </c>
      <c r="F28" s="80"/>
      <c r="G28" s="80"/>
      <c r="H28" s="80" t="s">
        <v>1451</v>
      </c>
      <c r="I28" s="80" t="s">
        <v>1452</v>
      </c>
      <c r="J28" s="80"/>
      <c r="K28" s="81" t="s">
        <v>1396</v>
      </c>
      <c r="L28" s="80">
        <v>13440</v>
      </c>
      <c r="M28" s="82">
        <v>14115</v>
      </c>
    </row>
    <row r="29" spans="1:14" ht="76.5" customHeight="1">
      <c r="A29" s="78" t="s">
        <v>1453</v>
      </c>
      <c r="B29" s="79"/>
      <c r="C29" s="79"/>
      <c r="D29" s="2201"/>
      <c r="E29" s="80" t="s">
        <v>1372</v>
      </c>
      <c r="F29" s="80"/>
      <c r="G29" s="80"/>
      <c r="H29" s="80" t="s">
        <v>1454</v>
      </c>
      <c r="I29" s="80">
        <v>6</v>
      </c>
      <c r="J29" s="80"/>
      <c r="K29" s="81" t="s">
        <v>1396</v>
      </c>
      <c r="L29" s="80">
        <v>13650</v>
      </c>
      <c r="M29" s="82">
        <v>14335</v>
      </c>
    </row>
    <row r="30" spans="1:14" ht="76.5" customHeight="1">
      <c r="A30" s="184" t="s">
        <v>1455</v>
      </c>
      <c r="B30" s="98"/>
      <c r="C30" s="98"/>
      <c r="D30" s="2201"/>
      <c r="E30" s="99" t="s">
        <v>1372</v>
      </c>
      <c r="F30" s="99"/>
      <c r="G30" s="99"/>
      <c r="H30" s="99" t="s">
        <v>1456</v>
      </c>
      <c r="I30" s="99">
        <v>6</v>
      </c>
      <c r="J30" s="99"/>
      <c r="K30" s="81" t="s">
        <v>1396</v>
      </c>
      <c r="L30" s="99">
        <v>54600</v>
      </c>
      <c r="M30" s="136">
        <v>57330</v>
      </c>
    </row>
    <row r="31" spans="1:14" ht="63" customHeight="1">
      <c r="A31" s="78" t="s">
        <v>1457</v>
      </c>
      <c r="B31" s="79"/>
      <c r="C31" s="80"/>
      <c r="D31" s="99" t="s">
        <v>1402</v>
      </c>
      <c r="E31" s="80" t="s">
        <v>1403</v>
      </c>
      <c r="F31" s="80"/>
      <c r="G31" s="80">
        <v>4</v>
      </c>
      <c r="H31" s="81" t="s">
        <v>1408</v>
      </c>
      <c r="I31" s="80">
        <v>5.7</v>
      </c>
      <c r="J31" s="99">
        <v>0.01</v>
      </c>
      <c r="K31" s="105" t="s">
        <v>327</v>
      </c>
      <c r="L31" s="80">
        <v>3755</v>
      </c>
      <c r="M31" s="82">
        <v>4030</v>
      </c>
    </row>
    <row r="32" spans="1:14" ht="72" customHeight="1">
      <c r="A32" s="78" t="s">
        <v>1458</v>
      </c>
      <c r="B32" s="79"/>
      <c r="C32" s="359" t="s">
        <v>1403</v>
      </c>
      <c r="D32" s="360" t="s">
        <v>1402</v>
      </c>
      <c r="E32" s="80" t="s">
        <v>1403</v>
      </c>
      <c r="F32" s="80"/>
      <c r="G32" s="80">
        <v>4</v>
      </c>
      <c r="H32" s="80" t="s">
        <v>1459</v>
      </c>
      <c r="I32" s="80">
        <v>6.5</v>
      </c>
      <c r="J32" s="80">
        <v>1.2E-2</v>
      </c>
      <c r="K32" s="105" t="s">
        <v>327</v>
      </c>
      <c r="L32" s="80">
        <v>2000</v>
      </c>
      <c r="M32" s="100">
        <v>2145</v>
      </c>
      <c r="N32" s="101"/>
    </row>
    <row r="33" spans="1:22" ht="12" customHeight="1">
      <c r="A33" s="2204" t="s">
        <v>1460</v>
      </c>
      <c r="B33" s="2204"/>
      <c r="C33" s="2204"/>
      <c r="D33" s="2204"/>
      <c r="E33" s="2204"/>
      <c r="F33" s="2204"/>
      <c r="G33" s="2204"/>
      <c r="H33" s="2204"/>
      <c r="I33" s="2204"/>
      <c r="J33" s="2204"/>
      <c r="K33" s="2204"/>
      <c r="L33" s="2204"/>
      <c r="M33" s="2204"/>
      <c r="N33" s="101"/>
    </row>
    <row r="34" spans="1:22" ht="27.75" customHeight="1">
      <c r="A34" s="78" t="s">
        <v>1461</v>
      </c>
      <c r="B34" s="2134"/>
      <c r="C34" s="100" t="s">
        <v>1394</v>
      </c>
      <c r="D34" s="2177" t="s">
        <v>1402</v>
      </c>
      <c r="E34" s="2177" t="s">
        <v>1462</v>
      </c>
      <c r="F34" s="2176">
        <v>10</v>
      </c>
      <c r="G34" s="2176">
        <v>8</v>
      </c>
      <c r="H34" s="80" t="s">
        <v>1463</v>
      </c>
      <c r="I34" s="80">
        <v>9</v>
      </c>
      <c r="J34" s="80">
        <v>0.01</v>
      </c>
      <c r="K34" s="105" t="s">
        <v>327</v>
      </c>
      <c r="L34" s="80">
        <v>3390</v>
      </c>
      <c r="M34" s="100">
        <v>3640</v>
      </c>
      <c r="N34" s="101"/>
    </row>
    <row r="35" spans="1:22" ht="26.25" customHeight="1">
      <c r="A35" s="78" t="s">
        <v>1464</v>
      </c>
      <c r="B35" s="2134"/>
      <c r="C35" s="100"/>
      <c r="D35" s="2177"/>
      <c r="E35" s="2177"/>
      <c r="F35" s="2177"/>
      <c r="G35" s="2177"/>
      <c r="H35" s="80" t="s">
        <v>1465</v>
      </c>
      <c r="I35" s="80">
        <v>11</v>
      </c>
      <c r="J35" s="80">
        <v>1.4999999999999999E-2</v>
      </c>
      <c r="K35" s="105" t="s">
        <v>327</v>
      </c>
      <c r="L35" s="80">
        <v>4215</v>
      </c>
      <c r="M35" s="100">
        <v>4525</v>
      </c>
      <c r="N35" s="101"/>
    </row>
    <row r="36" spans="1:22" ht="22.5" customHeight="1">
      <c r="A36" s="78" t="s">
        <v>1466</v>
      </c>
      <c r="B36" s="2134"/>
      <c r="C36" s="100"/>
      <c r="D36" s="2177"/>
      <c r="E36" s="2177"/>
      <c r="F36" s="2177"/>
      <c r="G36" s="2177"/>
      <c r="H36" s="80" t="s">
        <v>1467</v>
      </c>
      <c r="I36" s="80">
        <v>15</v>
      </c>
      <c r="J36" s="80">
        <v>1.9E-2</v>
      </c>
      <c r="K36" s="105" t="s">
        <v>327</v>
      </c>
      <c r="L36" s="80">
        <v>5665</v>
      </c>
      <c r="M36" s="100">
        <v>6085</v>
      </c>
      <c r="N36" s="101"/>
    </row>
    <row r="37" spans="1:22" ht="73.5" customHeight="1">
      <c r="A37" s="184" t="s">
        <v>1468</v>
      </c>
      <c r="B37" s="79"/>
      <c r="C37" s="360" t="s">
        <v>1394</v>
      </c>
      <c r="D37" s="80" t="s">
        <v>1402</v>
      </c>
      <c r="E37" s="80" t="s">
        <v>1394</v>
      </c>
      <c r="F37" s="80">
        <v>10</v>
      </c>
      <c r="G37" s="80">
        <v>8</v>
      </c>
      <c r="H37" s="80" t="s">
        <v>1469</v>
      </c>
      <c r="I37" s="80">
        <v>13.5</v>
      </c>
      <c r="J37" s="80">
        <v>3.2000000000000001E-2</v>
      </c>
      <c r="K37" s="105" t="s">
        <v>327</v>
      </c>
      <c r="L37" s="99">
        <v>4780</v>
      </c>
      <c r="M37" s="82">
        <v>5135</v>
      </c>
    </row>
    <row r="38" spans="1:22" ht="32.25" customHeight="1">
      <c r="A38" s="78" t="s">
        <v>1470</v>
      </c>
      <c r="B38" s="2134"/>
      <c r="C38" s="80"/>
      <c r="D38" s="2177" t="s">
        <v>1402</v>
      </c>
      <c r="E38" s="2177" t="s">
        <v>1471</v>
      </c>
      <c r="F38" s="2177">
        <v>10</v>
      </c>
      <c r="G38" s="2177">
        <v>8</v>
      </c>
      <c r="H38" s="80" t="s">
        <v>1472</v>
      </c>
      <c r="I38" s="80">
        <v>10.4</v>
      </c>
      <c r="J38" s="80">
        <v>0.01</v>
      </c>
      <c r="K38" s="105" t="s">
        <v>327</v>
      </c>
      <c r="L38" s="80">
        <v>2760</v>
      </c>
      <c r="M38" s="82">
        <v>2965</v>
      </c>
    </row>
    <row r="39" spans="1:22" ht="30" customHeight="1">
      <c r="A39" s="78" t="s">
        <v>1473</v>
      </c>
      <c r="B39" s="2134"/>
      <c r="C39" s="80"/>
      <c r="D39" s="2177"/>
      <c r="E39" s="2177"/>
      <c r="F39" s="2177"/>
      <c r="G39" s="2177"/>
      <c r="H39" s="80" t="s">
        <v>1474</v>
      </c>
      <c r="I39" s="80">
        <v>13</v>
      </c>
      <c r="J39" s="80">
        <v>1.4999999999999999E-2</v>
      </c>
      <c r="K39" s="105" t="s">
        <v>327</v>
      </c>
      <c r="L39" s="80">
        <v>3465</v>
      </c>
      <c r="M39" s="82">
        <v>3720</v>
      </c>
    </row>
    <row r="40" spans="1:22" ht="32.25" customHeight="1">
      <c r="A40" s="78" t="s">
        <v>1475</v>
      </c>
      <c r="B40" s="2134"/>
      <c r="C40" s="80"/>
      <c r="D40" s="2177"/>
      <c r="E40" s="2177"/>
      <c r="F40" s="2177"/>
      <c r="G40" s="2177"/>
      <c r="H40" s="80" t="s">
        <v>1476</v>
      </c>
      <c r="I40" s="80">
        <v>17</v>
      </c>
      <c r="J40" s="80">
        <v>1.9E-2</v>
      </c>
      <c r="K40" s="105" t="s">
        <v>327</v>
      </c>
      <c r="L40" s="80">
        <v>4530</v>
      </c>
      <c r="M40" s="82">
        <v>4865</v>
      </c>
    </row>
    <row r="41" spans="1:22" ht="29.25" customHeight="1">
      <c r="A41" s="78" t="s">
        <v>1477</v>
      </c>
      <c r="B41" s="2134"/>
      <c r="C41" s="80"/>
      <c r="D41" s="2177"/>
      <c r="E41" s="2177"/>
      <c r="F41" s="2177"/>
      <c r="G41" s="2177"/>
      <c r="H41" s="80" t="s">
        <v>1478</v>
      </c>
      <c r="I41" s="80">
        <v>21</v>
      </c>
      <c r="J41" s="80">
        <v>2.3E-2</v>
      </c>
      <c r="K41" s="105" t="s">
        <v>327</v>
      </c>
      <c r="L41" s="80">
        <v>5630</v>
      </c>
      <c r="M41" s="82">
        <v>6045</v>
      </c>
    </row>
    <row r="42" spans="1:22" s="135" customFormat="1" ht="29.25" customHeight="1">
      <c r="A42" s="184" t="s">
        <v>1479</v>
      </c>
      <c r="B42" s="2134"/>
      <c r="C42" s="80"/>
      <c r="D42" s="2177"/>
      <c r="E42" s="2177"/>
      <c r="F42" s="2177"/>
      <c r="G42" s="2177"/>
      <c r="H42" s="80" t="s">
        <v>1480</v>
      </c>
      <c r="I42" s="81">
        <v>21.5</v>
      </c>
      <c r="J42" s="80">
        <v>2.4E-2</v>
      </c>
      <c r="K42" s="105" t="s">
        <v>327</v>
      </c>
      <c r="L42" s="99">
        <v>5750</v>
      </c>
      <c r="M42" s="82">
        <v>6175</v>
      </c>
      <c r="N42" s="52"/>
      <c r="O42" s="52"/>
      <c r="P42" s="52"/>
      <c r="Q42" s="53"/>
      <c r="R42" s="52"/>
      <c r="S42" s="52"/>
      <c r="T42" s="52"/>
      <c r="U42" s="52"/>
      <c r="V42" s="52"/>
    </row>
    <row r="43" spans="1:22" ht="32.25" customHeight="1">
      <c r="A43" s="78" t="s">
        <v>1481</v>
      </c>
      <c r="B43" s="2134"/>
      <c r="C43" s="80"/>
      <c r="D43" s="2177" t="s">
        <v>1402</v>
      </c>
      <c r="E43" s="2177" t="s">
        <v>1462</v>
      </c>
      <c r="F43" s="2177">
        <v>10</v>
      </c>
      <c r="G43" s="2177">
        <v>4</v>
      </c>
      <c r="H43" s="80" t="s">
        <v>1482</v>
      </c>
      <c r="I43" s="81">
        <v>10.6</v>
      </c>
      <c r="J43" s="80">
        <v>0.01</v>
      </c>
      <c r="K43" s="105" t="s">
        <v>327</v>
      </c>
      <c r="L43" s="80">
        <v>3235</v>
      </c>
      <c r="M43" s="82">
        <v>3475</v>
      </c>
    </row>
    <row r="44" spans="1:22" ht="29.25" customHeight="1">
      <c r="A44" s="78" t="s">
        <v>1483</v>
      </c>
      <c r="B44" s="2134"/>
      <c r="C44" s="80"/>
      <c r="D44" s="2177"/>
      <c r="E44" s="2177"/>
      <c r="F44" s="2177"/>
      <c r="G44" s="2177"/>
      <c r="H44" s="80" t="s">
        <v>1484</v>
      </c>
      <c r="I44" s="81">
        <v>13.5</v>
      </c>
      <c r="J44" s="80">
        <v>1.4999999999999999E-2</v>
      </c>
      <c r="K44" s="105" t="s">
        <v>327</v>
      </c>
      <c r="L44" s="80">
        <v>4030</v>
      </c>
      <c r="M44" s="154">
        <v>4330</v>
      </c>
    </row>
    <row r="45" spans="1:22" s="135" customFormat="1" ht="29.25" customHeight="1">
      <c r="A45" s="78" t="s">
        <v>1485</v>
      </c>
      <c r="B45" s="2134"/>
      <c r="C45" s="80"/>
      <c r="D45" s="2177"/>
      <c r="E45" s="2177"/>
      <c r="F45" s="2177"/>
      <c r="G45" s="2177"/>
      <c r="H45" s="80" t="s">
        <v>1486</v>
      </c>
      <c r="I45" s="81">
        <v>17.600000000000001</v>
      </c>
      <c r="J45" s="80">
        <v>1.9E-2</v>
      </c>
      <c r="K45" s="105" t="s">
        <v>327</v>
      </c>
      <c r="L45" s="80">
        <v>5375</v>
      </c>
      <c r="M45" s="82">
        <v>5775</v>
      </c>
      <c r="N45" s="52"/>
      <c r="O45" s="52"/>
      <c r="P45" s="52"/>
      <c r="Q45" s="53"/>
      <c r="R45" s="52"/>
      <c r="S45" s="52"/>
      <c r="T45" s="52"/>
      <c r="U45" s="52"/>
      <c r="V45" s="52"/>
    </row>
    <row r="46" spans="1:22" ht="32.25" customHeight="1">
      <c r="A46" s="78" t="s">
        <v>1487</v>
      </c>
      <c r="B46" s="2134"/>
      <c r="C46" s="80"/>
      <c r="D46" s="2177" t="s">
        <v>1402</v>
      </c>
      <c r="E46" s="2177" t="s">
        <v>1462</v>
      </c>
      <c r="F46" s="2177">
        <v>10</v>
      </c>
      <c r="G46" s="2177">
        <v>6</v>
      </c>
      <c r="H46" s="80" t="s">
        <v>1463</v>
      </c>
      <c r="I46" s="81">
        <v>9</v>
      </c>
      <c r="J46" s="80">
        <v>0.01</v>
      </c>
      <c r="K46" s="105" t="s">
        <v>327</v>
      </c>
      <c r="L46" s="80">
        <v>2845</v>
      </c>
      <c r="M46" s="136">
        <v>3055</v>
      </c>
    </row>
    <row r="47" spans="1:22" ht="29.25" customHeight="1">
      <c r="A47" s="78" t="s">
        <v>1488</v>
      </c>
      <c r="B47" s="2134"/>
      <c r="C47" s="80"/>
      <c r="D47" s="2177"/>
      <c r="E47" s="2177"/>
      <c r="F47" s="2177"/>
      <c r="G47" s="2177"/>
      <c r="H47" s="80" t="s">
        <v>1465</v>
      </c>
      <c r="I47" s="80">
        <v>11</v>
      </c>
      <c r="J47" s="80">
        <v>1.4999999999999999E-2</v>
      </c>
      <c r="K47" s="105" t="s">
        <v>327</v>
      </c>
      <c r="L47" s="80">
        <v>3485</v>
      </c>
      <c r="M47" s="136">
        <v>3745</v>
      </c>
    </row>
    <row r="48" spans="1:22" s="135" customFormat="1" ht="29.25" customHeight="1">
      <c r="A48" s="78" t="s">
        <v>1489</v>
      </c>
      <c r="B48" s="2134"/>
      <c r="C48" s="80"/>
      <c r="D48" s="2177"/>
      <c r="E48" s="2177"/>
      <c r="F48" s="2177"/>
      <c r="G48" s="2177"/>
      <c r="H48" s="80" t="s">
        <v>1467</v>
      </c>
      <c r="I48" s="80">
        <v>14.6</v>
      </c>
      <c r="J48" s="80">
        <v>1.9E-2</v>
      </c>
      <c r="K48" s="105" t="s">
        <v>327</v>
      </c>
      <c r="L48" s="80">
        <v>4685</v>
      </c>
      <c r="M48" s="82">
        <v>5035</v>
      </c>
      <c r="N48" s="52"/>
      <c r="O48" s="52"/>
      <c r="P48" s="52"/>
      <c r="Q48" s="53"/>
      <c r="R48" s="52"/>
      <c r="S48" s="52"/>
      <c r="T48" s="52"/>
      <c r="U48" s="52"/>
      <c r="V48" s="52"/>
    </row>
    <row r="49" spans="1:13" ht="23.25" customHeight="1">
      <c r="A49" s="182" t="s">
        <v>1490</v>
      </c>
      <c r="B49" s="2134"/>
      <c r="C49" s="80"/>
      <c r="D49" s="2177" t="s">
        <v>1402</v>
      </c>
      <c r="E49" s="2177" t="s">
        <v>1394</v>
      </c>
      <c r="F49" s="2177">
        <v>10</v>
      </c>
      <c r="G49" s="2177">
        <v>8</v>
      </c>
      <c r="H49" s="80" t="s">
        <v>1491</v>
      </c>
      <c r="I49" s="80">
        <v>12.7</v>
      </c>
      <c r="J49" s="80">
        <v>2.7E-2</v>
      </c>
      <c r="K49" s="105" t="s">
        <v>327</v>
      </c>
      <c r="L49" s="75">
        <v>4155</v>
      </c>
      <c r="M49" s="102">
        <v>4460</v>
      </c>
    </row>
    <row r="50" spans="1:13" ht="24">
      <c r="A50" s="78" t="s">
        <v>1492</v>
      </c>
      <c r="B50" s="2134"/>
      <c r="C50" s="80"/>
      <c r="D50" s="2177"/>
      <c r="E50" s="2177"/>
      <c r="F50" s="2177"/>
      <c r="G50" s="2177"/>
      <c r="H50" s="80" t="s">
        <v>1493</v>
      </c>
      <c r="I50" s="80">
        <v>16.7</v>
      </c>
      <c r="J50" s="80">
        <v>5.3999999999999999E-2</v>
      </c>
      <c r="K50" s="105" t="s">
        <v>327</v>
      </c>
      <c r="L50" s="80">
        <v>5460</v>
      </c>
      <c r="M50" s="82">
        <v>5865</v>
      </c>
    </row>
    <row r="51" spans="1:13" ht="24">
      <c r="A51" s="78" t="s">
        <v>1494</v>
      </c>
      <c r="B51" s="2134"/>
      <c r="C51" s="80"/>
      <c r="D51" s="2177"/>
      <c r="E51" s="2177"/>
      <c r="F51" s="2177"/>
      <c r="G51" s="2177"/>
      <c r="H51" s="80" t="s">
        <v>1495</v>
      </c>
      <c r="I51" s="80">
        <v>18.3</v>
      </c>
      <c r="J51" s="80">
        <v>6.4000000000000001E-2</v>
      </c>
      <c r="K51" s="105" t="s">
        <v>327</v>
      </c>
      <c r="L51" s="80">
        <v>5980</v>
      </c>
      <c r="M51" s="82">
        <v>6425</v>
      </c>
    </row>
    <row r="52" spans="1:13" ht="24">
      <c r="A52" s="78" t="s">
        <v>1496</v>
      </c>
      <c r="B52" s="2134"/>
      <c r="C52" s="80"/>
      <c r="D52" s="2177"/>
      <c r="E52" s="2177"/>
      <c r="F52" s="2177"/>
      <c r="G52" s="2177"/>
      <c r="H52" s="80" t="s">
        <v>1497</v>
      </c>
      <c r="I52" s="80">
        <v>20.8</v>
      </c>
      <c r="J52" s="80">
        <v>8.1000000000000003E-2</v>
      </c>
      <c r="K52" s="105" t="s">
        <v>327</v>
      </c>
      <c r="L52" s="80">
        <v>6805</v>
      </c>
      <c r="M52" s="82">
        <v>7310</v>
      </c>
    </row>
    <row r="53" spans="1:13" ht="24">
      <c r="A53" s="78" t="s">
        <v>1498</v>
      </c>
      <c r="B53" s="2134"/>
      <c r="C53" s="80"/>
      <c r="D53" s="2177"/>
      <c r="E53" s="2177"/>
      <c r="F53" s="2177"/>
      <c r="G53" s="2177"/>
      <c r="H53" s="80" t="s">
        <v>1499</v>
      </c>
      <c r="I53" s="80">
        <v>25</v>
      </c>
      <c r="J53" s="80">
        <v>0.108</v>
      </c>
      <c r="K53" s="105" t="s">
        <v>327</v>
      </c>
      <c r="L53" s="80">
        <v>8170</v>
      </c>
      <c r="M53" s="82">
        <v>8775</v>
      </c>
    </row>
    <row r="54" spans="1:13" ht="24" customHeight="1">
      <c r="A54" s="78" t="s">
        <v>1500</v>
      </c>
      <c r="B54" s="2134"/>
      <c r="C54" s="80"/>
      <c r="D54" s="2177"/>
      <c r="E54" s="2177"/>
      <c r="F54" s="2177"/>
      <c r="G54" s="2177"/>
      <c r="H54" s="80" t="s">
        <v>1501</v>
      </c>
      <c r="I54" s="80">
        <v>32.9</v>
      </c>
      <c r="J54" s="80">
        <v>0.16200000000000001</v>
      </c>
      <c r="K54" s="105" t="s">
        <v>327</v>
      </c>
      <c r="L54" s="80">
        <v>10745</v>
      </c>
      <c r="M54" s="82">
        <v>11545</v>
      </c>
    </row>
    <row r="55" spans="1:13" ht="24" customHeight="1">
      <c r="A55" s="78" t="s">
        <v>1502</v>
      </c>
      <c r="B55" s="2134"/>
      <c r="C55" s="80"/>
      <c r="D55" s="2177" t="s">
        <v>1402</v>
      </c>
      <c r="E55" s="2177" t="s">
        <v>1394</v>
      </c>
      <c r="F55" s="2177">
        <v>10</v>
      </c>
      <c r="G55" s="2177">
        <v>8</v>
      </c>
      <c r="H55" s="80" t="s">
        <v>1503</v>
      </c>
      <c r="I55" s="80">
        <v>15.8</v>
      </c>
      <c r="J55" s="80">
        <v>3.2000000000000001E-2</v>
      </c>
      <c r="K55" s="105" t="s">
        <v>327</v>
      </c>
      <c r="L55" s="80">
        <v>4780</v>
      </c>
      <c r="M55" s="82">
        <v>5135</v>
      </c>
    </row>
    <row r="56" spans="1:13" ht="24" customHeight="1">
      <c r="A56" s="78" t="s">
        <v>1504</v>
      </c>
      <c r="B56" s="2134"/>
      <c r="C56" s="80"/>
      <c r="D56" s="2177"/>
      <c r="E56" s="2177"/>
      <c r="F56" s="2177"/>
      <c r="G56" s="2177"/>
      <c r="H56" s="80" t="s">
        <v>1505</v>
      </c>
      <c r="I56" s="80">
        <v>21.7</v>
      </c>
      <c r="J56" s="80">
        <v>0.04</v>
      </c>
      <c r="K56" s="105" t="s">
        <v>327</v>
      </c>
      <c r="L56" s="80">
        <v>6575</v>
      </c>
      <c r="M56" s="82">
        <v>7060</v>
      </c>
    </row>
    <row r="57" spans="1:13" ht="24" customHeight="1">
      <c r="A57" s="78" t="s">
        <v>1506</v>
      </c>
      <c r="B57" s="2134"/>
      <c r="C57" s="80"/>
      <c r="D57" s="2177"/>
      <c r="E57" s="2177"/>
      <c r="F57" s="2177"/>
      <c r="G57" s="2177"/>
      <c r="H57" s="80" t="s">
        <v>1507</v>
      </c>
      <c r="I57" s="80">
        <v>24.1</v>
      </c>
      <c r="J57" s="80">
        <v>4.2999999999999997E-2</v>
      </c>
      <c r="K57" s="105" t="s">
        <v>327</v>
      </c>
      <c r="L57" s="80">
        <v>6995</v>
      </c>
      <c r="M57" s="82">
        <v>7515</v>
      </c>
    </row>
    <row r="58" spans="1:13" ht="24" customHeight="1">
      <c r="A58" s="78" t="s">
        <v>1508</v>
      </c>
      <c r="B58" s="2134"/>
      <c r="C58" s="80"/>
      <c r="D58" s="2177"/>
      <c r="E58" s="2177"/>
      <c r="F58" s="2177"/>
      <c r="G58" s="2177"/>
      <c r="H58" s="80" t="s">
        <v>1509</v>
      </c>
      <c r="I58" s="80">
        <v>27.7</v>
      </c>
      <c r="J58" s="80">
        <v>4.7E-2</v>
      </c>
      <c r="K58" s="105" t="s">
        <v>327</v>
      </c>
      <c r="L58" s="80">
        <v>8050</v>
      </c>
      <c r="M58" s="82">
        <v>8645</v>
      </c>
    </row>
    <row r="59" spans="1:13" ht="24" customHeight="1">
      <c r="A59" s="78" t="s">
        <v>1510</v>
      </c>
      <c r="B59" s="2134"/>
      <c r="C59" s="80"/>
      <c r="D59" s="2177"/>
      <c r="E59" s="2177"/>
      <c r="F59" s="2177"/>
      <c r="G59" s="2177"/>
      <c r="H59" s="80" t="s">
        <v>1511</v>
      </c>
      <c r="I59" s="80">
        <v>33.6</v>
      </c>
      <c r="J59" s="80">
        <v>5.5E-2</v>
      </c>
      <c r="K59" s="105" t="s">
        <v>327</v>
      </c>
      <c r="L59" s="80">
        <v>9780</v>
      </c>
      <c r="M59" s="82">
        <v>10505</v>
      </c>
    </row>
    <row r="60" spans="1:13" ht="24" customHeight="1">
      <c r="A60" s="78" t="s">
        <v>1512</v>
      </c>
      <c r="B60" s="2134"/>
      <c r="C60" s="80"/>
      <c r="D60" s="2177"/>
      <c r="E60" s="2177"/>
      <c r="F60" s="2177"/>
      <c r="G60" s="2177"/>
      <c r="H60" s="80" t="s">
        <v>1513</v>
      </c>
      <c r="I60" s="80">
        <v>45.8</v>
      </c>
      <c r="J60" s="80">
        <v>7.0000000000000007E-2</v>
      </c>
      <c r="K60" s="105" t="s">
        <v>327</v>
      </c>
      <c r="L60" s="80">
        <v>13290</v>
      </c>
      <c r="M60" s="82">
        <v>14275</v>
      </c>
    </row>
    <row r="61" spans="1:13" ht="24" customHeight="1">
      <c r="A61" s="78" t="s">
        <v>1514</v>
      </c>
      <c r="B61" s="2134"/>
      <c r="C61" s="80"/>
      <c r="D61" s="2177" t="s">
        <v>1402</v>
      </c>
      <c r="E61" s="2177" t="s">
        <v>1394</v>
      </c>
      <c r="F61" s="2177">
        <v>10</v>
      </c>
      <c r="G61" s="2177">
        <v>8</v>
      </c>
      <c r="H61" s="80" t="s">
        <v>1503</v>
      </c>
      <c r="I61" s="80">
        <v>13.9</v>
      </c>
      <c r="J61" s="80">
        <v>0.03</v>
      </c>
      <c r="K61" s="105" t="s">
        <v>327</v>
      </c>
      <c r="L61" s="80">
        <v>4215</v>
      </c>
      <c r="M61" s="82">
        <v>4525</v>
      </c>
    </row>
    <row r="62" spans="1:13" ht="24" customHeight="1">
      <c r="A62" s="78" t="s">
        <v>1515</v>
      </c>
      <c r="B62" s="2134"/>
      <c r="C62" s="80"/>
      <c r="D62" s="2177"/>
      <c r="E62" s="2177"/>
      <c r="F62" s="2177"/>
      <c r="G62" s="2177"/>
      <c r="H62" s="80" t="s">
        <v>1505</v>
      </c>
      <c r="I62" s="80">
        <v>18.100000000000001</v>
      </c>
      <c r="J62" s="80">
        <v>3.4000000000000002E-2</v>
      </c>
      <c r="K62" s="105" t="s">
        <v>327</v>
      </c>
      <c r="L62" s="80">
        <v>5485</v>
      </c>
      <c r="M62" s="82">
        <v>5890</v>
      </c>
    </row>
    <row r="63" spans="1:13" ht="24" customHeight="1">
      <c r="A63" s="78" t="s">
        <v>1516</v>
      </c>
      <c r="B63" s="2134"/>
      <c r="C63" s="80"/>
      <c r="D63" s="2177"/>
      <c r="E63" s="2177"/>
      <c r="F63" s="2177"/>
      <c r="G63" s="2177"/>
      <c r="H63" s="80" t="s">
        <v>1507</v>
      </c>
      <c r="I63" s="80">
        <v>19.600000000000001</v>
      </c>
      <c r="J63" s="80">
        <v>3.5000000000000003E-2</v>
      </c>
      <c r="K63" s="105" t="s">
        <v>327</v>
      </c>
      <c r="L63" s="80">
        <v>5930</v>
      </c>
      <c r="M63" s="82">
        <v>6370</v>
      </c>
    </row>
    <row r="64" spans="1:13" ht="24" customHeight="1">
      <c r="A64" s="78" t="s">
        <v>1517</v>
      </c>
      <c r="B64" s="2134"/>
      <c r="C64" s="80"/>
      <c r="D64" s="2177"/>
      <c r="E64" s="2177"/>
      <c r="F64" s="2177"/>
      <c r="G64" s="2177"/>
      <c r="H64" s="80" t="s">
        <v>1509</v>
      </c>
      <c r="I64" s="80">
        <v>22</v>
      </c>
      <c r="J64" s="80">
        <v>3.7999999999999999E-2</v>
      </c>
      <c r="K64" s="105" t="s">
        <v>327</v>
      </c>
      <c r="L64" s="80">
        <v>6655</v>
      </c>
      <c r="M64" s="82">
        <v>7150</v>
      </c>
    </row>
    <row r="65" spans="1:22" ht="24" customHeight="1">
      <c r="A65" s="78" t="s">
        <v>1518</v>
      </c>
      <c r="B65" s="2134"/>
      <c r="C65" s="80"/>
      <c r="D65" s="2177"/>
      <c r="E65" s="2177"/>
      <c r="F65" s="2177"/>
      <c r="G65" s="2177"/>
      <c r="H65" s="80" t="s">
        <v>1511</v>
      </c>
      <c r="I65" s="80">
        <v>26</v>
      </c>
      <c r="J65" s="80">
        <v>4.2000000000000003E-2</v>
      </c>
      <c r="K65" s="105" t="s">
        <v>327</v>
      </c>
      <c r="L65" s="80">
        <v>7565</v>
      </c>
      <c r="M65" s="82">
        <v>8125</v>
      </c>
    </row>
    <row r="66" spans="1:22" ht="24" customHeight="1">
      <c r="A66" s="78" t="s">
        <v>1519</v>
      </c>
      <c r="B66" s="2134"/>
      <c r="C66" s="80"/>
      <c r="D66" s="2177"/>
      <c r="E66" s="2177"/>
      <c r="F66" s="2177"/>
      <c r="G66" s="2177"/>
      <c r="H66" s="80" t="s">
        <v>1513</v>
      </c>
      <c r="I66" s="80">
        <v>34.200000000000003</v>
      </c>
      <c r="J66" s="80">
        <v>0.05</v>
      </c>
      <c r="K66" s="105" t="s">
        <v>327</v>
      </c>
      <c r="L66" s="80">
        <v>9935</v>
      </c>
      <c r="M66" s="82">
        <v>10675</v>
      </c>
    </row>
    <row r="67" spans="1:22" ht="51.75" customHeight="1">
      <c r="A67" s="364" t="s">
        <v>1520</v>
      </c>
      <c r="B67" s="79"/>
      <c r="C67" s="80"/>
      <c r="D67" s="80" t="s">
        <v>1402</v>
      </c>
      <c r="E67" s="80" t="s">
        <v>1394</v>
      </c>
      <c r="F67" s="80">
        <v>10</v>
      </c>
      <c r="G67" s="80">
        <v>4</v>
      </c>
      <c r="H67" s="80" t="s">
        <v>1521</v>
      </c>
      <c r="I67" s="80">
        <v>5.5</v>
      </c>
      <c r="J67" s="80">
        <v>1.7999999999999999E-2</v>
      </c>
      <c r="K67" s="105" t="s">
        <v>327</v>
      </c>
      <c r="L67" s="99">
        <v>2240</v>
      </c>
      <c r="M67" s="136">
        <v>2405</v>
      </c>
    </row>
    <row r="68" spans="1:22" ht="32.25" customHeight="1">
      <c r="A68" s="78" t="s">
        <v>1522</v>
      </c>
      <c r="B68" s="2134"/>
      <c r="C68" s="80"/>
      <c r="D68" s="2177" t="s">
        <v>1402</v>
      </c>
      <c r="E68" s="2177" t="s">
        <v>1394</v>
      </c>
      <c r="F68" s="2177">
        <v>10</v>
      </c>
      <c r="G68" s="2177">
        <v>8</v>
      </c>
      <c r="H68" s="80" t="s">
        <v>1523</v>
      </c>
      <c r="I68" s="80">
        <v>9</v>
      </c>
      <c r="J68" s="80">
        <v>4.0000000000000001E-3</v>
      </c>
      <c r="K68" s="105" t="s">
        <v>327</v>
      </c>
      <c r="L68" s="99">
        <v>3125</v>
      </c>
      <c r="M68" s="136">
        <v>3355</v>
      </c>
    </row>
    <row r="69" spans="1:22" ht="30" customHeight="1">
      <c r="A69" s="78" t="s">
        <v>1524</v>
      </c>
      <c r="B69" s="2134"/>
      <c r="C69" s="80"/>
      <c r="D69" s="2177"/>
      <c r="E69" s="2177"/>
      <c r="F69" s="2177"/>
      <c r="G69" s="2177"/>
      <c r="H69" s="80" t="s">
        <v>1525</v>
      </c>
      <c r="I69" s="80">
        <v>12.7</v>
      </c>
      <c r="J69" s="80">
        <v>7.1999999999999998E-3</v>
      </c>
      <c r="K69" s="105" t="s">
        <v>327</v>
      </c>
      <c r="L69" s="99">
        <v>4070</v>
      </c>
      <c r="M69" s="136">
        <v>4370</v>
      </c>
    </row>
    <row r="70" spans="1:22" ht="32.25" customHeight="1">
      <c r="A70" s="78" t="s">
        <v>1526</v>
      </c>
      <c r="B70" s="2134"/>
      <c r="C70" s="80"/>
      <c r="D70" s="2177"/>
      <c r="E70" s="2177"/>
      <c r="F70" s="2177"/>
      <c r="G70" s="2177"/>
      <c r="H70" s="80" t="s">
        <v>1527</v>
      </c>
      <c r="I70" s="80">
        <v>14</v>
      </c>
      <c r="J70" s="80">
        <v>8.6E-3</v>
      </c>
      <c r="K70" s="105" t="s">
        <v>327</v>
      </c>
      <c r="L70" s="99">
        <v>4395</v>
      </c>
      <c r="M70" s="136">
        <v>4720</v>
      </c>
    </row>
    <row r="71" spans="1:22" ht="29.25" customHeight="1">
      <c r="A71" s="78" t="s">
        <v>1528</v>
      </c>
      <c r="B71" s="2134"/>
      <c r="C71" s="80"/>
      <c r="D71" s="2177"/>
      <c r="E71" s="2177"/>
      <c r="F71" s="2177"/>
      <c r="G71" s="2177"/>
      <c r="H71" s="80" t="s">
        <v>1529</v>
      </c>
      <c r="I71" s="80">
        <v>15.8</v>
      </c>
      <c r="J71" s="80">
        <v>1.0800000000000001E-2</v>
      </c>
      <c r="K71" s="105" t="s">
        <v>327</v>
      </c>
      <c r="L71" s="99">
        <v>5035</v>
      </c>
      <c r="M71" s="136">
        <v>5410</v>
      </c>
    </row>
    <row r="72" spans="1:22" s="135" customFormat="1" ht="29.25" customHeight="1">
      <c r="A72" s="78" t="s">
        <v>1530</v>
      </c>
      <c r="B72" s="2134"/>
      <c r="C72" s="80"/>
      <c r="D72" s="2177"/>
      <c r="E72" s="2177"/>
      <c r="F72" s="2177"/>
      <c r="G72" s="2177"/>
      <c r="H72" s="80" t="s">
        <v>1531</v>
      </c>
      <c r="I72" s="80">
        <v>18.7</v>
      </c>
      <c r="J72" s="80">
        <v>2.1999999999999999E-2</v>
      </c>
      <c r="K72" s="105" t="s">
        <v>327</v>
      </c>
      <c r="L72" s="80">
        <v>5980</v>
      </c>
      <c r="M72" s="82">
        <v>6425</v>
      </c>
      <c r="N72" s="52"/>
      <c r="O72" s="52"/>
      <c r="P72" s="52"/>
      <c r="Q72" s="53"/>
      <c r="R72" s="52"/>
      <c r="S72" s="52"/>
      <c r="T72" s="52"/>
      <c r="U72" s="52"/>
      <c r="V72" s="52"/>
    </row>
    <row r="73" spans="1:22" s="135" customFormat="1" ht="35.25" customHeight="1">
      <c r="A73" s="78" t="s">
        <v>1532</v>
      </c>
      <c r="B73" s="2134"/>
      <c r="C73" s="80"/>
      <c r="D73" s="2177"/>
      <c r="E73" s="2177"/>
      <c r="F73" s="2177"/>
      <c r="G73" s="2177"/>
      <c r="H73" s="80" t="s">
        <v>1533</v>
      </c>
      <c r="I73" s="80">
        <v>24.7</v>
      </c>
      <c r="J73" s="80">
        <v>3.3000000000000002E-2</v>
      </c>
      <c r="K73" s="105" t="s">
        <v>327</v>
      </c>
      <c r="L73" s="80">
        <v>7880</v>
      </c>
      <c r="M73" s="82">
        <v>8465</v>
      </c>
      <c r="N73" s="52"/>
      <c r="O73" s="52"/>
      <c r="P73" s="52"/>
      <c r="Q73" s="53"/>
      <c r="R73" s="52"/>
      <c r="S73" s="52"/>
      <c r="T73" s="52"/>
      <c r="U73" s="52"/>
      <c r="V73" s="52"/>
    </row>
    <row r="74" spans="1:22" ht="32.25" customHeight="1">
      <c r="A74" s="78" t="s">
        <v>1534</v>
      </c>
      <c r="B74" s="2134"/>
      <c r="C74" s="80"/>
      <c r="D74" s="2177" t="s">
        <v>1402</v>
      </c>
      <c r="E74" s="2177" t="s">
        <v>1394</v>
      </c>
      <c r="F74" s="2177">
        <v>10</v>
      </c>
      <c r="G74" s="2177">
        <v>8</v>
      </c>
      <c r="H74" s="80" t="s">
        <v>1523</v>
      </c>
      <c r="I74" s="80">
        <v>9</v>
      </c>
      <c r="J74" s="80">
        <v>1.7999999999999999E-2</v>
      </c>
      <c r="K74" s="105" t="s">
        <v>327</v>
      </c>
      <c r="L74" s="99">
        <v>3125</v>
      </c>
      <c r="M74" s="136">
        <v>3355</v>
      </c>
    </row>
    <row r="75" spans="1:22" ht="30" customHeight="1">
      <c r="A75" s="78" t="s">
        <v>1535</v>
      </c>
      <c r="B75" s="2134"/>
      <c r="C75" s="80"/>
      <c r="D75" s="2177"/>
      <c r="E75" s="2177"/>
      <c r="F75" s="2177"/>
      <c r="G75" s="2177"/>
      <c r="H75" s="80" t="s">
        <v>1525</v>
      </c>
      <c r="I75" s="80">
        <v>12.7</v>
      </c>
      <c r="J75" s="80">
        <v>2.1000000000000001E-2</v>
      </c>
      <c r="K75" s="105" t="s">
        <v>327</v>
      </c>
      <c r="L75" s="99">
        <v>4070</v>
      </c>
      <c r="M75" s="82">
        <v>4370</v>
      </c>
    </row>
    <row r="76" spans="1:22" ht="32.25" customHeight="1">
      <c r="A76" s="78" t="s">
        <v>1536</v>
      </c>
      <c r="B76" s="2134"/>
      <c r="C76" s="80"/>
      <c r="D76" s="2177"/>
      <c r="E76" s="2177"/>
      <c r="F76" s="2177"/>
      <c r="G76" s="2177"/>
      <c r="H76" s="80" t="s">
        <v>1527</v>
      </c>
      <c r="I76" s="80">
        <v>14</v>
      </c>
      <c r="J76" s="80">
        <v>2.3E-2</v>
      </c>
      <c r="K76" s="105" t="s">
        <v>327</v>
      </c>
      <c r="L76" s="99">
        <v>4395</v>
      </c>
      <c r="M76" s="136">
        <v>4720</v>
      </c>
    </row>
    <row r="77" spans="1:22" ht="29.25" customHeight="1">
      <c r="A77" s="78" t="s">
        <v>1537</v>
      </c>
      <c r="B77" s="2134"/>
      <c r="C77" s="80"/>
      <c r="D77" s="2177"/>
      <c r="E77" s="2177"/>
      <c r="F77" s="2177"/>
      <c r="G77" s="2177"/>
      <c r="H77" s="80" t="s">
        <v>1529</v>
      </c>
      <c r="I77" s="80">
        <v>15.8</v>
      </c>
      <c r="J77" s="80">
        <v>2.5000000000000001E-2</v>
      </c>
      <c r="K77" s="105" t="s">
        <v>327</v>
      </c>
      <c r="L77" s="99">
        <v>5035</v>
      </c>
      <c r="M77" s="136">
        <v>5410</v>
      </c>
    </row>
    <row r="78" spans="1:22" s="135" customFormat="1" ht="29.25" customHeight="1">
      <c r="A78" s="78" t="s">
        <v>1538</v>
      </c>
      <c r="B78" s="2134"/>
      <c r="C78" s="80"/>
      <c r="D78" s="2177"/>
      <c r="E78" s="2177"/>
      <c r="F78" s="2177"/>
      <c r="G78" s="2177"/>
      <c r="H78" s="80" t="s">
        <v>1531</v>
      </c>
      <c r="I78" s="80">
        <v>18.7</v>
      </c>
      <c r="J78" s="80">
        <v>2.9000000000000001E-2</v>
      </c>
      <c r="K78" s="105" t="s">
        <v>327</v>
      </c>
      <c r="L78" s="80">
        <v>5980</v>
      </c>
      <c r="M78" s="82">
        <v>6425</v>
      </c>
      <c r="N78" s="52"/>
      <c r="O78" s="52"/>
      <c r="P78" s="52"/>
      <c r="Q78" s="53"/>
      <c r="R78" s="52"/>
      <c r="S78" s="52"/>
      <c r="T78" s="52"/>
      <c r="U78" s="52"/>
      <c r="V78" s="52"/>
    </row>
    <row r="79" spans="1:22" s="135" customFormat="1" ht="35.25" customHeight="1">
      <c r="A79" s="78" t="s">
        <v>1539</v>
      </c>
      <c r="B79" s="2134"/>
      <c r="C79" s="80"/>
      <c r="D79" s="2177"/>
      <c r="E79" s="2177"/>
      <c r="F79" s="2177"/>
      <c r="G79" s="2177"/>
      <c r="H79" s="80" t="s">
        <v>1533</v>
      </c>
      <c r="I79" s="80">
        <v>24.7</v>
      </c>
      <c r="J79" s="80">
        <v>3.5999999999999997E-2</v>
      </c>
      <c r="K79" s="105" t="s">
        <v>327</v>
      </c>
      <c r="L79" s="80">
        <v>7880</v>
      </c>
      <c r="M79" s="82">
        <v>8465</v>
      </c>
      <c r="N79" s="52"/>
      <c r="O79" s="52"/>
      <c r="P79" s="52"/>
      <c r="Q79" s="53"/>
      <c r="R79" s="52"/>
      <c r="S79" s="52"/>
      <c r="T79" s="52"/>
      <c r="U79" s="52"/>
      <c r="V79" s="52"/>
    </row>
    <row r="80" spans="1:22" ht="32.25" customHeight="1">
      <c r="A80" s="78" t="s">
        <v>1540</v>
      </c>
      <c r="B80" s="2134"/>
      <c r="C80" s="80"/>
      <c r="D80" s="2177" t="s">
        <v>1402</v>
      </c>
      <c r="E80" s="2177" t="s">
        <v>1394</v>
      </c>
      <c r="F80" s="2177">
        <v>10</v>
      </c>
      <c r="G80" s="2177">
        <v>8</v>
      </c>
      <c r="H80" s="80" t="s">
        <v>1523</v>
      </c>
      <c r="I80" s="80">
        <v>9</v>
      </c>
      <c r="J80" s="80">
        <v>1.7999999999999999E-2</v>
      </c>
      <c r="K80" s="105" t="s">
        <v>327</v>
      </c>
      <c r="L80" s="99">
        <v>3125</v>
      </c>
      <c r="M80" s="136">
        <v>3355</v>
      </c>
    </row>
    <row r="81" spans="1:22" ht="30" customHeight="1">
      <c r="A81" s="78" t="s">
        <v>1541</v>
      </c>
      <c r="B81" s="2134"/>
      <c r="C81" s="80"/>
      <c r="D81" s="2177"/>
      <c r="E81" s="2177"/>
      <c r="F81" s="2177"/>
      <c r="G81" s="2177"/>
      <c r="H81" s="80" t="s">
        <v>1525</v>
      </c>
      <c r="I81" s="80">
        <v>12.7</v>
      </c>
      <c r="J81" s="80">
        <v>2.1000000000000001E-2</v>
      </c>
      <c r="K81" s="105" t="s">
        <v>327</v>
      </c>
      <c r="L81" s="99">
        <v>4070</v>
      </c>
      <c r="M81" s="136">
        <v>4370</v>
      </c>
    </row>
    <row r="82" spans="1:22" ht="32.25" customHeight="1">
      <c r="A82" s="78" t="s">
        <v>1542</v>
      </c>
      <c r="B82" s="2134"/>
      <c r="C82" s="80"/>
      <c r="D82" s="2177"/>
      <c r="E82" s="2177"/>
      <c r="F82" s="2177"/>
      <c r="G82" s="2177"/>
      <c r="H82" s="80" t="s">
        <v>1527</v>
      </c>
      <c r="I82" s="80">
        <v>14</v>
      </c>
      <c r="J82" s="80">
        <v>2.3E-2</v>
      </c>
      <c r="K82" s="105" t="s">
        <v>327</v>
      </c>
      <c r="L82" s="99">
        <v>4395</v>
      </c>
      <c r="M82" s="136">
        <v>4720</v>
      </c>
    </row>
    <row r="83" spans="1:22" ht="29.25" customHeight="1">
      <c r="A83" s="78" t="s">
        <v>1543</v>
      </c>
      <c r="B83" s="2134"/>
      <c r="C83" s="80"/>
      <c r="D83" s="2177"/>
      <c r="E83" s="2177"/>
      <c r="F83" s="2177"/>
      <c r="G83" s="2177"/>
      <c r="H83" s="80" t="s">
        <v>1529</v>
      </c>
      <c r="I83" s="80">
        <v>15.8</v>
      </c>
      <c r="J83" s="80">
        <v>2.5000000000000001E-2</v>
      </c>
      <c r="K83" s="105" t="s">
        <v>327</v>
      </c>
      <c r="L83" s="99">
        <v>5035</v>
      </c>
      <c r="M83" s="136">
        <v>5410</v>
      </c>
    </row>
    <row r="84" spans="1:22" s="135" customFormat="1" ht="29.25" customHeight="1">
      <c r="A84" s="78" t="s">
        <v>1544</v>
      </c>
      <c r="B84" s="2134"/>
      <c r="C84" s="80"/>
      <c r="D84" s="2177"/>
      <c r="E84" s="2177"/>
      <c r="F84" s="2177"/>
      <c r="G84" s="2177"/>
      <c r="H84" s="80" t="s">
        <v>1531</v>
      </c>
      <c r="I84" s="80">
        <v>18.7</v>
      </c>
      <c r="J84" s="80">
        <v>2.9000000000000001E-2</v>
      </c>
      <c r="K84" s="105" t="s">
        <v>327</v>
      </c>
      <c r="L84" s="80">
        <v>5980</v>
      </c>
      <c r="M84" s="82">
        <v>6425</v>
      </c>
      <c r="N84" s="52"/>
      <c r="O84" s="52"/>
      <c r="P84" s="52"/>
      <c r="Q84" s="53"/>
      <c r="R84" s="52"/>
      <c r="S84" s="52"/>
      <c r="T84" s="52"/>
      <c r="U84" s="52"/>
      <c r="V84" s="52"/>
    </row>
    <row r="85" spans="1:22" s="135" customFormat="1" ht="35.25" customHeight="1">
      <c r="A85" s="78" t="s">
        <v>1545</v>
      </c>
      <c r="B85" s="2134"/>
      <c r="C85" s="80"/>
      <c r="D85" s="2177"/>
      <c r="E85" s="2177"/>
      <c r="F85" s="2177"/>
      <c r="G85" s="2177"/>
      <c r="H85" s="80" t="s">
        <v>1533</v>
      </c>
      <c r="I85" s="80">
        <v>24.7</v>
      </c>
      <c r="J85" s="80">
        <v>3.5999999999999997E-2</v>
      </c>
      <c r="K85" s="105" t="s">
        <v>327</v>
      </c>
      <c r="L85" s="80">
        <v>7880</v>
      </c>
      <c r="M85" s="82">
        <v>8465</v>
      </c>
      <c r="N85" s="52"/>
      <c r="O85" s="52"/>
      <c r="P85" s="52"/>
      <c r="Q85" s="53"/>
      <c r="R85" s="52"/>
      <c r="S85" s="52"/>
      <c r="T85" s="52"/>
      <c r="U85" s="52"/>
      <c r="V85" s="52"/>
    </row>
    <row r="86" spans="1:22" s="135" customFormat="1" ht="51.75" customHeight="1">
      <c r="A86" s="78" t="s">
        <v>1546</v>
      </c>
      <c r="B86" s="2134"/>
      <c r="C86" s="80"/>
      <c r="D86" s="2177" t="s">
        <v>1402</v>
      </c>
      <c r="E86" s="2177" t="s">
        <v>1394</v>
      </c>
      <c r="F86" s="2177">
        <v>10</v>
      </c>
      <c r="G86" s="2177">
        <v>8</v>
      </c>
      <c r="H86" s="80" t="s">
        <v>1547</v>
      </c>
      <c r="I86" s="80">
        <v>12</v>
      </c>
      <c r="J86" s="2177">
        <v>0.06</v>
      </c>
      <c r="K86" s="105" t="s">
        <v>327</v>
      </c>
      <c r="L86" s="80">
        <v>3755</v>
      </c>
      <c r="M86" s="82">
        <v>4030</v>
      </c>
      <c r="N86" s="52"/>
      <c r="O86" s="52"/>
      <c r="P86" s="52"/>
      <c r="Q86" s="53"/>
      <c r="R86" s="52"/>
      <c r="S86" s="52"/>
      <c r="T86" s="52"/>
      <c r="U86" s="52"/>
      <c r="V86" s="52"/>
    </row>
    <row r="87" spans="1:22" s="135" customFormat="1" ht="51.75" customHeight="1">
      <c r="A87" s="78" t="s">
        <v>1548</v>
      </c>
      <c r="B87" s="2134"/>
      <c r="C87" s="80"/>
      <c r="D87" s="2177"/>
      <c r="E87" s="2177"/>
      <c r="F87" s="2177"/>
      <c r="G87" s="2177"/>
      <c r="H87" s="80" t="s">
        <v>1549</v>
      </c>
      <c r="I87" s="80">
        <v>10</v>
      </c>
      <c r="J87" s="2177"/>
      <c r="K87" s="105" t="s">
        <v>327</v>
      </c>
      <c r="L87" s="80">
        <v>3415</v>
      </c>
      <c r="M87" s="82">
        <v>3670</v>
      </c>
      <c r="N87" s="52"/>
      <c r="O87" s="52"/>
      <c r="P87" s="52"/>
      <c r="Q87" s="53"/>
      <c r="R87" s="52"/>
      <c r="S87" s="52"/>
      <c r="T87" s="52"/>
      <c r="U87" s="52"/>
      <c r="V87" s="52"/>
    </row>
    <row r="88" spans="1:22" ht="58.5" customHeight="1">
      <c r="A88" s="78" t="s">
        <v>1550</v>
      </c>
      <c r="B88" s="79"/>
      <c r="C88" s="80"/>
      <c r="D88" s="80" t="s">
        <v>1402</v>
      </c>
      <c r="E88" s="80" t="s">
        <v>1403</v>
      </c>
      <c r="F88" s="80">
        <v>10</v>
      </c>
      <c r="G88" s="80">
        <v>4</v>
      </c>
      <c r="H88" s="80" t="s">
        <v>1551</v>
      </c>
      <c r="I88" s="80">
        <v>9</v>
      </c>
      <c r="J88" s="80">
        <v>0.03</v>
      </c>
      <c r="K88" s="105" t="s">
        <v>327</v>
      </c>
      <c r="L88" s="80">
        <v>3270</v>
      </c>
      <c r="M88" s="82">
        <v>3510</v>
      </c>
    </row>
    <row r="89" spans="1:22" ht="29.25" customHeight="1">
      <c r="A89" s="110" t="s">
        <v>1552</v>
      </c>
      <c r="B89" s="2213"/>
      <c r="C89" s="86"/>
      <c r="D89" s="2183" t="s">
        <v>1402</v>
      </c>
      <c r="E89" s="2184" t="s">
        <v>1394</v>
      </c>
      <c r="F89" s="86"/>
      <c r="G89" s="86"/>
      <c r="H89" s="86" t="s">
        <v>1553</v>
      </c>
      <c r="I89" s="86">
        <v>7.5</v>
      </c>
      <c r="J89" s="86">
        <v>2.4E-2</v>
      </c>
      <c r="K89" s="88" t="s">
        <v>327</v>
      </c>
      <c r="L89" s="86">
        <v>270</v>
      </c>
      <c r="M89" s="89">
        <v>290</v>
      </c>
    </row>
    <row r="90" spans="1:22" ht="29.25" customHeight="1">
      <c r="A90" s="110" t="s">
        <v>1554</v>
      </c>
      <c r="B90" s="2213"/>
      <c r="C90" s="86"/>
      <c r="D90" s="2183"/>
      <c r="E90" s="2183"/>
      <c r="F90" s="86"/>
      <c r="G90" s="86"/>
      <c r="H90" s="86" t="s">
        <v>1555</v>
      </c>
      <c r="I90" s="86">
        <v>9.8000000000000007</v>
      </c>
      <c r="J90" s="86">
        <v>4.8000000000000001E-2</v>
      </c>
      <c r="K90" s="88" t="s">
        <v>327</v>
      </c>
      <c r="L90" s="86">
        <v>3270</v>
      </c>
      <c r="M90" s="89">
        <v>3510</v>
      </c>
    </row>
    <row r="91" spans="1:22" ht="29.25" customHeight="1">
      <c r="A91" s="110" t="s">
        <v>1556</v>
      </c>
      <c r="B91" s="2213"/>
      <c r="C91" s="86"/>
      <c r="D91" s="2183"/>
      <c r="E91" s="2183"/>
      <c r="F91" s="86"/>
      <c r="G91" s="86"/>
      <c r="H91" s="86" t="s">
        <v>1557</v>
      </c>
      <c r="I91" s="86">
        <v>11</v>
      </c>
      <c r="J91" s="86">
        <v>6.4000000000000001E-2</v>
      </c>
      <c r="K91" s="88" t="s">
        <v>327</v>
      </c>
      <c r="L91" s="86">
        <v>3630</v>
      </c>
      <c r="M91" s="89">
        <v>3900</v>
      </c>
    </row>
    <row r="92" spans="1:22" ht="29.25" customHeight="1">
      <c r="A92" s="110" t="s">
        <v>1558</v>
      </c>
      <c r="B92" s="2213"/>
      <c r="C92" s="86"/>
      <c r="D92" s="2183"/>
      <c r="E92" s="2184"/>
      <c r="F92" s="86"/>
      <c r="G92" s="86"/>
      <c r="H92" s="86" t="s">
        <v>1559</v>
      </c>
      <c r="I92" s="86">
        <v>16.2</v>
      </c>
      <c r="J92" s="86">
        <v>0.13</v>
      </c>
      <c r="K92" s="88" t="s">
        <v>327</v>
      </c>
      <c r="L92" s="86">
        <v>4840</v>
      </c>
      <c r="M92" s="89">
        <v>5200</v>
      </c>
    </row>
    <row r="93" spans="1:22" ht="29.25" customHeight="1">
      <c r="A93" s="110" t="s">
        <v>1560</v>
      </c>
      <c r="B93" s="2213"/>
      <c r="C93" s="86"/>
      <c r="D93" s="2184" t="s">
        <v>1402</v>
      </c>
      <c r="E93" s="2184" t="s">
        <v>1394</v>
      </c>
      <c r="F93" s="86"/>
      <c r="G93" s="86"/>
      <c r="H93" s="86" t="s">
        <v>1561</v>
      </c>
      <c r="I93" s="86">
        <v>12.2</v>
      </c>
      <c r="J93" s="86">
        <v>8.3000000000000004E-2</v>
      </c>
      <c r="K93" s="88" t="s">
        <v>327</v>
      </c>
      <c r="L93" s="86">
        <v>3935</v>
      </c>
      <c r="M93" s="89">
        <v>4225</v>
      </c>
    </row>
    <row r="94" spans="1:22" ht="29.25" customHeight="1">
      <c r="A94" s="110" t="s">
        <v>1562</v>
      </c>
      <c r="B94" s="2213"/>
      <c r="C94" s="86"/>
      <c r="D94" s="2184"/>
      <c r="E94" s="2184"/>
      <c r="F94" s="86"/>
      <c r="G94" s="86"/>
      <c r="H94" s="86" t="s">
        <v>1563</v>
      </c>
      <c r="I94" s="86">
        <v>13.5</v>
      </c>
      <c r="J94" s="86">
        <v>0.111</v>
      </c>
      <c r="K94" s="88" t="s">
        <v>327</v>
      </c>
      <c r="L94" s="86">
        <v>4235</v>
      </c>
      <c r="M94" s="89">
        <v>4550</v>
      </c>
    </row>
    <row r="95" spans="1:22" ht="29.25" customHeight="1">
      <c r="A95" s="110" t="s">
        <v>1564</v>
      </c>
      <c r="B95" s="2213"/>
      <c r="C95" s="86"/>
      <c r="D95" s="2184"/>
      <c r="E95" s="2184"/>
      <c r="F95" s="86"/>
      <c r="G95" s="86"/>
      <c r="H95" s="86" t="s">
        <v>1565</v>
      </c>
      <c r="I95" s="86">
        <v>19</v>
      </c>
      <c r="J95" s="86">
        <v>0.222</v>
      </c>
      <c r="K95" s="88" t="s">
        <v>327</v>
      </c>
      <c r="L95" s="86">
        <v>5570</v>
      </c>
      <c r="M95" s="89">
        <v>5980</v>
      </c>
    </row>
    <row r="96" spans="1:22" ht="29.25" customHeight="1">
      <c r="A96" s="78" t="s">
        <v>1566</v>
      </c>
      <c r="B96" s="2134"/>
      <c r="C96" s="86"/>
      <c r="D96" s="2177" t="s">
        <v>1402</v>
      </c>
      <c r="E96" s="2177" t="s">
        <v>1394</v>
      </c>
      <c r="F96" s="2177">
        <v>10</v>
      </c>
      <c r="G96" s="2177">
        <v>8</v>
      </c>
      <c r="H96" s="80" t="s">
        <v>1567</v>
      </c>
      <c r="I96" s="80">
        <v>18</v>
      </c>
      <c r="J96" s="80">
        <v>0.16600000000000001</v>
      </c>
      <c r="K96" s="105" t="s">
        <v>327</v>
      </c>
      <c r="L96" s="80">
        <v>6960</v>
      </c>
      <c r="M96" s="82">
        <v>7475</v>
      </c>
    </row>
    <row r="97" spans="1:13" ht="29.25" customHeight="1">
      <c r="A97" s="78" t="s">
        <v>1568</v>
      </c>
      <c r="B97" s="2134"/>
      <c r="C97" s="86"/>
      <c r="D97" s="2177"/>
      <c r="E97" s="2177"/>
      <c r="F97" s="2177"/>
      <c r="G97" s="2177"/>
      <c r="H97" s="80" t="s">
        <v>1569</v>
      </c>
      <c r="I97" s="80">
        <v>20</v>
      </c>
      <c r="J97" s="80">
        <v>0.222</v>
      </c>
      <c r="K97" s="105" t="s">
        <v>327</v>
      </c>
      <c r="L97" s="80">
        <v>7540</v>
      </c>
      <c r="M97" s="82">
        <v>8100</v>
      </c>
    </row>
    <row r="98" spans="1:13" ht="29.25" customHeight="1">
      <c r="A98" s="78" t="s">
        <v>1570</v>
      </c>
      <c r="B98" s="2134"/>
      <c r="C98" s="86"/>
      <c r="D98" s="2177"/>
      <c r="E98" s="2177"/>
      <c r="F98" s="2177"/>
      <c r="G98" s="2177"/>
      <c r="H98" s="80" t="s">
        <v>1571</v>
      </c>
      <c r="I98" s="80">
        <v>25</v>
      </c>
      <c r="J98" s="80">
        <v>0.44400000000000001</v>
      </c>
      <c r="K98" s="105" t="s">
        <v>327</v>
      </c>
      <c r="L98" s="80">
        <v>9245</v>
      </c>
      <c r="M98" s="82">
        <v>9935</v>
      </c>
    </row>
    <row r="99" spans="1:13" ht="29.25" customHeight="1">
      <c r="A99" s="110" t="s">
        <v>1572</v>
      </c>
      <c r="B99" s="2213"/>
      <c r="C99" s="86"/>
      <c r="D99" s="2183" t="s">
        <v>1402</v>
      </c>
      <c r="E99" s="2184" t="s">
        <v>1394</v>
      </c>
      <c r="F99" s="86"/>
      <c r="G99" s="86"/>
      <c r="H99" s="86" t="s">
        <v>1573</v>
      </c>
      <c r="I99" s="86">
        <v>9.3000000000000007</v>
      </c>
      <c r="J99" s="86">
        <v>2.4E-2</v>
      </c>
      <c r="K99" s="86" t="s">
        <v>327</v>
      </c>
      <c r="L99" s="86">
        <v>3630</v>
      </c>
      <c r="M99" s="89">
        <v>3900</v>
      </c>
    </row>
    <row r="100" spans="1:13" ht="29.25" customHeight="1">
      <c r="A100" s="110" t="s">
        <v>1574</v>
      </c>
      <c r="B100" s="2213"/>
      <c r="C100" s="86"/>
      <c r="D100" s="2183"/>
      <c r="E100" s="2183"/>
      <c r="F100" s="86"/>
      <c r="G100" s="86"/>
      <c r="H100" s="86" t="s">
        <v>1555</v>
      </c>
      <c r="I100" s="86">
        <v>12.6</v>
      </c>
      <c r="J100" s="86">
        <v>4.8000000000000001E-2</v>
      </c>
      <c r="K100" s="86" t="s">
        <v>327</v>
      </c>
      <c r="L100" s="86">
        <v>4650</v>
      </c>
      <c r="M100" s="89">
        <v>4995</v>
      </c>
    </row>
    <row r="101" spans="1:13" ht="29.25" customHeight="1">
      <c r="A101" s="110" t="s">
        <v>1575</v>
      </c>
      <c r="B101" s="2213"/>
      <c r="C101" s="86"/>
      <c r="D101" s="2183"/>
      <c r="E101" s="2183"/>
      <c r="F101" s="86"/>
      <c r="G101" s="86"/>
      <c r="H101" s="86" t="s">
        <v>1557</v>
      </c>
      <c r="I101" s="86">
        <v>14.6</v>
      </c>
      <c r="J101" s="86">
        <v>6.9000000000000006E-2</v>
      </c>
      <c r="K101" s="86" t="s">
        <v>327</v>
      </c>
      <c r="L101" s="86">
        <v>4940</v>
      </c>
      <c r="M101" s="89">
        <v>5305</v>
      </c>
    </row>
    <row r="102" spans="1:13" ht="29.25" customHeight="1">
      <c r="A102" s="110" t="s">
        <v>1576</v>
      </c>
      <c r="B102" s="2213"/>
      <c r="C102" s="86"/>
      <c r="D102" s="2183"/>
      <c r="E102" s="2184"/>
      <c r="F102" s="86"/>
      <c r="G102" s="86"/>
      <c r="H102" s="86" t="s">
        <v>1559</v>
      </c>
      <c r="I102" s="86">
        <v>20.9</v>
      </c>
      <c r="J102" s="86">
        <v>0.13</v>
      </c>
      <c r="K102" s="86" t="s">
        <v>327</v>
      </c>
      <c r="L102" s="86">
        <v>6875</v>
      </c>
      <c r="M102" s="89">
        <v>7385</v>
      </c>
    </row>
    <row r="103" spans="1:13" ht="29.25" customHeight="1">
      <c r="A103" s="110" t="s">
        <v>1577</v>
      </c>
      <c r="B103" s="2213"/>
      <c r="C103" s="86"/>
      <c r="D103" s="2184" t="s">
        <v>1402</v>
      </c>
      <c r="E103" s="2184" t="s">
        <v>1394</v>
      </c>
      <c r="F103" s="86"/>
      <c r="G103" s="86"/>
      <c r="H103" s="86" t="s">
        <v>1561</v>
      </c>
      <c r="I103" s="86">
        <v>15.5</v>
      </c>
      <c r="J103" s="86">
        <v>8.3000000000000004E-2</v>
      </c>
      <c r="K103" s="86" t="s">
        <v>327</v>
      </c>
      <c r="L103" s="86">
        <v>5740</v>
      </c>
      <c r="M103" s="89">
        <v>6165</v>
      </c>
    </row>
    <row r="104" spans="1:13" ht="29.25" customHeight="1">
      <c r="A104" s="110" t="s">
        <v>1578</v>
      </c>
      <c r="B104" s="2213"/>
      <c r="C104" s="86"/>
      <c r="D104" s="2184"/>
      <c r="E104" s="2184"/>
      <c r="F104" s="86"/>
      <c r="G104" s="86"/>
      <c r="H104" s="86" t="s">
        <v>1563</v>
      </c>
      <c r="I104" s="86">
        <v>17</v>
      </c>
      <c r="J104" s="86">
        <v>0.111</v>
      </c>
      <c r="K104" s="86" t="s">
        <v>327</v>
      </c>
      <c r="L104" s="86">
        <v>6030</v>
      </c>
      <c r="M104" s="89">
        <v>6475</v>
      </c>
    </row>
    <row r="105" spans="1:13" ht="29.25" customHeight="1">
      <c r="A105" s="110" t="s">
        <v>1579</v>
      </c>
      <c r="B105" s="2213"/>
      <c r="C105" s="86"/>
      <c r="D105" s="2184"/>
      <c r="E105" s="2184"/>
      <c r="F105" s="86"/>
      <c r="G105" s="86"/>
      <c r="H105" s="86" t="s">
        <v>1565</v>
      </c>
      <c r="I105" s="86">
        <v>24</v>
      </c>
      <c r="J105" s="86">
        <v>0.222</v>
      </c>
      <c r="K105" s="86" t="s">
        <v>327</v>
      </c>
      <c r="L105" s="86">
        <v>7965</v>
      </c>
      <c r="M105" s="89">
        <v>8555</v>
      </c>
    </row>
    <row r="106" spans="1:13" ht="29.25" customHeight="1">
      <c r="A106" s="78" t="s">
        <v>1580</v>
      </c>
      <c r="B106" s="2134"/>
      <c r="C106" s="80"/>
      <c r="D106" s="2177" t="s">
        <v>1402</v>
      </c>
      <c r="E106" s="2177" t="s">
        <v>1394</v>
      </c>
      <c r="F106" s="2177">
        <v>10</v>
      </c>
      <c r="G106" s="2177">
        <v>8</v>
      </c>
      <c r="H106" s="80" t="s">
        <v>1567</v>
      </c>
      <c r="I106" s="80">
        <v>24.9</v>
      </c>
      <c r="J106" s="80">
        <v>0.16</v>
      </c>
      <c r="K106" s="105" t="s">
        <v>327</v>
      </c>
      <c r="L106" s="80">
        <v>9585</v>
      </c>
      <c r="M106" s="82">
        <v>10300</v>
      </c>
    </row>
    <row r="107" spans="1:13" ht="29.25" customHeight="1">
      <c r="A107" s="78" t="s">
        <v>1581</v>
      </c>
      <c r="B107" s="2134"/>
      <c r="C107" s="80"/>
      <c r="D107" s="2177"/>
      <c r="E107" s="2177"/>
      <c r="F107" s="2177"/>
      <c r="G107" s="2177"/>
      <c r="H107" s="80" t="s">
        <v>1569</v>
      </c>
      <c r="I107" s="80">
        <v>26.8</v>
      </c>
      <c r="J107" s="80">
        <v>0.222</v>
      </c>
      <c r="K107" s="105" t="s">
        <v>327</v>
      </c>
      <c r="L107" s="80">
        <v>10240</v>
      </c>
      <c r="M107" s="82">
        <v>11000</v>
      </c>
    </row>
    <row r="108" spans="1:13" ht="29.25" customHeight="1">
      <c r="A108" s="184" t="s">
        <v>1582</v>
      </c>
      <c r="B108" s="2134"/>
      <c r="C108" s="80"/>
      <c r="D108" s="2177"/>
      <c r="E108" s="2177"/>
      <c r="F108" s="2177"/>
      <c r="G108" s="2177"/>
      <c r="H108" s="80" t="s">
        <v>1571</v>
      </c>
      <c r="I108" s="80">
        <v>34</v>
      </c>
      <c r="J108" s="80">
        <v>0.44400000000000001</v>
      </c>
      <c r="K108" s="105" t="s">
        <v>327</v>
      </c>
      <c r="L108" s="99">
        <v>12705</v>
      </c>
      <c r="M108" s="136">
        <v>13650</v>
      </c>
    </row>
    <row r="109" spans="1:13" ht="48" customHeight="1">
      <c r="A109" s="78" t="s">
        <v>1583</v>
      </c>
      <c r="B109" s="79"/>
      <c r="C109" s="80"/>
      <c r="D109" s="80" t="s">
        <v>1402</v>
      </c>
      <c r="E109" s="80" t="s">
        <v>1394</v>
      </c>
      <c r="F109" s="80">
        <v>10</v>
      </c>
      <c r="G109" s="80">
        <v>12</v>
      </c>
      <c r="H109" s="80" t="s">
        <v>1584</v>
      </c>
      <c r="I109" s="80">
        <v>55</v>
      </c>
      <c r="J109" s="80">
        <v>0.42</v>
      </c>
      <c r="K109" s="105" t="s">
        <v>327</v>
      </c>
      <c r="L109" s="80">
        <v>20330</v>
      </c>
      <c r="M109" s="82">
        <v>21840</v>
      </c>
    </row>
    <row r="110" spans="1:13" ht="37.5" customHeight="1">
      <c r="A110" s="78" t="s">
        <v>1585</v>
      </c>
      <c r="B110" s="2134"/>
      <c r="C110" s="80"/>
      <c r="D110" s="2177" t="s">
        <v>1402</v>
      </c>
      <c r="E110" s="2177" t="s">
        <v>1394</v>
      </c>
      <c r="F110" s="2177">
        <v>10</v>
      </c>
      <c r="G110" s="2177">
        <v>8</v>
      </c>
      <c r="H110" s="80" t="s">
        <v>1586</v>
      </c>
      <c r="I110" s="80">
        <v>33.299999999999997</v>
      </c>
      <c r="J110" s="2177">
        <v>0.4</v>
      </c>
      <c r="K110" s="105" t="s">
        <v>327</v>
      </c>
      <c r="L110" s="80">
        <v>11435</v>
      </c>
      <c r="M110" s="82">
        <v>12285</v>
      </c>
    </row>
    <row r="111" spans="1:13" ht="29.25" customHeight="1">
      <c r="A111" s="78" t="s">
        <v>1587</v>
      </c>
      <c r="B111" s="2134"/>
      <c r="C111" s="80"/>
      <c r="D111" s="2177"/>
      <c r="E111" s="2177"/>
      <c r="F111" s="2177"/>
      <c r="G111" s="2177"/>
      <c r="H111" s="80" t="s">
        <v>1586</v>
      </c>
      <c r="I111" s="80">
        <v>47</v>
      </c>
      <c r="J111" s="2177"/>
      <c r="K111" s="105" t="s">
        <v>327</v>
      </c>
      <c r="L111" s="80">
        <v>16385</v>
      </c>
      <c r="M111" s="82">
        <v>17605</v>
      </c>
    </row>
    <row r="112" spans="1:13" ht="30.75" customHeight="1">
      <c r="A112" s="78" t="s">
        <v>1588</v>
      </c>
      <c r="B112" s="2134"/>
      <c r="C112" s="80"/>
      <c r="D112" s="2177" t="s">
        <v>1402</v>
      </c>
      <c r="E112" s="2177" t="s">
        <v>1394</v>
      </c>
      <c r="F112" s="2177">
        <v>10</v>
      </c>
      <c r="G112" s="2177">
        <v>24</v>
      </c>
      <c r="H112" s="80" t="s">
        <v>1589</v>
      </c>
      <c r="I112" s="80">
        <v>26</v>
      </c>
      <c r="J112" s="80">
        <v>9.5000000000000001E-2</v>
      </c>
      <c r="K112" s="105" t="s">
        <v>327</v>
      </c>
      <c r="L112" s="80">
        <v>21215</v>
      </c>
      <c r="M112" s="82">
        <v>22790</v>
      </c>
    </row>
    <row r="113" spans="1:13" ht="29.25" customHeight="1">
      <c r="A113" s="78" t="s">
        <v>1590</v>
      </c>
      <c r="B113" s="2134"/>
      <c r="C113" s="80"/>
      <c r="D113" s="2177"/>
      <c r="E113" s="2177"/>
      <c r="F113" s="2177"/>
      <c r="G113" s="2177"/>
      <c r="H113" s="80" t="s">
        <v>1591</v>
      </c>
      <c r="I113" s="80">
        <v>32</v>
      </c>
      <c r="J113" s="80">
        <v>0.22</v>
      </c>
      <c r="K113" s="105" t="s">
        <v>327</v>
      </c>
      <c r="L113" s="80">
        <v>24200</v>
      </c>
      <c r="M113" s="82">
        <v>26000</v>
      </c>
    </row>
    <row r="114" spans="1:13" ht="29.25" customHeight="1">
      <c r="A114" s="78" t="s">
        <v>1592</v>
      </c>
      <c r="B114" s="2134"/>
      <c r="C114" s="80"/>
      <c r="D114" s="2177"/>
      <c r="E114" s="2177"/>
      <c r="F114" s="2177"/>
      <c r="G114" s="2177"/>
      <c r="H114" s="80" t="s">
        <v>1593</v>
      </c>
      <c r="I114" s="80">
        <v>38</v>
      </c>
      <c r="J114" s="80">
        <v>0.34</v>
      </c>
      <c r="K114" s="105" t="s">
        <v>327</v>
      </c>
      <c r="L114" s="80">
        <v>28290</v>
      </c>
      <c r="M114" s="82">
        <v>30395</v>
      </c>
    </row>
    <row r="115" spans="1:13" ht="38.25" customHeight="1">
      <c r="A115" s="184" t="s">
        <v>1594</v>
      </c>
      <c r="B115" s="79"/>
      <c r="C115" s="288"/>
      <c r="D115" s="80" t="s">
        <v>1402</v>
      </c>
      <c r="E115" s="80" t="s">
        <v>1394</v>
      </c>
      <c r="F115" s="80">
        <v>10</v>
      </c>
      <c r="G115" s="80">
        <v>16</v>
      </c>
      <c r="H115" s="80" t="s">
        <v>1595</v>
      </c>
      <c r="I115" s="80">
        <v>63</v>
      </c>
      <c r="J115" s="80">
        <v>3.2</v>
      </c>
      <c r="K115" s="105" t="s">
        <v>327</v>
      </c>
      <c r="L115" s="80">
        <v>20680</v>
      </c>
      <c r="M115" s="82">
        <v>22220</v>
      </c>
    </row>
    <row r="116" spans="1:13" ht="36.75" customHeight="1">
      <c r="A116" s="78" t="s">
        <v>1596</v>
      </c>
      <c r="B116" s="79"/>
      <c r="C116" s="80"/>
      <c r="D116" s="80" t="s">
        <v>1402</v>
      </c>
      <c r="E116" s="80" t="s">
        <v>1394</v>
      </c>
      <c r="F116" s="80">
        <v>10</v>
      </c>
      <c r="G116" s="80">
        <v>8</v>
      </c>
      <c r="H116" s="80" t="s">
        <v>1597</v>
      </c>
      <c r="I116" s="80">
        <v>13</v>
      </c>
      <c r="J116" s="80">
        <v>0.15</v>
      </c>
      <c r="K116" s="105" t="s">
        <v>327</v>
      </c>
      <c r="L116" s="80">
        <v>6535</v>
      </c>
      <c r="M116" s="82">
        <v>7020</v>
      </c>
    </row>
    <row r="117" spans="1:13" ht="12" customHeight="1">
      <c r="A117" s="2169" t="s">
        <v>1598</v>
      </c>
      <c r="B117" s="2169"/>
      <c r="C117" s="2169"/>
      <c r="D117" s="2169"/>
      <c r="E117" s="2169"/>
      <c r="F117" s="2169"/>
      <c r="G117" s="2169"/>
      <c r="H117" s="2169"/>
      <c r="I117" s="2169"/>
      <c r="J117" s="2169"/>
      <c r="K117" s="2169"/>
      <c r="L117" s="2169"/>
      <c r="M117" s="2169"/>
    </row>
    <row r="118" spans="1:13" ht="67.5" customHeight="1">
      <c r="A118" s="182" t="s">
        <v>1599</v>
      </c>
      <c r="B118" s="133"/>
      <c r="C118" s="75"/>
      <c r="D118" s="80" t="s">
        <v>1402</v>
      </c>
      <c r="E118" s="75" t="s">
        <v>1394</v>
      </c>
      <c r="F118" s="75">
        <v>10</v>
      </c>
      <c r="G118" s="75">
        <v>8</v>
      </c>
      <c r="H118" s="75" t="s">
        <v>1600</v>
      </c>
      <c r="I118" s="75">
        <v>29</v>
      </c>
      <c r="J118" s="75">
        <v>0.23</v>
      </c>
      <c r="K118" s="105" t="s">
        <v>327</v>
      </c>
      <c r="L118" s="75">
        <v>11205</v>
      </c>
      <c r="M118" s="102">
        <v>12040</v>
      </c>
    </row>
    <row r="119" spans="1:13" ht="67.5" customHeight="1">
      <c r="A119" s="78" t="s">
        <v>1601</v>
      </c>
      <c r="B119" s="79"/>
      <c r="C119" s="80"/>
      <c r="D119" s="80" t="s">
        <v>1402</v>
      </c>
      <c r="E119" s="80" t="s">
        <v>1394</v>
      </c>
      <c r="F119" s="80">
        <v>10</v>
      </c>
      <c r="G119" s="80">
        <v>6</v>
      </c>
      <c r="H119" s="80" t="s">
        <v>1602</v>
      </c>
      <c r="I119" s="80">
        <v>27</v>
      </c>
      <c r="J119" s="80">
        <v>0.22</v>
      </c>
      <c r="K119" s="105" t="s">
        <v>327</v>
      </c>
      <c r="L119" s="80">
        <v>9950</v>
      </c>
      <c r="M119" s="82">
        <v>10690</v>
      </c>
    </row>
    <row r="120" spans="1:13" ht="67.5" customHeight="1">
      <c r="A120" s="78" t="s">
        <v>1603</v>
      </c>
      <c r="B120" s="79"/>
      <c r="C120" s="80"/>
      <c r="D120" s="80" t="s">
        <v>1402</v>
      </c>
      <c r="E120" s="80" t="s">
        <v>1394</v>
      </c>
      <c r="F120" s="80">
        <v>10</v>
      </c>
      <c r="G120" s="80">
        <v>12</v>
      </c>
      <c r="H120" s="80" t="s">
        <v>1604</v>
      </c>
      <c r="I120" s="80">
        <v>80</v>
      </c>
      <c r="J120" s="80">
        <v>0.67</v>
      </c>
      <c r="K120" s="105" t="s">
        <v>327</v>
      </c>
      <c r="L120" s="80">
        <v>26790</v>
      </c>
      <c r="M120" s="82">
        <v>28785</v>
      </c>
    </row>
    <row r="121" spans="1:13" ht="67.5" customHeight="1">
      <c r="A121" s="78" t="s">
        <v>1605</v>
      </c>
      <c r="B121" s="79"/>
      <c r="C121" s="80"/>
      <c r="D121" s="80" t="s">
        <v>1402</v>
      </c>
      <c r="E121" s="80" t="s">
        <v>1394</v>
      </c>
      <c r="F121" s="80">
        <v>10</v>
      </c>
      <c r="G121" s="80">
        <v>16</v>
      </c>
      <c r="H121" s="80" t="s">
        <v>1606</v>
      </c>
      <c r="I121" s="80">
        <v>53</v>
      </c>
      <c r="J121" s="80">
        <v>0.4</v>
      </c>
      <c r="K121" s="105" t="s">
        <v>327</v>
      </c>
      <c r="L121" s="80">
        <v>16895</v>
      </c>
      <c r="M121" s="82">
        <v>18150</v>
      </c>
    </row>
    <row r="122" spans="1:13" ht="118.5" customHeight="1">
      <c r="A122" s="2212" t="s">
        <v>1607</v>
      </c>
      <c r="B122" s="2212"/>
      <c r="C122" s="2212"/>
      <c r="D122" s="2212"/>
      <c r="E122" s="2212"/>
      <c r="F122" s="2212"/>
      <c r="G122" s="2212"/>
      <c r="H122" s="2212"/>
      <c r="I122" s="2212"/>
      <c r="J122" s="2212"/>
      <c r="K122" s="2212"/>
      <c r="L122" s="2212"/>
      <c r="M122" s="2212"/>
    </row>
    <row r="123" spans="1:13">
      <c r="A123" s="70"/>
      <c r="E123" s="70"/>
      <c r="F123" s="70"/>
      <c r="G123" s="70"/>
      <c r="H123" s="70"/>
      <c r="I123" s="70"/>
      <c r="J123" s="70"/>
      <c r="K123" s="70"/>
      <c r="L123" s="70"/>
      <c r="M123" s="70"/>
    </row>
    <row r="124" spans="1:13">
      <c r="A124" s="70"/>
      <c r="E124" s="70"/>
      <c r="F124" s="70"/>
      <c r="G124" s="70"/>
      <c r="H124" s="70"/>
      <c r="I124" s="70"/>
      <c r="J124" s="70"/>
      <c r="K124" s="70"/>
      <c r="L124" s="70"/>
      <c r="M124" s="70"/>
    </row>
    <row r="125" spans="1:13">
      <c r="A125" s="70"/>
      <c r="E125" s="70"/>
      <c r="F125" s="70"/>
      <c r="G125" s="70"/>
      <c r="H125" s="70"/>
      <c r="I125" s="70"/>
      <c r="J125" s="70"/>
      <c r="K125" s="70"/>
      <c r="L125" s="70"/>
      <c r="M125" s="70"/>
    </row>
    <row r="126" spans="1:13">
      <c r="A126" s="70"/>
      <c r="E126" s="70"/>
      <c r="F126" s="70"/>
      <c r="G126" s="70"/>
      <c r="H126" s="70"/>
      <c r="I126" s="70"/>
      <c r="J126" s="70"/>
      <c r="K126" s="70"/>
      <c r="L126" s="70"/>
      <c r="M126" s="70"/>
    </row>
    <row r="127" spans="1:13">
      <c r="A127" s="70"/>
      <c r="E127" s="70"/>
      <c r="F127" s="70"/>
      <c r="G127" s="70"/>
      <c r="H127" s="70"/>
      <c r="I127" s="70"/>
      <c r="J127" s="70"/>
      <c r="K127" s="70"/>
      <c r="L127" s="70"/>
      <c r="M127" s="70"/>
    </row>
    <row r="128" spans="1:13">
      <c r="A128" s="70"/>
      <c r="E128" s="70"/>
      <c r="F128" s="70"/>
      <c r="G128" s="70"/>
      <c r="H128" s="70"/>
      <c r="I128" s="70"/>
      <c r="J128" s="70"/>
      <c r="K128" s="70"/>
      <c r="L128" s="70"/>
      <c r="M128" s="70"/>
    </row>
    <row r="129" spans="1:13">
      <c r="A129" s="70"/>
      <c r="E129" s="70"/>
      <c r="F129" s="70"/>
      <c r="G129" s="70"/>
      <c r="H129" s="70"/>
      <c r="I129" s="70"/>
      <c r="J129" s="70"/>
      <c r="K129" s="70"/>
      <c r="L129" s="70"/>
      <c r="M129" s="70"/>
    </row>
    <row r="130" spans="1:13">
      <c r="A130" s="70"/>
      <c r="E130" s="70"/>
      <c r="F130" s="70"/>
      <c r="G130" s="70"/>
      <c r="H130" s="70"/>
      <c r="I130" s="70"/>
      <c r="J130" s="70"/>
      <c r="K130" s="70"/>
      <c r="L130" s="70"/>
      <c r="M130" s="70"/>
    </row>
    <row r="131" spans="1:13">
      <c r="A131" s="70"/>
      <c r="E131" s="70"/>
      <c r="F131" s="70"/>
      <c r="G131" s="70"/>
      <c r="H131" s="70"/>
      <c r="I131" s="70"/>
      <c r="J131" s="70"/>
      <c r="K131" s="70"/>
      <c r="L131" s="70"/>
      <c r="M131" s="70"/>
    </row>
    <row r="132" spans="1:13">
      <c r="A132" s="70"/>
      <c r="E132" s="70"/>
      <c r="F132" s="70"/>
      <c r="G132" s="70"/>
      <c r="H132" s="70"/>
      <c r="I132" s="70"/>
      <c r="J132" s="70"/>
      <c r="K132" s="70"/>
      <c r="L132" s="70"/>
      <c r="M132" s="70"/>
    </row>
    <row r="133" spans="1:13">
      <c r="A133" s="70"/>
      <c r="E133" s="70"/>
      <c r="F133" s="70"/>
      <c r="G133" s="70"/>
      <c r="H133" s="70"/>
      <c r="I133" s="70"/>
      <c r="J133" s="70"/>
      <c r="K133" s="70"/>
      <c r="L133" s="70"/>
      <c r="M133" s="70"/>
    </row>
    <row r="134" spans="1:13">
      <c r="A134" s="70"/>
      <c r="E134" s="70"/>
      <c r="F134" s="70"/>
      <c r="G134" s="70"/>
      <c r="H134" s="70"/>
      <c r="I134" s="70"/>
      <c r="J134" s="70"/>
      <c r="K134" s="70"/>
      <c r="L134" s="70"/>
      <c r="M134" s="70"/>
    </row>
    <row r="135" spans="1:13">
      <c r="A135" s="70"/>
      <c r="E135" s="70"/>
      <c r="F135" s="70"/>
      <c r="G135" s="70"/>
      <c r="H135" s="70"/>
      <c r="I135" s="70"/>
      <c r="J135" s="70"/>
      <c r="K135" s="70"/>
      <c r="L135" s="70"/>
      <c r="M135" s="70"/>
    </row>
    <row r="136" spans="1:13">
      <c r="A136" s="70"/>
      <c r="E136" s="70"/>
      <c r="F136" s="70"/>
      <c r="G136" s="70"/>
      <c r="H136" s="70"/>
      <c r="I136" s="70"/>
      <c r="J136" s="70"/>
      <c r="K136" s="70"/>
      <c r="L136" s="70"/>
      <c r="M136" s="70"/>
    </row>
    <row r="137" spans="1:13">
      <c r="A137" s="70"/>
      <c r="E137" s="70"/>
      <c r="F137" s="70"/>
      <c r="G137" s="70"/>
      <c r="H137" s="70"/>
      <c r="I137" s="70"/>
      <c r="J137" s="70"/>
      <c r="K137" s="70"/>
      <c r="L137" s="70"/>
      <c r="M137" s="70"/>
    </row>
    <row r="138" spans="1:13">
      <c r="A138" s="70"/>
      <c r="E138" s="70"/>
      <c r="F138" s="70"/>
      <c r="G138" s="70"/>
      <c r="H138" s="70"/>
      <c r="I138" s="70"/>
      <c r="J138" s="70"/>
      <c r="K138" s="70"/>
      <c r="L138" s="70"/>
      <c r="M138" s="70"/>
    </row>
    <row r="139" spans="1:13">
      <c r="A139" s="70"/>
      <c r="E139" s="70"/>
      <c r="F139" s="70"/>
      <c r="G139" s="70"/>
      <c r="H139" s="70"/>
      <c r="I139" s="70"/>
      <c r="J139" s="70"/>
      <c r="K139" s="70"/>
      <c r="L139" s="70"/>
      <c r="M139" s="70"/>
    </row>
    <row r="140" spans="1:13">
      <c r="A140" s="70"/>
      <c r="E140" s="70"/>
      <c r="F140" s="70"/>
      <c r="G140" s="70"/>
      <c r="H140" s="70"/>
      <c r="I140" s="70"/>
      <c r="J140" s="70"/>
      <c r="K140" s="70"/>
      <c r="L140" s="70"/>
      <c r="M140" s="70"/>
    </row>
    <row r="141" spans="1:13">
      <c r="A141" s="70"/>
      <c r="E141" s="70"/>
      <c r="F141" s="70"/>
      <c r="G141" s="70"/>
      <c r="H141" s="70"/>
      <c r="I141" s="70"/>
      <c r="J141" s="70"/>
      <c r="K141" s="70"/>
      <c r="L141" s="70"/>
      <c r="M141" s="70"/>
    </row>
    <row r="142" spans="1:13">
      <c r="A142" s="70"/>
      <c r="E142" s="70"/>
      <c r="F142" s="70"/>
      <c r="G142" s="70"/>
      <c r="H142" s="70"/>
      <c r="I142" s="70"/>
      <c r="J142" s="70"/>
      <c r="K142" s="70"/>
      <c r="L142" s="70"/>
      <c r="M142" s="70"/>
    </row>
    <row r="143" spans="1:13">
      <c r="A143" s="70"/>
      <c r="E143" s="70"/>
      <c r="F143" s="70"/>
      <c r="G143" s="70"/>
      <c r="H143" s="70"/>
      <c r="I143" s="70"/>
      <c r="J143" s="70"/>
      <c r="K143" s="70"/>
      <c r="L143" s="70"/>
      <c r="M143" s="70"/>
    </row>
    <row r="144" spans="1:13">
      <c r="A144" s="70"/>
      <c r="E144" s="70"/>
      <c r="F144" s="70"/>
      <c r="G144" s="70"/>
      <c r="H144" s="70"/>
      <c r="I144" s="70"/>
      <c r="J144" s="70"/>
      <c r="K144" s="70"/>
      <c r="L144" s="70"/>
      <c r="M144" s="70"/>
    </row>
    <row r="145" spans="1:13">
      <c r="A145" s="70"/>
      <c r="E145" s="70"/>
      <c r="F145" s="70"/>
      <c r="G145" s="70"/>
      <c r="H145" s="70"/>
      <c r="I145" s="70"/>
      <c r="J145" s="70"/>
      <c r="K145" s="70"/>
      <c r="L145" s="70"/>
      <c r="M145" s="70"/>
    </row>
    <row r="146" spans="1:13">
      <c r="A146" s="70"/>
      <c r="E146" s="70"/>
      <c r="F146" s="70"/>
      <c r="G146" s="70"/>
      <c r="H146" s="70"/>
      <c r="I146" s="70"/>
      <c r="J146" s="70"/>
      <c r="K146" s="70"/>
      <c r="L146" s="70"/>
      <c r="M146" s="70"/>
    </row>
    <row r="147" spans="1:13">
      <c r="A147" s="70"/>
      <c r="E147" s="70"/>
      <c r="F147" s="70"/>
      <c r="G147" s="70"/>
      <c r="H147" s="70"/>
      <c r="I147" s="70"/>
      <c r="J147" s="70"/>
      <c r="K147" s="70"/>
      <c r="L147" s="70"/>
      <c r="M147" s="70"/>
    </row>
    <row r="148" spans="1:13">
      <c r="A148" s="70"/>
      <c r="E148" s="70"/>
      <c r="F148" s="70"/>
      <c r="G148" s="70"/>
      <c r="H148" s="70"/>
      <c r="I148" s="70"/>
      <c r="J148" s="70"/>
      <c r="K148" s="70"/>
      <c r="L148" s="70"/>
      <c r="M148" s="70"/>
    </row>
    <row r="149" spans="1:13">
      <c r="A149" s="70"/>
      <c r="E149" s="70"/>
      <c r="F149" s="70"/>
      <c r="G149" s="70"/>
      <c r="H149" s="70"/>
      <c r="I149" s="70"/>
      <c r="J149" s="70"/>
      <c r="K149" s="70"/>
      <c r="L149" s="70"/>
      <c r="M149" s="70"/>
    </row>
    <row r="150" spans="1:13">
      <c r="A150" s="70"/>
      <c r="E150" s="70"/>
      <c r="F150" s="70"/>
      <c r="G150" s="70"/>
      <c r="H150" s="70"/>
      <c r="I150" s="70"/>
      <c r="J150" s="70"/>
      <c r="K150" s="70"/>
      <c r="L150" s="70"/>
      <c r="M150" s="70"/>
    </row>
    <row r="151" spans="1:13">
      <c r="A151" s="70"/>
      <c r="E151" s="70"/>
      <c r="F151" s="70"/>
      <c r="G151" s="70"/>
      <c r="H151" s="70"/>
      <c r="I151" s="70"/>
      <c r="J151" s="70"/>
      <c r="K151" s="70"/>
      <c r="L151" s="70"/>
      <c r="M151" s="70"/>
    </row>
    <row r="152" spans="1:13">
      <c r="A152" s="70"/>
      <c r="E152" s="70"/>
      <c r="F152" s="70"/>
      <c r="G152" s="70"/>
      <c r="H152" s="70"/>
      <c r="I152" s="70"/>
      <c r="J152" s="70"/>
      <c r="K152" s="70"/>
      <c r="L152" s="70"/>
      <c r="M152" s="70"/>
    </row>
    <row r="153" spans="1:13">
      <c r="A153" s="70"/>
      <c r="E153" s="70"/>
      <c r="F153" s="70"/>
      <c r="G153" s="70"/>
      <c r="H153" s="70"/>
      <c r="I153" s="70"/>
      <c r="J153" s="70"/>
      <c r="K153" s="70"/>
      <c r="L153" s="70"/>
      <c r="M153" s="70"/>
    </row>
    <row r="154" spans="1:13">
      <c r="A154" s="70"/>
      <c r="E154" s="70"/>
      <c r="F154" s="70"/>
      <c r="G154" s="70"/>
      <c r="H154" s="70"/>
      <c r="I154" s="70"/>
      <c r="J154" s="70"/>
      <c r="K154" s="70"/>
      <c r="L154" s="70"/>
      <c r="M154" s="70"/>
    </row>
    <row r="155" spans="1:13">
      <c r="A155" s="70"/>
      <c r="E155" s="70"/>
      <c r="F155" s="70"/>
      <c r="G155" s="70"/>
      <c r="H155" s="70"/>
      <c r="I155" s="70"/>
      <c r="J155" s="70"/>
      <c r="K155" s="70"/>
      <c r="L155" s="70"/>
      <c r="M155" s="70"/>
    </row>
  </sheetData>
  <mergeCells count="112">
    <mergeCell ref="A1:B1"/>
    <mergeCell ref="A5:M5"/>
    <mergeCell ref="A7:A8"/>
    <mergeCell ref="B7:C8"/>
    <mergeCell ref="D7:J7"/>
    <mergeCell ref="K7:K8"/>
    <mergeCell ref="L7:L8"/>
    <mergeCell ref="M7:M8"/>
    <mergeCell ref="A9:M9"/>
    <mergeCell ref="D10:D12"/>
    <mergeCell ref="A13:M13"/>
    <mergeCell ref="A22:M22"/>
    <mergeCell ref="B23:B26"/>
    <mergeCell ref="D23:D26"/>
    <mergeCell ref="E23:E26"/>
    <mergeCell ref="F23:F26"/>
    <mergeCell ref="G23:G26"/>
    <mergeCell ref="J23:J26"/>
    <mergeCell ref="A27:M27"/>
    <mergeCell ref="D28:D30"/>
    <mergeCell ref="A33:M33"/>
    <mergeCell ref="B34:B36"/>
    <mergeCell ref="D34:D36"/>
    <mergeCell ref="E34:E36"/>
    <mergeCell ref="F34:F36"/>
    <mergeCell ref="G34:G36"/>
    <mergeCell ref="B38:B42"/>
    <mergeCell ref="D38:D42"/>
    <mergeCell ref="E38:E42"/>
    <mergeCell ref="F38:F42"/>
    <mergeCell ref="G38:G42"/>
    <mergeCell ref="B43:B45"/>
    <mergeCell ref="D43:D45"/>
    <mergeCell ref="E43:E45"/>
    <mergeCell ref="F43:F45"/>
    <mergeCell ref="G43:G45"/>
    <mergeCell ref="B46:B48"/>
    <mergeCell ref="D46:D48"/>
    <mergeCell ref="E46:E48"/>
    <mergeCell ref="F46:F48"/>
    <mergeCell ref="G46:G48"/>
    <mergeCell ref="B49:B54"/>
    <mergeCell ref="D49:D54"/>
    <mergeCell ref="E49:E54"/>
    <mergeCell ref="F49:F54"/>
    <mergeCell ref="G49:G54"/>
    <mergeCell ref="B55:B60"/>
    <mergeCell ref="D55:D60"/>
    <mergeCell ref="E55:E60"/>
    <mergeCell ref="F55:F60"/>
    <mergeCell ref="G55:G60"/>
    <mergeCell ref="B61:B66"/>
    <mergeCell ref="D61:D66"/>
    <mergeCell ref="E61:E66"/>
    <mergeCell ref="F61:F66"/>
    <mergeCell ref="G61:G66"/>
    <mergeCell ref="B68:B73"/>
    <mergeCell ref="D68:D73"/>
    <mergeCell ref="E68:E73"/>
    <mergeCell ref="F68:F73"/>
    <mergeCell ref="G68:G73"/>
    <mergeCell ref="B74:B79"/>
    <mergeCell ref="D74:D79"/>
    <mergeCell ref="E74:E79"/>
    <mergeCell ref="F74:F79"/>
    <mergeCell ref="G74:G79"/>
    <mergeCell ref="B80:B85"/>
    <mergeCell ref="D80:D85"/>
    <mergeCell ref="E80:E85"/>
    <mergeCell ref="F80:F85"/>
    <mergeCell ref="G80:G85"/>
    <mergeCell ref="B86:B87"/>
    <mergeCell ref="D86:D87"/>
    <mergeCell ref="E86:E87"/>
    <mergeCell ref="F86:F87"/>
    <mergeCell ref="G86:G87"/>
    <mergeCell ref="J86:J87"/>
    <mergeCell ref="B89:B92"/>
    <mergeCell ref="D89:D92"/>
    <mergeCell ref="E89:E92"/>
    <mergeCell ref="B93:B95"/>
    <mergeCell ref="D93:D95"/>
    <mergeCell ref="E93:E95"/>
    <mergeCell ref="B96:B98"/>
    <mergeCell ref="D96:D98"/>
    <mergeCell ref="E96:E98"/>
    <mergeCell ref="F96:F98"/>
    <mergeCell ref="G96:G98"/>
    <mergeCell ref="B99:B102"/>
    <mergeCell ref="D99:D102"/>
    <mergeCell ref="E99:E102"/>
    <mergeCell ref="J110:J111"/>
    <mergeCell ref="B112:B114"/>
    <mergeCell ref="D112:D114"/>
    <mergeCell ref="E112:E114"/>
    <mergeCell ref="F112:F114"/>
    <mergeCell ref="G112:G114"/>
    <mergeCell ref="A117:M117"/>
    <mergeCell ref="A122:M122"/>
    <mergeCell ref="B103:B105"/>
    <mergeCell ref="D103:D105"/>
    <mergeCell ref="E103:E105"/>
    <mergeCell ref="B106:B108"/>
    <mergeCell ref="D106:D108"/>
    <mergeCell ref="E106:E108"/>
    <mergeCell ref="F106:F108"/>
    <mergeCell ref="G106:G108"/>
    <mergeCell ref="B110:B111"/>
    <mergeCell ref="D110:D111"/>
    <mergeCell ref="E110:E111"/>
    <mergeCell ref="F110:F111"/>
    <mergeCell ref="G110:G111"/>
  </mergeCells>
  <hyperlinks>
    <hyperlink ref="A5" location="Меню!A1" display="ОТБОЙНИКИ ДЛЯ СКЛАДА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>
  <dimension ref="A1:AMJ134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0" style="52" customWidth="1"/>
    <col min="2" max="2" width="11" style="52" customWidth="1"/>
    <col min="3" max="3" width="14.28515625" style="52" customWidth="1"/>
    <col min="4" max="4" width="9.5703125" style="52" customWidth="1"/>
    <col min="5" max="5" width="5.5703125" style="52" customWidth="1"/>
    <col min="6" max="6" width="11.42578125" style="52" customWidth="1"/>
    <col min="7" max="7" width="15.85546875" style="52" customWidth="1"/>
    <col min="8" max="8" width="12.140625" style="52" customWidth="1"/>
    <col min="9" max="9" width="7.7109375" style="52" customWidth="1"/>
    <col min="10" max="11" width="9" style="52" customWidth="1"/>
    <col min="12" max="12" width="5.7109375" style="52" customWidth="1"/>
    <col min="13" max="13" width="8" style="52" customWidth="1"/>
    <col min="14" max="14" width="9.28515625" style="52" customWidth="1"/>
    <col min="15" max="15" width="10.140625" style="52" customWidth="1"/>
    <col min="16" max="16" width="10.7109375" style="52" customWidth="1"/>
    <col min="17" max="17" width="12.28515625" style="53" customWidth="1"/>
    <col min="18" max="18" width="10.5703125" style="52" customWidth="1"/>
    <col min="19" max="19" width="13.28515625" style="52" customWidth="1"/>
    <col min="20" max="20" width="13.140625" style="52" customWidth="1"/>
    <col min="21" max="1024" width="9.140625" style="52"/>
  </cols>
  <sheetData>
    <row r="1" spans="1:21" ht="33" customHeight="1">
      <c r="A1" s="2115"/>
      <c r="B1" s="2115"/>
    </row>
    <row r="2" spans="1:21">
      <c r="A2" s="365"/>
      <c r="B2" s="365"/>
      <c r="C2" s="192"/>
      <c r="D2" s="365"/>
      <c r="E2" s="365"/>
      <c r="F2" s="366" t="s">
        <v>131</v>
      </c>
      <c r="G2" s="367" t="s">
        <v>2</v>
      </c>
      <c r="H2" s="59"/>
      <c r="J2" s="59"/>
      <c r="K2" s="59"/>
      <c r="M2" s="60"/>
      <c r="N2" s="59"/>
    </row>
    <row r="3" spans="1:21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59"/>
      <c r="J3" s="59"/>
      <c r="K3" s="59"/>
      <c r="L3" s="59"/>
      <c r="M3" s="60"/>
      <c r="N3" s="59"/>
    </row>
    <row r="4" spans="1:21">
      <c r="C4" s="70"/>
      <c r="F4" s="65"/>
      <c r="I4" s="65"/>
      <c r="J4" s="65"/>
      <c r="K4" s="65"/>
      <c r="L4" s="65"/>
      <c r="N4" s="65"/>
    </row>
    <row r="5" spans="1:21">
      <c r="A5" s="2116" t="s">
        <v>1608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62"/>
    </row>
    <row r="7" spans="1:21" ht="12.75" customHeight="1">
      <c r="A7" s="2119" t="s">
        <v>562</v>
      </c>
      <c r="B7" s="2119" t="s">
        <v>563</v>
      </c>
      <c r="C7" s="2135" t="s">
        <v>135</v>
      </c>
      <c r="D7" s="2118" t="s">
        <v>138</v>
      </c>
      <c r="E7" s="2118"/>
      <c r="F7" s="2118"/>
      <c r="G7" s="2118"/>
      <c r="H7" s="2118"/>
      <c r="I7" s="2118"/>
      <c r="J7" s="2118"/>
      <c r="K7" s="2120" t="s">
        <v>270</v>
      </c>
      <c r="L7" s="2119" t="s">
        <v>565</v>
      </c>
      <c r="M7" s="2119" t="s">
        <v>141</v>
      </c>
    </row>
    <row r="8" spans="1:21" ht="46.5" customHeight="1">
      <c r="A8" s="2119"/>
      <c r="B8" s="2119"/>
      <c r="C8" s="2135"/>
      <c r="D8" s="66" t="s">
        <v>351</v>
      </c>
      <c r="E8" s="66" t="s">
        <v>1609</v>
      </c>
      <c r="F8" s="68" t="s">
        <v>1610</v>
      </c>
      <c r="G8" s="68" t="s">
        <v>567</v>
      </c>
      <c r="H8" s="68" t="s">
        <v>568</v>
      </c>
      <c r="I8" s="68" t="s">
        <v>146</v>
      </c>
      <c r="J8" s="369" t="s">
        <v>144</v>
      </c>
      <c r="K8" s="2120"/>
      <c r="L8" s="2119"/>
      <c r="M8" s="2119"/>
      <c r="N8" s="70"/>
      <c r="O8" s="70"/>
      <c r="P8" s="70"/>
      <c r="Q8" s="71"/>
      <c r="S8" s="70"/>
      <c r="T8" s="70"/>
      <c r="U8" s="70"/>
    </row>
    <row r="9" spans="1:21" ht="69.75" customHeight="1">
      <c r="A9" s="72" t="s">
        <v>1611</v>
      </c>
      <c r="B9" s="73" t="s">
        <v>1612</v>
      </c>
      <c r="C9" s="370"/>
      <c r="D9" s="133" t="s">
        <v>1613</v>
      </c>
      <c r="E9" s="2214" t="s">
        <v>1614</v>
      </c>
      <c r="F9" s="75" t="s">
        <v>1615</v>
      </c>
      <c r="G9" s="75" t="s">
        <v>1616</v>
      </c>
      <c r="H9" s="75" t="s">
        <v>1617</v>
      </c>
      <c r="I9" s="75">
        <v>9.5</v>
      </c>
      <c r="J9" s="79">
        <v>3.5999999999999997E-2</v>
      </c>
      <c r="K9" s="371" t="s">
        <v>158</v>
      </c>
      <c r="L9" s="75">
        <v>2350</v>
      </c>
      <c r="M9" s="102">
        <v>2525</v>
      </c>
    </row>
    <row r="10" spans="1:21" ht="69.75" customHeight="1">
      <c r="A10" s="83" t="s">
        <v>1618</v>
      </c>
      <c r="B10" s="79" t="s">
        <v>1619</v>
      </c>
      <c r="C10" s="372"/>
      <c r="D10" s="79" t="s">
        <v>1613</v>
      </c>
      <c r="E10" s="2214"/>
      <c r="F10" s="80" t="s">
        <v>1615</v>
      </c>
      <c r="G10" s="80" t="s">
        <v>1620</v>
      </c>
      <c r="H10" s="80" t="s">
        <v>1621</v>
      </c>
      <c r="I10" s="81">
        <v>6.7</v>
      </c>
      <c r="J10" s="79">
        <v>3.5999999999999997E-2</v>
      </c>
      <c r="K10" s="197" t="s">
        <v>158</v>
      </c>
      <c r="L10" s="80">
        <v>2845</v>
      </c>
      <c r="M10" s="82">
        <v>3055</v>
      </c>
    </row>
    <row r="11" spans="1:21" ht="69.75" customHeight="1">
      <c r="A11" s="72" t="s">
        <v>1622</v>
      </c>
      <c r="B11" s="133" t="s">
        <v>1623</v>
      </c>
      <c r="C11" s="134"/>
      <c r="D11" s="133" t="s">
        <v>1613</v>
      </c>
      <c r="E11" s="2214"/>
      <c r="F11" s="75" t="s">
        <v>1615</v>
      </c>
      <c r="G11" s="75" t="s">
        <v>1624</v>
      </c>
      <c r="H11" s="75" t="s">
        <v>1617</v>
      </c>
      <c r="I11" s="76">
        <v>5</v>
      </c>
      <c r="J11" s="79">
        <v>1.7999999999999999E-2</v>
      </c>
      <c r="K11" s="105" t="s">
        <v>158</v>
      </c>
      <c r="L11" s="75">
        <v>1880</v>
      </c>
      <c r="M11" s="102">
        <v>2015</v>
      </c>
    </row>
    <row r="12" spans="1:21" ht="69.75" customHeight="1">
      <c r="A12" s="72" t="s">
        <v>1625</v>
      </c>
      <c r="B12" s="80" t="s">
        <v>1626</v>
      </c>
      <c r="C12" s="370"/>
      <c r="D12" s="133" t="s">
        <v>1613</v>
      </c>
      <c r="E12" s="2214"/>
      <c r="F12" s="75" t="s">
        <v>1615</v>
      </c>
      <c r="G12" s="80" t="s">
        <v>1616</v>
      </c>
      <c r="H12" s="80" t="s">
        <v>1617</v>
      </c>
      <c r="I12" s="76">
        <v>7.5</v>
      </c>
      <c r="J12" s="79">
        <v>1.7999999999999999E-2</v>
      </c>
      <c r="K12" s="105" t="s">
        <v>158</v>
      </c>
      <c r="L12" s="75">
        <v>2120</v>
      </c>
      <c r="M12" s="102">
        <v>2275</v>
      </c>
    </row>
    <row r="13" spans="1:21" ht="69.75" customHeight="1">
      <c r="A13" s="72" t="s">
        <v>1627</v>
      </c>
      <c r="B13" s="79"/>
      <c r="C13" s="370"/>
      <c r="D13" s="133" t="s">
        <v>1613</v>
      </c>
      <c r="E13" s="2214"/>
      <c r="F13" s="75" t="s">
        <v>1615</v>
      </c>
      <c r="G13" s="75" t="s">
        <v>1624</v>
      </c>
      <c r="H13" s="75" t="s">
        <v>1628</v>
      </c>
      <c r="I13" s="75">
        <v>6.76</v>
      </c>
      <c r="J13" s="79">
        <v>1.7999999999999999E-2</v>
      </c>
      <c r="K13" s="105" t="s">
        <v>158</v>
      </c>
      <c r="L13" s="75">
        <v>1755</v>
      </c>
      <c r="M13" s="102">
        <v>1885</v>
      </c>
    </row>
    <row r="14" spans="1:21" ht="69.75" customHeight="1">
      <c r="A14" s="182" t="s">
        <v>1629</v>
      </c>
      <c r="B14" s="373"/>
      <c r="C14" s="374"/>
      <c r="D14" s="133" t="s">
        <v>1613</v>
      </c>
      <c r="E14" s="2214"/>
      <c r="F14" s="75" t="s">
        <v>1615</v>
      </c>
      <c r="G14" s="80" t="s">
        <v>1630</v>
      </c>
      <c r="H14" s="75" t="s">
        <v>1631</v>
      </c>
      <c r="I14" s="75">
        <v>5.5</v>
      </c>
      <c r="J14" s="79">
        <v>2.5000000000000001E-2</v>
      </c>
      <c r="K14" s="105" t="s">
        <v>158</v>
      </c>
      <c r="L14" s="75">
        <v>1660</v>
      </c>
      <c r="M14" s="102">
        <v>1785</v>
      </c>
    </row>
    <row r="15" spans="1:21" ht="69.75" customHeight="1">
      <c r="A15" s="182" t="s">
        <v>1632</v>
      </c>
      <c r="B15" s="75"/>
      <c r="C15" s="133"/>
      <c r="D15" s="133" t="s">
        <v>1613</v>
      </c>
      <c r="E15" s="2214"/>
      <c r="F15" s="75" t="s">
        <v>1615</v>
      </c>
      <c r="G15" s="80" t="s">
        <v>1633</v>
      </c>
      <c r="H15" s="75" t="s">
        <v>1631</v>
      </c>
      <c r="I15" s="75">
        <v>7.5</v>
      </c>
      <c r="J15" s="79">
        <v>2.5000000000000001E-2</v>
      </c>
      <c r="K15" s="105" t="s">
        <v>158</v>
      </c>
      <c r="L15" s="75">
        <v>1855</v>
      </c>
      <c r="M15" s="102">
        <v>1990</v>
      </c>
    </row>
    <row r="16" spans="1:21" ht="69.75" customHeight="1">
      <c r="A16" s="72" t="s">
        <v>1634</v>
      </c>
      <c r="B16" s="79"/>
      <c r="C16" s="2216"/>
      <c r="D16" s="133" t="s">
        <v>1613</v>
      </c>
      <c r="E16" s="2215" t="s">
        <v>1635</v>
      </c>
      <c r="F16" s="75" t="s">
        <v>1636</v>
      </c>
      <c r="G16" s="80" t="s">
        <v>1637</v>
      </c>
      <c r="H16" s="75" t="s">
        <v>1638</v>
      </c>
      <c r="I16" s="75">
        <v>13.1</v>
      </c>
      <c r="J16" s="79">
        <v>0.106</v>
      </c>
      <c r="K16" s="105" t="s">
        <v>158</v>
      </c>
      <c r="L16" s="75">
        <v>3535</v>
      </c>
      <c r="M16" s="102">
        <v>3800</v>
      </c>
    </row>
    <row r="17" spans="1:13" ht="69.75" customHeight="1">
      <c r="A17" s="182" t="s">
        <v>1639</v>
      </c>
      <c r="B17" s="377"/>
      <c r="C17" s="2129"/>
      <c r="D17" s="133" t="s">
        <v>1613</v>
      </c>
      <c r="E17" s="2215"/>
      <c r="F17" s="75" t="s">
        <v>1636</v>
      </c>
      <c r="G17" s="80" t="s">
        <v>1640</v>
      </c>
      <c r="H17" s="75" t="s">
        <v>1638</v>
      </c>
      <c r="I17" s="75">
        <v>14.5</v>
      </c>
      <c r="J17" s="79">
        <v>0.106</v>
      </c>
      <c r="K17" s="105" t="s">
        <v>158</v>
      </c>
      <c r="L17" s="75">
        <v>3875</v>
      </c>
      <c r="M17" s="102">
        <v>4160</v>
      </c>
    </row>
    <row r="18" spans="1:13" ht="69.75" customHeight="1">
      <c r="A18" s="324" t="s">
        <v>1641</v>
      </c>
      <c r="B18" s="93"/>
      <c r="C18" s="379"/>
      <c r="D18" s="325" t="s">
        <v>1613</v>
      </c>
      <c r="E18" s="380" t="s">
        <v>1642</v>
      </c>
      <c r="F18" s="95" t="s">
        <v>1615</v>
      </c>
      <c r="G18" s="95" t="s">
        <v>1643</v>
      </c>
      <c r="H18" s="95" t="s">
        <v>1644</v>
      </c>
      <c r="I18" s="95">
        <v>5.2</v>
      </c>
      <c r="J18" s="93">
        <v>0.1</v>
      </c>
      <c r="K18" s="381"/>
      <c r="L18" s="95">
        <v>1335</v>
      </c>
      <c r="M18" s="382">
        <v>1430</v>
      </c>
    </row>
    <row r="19" spans="1:13" ht="69.75" customHeight="1">
      <c r="A19" s="207" t="s">
        <v>1645</v>
      </c>
      <c r="B19" s="288"/>
      <c r="C19" s="153"/>
      <c r="D19" s="351" t="s">
        <v>1613</v>
      </c>
      <c r="E19" s="383" t="s">
        <v>1614</v>
      </c>
      <c r="F19" s="288" t="s">
        <v>1636</v>
      </c>
      <c r="G19" s="288" t="s">
        <v>1646</v>
      </c>
      <c r="H19" s="288" t="s">
        <v>1638</v>
      </c>
      <c r="I19" s="288">
        <v>5</v>
      </c>
      <c r="J19" s="153">
        <v>0.02</v>
      </c>
      <c r="K19" s="384" t="s">
        <v>158</v>
      </c>
      <c r="L19" s="288">
        <v>2170</v>
      </c>
      <c r="M19" s="290">
        <v>2330</v>
      </c>
    </row>
    <row r="20" spans="1:13" ht="55.5" customHeight="1">
      <c r="A20" s="2124" t="s">
        <v>1647</v>
      </c>
      <c r="B20" s="2124"/>
      <c r="C20" s="2124"/>
      <c r="D20" s="2124"/>
      <c r="E20" s="2124"/>
      <c r="F20" s="2124"/>
      <c r="G20" s="2124"/>
      <c r="H20" s="2124"/>
      <c r="I20" s="2124"/>
      <c r="J20" s="2124"/>
      <c r="K20" s="2124"/>
      <c r="L20" s="2124"/>
      <c r="M20" s="2124"/>
    </row>
    <row r="21" spans="1:13">
      <c r="D21" s="70"/>
      <c r="E21" s="70"/>
      <c r="F21" s="70"/>
      <c r="G21" s="70"/>
      <c r="H21" s="70"/>
      <c r="I21" s="70"/>
    </row>
    <row r="22" spans="1:13">
      <c r="D22" s="70"/>
      <c r="E22" s="70"/>
      <c r="F22" s="70"/>
      <c r="G22" s="70"/>
      <c r="H22" s="70"/>
      <c r="I22" s="70"/>
    </row>
    <row r="23" spans="1:13">
      <c r="D23" s="70"/>
      <c r="E23" s="70"/>
      <c r="F23" s="70"/>
      <c r="G23" s="70"/>
      <c r="H23" s="70"/>
      <c r="I23" s="70"/>
    </row>
    <row r="24" spans="1:13">
      <c r="D24" s="70"/>
      <c r="E24" s="70"/>
      <c r="F24" s="70"/>
      <c r="G24" s="70"/>
      <c r="H24" s="70"/>
      <c r="I24" s="70"/>
    </row>
    <row r="25" spans="1:13">
      <c r="D25" s="70"/>
      <c r="E25" s="70"/>
      <c r="F25" s="70"/>
      <c r="G25" s="70"/>
      <c r="H25" s="70"/>
      <c r="I25" s="70"/>
    </row>
    <row r="26" spans="1:13">
      <c r="D26" s="70"/>
      <c r="E26" s="70"/>
      <c r="F26" s="70"/>
      <c r="G26" s="70"/>
      <c r="H26" s="70"/>
      <c r="I26" s="70"/>
    </row>
    <row r="27" spans="1:13">
      <c r="D27" s="70"/>
      <c r="E27" s="70"/>
      <c r="F27" s="70"/>
      <c r="G27" s="70"/>
      <c r="H27" s="70"/>
      <c r="I27" s="70"/>
    </row>
    <row r="28" spans="1:13">
      <c r="D28" s="70"/>
      <c r="E28" s="70"/>
      <c r="F28" s="70"/>
      <c r="G28" s="70"/>
      <c r="H28" s="70"/>
      <c r="I28" s="70"/>
    </row>
    <row r="29" spans="1:13">
      <c r="D29" s="70"/>
      <c r="E29" s="70"/>
      <c r="F29" s="70"/>
      <c r="G29" s="70"/>
      <c r="H29" s="70"/>
      <c r="I29" s="70"/>
    </row>
    <row r="30" spans="1:13">
      <c r="D30" s="70"/>
      <c r="E30" s="70"/>
      <c r="F30" s="70"/>
      <c r="G30" s="70"/>
      <c r="H30" s="70"/>
      <c r="I30" s="70"/>
    </row>
    <row r="31" spans="1:13">
      <c r="D31" s="70"/>
      <c r="E31" s="70"/>
      <c r="F31" s="70"/>
      <c r="G31" s="70"/>
      <c r="H31" s="70"/>
      <c r="I31" s="70"/>
    </row>
    <row r="32" spans="1:13">
      <c r="D32" s="70"/>
      <c r="E32" s="70"/>
      <c r="F32" s="70"/>
      <c r="G32" s="70"/>
      <c r="H32" s="70"/>
      <c r="I32" s="70"/>
    </row>
    <row r="33" spans="4:9">
      <c r="D33" s="70"/>
      <c r="E33" s="70"/>
      <c r="F33" s="70"/>
      <c r="G33" s="70"/>
      <c r="H33" s="70"/>
      <c r="I33" s="70"/>
    </row>
    <row r="34" spans="4:9">
      <c r="D34" s="70"/>
      <c r="E34" s="70"/>
      <c r="F34" s="70"/>
      <c r="G34" s="70"/>
      <c r="H34" s="70"/>
      <c r="I34" s="70"/>
    </row>
    <row r="35" spans="4:9">
      <c r="D35" s="70"/>
      <c r="E35" s="70"/>
      <c r="F35" s="70"/>
      <c r="G35" s="70"/>
      <c r="H35" s="70"/>
      <c r="I35" s="70"/>
    </row>
    <row r="36" spans="4:9">
      <c r="D36" s="70"/>
      <c r="E36" s="70"/>
      <c r="F36" s="70"/>
      <c r="G36" s="70"/>
      <c r="H36" s="70"/>
      <c r="I36" s="70"/>
    </row>
    <row r="37" spans="4:9">
      <c r="D37" s="70"/>
      <c r="E37" s="70"/>
      <c r="F37" s="70"/>
      <c r="G37" s="70"/>
      <c r="H37" s="70"/>
      <c r="I37" s="70"/>
    </row>
    <row r="38" spans="4:9">
      <c r="D38" s="70"/>
      <c r="E38" s="70"/>
      <c r="F38" s="70"/>
      <c r="G38" s="70"/>
      <c r="H38" s="70"/>
      <c r="I38" s="70"/>
    </row>
    <row r="39" spans="4:9">
      <c r="D39" s="70"/>
      <c r="E39" s="70"/>
      <c r="F39" s="70"/>
      <c r="G39" s="70"/>
      <c r="H39" s="70"/>
      <c r="I39" s="70"/>
    </row>
    <row r="40" spans="4:9">
      <c r="D40" s="70"/>
      <c r="E40" s="70"/>
      <c r="F40" s="70"/>
      <c r="G40" s="70"/>
      <c r="H40" s="70"/>
      <c r="I40" s="70"/>
    </row>
    <row r="41" spans="4:9">
      <c r="D41" s="70"/>
      <c r="E41" s="70"/>
      <c r="F41" s="70"/>
      <c r="G41" s="70"/>
      <c r="H41" s="70"/>
      <c r="I41" s="70"/>
    </row>
    <row r="42" spans="4:9">
      <c r="D42" s="70"/>
      <c r="E42" s="70"/>
      <c r="F42" s="70"/>
      <c r="G42" s="70"/>
      <c r="H42" s="70"/>
      <c r="I42" s="70"/>
    </row>
    <row r="43" spans="4:9">
      <c r="D43" s="70"/>
      <c r="E43" s="70"/>
      <c r="F43" s="70"/>
      <c r="G43" s="70"/>
      <c r="H43" s="70"/>
      <c r="I43" s="70"/>
    </row>
    <row r="44" spans="4:9">
      <c r="D44" s="70"/>
      <c r="E44" s="70"/>
      <c r="F44" s="70"/>
      <c r="G44" s="70"/>
      <c r="H44" s="70"/>
      <c r="I44" s="70"/>
    </row>
    <row r="45" spans="4:9">
      <c r="D45" s="70"/>
      <c r="E45" s="70"/>
      <c r="F45" s="70"/>
      <c r="G45" s="70"/>
      <c r="H45" s="70"/>
      <c r="I45" s="70"/>
    </row>
    <row r="46" spans="4:9">
      <c r="D46" s="70"/>
      <c r="E46" s="70"/>
      <c r="F46" s="70"/>
      <c r="G46" s="70"/>
      <c r="H46" s="70"/>
      <c r="I46" s="70"/>
    </row>
    <row r="47" spans="4:9">
      <c r="D47" s="70"/>
      <c r="E47" s="70"/>
      <c r="F47" s="70"/>
      <c r="G47" s="70"/>
      <c r="H47" s="70"/>
      <c r="I47" s="70"/>
    </row>
    <row r="48" spans="4:9">
      <c r="D48" s="70"/>
      <c r="E48" s="70"/>
      <c r="F48" s="70"/>
      <c r="G48" s="70"/>
      <c r="H48" s="70"/>
      <c r="I48" s="70"/>
    </row>
    <row r="49" spans="4:9">
      <c r="D49" s="70"/>
      <c r="E49" s="70"/>
      <c r="F49" s="70"/>
      <c r="G49" s="70"/>
      <c r="H49" s="70"/>
      <c r="I49" s="70"/>
    </row>
    <row r="50" spans="4:9">
      <c r="D50" s="70"/>
      <c r="E50" s="70"/>
      <c r="F50" s="70"/>
      <c r="G50" s="70"/>
      <c r="H50" s="70"/>
      <c r="I50" s="70"/>
    </row>
    <row r="51" spans="4:9">
      <c r="D51" s="70"/>
      <c r="E51" s="70"/>
      <c r="F51" s="70"/>
      <c r="G51" s="70"/>
      <c r="H51" s="70"/>
      <c r="I51" s="70"/>
    </row>
    <row r="52" spans="4:9">
      <c r="D52" s="70"/>
      <c r="E52" s="70"/>
      <c r="F52" s="70"/>
      <c r="G52" s="70"/>
      <c r="H52" s="70"/>
      <c r="I52" s="70"/>
    </row>
    <row r="53" spans="4:9">
      <c r="D53" s="70"/>
      <c r="E53" s="70"/>
      <c r="F53" s="70"/>
      <c r="G53" s="70"/>
      <c r="H53" s="70"/>
      <c r="I53" s="70"/>
    </row>
    <row r="54" spans="4:9">
      <c r="D54" s="70"/>
      <c r="E54" s="70"/>
      <c r="F54" s="70"/>
      <c r="G54" s="70"/>
      <c r="H54" s="70"/>
      <c r="I54" s="70"/>
    </row>
    <row r="55" spans="4:9">
      <c r="D55" s="70"/>
      <c r="E55" s="70"/>
      <c r="F55" s="70"/>
      <c r="G55" s="70"/>
      <c r="H55" s="70"/>
      <c r="I55" s="70"/>
    </row>
    <row r="56" spans="4:9">
      <c r="D56" s="70"/>
      <c r="E56" s="70"/>
      <c r="F56" s="70"/>
      <c r="G56" s="70"/>
      <c r="H56" s="70"/>
      <c r="I56" s="70"/>
    </row>
    <row r="57" spans="4:9">
      <c r="D57" s="70"/>
      <c r="E57" s="70"/>
      <c r="F57" s="70"/>
      <c r="G57" s="70"/>
      <c r="H57" s="70"/>
      <c r="I57" s="70"/>
    </row>
    <row r="58" spans="4:9">
      <c r="D58" s="70"/>
      <c r="E58" s="70"/>
      <c r="F58" s="70"/>
      <c r="G58" s="70"/>
      <c r="H58" s="70"/>
      <c r="I58" s="70"/>
    </row>
    <row r="59" spans="4:9">
      <c r="D59" s="70"/>
      <c r="E59" s="70"/>
      <c r="F59" s="70"/>
      <c r="G59" s="70"/>
      <c r="H59" s="70"/>
      <c r="I59" s="70"/>
    </row>
    <row r="60" spans="4:9">
      <c r="D60" s="70"/>
      <c r="E60" s="70"/>
      <c r="F60" s="70"/>
      <c r="G60" s="70"/>
      <c r="H60" s="70"/>
      <c r="I60" s="70"/>
    </row>
    <row r="61" spans="4:9">
      <c r="D61" s="70"/>
      <c r="E61" s="70"/>
      <c r="F61" s="70"/>
      <c r="G61" s="70"/>
      <c r="H61" s="70"/>
      <c r="I61" s="70"/>
    </row>
    <row r="62" spans="4:9">
      <c r="D62" s="70"/>
      <c r="E62" s="70"/>
      <c r="F62" s="70"/>
      <c r="G62" s="70"/>
      <c r="H62" s="70"/>
      <c r="I62" s="70"/>
    </row>
    <row r="63" spans="4:9">
      <c r="D63" s="70"/>
      <c r="E63" s="70"/>
      <c r="F63" s="70"/>
      <c r="G63" s="70"/>
      <c r="H63" s="70"/>
      <c r="I63" s="70"/>
    </row>
    <row r="64" spans="4:9">
      <c r="D64" s="70"/>
      <c r="E64" s="70"/>
      <c r="F64" s="70"/>
      <c r="G64" s="70"/>
      <c r="H64" s="70"/>
      <c r="I64" s="70"/>
    </row>
    <row r="65" spans="3:9">
      <c r="D65" s="70"/>
      <c r="E65" s="70"/>
      <c r="F65" s="70"/>
      <c r="G65" s="70"/>
      <c r="H65" s="70"/>
      <c r="I65" s="70"/>
    </row>
    <row r="66" spans="3:9">
      <c r="D66" s="70"/>
      <c r="E66" s="70"/>
      <c r="F66" s="70"/>
      <c r="G66" s="70"/>
      <c r="H66" s="70"/>
      <c r="I66" s="70"/>
    </row>
    <row r="67" spans="3:9">
      <c r="D67" s="70"/>
      <c r="E67" s="70"/>
      <c r="F67" s="70"/>
      <c r="G67" s="70"/>
      <c r="H67" s="70"/>
      <c r="I67" s="70"/>
    </row>
    <row r="68" spans="3:9">
      <c r="D68" s="70"/>
      <c r="E68" s="70"/>
      <c r="F68" s="70"/>
      <c r="G68" s="70"/>
      <c r="H68" s="70"/>
      <c r="I68" s="70"/>
    </row>
    <row r="69" spans="3:9">
      <c r="D69" s="70"/>
      <c r="E69" s="70"/>
      <c r="F69" s="70"/>
      <c r="G69" s="70"/>
      <c r="H69" s="70"/>
      <c r="I69" s="70"/>
    </row>
    <row r="70" spans="3:9">
      <c r="D70" s="70"/>
      <c r="E70" s="70"/>
      <c r="F70" s="70"/>
      <c r="G70" s="70"/>
      <c r="H70" s="70"/>
      <c r="I70" s="70"/>
    </row>
    <row r="71" spans="3:9">
      <c r="D71" s="70"/>
      <c r="E71" s="70"/>
      <c r="F71" s="70"/>
      <c r="G71" s="70"/>
      <c r="H71" s="70"/>
      <c r="I71" s="70"/>
    </row>
    <row r="72" spans="3:9">
      <c r="D72" s="70"/>
      <c r="E72" s="70"/>
      <c r="F72" s="70"/>
      <c r="G72" s="70"/>
      <c r="H72" s="70"/>
      <c r="I72" s="70"/>
    </row>
    <row r="73" spans="3:9">
      <c r="D73" s="70"/>
      <c r="E73" s="70"/>
      <c r="F73" s="70"/>
      <c r="G73" s="70"/>
      <c r="H73" s="70"/>
      <c r="I73" s="70"/>
    </row>
    <row r="74" spans="3:9">
      <c r="D74" s="70"/>
      <c r="E74" s="70"/>
      <c r="F74" s="70"/>
      <c r="G74" s="70"/>
      <c r="H74" s="70"/>
      <c r="I74" s="70"/>
    </row>
    <row r="75" spans="3:9">
      <c r="D75" s="70"/>
      <c r="E75" s="70"/>
      <c r="F75" s="70"/>
      <c r="G75" s="70"/>
      <c r="H75" s="70"/>
      <c r="I75" s="70"/>
    </row>
    <row r="76" spans="3:9">
      <c r="D76" s="70"/>
      <c r="E76" s="70"/>
      <c r="F76" s="70"/>
      <c r="G76" s="70"/>
      <c r="H76" s="70"/>
      <c r="I76" s="70"/>
    </row>
    <row r="77" spans="3:9">
      <c r="D77" s="70"/>
      <c r="E77" s="70"/>
      <c r="F77" s="70"/>
      <c r="G77" s="70"/>
      <c r="H77" s="70"/>
      <c r="I77" s="70"/>
    </row>
    <row r="78" spans="3:9">
      <c r="C78" s="70"/>
      <c r="D78" s="70"/>
      <c r="E78" s="70"/>
      <c r="F78" s="70"/>
      <c r="G78" s="70"/>
      <c r="H78" s="70"/>
      <c r="I78" s="70"/>
    </row>
    <row r="79" spans="3:9">
      <c r="D79" s="70"/>
      <c r="E79" s="70"/>
      <c r="F79" s="70"/>
      <c r="G79" s="70"/>
      <c r="H79" s="70"/>
      <c r="I79" s="70"/>
    </row>
    <row r="80" spans="3:9">
      <c r="D80" s="70"/>
      <c r="E80" s="70"/>
      <c r="F80" s="70"/>
      <c r="G80" s="70"/>
      <c r="H80" s="70"/>
      <c r="I80" s="70"/>
    </row>
    <row r="81" spans="3:9">
      <c r="D81" s="70"/>
      <c r="E81" s="70"/>
      <c r="F81" s="70"/>
      <c r="G81" s="70"/>
      <c r="H81" s="70"/>
      <c r="I81" s="70"/>
    </row>
    <row r="82" spans="3:9">
      <c r="D82" s="70"/>
      <c r="E82" s="70"/>
      <c r="F82" s="70"/>
      <c r="G82" s="70"/>
      <c r="H82" s="70"/>
      <c r="I82" s="70"/>
    </row>
    <row r="83" spans="3:9">
      <c r="D83" s="70"/>
      <c r="E83" s="70"/>
      <c r="F83" s="70"/>
      <c r="G83" s="70"/>
      <c r="H83" s="70"/>
      <c r="I83" s="70"/>
    </row>
    <row r="84" spans="3:9">
      <c r="D84" s="70"/>
      <c r="E84" s="70"/>
      <c r="F84" s="70"/>
      <c r="G84" s="70"/>
      <c r="H84" s="70"/>
      <c r="I84" s="70"/>
    </row>
    <row r="85" spans="3:9">
      <c r="D85" s="70"/>
      <c r="E85" s="70"/>
      <c r="F85" s="70"/>
      <c r="G85" s="70"/>
      <c r="H85" s="70"/>
      <c r="I85" s="70"/>
    </row>
    <row r="86" spans="3:9">
      <c r="D86" s="70"/>
      <c r="E86" s="70"/>
      <c r="F86" s="70"/>
      <c r="G86" s="70"/>
      <c r="H86" s="70"/>
      <c r="I86" s="70"/>
    </row>
    <row r="87" spans="3:9">
      <c r="D87" s="70"/>
      <c r="E87" s="70"/>
      <c r="F87" s="70"/>
      <c r="G87" s="70"/>
      <c r="H87" s="70"/>
      <c r="I87" s="70"/>
    </row>
    <row r="88" spans="3:9">
      <c r="D88" s="70"/>
      <c r="E88" s="70"/>
      <c r="F88" s="70"/>
      <c r="G88" s="70"/>
      <c r="H88" s="70"/>
      <c r="I88" s="70"/>
    </row>
    <row r="89" spans="3:9">
      <c r="D89" s="70"/>
      <c r="E89" s="70"/>
      <c r="F89" s="70"/>
      <c r="G89" s="70"/>
      <c r="H89" s="70"/>
      <c r="I89" s="70"/>
    </row>
    <row r="90" spans="3:9">
      <c r="D90" s="70"/>
      <c r="E90" s="70"/>
      <c r="F90" s="70"/>
      <c r="G90" s="70"/>
      <c r="H90" s="70"/>
      <c r="I90" s="70"/>
    </row>
    <row r="91" spans="3:9">
      <c r="D91" s="70"/>
      <c r="E91" s="70"/>
      <c r="F91" s="70"/>
      <c r="G91" s="70"/>
      <c r="H91" s="70"/>
      <c r="I91" s="70"/>
    </row>
    <row r="92" spans="3:9">
      <c r="D92" s="70"/>
      <c r="E92" s="70"/>
      <c r="F92" s="70"/>
      <c r="G92" s="70"/>
      <c r="H92" s="70"/>
      <c r="I92" s="70"/>
    </row>
    <row r="93" spans="3:9">
      <c r="C93" s="70"/>
      <c r="D93" s="70"/>
      <c r="E93" s="70"/>
      <c r="F93" s="70"/>
      <c r="G93" s="70"/>
      <c r="H93" s="70"/>
      <c r="I93" s="70"/>
    </row>
    <row r="94" spans="3:9">
      <c r="D94" s="70"/>
      <c r="E94" s="70"/>
      <c r="F94" s="70"/>
      <c r="G94" s="70"/>
      <c r="H94" s="70"/>
      <c r="I94" s="70"/>
    </row>
    <row r="95" spans="3:9">
      <c r="C95" s="70"/>
      <c r="D95" s="70"/>
      <c r="E95" s="70"/>
      <c r="F95" s="70"/>
      <c r="G95" s="70"/>
      <c r="H95" s="70"/>
      <c r="I95" s="70"/>
    </row>
    <row r="96" spans="3:9">
      <c r="C96" s="70"/>
      <c r="D96" s="70"/>
      <c r="E96" s="70"/>
      <c r="F96" s="70"/>
      <c r="G96" s="70"/>
      <c r="H96" s="70"/>
      <c r="I96" s="70"/>
    </row>
    <row r="97" spans="3:9">
      <c r="D97" s="70"/>
      <c r="E97" s="70"/>
      <c r="F97" s="70"/>
      <c r="G97" s="70"/>
      <c r="H97" s="70"/>
      <c r="I97" s="70"/>
    </row>
    <row r="98" spans="3:9">
      <c r="D98" s="70"/>
      <c r="E98" s="70"/>
      <c r="F98" s="70"/>
      <c r="G98" s="70"/>
      <c r="H98" s="70"/>
      <c r="I98" s="70"/>
    </row>
    <row r="99" spans="3:9">
      <c r="D99" s="70"/>
      <c r="E99" s="70"/>
      <c r="F99" s="70"/>
      <c r="G99" s="70"/>
      <c r="H99" s="70"/>
      <c r="I99" s="70"/>
    </row>
    <row r="100" spans="3:9">
      <c r="D100" s="70"/>
      <c r="E100" s="70"/>
      <c r="F100" s="70"/>
      <c r="G100" s="70"/>
      <c r="H100" s="70"/>
      <c r="I100" s="70"/>
    </row>
    <row r="101" spans="3:9">
      <c r="D101" s="70"/>
      <c r="E101" s="70"/>
      <c r="F101" s="70"/>
      <c r="G101" s="70"/>
      <c r="H101" s="70"/>
      <c r="I101" s="70"/>
    </row>
    <row r="102" spans="3:9">
      <c r="D102" s="70"/>
      <c r="E102" s="70"/>
      <c r="F102" s="70"/>
      <c r="G102" s="70"/>
      <c r="H102" s="70"/>
      <c r="I102" s="70"/>
    </row>
    <row r="103" spans="3:9">
      <c r="C103" s="70"/>
      <c r="D103" s="70"/>
      <c r="E103" s="70"/>
      <c r="F103" s="70"/>
      <c r="G103" s="70"/>
      <c r="H103" s="70"/>
      <c r="I103" s="70"/>
    </row>
    <row r="104" spans="3:9">
      <c r="D104" s="70"/>
      <c r="E104" s="70"/>
      <c r="F104" s="70"/>
      <c r="G104" s="70"/>
      <c r="H104" s="70"/>
      <c r="I104" s="70"/>
    </row>
    <row r="105" spans="3:9">
      <c r="D105" s="70"/>
      <c r="E105" s="70"/>
      <c r="F105" s="70"/>
      <c r="G105" s="70"/>
      <c r="H105" s="70"/>
      <c r="I105" s="70"/>
    </row>
    <row r="106" spans="3:9">
      <c r="D106" s="70"/>
      <c r="E106" s="70"/>
      <c r="F106" s="70"/>
      <c r="G106" s="70"/>
      <c r="H106" s="70"/>
      <c r="I106" s="70"/>
    </row>
    <row r="107" spans="3:9">
      <c r="D107" s="70"/>
      <c r="E107" s="70"/>
      <c r="F107" s="70"/>
      <c r="G107" s="70"/>
      <c r="H107" s="70"/>
      <c r="I107" s="70"/>
    </row>
    <row r="108" spans="3:9">
      <c r="D108" s="70"/>
      <c r="E108" s="70"/>
      <c r="F108" s="70"/>
      <c r="G108" s="70"/>
      <c r="H108" s="70"/>
      <c r="I108" s="70"/>
    </row>
    <row r="109" spans="3:9">
      <c r="D109" s="70"/>
      <c r="E109" s="70"/>
      <c r="F109" s="70"/>
      <c r="G109" s="70"/>
      <c r="H109" s="70"/>
      <c r="I109" s="70"/>
    </row>
    <row r="110" spans="3:9">
      <c r="D110" s="70"/>
      <c r="E110" s="70"/>
      <c r="F110" s="70"/>
      <c r="G110" s="70"/>
      <c r="H110" s="70"/>
      <c r="I110" s="70"/>
    </row>
    <row r="111" spans="3:9">
      <c r="D111" s="70"/>
      <c r="E111" s="70"/>
      <c r="F111" s="70"/>
      <c r="G111" s="70"/>
      <c r="H111" s="70"/>
      <c r="I111" s="70"/>
    </row>
    <row r="112" spans="3:9">
      <c r="D112" s="70"/>
      <c r="E112" s="70"/>
      <c r="F112" s="70"/>
      <c r="G112" s="70"/>
      <c r="H112" s="70"/>
      <c r="I112" s="70"/>
    </row>
    <row r="113" spans="3:9">
      <c r="D113" s="70"/>
      <c r="E113" s="70"/>
      <c r="F113" s="70"/>
      <c r="G113" s="70"/>
      <c r="H113" s="70"/>
      <c r="I113" s="70"/>
    </row>
    <row r="114" spans="3:9">
      <c r="D114" s="70"/>
      <c r="E114" s="70"/>
      <c r="F114" s="70"/>
      <c r="G114" s="70"/>
      <c r="H114" s="70"/>
      <c r="I114" s="70"/>
    </row>
    <row r="115" spans="3:9">
      <c r="D115" s="70"/>
      <c r="E115" s="70"/>
      <c r="F115" s="70"/>
      <c r="G115" s="70"/>
      <c r="H115" s="70"/>
      <c r="I115" s="70"/>
    </row>
    <row r="116" spans="3:9">
      <c r="D116" s="70"/>
      <c r="E116" s="70"/>
      <c r="F116" s="70"/>
      <c r="G116" s="70"/>
      <c r="H116" s="70"/>
      <c r="I116" s="70"/>
    </row>
    <row r="120" spans="3:9">
      <c r="C120" s="70"/>
    </row>
    <row r="121" spans="3:9">
      <c r="C121" s="70"/>
    </row>
    <row r="122" spans="3:9">
      <c r="C122" s="70"/>
    </row>
    <row r="123" spans="3:9">
      <c r="C123" s="70"/>
    </row>
    <row r="124" spans="3:9">
      <c r="C124" s="70"/>
    </row>
    <row r="125" spans="3:9">
      <c r="C125" s="70"/>
    </row>
    <row r="126" spans="3:9">
      <c r="C126" s="70"/>
    </row>
    <row r="127" spans="3:9">
      <c r="C127" s="70"/>
    </row>
    <row r="133" spans="3:3">
      <c r="C133" s="70"/>
    </row>
    <row r="134" spans="3:3">
      <c r="C134" s="70"/>
    </row>
  </sheetData>
  <mergeCells count="13">
    <mergeCell ref="E9:E15"/>
    <mergeCell ref="E16:E17"/>
    <mergeCell ref="A20:M20"/>
    <mergeCell ref="A1:B1"/>
    <mergeCell ref="A5:M5"/>
    <mergeCell ref="A7:A8"/>
    <mergeCell ref="B7:B8"/>
    <mergeCell ref="C7:C8"/>
    <mergeCell ref="D7:J7"/>
    <mergeCell ref="K7:K8"/>
    <mergeCell ref="L7:L8"/>
    <mergeCell ref="M7:M8"/>
    <mergeCell ref="C16:C17"/>
  </mergeCells>
  <hyperlinks>
    <hyperlink ref="A5" location="Меню!A1" display="БАРЬЕРЫ ПАРКОВО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AMJ277"/>
  <sheetViews>
    <sheetView zoomScaleNormal="100" workbookViewId="0">
      <selection activeCell="A5" sqref="A5:N5"/>
    </sheetView>
  </sheetViews>
  <sheetFormatPr defaultColWidth="9.140625" defaultRowHeight="15"/>
  <cols>
    <col min="1" max="1" width="12.85546875" style="385" customWidth="1"/>
    <col min="2" max="2" width="8.42578125" style="385" customWidth="1"/>
    <col min="3" max="3" width="10.42578125" style="121" customWidth="1"/>
    <col min="4" max="4" width="0.140625" style="121" hidden="1" customWidth="1"/>
    <col min="5" max="5" width="13.28515625" style="121" customWidth="1"/>
    <col min="6" max="6" width="10" style="121" customWidth="1"/>
    <col min="7" max="7" width="14.28515625" style="121" customWidth="1"/>
    <col min="8" max="8" width="12.85546875" style="121" customWidth="1"/>
    <col min="9" max="9" width="8" style="121" customWidth="1"/>
    <col min="10" max="10" width="6.7109375" style="121" customWidth="1"/>
    <col min="11" max="12" width="8.85546875" style="121" customWidth="1"/>
    <col min="13" max="13" width="6.140625" style="121" customWidth="1"/>
    <col min="14" max="14" width="6.28515625" style="121" customWidth="1"/>
    <col min="15" max="15" width="9.42578125" style="52" customWidth="1"/>
    <col min="16" max="16" width="10.140625" style="52" customWidth="1"/>
    <col min="17" max="17" width="10.85546875" style="52" customWidth="1"/>
    <col min="18" max="18" width="12.5703125" style="386" customWidth="1"/>
    <col min="19" max="19" width="10.5703125" style="387" customWidth="1"/>
    <col min="20" max="21" width="12.85546875" style="386" customWidth="1"/>
    <col min="22" max="22" width="9.140625" style="386"/>
    <col min="23" max="1024" width="9.140625" style="387"/>
  </cols>
  <sheetData>
    <row r="1" spans="1:69" ht="31.5" customHeight="1">
      <c r="A1" s="2115"/>
      <c r="B1" s="2115"/>
      <c r="C1" s="2115"/>
      <c r="D1" s="52"/>
      <c r="E1" s="52"/>
      <c r="F1" s="52"/>
      <c r="G1" s="52"/>
      <c r="H1" s="52"/>
      <c r="I1" s="52"/>
      <c r="T1" s="52"/>
      <c r="U1" s="52"/>
      <c r="V1" s="52"/>
    </row>
    <row r="2" spans="1:69">
      <c r="A2" s="54"/>
      <c r="B2" s="54"/>
      <c r="C2" s="55"/>
      <c r="D2" s="54"/>
      <c r="E2" s="54"/>
      <c r="F2" s="54"/>
      <c r="G2" s="56" t="s">
        <v>131</v>
      </c>
      <c r="H2" s="57" t="s">
        <v>2</v>
      </c>
      <c r="I2" s="367"/>
      <c r="K2" s="367"/>
      <c r="L2" s="367"/>
      <c r="N2" s="365"/>
      <c r="O2" s="59"/>
      <c r="T2" s="52"/>
      <c r="U2" s="52"/>
      <c r="V2" s="52"/>
    </row>
    <row r="3" spans="1:69" ht="15.75" customHeight="1">
      <c r="A3" s="61" t="s">
        <v>4</v>
      </c>
      <c r="B3" s="58" t="s">
        <v>5</v>
      </c>
      <c r="D3" s="58"/>
      <c r="E3" s="54"/>
      <c r="F3" s="54"/>
      <c r="G3" s="56" t="s">
        <v>132</v>
      </c>
      <c r="H3" s="57" t="s">
        <v>7</v>
      </c>
      <c r="I3" s="367"/>
      <c r="K3" s="367"/>
      <c r="L3" s="367"/>
      <c r="M3" s="367"/>
      <c r="N3" s="365"/>
      <c r="O3" s="59"/>
      <c r="T3" s="52"/>
      <c r="U3" s="52"/>
      <c r="V3" s="52"/>
    </row>
    <row r="4" spans="1:69">
      <c r="A4" s="121"/>
      <c r="B4" s="121"/>
      <c r="C4" s="385"/>
      <c r="G4" s="368"/>
      <c r="J4" s="368"/>
      <c r="K4" s="368"/>
      <c r="L4" s="368"/>
      <c r="M4" s="368"/>
      <c r="O4" s="65"/>
      <c r="T4" s="52"/>
      <c r="U4" s="52"/>
      <c r="V4" s="52"/>
    </row>
    <row r="5" spans="1:69">
      <c r="A5" s="2116" t="s">
        <v>1648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62"/>
      <c r="T5" s="52"/>
      <c r="U5" s="52"/>
      <c r="V5" s="52"/>
    </row>
    <row r="6" spans="1:69">
      <c r="A6" s="62"/>
      <c r="B6" s="62"/>
      <c r="C6" s="62"/>
      <c r="D6" s="62"/>
      <c r="E6" s="62"/>
      <c r="F6" s="62"/>
      <c r="G6" s="62"/>
      <c r="H6" s="62"/>
      <c r="I6" s="62"/>
      <c r="J6" s="62"/>
      <c r="T6" s="52"/>
      <c r="U6" s="52"/>
      <c r="V6" s="52"/>
    </row>
    <row r="7" spans="1:69" ht="12.75" customHeight="1">
      <c r="A7" s="2119" t="s">
        <v>562</v>
      </c>
      <c r="B7" s="2119" t="s">
        <v>563</v>
      </c>
      <c r="C7" s="2117" t="s">
        <v>135</v>
      </c>
      <c r="D7" s="2117"/>
      <c r="E7" s="2118" t="s">
        <v>138</v>
      </c>
      <c r="F7" s="2118"/>
      <c r="G7" s="2118"/>
      <c r="H7" s="2118"/>
      <c r="I7" s="2118"/>
      <c r="J7" s="2118"/>
      <c r="K7" s="2118"/>
      <c r="L7" s="2119" t="s">
        <v>139</v>
      </c>
      <c r="M7" s="2119" t="s">
        <v>1649</v>
      </c>
      <c r="N7" s="2119" t="s">
        <v>141</v>
      </c>
      <c r="T7" s="52"/>
      <c r="U7" s="52"/>
      <c r="V7" s="52"/>
    </row>
    <row r="8" spans="1:69" ht="46.5" customHeight="1">
      <c r="A8" s="2119"/>
      <c r="B8" s="2119"/>
      <c r="C8" s="2117"/>
      <c r="D8" s="2117"/>
      <c r="E8" s="66" t="s">
        <v>351</v>
      </c>
      <c r="F8" s="66" t="s">
        <v>1650</v>
      </c>
      <c r="G8" s="68" t="s">
        <v>1610</v>
      </c>
      <c r="H8" s="68" t="s">
        <v>567</v>
      </c>
      <c r="I8" s="68" t="s">
        <v>1651</v>
      </c>
      <c r="J8" s="68" t="s">
        <v>146</v>
      </c>
      <c r="K8" s="68" t="s">
        <v>144</v>
      </c>
      <c r="L8" s="2119"/>
      <c r="M8" s="2119"/>
      <c r="N8" s="2119"/>
      <c r="O8" s="70"/>
      <c r="P8" s="70"/>
      <c r="Q8" s="70"/>
      <c r="R8" s="388"/>
      <c r="T8" s="70"/>
      <c r="U8" s="70"/>
      <c r="V8" s="70"/>
    </row>
    <row r="9" spans="1:69" ht="75" customHeight="1">
      <c r="A9" s="364" t="s">
        <v>1652</v>
      </c>
      <c r="B9" s="75"/>
      <c r="C9" s="151"/>
      <c r="D9" s="151"/>
      <c r="E9" s="151" t="s">
        <v>1653</v>
      </c>
      <c r="F9" s="151" t="s">
        <v>1654</v>
      </c>
      <c r="G9" s="151" t="s">
        <v>1653</v>
      </c>
      <c r="H9" s="103" t="s">
        <v>1655</v>
      </c>
      <c r="I9" s="103">
        <v>750</v>
      </c>
      <c r="J9" s="103">
        <v>3.8</v>
      </c>
      <c r="K9" s="103">
        <v>0.09</v>
      </c>
      <c r="L9" s="389" t="s">
        <v>158</v>
      </c>
      <c r="M9" s="103">
        <v>2025</v>
      </c>
      <c r="N9" s="154">
        <v>2175</v>
      </c>
      <c r="R9" s="53"/>
      <c r="S9" s="386"/>
      <c r="T9" s="52"/>
      <c r="U9" s="52"/>
      <c r="V9" s="52"/>
    </row>
    <row r="10" spans="1:69" ht="61.5" customHeight="1">
      <c r="A10" s="184" t="s">
        <v>1656</v>
      </c>
      <c r="B10" s="80"/>
      <c r="C10" s="79"/>
      <c r="D10" s="98"/>
      <c r="E10" s="98" t="s">
        <v>1653</v>
      </c>
      <c r="F10" s="98" t="s">
        <v>1654</v>
      </c>
      <c r="G10" s="98" t="s">
        <v>1653</v>
      </c>
      <c r="H10" s="99" t="s">
        <v>1655</v>
      </c>
      <c r="I10" s="99">
        <v>750</v>
      </c>
      <c r="J10" s="140">
        <v>2.7</v>
      </c>
      <c r="K10" s="99">
        <v>7.0000000000000007E-2</v>
      </c>
      <c r="L10" s="140" t="s">
        <v>158</v>
      </c>
      <c r="M10" s="99">
        <v>1565</v>
      </c>
      <c r="N10" s="136">
        <v>1680</v>
      </c>
      <c r="R10" s="53"/>
      <c r="S10" s="386"/>
      <c r="T10" s="52"/>
      <c r="U10" s="52"/>
      <c r="V10" s="52"/>
    </row>
    <row r="11" spans="1:69" ht="114" customHeight="1">
      <c r="A11" s="207" t="s">
        <v>1657</v>
      </c>
      <c r="B11" s="288"/>
      <c r="C11" s="390"/>
      <c r="D11" s="153"/>
      <c r="E11" s="153" t="s">
        <v>1658</v>
      </c>
      <c r="F11" s="153" t="s">
        <v>1654</v>
      </c>
      <c r="G11" s="288" t="s">
        <v>1659</v>
      </c>
      <c r="H11" s="288" t="s">
        <v>1660</v>
      </c>
      <c r="I11" s="288">
        <v>850</v>
      </c>
      <c r="J11" s="288"/>
      <c r="K11" s="288"/>
      <c r="L11" s="289" t="s">
        <v>327</v>
      </c>
      <c r="M11" s="288">
        <v>4800</v>
      </c>
      <c r="N11" s="290">
        <v>5185</v>
      </c>
      <c r="R11" s="53"/>
      <c r="S11" s="386"/>
      <c r="T11" s="52"/>
      <c r="U11" s="52"/>
      <c r="V11" s="52"/>
    </row>
    <row r="12" spans="1:69" s="391" customFormat="1" ht="12" customHeight="1">
      <c r="A12" s="2217" t="s">
        <v>1661</v>
      </c>
      <c r="B12" s="2217"/>
      <c r="C12" s="2217"/>
      <c r="D12" s="2217"/>
      <c r="E12" s="2217"/>
      <c r="F12" s="2217"/>
      <c r="G12" s="2217"/>
      <c r="H12" s="2217"/>
      <c r="I12" s="2217"/>
      <c r="J12" s="2217"/>
      <c r="K12" s="2217"/>
      <c r="L12" s="2217"/>
      <c r="M12" s="2217"/>
      <c r="N12" s="2217"/>
      <c r="O12" s="385"/>
      <c r="P12" s="385"/>
      <c r="Q12" s="385"/>
      <c r="R12" s="385"/>
      <c r="S12" s="385"/>
      <c r="T12" s="70"/>
      <c r="U12" s="70"/>
      <c r="V12" s="70"/>
      <c r="W12" s="385"/>
      <c r="X12" s="385"/>
      <c r="Y12" s="385"/>
      <c r="Z12" s="385"/>
      <c r="AA12" s="385"/>
      <c r="AB12" s="385"/>
      <c r="AC12" s="385"/>
      <c r="AD12" s="385"/>
      <c r="AE12" s="385"/>
      <c r="AF12" s="385"/>
      <c r="AG12" s="385"/>
      <c r="AH12" s="385"/>
      <c r="AI12" s="385"/>
      <c r="AJ12" s="385"/>
      <c r="AK12" s="385"/>
      <c r="AL12" s="385"/>
      <c r="AM12" s="385"/>
      <c r="AN12" s="385"/>
      <c r="AO12" s="385"/>
      <c r="AP12" s="385"/>
      <c r="AQ12" s="385"/>
      <c r="AR12" s="385"/>
      <c r="AS12" s="385"/>
      <c r="AT12" s="385"/>
      <c r="AU12" s="385"/>
      <c r="AV12" s="385"/>
      <c r="AW12" s="385"/>
      <c r="AX12" s="385"/>
      <c r="AY12" s="385"/>
      <c r="AZ12" s="385"/>
      <c r="BA12" s="385"/>
      <c r="BB12" s="385"/>
      <c r="BC12" s="385"/>
      <c r="BD12" s="385"/>
      <c r="BE12" s="385"/>
      <c r="BF12" s="385"/>
      <c r="BG12" s="385"/>
      <c r="BH12" s="385"/>
      <c r="BI12" s="385"/>
      <c r="BJ12" s="385"/>
      <c r="BK12" s="385"/>
      <c r="BL12" s="385"/>
      <c r="BM12" s="385"/>
      <c r="BN12" s="385"/>
      <c r="BO12" s="385"/>
      <c r="BP12" s="385"/>
      <c r="BQ12" s="385"/>
    </row>
    <row r="13" spans="1:69" s="391" customFormat="1" ht="12" customHeight="1">
      <c r="A13" s="2217"/>
      <c r="B13" s="2217"/>
      <c r="C13" s="2217"/>
      <c r="D13" s="2217"/>
      <c r="E13" s="2217"/>
      <c r="F13" s="2217"/>
      <c r="G13" s="2217"/>
      <c r="H13" s="2217"/>
      <c r="I13" s="2217"/>
      <c r="J13" s="2217"/>
      <c r="K13" s="2217"/>
      <c r="L13" s="2217"/>
      <c r="M13" s="2217"/>
      <c r="N13" s="2217"/>
      <c r="O13" s="385"/>
      <c r="P13" s="385"/>
      <c r="Q13" s="385"/>
      <c r="R13" s="385"/>
      <c r="S13" s="385"/>
      <c r="T13" s="70"/>
      <c r="U13" s="70"/>
      <c r="V13" s="70"/>
      <c r="W13" s="385"/>
      <c r="X13" s="385"/>
      <c r="Y13" s="385"/>
      <c r="Z13" s="385"/>
      <c r="AA13" s="385"/>
      <c r="AB13" s="385"/>
      <c r="AC13" s="385"/>
      <c r="AD13" s="385"/>
      <c r="AE13" s="385"/>
      <c r="AF13" s="385"/>
      <c r="AG13" s="385"/>
      <c r="AH13" s="385"/>
      <c r="AI13" s="385"/>
      <c r="AJ13" s="385"/>
      <c r="AK13" s="385"/>
      <c r="AL13" s="385"/>
      <c r="AM13" s="385"/>
      <c r="AN13" s="385"/>
      <c r="AO13" s="385"/>
      <c r="AP13" s="385"/>
      <c r="AQ13" s="385"/>
      <c r="AR13" s="385"/>
      <c r="AS13" s="385"/>
      <c r="AT13" s="385"/>
      <c r="AU13" s="385"/>
      <c r="AV13" s="385"/>
      <c r="AW13" s="385"/>
      <c r="AX13" s="385"/>
      <c r="AY13" s="385"/>
      <c r="AZ13" s="385"/>
      <c r="BA13" s="385"/>
      <c r="BB13" s="385"/>
      <c r="BC13" s="385"/>
      <c r="BD13" s="385"/>
      <c r="BE13" s="385"/>
      <c r="BF13" s="385"/>
      <c r="BG13" s="385"/>
      <c r="BH13" s="385"/>
      <c r="BI13" s="385"/>
      <c r="BJ13" s="385"/>
      <c r="BK13" s="385"/>
      <c r="BL13" s="385"/>
      <c r="BM13" s="385"/>
      <c r="BN13" s="385"/>
      <c r="BO13" s="385"/>
      <c r="BP13" s="385"/>
      <c r="BQ13" s="385"/>
    </row>
    <row r="14" spans="1:69" ht="72" customHeight="1">
      <c r="A14" s="2217"/>
      <c r="B14" s="2217"/>
      <c r="C14" s="2217"/>
      <c r="D14" s="2217"/>
      <c r="E14" s="2217"/>
      <c r="F14" s="2217"/>
      <c r="G14" s="2217"/>
      <c r="H14" s="2217"/>
      <c r="I14" s="2217"/>
      <c r="J14" s="2217"/>
      <c r="K14" s="2217"/>
      <c r="L14" s="2217"/>
      <c r="M14" s="2217"/>
      <c r="N14" s="2217"/>
      <c r="T14" s="52"/>
      <c r="U14" s="52"/>
      <c r="V14" s="52"/>
    </row>
    <row r="15" spans="1:69">
      <c r="T15" s="52"/>
      <c r="U15" s="52"/>
      <c r="V15" s="52"/>
    </row>
    <row r="16" spans="1:69">
      <c r="T16" s="52"/>
      <c r="U16" s="52"/>
      <c r="V16" s="52"/>
    </row>
    <row r="17" spans="20:22">
      <c r="T17" s="52"/>
      <c r="U17" s="52"/>
      <c r="V17" s="52"/>
    </row>
    <row r="18" spans="20:22">
      <c r="T18" s="52"/>
      <c r="U18" s="52"/>
      <c r="V18" s="52"/>
    </row>
    <row r="19" spans="20:22">
      <c r="T19" s="52"/>
      <c r="U19" s="52"/>
      <c r="V19" s="52"/>
    </row>
    <row r="20" spans="20:22">
      <c r="T20" s="52"/>
      <c r="U20" s="52"/>
      <c r="V20" s="52"/>
    </row>
    <row r="21" spans="20:22">
      <c r="T21" s="52"/>
      <c r="U21" s="52"/>
      <c r="V21" s="52"/>
    </row>
    <row r="22" spans="20:22">
      <c r="T22" s="52"/>
      <c r="U22" s="52"/>
      <c r="V22" s="52"/>
    </row>
    <row r="23" spans="20:22">
      <c r="T23" s="52"/>
      <c r="U23" s="52"/>
      <c r="V23" s="52"/>
    </row>
    <row r="24" spans="20:22">
      <c r="T24" s="52"/>
      <c r="U24" s="52"/>
      <c r="V24" s="52"/>
    </row>
    <row r="25" spans="20:22">
      <c r="T25" s="52"/>
      <c r="U25" s="52"/>
      <c r="V25" s="52"/>
    </row>
    <row r="26" spans="20:22">
      <c r="T26" s="52"/>
      <c r="U26" s="52"/>
      <c r="V26" s="52"/>
    </row>
    <row r="27" spans="20:22">
      <c r="T27" s="52"/>
      <c r="U27" s="52"/>
      <c r="V27" s="52"/>
    </row>
    <row r="28" spans="20:22">
      <c r="T28" s="52"/>
      <c r="U28" s="52"/>
      <c r="V28" s="52"/>
    </row>
    <row r="29" spans="20:22">
      <c r="T29" s="52"/>
      <c r="U29" s="52"/>
      <c r="V29" s="52"/>
    </row>
    <row r="30" spans="20:22">
      <c r="T30" s="52"/>
      <c r="U30" s="52"/>
      <c r="V30" s="52"/>
    </row>
    <row r="31" spans="20:22">
      <c r="T31" s="52"/>
      <c r="U31" s="52"/>
      <c r="V31" s="52"/>
    </row>
    <row r="32" spans="20:22">
      <c r="T32" s="52"/>
      <c r="U32" s="52"/>
      <c r="V32" s="52"/>
    </row>
    <row r="33" spans="20:22">
      <c r="T33" s="52"/>
      <c r="U33" s="52"/>
      <c r="V33" s="52"/>
    </row>
    <row r="34" spans="20:22">
      <c r="T34" s="52"/>
      <c r="U34" s="52"/>
      <c r="V34" s="52"/>
    </row>
    <row r="35" spans="20:22">
      <c r="T35" s="52"/>
      <c r="U35" s="52"/>
      <c r="V35" s="52"/>
    </row>
    <row r="36" spans="20:22">
      <c r="T36" s="52"/>
      <c r="U36" s="52"/>
      <c r="V36" s="52"/>
    </row>
    <row r="37" spans="20:22">
      <c r="T37" s="52"/>
      <c r="U37" s="52"/>
      <c r="V37" s="52"/>
    </row>
    <row r="38" spans="20:22">
      <c r="T38" s="52"/>
      <c r="U38" s="52"/>
      <c r="V38" s="52"/>
    </row>
    <row r="39" spans="20:22">
      <c r="T39" s="52"/>
      <c r="U39" s="52"/>
      <c r="V39" s="52"/>
    </row>
    <row r="40" spans="20:22">
      <c r="T40" s="52"/>
      <c r="U40" s="52"/>
      <c r="V40" s="52"/>
    </row>
    <row r="41" spans="20:22">
      <c r="T41" s="52"/>
      <c r="U41" s="52"/>
      <c r="V41" s="52"/>
    </row>
    <row r="42" spans="20:22">
      <c r="T42" s="52"/>
      <c r="U42" s="52"/>
      <c r="V42" s="52"/>
    </row>
    <row r="43" spans="20:22">
      <c r="T43" s="52"/>
      <c r="U43" s="52"/>
      <c r="V43" s="52"/>
    </row>
    <row r="44" spans="20:22">
      <c r="T44" s="52"/>
      <c r="U44" s="52"/>
      <c r="V44" s="52"/>
    </row>
    <row r="45" spans="20:22">
      <c r="T45" s="52"/>
      <c r="U45" s="52"/>
      <c r="V45" s="52"/>
    </row>
    <row r="46" spans="20:22">
      <c r="T46" s="52"/>
      <c r="U46" s="52"/>
      <c r="V46" s="52"/>
    </row>
    <row r="47" spans="20:22">
      <c r="T47" s="52"/>
      <c r="U47" s="52"/>
      <c r="V47" s="52"/>
    </row>
    <row r="48" spans="20:22">
      <c r="T48" s="52"/>
      <c r="U48" s="52"/>
      <c r="V48" s="52"/>
    </row>
    <row r="49" spans="20:22">
      <c r="T49" s="52"/>
      <c r="U49" s="52"/>
      <c r="V49" s="52"/>
    </row>
    <row r="50" spans="20:22">
      <c r="T50" s="52"/>
      <c r="U50" s="52"/>
      <c r="V50" s="52"/>
    </row>
    <row r="51" spans="20:22">
      <c r="T51" s="52"/>
      <c r="U51" s="52"/>
      <c r="V51" s="52"/>
    </row>
    <row r="52" spans="20:22">
      <c r="T52" s="52"/>
      <c r="U52" s="52"/>
      <c r="V52" s="52"/>
    </row>
    <row r="53" spans="20:22">
      <c r="T53" s="52"/>
      <c r="U53" s="52"/>
      <c r="V53" s="52"/>
    </row>
    <row r="54" spans="20:22">
      <c r="T54" s="52"/>
      <c r="U54" s="52"/>
      <c r="V54" s="52"/>
    </row>
    <row r="55" spans="20:22">
      <c r="T55" s="52"/>
      <c r="U55" s="52"/>
      <c r="V55" s="52"/>
    </row>
    <row r="56" spans="20:22">
      <c r="T56" s="52"/>
      <c r="U56" s="52"/>
      <c r="V56" s="52"/>
    </row>
    <row r="57" spans="20:22">
      <c r="T57" s="52"/>
      <c r="U57" s="52"/>
      <c r="V57" s="52"/>
    </row>
    <row r="58" spans="20:22">
      <c r="T58" s="52"/>
      <c r="U58" s="52"/>
      <c r="V58" s="52"/>
    </row>
    <row r="59" spans="20:22">
      <c r="T59" s="52"/>
      <c r="U59" s="52"/>
      <c r="V59" s="52"/>
    </row>
    <row r="60" spans="20:22">
      <c r="T60" s="52"/>
      <c r="U60" s="52"/>
      <c r="V60" s="52"/>
    </row>
    <row r="61" spans="20:22">
      <c r="T61" s="52"/>
      <c r="U61" s="52"/>
      <c r="V61" s="52"/>
    </row>
    <row r="62" spans="20:22">
      <c r="T62" s="52"/>
      <c r="U62" s="52"/>
      <c r="V62" s="52"/>
    </row>
    <row r="63" spans="20:22">
      <c r="T63" s="52"/>
      <c r="U63" s="52"/>
      <c r="V63" s="52"/>
    </row>
    <row r="64" spans="20:22">
      <c r="T64" s="52"/>
      <c r="U64" s="52"/>
      <c r="V64" s="52"/>
    </row>
    <row r="65" spans="20:22">
      <c r="T65" s="52"/>
      <c r="U65" s="52"/>
      <c r="V65" s="52"/>
    </row>
    <row r="66" spans="20:22">
      <c r="T66" s="52"/>
      <c r="U66" s="52"/>
      <c r="V66" s="52"/>
    </row>
    <row r="67" spans="20:22">
      <c r="T67" s="52"/>
      <c r="U67" s="52"/>
      <c r="V67" s="52"/>
    </row>
    <row r="68" spans="20:22">
      <c r="T68" s="52"/>
      <c r="U68" s="52"/>
      <c r="V68" s="52"/>
    </row>
    <row r="69" spans="20:22">
      <c r="T69" s="52"/>
      <c r="U69" s="52"/>
      <c r="V69" s="52"/>
    </row>
    <row r="70" spans="20:22">
      <c r="T70" s="52"/>
      <c r="U70" s="52"/>
      <c r="V70" s="52"/>
    </row>
    <row r="71" spans="20:22">
      <c r="T71" s="52"/>
      <c r="U71" s="52"/>
      <c r="V71" s="52"/>
    </row>
    <row r="72" spans="20:22">
      <c r="T72" s="52"/>
      <c r="U72" s="52"/>
      <c r="V72" s="52"/>
    </row>
    <row r="73" spans="20:22">
      <c r="T73" s="52"/>
      <c r="U73" s="52"/>
      <c r="V73" s="52"/>
    </row>
    <row r="74" spans="20:22">
      <c r="T74" s="52"/>
      <c r="U74" s="52"/>
      <c r="V74" s="52"/>
    </row>
    <row r="75" spans="20:22">
      <c r="T75" s="52"/>
      <c r="U75" s="52"/>
      <c r="V75" s="52"/>
    </row>
    <row r="76" spans="20:22">
      <c r="T76" s="52"/>
      <c r="U76" s="52"/>
      <c r="V76" s="52"/>
    </row>
    <row r="77" spans="20:22">
      <c r="T77" s="52"/>
      <c r="U77" s="52"/>
      <c r="V77" s="52"/>
    </row>
    <row r="78" spans="20:22">
      <c r="T78" s="52"/>
      <c r="U78" s="52"/>
      <c r="V78" s="52"/>
    </row>
    <row r="79" spans="20:22">
      <c r="T79" s="52"/>
      <c r="U79" s="52"/>
      <c r="V79" s="52"/>
    </row>
    <row r="80" spans="20:22">
      <c r="T80" s="52"/>
      <c r="U80" s="52"/>
      <c r="V80" s="52"/>
    </row>
    <row r="81" spans="20:22">
      <c r="T81" s="52"/>
      <c r="U81" s="52"/>
      <c r="V81" s="52"/>
    </row>
    <row r="82" spans="20:22">
      <c r="T82" s="52"/>
      <c r="U82" s="52"/>
      <c r="V82" s="52"/>
    </row>
    <row r="83" spans="20:22">
      <c r="T83" s="52"/>
      <c r="U83" s="52"/>
      <c r="V83" s="52"/>
    </row>
    <row r="84" spans="20:22">
      <c r="T84" s="52"/>
      <c r="U84" s="52"/>
      <c r="V84" s="52"/>
    </row>
    <row r="85" spans="20:22">
      <c r="T85" s="52"/>
      <c r="U85" s="52"/>
      <c r="V85" s="52"/>
    </row>
    <row r="86" spans="20:22">
      <c r="T86" s="52"/>
      <c r="U86" s="52"/>
      <c r="V86" s="52"/>
    </row>
    <row r="87" spans="20:22">
      <c r="T87" s="52"/>
      <c r="U87" s="52"/>
      <c r="V87" s="52"/>
    </row>
    <row r="88" spans="20:22">
      <c r="T88" s="52"/>
      <c r="U88" s="52"/>
      <c r="V88" s="52"/>
    </row>
    <row r="89" spans="20:22">
      <c r="T89" s="52"/>
      <c r="U89" s="52"/>
      <c r="V89" s="52"/>
    </row>
    <row r="90" spans="20:22">
      <c r="T90" s="52"/>
      <c r="U90" s="52"/>
      <c r="V90" s="52"/>
    </row>
    <row r="91" spans="20:22">
      <c r="T91" s="52"/>
      <c r="U91" s="52"/>
      <c r="V91" s="52"/>
    </row>
    <row r="92" spans="20:22">
      <c r="T92" s="52"/>
      <c r="U92" s="52"/>
      <c r="V92" s="52"/>
    </row>
    <row r="93" spans="20:22">
      <c r="T93" s="52"/>
      <c r="U93" s="52"/>
      <c r="V93" s="52"/>
    </row>
    <row r="94" spans="20:22">
      <c r="T94" s="52"/>
      <c r="U94" s="52"/>
      <c r="V94" s="52"/>
    </row>
    <row r="95" spans="20:22">
      <c r="T95" s="52"/>
      <c r="U95" s="52"/>
      <c r="V95" s="52"/>
    </row>
    <row r="96" spans="20:22">
      <c r="T96" s="52"/>
      <c r="U96" s="52"/>
      <c r="V96" s="52"/>
    </row>
    <row r="97" spans="20:22">
      <c r="T97" s="52"/>
      <c r="U97" s="52"/>
      <c r="V97" s="52"/>
    </row>
    <row r="98" spans="20:22">
      <c r="T98" s="52"/>
      <c r="U98" s="52"/>
      <c r="V98" s="52"/>
    </row>
    <row r="99" spans="20:22">
      <c r="T99" s="52"/>
      <c r="U99" s="52"/>
      <c r="V99" s="52"/>
    </row>
    <row r="100" spans="20:22">
      <c r="T100" s="52"/>
      <c r="U100" s="52"/>
      <c r="V100" s="52"/>
    </row>
    <row r="101" spans="20:22">
      <c r="T101" s="52"/>
      <c r="U101" s="52"/>
      <c r="V101" s="52"/>
    </row>
    <row r="102" spans="20:22">
      <c r="T102" s="52"/>
      <c r="U102" s="52"/>
      <c r="V102" s="52"/>
    </row>
    <row r="103" spans="20:22">
      <c r="T103" s="52"/>
      <c r="U103" s="52"/>
      <c r="V103" s="52"/>
    </row>
    <row r="104" spans="20:22">
      <c r="T104" s="52"/>
      <c r="U104" s="52"/>
      <c r="V104" s="52"/>
    </row>
    <row r="105" spans="20:22">
      <c r="T105" s="52"/>
      <c r="U105" s="52"/>
      <c r="V105" s="52"/>
    </row>
    <row r="106" spans="20:22">
      <c r="T106" s="52"/>
      <c r="U106" s="52"/>
      <c r="V106" s="52"/>
    </row>
    <row r="107" spans="20:22">
      <c r="T107" s="52"/>
      <c r="U107" s="52"/>
      <c r="V107" s="52"/>
    </row>
    <row r="108" spans="20:22">
      <c r="T108" s="52"/>
      <c r="U108" s="52"/>
      <c r="V108" s="52"/>
    </row>
    <row r="109" spans="20:22">
      <c r="T109" s="52"/>
      <c r="U109" s="52"/>
      <c r="V109" s="52"/>
    </row>
    <row r="110" spans="20:22">
      <c r="T110" s="52"/>
      <c r="U110" s="52"/>
      <c r="V110" s="52"/>
    </row>
    <row r="111" spans="20:22">
      <c r="T111" s="52"/>
      <c r="U111" s="52"/>
      <c r="V111" s="52"/>
    </row>
    <row r="112" spans="20:22">
      <c r="T112" s="52"/>
      <c r="U112" s="52"/>
      <c r="V112" s="52"/>
    </row>
    <row r="113" spans="20:22">
      <c r="T113" s="52"/>
      <c r="U113" s="52"/>
      <c r="V113" s="52"/>
    </row>
    <row r="114" spans="20:22">
      <c r="T114" s="52"/>
      <c r="U114" s="52"/>
      <c r="V114" s="52"/>
    </row>
    <row r="115" spans="20:22">
      <c r="T115" s="52"/>
      <c r="U115" s="52"/>
      <c r="V115" s="52"/>
    </row>
    <row r="116" spans="20:22">
      <c r="T116" s="52"/>
      <c r="U116" s="52"/>
      <c r="V116" s="52"/>
    </row>
    <row r="117" spans="20:22">
      <c r="T117" s="52"/>
      <c r="U117" s="52"/>
      <c r="V117" s="52"/>
    </row>
    <row r="118" spans="20:22">
      <c r="T118" s="52"/>
      <c r="U118" s="52"/>
      <c r="V118" s="52"/>
    </row>
    <row r="119" spans="20:22">
      <c r="T119" s="52"/>
      <c r="U119" s="52"/>
      <c r="V119" s="52"/>
    </row>
    <row r="120" spans="20:22">
      <c r="T120" s="52"/>
      <c r="U120" s="52"/>
      <c r="V120" s="52"/>
    </row>
    <row r="121" spans="20:22">
      <c r="T121" s="52"/>
      <c r="U121" s="52"/>
      <c r="V121" s="52"/>
    </row>
    <row r="122" spans="20:22">
      <c r="T122" s="52"/>
      <c r="U122" s="52"/>
      <c r="V122" s="52"/>
    </row>
    <row r="123" spans="20:22">
      <c r="T123" s="52"/>
      <c r="U123" s="52"/>
      <c r="V123" s="52"/>
    </row>
    <row r="124" spans="20:22">
      <c r="T124" s="52"/>
      <c r="U124" s="52"/>
      <c r="V124" s="52"/>
    </row>
    <row r="125" spans="20:22">
      <c r="T125" s="52"/>
      <c r="U125" s="52"/>
      <c r="V125" s="52"/>
    </row>
    <row r="126" spans="20:22">
      <c r="T126" s="52"/>
      <c r="U126" s="52"/>
      <c r="V126" s="52"/>
    </row>
    <row r="127" spans="20:22">
      <c r="T127" s="52"/>
      <c r="U127" s="52"/>
      <c r="V127" s="52"/>
    </row>
    <row r="128" spans="20:22">
      <c r="T128" s="52"/>
      <c r="U128" s="52"/>
      <c r="V128" s="52"/>
    </row>
    <row r="129" spans="20:22">
      <c r="T129" s="52"/>
      <c r="U129" s="52"/>
      <c r="V129" s="52"/>
    </row>
    <row r="130" spans="20:22">
      <c r="T130" s="52"/>
      <c r="U130" s="52"/>
      <c r="V130" s="52"/>
    </row>
    <row r="131" spans="20:22">
      <c r="T131" s="52"/>
      <c r="U131" s="52"/>
      <c r="V131" s="52"/>
    </row>
    <row r="132" spans="20:22">
      <c r="T132" s="52"/>
      <c r="U132" s="52"/>
      <c r="V132" s="52"/>
    </row>
    <row r="133" spans="20:22">
      <c r="T133" s="52"/>
      <c r="U133" s="52"/>
      <c r="V133" s="52"/>
    </row>
    <row r="134" spans="20:22">
      <c r="T134" s="52"/>
      <c r="U134" s="52"/>
      <c r="V134" s="52"/>
    </row>
    <row r="135" spans="20:22">
      <c r="T135" s="52"/>
      <c r="U135" s="52"/>
      <c r="V135" s="52"/>
    </row>
    <row r="136" spans="20:22">
      <c r="T136" s="52"/>
      <c r="U136" s="52"/>
      <c r="V136" s="52"/>
    </row>
    <row r="137" spans="20:22">
      <c r="T137" s="52"/>
      <c r="U137" s="52"/>
      <c r="V137" s="52"/>
    </row>
    <row r="138" spans="20:22">
      <c r="T138" s="52"/>
      <c r="U138" s="52"/>
      <c r="V138" s="52"/>
    </row>
    <row r="139" spans="20:22">
      <c r="T139" s="52"/>
      <c r="U139" s="52"/>
      <c r="V139" s="52"/>
    </row>
    <row r="140" spans="20:22">
      <c r="T140" s="52"/>
      <c r="U140" s="52"/>
      <c r="V140" s="52"/>
    </row>
    <row r="141" spans="20:22">
      <c r="T141" s="52"/>
      <c r="U141" s="52"/>
      <c r="V141" s="52"/>
    </row>
    <row r="142" spans="20:22">
      <c r="T142" s="52"/>
      <c r="U142" s="52"/>
      <c r="V142" s="52"/>
    </row>
    <row r="143" spans="20:22">
      <c r="T143" s="52"/>
      <c r="U143" s="52"/>
      <c r="V143" s="52"/>
    </row>
    <row r="144" spans="20:22">
      <c r="T144" s="52"/>
      <c r="U144" s="52"/>
      <c r="V144" s="52"/>
    </row>
    <row r="145" spans="20:22">
      <c r="T145" s="52"/>
      <c r="U145" s="52"/>
      <c r="V145" s="52"/>
    </row>
    <row r="146" spans="20:22">
      <c r="T146" s="52"/>
      <c r="U146" s="52"/>
      <c r="V146" s="52"/>
    </row>
    <row r="147" spans="20:22">
      <c r="T147" s="52"/>
      <c r="U147" s="52"/>
      <c r="V147" s="52"/>
    </row>
    <row r="148" spans="20:22">
      <c r="T148" s="52"/>
      <c r="U148" s="52"/>
      <c r="V148" s="52"/>
    </row>
    <row r="149" spans="20:22">
      <c r="T149" s="52"/>
      <c r="U149" s="52"/>
      <c r="V149" s="52"/>
    </row>
    <row r="150" spans="20:22">
      <c r="T150" s="52"/>
      <c r="U150" s="52"/>
      <c r="V150" s="52"/>
    </row>
    <row r="151" spans="20:22">
      <c r="T151" s="52"/>
      <c r="U151" s="52"/>
      <c r="V151" s="52"/>
    </row>
    <row r="152" spans="20:22">
      <c r="T152" s="52"/>
      <c r="U152" s="52"/>
      <c r="V152" s="52"/>
    </row>
    <row r="153" spans="20:22">
      <c r="T153" s="52"/>
      <c r="U153" s="52"/>
      <c r="V153" s="52"/>
    </row>
    <row r="154" spans="20:22">
      <c r="T154" s="52"/>
      <c r="U154" s="52"/>
      <c r="V154" s="52"/>
    </row>
    <row r="155" spans="20:22">
      <c r="T155" s="52"/>
      <c r="U155" s="52"/>
      <c r="V155" s="52"/>
    </row>
    <row r="156" spans="20:22">
      <c r="T156" s="52"/>
      <c r="U156" s="52"/>
      <c r="V156" s="52"/>
    </row>
    <row r="157" spans="20:22">
      <c r="T157" s="52"/>
      <c r="U157" s="52"/>
      <c r="V157" s="52"/>
    </row>
    <row r="158" spans="20:22">
      <c r="T158" s="52"/>
      <c r="U158" s="52"/>
      <c r="V158" s="52"/>
    </row>
    <row r="159" spans="20:22">
      <c r="T159" s="52"/>
      <c r="U159" s="52"/>
      <c r="V159" s="52"/>
    </row>
    <row r="160" spans="20:22">
      <c r="T160" s="52"/>
      <c r="U160" s="52"/>
      <c r="V160" s="52"/>
    </row>
    <row r="161" spans="20:22">
      <c r="T161" s="52"/>
      <c r="U161" s="52"/>
      <c r="V161" s="52"/>
    </row>
    <row r="162" spans="20:22">
      <c r="T162" s="52"/>
      <c r="U162" s="52"/>
      <c r="V162" s="52"/>
    </row>
    <row r="163" spans="20:22">
      <c r="T163" s="52"/>
      <c r="U163" s="52"/>
      <c r="V163" s="52"/>
    </row>
    <row r="164" spans="20:22">
      <c r="T164" s="52"/>
      <c r="U164" s="52"/>
      <c r="V164" s="52"/>
    </row>
    <row r="165" spans="20:22">
      <c r="T165" s="52"/>
      <c r="U165" s="52"/>
      <c r="V165" s="52"/>
    </row>
    <row r="166" spans="20:22">
      <c r="T166" s="52"/>
      <c r="U166" s="52"/>
      <c r="V166" s="52"/>
    </row>
    <row r="167" spans="20:22">
      <c r="T167" s="52"/>
      <c r="U167" s="52"/>
      <c r="V167" s="52"/>
    </row>
    <row r="168" spans="20:22">
      <c r="T168" s="52"/>
      <c r="U168" s="52"/>
      <c r="V168" s="52"/>
    </row>
    <row r="169" spans="20:22">
      <c r="T169" s="52"/>
      <c r="U169" s="52"/>
      <c r="V169" s="52"/>
    </row>
    <row r="170" spans="20:22">
      <c r="T170" s="52"/>
      <c r="U170" s="52"/>
      <c r="V170" s="52"/>
    </row>
    <row r="171" spans="20:22">
      <c r="T171" s="52"/>
      <c r="U171" s="52"/>
      <c r="V171" s="52"/>
    </row>
    <row r="172" spans="20:22">
      <c r="T172" s="52"/>
      <c r="U172" s="52"/>
      <c r="V172" s="52"/>
    </row>
    <row r="173" spans="20:22">
      <c r="T173" s="52"/>
      <c r="U173" s="52"/>
      <c r="V173" s="52"/>
    </row>
    <row r="174" spans="20:22">
      <c r="T174" s="52"/>
      <c r="U174" s="52"/>
      <c r="V174" s="52"/>
    </row>
    <row r="175" spans="20:22">
      <c r="T175" s="52"/>
      <c r="U175" s="52"/>
      <c r="V175" s="52"/>
    </row>
    <row r="176" spans="20:22">
      <c r="T176" s="52"/>
      <c r="U176" s="52"/>
      <c r="V176" s="52"/>
    </row>
    <row r="177" spans="20:22">
      <c r="T177" s="52"/>
      <c r="U177" s="52"/>
      <c r="V177" s="52"/>
    </row>
    <row r="178" spans="20:22">
      <c r="T178" s="52"/>
      <c r="U178" s="52"/>
      <c r="V178" s="52"/>
    </row>
    <row r="179" spans="20:22">
      <c r="T179" s="52"/>
      <c r="U179" s="52"/>
      <c r="V179" s="52"/>
    </row>
    <row r="180" spans="20:22">
      <c r="T180" s="52"/>
      <c r="U180" s="52"/>
      <c r="V180" s="52"/>
    </row>
    <row r="181" spans="20:22">
      <c r="T181" s="52"/>
      <c r="U181" s="52"/>
      <c r="V181" s="52"/>
    </row>
    <row r="182" spans="20:22">
      <c r="T182" s="52"/>
      <c r="U182" s="52"/>
      <c r="V182" s="52"/>
    </row>
    <row r="183" spans="20:22">
      <c r="T183" s="52"/>
      <c r="U183" s="52"/>
      <c r="V183" s="52"/>
    </row>
    <row r="184" spans="20:22">
      <c r="T184" s="52"/>
      <c r="U184" s="52"/>
      <c r="V184" s="52"/>
    </row>
    <row r="185" spans="20:22">
      <c r="T185" s="52"/>
      <c r="U185" s="52"/>
      <c r="V185" s="52"/>
    </row>
    <row r="186" spans="20:22">
      <c r="T186" s="52"/>
      <c r="U186" s="52"/>
      <c r="V186" s="52"/>
    </row>
    <row r="187" spans="20:22">
      <c r="T187" s="52"/>
      <c r="U187" s="52"/>
      <c r="V187" s="52"/>
    </row>
    <row r="188" spans="20:22">
      <c r="T188" s="52"/>
      <c r="U188" s="52"/>
      <c r="V188" s="52"/>
    </row>
    <row r="189" spans="20:22">
      <c r="T189" s="52"/>
      <c r="U189" s="52"/>
      <c r="V189" s="52"/>
    </row>
    <row r="190" spans="20:22">
      <c r="T190" s="52"/>
      <c r="U190" s="52"/>
      <c r="V190" s="52"/>
    </row>
    <row r="191" spans="20:22">
      <c r="T191" s="52"/>
      <c r="U191" s="52"/>
      <c r="V191" s="52"/>
    </row>
    <row r="192" spans="20:22">
      <c r="T192" s="52"/>
      <c r="U192" s="52"/>
      <c r="V192" s="52"/>
    </row>
    <row r="193" spans="20:22">
      <c r="T193" s="52"/>
      <c r="U193" s="52"/>
      <c r="V193" s="52"/>
    </row>
    <row r="194" spans="20:22">
      <c r="T194" s="52"/>
      <c r="U194" s="52"/>
      <c r="V194" s="52"/>
    </row>
    <row r="195" spans="20:22">
      <c r="T195" s="52"/>
      <c r="U195" s="52"/>
      <c r="V195" s="52"/>
    </row>
    <row r="196" spans="20:22">
      <c r="T196" s="52"/>
      <c r="U196" s="52"/>
      <c r="V196" s="52"/>
    </row>
    <row r="197" spans="20:22">
      <c r="T197" s="52"/>
      <c r="U197" s="52"/>
      <c r="V197" s="52"/>
    </row>
    <row r="198" spans="20:22">
      <c r="T198" s="52"/>
      <c r="U198" s="52"/>
      <c r="V198" s="52"/>
    </row>
    <row r="199" spans="20:22">
      <c r="T199" s="52"/>
      <c r="U199" s="52"/>
      <c r="V199" s="52"/>
    </row>
    <row r="200" spans="20:22">
      <c r="T200" s="52"/>
      <c r="U200" s="52"/>
      <c r="V200" s="52"/>
    </row>
    <row r="201" spans="20:22">
      <c r="T201" s="52"/>
      <c r="U201" s="52"/>
      <c r="V201" s="52"/>
    </row>
    <row r="202" spans="20:22">
      <c r="T202" s="52"/>
      <c r="U202" s="52"/>
      <c r="V202" s="52"/>
    </row>
    <row r="203" spans="20:22">
      <c r="T203" s="52"/>
      <c r="U203" s="52"/>
      <c r="V203" s="52"/>
    </row>
    <row r="204" spans="20:22">
      <c r="T204" s="52"/>
      <c r="U204" s="52"/>
      <c r="V204" s="52"/>
    </row>
    <row r="205" spans="20:22">
      <c r="T205" s="52"/>
      <c r="U205" s="52"/>
      <c r="V205" s="52"/>
    </row>
    <row r="206" spans="20:22">
      <c r="T206" s="52"/>
      <c r="U206" s="52"/>
      <c r="V206" s="52"/>
    </row>
    <row r="207" spans="20:22">
      <c r="T207" s="52"/>
      <c r="U207" s="52"/>
      <c r="V207" s="52"/>
    </row>
    <row r="208" spans="20:22">
      <c r="T208" s="52"/>
      <c r="U208" s="52"/>
      <c r="V208" s="52"/>
    </row>
    <row r="209" spans="20:22">
      <c r="T209" s="52"/>
      <c r="U209" s="52"/>
      <c r="V209" s="52"/>
    </row>
    <row r="210" spans="20:22">
      <c r="T210" s="52"/>
      <c r="U210" s="52"/>
      <c r="V210" s="52"/>
    </row>
    <row r="211" spans="20:22">
      <c r="T211" s="52"/>
      <c r="U211" s="52"/>
      <c r="V211" s="52"/>
    </row>
    <row r="212" spans="20:22">
      <c r="T212" s="52"/>
      <c r="U212" s="52"/>
      <c r="V212" s="52"/>
    </row>
    <row r="213" spans="20:22">
      <c r="T213" s="52"/>
      <c r="U213" s="52"/>
      <c r="V213" s="52"/>
    </row>
    <row r="214" spans="20:22">
      <c r="T214" s="52"/>
      <c r="U214" s="52"/>
      <c r="V214" s="52"/>
    </row>
    <row r="215" spans="20:22">
      <c r="T215" s="52"/>
      <c r="U215" s="52"/>
      <c r="V215" s="52"/>
    </row>
    <row r="216" spans="20:22">
      <c r="T216" s="52"/>
      <c r="U216" s="52"/>
      <c r="V216" s="52"/>
    </row>
    <row r="217" spans="20:22">
      <c r="T217" s="52"/>
      <c r="U217" s="52"/>
      <c r="V217" s="52"/>
    </row>
    <row r="218" spans="20:22">
      <c r="T218" s="52"/>
      <c r="U218" s="52"/>
      <c r="V218" s="52"/>
    </row>
    <row r="219" spans="20:22">
      <c r="T219" s="52"/>
      <c r="U219" s="52"/>
      <c r="V219" s="52"/>
    </row>
    <row r="220" spans="20:22">
      <c r="T220" s="52"/>
      <c r="U220" s="52"/>
      <c r="V220" s="52"/>
    </row>
    <row r="221" spans="20:22">
      <c r="T221" s="52"/>
      <c r="U221" s="52"/>
      <c r="V221" s="52"/>
    </row>
    <row r="222" spans="20:22">
      <c r="T222" s="52"/>
      <c r="U222" s="52"/>
      <c r="V222" s="52"/>
    </row>
    <row r="223" spans="20:22">
      <c r="T223" s="52"/>
      <c r="U223" s="52"/>
      <c r="V223" s="52"/>
    </row>
    <row r="224" spans="20:22">
      <c r="T224" s="52"/>
      <c r="U224" s="52"/>
      <c r="V224" s="52"/>
    </row>
    <row r="225" spans="1:22">
      <c r="T225" s="52"/>
      <c r="U225" s="52"/>
      <c r="V225" s="52"/>
    </row>
    <row r="226" spans="1:22">
      <c r="T226" s="52"/>
      <c r="U226" s="52"/>
      <c r="V226" s="52"/>
    </row>
    <row r="227" spans="1:22">
      <c r="A227" s="70"/>
      <c r="B227" s="70"/>
      <c r="C227" s="52"/>
      <c r="D227" s="52"/>
      <c r="E227" s="70"/>
      <c r="F227" s="70"/>
      <c r="G227" s="70"/>
      <c r="H227" s="70"/>
      <c r="I227" s="70"/>
      <c r="J227" s="70"/>
      <c r="T227" s="52"/>
      <c r="U227" s="52"/>
      <c r="V227" s="52"/>
    </row>
    <row r="228" spans="1:22">
      <c r="A228" s="70"/>
      <c r="B228" s="70"/>
      <c r="C228" s="52"/>
      <c r="D228" s="52"/>
      <c r="E228" s="70"/>
      <c r="F228" s="70"/>
      <c r="G228" s="70"/>
      <c r="H228" s="70"/>
      <c r="I228" s="70"/>
      <c r="J228" s="70"/>
      <c r="T228" s="52"/>
      <c r="U228" s="52"/>
      <c r="V228" s="52"/>
    </row>
    <row r="229" spans="1:22">
      <c r="A229" s="70"/>
      <c r="B229" s="70"/>
      <c r="C229" s="52"/>
      <c r="D229" s="52"/>
      <c r="E229" s="70"/>
      <c r="F229" s="70"/>
      <c r="G229" s="70"/>
      <c r="H229" s="70"/>
      <c r="I229" s="70"/>
      <c r="J229" s="70"/>
      <c r="T229" s="52"/>
      <c r="U229" s="52"/>
      <c r="V229" s="52"/>
    </row>
    <row r="230" spans="1:22">
      <c r="A230" s="70"/>
      <c r="B230" s="70"/>
      <c r="C230" s="52"/>
      <c r="D230" s="52"/>
      <c r="E230" s="70"/>
      <c r="F230" s="70"/>
      <c r="G230" s="70"/>
      <c r="H230" s="70"/>
      <c r="I230" s="70"/>
      <c r="J230" s="70"/>
      <c r="T230" s="52"/>
      <c r="U230" s="52"/>
      <c r="V230" s="52"/>
    </row>
    <row r="231" spans="1:22">
      <c r="A231" s="70"/>
      <c r="B231" s="70"/>
      <c r="D231" s="52"/>
      <c r="E231" s="70"/>
      <c r="F231" s="70"/>
      <c r="G231" s="70"/>
      <c r="H231" s="70"/>
      <c r="I231" s="70"/>
      <c r="J231" s="70"/>
      <c r="T231" s="52"/>
      <c r="U231" s="52"/>
      <c r="V231" s="52"/>
    </row>
    <row r="232" spans="1:22">
      <c r="A232" s="70"/>
      <c r="B232" s="70"/>
      <c r="D232" s="52"/>
      <c r="E232" s="70"/>
      <c r="F232" s="70"/>
      <c r="G232" s="70"/>
      <c r="H232" s="70"/>
      <c r="I232" s="70"/>
      <c r="J232" s="70"/>
      <c r="T232" s="52"/>
      <c r="U232" s="52"/>
      <c r="V232" s="52"/>
    </row>
    <row r="233" spans="1:22">
      <c r="A233" s="70"/>
      <c r="B233" s="70"/>
      <c r="D233" s="52"/>
      <c r="E233" s="70"/>
      <c r="F233" s="70"/>
      <c r="G233" s="70"/>
      <c r="H233" s="70"/>
      <c r="I233" s="70"/>
      <c r="J233" s="70"/>
      <c r="T233" s="52"/>
      <c r="U233" s="52"/>
      <c r="V233" s="52"/>
    </row>
    <row r="234" spans="1:22">
      <c r="A234" s="70"/>
      <c r="B234" s="70"/>
      <c r="D234" s="52"/>
      <c r="E234" s="70"/>
      <c r="F234" s="70"/>
      <c r="G234" s="70"/>
      <c r="H234" s="70"/>
      <c r="I234" s="70"/>
      <c r="J234" s="70"/>
      <c r="T234" s="52"/>
      <c r="U234" s="52"/>
      <c r="V234" s="52"/>
    </row>
    <row r="235" spans="1:22">
      <c r="A235" s="70"/>
      <c r="B235" s="70"/>
      <c r="C235" s="385"/>
      <c r="E235" s="70"/>
      <c r="F235" s="70"/>
      <c r="G235" s="70"/>
      <c r="H235" s="70"/>
      <c r="I235" s="70"/>
      <c r="J235" s="70"/>
      <c r="T235" s="52"/>
      <c r="U235" s="52"/>
      <c r="V235" s="52"/>
    </row>
    <row r="236" spans="1:22">
      <c r="A236" s="70"/>
      <c r="B236" s="70"/>
      <c r="C236" s="52"/>
      <c r="D236" s="52"/>
      <c r="E236" s="70"/>
      <c r="F236" s="70"/>
      <c r="G236" s="70"/>
      <c r="H236" s="70"/>
      <c r="I236" s="70"/>
      <c r="J236" s="70"/>
      <c r="T236" s="52"/>
      <c r="U236" s="52"/>
      <c r="V236" s="52"/>
    </row>
    <row r="237" spans="1:22">
      <c r="A237" s="70"/>
      <c r="B237" s="70"/>
      <c r="C237" s="385"/>
      <c r="D237" s="52"/>
      <c r="E237" s="70"/>
      <c r="F237" s="70"/>
      <c r="G237" s="70"/>
      <c r="H237" s="70"/>
      <c r="I237" s="70"/>
      <c r="J237" s="70"/>
      <c r="T237" s="52"/>
      <c r="U237" s="52"/>
      <c r="V237" s="52"/>
    </row>
    <row r="238" spans="1:22">
      <c r="A238" s="70"/>
      <c r="B238" s="70"/>
      <c r="C238" s="385"/>
      <c r="D238" s="52"/>
      <c r="E238" s="70"/>
      <c r="F238" s="70"/>
      <c r="G238" s="70"/>
      <c r="H238" s="70"/>
      <c r="I238" s="70"/>
      <c r="J238" s="70"/>
      <c r="T238" s="52"/>
      <c r="U238" s="52"/>
      <c r="V238" s="52"/>
    </row>
    <row r="239" spans="1:22">
      <c r="A239" s="70"/>
      <c r="B239" s="70"/>
      <c r="C239" s="52"/>
      <c r="D239" s="52"/>
      <c r="E239" s="70"/>
      <c r="F239" s="70"/>
      <c r="G239" s="70"/>
      <c r="H239" s="70"/>
      <c r="I239" s="70"/>
      <c r="J239" s="70"/>
      <c r="T239" s="52"/>
      <c r="U239" s="52"/>
      <c r="V239" s="52"/>
    </row>
    <row r="240" spans="1:22">
      <c r="A240" s="70"/>
      <c r="B240" s="70"/>
      <c r="C240" s="52"/>
      <c r="D240" s="52"/>
      <c r="E240" s="70"/>
      <c r="F240" s="70"/>
      <c r="G240" s="70"/>
      <c r="H240" s="70"/>
      <c r="I240" s="70"/>
      <c r="J240" s="70"/>
      <c r="T240" s="52"/>
      <c r="U240" s="52"/>
      <c r="V240" s="52"/>
    </row>
    <row r="241" spans="1:22">
      <c r="A241" s="70"/>
      <c r="B241" s="70"/>
      <c r="C241" s="52"/>
      <c r="D241" s="52"/>
      <c r="E241" s="70"/>
      <c r="F241" s="70"/>
      <c r="G241" s="70"/>
      <c r="H241" s="70"/>
      <c r="I241" s="70"/>
      <c r="J241" s="70"/>
      <c r="T241" s="52"/>
      <c r="U241" s="52"/>
      <c r="V241" s="52"/>
    </row>
    <row r="242" spans="1:22">
      <c r="A242" s="70"/>
      <c r="B242" s="70"/>
      <c r="C242" s="52"/>
      <c r="D242" s="52"/>
      <c r="E242" s="70"/>
      <c r="F242" s="70"/>
      <c r="G242" s="70"/>
      <c r="H242" s="70"/>
      <c r="I242" s="70"/>
      <c r="J242" s="70"/>
      <c r="T242" s="52"/>
      <c r="U242" s="52"/>
      <c r="V242" s="52"/>
    </row>
    <row r="243" spans="1:22">
      <c r="A243" s="70"/>
      <c r="B243" s="70"/>
      <c r="C243" s="52"/>
      <c r="D243" s="52"/>
      <c r="E243" s="70"/>
      <c r="F243" s="70"/>
      <c r="G243" s="70"/>
      <c r="H243" s="70"/>
      <c r="I243" s="70"/>
      <c r="J243" s="70"/>
      <c r="T243" s="52"/>
      <c r="U243" s="52"/>
      <c r="V243" s="52"/>
    </row>
    <row r="244" spans="1:22">
      <c r="A244" s="70"/>
      <c r="B244" s="70"/>
      <c r="C244" s="52"/>
      <c r="D244" s="52"/>
      <c r="E244" s="70"/>
      <c r="F244" s="70"/>
      <c r="G244" s="70"/>
      <c r="H244" s="70"/>
      <c r="I244" s="70"/>
      <c r="J244" s="70"/>
      <c r="T244" s="52"/>
      <c r="U244" s="52"/>
      <c r="V244" s="52"/>
    </row>
    <row r="245" spans="1:22">
      <c r="A245" s="70"/>
      <c r="B245" s="70"/>
      <c r="C245" s="385"/>
      <c r="D245" s="52"/>
      <c r="E245" s="70"/>
      <c r="F245" s="70"/>
      <c r="G245" s="70"/>
      <c r="H245" s="70"/>
      <c r="I245" s="70"/>
      <c r="J245" s="70"/>
      <c r="T245" s="52"/>
      <c r="U245" s="52"/>
      <c r="V245" s="52"/>
    </row>
    <row r="246" spans="1:22">
      <c r="A246" s="70"/>
      <c r="B246" s="70"/>
      <c r="C246" s="52"/>
      <c r="D246" s="52"/>
      <c r="E246" s="70"/>
      <c r="F246" s="70"/>
      <c r="G246" s="70"/>
      <c r="H246" s="70"/>
      <c r="I246" s="70"/>
      <c r="J246" s="70"/>
      <c r="T246" s="52"/>
      <c r="U246" s="52"/>
      <c r="V246" s="52"/>
    </row>
    <row r="247" spans="1:22">
      <c r="A247" s="70"/>
      <c r="B247" s="70"/>
      <c r="C247" s="52"/>
      <c r="D247" s="52"/>
      <c r="E247" s="70"/>
      <c r="F247" s="70"/>
      <c r="G247" s="70"/>
      <c r="H247" s="70"/>
      <c r="I247" s="70"/>
      <c r="J247" s="70"/>
      <c r="T247" s="52"/>
      <c r="U247" s="52"/>
      <c r="V247" s="52"/>
    </row>
    <row r="248" spans="1:22">
      <c r="A248" s="70"/>
      <c r="B248" s="70"/>
      <c r="C248" s="52"/>
      <c r="D248" s="52"/>
      <c r="E248" s="70"/>
      <c r="F248" s="70"/>
      <c r="G248" s="70"/>
      <c r="H248" s="70"/>
      <c r="I248" s="70"/>
      <c r="J248" s="70"/>
      <c r="T248" s="52"/>
      <c r="U248" s="52"/>
      <c r="V248" s="52"/>
    </row>
    <row r="249" spans="1:22">
      <c r="A249" s="70"/>
      <c r="B249" s="70"/>
      <c r="C249" s="52"/>
      <c r="D249" s="52"/>
      <c r="E249" s="70"/>
      <c r="F249" s="70"/>
      <c r="G249" s="70"/>
      <c r="H249" s="70"/>
      <c r="I249" s="70"/>
      <c r="J249" s="70"/>
      <c r="T249" s="52"/>
      <c r="U249" s="52"/>
      <c r="V249" s="52"/>
    </row>
    <row r="250" spans="1:22">
      <c r="A250" s="70"/>
      <c r="B250" s="70"/>
      <c r="C250" s="52"/>
      <c r="D250" s="52"/>
      <c r="E250" s="70"/>
      <c r="F250" s="70"/>
      <c r="G250" s="70"/>
      <c r="H250" s="70"/>
      <c r="I250" s="70"/>
      <c r="J250" s="70"/>
      <c r="T250" s="52"/>
      <c r="U250" s="52"/>
      <c r="V250" s="52"/>
    </row>
    <row r="251" spans="1:22">
      <c r="A251" s="70"/>
      <c r="B251" s="70"/>
      <c r="C251" s="52"/>
      <c r="D251" s="52"/>
      <c r="E251" s="70"/>
      <c r="F251" s="70"/>
      <c r="G251" s="70"/>
      <c r="H251" s="70"/>
      <c r="I251" s="70"/>
      <c r="J251" s="70"/>
      <c r="T251" s="52"/>
      <c r="U251" s="52"/>
      <c r="V251" s="52"/>
    </row>
    <row r="252" spans="1:22">
      <c r="A252" s="70"/>
      <c r="B252" s="70"/>
      <c r="C252" s="52"/>
      <c r="D252" s="52"/>
      <c r="E252" s="70"/>
      <c r="F252" s="70"/>
      <c r="G252" s="70"/>
      <c r="H252" s="70"/>
      <c r="I252" s="70"/>
      <c r="J252" s="70"/>
      <c r="T252" s="52"/>
      <c r="U252" s="52"/>
      <c r="V252" s="52"/>
    </row>
    <row r="253" spans="1:22">
      <c r="A253" s="70"/>
      <c r="B253" s="70"/>
      <c r="C253" s="52"/>
      <c r="D253" s="52"/>
      <c r="E253" s="70"/>
      <c r="F253" s="70"/>
      <c r="G253" s="70"/>
      <c r="H253" s="70"/>
      <c r="I253" s="70"/>
      <c r="J253" s="70"/>
      <c r="T253" s="52"/>
      <c r="U253" s="52"/>
      <c r="V253" s="52"/>
    </row>
    <row r="254" spans="1:22">
      <c r="A254" s="70"/>
      <c r="B254" s="70"/>
      <c r="C254" s="52"/>
      <c r="D254" s="52"/>
      <c r="E254" s="70"/>
      <c r="F254" s="70"/>
      <c r="G254" s="70"/>
      <c r="H254" s="70"/>
      <c r="I254" s="70"/>
      <c r="J254" s="70"/>
      <c r="T254" s="52"/>
      <c r="U254" s="52"/>
      <c r="V254" s="52"/>
    </row>
    <row r="255" spans="1:22">
      <c r="A255" s="70"/>
      <c r="B255" s="70"/>
      <c r="C255" s="52"/>
      <c r="D255" s="52"/>
      <c r="E255" s="70"/>
      <c r="F255" s="70"/>
      <c r="G255" s="70"/>
      <c r="H255" s="70"/>
      <c r="I255" s="70"/>
      <c r="J255" s="70"/>
      <c r="T255" s="52"/>
      <c r="U255" s="52"/>
      <c r="V255" s="52"/>
    </row>
    <row r="256" spans="1:22">
      <c r="A256" s="70"/>
      <c r="B256" s="70"/>
      <c r="C256" s="52"/>
      <c r="D256" s="52"/>
      <c r="E256" s="70"/>
      <c r="F256" s="70"/>
      <c r="G256" s="70"/>
      <c r="H256" s="70"/>
      <c r="I256" s="70"/>
      <c r="J256" s="70"/>
      <c r="T256" s="52"/>
      <c r="U256" s="52"/>
      <c r="V256" s="52"/>
    </row>
    <row r="257" spans="1:22">
      <c r="A257" s="70"/>
      <c r="B257" s="70"/>
      <c r="C257" s="52"/>
      <c r="D257" s="52"/>
      <c r="E257" s="70"/>
      <c r="F257" s="70"/>
      <c r="G257" s="70"/>
      <c r="H257" s="70"/>
      <c r="I257" s="70"/>
      <c r="J257" s="70"/>
      <c r="T257" s="52"/>
      <c r="U257" s="52"/>
      <c r="V257" s="52"/>
    </row>
    <row r="258" spans="1:22">
      <c r="A258" s="70"/>
      <c r="B258" s="70"/>
      <c r="C258" s="52"/>
      <c r="D258" s="52"/>
      <c r="E258" s="70"/>
      <c r="F258" s="70"/>
      <c r="G258" s="70"/>
      <c r="H258" s="70"/>
      <c r="I258" s="70"/>
      <c r="J258" s="70"/>
      <c r="T258" s="52"/>
      <c r="U258" s="52"/>
      <c r="V258" s="52"/>
    </row>
    <row r="259" spans="1:22">
      <c r="A259" s="70"/>
      <c r="B259" s="70"/>
      <c r="E259" s="52"/>
      <c r="F259" s="52"/>
      <c r="G259" s="52"/>
      <c r="H259" s="52"/>
      <c r="I259" s="52"/>
      <c r="J259" s="52"/>
      <c r="T259" s="52"/>
      <c r="U259" s="52"/>
      <c r="V259" s="52"/>
    </row>
    <row r="260" spans="1:22">
      <c r="A260" s="70"/>
      <c r="B260" s="70"/>
      <c r="E260" s="52"/>
      <c r="F260" s="52"/>
      <c r="G260" s="52"/>
      <c r="H260" s="52"/>
      <c r="I260" s="52"/>
      <c r="J260" s="52"/>
      <c r="T260" s="52"/>
      <c r="U260" s="52"/>
      <c r="V260" s="52"/>
    </row>
    <row r="261" spans="1:22">
      <c r="A261" s="70"/>
      <c r="B261" s="70"/>
      <c r="E261" s="52"/>
      <c r="F261" s="52"/>
      <c r="G261" s="52"/>
      <c r="H261" s="52"/>
      <c r="I261" s="52"/>
      <c r="J261" s="52"/>
      <c r="T261" s="52"/>
      <c r="U261" s="52"/>
      <c r="V261" s="52"/>
    </row>
    <row r="262" spans="1:22">
      <c r="A262" s="70"/>
      <c r="B262" s="70"/>
      <c r="C262" s="385"/>
      <c r="E262" s="52"/>
      <c r="F262" s="52"/>
      <c r="G262" s="52"/>
      <c r="H262" s="52"/>
      <c r="I262" s="52"/>
      <c r="J262" s="52"/>
      <c r="T262" s="52"/>
      <c r="U262" s="52"/>
      <c r="V262" s="52"/>
    </row>
    <row r="263" spans="1:22">
      <c r="A263" s="70"/>
      <c r="B263" s="70"/>
      <c r="C263" s="385"/>
      <c r="E263" s="52"/>
      <c r="F263" s="52"/>
      <c r="G263" s="52"/>
      <c r="H263" s="52"/>
      <c r="I263" s="52"/>
      <c r="J263" s="52"/>
      <c r="T263" s="52"/>
      <c r="U263" s="52"/>
      <c r="V263" s="52"/>
    </row>
    <row r="264" spans="1:22">
      <c r="A264" s="70"/>
      <c r="B264" s="70"/>
      <c r="C264" s="385"/>
      <c r="E264" s="52"/>
      <c r="F264" s="52"/>
      <c r="G264" s="52"/>
      <c r="H264" s="52"/>
      <c r="I264" s="52"/>
      <c r="J264" s="52"/>
      <c r="T264" s="52"/>
      <c r="U264" s="52"/>
      <c r="V264" s="52"/>
    </row>
    <row r="265" spans="1:22">
      <c r="A265" s="70"/>
      <c r="B265" s="70"/>
      <c r="C265" s="385"/>
      <c r="E265" s="52"/>
      <c r="F265" s="52"/>
      <c r="G265" s="52"/>
      <c r="H265" s="52"/>
      <c r="I265" s="52"/>
      <c r="J265" s="52"/>
      <c r="T265" s="52"/>
      <c r="U265" s="52"/>
      <c r="V265" s="52"/>
    </row>
    <row r="266" spans="1:22">
      <c r="A266" s="70"/>
      <c r="B266" s="70"/>
      <c r="C266" s="385"/>
      <c r="D266" s="52"/>
      <c r="E266" s="52"/>
      <c r="F266" s="52"/>
      <c r="G266" s="52"/>
      <c r="H266" s="52"/>
      <c r="I266" s="52"/>
      <c r="J266" s="52"/>
      <c r="T266" s="52"/>
      <c r="U266" s="52"/>
      <c r="V266" s="52"/>
    </row>
    <row r="267" spans="1:22">
      <c r="A267" s="70"/>
      <c r="B267" s="70"/>
      <c r="C267" s="385"/>
      <c r="D267" s="52"/>
      <c r="E267" s="52"/>
      <c r="F267" s="52"/>
      <c r="G267" s="52"/>
      <c r="H267" s="52"/>
      <c r="I267" s="52"/>
      <c r="J267" s="52"/>
      <c r="T267" s="52"/>
      <c r="U267" s="52"/>
      <c r="V267" s="52"/>
    </row>
    <row r="268" spans="1:22">
      <c r="A268" s="70"/>
      <c r="B268" s="70"/>
      <c r="C268" s="385"/>
      <c r="D268" s="52"/>
      <c r="E268" s="52"/>
      <c r="F268" s="52"/>
      <c r="G268" s="52"/>
      <c r="H268" s="52"/>
      <c r="I268" s="52"/>
      <c r="J268" s="52"/>
      <c r="T268" s="52"/>
      <c r="U268" s="52"/>
      <c r="V268" s="52"/>
    </row>
    <row r="269" spans="1:22">
      <c r="A269" s="70"/>
      <c r="B269" s="70"/>
      <c r="C269" s="385"/>
      <c r="E269" s="52"/>
      <c r="F269" s="52"/>
      <c r="G269" s="52"/>
      <c r="H269" s="52"/>
      <c r="I269" s="52"/>
      <c r="J269" s="52"/>
      <c r="T269" s="52"/>
      <c r="U269" s="52"/>
      <c r="V269" s="52"/>
    </row>
    <row r="270" spans="1:22">
      <c r="A270" s="70"/>
      <c r="B270" s="70"/>
      <c r="E270" s="52"/>
      <c r="F270" s="52"/>
      <c r="G270" s="52"/>
      <c r="H270" s="52"/>
      <c r="I270" s="52"/>
      <c r="J270" s="52"/>
      <c r="T270" s="52"/>
      <c r="U270" s="52"/>
      <c r="V270" s="52"/>
    </row>
    <row r="271" spans="1:22">
      <c r="A271" s="70"/>
      <c r="B271" s="70"/>
      <c r="D271" s="385"/>
      <c r="E271" s="52"/>
      <c r="F271" s="52"/>
      <c r="G271" s="52"/>
      <c r="H271" s="52"/>
      <c r="I271" s="52"/>
      <c r="J271" s="52"/>
      <c r="T271" s="52"/>
      <c r="U271" s="52"/>
      <c r="V271" s="52"/>
    </row>
    <row r="272" spans="1:22">
      <c r="A272" s="70"/>
      <c r="B272" s="70"/>
      <c r="E272" s="52"/>
      <c r="F272" s="52"/>
      <c r="G272" s="52"/>
      <c r="H272" s="52"/>
      <c r="I272" s="52"/>
      <c r="J272" s="52"/>
      <c r="T272" s="52"/>
      <c r="U272" s="52"/>
      <c r="V272" s="52"/>
    </row>
    <row r="273" spans="1:22">
      <c r="A273" s="70"/>
      <c r="B273" s="70"/>
      <c r="E273" s="52"/>
      <c r="F273" s="52"/>
      <c r="G273" s="52"/>
      <c r="H273" s="52"/>
      <c r="I273" s="52"/>
      <c r="J273" s="52"/>
      <c r="T273" s="52"/>
      <c r="U273" s="52"/>
      <c r="V273" s="52"/>
    </row>
    <row r="274" spans="1:22">
      <c r="A274" s="70"/>
      <c r="B274" s="70"/>
      <c r="E274" s="52"/>
      <c r="F274" s="52"/>
      <c r="G274" s="52"/>
      <c r="H274" s="52"/>
      <c r="I274" s="52"/>
      <c r="J274" s="52"/>
      <c r="T274" s="52"/>
      <c r="U274" s="52"/>
      <c r="V274" s="52"/>
    </row>
    <row r="275" spans="1:22">
      <c r="A275" s="70"/>
      <c r="B275" s="70"/>
      <c r="C275" s="385"/>
      <c r="E275" s="52"/>
      <c r="F275" s="52"/>
      <c r="G275" s="52"/>
      <c r="H275" s="52"/>
      <c r="I275" s="52"/>
      <c r="J275" s="52"/>
      <c r="T275" s="52"/>
      <c r="U275" s="52"/>
      <c r="V275" s="52"/>
    </row>
    <row r="276" spans="1:22">
      <c r="A276" s="70"/>
      <c r="B276" s="70"/>
      <c r="C276" s="385"/>
      <c r="E276" s="52"/>
      <c r="F276" s="52"/>
      <c r="G276" s="52"/>
      <c r="H276" s="52"/>
      <c r="I276" s="52"/>
      <c r="J276" s="52"/>
      <c r="T276" s="52"/>
      <c r="U276" s="52"/>
      <c r="V276" s="52"/>
    </row>
    <row r="277" spans="1:22">
      <c r="A277" s="70"/>
      <c r="B277" s="70"/>
      <c r="C277" s="52"/>
      <c r="D277" s="52"/>
      <c r="E277" s="52"/>
      <c r="F277" s="52"/>
      <c r="G277" s="52"/>
      <c r="H277" s="52"/>
      <c r="I277" s="52"/>
      <c r="J277" s="52"/>
      <c r="T277" s="52"/>
      <c r="U277" s="52"/>
      <c r="V277" s="52"/>
    </row>
  </sheetData>
  <mergeCells count="10">
    <mergeCell ref="A12:N14"/>
    <mergeCell ref="A1:C1"/>
    <mergeCell ref="A5:N5"/>
    <mergeCell ref="A7:A8"/>
    <mergeCell ref="B7:B8"/>
    <mergeCell ref="C7:D8"/>
    <mergeCell ref="E7:K7"/>
    <mergeCell ref="L7:L8"/>
    <mergeCell ref="M7:M8"/>
    <mergeCell ref="N7:N8"/>
  </mergeCells>
  <hyperlinks>
    <hyperlink ref="A5" location="Меню!A1" display="СТОЛБИКИ СКЛАД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AMJ325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11.85546875" style="70" customWidth="1"/>
    <col min="2" max="2" width="8.5703125" style="70" customWidth="1"/>
    <col min="3" max="3" width="7" style="52" customWidth="1"/>
    <col min="4" max="4" width="0.140625" style="52" hidden="1" customWidth="1"/>
    <col min="5" max="5" width="13.7109375" style="52" customWidth="1"/>
    <col min="6" max="6" width="9.5703125" style="52" customWidth="1"/>
    <col min="7" max="7" width="13.85546875" style="70" customWidth="1"/>
    <col min="8" max="8" width="12.85546875" style="52" customWidth="1"/>
    <col min="9" max="9" width="7.85546875" style="52" customWidth="1"/>
    <col min="10" max="10" width="7.140625" style="52" customWidth="1"/>
    <col min="11" max="12" width="9.5703125" style="52" customWidth="1"/>
    <col min="13" max="13" width="7.28515625" style="52" customWidth="1"/>
    <col min="14" max="14" width="6" style="52" customWidth="1"/>
    <col min="15" max="15" width="10.28515625" style="52" customWidth="1"/>
    <col min="16" max="16" width="10" style="52" customWidth="1"/>
    <col min="17" max="17" width="10.42578125" style="52" customWidth="1"/>
    <col min="18" max="18" width="12.5703125" style="386" customWidth="1"/>
    <col min="19" max="19" width="10.42578125" style="386" customWidth="1"/>
    <col min="20" max="21" width="13.85546875" style="386" customWidth="1"/>
    <col min="22" max="22" width="10.85546875" style="386" customWidth="1"/>
    <col min="23" max="1024" width="9.140625" style="386"/>
  </cols>
  <sheetData>
    <row r="1" spans="1:22" ht="31.5" customHeight="1">
      <c r="A1" s="2115"/>
      <c r="B1" s="2115"/>
      <c r="G1" s="52"/>
      <c r="T1" s="392"/>
      <c r="U1" s="392"/>
      <c r="V1" s="52"/>
    </row>
    <row r="2" spans="1:22">
      <c r="A2" s="60"/>
      <c r="B2" s="60"/>
      <c r="C2" s="64"/>
      <c r="D2" s="60"/>
      <c r="E2" s="60"/>
      <c r="F2" s="60"/>
      <c r="G2" s="62"/>
      <c r="H2" s="56" t="s">
        <v>131</v>
      </c>
      <c r="I2" s="57" t="s">
        <v>2</v>
      </c>
      <c r="K2" s="59"/>
      <c r="L2" s="59"/>
      <c r="N2" s="59"/>
      <c r="O2" s="59"/>
      <c r="T2" s="392"/>
      <c r="U2" s="392"/>
      <c r="V2" s="52"/>
    </row>
    <row r="3" spans="1:22" ht="15.75" customHeight="1">
      <c r="A3" s="61" t="s">
        <v>4</v>
      </c>
      <c r="B3" s="58" t="s">
        <v>5</v>
      </c>
      <c r="C3" s="58"/>
      <c r="D3" s="58"/>
      <c r="E3" s="54"/>
      <c r="F3" s="54"/>
      <c r="G3" s="62"/>
      <c r="H3" s="56" t="s">
        <v>132</v>
      </c>
      <c r="I3" s="57" t="s">
        <v>7</v>
      </c>
      <c r="K3" s="59"/>
      <c r="L3" s="59"/>
      <c r="N3" s="59"/>
      <c r="O3" s="59"/>
      <c r="T3" s="392"/>
      <c r="U3" s="392"/>
      <c r="V3" s="52"/>
    </row>
    <row r="4" spans="1:22">
      <c r="A4" s="52"/>
      <c r="B4" s="52"/>
      <c r="C4" s="70"/>
      <c r="H4" s="62"/>
      <c r="J4" s="65"/>
      <c r="N4" s="65"/>
      <c r="O4" s="65"/>
      <c r="T4" s="392"/>
      <c r="U4" s="392"/>
      <c r="V4" s="52"/>
    </row>
    <row r="5" spans="1:22">
      <c r="A5" s="2116" t="s">
        <v>1662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62"/>
      <c r="T5" s="392"/>
      <c r="U5" s="392"/>
      <c r="V5" s="52"/>
    </row>
    <row r="6" spans="1:22">
      <c r="T6" s="392"/>
      <c r="U6" s="392"/>
      <c r="V6" s="52"/>
    </row>
    <row r="7" spans="1:22" ht="12.75" customHeight="1">
      <c r="A7" s="2120" t="s">
        <v>562</v>
      </c>
      <c r="B7" s="2119" t="s">
        <v>563</v>
      </c>
      <c r="C7" s="2224" t="s">
        <v>135</v>
      </c>
      <c r="D7" s="2225"/>
      <c r="E7" s="2117" t="s">
        <v>138</v>
      </c>
      <c r="F7" s="2228"/>
      <c r="G7" s="2228"/>
      <c r="H7" s="2228"/>
      <c r="I7" s="2228"/>
      <c r="J7" s="2228"/>
      <c r="K7" s="2228"/>
      <c r="L7" s="2229" t="s">
        <v>139</v>
      </c>
      <c r="M7" s="2120" t="s">
        <v>1649</v>
      </c>
      <c r="N7" s="2120" t="s">
        <v>141</v>
      </c>
      <c r="T7" s="392"/>
      <c r="U7" s="392"/>
      <c r="V7" s="52"/>
    </row>
    <row r="8" spans="1:22" ht="46.5" customHeight="1">
      <c r="A8" s="2120"/>
      <c r="B8" s="2119"/>
      <c r="C8" s="2226"/>
      <c r="D8" s="2227"/>
      <c r="E8" s="1240" t="s">
        <v>351</v>
      </c>
      <c r="F8" s="67" t="s">
        <v>1650</v>
      </c>
      <c r="G8" s="69" t="s">
        <v>1610</v>
      </c>
      <c r="H8" s="69" t="s">
        <v>567</v>
      </c>
      <c r="I8" s="69" t="s">
        <v>1651</v>
      </c>
      <c r="J8" s="69" t="s">
        <v>146</v>
      </c>
      <c r="K8" s="69" t="s">
        <v>144</v>
      </c>
      <c r="L8" s="2229"/>
      <c r="M8" s="2120"/>
      <c r="N8" s="2120"/>
      <c r="O8" s="70"/>
      <c r="P8" s="70"/>
      <c r="Q8" s="70"/>
      <c r="R8" s="388"/>
      <c r="S8" s="387"/>
      <c r="T8" s="393"/>
      <c r="U8" s="393"/>
      <c r="V8" s="70"/>
    </row>
    <row r="9" spans="1:22" ht="12" customHeight="1">
      <c r="A9" s="2169" t="s">
        <v>1663</v>
      </c>
      <c r="B9" s="2169"/>
      <c r="C9" s="2222"/>
      <c r="D9" s="2222"/>
      <c r="E9" s="2169"/>
      <c r="F9" s="2169"/>
      <c r="G9" s="2169"/>
      <c r="H9" s="2169"/>
      <c r="I9" s="2169"/>
      <c r="J9" s="2169"/>
      <c r="K9" s="2169"/>
      <c r="L9" s="2169"/>
      <c r="M9" s="2169"/>
      <c r="N9" s="2169"/>
      <c r="R9" s="53"/>
      <c r="T9" s="392"/>
      <c r="U9" s="392"/>
      <c r="V9" s="52"/>
    </row>
    <row r="10" spans="1:22" ht="83.25" customHeight="1">
      <c r="A10" s="394" t="s">
        <v>1664</v>
      </c>
      <c r="B10" s="395"/>
      <c r="C10" s="2220"/>
      <c r="D10" s="2220"/>
      <c r="E10" s="396" t="s">
        <v>1658</v>
      </c>
      <c r="F10" s="396" t="s">
        <v>1665</v>
      </c>
      <c r="G10" s="397" t="s">
        <v>1659</v>
      </c>
      <c r="H10" s="397" t="s">
        <v>1666</v>
      </c>
      <c r="I10" s="397">
        <v>1000</v>
      </c>
      <c r="J10" s="397">
        <v>2.85</v>
      </c>
      <c r="K10" s="397">
        <v>2.5000000000000001E-2</v>
      </c>
      <c r="L10" s="397"/>
      <c r="M10" s="397">
        <v>790</v>
      </c>
      <c r="N10" s="398">
        <v>845</v>
      </c>
      <c r="R10" s="53"/>
      <c r="T10" s="52"/>
      <c r="U10" s="52"/>
      <c r="V10" s="52"/>
    </row>
    <row r="11" spans="1:22" ht="84.75" customHeight="1">
      <c r="A11" s="84" t="s">
        <v>1667</v>
      </c>
      <c r="B11" s="399"/>
      <c r="C11" s="2223"/>
      <c r="D11" s="2223"/>
      <c r="E11" s="93" t="s">
        <v>1613</v>
      </c>
      <c r="F11" s="93" t="s">
        <v>1665</v>
      </c>
      <c r="G11" s="94" t="s">
        <v>1636</v>
      </c>
      <c r="H11" s="94" t="s">
        <v>1666</v>
      </c>
      <c r="I11" s="94">
        <v>750</v>
      </c>
      <c r="J11" s="94">
        <v>2.5</v>
      </c>
      <c r="K11" s="94">
        <v>0.02</v>
      </c>
      <c r="L11" s="94"/>
      <c r="M11" s="94">
        <v>775</v>
      </c>
      <c r="N11" s="96">
        <v>835</v>
      </c>
      <c r="R11" s="53"/>
      <c r="T11" s="52"/>
      <c r="U11" s="52"/>
      <c r="V11" s="52"/>
    </row>
    <row r="12" spans="1:22" ht="83.25" customHeight="1">
      <c r="A12" s="400" t="s">
        <v>1668</v>
      </c>
      <c r="B12" s="75"/>
      <c r="C12" s="2132"/>
      <c r="D12" s="2132"/>
      <c r="E12" s="73" t="s">
        <v>1658</v>
      </c>
      <c r="F12" s="73" t="s">
        <v>1665</v>
      </c>
      <c r="G12" s="74" t="s">
        <v>1659</v>
      </c>
      <c r="H12" s="74" t="s">
        <v>1666</v>
      </c>
      <c r="I12" s="74">
        <v>1000</v>
      </c>
      <c r="J12" s="74">
        <v>2.7</v>
      </c>
      <c r="K12" s="74">
        <v>2.5000000000000001E-2</v>
      </c>
      <c r="L12" s="149" t="s">
        <v>158</v>
      </c>
      <c r="M12" s="74">
        <v>825</v>
      </c>
      <c r="N12" s="77">
        <v>885</v>
      </c>
      <c r="R12" s="53"/>
      <c r="T12" s="52"/>
      <c r="U12" s="52"/>
      <c r="V12" s="52"/>
    </row>
    <row r="13" spans="1:22" ht="84.75" customHeight="1">
      <c r="A13" s="401" t="s">
        <v>1669</v>
      </c>
      <c r="B13" s="80"/>
      <c r="C13" s="2134"/>
      <c r="D13" s="2134"/>
      <c r="E13" s="79" t="s">
        <v>1613</v>
      </c>
      <c r="F13" s="79" t="s">
        <v>1665</v>
      </c>
      <c r="G13" s="80" t="s">
        <v>1636</v>
      </c>
      <c r="H13" s="80" t="s">
        <v>1666</v>
      </c>
      <c r="I13" s="80">
        <v>750</v>
      </c>
      <c r="J13" s="80">
        <v>2.5</v>
      </c>
      <c r="K13" s="80">
        <v>0.02</v>
      </c>
      <c r="L13" s="81" t="s">
        <v>158</v>
      </c>
      <c r="M13" s="80">
        <v>860</v>
      </c>
      <c r="N13" s="82">
        <v>925</v>
      </c>
      <c r="R13" s="53"/>
      <c r="T13" s="52"/>
      <c r="U13" s="52"/>
      <c r="V13" s="52"/>
    </row>
    <row r="14" spans="1:22" ht="84.75" customHeight="1">
      <c r="A14" s="401" t="s">
        <v>1670</v>
      </c>
      <c r="B14" s="80"/>
      <c r="C14" s="196"/>
      <c r="D14" s="134"/>
      <c r="E14" s="79" t="s">
        <v>1658</v>
      </c>
      <c r="F14" s="79" t="s">
        <v>1665</v>
      </c>
      <c r="G14" s="80" t="s">
        <v>1659</v>
      </c>
      <c r="H14" s="80" t="s">
        <v>573</v>
      </c>
      <c r="I14" s="80">
        <v>1000</v>
      </c>
      <c r="J14" s="80">
        <v>7.1</v>
      </c>
      <c r="K14" s="80">
        <v>1.2E-2</v>
      </c>
      <c r="L14" s="81" t="s">
        <v>158</v>
      </c>
      <c r="M14" s="80">
        <v>1985</v>
      </c>
      <c r="N14" s="82">
        <v>2135</v>
      </c>
      <c r="R14" s="53"/>
      <c r="T14" s="52"/>
      <c r="U14" s="52"/>
      <c r="V14" s="52"/>
    </row>
    <row r="15" spans="1:22" ht="84.75" customHeight="1">
      <c r="A15" s="401" t="s">
        <v>1671</v>
      </c>
      <c r="B15" s="80"/>
      <c r="C15" s="196"/>
      <c r="D15" s="134"/>
      <c r="E15" s="79" t="s">
        <v>1613</v>
      </c>
      <c r="F15" s="79" t="s">
        <v>1665</v>
      </c>
      <c r="G15" s="80" t="s">
        <v>1636</v>
      </c>
      <c r="H15" s="80" t="s">
        <v>573</v>
      </c>
      <c r="I15" s="80">
        <v>750</v>
      </c>
      <c r="J15" s="80">
        <v>5.8</v>
      </c>
      <c r="K15" s="80">
        <v>0.03</v>
      </c>
      <c r="L15" s="1150" t="s">
        <v>158</v>
      </c>
      <c r="M15" s="80">
        <v>1805</v>
      </c>
      <c r="N15" s="82">
        <v>1940</v>
      </c>
      <c r="R15" s="53"/>
      <c r="T15" s="52"/>
      <c r="U15" s="52"/>
      <c r="V15" s="52"/>
    </row>
    <row r="16" spans="1:22" s="387" customFormat="1" ht="106.5" customHeight="1">
      <c r="A16" s="402" t="s">
        <v>1672</v>
      </c>
      <c r="B16" s="103"/>
      <c r="C16" s="151"/>
      <c r="D16" s="151"/>
      <c r="E16" s="151" t="s">
        <v>1658</v>
      </c>
      <c r="F16" s="151" t="s">
        <v>1654</v>
      </c>
      <c r="G16" s="151" t="s">
        <v>1659</v>
      </c>
      <c r="H16" s="103" t="s">
        <v>1655</v>
      </c>
      <c r="I16" s="103">
        <v>750</v>
      </c>
      <c r="J16" s="103">
        <v>2.8</v>
      </c>
      <c r="K16" s="103">
        <v>2.1999999999999999E-2</v>
      </c>
      <c r="L16" s="81" t="s">
        <v>158</v>
      </c>
      <c r="M16" s="103">
        <v>885</v>
      </c>
      <c r="N16" s="154">
        <v>950</v>
      </c>
      <c r="O16" s="52"/>
      <c r="P16" s="52"/>
      <c r="Q16" s="52"/>
      <c r="R16" s="53"/>
      <c r="S16" s="386"/>
      <c r="T16" s="52"/>
      <c r="U16" s="52"/>
      <c r="V16" s="52"/>
    </row>
    <row r="17" spans="1:22" s="387" customFormat="1" ht="106.5" customHeight="1">
      <c r="A17" s="184" t="s">
        <v>1673</v>
      </c>
      <c r="B17" s="99"/>
      <c r="C17" s="98"/>
      <c r="D17" s="98"/>
      <c r="E17" s="98" t="s">
        <v>1613</v>
      </c>
      <c r="F17" s="98" t="s">
        <v>1654</v>
      </c>
      <c r="G17" s="98" t="s">
        <v>1674</v>
      </c>
      <c r="H17" s="99" t="s">
        <v>1655</v>
      </c>
      <c r="I17" s="99">
        <v>750</v>
      </c>
      <c r="J17" s="99">
        <v>2.9</v>
      </c>
      <c r="K17" s="99">
        <v>0.02</v>
      </c>
      <c r="L17" s="81" t="s">
        <v>158</v>
      </c>
      <c r="M17" s="99">
        <v>885</v>
      </c>
      <c r="N17" s="82">
        <v>950</v>
      </c>
      <c r="O17" s="52"/>
      <c r="P17" s="52"/>
      <c r="Q17" s="52"/>
      <c r="R17" s="53"/>
      <c r="S17" s="386"/>
      <c r="T17" s="52"/>
      <c r="U17" s="52"/>
      <c r="V17" s="52"/>
    </row>
    <row r="18" spans="1:22" ht="84.75" customHeight="1">
      <c r="A18" s="184" t="s">
        <v>1675</v>
      </c>
      <c r="B18" s="99"/>
      <c r="C18" s="98"/>
      <c r="D18" s="98"/>
      <c r="E18" s="98" t="s">
        <v>1613</v>
      </c>
      <c r="F18" s="98" t="s">
        <v>1654</v>
      </c>
      <c r="G18" s="99" t="s">
        <v>1636</v>
      </c>
      <c r="H18" s="99" t="s">
        <v>1666</v>
      </c>
      <c r="I18" s="99">
        <v>750</v>
      </c>
      <c r="J18" s="99">
        <v>2.2999999999999998</v>
      </c>
      <c r="K18" s="99">
        <v>1.4999999999999999E-2</v>
      </c>
      <c r="L18" s="81" t="s">
        <v>158</v>
      </c>
      <c r="M18" s="99">
        <v>740</v>
      </c>
      <c r="N18" s="136">
        <v>795</v>
      </c>
      <c r="R18" s="53"/>
      <c r="T18" s="52"/>
      <c r="U18" s="52"/>
      <c r="V18" s="52"/>
    </row>
    <row r="19" spans="1:22" ht="12" customHeight="1">
      <c r="A19" s="2169" t="s">
        <v>1676</v>
      </c>
      <c r="B19" s="2169"/>
      <c r="C19" s="2169"/>
      <c r="D19" s="2169"/>
      <c r="E19" s="2169"/>
      <c r="F19" s="2169"/>
      <c r="G19" s="2169"/>
      <c r="H19" s="2169"/>
      <c r="I19" s="2169"/>
      <c r="J19" s="2169"/>
      <c r="K19" s="2169"/>
      <c r="L19" s="2169"/>
      <c r="M19" s="2169"/>
      <c r="N19" s="2169"/>
      <c r="R19" s="53"/>
      <c r="T19" s="52"/>
      <c r="U19" s="52"/>
      <c r="V19" s="52"/>
    </row>
    <row r="20" spans="1:22" ht="83.25" customHeight="1">
      <c r="A20" s="403" t="s">
        <v>1677</v>
      </c>
      <c r="B20" s="404"/>
      <c r="C20" s="2220"/>
      <c r="D20" s="2220"/>
      <c r="E20" s="396" t="s">
        <v>1658</v>
      </c>
      <c r="F20" s="396" t="s">
        <v>1678</v>
      </c>
      <c r="G20" s="397" t="s">
        <v>1659</v>
      </c>
      <c r="H20" s="397" t="s">
        <v>1666</v>
      </c>
      <c r="I20" s="397">
        <v>1000</v>
      </c>
      <c r="J20" s="397">
        <v>2.8</v>
      </c>
      <c r="K20" s="397">
        <v>1.4999999999999999E-2</v>
      </c>
      <c r="L20" s="397"/>
      <c r="M20" s="397">
        <v>875</v>
      </c>
      <c r="N20" s="398">
        <v>940</v>
      </c>
      <c r="R20" s="53"/>
      <c r="T20" s="52"/>
      <c r="U20" s="52"/>
      <c r="V20" s="52"/>
    </row>
    <row r="21" spans="1:22" ht="83.25" customHeight="1">
      <c r="A21" s="84" t="s">
        <v>1679</v>
      </c>
      <c r="B21" s="405"/>
      <c r="C21" s="406"/>
      <c r="D21" s="138"/>
      <c r="E21" s="93" t="s">
        <v>1613</v>
      </c>
      <c r="F21" s="93" t="s">
        <v>1678</v>
      </c>
      <c r="G21" s="94" t="s">
        <v>1636</v>
      </c>
      <c r="H21" s="94" t="s">
        <v>1666</v>
      </c>
      <c r="I21" s="94">
        <v>750</v>
      </c>
      <c r="J21" s="94">
        <v>2.5</v>
      </c>
      <c r="K21" s="94">
        <v>0.03</v>
      </c>
      <c r="L21" s="94"/>
      <c r="M21" s="94">
        <v>850</v>
      </c>
      <c r="N21" s="96">
        <v>910</v>
      </c>
      <c r="R21" s="53"/>
      <c r="T21" s="52"/>
      <c r="U21" s="52"/>
      <c r="V21" s="52"/>
    </row>
    <row r="22" spans="1:22" ht="84.75" customHeight="1">
      <c r="A22" s="78" t="s">
        <v>1680</v>
      </c>
      <c r="B22" s="80"/>
      <c r="C22" s="79"/>
      <c r="D22" s="79"/>
      <c r="E22" s="79" t="s">
        <v>1613</v>
      </c>
      <c r="F22" s="79" t="s">
        <v>1654</v>
      </c>
      <c r="G22" s="80" t="s">
        <v>1636</v>
      </c>
      <c r="H22" s="80" t="s">
        <v>1666</v>
      </c>
      <c r="I22" s="80">
        <v>750</v>
      </c>
      <c r="J22" s="80">
        <v>2.5</v>
      </c>
      <c r="K22" s="80">
        <v>0.03</v>
      </c>
      <c r="L22" s="81" t="s">
        <v>158</v>
      </c>
      <c r="M22" s="80">
        <v>825</v>
      </c>
      <c r="N22" s="82">
        <v>885</v>
      </c>
      <c r="R22" s="53"/>
      <c r="T22" s="52"/>
      <c r="U22" s="52"/>
      <c r="V22" s="52"/>
    </row>
    <row r="23" spans="1:22" ht="84.75" customHeight="1">
      <c r="A23" s="78" t="s">
        <v>1681</v>
      </c>
      <c r="B23" s="80"/>
      <c r="C23" s="79"/>
      <c r="D23" s="79"/>
      <c r="E23" s="79" t="s">
        <v>1658</v>
      </c>
      <c r="F23" s="79" t="s">
        <v>1654</v>
      </c>
      <c r="G23" s="80" t="s">
        <v>1659</v>
      </c>
      <c r="H23" s="75" t="s">
        <v>1666</v>
      </c>
      <c r="I23" s="80">
        <v>750</v>
      </c>
      <c r="J23" s="80">
        <v>2.8</v>
      </c>
      <c r="K23" s="80">
        <v>2.5000000000000001E-2</v>
      </c>
      <c r="L23" s="81" t="s">
        <v>158</v>
      </c>
      <c r="M23" s="80">
        <v>755</v>
      </c>
      <c r="N23" s="82">
        <v>810</v>
      </c>
      <c r="R23" s="53"/>
      <c r="T23" s="52"/>
      <c r="U23" s="52"/>
      <c r="V23" s="52"/>
    </row>
    <row r="24" spans="1:22" ht="83.25" customHeight="1">
      <c r="A24" s="407" t="s">
        <v>1682</v>
      </c>
      <c r="B24" s="408"/>
      <c r="C24" s="2221"/>
      <c r="D24" s="2221"/>
      <c r="E24" s="325" t="s">
        <v>1658</v>
      </c>
      <c r="F24" s="325" t="s">
        <v>1678</v>
      </c>
      <c r="G24" s="95" t="s">
        <v>1659</v>
      </c>
      <c r="H24" s="95" t="s">
        <v>1666</v>
      </c>
      <c r="I24" s="95">
        <v>1000</v>
      </c>
      <c r="J24" s="95">
        <v>2.5</v>
      </c>
      <c r="K24" s="95">
        <v>2.5000000000000001E-2</v>
      </c>
      <c r="L24" s="95"/>
      <c r="M24" s="95">
        <v>985</v>
      </c>
      <c r="N24" s="382">
        <v>1055</v>
      </c>
      <c r="R24" s="53"/>
      <c r="T24" s="52"/>
      <c r="U24" s="52"/>
      <c r="V24" s="52"/>
    </row>
    <row r="25" spans="1:22" ht="83.25" customHeight="1">
      <c r="A25" s="409" t="s">
        <v>1683</v>
      </c>
      <c r="B25" s="94"/>
      <c r="C25" s="410"/>
      <c r="D25" s="411"/>
      <c r="E25" s="412" t="s">
        <v>1613</v>
      </c>
      <c r="F25" s="412" t="s">
        <v>1678</v>
      </c>
      <c r="G25" s="318" t="s">
        <v>1636</v>
      </c>
      <c r="H25" s="318" t="s">
        <v>1666</v>
      </c>
      <c r="I25" s="318">
        <v>750</v>
      </c>
      <c r="J25" s="318">
        <v>2.6</v>
      </c>
      <c r="K25" s="318">
        <v>0.02</v>
      </c>
      <c r="L25" s="318"/>
      <c r="M25" s="318">
        <v>960</v>
      </c>
      <c r="N25" s="413">
        <v>1030</v>
      </c>
      <c r="R25" s="53"/>
      <c r="T25" s="52"/>
      <c r="U25" s="52"/>
      <c r="V25" s="52"/>
    </row>
    <row r="26" spans="1:22" ht="84.75" customHeight="1">
      <c r="A26" s="184" t="s">
        <v>1684</v>
      </c>
      <c r="B26" s="75"/>
      <c r="C26" s="79"/>
      <c r="D26" s="79"/>
      <c r="E26" s="79" t="s">
        <v>1658</v>
      </c>
      <c r="F26" s="79" t="s">
        <v>1654</v>
      </c>
      <c r="G26" s="80" t="s">
        <v>1659</v>
      </c>
      <c r="H26" s="80" t="s">
        <v>1666</v>
      </c>
      <c r="I26" s="80">
        <v>1000</v>
      </c>
      <c r="J26" s="80">
        <v>2.5</v>
      </c>
      <c r="K26" s="80">
        <v>2.5000000000000001E-2</v>
      </c>
      <c r="L26" s="81" t="s">
        <v>158</v>
      </c>
      <c r="M26" s="80">
        <v>960</v>
      </c>
      <c r="N26" s="82">
        <v>1030</v>
      </c>
      <c r="O26" s="101"/>
      <c r="R26" s="53"/>
      <c r="T26" s="52"/>
      <c r="U26" s="52"/>
      <c r="V26" s="52"/>
    </row>
    <row r="27" spans="1:22" ht="84.75" customHeight="1">
      <c r="A27" s="78" t="s">
        <v>1685</v>
      </c>
      <c r="B27" s="80"/>
      <c r="C27" s="79"/>
      <c r="D27" s="79"/>
      <c r="E27" s="98" t="s">
        <v>1613</v>
      </c>
      <c r="F27" s="79" t="s">
        <v>1654</v>
      </c>
      <c r="G27" s="80" t="s">
        <v>1636</v>
      </c>
      <c r="H27" s="80" t="s">
        <v>1666</v>
      </c>
      <c r="I27" s="80">
        <v>750</v>
      </c>
      <c r="J27" s="80">
        <v>2.6</v>
      </c>
      <c r="K27" s="80">
        <v>0.02</v>
      </c>
      <c r="L27" s="81" t="s">
        <v>158</v>
      </c>
      <c r="M27" s="80">
        <v>995</v>
      </c>
      <c r="N27" s="82">
        <v>1070</v>
      </c>
      <c r="O27" s="101"/>
      <c r="R27" s="53"/>
      <c r="T27" s="52"/>
      <c r="U27" s="52"/>
      <c r="V27" s="52"/>
    </row>
    <row r="28" spans="1:22" s="387" customFormat="1" ht="106.5" customHeight="1">
      <c r="A28" s="402"/>
      <c r="B28" s="103" t="s">
        <v>1686</v>
      </c>
      <c r="C28" s="151"/>
      <c r="D28" s="151"/>
      <c r="E28" s="79" t="s">
        <v>1658</v>
      </c>
      <c r="F28" s="151" t="s">
        <v>1654</v>
      </c>
      <c r="G28" s="151" t="s">
        <v>1659</v>
      </c>
      <c r="H28" s="75" t="s">
        <v>573</v>
      </c>
      <c r="I28" s="103">
        <v>1000</v>
      </c>
      <c r="J28" s="103">
        <v>7.7</v>
      </c>
      <c r="K28" s="103">
        <v>1.2E-2</v>
      </c>
      <c r="L28" s="81" t="s">
        <v>158</v>
      </c>
      <c r="M28" s="103">
        <v>2170</v>
      </c>
      <c r="N28" s="154">
        <v>2330</v>
      </c>
      <c r="O28" s="101"/>
      <c r="P28" s="52"/>
      <c r="Q28" s="52"/>
      <c r="R28" s="53"/>
      <c r="S28" s="386"/>
      <c r="T28" s="52"/>
      <c r="U28" s="52"/>
      <c r="V28" s="52"/>
    </row>
    <row r="29" spans="1:22" s="387" customFormat="1" ht="106.5" customHeight="1">
      <c r="A29" s="78"/>
      <c r="B29" s="80" t="s">
        <v>1687</v>
      </c>
      <c r="C29" s="79"/>
      <c r="D29" s="79"/>
      <c r="E29" s="79" t="s">
        <v>1613</v>
      </c>
      <c r="F29" s="79" t="s">
        <v>1654</v>
      </c>
      <c r="G29" s="79" t="s">
        <v>1674</v>
      </c>
      <c r="H29" s="80" t="s">
        <v>573</v>
      </c>
      <c r="I29" s="80">
        <v>750</v>
      </c>
      <c r="J29" s="80">
        <v>6.1</v>
      </c>
      <c r="K29" s="80">
        <v>0.03</v>
      </c>
      <c r="L29" s="81" t="s">
        <v>158</v>
      </c>
      <c r="M29" s="80">
        <v>1985</v>
      </c>
      <c r="N29" s="82">
        <v>2135</v>
      </c>
      <c r="O29" s="101"/>
      <c r="P29" s="52"/>
      <c r="Q29" s="52"/>
      <c r="R29" s="53"/>
      <c r="S29" s="386"/>
      <c r="T29" s="52"/>
      <c r="U29" s="52"/>
      <c r="V29" s="52"/>
    </row>
    <row r="30" spans="1:22" ht="12" customHeight="1">
      <c r="A30" s="2169" t="s">
        <v>1688</v>
      </c>
      <c r="B30" s="2169"/>
      <c r="C30" s="2169"/>
      <c r="D30" s="2169"/>
      <c r="E30" s="2169"/>
      <c r="F30" s="2169"/>
      <c r="G30" s="2169"/>
      <c r="H30" s="2169"/>
      <c r="I30" s="2169"/>
      <c r="J30" s="2169"/>
      <c r="K30" s="2169"/>
      <c r="L30" s="2169"/>
      <c r="M30" s="2169"/>
      <c r="N30" s="2169"/>
      <c r="T30" s="52"/>
      <c r="U30" s="52"/>
      <c r="V30" s="52"/>
    </row>
    <row r="31" spans="1:22" ht="83.25" customHeight="1">
      <c r="A31" s="414" t="s">
        <v>1689</v>
      </c>
      <c r="B31" s="415"/>
      <c r="C31" s="2132"/>
      <c r="D31" s="2132"/>
      <c r="E31" s="73" t="s">
        <v>1658</v>
      </c>
      <c r="F31" s="73" t="s">
        <v>1665</v>
      </c>
      <c r="G31" s="74" t="s">
        <v>1659</v>
      </c>
      <c r="H31" s="74" t="s">
        <v>1666</v>
      </c>
      <c r="I31" s="149">
        <v>1000</v>
      </c>
      <c r="J31" s="149">
        <v>2.8</v>
      </c>
      <c r="K31" s="149">
        <v>7.0000000000000001E-3</v>
      </c>
      <c r="L31" s="81" t="s">
        <v>158</v>
      </c>
      <c r="M31" s="74">
        <v>1365</v>
      </c>
      <c r="N31" s="77">
        <v>1470</v>
      </c>
      <c r="R31" s="53"/>
      <c r="S31" s="52"/>
      <c r="T31" s="52"/>
      <c r="U31" s="52"/>
      <c r="V31" s="52"/>
    </row>
    <row r="32" spans="1:22" ht="81.75" customHeight="1">
      <c r="A32" s="184" t="s">
        <v>1690</v>
      </c>
      <c r="B32" s="357"/>
      <c r="C32" s="196"/>
      <c r="D32" s="134"/>
      <c r="E32" s="79" t="s">
        <v>1613</v>
      </c>
      <c r="F32" s="98" t="s">
        <v>1665</v>
      </c>
      <c r="G32" s="80" t="s">
        <v>1636</v>
      </c>
      <c r="H32" s="80" t="s">
        <v>1666</v>
      </c>
      <c r="I32" s="81">
        <v>750</v>
      </c>
      <c r="J32" s="81">
        <v>2.8</v>
      </c>
      <c r="K32" s="81">
        <v>1.4999999999999999E-2</v>
      </c>
      <c r="L32" s="81" t="s">
        <v>158</v>
      </c>
      <c r="M32" s="80">
        <v>1455</v>
      </c>
      <c r="N32" s="82">
        <v>1560</v>
      </c>
      <c r="R32" s="53"/>
      <c r="S32" s="52"/>
      <c r="T32" s="52"/>
      <c r="U32" s="52"/>
      <c r="V32" s="52"/>
    </row>
    <row r="33" spans="1:22" ht="83.25" customHeight="1">
      <c r="A33" s="78" t="s">
        <v>1691</v>
      </c>
      <c r="B33" s="100"/>
      <c r="C33" s="196"/>
      <c r="D33" s="134"/>
      <c r="E33" s="133" t="s">
        <v>1658</v>
      </c>
      <c r="F33" s="98" t="s">
        <v>1665</v>
      </c>
      <c r="G33" s="75" t="s">
        <v>1659</v>
      </c>
      <c r="H33" s="75" t="s">
        <v>573</v>
      </c>
      <c r="I33" s="76">
        <v>1000</v>
      </c>
      <c r="J33" s="81">
        <v>7.6</v>
      </c>
      <c r="K33" s="81">
        <v>1.2E-2</v>
      </c>
      <c r="L33" s="81" t="s">
        <v>158</v>
      </c>
      <c r="M33" s="80">
        <v>2615</v>
      </c>
      <c r="N33" s="82">
        <v>2810</v>
      </c>
      <c r="R33" s="53"/>
      <c r="S33" s="52"/>
      <c r="T33" s="52"/>
      <c r="U33" s="52"/>
      <c r="V33" s="52"/>
    </row>
    <row r="34" spans="1:22" ht="83.25" customHeight="1">
      <c r="A34" s="184" t="s">
        <v>1692</v>
      </c>
      <c r="B34" s="357"/>
      <c r="C34" s="349"/>
      <c r="D34" s="416"/>
      <c r="E34" s="79" t="s">
        <v>1613</v>
      </c>
      <c r="F34" s="98" t="s">
        <v>1665</v>
      </c>
      <c r="G34" s="80" t="s">
        <v>1636</v>
      </c>
      <c r="H34" s="103" t="s">
        <v>573</v>
      </c>
      <c r="I34" s="176">
        <v>750</v>
      </c>
      <c r="J34" s="1257">
        <v>6.5</v>
      </c>
      <c r="K34" s="653">
        <v>0.03</v>
      </c>
      <c r="L34" s="81" t="s">
        <v>158</v>
      </c>
      <c r="M34" s="99">
        <v>2545</v>
      </c>
      <c r="N34" s="136">
        <v>2730</v>
      </c>
      <c r="R34" s="53"/>
      <c r="S34" s="52"/>
      <c r="T34" s="52"/>
      <c r="U34" s="52"/>
      <c r="V34" s="52"/>
    </row>
    <row r="35" spans="1:22" ht="83.25" customHeight="1">
      <c r="A35" s="78" t="s">
        <v>1693</v>
      </c>
      <c r="B35" s="80"/>
      <c r="C35" s="79"/>
      <c r="D35" s="79"/>
      <c r="E35" s="133" t="s">
        <v>1658</v>
      </c>
      <c r="F35" s="79" t="s">
        <v>1654</v>
      </c>
      <c r="G35" s="75" t="s">
        <v>1659</v>
      </c>
      <c r="H35" s="80" t="s">
        <v>1666</v>
      </c>
      <c r="I35" s="81">
        <v>1000</v>
      </c>
      <c r="J35" s="1222">
        <v>2.8</v>
      </c>
      <c r="K35" s="1258">
        <v>7.0000000000000001E-3</v>
      </c>
      <c r="L35" s="81" t="s">
        <v>158</v>
      </c>
      <c r="M35" s="80">
        <v>1140</v>
      </c>
      <c r="N35" s="82">
        <v>1225</v>
      </c>
      <c r="R35" s="53"/>
      <c r="T35" s="52"/>
      <c r="U35" s="52"/>
      <c r="V35" s="52"/>
    </row>
    <row r="36" spans="1:22" ht="83.25" customHeight="1">
      <c r="A36" s="78" t="s">
        <v>1694</v>
      </c>
      <c r="B36" s="80"/>
      <c r="C36" s="79"/>
      <c r="D36" s="79"/>
      <c r="E36" s="79" t="s">
        <v>1613</v>
      </c>
      <c r="F36" s="79" t="s">
        <v>1654</v>
      </c>
      <c r="G36" s="75" t="s">
        <v>1636</v>
      </c>
      <c r="H36" s="80" t="s">
        <v>1666</v>
      </c>
      <c r="I36" s="81">
        <v>750</v>
      </c>
      <c r="J36" s="81">
        <v>2.8</v>
      </c>
      <c r="K36" s="81">
        <v>1.4999999999999999E-2</v>
      </c>
      <c r="L36" s="81" t="s">
        <v>158</v>
      </c>
      <c r="M36" s="80">
        <v>1210</v>
      </c>
      <c r="N36" s="82">
        <v>1300</v>
      </c>
      <c r="R36" s="53"/>
      <c r="T36" s="52"/>
      <c r="U36" s="52"/>
      <c r="V36" s="52"/>
    </row>
    <row r="37" spans="1:22" ht="83.25" customHeight="1">
      <c r="A37" s="78" t="s">
        <v>1695</v>
      </c>
      <c r="B37" s="80"/>
      <c r="C37" s="79"/>
      <c r="D37" s="79"/>
      <c r="E37" s="133" t="s">
        <v>1658</v>
      </c>
      <c r="F37" s="79" t="s">
        <v>1654</v>
      </c>
      <c r="G37" s="75" t="s">
        <v>1659</v>
      </c>
      <c r="H37" s="80" t="s">
        <v>573</v>
      </c>
      <c r="I37" s="81">
        <v>1000</v>
      </c>
      <c r="J37" s="81">
        <v>7.6</v>
      </c>
      <c r="K37" s="81">
        <v>1.2E-2</v>
      </c>
      <c r="L37" s="81" t="s">
        <v>158</v>
      </c>
      <c r="M37" s="80">
        <v>2180</v>
      </c>
      <c r="N37" s="82">
        <v>2340</v>
      </c>
      <c r="R37" s="53"/>
      <c r="T37" s="52"/>
      <c r="U37" s="52"/>
      <c r="V37" s="52"/>
    </row>
    <row r="38" spans="1:22" ht="83.25" customHeight="1">
      <c r="A38" s="184" t="s">
        <v>1696</v>
      </c>
      <c r="B38" s="99"/>
      <c r="C38" s="98"/>
      <c r="D38" s="98"/>
      <c r="E38" s="98" t="s">
        <v>1613</v>
      </c>
      <c r="F38" s="98" t="s">
        <v>1654</v>
      </c>
      <c r="G38" s="103" t="s">
        <v>1636</v>
      </c>
      <c r="H38" s="103" t="s">
        <v>573</v>
      </c>
      <c r="I38" s="140">
        <v>750</v>
      </c>
      <c r="J38" s="81">
        <v>6.5</v>
      </c>
      <c r="K38" s="81">
        <v>0.03</v>
      </c>
      <c r="L38" s="81" t="s">
        <v>158</v>
      </c>
      <c r="M38" s="99">
        <v>2120</v>
      </c>
      <c r="N38" s="136">
        <v>2275</v>
      </c>
      <c r="R38" s="53"/>
      <c r="T38" s="52"/>
      <c r="U38" s="52"/>
      <c r="V38" s="52"/>
    </row>
    <row r="39" spans="1:22" ht="12" customHeight="1">
      <c r="A39" s="2169" t="s">
        <v>1697</v>
      </c>
      <c r="B39" s="2169"/>
      <c r="C39" s="2169"/>
      <c r="D39" s="2169"/>
      <c r="E39" s="2169"/>
      <c r="F39" s="2169"/>
      <c r="G39" s="2169"/>
      <c r="H39" s="2169"/>
      <c r="I39" s="2169"/>
      <c r="J39" s="2169"/>
      <c r="K39" s="2169"/>
      <c r="L39" s="2169"/>
      <c r="M39" s="2169"/>
      <c r="N39" s="2169"/>
      <c r="T39" s="52"/>
      <c r="U39" s="52"/>
      <c r="V39" s="52"/>
    </row>
    <row r="40" spans="1:22" ht="81.75" customHeight="1">
      <c r="A40" s="361" t="s">
        <v>1698</v>
      </c>
      <c r="B40" s="107" t="s">
        <v>1699</v>
      </c>
      <c r="C40" s="2134"/>
      <c r="D40" s="2134"/>
      <c r="E40" s="133" t="s">
        <v>1658</v>
      </c>
      <c r="F40" s="133" t="s">
        <v>1665</v>
      </c>
      <c r="G40" s="75" t="s">
        <v>1659</v>
      </c>
      <c r="H40" s="75" t="s">
        <v>1666</v>
      </c>
      <c r="I40" s="75">
        <v>1000</v>
      </c>
      <c r="J40" s="75">
        <v>2.7</v>
      </c>
      <c r="K40" s="75">
        <v>1.2E-2</v>
      </c>
      <c r="L40" s="81" t="s">
        <v>158</v>
      </c>
      <c r="M40" s="75">
        <v>1055</v>
      </c>
      <c r="N40" s="102">
        <v>1135</v>
      </c>
      <c r="R40" s="53"/>
      <c r="T40" s="52"/>
      <c r="U40" s="52"/>
      <c r="V40" s="52"/>
    </row>
    <row r="41" spans="1:22" ht="81" customHeight="1">
      <c r="A41" s="78" t="s">
        <v>1700</v>
      </c>
      <c r="B41" s="107" t="s">
        <v>1701</v>
      </c>
      <c r="C41" s="2134"/>
      <c r="D41" s="2134"/>
      <c r="E41" s="79" t="s">
        <v>1613</v>
      </c>
      <c r="F41" s="98" t="s">
        <v>1665</v>
      </c>
      <c r="G41" s="75" t="s">
        <v>1636</v>
      </c>
      <c r="H41" s="80" t="s">
        <v>1666</v>
      </c>
      <c r="I41" s="80">
        <v>750</v>
      </c>
      <c r="J41" s="80">
        <v>2.6</v>
      </c>
      <c r="K41" s="80">
        <v>0.02</v>
      </c>
      <c r="L41" s="81" t="s">
        <v>158</v>
      </c>
      <c r="M41" s="80">
        <v>1090</v>
      </c>
      <c r="N41" s="82">
        <v>1170</v>
      </c>
      <c r="R41" s="53"/>
      <c r="T41" s="52"/>
      <c r="U41" s="52"/>
      <c r="V41" s="52"/>
    </row>
    <row r="42" spans="1:22" ht="12.6" customHeight="1">
      <c r="A42" s="2169" t="s">
        <v>1702</v>
      </c>
      <c r="B42" s="2169"/>
      <c r="C42" s="2169"/>
      <c r="D42" s="2169"/>
      <c r="E42" s="2169"/>
      <c r="F42" s="2169"/>
      <c r="G42" s="2169"/>
      <c r="H42" s="2169"/>
      <c r="I42" s="2169"/>
      <c r="J42" s="2169"/>
      <c r="K42" s="2169"/>
      <c r="L42" s="2169"/>
      <c r="M42" s="2169"/>
      <c r="N42" s="2169"/>
      <c r="T42" s="52"/>
      <c r="U42" s="52"/>
      <c r="V42" s="52"/>
    </row>
    <row r="43" spans="1:22" ht="78" customHeight="1">
      <c r="A43" s="417" t="s">
        <v>1703</v>
      </c>
      <c r="B43" s="418"/>
      <c r="C43" s="2219"/>
      <c r="D43" s="2219"/>
      <c r="E43" s="419" t="s">
        <v>1658</v>
      </c>
      <c r="F43" s="419" t="s">
        <v>1665</v>
      </c>
      <c r="G43" s="76" t="s">
        <v>1659</v>
      </c>
      <c r="H43" s="76" t="s">
        <v>573</v>
      </c>
      <c r="I43" s="76">
        <v>1000</v>
      </c>
      <c r="J43" s="76">
        <v>7.2</v>
      </c>
      <c r="K43" s="76">
        <v>1.2E-2</v>
      </c>
      <c r="L43" s="81" t="s">
        <v>158</v>
      </c>
      <c r="M43" s="420">
        <v>2485</v>
      </c>
      <c r="N43" s="106">
        <v>2665</v>
      </c>
      <c r="R43" s="53"/>
      <c r="T43" s="52"/>
      <c r="U43" s="52"/>
      <c r="V43" s="52"/>
    </row>
    <row r="44" spans="1:22" ht="82.5" customHeight="1">
      <c r="A44" s="421" t="s">
        <v>1704</v>
      </c>
      <c r="B44" s="422"/>
      <c r="C44" s="2218"/>
      <c r="D44" s="2218"/>
      <c r="E44" s="384" t="s">
        <v>1613</v>
      </c>
      <c r="F44" s="384" t="s">
        <v>1665</v>
      </c>
      <c r="G44" s="289" t="s">
        <v>1636</v>
      </c>
      <c r="H44" s="289" t="s">
        <v>573</v>
      </c>
      <c r="I44" s="289">
        <v>750</v>
      </c>
      <c r="J44" s="289">
        <v>6.2</v>
      </c>
      <c r="K44" s="289">
        <v>0.03</v>
      </c>
      <c r="L44" s="81" t="s">
        <v>158</v>
      </c>
      <c r="M44" s="289">
        <v>46062</v>
      </c>
      <c r="N44" s="423">
        <v>2405</v>
      </c>
      <c r="R44" s="53"/>
      <c r="T44" s="52"/>
      <c r="U44" s="52"/>
      <c r="V44" s="52"/>
    </row>
    <row r="45" spans="1:22" ht="12" customHeight="1">
      <c r="A45" s="2169" t="s">
        <v>1705</v>
      </c>
      <c r="B45" s="2169"/>
      <c r="C45" s="2169"/>
      <c r="D45" s="2169"/>
      <c r="E45" s="2169"/>
      <c r="F45" s="2169"/>
      <c r="G45" s="2169"/>
      <c r="H45" s="2169"/>
      <c r="I45" s="2169"/>
      <c r="J45" s="2169"/>
      <c r="K45" s="2169"/>
      <c r="L45" s="2169"/>
      <c r="M45" s="2169"/>
      <c r="N45" s="2169"/>
      <c r="R45" s="53"/>
      <c r="T45" s="52"/>
      <c r="U45" s="52"/>
      <c r="V45" s="52"/>
    </row>
    <row r="46" spans="1:22" ht="64.5" customHeight="1">
      <c r="A46" s="78" t="s">
        <v>1706</v>
      </c>
      <c r="B46" s="99"/>
      <c r="C46" s="2134"/>
      <c r="D46" s="79"/>
      <c r="E46" s="79" t="s">
        <v>1658</v>
      </c>
      <c r="F46" s="79" t="s">
        <v>1654</v>
      </c>
      <c r="G46" s="79" t="s">
        <v>1659</v>
      </c>
      <c r="H46" s="80" t="s">
        <v>1660</v>
      </c>
      <c r="I46" s="81">
        <v>1000</v>
      </c>
      <c r="J46" s="80">
        <v>2.6</v>
      </c>
      <c r="K46" s="80">
        <v>2.5000000000000001E-2</v>
      </c>
      <c r="L46" s="81" t="s">
        <v>158</v>
      </c>
      <c r="M46" s="80">
        <v>860</v>
      </c>
      <c r="N46" s="82">
        <v>925</v>
      </c>
      <c r="R46" s="53"/>
      <c r="T46" s="52"/>
      <c r="U46" s="52"/>
      <c r="V46" s="52"/>
    </row>
    <row r="47" spans="1:22" ht="64.5" customHeight="1">
      <c r="A47" s="78" t="s">
        <v>1707</v>
      </c>
      <c r="B47" s="75"/>
      <c r="C47" s="2134"/>
      <c r="D47" s="79"/>
      <c r="E47" s="79" t="s">
        <v>1658</v>
      </c>
      <c r="F47" s="79" t="s">
        <v>1654</v>
      </c>
      <c r="G47" s="79" t="s">
        <v>1659</v>
      </c>
      <c r="H47" s="80" t="s">
        <v>573</v>
      </c>
      <c r="I47" s="81">
        <v>1000</v>
      </c>
      <c r="J47" s="80">
        <v>7.1</v>
      </c>
      <c r="K47" s="80">
        <v>1.2E-2</v>
      </c>
      <c r="L47" s="81" t="s">
        <v>158</v>
      </c>
      <c r="M47" s="80">
        <v>2045</v>
      </c>
      <c r="N47" s="82">
        <v>2200</v>
      </c>
      <c r="R47" s="53"/>
      <c r="T47" s="52"/>
      <c r="U47" s="52"/>
      <c r="V47" s="52"/>
    </row>
    <row r="48" spans="1:22" ht="62.25" customHeight="1">
      <c r="A48" s="78" t="s">
        <v>1708</v>
      </c>
      <c r="B48" s="99"/>
      <c r="C48" s="2134"/>
      <c r="D48" s="79"/>
      <c r="E48" s="79" t="s">
        <v>1613</v>
      </c>
      <c r="F48" s="79" t="s">
        <v>1654</v>
      </c>
      <c r="G48" s="79" t="s">
        <v>1674</v>
      </c>
      <c r="H48" s="80" t="s">
        <v>1660</v>
      </c>
      <c r="I48" s="80">
        <v>750</v>
      </c>
      <c r="J48" s="80">
        <v>2.5</v>
      </c>
      <c r="K48" s="80">
        <v>0.02</v>
      </c>
      <c r="L48" s="81" t="s">
        <v>158</v>
      </c>
      <c r="M48" s="80">
        <v>900</v>
      </c>
      <c r="N48" s="82">
        <v>965</v>
      </c>
      <c r="R48" s="53"/>
      <c r="T48" s="52"/>
      <c r="U48" s="52"/>
      <c r="V48" s="52"/>
    </row>
    <row r="49" spans="1:22" ht="62.25" customHeight="1">
      <c r="A49" s="78" t="s">
        <v>1709</v>
      </c>
      <c r="B49" s="75"/>
      <c r="C49" s="2134"/>
      <c r="D49" s="79"/>
      <c r="E49" s="79" t="s">
        <v>1613</v>
      </c>
      <c r="F49" s="79" t="s">
        <v>1654</v>
      </c>
      <c r="G49" s="79" t="s">
        <v>1674</v>
      </c>
      <c r="H49" s="80" t="s">
        <v>573</v>
      </c>
      <c r="I49" s="80">
        <v>750</v>
      </c>
      <c r="J49" s="80">
        <v>6.1</v>
      </c>
      <c r="K49" s="80">
        <v>2.4E-2</v>
      </c>
      <c r="L49" s="81" t="s">
        <v>158</v>
      </c>
      <c r="M49" s="80">
        <v>1865</v>
      </c>
      <c r="N49" s="82">
        <v>2005</v>
      </c>
      <c r="R49" s="53"/>
      <c r="T49" s="52"/>
      <c r="U49" s="52"/>
      <c r="V49" s="52"/>
    </row>
    <row r="50" spans="1:22" ht="12.6" customHeight="1">
      <c r="A50" s="2169" t="s">
        <v>1710</v>
      </c>
      <c r="B50" s="2169"/>
      <c r="C50" s="2169"/>
      <c r="D50" s="2169"/>
      <c r="E50" s="2169"/>
      <c r="F50" s="2169"/>
      <c r="G50" s="2169"/>
      <c r="H50" s="2169"/>
      <c r="I50" s="2169"/>
      <c r="J50" s="2169"/>
      <c r="K50" s="2169"/>
      <c r="L50" s="2169"/>
      <c r="M50" s="2169"/>
      <c r="N50" s="2169"/>
      <c r="T50" s="52"/>
      <c r="U50" s="52"/>
      <c r="V50" s="52"/>
    </row>
    <row r="51" spans="1:22" s="387" customFormat="1" ht="73.5" customHeight="1">
      <c r="A51" s="184" t="s">
        <v>1711</v>
      </c>
      <c r="B51" s="99"/>
      <c r="C51" s="98"/>
      <c r="D51" s="98"/>
      <c r="E51" s="98" t="s">
        <v>1613</v>
      </c>
      <c r="F51" s="99" t="s">
        <v>929</v>
      </c>
      <c r="G51" s="98" t="s">
        <v>1674</v>
      </c>
      <c r="H51" s="99" t="s">
        <v>1660</v>
      </c>
      <c r="I51" s="99">
        <v>750</v>
      </c>
      <c r="J51" s="99">
        <v>2.5</v>
      </c>
      <c r="K51" s="99">
        <v>0.03</v>
      </c>
      <c r="L51" s="81" t="s">
        <v>158</v>
      </c>
      <c r="M51" s="99">
        <v>4965</v>
      </c>
      <c r="N51" s="136">
        <v>5330</v>
      </c>
      <c r="O51" s="52"/>
      <c r="P51" s="52"/>
      <c r="Q51" s="52"/>
      <c r="R51" s="53"/>
      <c r="S51" s="386"/>
      <c r="T51" s="52"/>
      <c r="U51" s="52"/>
      <c r="V51" s="52"/>
    </row>
    <row r="52" spans="1:22" s="387" customFormat="1" ht="86.25" customHeight="1">
      <c r="A52" s="184" t="s">
        <v>1712</v>
      </c>
      <c r="B52" s="99"/>
      <c r="C52" s="79"/>
      <c r="D52" s="79"/>
      <c r="E52" s="98" t="s">
        <v>1658</v>
      </c>
      <c r="F52" s="99" t="s">
        <v>929</v>
      </c>
      <c r="G52" s="98" t="s">
        <v>1659</v>
      </c>
      <c r="H52" s="99" t="s">
        <v>1660</v>
      </c>
      <c r="I52" s="81">
        <v>1000</v>
      </c>
      <c r="J52" s="80">
        <v>2.8</v>
      </c>
      <c r="K52" s="80">
        <v>1.4999999999999999E-2</v>
      </c>
      <c r="L52" s="81" t="s">
        <v>158</v>
      </c>
      <c r="M52" s="80">
        <v>4360</v>
      </c>
      <c r="N52" s="82">
        <v>4680</v>
      </c>
      <c r="O52" s="52"/>
      <c r="P52" s="52"/>
      <c r="Q52" s="52"/>
      <c r="R52" s="53"/>
      <c r="S52" s="386"/>
      <c r="T52" s="52"/>
      <c r="U52" s="52"/>
      <c r="V52" s="52"/>
    </row>
    <row r="53" spans="1:22" s="387" customFormat="1" ht="12" customHeight="1">
      <c r="A53" s="2169" t="s">
        <v>1713</v>
      </c>
      <c r="B53" s="2169"/>
      <c r="C53" s="2169"/>
      <c r="D53" s="2169"/>
      <c r="E53" s="2169"/>
      <c r="F53" s="2169"/>
      <c r="G53" s="2169"/>
      <c r="H53" s="2169"/>
      <c r="I53" s="2169"/>
      <c r="J53" s="2169"/>
      <c r="K53" s="2169"/>
      <c r="L53" s="2169"/>
      <c r="M53" s="2169"/>
      <c r="N53" s="2169"/>
      <c r="T53" s="52"/>
      <c r="U53" s="52"/>
      <c r="V53" s="52"/>
    </row>
    <row r="54" spans="1:22" s="387" customFormat="1" ht="57" customHeight="1">
      <c r="A54" s="78" t="s">
        <v>1714</v>
      </c>
      <c r="B54" s="74"/>
      <c r="C54" s="2134"/>
      <c r="D54" s="79"/>
      <c r="E54" s="73" t="s">
        <v>1613</v>
      </c>
      <c r="F54" s="73" t="s">
        <v>1654</v>
      </c>
      <c r="G54" s="73" t="s">
        <v>1674</v>
      </c>
      <c r="H54" s="74" t="s">
        <v>1715</v>
      </c>
      <c r="I54" s="74">
        <v>500</v>
      </c>
      <c r="J54" s="74"/>
      <c r="K54" s="74"/>
      <c r="L54" s="81" t="s">
        <v>158</v>
      </c>
      <c r="M54" s="74">
        <v>1115</v>
      </c>
      <c r="N54" s="82">
        <v>1200</v>
      </c>
      <c r="O54" s="52"/>
      <c r="P54" s="52"/>
      <c r="Q54" s="52"/>
      <c r="R54" s="53"/>
      <c r="S54" s="386"/>
      <c r="T54" s="52"/>
      <c r="U54" s="52"/>
      <c r="V54" s="52"/>
    </row>
    <row r="55" spans="1:22" s="387" customFormat="1" ht="57" customHeight="1">
      <c r="A55" s="78" t="s">
        <v>1716</v>
      </c>
      <c r="B55" s="75"/>
      <c r="C55" s="2134"/>
      <c r="D55" s="79"/>
      <c r="E55" s="151" t="s">
        <v>1613</v>
      </c>
      <c r="F55" s="133" t="s">
        <v>1654</v>
      </c>
      <c r="G55" s="133" t="s">
        <v>1674</v>
      </c>
      <c r="H55" s="75" t="s">
        <v>573</v>
      </c>
      <c r="I55" s="75">
        <v>500</v>
      </c>
      <c r="J55" s="75">
        <v>6</v>
      </c>
      <c r="K55" s="75">
        <v>0.02</v>
      </c>
      <c r="L55" s="81" t="s">
        <v>158</v>
      </c>
      <c r="M55" s="75">
        <v>1370</v>
      </c>
      <c r="N55" s="82">
        <v>1470</v>
      </c>
      <c r="O55" s="52"/>
      <c r="P55" s="52"/>
      <c r="Q55" s="52"/>
      <c r="R55" s="53"/>
      <c r="S55" s="386"/>
      <c r="T55" s="52"/>
      <c r="U55" s="52"/>
      <c r="V55" s="52"/>
    </row>
    <row r="56" spans="1:22" s="387" customFormat="1" ht="84" customHeight="1">
      <c r="A56" s="78" t="s">
        <v>1717</v>
      </c>
      <c r="B56" s="80"/>
      <c r="C56" s="79"/>
      <c r="D56" s="79"/>
      <c r="E56" s="79" t="s">
        <v>1658</v>
      </c>
      <c r="F56" s="79" t="s">
        <v>1654</v>
      </c>
      <c r="G56" s="79" t="s">
        <v>1659</v>
      </c>
      <c r="H56" s="80" t="s">
        <v>1718</v>
      </c>
      <c r="I56" s="80">
        <v>750</v>
      </c>
      <c r="J56" s="80"/>
      <c r="K56" s="80"/>
      <c r="L56" s="81" t="s">
        <v>327</v>
      </c>
      <c r="M56" s="80">
        <v>1200</v>
      </c>
      <c r="N56" s="102">
        <v>1300</v>
      </c>
      <c r="O56" s="52"/>
      <c r="P56" s="52"/>
      <c r="Q56" s="52"/>
      <c r="R56" s="53"/>
      <c r="S56" s="386"/>
      <c r="T56" s="52"/>
      <c r="U56" s="52"/>
      <c r="V56" s="52"/>
    </row>
    <row r="57" spans="1:22" s="387" customFormat="1" ht="84" customHeight="1">
      <c r="A57" s="78" t="s">
        <v>1719</v>
      </c>
      <c r="B57" s="80"/>
      <c r="C57" s="79"/>
      <c r="D57" s="139"/>
      <c r="E57" s="79" t="s">
        <v>1658</v>
      </c>
      <c r="F57" s="79" t="s">
        <v>1654</v>
      </c>
      <c r="G57" s="79" t="s">
        <v>1659</v>
      </c>
      <c r="H57" s="80" t="s">
        <v>1720</v>
      </c>
      <c r="I57" s="80">
        <v>800</v>
      </c>
      <c r="J57" s="80"/>
      <c r="K57" s="80"/>
      <c r="L57" s="81" t="s">
        <v>327</v>
      </c>
      <c r="M57" s="80">
        <v>1635</v>
      </c>
      <c r="N57" s="82">
        <v>1770</v>
      </c>
      <c r="O57" s="52"/>
      <c r="P57" s="52"/>
      <c r="Q57" s="52"/>
      <c r="R57" s="53"/>
      <c r="S57" s="386"/>
      <c r="T57" s="52"/>
      <c r="U57" s="52"/>
      <c r="V57" s="52"/>
    </row>
    <row r="58" spans="1:22" s="387" customFormat="1" ht="84" customHeight="1">
      <c r="A58" s="184" t="s">
        <v>1721</v>
      </c>
      <c r="B58" s="99"/>
      <c r="C58" s="98"/>
      <c r="D58" s="139"/>
      <c r="E58" s="98" t="s">
        <v>1613</v>
      </c>
      <c r="F58" s="98" t="s">
        <v>1654</v>
      </c>
      <c r="G58" s="98" t="s">
        <v>1674</v>
      </c>
      <c r="H58" s="99" t="s">
        <v>1720</v>
      </c>
      <c r="I58" s="99">
        <v>830</v>
      </c>
      <c r="J58" s="99"/>
      <c r="K58" s="99"/>
      <c r="L58" s="81" t="s">
        <v>327</v>
      </c>
      <c r="M58" s="99">
        <v>1440</v>
      </c>
      <c r="N58" s="136">
        <v>1560</v>
      </c>
      <c r="O58" s="52"/>
      <c r="P58" s="52"/>
      <c r="Q58" s="52"/>
      <c r="R58" s="53"/>
      <c r="S58" s="386"/>
      <c r="T58" s="52"/>
      <c r="U58" s="52"/>
      <c r="V58" s="52"/>
    </row>
    <row r="59" spans="1:22" ht="11.25" customHeight="1">
      <c r="A59" s="2124" t="s">
        <v>1722</v>
      </c>
      <c r="B59" s="2124"/>
      <c r="C59" s="2124"/>
      <c r="D59" s="2124"/>
      <c r="E59" s="2124"/>
      <c r="F59" s="2124"/>
      <c r="G59" s="2124"/>
      <c r="H59" s="2124"/>
      <c r="I59" s="2124"/>
      <c r="J59" s="2124"/>
      <c r="K59" s="2124"/>
      <c r="L59" s="2124"/>
      <c r="M59" s="2124"/>
      <c r="N59" s="2124"/>
      <c r="T59" s="392"/>
      <c r="U59" s="392"/>
      <c r="V59" s="52"/>
    </row>
    <row r="60" spans="1:22">
      <c r="A60" s="2124"/>
      <c r="B60" s="2124"/>
      <c r="C60" s="2124"/>
      <c r="D60" s="2124"/>
      <c r="E60" s="2124"/>
      <c r="F60" s="2124"/>
      <c r="G60" s="2124"/>
      <c r="H60" s="2124"/>
      <c r="I60" s="2124"/>
      <c r="J60" s="2124"/>
      <c r="K60" s="2124"/>
      <c r="L60" s="2124"/>
      <c r="M60" s="2124"/>
      <c r="N60" s="2124"/>
      <c r="T60" s="392"/>
      <c r="U60" s="392"/>
      <c r="V60" s="52"/>
    </row>
    <row r="61" spans="1:22" ht="58.7" customHeight="1">
      <c r="A61" s="2124"/>
      <c r="B61" s="2124"/>
      <c r="C61" s="2124"/>
      <c r="D61" s="2124"/>
      <c r="E61" s="2124"/>
      <c r="F61" s="2124"/>
      <c r="G61" s="2124"/>
      <c r="H61" s="2124"/>
      <c r="I61" s="2124"/>
      <c r="J61" s="2124"/>
      <c r="K61" s="2124"/>
      <c r="L61" s="2124"/>
      <c r="M61" s="2124"/>
      <c r="N61" s="2124"/>
      <c r="T61" s="392"/>
      <c r="U61" s="392"/>
      <c r="V61" s="52"/>
    </row>
    <row r="62" spans="1:22">
      <c r="T62" s="392"/>
      <c r="U62" s="392"/>
      <c r="V62" s="52"/>
    </row>
    <row r="63" spans="1:22">
      <c r="T63" s="392"/>
      <c r="U63" s="392"/>
      <c r="V63" s="52"/>
    </row>
    <row r="64" spans="1:22">
      <c r="T64" s="392"/>
      <c r="U64" s="392"/>
      <c r="V64" s="52"/>
    </row>
    <row r="65" spans="20:22">
      <c r="T65" s="392"/>
      <c r="U65" s="392"/>
      <c r="V65" s="52"/>
    </row>
    <row r="66" spans="20:22">
      <c r="T66" s="392"/>
      <c r="U66" s="392"/>
      <c r="V66" s="52"/>
    </row>
    <row r="67" spans="20:22">
      <c r="T67" s="392"/>
      <c r="U67" s="392"/>
      <c r="V67" s="52"/>
    </row>
    <row r="68" spans="20:22">
      <c r="T68" s="392"/>
      <c r="U68" s="392"/>
      <c r="V68" s="52"/>
    </row>
    <row r="69" spans="20:22">
      <c r="T69" s="392"/>
      <c r="U69" s="392"/>
      <c r="V69" s="52"/>
    </row>
    <row r="70" spans="20:22">
      <c r="T70" s="392"/>
      <c r="U70" s="392"/>
      <c r="V70" s="52"/>
    </row>
    <row r="71" spans="20:22">
      <c r="T71" s="392"/>
      <c r="U71" s="392"/>
      <c r="V71" s="52"/>
    </row>
    <row r="72" spans="20:22">
      <c r="T72" s="392"/>
      <c r="U72" s="392"/>
      <c r="V72" s="52"/>
    </row>
    <row r="73" spans="20:22">
      <c r="T73" s="392"/>
      <c r="U73" s="392"/>
      <c r="V73" s="52"/>
    </row>
    <row r="74" spans="20:22">
      <c r="T74" s="392"/>
      <c r="U74" s="392"/>
      <c r="V74" s="52"/>
    </row>
    <row r="75" spans="20:22">
      <c r="T75" s="392"/>
      <c r="U75" s="392"/>
      <c r="V75" s="52"/>
    </row>
    <row r="76" spans="20:22">
      <c r="T76" s="392"/>
      <c r="U76" s="392"/>
      <c r="V76" s="52"/>
    </row>
    <row r="77" spans="20:22">
      <c r="T77" s="392"/>
      <c r="U77" s="392"/>
      <c r="V77" s="52"/>
    </row>
    <row r="78" spans="20:22">
      <c r="T78" s="392"/>
      <c r="U78" s="392"/>
      <c r="V78" s="52"/>
    </row>
    <row r="79" spans="20:22">
      <c r="T79" s="392"/>
      <c r="U79" s="392"/>
      <c r="V79" s="52"/>
    </row>
    <row r="80" spans="20:22">
      <c r="T80" s="392"/>
      <c r="U80" s="392"/>
      <c r="V80" s="52"/>
    </row>
    <row r="81" spans="20:22">
      <c r="T81" s="392"/>
      <c r="U81" s="392"/>
      <c r="V81" s="52"/>
    </row>
    <row r="82" spans="20:22">
      <c r="T82" s="392"/>
      <c r="U82" s="392"/>
      <c r="V82" s="52"/>
    </row>
    <row r="83" spans="20:22">
      <c r="T83" s="392"/>
      <c r="U83" s="392"/>
      <c r="V83" s="52"/>
    </row>
    <row r="84" spans="20:22">
      <c r="T84" s="392"/>
      <c r="U84" s="392"/>
      <c r="V84" s="52"/>
    </row>
    <row r="85" spans="20:22">
      <c r="T85" s="392"/>
      <c r="U85" s="392"/>
      <c r="V85" s="52"/>
    </row>
    <row r="86" spans="20:22">
      <c r="T86" s="392"/>
      <c r="U86" s="392"/>
      <c r="V86" s="52"/>
    </row>
    <row r="87" spans="20:22">
      <c r="T87" s="392"/>
      <c r="U87" s="392"/>
      <c r="V87" s="52"/>
    </row>
    <row r="88" spans="20:22">
      <c r="T88" s="392"/>
      <c r="U88" s="392"/>
      <c r="V88" s="52"/>
    </row>
    <row r="89" spans="20:22">
      <c r="T89" s="392"/>
      <c r="U89" s="392"/>
      <c r="V89" s="52"/>
    </row>
    <row r="90" spans="20:22">
      <c r="T90" s="392"/>
      <c r="U90" s="392"/>
      <c r="V90" s="52"/>
    </row>
    <row r="91" spans="20:22">
      <c r="T91" s="392"/>
      <c r="U91" s="392"/>
      <c r="V91" s="52"/>
    </row>
    <row r="92" spans="20:22">
      <c r="T92" s="392"/>
      <c r="U92" s="392"/>
      <c r="V92" s="52"/>
    </row>
    <row r="93" spans="20:22">
      <c r="T93" s="392"/>
      <c r="U93" s="392"/>
      <c r="V93" s="52"/>
    </row>
    <row r="94" spans="20:22">
      <c r="T94" s="392"/>
      <c r="U94" s="392"/>
      <c r="V94" s="52"/>
    </row>
    <row r="95" spans="20:22">
      <c r="T95" s="392"/>
      <c r="U95" s="392"/>
      <c r="V95" s="52"/>
    </row>
    <row r="96" spans="20:22">
      <c r="T96" s="392"/>
      <c r="U96" s="392"/>
      <c r="V96" s="52"/>
    </row>
    <row r="97" spans="20:22">
      <c r="T97" s="392"/>
      <c r="U97" s="392"/>
      <c r="V97" s="52"/>
    </row>
    <row r="98" spans="20:22">
      <c r="T98" s="392"/>
      <c r="U98" s="392"/>
      <c r="V98" s="52"/>
    </row>
    <row r="99" spans="20:22">
      <c r="T99" s="392"/>
      <c r="U99" s="392"/>
      <c r="V99" s="52"/>
    </row>
    <row r="100" spans="20:22">
      <c r="T100" s="392"/>
      <c r="U100" s="392"/>
      <c r="V100" s="52"/>
    </row>
    <row r="101" spans="20:22">
      <c r="T101" s="392"/>
      <c r="U101" s="392"/>
      <c r="V101" s="52"/>
    </row>
    <row r="102" spans="20:22">
      <c r="T102" s="392"/>
      <c r="U102" s="392"/>
      <c r="V102" s="52"/>
    </row>
    <row r="103" spans="20:22">
      <c r="T103" s="392"/>
      <c r="U103" s="392"/>
      <c r="V103" s="52"/>
    </row>
    <row r="104" spans="20:22">
      <c r="T104" s="392"/>
      <c r="U104" s="392"/>
      <c r="V104" s="52"/>
    </row>
    <row r="105" spans="20:22">
      <c r="T105" s="392"/>
      <c r="U105" s="392"/>
      <c r="V105" s="52"/>
    </row>
    <row r="106" spans="20:22">
      <c r="T106" s="392"/>
      <c r="U106" s="392"/>
      <c r="V106" s="52"/>
    </row>
    <row r="107" spans="20:22">
      <c r="T107" s="392"/>
      <c r="U107" s="392"/>
      <c r="V107" s="52"/>
    </row>
    <row r="108" spans="20:22">
      <c r="T108" s="392"/>
      <c r="U108" s="392"/>
      <c r="V108" s="52"/>
    </row>
    <row r="109" spans="20:22">
      <c r="T109" s="392"/>
      <c r="U109" s="392"/>
      <c r="V109" s="52"/>
    </row>
    <row r="110" spans="20:22">
      <c r="T110" s="392"/>
      <c r="U110" s="392"/>
      <c r="V110" s="52"/>
    </row>
    <row r="111" spans="20:22">
      <c r="T111" s="392"/>
      <c r="U111" s="392"/>
      <c r="V111" s="52"/>
    </row>
    <row r="112" spans="20:22">
      <c r="T112" s="392"/>
      <c r="U112" s="392"/>
      <c r="V112" s="52"/>
    </row>
    <row r="113" spans="20:22">
      <c r="T113" s="392"/>
      <c r="U113" s="392"/>
      <c r="V113" s="52"/>
    </row>
    <row r="114" spans="20:22">
      <c r="T114" s="392"/>
      <c r="U114" s="392"/>
      <c r="V114" s="52"/>
    </row>
    <row r="115" spans="20:22">
      <c r="T115" s="392"/>
      <c r="U115" s="392"/>
      <c r="V115" s="52"/>
    </row>
    <row r="116" spans="20:22">
      <c r="T116" s="392"/>
      <c r="U116" s="392"/>
      <c r="V116" s="52"/>
    </row>
    <row r="117" spans="20:22">
      <c r="T117" s="392"/>
      <c r="U117" s="392"/>
      <c r="V117" s="52"/>
    </row>
    <row r="118" spans="20:22">
      <c r="T118" s="392"/>
      <c r="U118" s="392"/>
      <c r="V118" s="52"/>
    </row>
    <row r="119" spans="20:22">
      <c r="T119" s="392"/>
      <c r="U119" s="392"/>
      <c r="V119" s="52"/>
    </row>
    <row r="120" spans="20:22">
      <c r="T120" s="392"/>
      <c r="U120" s="392"/>
      <c r="V120" s="52"/>
    </row>
    <row r="121" spans="20:22">
      <c r="T121" s="392"/>
      <c r="U121" s="392"/>
      <c r="V121" s="52"/>
    </row>
    <row r="122" spans="20:22">
      <c r="T122" s="392"/>
      <c r="U122" s="392"/>
      <c r="V122" s="52"/>
    </row>
    <row r="123" spans="20:22">
      <c r="T123" s="392"/>
      <c r="U123" s="392"/>
      <c r="V123" s="52"/>
    </row>
    <row r="124" spans="20:22">
      <c r="T124" s="392"/>
      <c r="U124" s="392"/>
      <c r="V124" s="52"/>
    </row>
    <row r="125" spans="20:22">
      <c r="T125" s="392"/>
      <c r="U125" s="392"/>
      <c r="V125" s="52"/>
    </row>
    <row r="126" spans="20:22">
      <c r="T126" s="392"/>
      <c r="U126" s="392"/>
      <c r="V126" s="52"/>
    </row>
    <row r="127" spans="20:22">
      <c r="T127" s="392"/>
      <c r="U127" s="392"/>
      <c r="V127" s="52"/>
    </row>
    <row r="128" spans="20:22">
      <c r="T128" s="392"/>
      <c r="U128" s="392"/>
      <c r="V128" s="52"/>
    </row>
    <row r="129" spans="20:22">
      <c r="T129" s="392"/>
      <c r="U129" s="392"/>
      <c r="V129" s="52"/>
    </row>
    <row r="130" spans="20:22">
      <c r="T130" s="392"/>
      <c r="U130" s="392"/>
      <c r="V130" s="52"/>
    </row>
    <row r="131" spans="20:22">
      <c r="T131" s="392"/>
      <c r="U131" s="392"/>
      <c r="V131" s="52"/>
    </row>
    <row r="132" spans="20:22">
      <c r="T132" s="392"/>
      <c r="U132" s="392"/>
      <c r="V132" s="52"/>
    </row>
    <row r="133" spans="20:22">
      <c r="T133" s="392"/>
      <c r="U133" s="392"/>
      <c r="V133" s="52"/>
    </row>
    <row r="134" spans="20:22">
      <c r="T134" s="392"/>
      <c r="U134" s="392"/>
      <c r="V134" s="52"/>
    </row>
    <row r="135" spans="20:22">
      <c r="T135" s="392"/>
      <c r="U135" s="392"/>
      <c r="V135" s="52"/>
    </row>
    <row r="136" spans="20:22">
      <c r="T136" s="392"/>
      <c r="U136" s="392"/>
      <c r="V136" s="52"/>
    </row>
    <row r="137" spans="20:22">
      <c r="T137" s="392"/>
      <c r="U137" s="392"/>
      <c r="V137" s="52"/>
    </row>
    <row r="138" spans="20:22">
      <c r="T138" s="392"/>
      <c r="U138" s="392"/>
      <c r="V138" s="52"/>
    </row>
    <row r="139" spans="20:22">
      <c r="T139" s="392"/>
      <c r="U139" s="392"/>
      <c r="V139" s="52"/>
    </row>
    <row r="140" spans="20:22">
      <c r="T140" s="392"/>
      <c r="U140" s="392"/>
      <c r="V140" s="52"/>
    </row>
    <row r="141" spans="20:22">
      <c r="T141" s="392"/>
      <c r="U141" s="392"/>
      <c r="V141" s="52"/>
    </row>
    <row r="142" spans="20:22">
      <c r="T142" s="392"/>
      <c r="U142" s="392"/>
      <c r="V142" s="52"/>
    </row>
    <row r="143" spans="20:22">
      <c r="T143" s="392"/>
      <c r="U143" s="392"/>
      <c r="V143" s="52"/>
    </row>
    <row r="144" spans="20:22">
      <c r="T144" s="392"/>
      <c r="U144" s="392"/>
      <c r="V144" s="52"/>
    </row>
    <row r="145" spans="20:22">
      <c r="T145" s="392"/>
      <c r="U145" s="392"/>
      <c r="V145" s="52"/>
    </row>
    <row r="146" spans="20:22">
      <c r="T146" s="392"/>
      <c r="U146" s="392"/>
      <c r="V146" s="52"/>
    </row>
    <row r="147" spans="20:22">
      <c r="T147" s="392"/>
      <c r="U147" s="392"/>
      <c r="V147" s="52"/>
    </row>
    <row r="148" spans="20:22">
      <c r="T148" s="392"/>
      <c r="U148" s="392"/>
      <c r="V148" s="52"/>
    </row>
    <row r="149" spans="20:22">
      <c r="T149" s="392"/>
      <c r="U149" s="392"/>
      <c r="V149" s="52"/>
    </row>
    <row r="150" spans="20:22">
      <c r="T150" s="392"/>
      <c r="U150" s="392"/>
      <c r="V150" s="52"/>
    </row>
    <row r="151" spans="20:22">
      <c r="T151" s="392"/>
      <c r="U151" s="392"/>
      <c r="V151" s="52"/>
    </row>
    <row r="152" spans="20:22">
      <c r="T152" s="392"/>
      <c r="U152" s="392"/>
      <c r="V152" s="52"/>
    </row>
    <row r="153" spans="20:22">
      <c r="T153" s="392"/>
      <c r="U153" s="392"/>
      <c r="V153" s="52"/>
    </row>
    <row r="154" spans="20:22">
      <c r="T154" s="392"/>
      <c r="U154" s="392"/>
      <c r="V154" s="52"/>
    </row>
    <row r="155" spans="20:22">
      <c r="T155" s="392"/>
      <c r="U155" s="392"/>
      <c r="V155" s="52"/>
    </row>
    <row r="156" spans="20:22">
      <c r="T156" s="392"/>
      <c r="U156" s="392"/>
      <c r="V156" s="52"/>
    </row>
    <row r="157" spans="20:22">
      <c r="T157" s="392"/>
      <c r="U157" s="392"/>
      <c r="V157" s="52"/>
    </row>
    <row r="158" spans="20:22">
      <c r="T158" s="392"/>
      <c r="U158" s="392"/>
      <c r="V158" s="52"/>
    </row>
    <row r="159" spans="20:22">
      <c r="T159" s="392"/>
      <c r="U159" s="392"/>
      <c r="V159" s="52"/>
    </row>
    <row r="160" spans="20:22">
      <c r="T160" s="392"/>
      <c r="U160" s="392"/>
      <c r="V160" s="52"/>
    </row>
    <row r="161" spans="20:22">
      <c r="T161" s="392"/>
      <c r="U161" s="392"/>
      <c r="V161" s="52"/>
    </row>
    <row r="162" spans="20:22">
      <c r="T162" s="392"/>
      <c r="U162" s="392"/>
      <c r="V162" s="52"/>
    </row>
    <row r="163" spans="20:22">
      <c r="T163" s="392"/>
      <c r="U163" s="392"/>
      <c r="V163" s="52"/>
    </row>
    <row r="164" spans="20:22">
      <c r="T164" s="392"/>
      <c r="U164" s="392"/>
      <c r="V164" s="52"/>
    </row>
    <row r="165" spans="20:22">
      <c r="T165" s="392"/>
      <c r="U165" s="392"/>
      <c r="V165" s="52"/>
    </row>
    <row r="166" spans="20:22">
      <c r="T166" s="392"/>
      <c r="U166" s="392"/>
      <c r="V166" s="52"/>
    </row>
    <row r="167" spans="20:22">
      <c r="T167" s="392"/>
      <c r="U167" s="392"/>
      <c r="V167" s="52"/>
    </row>
    <row r="168" spans="20:22">
      <c r="T168" s="392"/>
      <c r="U168" s="392"/>
      <c r="V168" s="52"/>
    </row>
    <row r="169" spans="20:22">
      <c r="T169" s="392"/>
      <c r="U169" s="392"/>
      <c r="V169" s="52"/>
    </row>
    <row r="170" spans="20:22">
      <c r="T170" s="392"/>
      <c r="U170" s="392"/>
      <c r="V170" s="52"/>
    </row>
    <row r="171" spans="20:22">
      <c r="T171" s="392"/>
      <c r="U171" s="392"/>
      <c r="V171" s="52"/>
    </row>
    <row r="172" spans="20:22">
      <c r="T172" s="392"/>
      <c r="U172" s="392"/>
      <c r="V172" s="52"/>
    </row>
    <row r="173" spans="20:22">
      <c r="T173" s="392"/>
      <c r="U173" s="392"/>
      <c r="V173" s="52"/>
    </row>
    <row r="174" spans="20:22">
      <c r="T174" s="392"/>
      <c r="U174" s="392"/>
      <c r="V174" s="52"/>
    </row>
    <row r="175" spans="20:22">
      <c r="T175" s="392"/>
      <c r="U175" s="392"/>
      <c r="V175" s="52"/>
    </row>
    <row r="176" spans="20:22">
      <c r="T176" s="392"/>
      <c r="U176" s="392"/>
      <c r="V176" s="52"/>
    </row>
    <row r="177" spans="20:22">
      <c r="T177" s="392"/>
      <c r="U177" s="392"/>
      <c r="V177" s="52"/>
    </row>
    <row r="178" spans="20:22">
      <c r="T178" s="392"/>
      <c r="U178" s="392"/>
      <c r="V178" s="52"/>
    </row>
    <row r="179" spans="20:22">
      <c r="T179" s="392"/>
      <c r="U179" s="392"/>
      <c r="V179" s="52"/>
    </row>
    <row r="180" spans="20:22">
      <c r="T180" s="392"/>
      <c r="U180" s="392"/>
      <c r="V180" s="52"/>
    </row>
    <row r="181" spans="20:22">
      <c r="T181" s="392"/>
      <c r="U181" s="392"/>
      <c r="V181" s="52"/>
    </row>
    <row r="182" spans="20:22">
      <c r="T182" s="392"/>
      <c r="U182" s="392"/>
      <c r="V182" s="52"/>
    </row>
    <row r="183" spans="20:22">
      <c r="T183" s="392"/>
      <c r="U183" s="392"/>
      <c r="V183" s="52"/>
    </row>
    <row r="184" spans="20:22">
      <c r="T184" s="392"/>
      <c r="U184" s="392"/>
      <c r="V184" s="52"/>
    </row>
    <row r="185" spans="20:22">
      <c r="T185" s="392"/>
      <c r="U185" s="392"/>
      <c r="V185" s="52"/>
    </row>
    <row r="186" spans="20:22">
      <c r="T186" s="392"/>
      <c r="U186" s="392"/>
      <c r="V186" s="52"/>
    </row>
    <row r="187" spans="20:22">
      <c r="T187" s="392"/>
      <c r="U187" s="392"/>
      <c r="V187" s="52"/>
    </row>
    <row r="188" spans="20:22">
      <c r="T188" s="392"/>
      <c r="U188" s="392"/>
      <c r="V188" s="52"/>
    </row>
    <row r="189" spans="20:22">
      <c r="T189" s="392"/>
      <c r="U189" s="392"/>
      <c r="V189" s="52"/>
    </row>
    <row r="190" spans="20:22">
      <c r="T190" s="392"/>
      <c r="U190" s="392"/>
      <c r="V190" s="52"/>
    </row>
    <row r="191" spans="20:22">
      <c r="T191" s="392"/>
      <c r="U191" s="392"/>
      <c r="V191" s="52"/>
    </row>
    <row r="192" spans="20:22">
      <c r="T192" s="392"/>
      <c r="U192" s="392"/>
      <c r="V192" s="52"/>
    </row>
    <row r="193" spans="20:22">
      <c r="T193" s="392"/>
      <c r="U193" s="392"/>
      <c r="V193" s="52"/>
    </row>
    <row r="194" spans="20:22">
      <c r="T194" s="392"/>
      <c r="U194" s="392"/>
      <c r="V194" s="52"/>
    </row>
    <row r="195" spans="20:22">
      <c r="T195" s="392"/>
      <c r="U195" s="392"/>
      <c r="V195" s="52"/>
    </row>
    <row r="196" spans="20:22">
      <c r="T196" s="392"/>
      <c r="U196" s="392"/>
      <c r="V196" s="52"/>
    </row>
    <row r="197" spans="20:22">
      <c r="T197" s="392"/>
      <c r="U197" s="392"/>
      <c r="V197" s="52"/>
    </row>
    <row r="198" spans="20:22">
      <c r="T198" s="392"/>
      <c r="U198" s="392"/>
      <c r="V198" s="52"/>
    </row>
    <row r="199" spans="20:22">
      <c r="T199" s="392"/>
      <c r="U199" s="392"/>
      <c r="V199" s="52"/>
    </row>
    <row r="200" spans="20:22">
      <c r="T200" s="392"/>
      <c r="U200" s="392"/>
      <c r="V200" s="52"/>
    </row>
    <row r="201" spans="20:22">
      <c r="T201" s="392"/>
      <c r="U201" s="392"/>
      <c r="V201" s="52"/>
    </row>
    <row r="202" spans="20:22">
      <c r="T202" s="392"/>
      <c r="U202" s="392"/>
      <c r="V202" s="52"/>
    </row>
    <row r="203" spans="20:22">
      <c r="T203" s="392"/>
      <c r="U203" s="392"/>
      <c r="V203" s="52"/>
    </row>
    <row r="204" spans="20:22">
      <c r="T204" s="392"/>
      <c r="U204" s="392"/>
      <c r="V204" s="52"/>
    </row>
    <row r="205" spans="20:22">
      <c r="T205" s="392"/>
      <c r="U205" s="392"/>
      <c r="V205" s="52"/>
    </row>
    <row r="206" spans="20:22">
      <c r="T206" s="392"/>
      <c r="U206" s="392"/>
      <c r="V206" s="52"/>
    </row>
    <row r="207" spans="20:22">
      <c r="T207" s="392"/>
      <c r="U207" s="392"/>
      <c r="V207" s="52"/>
    </row>
    <row r="208" spans="20:22">
      <c r="T208" s="392"/>
      <c r="U208" s="392"/>
      <c r="V208" s="52"/>
    </row>
    <row r="209" spans="20:22">
      <c r="T209" s="392"/>
      <c r="U209" s="392"/>
      <c r="V209" s="52"/>
    </row>
    <row r="210" spans="20:22">
      <c r="T210" s="392"/>
      <c r="U210" s="392"/>
      <c r="V210" s="52"/>
    </row>
    <row r="211" spans="20:22">
      <c r="T211" s="392"/>
      <c r="U211" s="392"/>
      <c r="V211" s="52"/>
    </row>
    <row r="212" spans="20:22">
      <c r="T212" s="392"/>
      <c r="U212" s="392"/>
      <c r="V212" s="52"/>
    </row>
    <row r="213" spans="20:22">
      <c r="T213" s="392"/>
      <c r="U213" s="392"/>
      <c r="V213" s="52"/>
    </row>
    <row r="214" spans="20:22">
      <c r="T214" s="392"/>
      <c r="U214" s="392"/>
      <c r="V214" s="52"/>
    </row>
    <row r="215" spans="20:22">
      <c r="T215" s="392"/>
      <c r="U215" s="392"/>
      <c r="V215" s="52"/>
    </row>
    <row r="216" spans="20:22">
      <c r="T216" s="392"/>
      <c r="U216" s="392"/>
      <c r="V216" s="52"/>
    </row>
    <row r="217" spans="20:22">
      <c r="T217" s="392"/>
      <c r="U217" s="392"/>
      <c r="V217" s="52"/>
    </row>
    <row r="218" spans="20:22">
      <c r="T218" s="392"/>
      <c r="U218" s="392"/>
      <c r="V218" s="52"/>
    </row>
    <row r="219" spans="20:22">
      <c r="T219" s="392"/>
      <c r="U219" s="392"/>
      <c r="V219" s="52"/>
    </row>
    <row r="220" spans="20:22">
      <c r="T220" s="392"/>
      <c r="U220" s="392"/>
      <c r="V220" s="52"/>
    </row>
    <row r="221" spans="20:22">
      <c r="T221" s="392"/>
      <c r="U221" s="392"/>
      <c r="V221" s="52"/>
    </row>
    <row r="222" spans="20:22">
      <c r="T222" s="392"/>
      <c r="U222" s="392"/>
      <c r="V222" s="52"/>
    </row>
    <row r="223" spans="20:22">
      <c r="T223" s="392"/>
      <c r="U223" s="392"/>
      <c r="V223" s="52"/>
    </row>
    <row r="224" spans="20:22">
      <c r="T224" s="392"/>
      <c r="U224" s="392"/>
      <c r="V224" s="52"/>
    </row>
    <row r="225" spans="20:22">
      <c r="T225" s="392"/>
      <c r="U225" s="392"/>
      <c r="V225" s="52"/>
    </row>
    <row r="226" spans="20:22">
      <c r="T226" s="392"/>
      <c r="U226" s="392"/>
      <c r="V226" s="52"/>
    </row>
    <row r="227" spans="20:22">
      <c r="T227" s="392"/>
      <c r="U227" s="392"/>
      <c r="V227" s="52"/>
    </row>
    <row r="228" spans="20:22">
      <c r="T228" s="392"/>
      <c r="U228" s="392"/>
      <c r="V228" s="52"/>
    </row>
    <row r="229" spans="20:22">
      <c r="T229" s="392"/>
      <c r="U229" s="392"/>
      <c r="V229" s="52"/>
    </row>
    <row r="230" spans="20:22">
      <c r="T230" s="392"/>
      <c r="U230" s="392"/>
      <c r="V230" s="52"/>
    </row>
    <row r="231" spans="20:22">
      <c r="T231" s="392"/>
      <c r="U231" s="392"/>
      <c r="V231" s="52"/>
    </row>
    <row r="232" spans="20:22">
      <c r="T232" s="392"/>
      <c r="U232" s="392"/>
      <c r="V232" s="52"/>
    </row>
    <row r="233" spans="20:22">
      <c r="T233" s="392"/>
      <c r="U233" s="392"/>
      <c r="V233" s="52"/>
    </row>
    <row r="234" spans="20:22">
      <c r="T234" s="392"/>
      <c r="U234" s="392"/>
      <c r="V234" s="52"/>
    </row>
    <row r="235" spans="20:22">
      <c r="T235" s="392"/>
      <c r="U235" s="392"/>
      <c r="V235" s="52"/>
    </row>
    <row r="236" spans="20:22">
      <c r="T236" s="392"/>
      <c r="U236" s="392"/>
      <c r="V236" s="52"/>
    </row>
    <row r="237" spans="20:22">
      <c r="T237" s="392"/>
      <c r="U237" s="392"/>
      <c r="V237" s="52"/>
    </row>
    <row r="238" spans="20:22">
      <c r="T238" s="392"/>
      <c r="U238" s="392"/>
      <c r="V238" s="52"/>
    </row>
    <row r="239" spans="20:22">
      <c r="T239" s="392"/>
      <c r="U239" s="392"/>
      <c r="V239" s="52"/>
    </row>
    <row r="240" spans="20:22">
      <c r="T240" s="392"/>
      <c r="U240" s="392"/>
      <c r="V240" s="52"/>
    </row>
    <row r="241" spans="20:22">
      <c r="T241" s="392"/>
      <c r="U241" s="392"/>
      <c r="V241" s="52"/>
    </row>
    <row r="242" spans="20:22">
      <c r="T242" s="392"/>
      <c r="U242" s="392"/>
      <c r="V242" s="52"/>
    </row>
    <row r="243" spans="20:22">
      <c r="T243" s="392"/>
      <c r="U243" s="392"/>
      <c r="V243" s="52"/>
    </row>
    <row r="244" spans="20:22">
      <c r="T244" s="392"/>
      <c r="U244" s="392"/>
      <c r="V244" s="52"/>
    </row>
    <row r="245" spans="20:22">
      <c r="T245" s="392"/>
      <c r="U245" s="392"/>
      <c r="V245" s="52"/>
    </row>
    <row r="246" spans="20:22">
      <c r="T246" s="392"/>
      <c r="U246" s="392"/>
      <c r="V246" s="52"/>
    </row>
    <row r="247" spans="20:22">
      <c r="T247" s="392"/>
      <c r="U247" s="392"/>
      <c r="V247" s="52"/>
    </row>
    <row r="248" spans="20:22">
      <c r="T248" s="392"/>
      <c r="U248" s="392"/>
      <c r="V248" s="52"/>
    </row>
    <row r="249" spans="20:22">
      <c r="T249" s="392"/>
      <c r="U249" s="392"/>
      <c r="V249" s="52"/>
    </row>
    <row r="250" spans="20:22">
      <c r="T250" s="392"/>
      <c r="U250" s="392"/>
      <c r="V250" s="52"/>
    </row>
    <row r="251" spans="20:22">
      <c r="T251" s="392"/>
      <c r="U251" s="392"/>
      <c r="V251" s="52"/>
    </row>
    <row r="252" spans="20:22">
      <c r="T252" s="392"/>
      <c r="U252" s="392"/>
      <c r="V252" s="52"/>
    </row>
    <row r="253" spans="20:22">
      <c r="T253" s="392"/>
      <c r="U253" s="392"/>
      <c r="V253" s="52"/>
    </row>
    <row r="254" spans="20:22">
      <c r="T254" s="392"/>
      <c r="U254" s="392"/>
      <c r="V254" s="52"/>
    </row>
    <row r="255" spans="20:22">
      <c r="T255" s="392"/>
      <c r="U255" s="392"/>
      <c r="V255" s="52"/>
    </row>
    <row r="256" spans="20:22">
      <c r="T256" s="392"/>
      <c r="U256" s="392"/>
      <c r="V256" s="52"/>
    </row>
    <row r="257" spans="20:22">
      <c r="T257" s="392"/>
      <c r="U257" s="392"/>
      <c r="V257" s="52"/>
    </row>
    <row r="258" spans="20:22">
      <c r="T258" s="392"/>
      <c r="U258" s="392"/>
      <c r="V258" s="52"/>
    </row>
    <row r="259" spans="20:22">
      <c r="T259" s="392"/>
      <c r="U259" s="392"/>
      <c r="V259" s="52"/>
    </row>
    <row r="260" spans="20:22">
      <c r="T260" s="392"/>
      <c r="U260" s="392"/>
      <c r="V260" s="52"/>
    </row>
    <row r="261" spans="20:22">
      <c r="T261" s="392"/>
      <c r="U261" s="392"/>
      <c r="V261" s="52"/>
    </row>
    <row r="262" spans="20:22">
      <c r="T262" s="392"/>
      <c r="U262" s="392"/>
      <c r="V262" s="52"/>
    </row>
    <row r="263" spans="20:22">
      <c r="T263" s="392"/>
      <c r="U263" s="392"/>
      <c r="V263" s="52"/>
    </row>
    <row r="264" spans="20:22">
      <c r="T264" s="392"/>
      <c r="U264" s="392"/>
      <c r="V264" s="52"/>
    </row>
    <row r="265" spans="20:22">
      <c r="T265" s="392"/>
      <c r="U265" s="392"/>
      <c r="V265" s="52"/>
    </row>
    <row r="266" spans="20:22">
      <c r="T266" s="392"/>
      <c r="U266" s="392"/>
      <c r="V266" s="52"/>
    </row>
    <row r="267" spans="20:22">
      <c r="T267" s="392"/>
      <c r="U267" s="392"/>
      <c r="V267" s="52"/>
    </row>
    <row r="268" spans="20:22">
      <c r="T268" s="392"/>
      <c r="U268" s="392"/>
      <c r="V268" s="52"/>
    </row>
    <row r="269" spans="20:22">
      <c r="T269" s="392"/>
      <c r="U269" s="392"/>
      <c r="V269" s="52"/>
    </row>
    <row r="270" spans="20:22">
      <c r="T270" s="392"/>
      <c r="U270" s="392"/>
      <c r="V270" s="52"/>
    </row>
    <row r="271" spans="20:22">
      <c r="T271" s="392"/>
      <c r="U271" s="392"/>
      <c r="V271" s="52"/>
    </row>
    <row r="272" spans="20:22">
      <c r="T272" s="392"/>
      <c r="U272" s="392"/>
      <c r="V272" s="52"/>
    </row>
    <row r="273" spans="3:22">
      <c r="T273" s="392"/>
      <c r="U273" s="392"/>
      <c r="V273" s="52"/>
    </row>
    <row r="274" spans="3:22">
      <c r="T274" s="392"/>
      <c r="U274" s="392"/>
      <c r="V274" s="52"/>
    </row>
    <row r="275" spans="3:22">
      <c r="T275" s="392"/>
      <c r="U275" s="392"/>
      <c r="V275" s="52"/>
    </row>
    <row r="276" spans="3:22">
      <c r="H276" s="70"/>
      <c r="I276" s="70"/>
      <c r="J276" s="70"/>
      <c r="K276" s="70"/>
      <c r="L276" s="70"/>
      <c r="M276" s="70"/>
      <c r="N276" s="70"/>
      <c r="T276" s="392"/>
      <c r="U276" s="392"/>
      <c r="V276" s="52"/>
    </row>
    <row r="277" spans="3:22">
      <c r="H277" s="70"/>
      <c r="I277" s="70"/>
      <c r="J277" s="70"/>
      <c r="K277" s="70"/>
      <c r="L277" s="70"/>
      <c r="M277" s="70"/>
      <c r="N277" s="70"/>
      <c r="T277" s="392"/>
      <c r="U277" s="392"/>
      <c r="V277" s="52"/>
    </row>
    <row r="278" spans="3:22">
      <c r="H278" s="70"/>
      <c r="I278" s="70"/>
      <c r="J278" s="70"/>
      <c r="K278" s="70"/>
      <c r="L278" s="70"/>
      <c r="M278" s="70"/>
      <c r="N278" s="70"/>
      <c r="T278" s="392"/>
      <c r="U278" s="392"/>
      <c r="V278" s="52"/>
    </row>
    <row r="279" spans="3:22">
      <c r="H279" s="70"/>
      <c r="I279" s="70"/>
      <c r="J279" s="70"/>
      <c r="K279" s="70"/>
      <c r="L279" s="70"/>
      <c r="M279" s="70"/>
      <c r="N279" s="70"/>
      <c r="T279" s="392"/>
      <c r="U279" s="392"/>
      <c r="V279" s="52"/>
    </row>
    <row r="280" spans="3:22">
      <c r="H280" s="70"/>
      <c r="I280" s="70"/>
      <c r="J280" s="70"/>
      <c r="K280" s="70"/>
      <c r="L280" s="70"/>
      <c r="M280" s="70"/>
      <c r="N280" s="70"/>
      <c r="T280" s="392"/>
      <c r="U280" s="392"/>
      <c r="V280" s="52"/>
    </row>
    <row r="281" spans="3:22">
      <c r="H281" s="70"/>
      <c r="I281" s="70"/>
      <c r="J281" s="70"/>
      <c r="K281" s="70"/>
      <c r="L281" s="70"/>
      <c r="M281" s="70"/>
      <c r="N281" s="70"/>
      <c r="T281" s="392"/>
      <c r="U281" s="392"/>
      <c r="V281" s="52"/>
    </row>
    <row r="282" spans="3:22">
      <c r="H282" s="70"/>
      <c r="I282" s="70"/>
      <c r="J282" s="70"/>
      <c r="K282" s="70"/>
      <c r="L282" s="70"/>
      <c r="M282" s="70"/>
      <c r="N282" s="70"/>
      <c r="T282" s="392"/>
      <c r="U282" s="392"/>
      <c r="V282" s="52"/>
    </row>
    <row r="283" spans="3:22">
      <c r="H283" s="70"/>
      <c r="I283" s="70"/>
      <c r="J283" s="70"/>
      <c r="K283" s="70"/>
      <c r="L283" s="70"/>
      <c r="M283" s="70"/>
      <c r="N283" s="70"/>
      <c r="T283" s="392"/>
      <c r="U283" s="392"/>
      <c r="V283" s="52"/>
    </row>
    <row r="284" spans="3:22">
      <c r="C284" s="70"/>
      <c r="H284" s="70"/>
      <c r="I284" s="70"/>
      <c r="J284" s="70"/>
      <c r="K284" s="70"/>
      <c r="L284" s="70"/>
      <c r="M284" s="70"/>
      <c r="N284" s="70"/>
      <c r="T284" s="392"/>
      <c r="U284" s="392"/>
      <c r="V284" s="52"/>
    </row>
    <row r="285" spans="3:22">
      <c r="H285" s="70"/>
      <c r="I285" s="70"/>
      <c r="J285" s="70"/>
      <c r="K285" s="70"/>
      <c r="L285" s="70"/>
      <c r="M285" s="70"/>
      <c r="N285" s="70"/>
      <c r="T285" s="392"/>
      <c r="U285" s="392"/>
      <c r="V285" s="52"/>
    </row>
    <row r="286" spans="3:22">
      <c r="C286" s="70"/>
      <c r="H286" s="70"/>
      <c r="I286" s="70"/>
      <c r="J286" s="70"/>
      <c r="K286" s="70"/>
      <c r="L286" s="70"/>
      <c r="M286" s="70"/>
      <c r="N286" s="70"/>
      <c r="T286" s="392"/>
      <c r="U286" s="392"/>
      <c r="V286" s="52"/>
    </row>
    <row r="287" spans="3:22">
      <c r="C287" s="70"/>
      <c r="H287" s="70"/>
      <c r="I287" s="70"/>
      <c r="J287" s="70"/>
      <c r="K287" s="70"/>
      <c r="L287" s="70"/>
      <c r="M287" s="70"/>
      <c r="N287" s="70"/>
      <c r="T287" s="392"/>
      <c r="U287" s="392"/>
      <c r="V287" s="52"/>
    </row>
    <row r="288" spans="3:22">
      <c r="H288" s="70"/>
      <c r="I288" s="70"/>
      <c r="J288" s="70"/>
      <c r="K288" s="70"/>
      <c r="L288" s="70"/>
      <c r="M288" s="70"/>
      <c r="N288" s="70"/>
      <c r="T288" s="392"/>
      <c r="U288" s="392"/>
      <c r="V288" s="52"/>
    </row>
    <row r="289" spans="3:22">
      <c r="H289" s="70"/>
      <c r="I289" s="70"/>
      <c r="J289" s="70"/>
      <c r="K289" s="70"/>
      <c r="L289" s="70"/>
      <c r="M289" s="70"/>
      <c r="N289" s="70"/>
      <c r="T289" s="392"/>
      <c r="U289" s="392"/>
      <c r="V289" s="52"/>
    </row>
    <row r="290" spans="3:22">
      <c r="H290" s="70"/>
      <c r="I290" s="70"/>
      <c r="J290" s="70"/>
      <c r="K290" s="70"/>
      <c r="L290" s="70"/>
      <c r="M290" s="70"/>
      <c r="N290" s="70"/>
      <c r="T290" s="392"/>
      <c r="U290" s="392"/>
      <c r="V290" s="52"/>
    </row>
    <row r="291" spans="3:22">
      <c r="H291" s="70"/>
      <c r="I291" s="70"/>
      <c r="J291" s="70"/>
      <c r="K291" s="70"/>
      <c r="L291" s="70"/>
      <c r="M291" s="70"/>
      <c r="N291" s="70"/>
      <c r="T291" s="392"/>
      <c r="U291" s="392"/>
      <c r="V291" s="52"/>
    </row>
    <row r="292" spans="3:22">
      <c r="H292" s="70"/>
      <c r="I292" s="70"/>
      <c r="J292" s="70"/>
      <c r="K292" s="70"/>
      <c r="L292" s="70"/>
      <c r="M292" s="70"/>
      <c r="N292" s="70"/>
      <c r="T292" s="392"/>
      <c r="U292" s="392"/>
      <c r="V292" s="52"/>
    </row>
    <row r="293" spans="3:22">
      <c r="H293" s="70"/>
      <c r="I293" s="70"/>
      <c r="J293" s="70"/>
      <c r="K293" s="70"/>
      <c r="L293" s="70"/>
      <c r="M293" s="70"/>
      <c r="N293" s="70"/>
      <c r="T293" s="392"/>
      <c r="U293" s="392"/>
      <c r="V293" s="52"/>
    </row>
    <row r="294" spans="3:22">
      <c r="C294" s="70"/>
      <c r="H294" s="70"/>
      <c r="I294" s="70"/>
      <c r="J294" s="70"/>
      <c r="K294" s="70"/>
      <c r="L294" s="70"/>
      <c r="M294" s="70"/>
      <c r="N294" s="70"/>
      <c r="T294" s="392"/>
      <c r="U294" s="392"/>
      <c r="V294" s="52"/>
    </row>
    <row r="295" spans="3:22">
      <c r="H295" s="70"/>
      <c r="I295" s="70"/>
      <c r="J295" s="70"/>
      <c r="K295" s="70"/>
      <c r="L295" s="70"/>
      <c r="M295" s="70"/>
      <c r="N295" s="70"/>
      <c r="T295" s="392"/>
      <c r="U295" s="392"/>
      <c r="V295" s="52"/>
    </row>
    <row r="296" spans="3:22">
      <c r="H296" s="70"/>
      <c r="I296" s="70"/>
      <c r="J296" s="70"/>
      <c r="K296" s="70"/>
      <c r="L296" s="70"/>
      <c r="M296" s="70"/>
      <c r="N296" s="70"/>
      <c r="T296" s="392"/>
      <c r="U296" s="392"/>
      <c r="V296" s="52"/>
    </row>
    <row r="297" spans="3:22">
      <c r="H297" s="70"/>
      <c r="I297" s="70"/>
      <c r="J297" s="70"/>
      <c r="K297" s="70"/>
      <c r="L297" s="70"/>
      <c r="M297" s="70"/>
      <c r="N297" s="70"/>
      <c r="T297" s="392"/>
      <c r="U297" s="392"/>
      <c r="V297" s="52"/>
    </row>
    <row r="298" spans="3:22">
      <c r="H298" s="70"/>
      <c r="I298" s="70"/>
      <c r="J298" s="70"/>
      <c r="K298" s="70"/>
      <c r="L298" s="70"/>
      <c r="M298" s="70"/>
      <c r="N298" s="70"/>
      <c r="T298" s="392"/>
      <c r="U298" s="392"/>
      <c r="V298" s="52"/>
    </row>
    <row r="299" spans="3:22">
      <c r="H299" s="70"/>
      <c r="I299" s="70"/>
      <c r="J299" s="70"/>
      <c r="K299" s="70"/>
      <c r="L299" s="70"/>
      <c r="M299" s="70"/>
      <c r="N299" s="70"/>
      <c r="T299" s="392"/>
      <c r="U299" s="392"/>
      <c r="V299" s="52"/>
    </row>
    <row r="300" spans="3:22">
      <c r="H300" s="70"/>
      <c r="I300" s="70"/>
      <c r="J300" s="70"/>
      <c r="K300" s="70"/>
      <c r="L300" s="70"/>
      <c r="M300" s="70"/>
      <c r="N300" s="70"/>
      <c r="T300" s="392"/>
      <c r="U300" s="392"/>
      <c r="V300" s="52"/>
    </row>
    <row r="301" spans="3:22">
      <c r="H301" s="70"/>
      <c r="I301" s="70"/>
      <c r="J301" s="70"/>
      <c r="K301" s="70"/>
      <c r="L301" s="70"/>
      <c r="M301" s="70"/>
      <c r="N301" s="70"/>
      <c r="T301" s="392"/>
      <c r="U301" s="392"/>
      <c r="V301" s="52"/>
    </row>
    <row r="302" spans="3:22">
      <c r="H302" s="70"/>
      <c r="I302" s="70"/>
      <c r="J302" s="70"/>
      <c r="K302" s="70"/>
      <c r="L302" s="70"/>
      <c r="M302" s="70"/>
      <c r="N302" s="70"/>
      <c r="T302" s="392"/>
      <c r="U302" s="392"/>
      <c r="V302" s="52"/>
    </row>
    <row r="303" spans="3:22">
      <c r="H303" s="70"/>
      <c r="I303" s="70"/>
      <c r="J303" s="70"/>
      <c r="K303" s="70"/>
      <c r="L303" s="70"/>
      <c r="M303" s="70"/>
      <c r="N303" s="70"/>
      <c r="T303" s="392"/>
      <c r="U303" s="392"/>
      <c r="V303" s="52"/>
    </row>
    <row r="304" spans="3:22">
      <c r="H304" s="70"/>
      <c r="I304" s="70"/>
      <c r="J304" s="70"/>
      <c r="K304" s="70"/>
      <c r="L304" s="70"/>
      <c r="M304" s="70"/>
      <c r="N304" s="70"/>
      <c r="T304" s="392"/>
      <c r="U304" s="392"/>
      <c r="V304" s="52"/>
    </row>
    <row r="305" spans="3:22">
      <c r="H305" s="70"/>
      <c r="I305" s="70"/>
      <c r="J305" s="70"/>
      <c r="K305" s="70"/>
      <c r="L305" s="70"/>
      <c r="M305" s="70"/>
      <c r="N305" s="70"/>
      <c r="T305" s="392"/>
      <c r="U305" s="392"/>
      <c r="V305" s="52"/>
    </row>
    <row r="306" spans="3:22">
      <c r="H306" s="70"/>
      <c r="I306" s="70"/>
      <c r="J306" s="70"/>
      <c r="K306" s="70"/>
      <c r="L306" s="70"/>
      <c r="M306" s="70"/>
      <c r="N306" s="70"/>
      <c r="T306" s="392"/>
      <c r="U306" s="392"/>
      <c r="V306" s="52"/>
    </row>
    <row r="307" spans="3:22">
      <c r="H307" s="70"/>
      <c r="I307" s="70"/>
      <c r="J307" s="70"/>
      <c r="K307" s="70"/>
      <c r="L307" s="70"/>
      <c r="M307" s="70"/>
      <c r="N307" s="70"/>
      <c r="T307" s="392"/>
      <c r="U307" s="392"/>
      <c r="V307" s="52"/>
    </row>
    <row r="308" spans="3:22">
      <c r="T308" s="392"/>
      <c r="U308" s="392"/>
      <c r="V308" s="52"/>
    </row>
    <row r="309" spans="3:22">
      <c r="T309" s="392"/>
      <c r="U309" s="392"/>
      <c r="V309" s="52"/>
    </row>
    <row r="310" spans="3:22">
      <c r="T310" s="392"/>
      <c r="U310" s="392"/>
      <c r="V310" s="52"/>
    </row>
    <row r="311" spans="3:22">
      <c r="C311" s="70"/>
      <c r="T311" s="392"/>
      <c r="U311" s="392"/>
      <c r="V311" s="52"/>
    </row>
    <row r="312" spans="3:22">
      <c r="C312" s="70"/>
      <c r="T312" s="392"/>
      <c r="U312" s="392"/>
      <c r="V312" s="52"/>
    </row>
    <row r="313" spans="3:22">
      <c r="C313" s="70"/>
      <c r="T313" s="392"/>
      <c r="U313" s="392"/>
      <c r="V313" s="52"/>
    </row>
    <row r="314" spans="3:22">
      <c r="C314" s="70"/>
      <c r="T314" s="392"/>
      <c r="U314" s="392"/>
      <c r="V314" s="52"/>
    </row>
    <row r="315" spans="3:22">
      <c r="C315" s="70"/>
      <c r="T315" s="392"/>
      <c r="U315" s="392"/>
      <c r="V315" s="52"/>
    </row>
    <row r="316" spans="3:22">
      <c r="C316" s="70"/>
      <c r="T316" s="392"/>
      <c r="U316" s="392"/>
      <c r="V316" s="52"/>
    </row>
    <row r="317" spans="3:22">
      <c r="C317" s="70"/>
      <c r="T317" s="392"/>
      <c r="U317" s="392"/>
      <c r="V317" s="52"/>
    </row>
    <row r="318" spans="3:22">
      <c r="C318" s="70"/>
      <c r="T318" s="392"/>
      <c r="U318" s="392"/>
      <c r="V318" s="52"/>
    </row>
    <row r="319" spans="3:22">
      <c r="T319" s="392"/>
      <c r="U319" s="392"/>
      <c r="V319" s="52"/>
    </row>
    <row r="320" spans="3:22">
      <c r="D320" s="70"/>
      <c r="E320" s="70"/>
      <c r="F320" s="70"/>
      <c r="T320" s="392"/>
      <c r="U320" s="392"/>
      <c r="V320" s="52"/>
    </row>
    <row r="321" spans="3:22">
      <c r="T321" s="392"/>
      <c r="U321" s="392"/>
      <c r="V321" s="52"/>
    </row>
    <row r="322" spans="3:22">
      <c r="T322" s="392"/>
      <c r="U322" s="392"/>
      <c r="V322" s="52"/>
    </row>
    <row r="323" spans="3:22">
      <c r="T323" s="392"/>
      <c r="U323" s="392"/>
      <c r="V323" s="52"/>
    </row>
    <row r="324" spans="3:22">
      <c r="C324" s="70"/>
      <c r="T324" s="392"/>
      <c r="U324" s="392"/>
      <c r="V324" s="52"/>
    </row>
    <row r="325" spans="3:22">
      <c r="C325" s="70"/>
      <c r="T325" s="392"/>
      <c r="U325" s="392"/>
      <c r="V325" s="52"/>
    </row>
  </sheetData>
  <mergeCells count="32">
    <mergeCell ref="A1:B1"/>
    <mergeCell ref="A5:N5"/>
    <mergeCell ref="A7:A8"/>
    <mergeCell ref="B7:B8"/>
    <mergeCell ref="C7:D8"/>
    <mergeCell ref="E7:K7"/>
    <mergeCell ref="L7:L8"/>
    <mergeCell ref="M7:M8"/>
    <mergeCell ref="N7:N8"/>
    <mergeCell ref="A9:N9"/>
    <mergeCell ref="C10:D10"/>
    <mergeCell ref="C11:D11"/>
    <mergeCell ref="C12:D12"/>
    <mergeCell ref="C13:D13"/>
    <mergeCell ref="A19:N19"/>
    <mergeCell ref="C20:D20"/>
    <mergeCell ref="C24:D24"/>
    <mergeCell ref="A30:N30"/>
    <mergeCell ref="C31:D31"/>
    <mergeCell ref="A39:N39"/>
    <mergeCell ref="C40:D40"/>
    <mergeCell ref="C41:D41"/>
    <mergeCell ref="A42:N42"/>
    <mergeCell ref="C43:D43"/>
    <mergeCell ref="A53:N53"/>
    <mergeCell ref="C54:C55"/>
    <mergeCell ref="A59:N61"/>
    <mergeCell ref="C44:D44"/>
    <mergeCell ref="A45:N45"/>
    <mergeCell ref="C46:C47"/>
    <mergeCell ref="C48:C49"/>
    <mergeCell ref="A50:N50"/>
  </mergeCells>
  <hyperlinks>
    <hyperlink ref="A5" location="Меню!A1" display="СТОЛБИКИ ПАРКОВО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dimension ref="A1:AMJ272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12.42578125" style="70" customWidth="1"/>
    <col min="2" max="2" width="10.7109375" style="70" customWidth="1"/>
    <col min="3" max="3" width="11.7109375" style="52" customWidth="1"/>
    <col min="4" max="4" width="0.140625" style="52" hidden="1" customWidth="1"/>
    <col min="5" max="5" width="10.85546875" style="52" customWidth="1"/>
    <col min="6" max="6" width="10" style="52" customWidth="1"/>
    <col min="7" max="7" width="7.28515625" style="52" customWidth="1"/>
    <col min="8" max="8" width="6.85546875" style="52" customWidth="1"/>
    <col min="9" max="11" width="9.140625" style="52"/>
    <col min="12" max="12" width="6.85546875" style="52" customWidth="1"/>
    <col min="13" max="13" width="9.28515625" style="52" customWidth="1"/>
    <col min="14" max="14" width="10" style="52" customWidth="1"/>
    <col min="15" max="15" width="10.5703125" style="52" customWidth="1"/>
    <col min="16" max="16" width="12.5703125" style="386" customWidth="1"/>
    <col min="17" max="17" width="10.7109375" style="386" customWidth="1"/>
    <col min="18" max="18" width="13" style="386" customWidth="1"/>
    <col min="19" max="19" width="12.42578125" style="386" customWidth="1"/>
    <col min="20" max="1024" width="9.140625" style="386"/>
  </cols>
  <sheetData>
    <row r="1" spans="1:1024" ht="31.5" customHeight="1">
      <c r="A1" s="2115"/>
      <c r="B1" s="2115"/>
      <c r="C1" s="121"/>
      <c r="D1" s="121"/>
      <c r="E1" s="121"/>
      <c r="F1" s="121"/>
      <c r="G1" s="121"/>
      <c r="R1" s="52"/>
      <c r="S1" s="52"/>
    </row>
    <row r="2" spans="1:1024">
      <c r="A2" s="54"/>
      <c r="B2" s="54"/>
      <c r="C2" s="55"/>
      <c r="D2" s="54"/>
      <c r="E2" s="54"/>
      <c r="F2" s="54"/>
      <c r="G2" s="56"/>
      <c r="H2" s="56" t="s">
        <v>131</v>
      </c>
      <c r="I2" s="57" t="s">
        <v>2</v>
      </c>
      <c r="J2" s="57"/>
      <c r="K2" s="58"/>
      <c r="L2" s="60"/>
      <c r="M2" s="59"/>
      <c r="R2" s="52"/>
      <c r="S2" s="52"/>
    </row>
    <row r="3" spans="1:1024" ht="15.75" customHeight="1">
      <c r="A3" s="61" t="s">
        <v>4</v>
      </c>
      <c r="B3" s="58" t="s">
        <v>5</v>
      </c>
      <c r="D3" s="58"/>
      <c r="E3" s="54"/>
      <c r="F3" s="54"/>
      <c r="G3" s="56"/>
      <c r="H3" s="56" t="s">
        <v>132</v>
      </c>
      <c r="I3" s="57" t="s">
        <v>7</v>
      </c>
      <c r="J3" s="57"/>
      <c r="K3" s="58"/>
      <c r="L3" s="60"/>
      <c r="M3" s="59"/>
      <c r="R3" s="52"/>
      <c r="S3" s="52"/>
    </row>
    <row r="4" spans="1:1024">
      <c r="A4" s="52"/>
      <c r="B4" s="52"/>
      <c r="C4" s="70"/>
      <c r="H4" s="62"/>
      <c r="I4" s="65"/>
      <c r="J4" s="65"/>
      <c r="M4" s="65"/>
      <c r="R4" s="52"/>
      <c r="S4" s="52"/>
    </row>
    <row r="5" spans="1:1024">
      <c r="A5" s="2116" t="s">
        <v>1723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62"/>
      <c r="R5" s="52"/>
      <c r="S5" s="52"/>
    </row>
    <row r="6" spans="1:1024">
      <c r="R6" s="52"/>
      <c r="S6" s="52"/>
    </row>
    <row r="7" spans="1:1024" ht="12.75" customHeight="1">
      <c r="A7" s="2120" t="s">
        <v>562</v>
      </c>
      <c r="B7" s="2119" t="s">
        <v>563</v>
      </c>
      <c r="C7" s="2118" t="s">
        <v>135</v>
      </c>
      <c r="D7" s="2118"/>
      <c r="E7" s="2117" t="s">
        <v>138</v>
      </c>
      <c r="F7" s="2117"/>
      <c r="G7" s="2117"/>
      <c r="H7" s="2117"/>
      <c r="I7" s="2117"/>
      <c r="J7" s="2119" t="s">
        <v>139</v>
      </c>
      <c r="K7" s="2120" t="s">
        <v>1649</v>
      </c>
      <c r="L7" s="2120" t="s">
        <v>141</v>
      </c>
      <c r="R7" s="52"/>
      <c r="S7" s="52"/>
    </row>
    <row r="8" spans="1:1024" ht="46.5" customHeight="1">
      <c r="A8" s="2120"/>
      <c r="B8" s="2119"/>
      <c r="C8" s="2118"/>
      <c r="D8" s="2118"/>
      <c r="E8" s="67" t="s">
        <v>1650</v>
      </c>
      <c r="F8" s="69" t="s">
        <v>567</v>
      </c>
      <c r="G8" s="69" t="s">
        <v>1651</v>
      </c>
      <c r="H8" s="69" t="s">
        <v>146</v>
      </c>
      <c r="I8" s="69" t="s">
        <v>144</v>
      </c>
      <c r="J8" s="2119"/>
      <c r="K8" s="2120"/>
      <c r="L8" s="2120"/>
      <c r="M8" s="70"/>
      <c r="N8" s="70"/>
      <c r="O8" s="70"/>
      <c r="P8" s="388"/>
      <c r="Q8" s="387"/>
      <c r="R8" s="70"/>
      <c r="S8" s="70"/>
      <c r="T8" s="70"/>
    </row>
    <row r="9" spans="1:1024" ht="82.5" customHeight="1">
      <c r="A9" s="361" t="s">
        <v>1724</v>
      </c>
      <c r="B9" s="424" t="s">
        <v>1725</v>
      </c>
      <c r="C9" s="2132"/>
      <c r="D9" s="2132"/>
      <c r="E9" s="73" t="s">
        <v>1665</v>
      </c>
      <c r="F9" s="74" t="s">
        <v>1666</v>
      </c>
      <c r="G9" s="149">
        <v>870</v>
      </c>
      <c r="H9" s="74">
        <v>7.2</v>
      </c>
      <c r="I9" s="74">
        <v>6.5000000000000002E-2</v>
      </c>
      <c r="J9" s="149" t="s">
        <v>158</v>
      </c>
      <c r="K9" s="74">
        <v>4530</v>
      </c>
      <c r="L9" s="77">
        <v>4865</v>
      </c>
      <c r="P9" s="53"/>
      <c r="R9" s="52"/>
      <c r="S9" s="52"/>
    </row>
    <row r="10" spans="1:1024" ht="78.75" customHeight="1">
      <c r="A10" s="182" t="s">
        <v>1726</v>
      </c>
      <c r="B10" s="377" t="s">
        <v>1727</v>
      </c>
      <c r="C10" s="2129"/>
      <c r="D10" s="2129"/>
      <c r="E10" s="133" t="s">
        <v>1665</v>
      </c>
      <c r="F10" s="75" t="s">
        <v>1666</v>
      </c>
      <c r="G10" s="76">
        <v>800</v>
      </c>
      <c r="H10" s="75">
        <v>8.4</v>
      </c>
      <c r="I10" s="75">
        <v>6.5000000000000002E-2</v>
      </c>
      <c r="J10" s="76" t="s">
        <v>158</v>
      </c>
      <c r="K10" s="75">
        <v>2350</v>
      </c>
      <c r="L10" s="102">
        <v>2525</v>
      </c>
      <c r="P10" s="53"/>
      <c r="R10" s="52"/>
      <c r="S10" s="52"/>
    </row>
    <row r="11" spans="1:1024" ht="103.5" customHeight="1">
      <c r="A11" s="418" t="s">
        <v>1729</v>
      </c>
      <c r="B11" s="1816" t="s">
        <v>1728</v>
      </c>
      <c r="C11" s="425"/>
      <c r="D11" s="426"/>
      <c r="E11" s="105" t="s">
        <v>1665</v>
      </c>
      <c r="F11" s="81" t="s">
        <v>1666</v>
      </c>
      <c r="G11" s="76">
        <v>750</v>
      </c>
      <c r="H11" s="76">
        <v>5.4</v>
      </c>
      <c r="I11" s="76">
        <v>0.08</v>
      </c>
      <c r="J11" s="76" t="s">
        <v>327</v>
      </c>
      <c r="K11" s="1226">
        <v>2270</v>
      </c>
      <c r="L11" s="1801">
        <v>2455</v>
      </c>
      <c r="P11" s="1813"/>
      <c r="R11" s="52"/>
      <c r="S11" s="52"/>
    </row>
    <row r="12" spans="1:1024" ht="103.5" customHeight="1">
      <c r="A12" s="363" t="s">
        <v>1730</v>
      </c>
      <c r="B12" s="380"/>
      <c r="C12" s="381"/>
      <c r="D12" s="426"/>
      <c r="E12" s="325" t="s">
        <v>1614</v>
      </c>
      <c r="F12" s="95" t="s">
        <v>1731</v>
      </c>
      <c r="G12" s="95">
        <v>910</v>
      </c>
      <c r="H12" s="95">
        <v>5.9</v>
      </c>
      <c r="I12" s="95">
        <v>0.13500000000000001</v>
      </c>
      <c r="J12" s="95"/>
      <c r="K12" s="95">
        <v>1335</v>
      </c>
      <c r="L12" s="382">
        <v>1430</v>
      </c>
      <c r="P12" s="53"/>
      <c r="R12" s="52"/>
      <c r="S12" s="52"/>
    </row>
    <row r="13" spans="1:1024" ht="115.5" customHeight="1">
      <c r="A13" s="84" t="s">
        <v>1732</v>
      </c>
      <c r="B13" s="427"/>
      <c r="C13" s="2223"/>
      <c r="D13" s="2223"/>
      <c r="E13" s="93" t="s">
        <v>1642</v>
      </c>
      <c r="F13" s="94" t="s">
        <v>1731</v>
      </c>
      <c r="G13" s="94">
        <v>910</v>
      </c>
      <c r="H13" s="94">
        <v>5.9</v>
      </c>
      <c r="I13" s="94">
        <v>0.13500000000000001</v>
      </c>
      <c r="J13" s="94"/>
      <c r="K13" s="94">
        <v>1335</v>
      </c>
      <c r="L13" s="96">
        <v>1430</v>
      </c>
      <c r="P13" s="53"/>
      <c r="R13" s="52"/>
      <c r="S13" s="52"/>
    </row>
    <row r="14" spans="1:1024" ht="71.45" customHeight="1">
      <c r="A14" s="1698"/>
      <c r="B14" s="373" t="s">
        <v>1733</v>
      </c>
      <c r="C14" s="374"/>
      <c r="D14" s="358"/>
      <c r="E14" s="1695" t="s">
        <v>1734</v>
      </c>
      <c r="F14" s="103" t="s">
        <v>1731</v>
      </c>
      <c r="G14" s="103">
        <v>840</v>
      </c>
      <c r="H14" s="103">
        <v>3.68</v>
      </c>
      <c r="I14" s="103">
        <v>0.12</v>
      </c>
      <c r="J14" s="176" t="s">
        <v>327</v>
      </c>
      <c r="K14" s="1693">
        <v>1785</v>
      </c>
      <c r="L14" s="1694">
        <v>1930</v>
      </c>
      <c r="M14" s="101"/>
      <c r="P14" s="53"/>
      <c r="R14" s="52"/>
      <c r="S14" s="52"/>
      <c r="T14" s="1276"/>
    </row>
    <row r="15" spans="1:1024" s="1689" customFormat="1" ht="115.5" customHeight="1">
      <c r="A15" s="1697" t="s">
        <v>8522</v>
      </c>
      <c r="B15" s="1697" t="s">
        <v>8557</v>
      </c>
      <c r="C15" s="1696"/>
      <c r="D15" s="1690"/>
      <c r="E15" s="1691" t="s">
        <v>1614</v>
      </c>
      <c r="F15" s="1692" t="s">
        <v>1731</v>
      </c>
      <c r="G15" s="1692">
        <v>1050</v>
      </c>
      <c r="H15" s="1692">
        <v>3.88</v>
      </c>
      <c r="I15" s="1692">
        <v>4.5999999999999999E-2</v>
      </c>
      <c r="J15" s="1692"/>
      <c r="K15" s="1811">
        <v>2025</v>
      </c>
      <c r="L15" s="102">
        <v>2185</v>
      </c>
      <c r="M15" s="101"/>
      <c r="N15" s="1275"/>
      <c r="O15" s="1275"/>
      <c r="P15" s="1813"/>
      <c r="Q15" s="1276"/>
      <c r="R15" s="1275"/>
      <c r="S15" s="1275"/>
      <c r="T15" s="1276"/>
      <c r="U15" s="1284"/>
      <c r="V15" s="1284"/>
      <c r="W15" s="1284"/>
      <c r="X15" s="1284"/>
      <c r="Y15" s="1284"/>
      <c r="Z15" s="1284"/>
      <c r="AA15" s="1284"/>
      <c r="AB15" s="1284"/>
      <c r="AC15" s="1284"/>
      <c r="AD15" s="1284"/>
      <c r="AE15" s="1284"/>
      <c r="AF15" s="1284"/>
      <c r="AG15" s="1284"/>
      <c r="AH15" s="1284"/>
      <c r="AI15" s="1284"/>
      <c r="AJ15" s="1284"/>
      <c r="AK15" s="1284"/>
      <c r="AL15" s="1284"/>
      <c r="AM15" s="1284"/>
      <c r="AN15" s="1284"/>
      <c r="AO15" s="1284"/>
      <c r="AP15" s="1284"/>
      <c r="AQ15" s="1284"/>
      <c r="AR15" s="1284"/>
      <c r="AS15" s="1284"/>
      <c r="AT15" s="1284"/>
      <c r="AU15" s="1284"/>
      <c r="AV15" s="1284"/>
      <c r="AW15" s="1284"/>
      <c r="AX15" s="1284"/>
      <c r="AY15" s="1284"/>
      <c r="AZ15" s="1284"/>
      <c r="BA15" s="1284"/>
      <c r="BB15" s="1284"/>
      <c r="BC15" s="1284"/>
      <c r="BD15" s="1284"/>
      <c r="BE15" s="1284"/>
      <c r="BF15" s="1284"/>
      <c r="BG15" s="1284"/>
      <c r="BH15" s="1284"/>
      <c r="BI15" s="1284"/>
      <c r="BJ15" s="1284"/>
      <c r="BK15" s="1284"/>
      <c r="BL15" s="1284"/>
      <c r="BM15" s="1284"/>
      <c r="BN15" s="1284"/>
      <c r="BO15" s="1284"/>
      <c r="BP15" s="1284"/>
      <c r="BQ15" s="1284"/>
      <c r="BR15" s="1284"/>
      <c r="BS15" s="1284"/>
      <c r="BT15" s="1284"/>
      <c r="BU15" s="1284"/>
      <c r="BV15" s="1284"/>
      <c r="BW15" s="1284"/>
      <c r="BX15" s="1284"/>
      <c r="BY15" s="1284"/>
      <c r="BZ15" s="1284"/>
      <c r="CA15" s="1284"/>
      <c r="CB15" s="1284"/>
      <c r="CC15" s="1284"/>
      <c r="CD15" s="1284"/>
      <c r="CE15" s="1284"/>
      <c r="CF15" s="1284"/>
      <c r="CG15" s="1284"/>
      <c r="CH15" s="1284"/>
      <c r="CI15" s="1284"/>
      <c r="CJ15" s="1284"/>
      <c r="CK15" s="1284"/>
      <c r="CL15" s="1284"/>
      <c r="CM15" s="1284"/>
      <c r="CN15" s="1284"/>
      <c r="CO15" s="1284"/>
      <c r="CP15" s="1284"/>
      <c r="CQ15" s="1284"/>
      <c r="CR15" s="1284"/>
      <c r="CS15" s="1284"/>
      <c r="CT15" s="1284"/>
      <c r="CU15" s="1284"/>
      <c r="CV15" s="1284"/>
      <c r="CW15" s="1284"/>
      <c r="CX15" s="1284"/>
      <c r="CY15" s="1284"/>
      <c r="CZ15" s="1284"/>
      <c r="DA15" s="1284"/>
      <c r="DB15" s="1284"/>
      <c r="DC15" s="1284"/>
      <c r="DD15" s="1284"/>
      <c r="DE15" s="1284"/>
      <c r="DF15" s="1284"/>
      <c r="DG15" s="1284"/>
      <c r="DH15" s="1284"/>
      <c r="DI15" s="1284"/>
      <c r="DJ15" s="1284"/>
      <c r="DK15" s="1284"/>
      <c r="DL15" s="1284"/>
      <c r="DM15" s="1284"/>
      <c r="DN15" s="1284"/>
      <c r="DO15" s="1284"/>
      <c r="DP15" s="1284"/>
      <c r="DQ15" s="1284"/>
      <c r="DR15" s="1284"/>
      <c r="DS15" s="1284"/>
      <c r="DT15" s="1284"/>
      <c r="DU15" s="1284"/>
      <c r="DV15" s="1284"/>
      <c r="DW15" s="1284"/>
      <c r="DX15" s="1284"/>
      <c r="DY15" s="1284"/>
      <c r="DZ15" s="1284"/>
      <c r="EA15" s="1284"/>
      <c r="EB15" s="1284"/>
      <c r="EC15" s="1284"/>
      <c r="ED15" s="1284"/>
      <c r="EE15" s="1284"/>
      <c r="EF15" s="1284"/>
      <c r="EG15" s="1284"/>
      <c r="EH15" s="1284"/>
      <c r="EI15" s="1284"/>
      <c r="EJ15" s="1284"/>
      <c r="EK15" s="1284"/>
      <c r="EL15" s="1284"/>
      <c r="EM15" s="1284"/>
      <c r="EN15" s="1284"/>
      <c r="EO15" s="1284"/>
      <c r="EP15" s="1284"/>
      <c r="EQ15" s="1284"/>
      <c r="ER15" s="1284"/>
      <c r="ES15" s="1284"/>
      <c r="ET15" s="1284"/>
      <c r="EU15" s="1284"/>
      <c r="EV15" s="1284"/>
      <c r="EW15" s="1284"/>
      <c r="EX15" s="1284"/>
      <c r="EY15" s="1284"/>
      <c r="EZ15" s="1284"/>
      <c r="FA15" s="1284"/>
      <c r="FB15" s="1284"/>
      <c r="FC15" s="1284"/>
      <c r="FD15" s="1284"/>
      <c r="FE15" s="1284"/>
      <c r="FF15" s="1284"/>
      <c r="FG15" s="1284"/>
      <c r="FH15" s="1284"/>
      <c r="FI15" s="1284"/>
      <c r="FJ15" s="1284"/>
      <c r="FK15" s="1284"/>
      <c r="FL15" s="1284"/>
      <c r="FM15" s="1284"/>
      <c r="FN15" s="1284"/>
      <c r="FO15" s="1284"/>
      <c r="FP15" s="1284"/>
      <c r="FQ15" s="1284"/>
      <c r="FR15" s="1284"/>
      <c r="FS15" s="1284"/>
      <c r="FT15" s="1284"/>
      <c r="FU15" s="1284"/>
      <c r="FV15" s="1284"/>
      <c r="FW15" s="1284"/>
      <c r="FX15" s="1284"/>
      <c r="FY15" s="1284"/>
      <c r="FZ15" s="1284"/>
      <c r="GA15" s="1284"/>
      <c r="GB15" s="1284"/>
      <c r="GC15" s="1284"/>
      <c r="GD15" s="1284"/>
      <c r="GE15" s="1284"/>
      <c r="GF15" s="1284"/>
      <c r="GG15" s="1284"/>
      <c r="GH15" s="1284"/>
      <c r="GI15" s="1284"/>
      <c r="GJ15" s="1284"/>
      <c r="GK15" s="1284"/>
      <c r="GL15" s="1284"/>
      <c r="GM15" s="1284"/>
      <c r="GN15" s="1284"/>
      <c r="GO15" s="1284"/>
      <c r="GP15" s="1284"/>
      <c r="GQ15" s="1284"/>
      <c r="GR15" s="1284"/>
      <c r="GS15" s="1284"/>
      <c r="GT15" s="1284"/>
      <c r="GU15" s="1284"/>
      <c r="GV15" s="1284"/>
      <c r="GW15" s="1284"/>
      <c r="GX15" s="1284"/>
      <c r="GY15" s="1284"/>
      <c r="GZ15" s="1284"/>
      <c r="HA15" s="1284"/>
      <c r="HB15" s="1284"/>
      <c r="HC15" s="1284"/>
      <c r="HD15" s="1284"/>
      <c r="HE15" s="1284"/>
      <c r="HF15" s="1284"/>
      <c r="HG15" s="1284"/>
      <c r="HH15" s="1284"/>
      <c r="HI15" s="1284"/>
      <c r="HJ15" s="1284"/>
      <c r="HK15" s="1284"/>
      <c r="HL15" s="1284"/>
      <c r="HM15" s="1284"/>
      <c r="HN15" s="1284"/>
      <c r="HO15" s="1284"/>
      <c r="HP15" s="1284"/>
      <c r="HQ15" s="1284"/>
      <c r="HR15" s="1284"/>
      <c r="HS15" s="1284"/>
      <c r="HT15" s="1284"/>
      <c r="HU15" s="1284"/>
      <c r="HV15" s="1284"/>
      <c r="HW15" s="1284"/>
      <c r="HX15" s="1284"/>
      <c r="HY15" s="1284"/>
      <c r="HZ15" s="1284"/>
      <c r="IA15" s="1284"/>
      <c r="IB15" s="1284"/>
      <c r="IC15" s="1284"/>
      <c r="ID15" s="1284"/>
      <c r="IE15" s="1284"/>
      <c r="IF15" s="1284"/>
      <c r="IG15" s="1284"/>
      <c r="IH15" s="1284"/>
      <c r="II15" s="1284"/>
      <c r="IJ15" s="1284"/>
      <c r="IK15" s="1284"/>
      <c r="IL15" s="1284"/>
      <c r="IM15" s="1284"/>
      <c r="IN15" s="1284"/>
      <c r="IO15" s="1284"/>
      <c r="IP15" s="1284"/>
      <c r="IQ15" s="1284"/>
      <c r="IR15" s="1284"/>
      <c r="IS15" s="1284"/>
      <c r="IT15" s="1284"/>
      <c r="IU15" s="1284"/>
      <c r="IV15" s="1284"/>
      <c r="IW15" s="1284"/>
      <c r="IX15" s="1284"/>
      <c r="IY15" s="1284"/>
      <c r="IZ15" s="1284"/>
      <c r="JA15" s="1284"/>
      <c r="JB15" s="1284"/>
      <c r="JC15" s="1284"/>
      <c r="JD15" s="1284"/>
      <c r="JE15" s="1284"/>
      <c r="JF15" s="1284"/>
      <c r="JG15" s="1284"/>
      <c r="JH15" s="1284"/>
      <c r="JI15" s="1284"/>
      <c r="JJ15" s="1284"/>
      <c r="JK15" s="1284"/>
      <c r="JL15" s="1284"/>
      <c r="JM15" s="1284"/>
      <c r="JN15" s="1284"/>
      <c r="JO15" s="1284"/>
      <c r="JP15" s="1284"/>
      <c r="JQ15" s="1284"/>
      <c r="JR15" s="1284"/>
      <c r="JS15" s="1284"/>
      <c r="JT15" s="1284"/>
      <c r="JU15" s="1284"/>
      <c r="JV15" s="1284"/>
      <c r="JW15" s="1284"/>
      <c r="JX15" s="1284"/>
      <c r="JY15" s="1284"/>
      <c r="JZ15" s="1284"/>
      <c r="KA15" s="1284"/>
      <c r="KB15" s="1284"/>
      <c r="KC15" s="1284"/>
      <c r="KD15" s="1284"/>
      <c r="KE15" s="1284"/>
      <c r="KF15" s="1284"/>
      <c r="KG15" s="1284"/>
      <c r="KH15" s="1284"/>
      <c r="KI15" s="1284"/>
      <c r="KJ15" s="1284"/>
      <c r="KK15" s="1284"/>
      <c r="KL15" s="1284"/>
      <c r="KM15" s="1284"/>
      <c r="KN15" s="1284"/>
      <c r="KO15" s="1284"/>
      <c r="KP15" s="1284"/>
      <c r="KQ15" s="1284"/>
      <c r="KR15" s="1284"/>
      <c r="KS15" s="1284"/>
      <c r="KT15" s="1284"/>
      <c r="KU15" s="1284"/>
      <c r="KV15" s="1284"/>
      <c r="KW15" s="1284"/>
      <c r="KX15" s="1284"/>
      <c r="KY15" s="1284"/>
      <c r="KZ15" s="1284"/>
      <c r="LA15" s="1284"/>
      <c r="LB15" s="1284"/>
      <c r="LC15" s="1284"/>
      <c r="LD15" s="1284"/>
      <c r="LE15" s="1284"/>
      <c r="LF15" s="1284"/>
      <c r="LG15" s="1284"/>
      <c r="LH15" s="1284"/>
      <c r="LI15" s="1284"/>
      <c r="LJ15" s="1284"/>
      <c r="LK15" s="1284"/>
      <c r="LL15" s="1284"/>
      <c r="LM15" s="1284"/>
      <c r="LN15" s="1284"/>
      <c r="LO15" s="1284"/>
      <c r="LP15" s="1284"/>
      <c r="LQ15" s="1284"/>
      <c r="LR15" s="1284"/>
      <c r="LS15" s="1284"/>
      <c r="LT15" s="1284"/>
      <c r="LU15" s="1284"/>
      <c r="LV15" s="1284"/>
      <c r="LW15" s="1284"/>
      <c r="LX15" s="1284"/>
      <c r="LY15" s="1284"/>
      <c r="LZ15" s="1284"/>
      <c r="MA15" s="1284"/>
      <c r="MB15" s="1284"/>
      <c r="MC15" s="1284"/>
      <c r="MD15" s="1284"/>
      <c r="ME15" s="1284"/>
      <c r="MF15" s="1284"/>
      <c r="MG15" s="1284"/>
      <c r="MH15" s="1284"/>
      <c r="MI15" s="1284"/>
      <c r="MJ15" s="1284"/>
      <c r="MK15" s="1284"/>
      <c r="ML15" s="1284"/>
      <c r="MM15" s="1284"/>
      <c r="MN15" s="1284"/>
      <c r="MO15" s="1284"/>
      <c r="MP15" s="1284"/>
      <c r="MQ15" s="1284"/>
      <c r="MR15" s="1284"/>
      <c r="MS15" s="1284"/>
      <c r="MT15" s="1284"/>
      <c r="MU15" s="1284"/>
      <c r="MV15" s="1284"/>
      <c r="MW15" s="1284"/>
      <c r="MX15" s="1284"/>
      <c r="MY15" s="1284"/>
      <c r="MZ15" s="1284"/>
      <c r="NA15" s="1284"/>
      <c r="NB15" s="1284"/>
      <c r="NC15" s="1284"/>
      <c r="ND15" s="1284"/>
      <c r="NE15" s="1284"/>
      <c r="NF15" s="1284"/>
      <c r="NG15" s="1284"/>
      <c r="NH15" s="1284"/>
      <c r="NI15" s="1284"/>
      <c r="NJ15" s="1284"/>
      <c r="NK15" s="1284"/>
      <c r="NL15" s="1284"/>
      <c r="NM15" s="1284"/>
      <c r="NN15" s="1284"/>
      <c r="NO15" s="1284"/>
      <c r="NP15" s="1284"/>
      <c r="NQ15" s="1284"/>
      <c r="NR15" s="1284"/>
      <c r="NS15" s="1284"/>
      <c r="NT15" s="1284"/>
      <c r="NU15" s="1284"/>
      <c r="NV15" s="1284"/>
      <c r="NW15" s="1284"/>
      <c r="NX15" s="1284"/>
      <c r="NY15" s="1284"/>
      <c r="NZ15" s="1284"/>
      <c r="OA15" s="1284"/>
      <c r="OB15" s="1284"/>
      <c r="OC15" s="1284"/>
      <c r="OD15" s="1284"/>
      <c r="OE15" s="1284"/>
      <c r="OF15" s="1284"/>
      <c r="OG15" s="1284"/>
      <c r="OH15" s="1284"/>
      <c r="OI15" s="1284"/>
      <c r="OJ15" s="1284"/>
      <c r="OK15" s="1284"/>
      <c r="OL15" s="1284"/>
      <c r="OM15" s="1284"/>
      <c r="ON15" s="1284"/>
      <c r="OO15" s="1284"/>
      <c r="OP15" s="1284"/>
      <c r="OQ15" s="1284"/>
      <c r="OR15" s="1284"/>
      <c r="OS15" s="1284"/>
      <c r="OT15" s="1284"/>
      <c r="OU15" s="1284"/>
      <c r="OV15" s="1284"/>
      <c r="OW15" s="1284"/>
      <c r="OX15" s="1284"/>
      <c r="OY15" s="1284"/>
      <c r="OZ15" s="1284"/>
      <c r="PA15" s="1284"/>
      <c r="PB15" s="1284"/>
      <c r="PC15" s="1284"/>
      <c r="PD15" s="1284"/>
      <c r="PE15" s="1284"/>
      <c r="PF15" s="1284"/>
      <c r="PG15" s="1284"/>
      <c r="PH15" s="1284"/>
      <c r="PI15" s="1284"/>
      <c r="PJ15" s="1284"/>
      <c r="PK15" s="1284"/>
      <c r="PL15" s="1284"/>
      <c r="PM15" s="1284"/>
      <c r="PN15" s="1284"/>
      <c r="PO15" s="1284"/>
      <c r="PP15" s="1284"/>
      <c r="PQ15" s="1284"/>
      <c r="PR15" s="1284"/>
      <c r="PS15" s="1284"/>
      <c r="PT15" s="1284"/>
      <c r="PU15" s="1284"/>
      <c r="PV15" s="1284"/>
      <c r="PW15" s="1284"/>
      <c r="PX15" s="1284"/>
      <c r="PY15" s="1284"/>
      <c r="PZ15" s="1284"/>
      <c r="QA15" s="1284"/>
      <c r="QB15" s="1284"/>
      <c r="QC15" s="1284"/>
      <c r="QD15" s="1284"/>
      <c r="QE15" s="1284"/>
      <c r="QF15" s="1284"/>
      <c r="QG15" s="1284"/>
      <c r="QH15" s="1284"/>
      <c r="QI15" s="1284"/>
      <c r="QJ15" s="1284"/>
      <c r="QK15" s="1284"/>
      <c r="QL15" s="1284"/>
      <c r="QM15" s="1284"/>
      <c r="QN15" s="1284"/>
      <c r="QO15" s="1284"/>
      <c r="QP15" s="1284"/>
      <c r="QQ15" s="1284"/>
      <c r="QR15" s="1284"/>
      <c r="QS15" s="1284"/>
      <c r="QT15" s="1284"/>
      <c r="QU15" s="1284"/>
      <c r="QV15" s="1284"/>
      <c r="QW15" s="1284"/>
      <c r="QX15" s="1284"/>
      <c r="QY15" s="1284"/>
      <c r="QZ15" s="1284"/>
      <c r="RA15" s="1284"/>
      <c r="RB15" s="1284"/>
      <c r="RC15" s="1284"/>
      <c r="RD15" s="1284"/>
      <c r="RE15" s="1284"/>
      <c r="RF15" s="1284"/>
      <c r="RG15" s="1284"/>
      <c r="RH15" s="1284"/>
      <c r="RI15" s="1284"/>
      <c r="RJ15" s="1284"/>
      <c r="RK15" s="1284"/>
      <c r="RL15" s="1284"/>
      <c r="RM15" s="1284"/>
      <c r="RN15" s="1284"/>
      <c r="RO15" s="1284"/>
      <c r="RP15" s="1284"/>
      <c r="RQ15" s="1284"/>
      <c r="RR15" s="1284"/>
      <c r="RS15" s="1284"/>
      <c r="RT15" s="1284"/>
      <c r="RU15" s="1284"/>
      <c r="RV15" s="1284"/>
      <c r="RW15" s="1284"/>
      <c r="RX15" s="1284"/>
      <c r="RY15" s="1284"/>
      <c r="RZ15" s="1284"/>
      <c r="SA15" s="1284"/>
      <c r="SB15" s="1284"/>
      <c r="SC15" s="1284"/>
      <c r="SD15" s="1284"/>
      <c r="SE15" s="1284"/>
      <c r="SF15" s="1284"/>
      <c r="SG15" s="1284"/>
      <c r="SH15" s="1284"/>
      <c r="SI15" s="1284"/>
      <c r="SJ15" s="1284"/>
      <c r="SK15" s="1284"/>
      <c r="SL15" s="1284"/>
      <c r="SM15" s="1284"/>
      <c r="SN15" s="1284"/>
      <c r="SO15" s="1284"/>
      <c r="SP15" s="1284"/>
      <c r="SQ15" s="1284"/>
      <c r="SR15" s="1284"/>
      <c r="SS15" s="1284"/>
      <c r="ST15" s="1284"/>
      <c r="SU15" s="1284"/>
      <c r="SV15" s="1284"/>
      <c r="SW15" s="1284"/>
      <c r="SX15" s="1284"/>
      <c r="SY15" s="1284"/>
      <c r="SZ15" s="1284"/>
      <c r="TA15" s="1284"/>
      <c r="TB15" s="1284"/>
      <c r="TC15" s="1284"/>
      <c r="TD15" s="1284"/>
      <c r="TE15" s="1284"/>
      <c r="TF15" s="1284"/>
      <c r="TG15" s="1284"/>
      <c r="TH15" s="1284"/>
      <c r="TI15" s="1284"/>
      <c r="TJ15" s="1284"/>
      <c r="TK15" s="1284"/>
      <c r="TL15" s="1284"/>
      <c r="TM15" s="1284"/>
      <c r="TN15" s="1284"/>
      <c r="TO15" s="1284"/>
      <c r="TP15" s="1284"/>
      <c r="TQ15" s="1284"/>
      <c r="TR15" s="1284"/>
      <c r="TS15" s="1284"/>
      <c r="TT15" s="1284"/>
      <c r="TU15" s="1284"/>
      <c r="TV15" s="1284"/>
      <c r="TW15" s="1284"/>
      <c r="TX15" s="1284"/>
      <c r="TY15" s="1284"/>
      <c r="TZ15" s="1284"/>
      <c r="UA15" s="1284"/>
      <c r="UB15" s="1284"/>
      <c r="UC15" s="1284"/>
      <c r="UD15" s="1284"/>
      <c r="UE15" s="1284"/>
      <c r="UF15" s="1284"/>
      <c r="UG15" s="1284"/>
      <c r="UH15" s="1284"/>
      <c r="UI15" s="1284"/>
      <c r="UJ15" s="1284"/>
      <c r="UK15" s="1284"/>
      <c r="UL15" s="1284"/>
      <c r="UM15" s="1284"/>
      <c r="UN15" s="1284"/>
      <c r="UO15" s="1284"/>
      <c r="UP15" s="1284"/>
      <c r="UQ15" s="1284"/>
      <c r="UR15" s="1284"/>
      <c r="US15" s="1284"/>
      <c r="UT15" s="1284"/>
      <c r="UU15" s="1284"/>
      <c r="UV15" s="1284"/>
      <c r="UW15" s="1284"/>
      <c r="UX15" s="1284"/>
      <c r="UY15" s="1284"/>
      <c r="UZ15" s="1284"/>
      <c r="VA15" s="1284"/>
      <c r="VB15" s="1284"/>
      <c r="VC15" s="1284"/>
      <c r="VD15" s="1284"/>
      <c r="VE15" s="1284"/>
      <c r="VF15" s="1284"/>
      <c r="VG15" s="1284"/>
      <c r="VH15" s="1284"/>
      <c r="VI15" s="1284"/>
      <c r="VJ15" s="1284"/>
      <c r="VK15" s="1284"/>
      <c r="VL15" s="1284"/>
      <c r="VM15" s="1284"/>
      <c r="VN15" s="1284"/>
      <c r="VO15" s="1284"/>
      <c r="VP15" s="1284"/>
      <c r="VQ15" s="1284"/>
      <c r="VR15" s="1284"/>
      <c r="VS15" s="1284"/>
      <c r="VT15" s="1284"/>
      <c r="VU15" s="1284"/>
      <c r="VV15" s="1284"/>
      <c r="VW15" s="1284"/>
      <c r="VX15" s="1284"/>
      <c r="VY15" s="1284"/>
      <c r="VZ15" s="1284"/>
      <c r="WA15" s="1284"/>
      <c r="WB15" s="1284"/>
      <c r="WC15" s="1284"/>
      <c r="WD15" s="1284"/>
      <c r="WE15" s="1284"/>
      <c r="WF15" s="1284"/>
      <c r="WG15" s="1284"/>
      <c r="WH15" s="1284"/>
      <c r="WI15" s="1284"/>
      <c r="WJ15" s="1284"/>
      <c r="WK15" s="1284"/>
      <c r="WL15" s="1284"/>
      <c r="WM15" s="1284"/>
      <c r="WN15" s="1284"/>
      <c r="WO15" s="1284"/>
      <c r="WP15" s="1284"/>
      <c r="WQ15" s="1284"/>
      <c r="WR15" s="1284"/>
      <c r="WS15" s="1284"/>
      <c r="WT15" s="1284"/>
      <c r="WU15" s="1284"/>
      <c r="WV15" s="1284"/>
      <c r="WW15" s="1284"/>
      <c r="WX15" s="1284"/>
      <c r="WY15" s="1284"/>
      <c r="WZ15" s="1284"/>
      <c r="XA15" s="1284"/>
      <c r="XB15" s="1284"/>
      <c r="XC15" s="1284"/>
      <c r="XD15" s="1284"/>
      <c r="XE15" s="1284"/>
      <c r="XF15" s="1284"/>
      <c r="XG15" s="1284"/>
      <c r="XH15" s="1284"/>
      <c r="XI15" s="1284"/>
      <c r="XJ15" s="1284"/>
      <c r="XK15" s="1284"/>
      <c r="XL15" s="1284"/>
      <c r="XM15" s="1284"/>
      <c r="XN15" s="1284"/>
      <c r="XO15" s="1284"/>
      <c r="XP15" s="1284"/>
      <c r="XQ15" s="1284"/>
      <c r="XR15" s="1284"/>
      <c r="XS15" s="1284"/>
      <c r="XT15" s="1284"/>
      <c r="XU15" s="1284"/>
      <c r="XV15" s="1284"/>
      <c r="XW15" s="1284"/>
      <c r="XX15" s="1284"/>
      <c r="XY15" s="1284"/>
      <c r="XZ15" s="1284"/>
      <c r="YA15" s="1284"/>
      <c r="YB15" s="1284"/>
      <c r="YC15" s="1284"/>
      <c r="YD15" s="1284"/>
      <c r="YE15" s="1284"/>
      <c r="YF15" s="1284"/>
      <c r="YG15" s="1284"/>
      <c r="YH15" s="1284"/>
      <c r="YI15" s="1284"/>
      <c r="YJ15" s="1284"/>
      <c r="YK15" s="1284"/>
      <c r="YL15" s="1284"/>
      <c r="YM15" s="1284"/>
      <c r="YN15" s="1284"/>
      <c r="YO15" s="1284"/>
      <c r="YP15" s="1284"/>
      <c r="YQ15" s="1284"/>
      <c r="YR15" s="1284"/>
      <c r="YS15" s="1284"/>
      <c r="YT15" s="1284"/>
      <c r="YU15" s="1284"/>
      <c r="YV15" s="1284"/>
      <c r="YW15" s="1284"/>
      <c r="YX15" s="1284"/>
      <c r="YY15" s="1284"/>
      <c r="YZ15" s="1284"/>
      <c r="ZA15" s="1284"/>
      <c r="ZB15" s="1284"/>
      <c r="ZC15" s="1284"/>
      <c r="ZD15" s="1284"/>
      <c r="ZE15" s="1284"/>
      <c r="ZF15" s="1284"/>
      <c r="ZG15" s="1284"/>
      <c r="ZH15" s="1284"/>
      <c r="ZI15" s="1284"/>
      <c r="ZJ15" s="1284"/>
      <c r="ZK15" s="1284"/>
      <c r="ZL15" s="1284"/>
      <c r="ZM15" s="1284"/>
      <c r="ZN15" s="1284"/>
      <c r="ZO15" s="1284"/>
      <c r="ZP15" s="1284"/>
      <c r="ZQ15" s="1284"/>
      <c r="ZR15" s="1284"/>
      <c r="ZS15" s="1284"/>
      <c r="ZT15" s="1284"/>
      <c r="ZU15" s="1284"/>
      <c r="ZV15" s="1284"/>
      <c r="ZW15" s="1284"/>
      <c r="ZX15" s="1284"/>
      <c r="ZY15" s="1284"/>
      <c r="ZZ15" s="1284"/>
      <c r="AAA15" s="1284"/>
      <c r="AAB15" s="1284"/>
      <c r="AAC15" s="1284"/>
      <c r="AAD15" s="1284"/>
      <c r="AAE15" s="1284"/>
      <c r="AAF15" s="1284"/>
      <c r="AAG15" s="1284"/>
      <c r="AAH15" s="1284"/>
      <c r="AAI15" s="1284"/>
      <c r="AAJ15" s="1284"/>
      <c r="AAK15" s="1284"/>
      <c r="AAL15" s="1284"/>
      <c r="AAM15" s="1284"/>
      <c r="AAN15" s="1284"/>
      <c r="AAO15" s="1284"/>
      <c r="AAP15" s="1284"/>
      <c r="AAQ15" s="1284"/>
      <c r="AAR15" s="1284"/>
      <c r="AAS15" s="1284"/>
      <c r="AAT15" s="1284"/>
      <c r="AAU15" s="1284"/>
      <c r="AAV15" s="1284"/>
      <c r="AAW15" s="1284"/>
      <c r="AAX15" s="1284"/>
      <c r="AAY15" s="1284"/>
      <c r="AAZ15" s="1284"/>
      <c r="ABA15" s="1284"/>
      <c r="ABB15" s="1284"/>
      <c r="ABC15" s="1284"/>
      <c r="ABD15" s="1284"/>
      <c r="ABE15" s="1284"/>
      <c r="ABF15" s="1284"/>
      <c r="ABG15" s="1284"/>
      <c r="ABH15" s="1284"/>
      <c r="ABI15" s="1284"/>
      <c r="ABJ15" s="1284"/>
      <c r="ABK15" s="1284"/>
      <c r="ABL15" s="1284"/>
      <c r="ABM15" s="1284"/>
      <c r="ABN15" s="1284"/>
      <c r="ABO15" s="1284"/>
      <c r="ABP15" s="1284"/>
      <c r="ABQ15" s="1284"/>
      <c r="ABR15" s="1284"/>
      <c r="ABS15" s="1284"/>
      <c r="ABT15" s="1284"/>
      <c r="ABU15" s="1284"/>
      <c r="ABV15" s="1284"/>
      <c r="ABW15" s="1284"/>
      <c r="ABX15" s="1284"/>
      <c r="ABY15" s="1284"/>
      <c r="ABZ15" s="1284"/>
      <c r="ACA15" s="1284"/>
      <c r="ACB15" s="1284"/>
      <c r="ACC15" s="1284"/>
      <c r="ACD15" s="1284"/>
      <c r="ACE15" s="1284"/>
      <c r="ACF15" s="1284"/>
      <c r="ACG15" s="1284"/>
      <c r="ACH15" s="1284"/>
      <c r="ACI15" s="1284"/>
      <c r="ACJ15" s="1284"/>
      <c r="ACK15" s="1284"/>
      <c r="ACL15" s="1284"/>
      <c r="ACM15" s="1284"/>
      <c r="ACN15" s="1284"/>
      <c r="ACO15" s="1284"/>
      <c r="ACP15" s="1284"/>
      <c r="ACQ15" s="1284"/>
      <c r="ACR15" s="1284"/>
      <c r="ACS15" s="1284"/>
      <c r="ACT15" s="1284"/>
      <c r="ACU15" s="1284"/>
      <c r="ACV15" s="1284"/>
      <c r="ACW15" s="1284"/>
      <c r="ACX15" s="1284"/>
      <c r="ACY15" s="1284"/>
      <c r="ACZ15" s="1284"/>
      <c r="ADA15" s="1284"/>
      <c r="ADB15" s="1284"/>
      <c r="ADC15" s="1284"/>
      <c r="ADD15" s="1284"/>
      <c r="ADE15" s="1284"/>
      <c r="ADF15" s="1284"/>
      <c r="ADG15" s="1284"/>
      <c r="ADH15" s="1284"/>
      <c r="ADI15" s="1284"/>
      <c r="ADJ15" s="1284"/>
      <c r="ADK15" s="1284"/>
      <c r="ADL15" s="1284"/>
      <c r="ADM15" s="1284"/>
      <c r="ADN15" s="1284"/>
      <c r="ADO15" s="1284"/>
      <c r="ADP15" s="1284"/>
      <c r="ADQ15" s="1284"/>
      <c r="ADR15" s="1284"/>
      <c r="ADS15" s="1284"/>
      <c r="ADT15" s="1284"/>
      <c r="ADU15" s="1284"/>
      <c r="ADV15" s="1284"/>
      <c r="ADW15" s="1284"/>
      <c r="ADX15" s="1284"/>
      <c r="ADY15" s="1284"/>
      <c r="ADZ15" s="1284"/>
      <c r="AEA15" s="1284"/>
      <c r="AEB15" s="1284"/>
      <c r="AEC15" s="1284"/>
      <c r="AED15" s="1284"/>
      <c r="AEE15" s="1284"/>
      <c r="AEF15" s="1284"/>
      <c r="AEG15" s="1284"/>
      <c r="AEH15" s="1284"/>
      <c r="AEI15" s="1284"/>
      <c r="AEJ15" s="1284"/>
      <c r="AEK15" s="1284"/>
      <c r="AEL15" s="1284"/>
      <c r="AEM15" s="1284"/>
      <c r="AEN15" s="1284"/>
      <c r="AEO15" s="1284"/>
      <c r="AEP15" s="1284"/>
      <c r="AEQ15" s="1284"/>
      <c r="AER15" s="1284"/>
      <c r="AES15" s="1284"/>
      <c r="AET15" s="1284"/>
      <c r="AEU15" s="1284"/>
      <c r="AEV15" s="1284"/>
      <c r="AEW15" s="1284"/>
      <c r="AEX15" s="1284"/>
      <c r="AEY15" s="1284"/>
      <c r="AEZ15" s="1284"/>
      <c r="AFA15" s="1284"/>
      <c r="AFB15" s="1284"/>
      <c r="AFC15" s="1284"/>
      <c r="AFD15" s="1284"/>
      <c r="AFE15" s="1284"/>
      <c r="AFF15" s="1284"/>
      <c r="AFG15" s="1284"/>
      <c r="AFH15" s="1284"/>
      <c r="AFI15" s="1284"/>
      <c r="AFJ15" s="1284"/>
      <c r="AFK15" s="1284"/>
      <c r="AFL15" s="1284"/>
      <c r="AFM15" s="1284"/>
      <c r="AFN15" s="1284"/>
      <c r="AFO15" s="1284"/>
      <c r="AFP15" s="1284"/>
      <c r="AFQ15" s="1284"/>
      <c r="AFR15" s="1284"/>
      <c r="AFS15" s="1284"/>
      <c r="AFT15" s="1284"/>
      <c r="AFU15" s="1284"/>
      <c r="AFV15" s="1284"/>
      <c r="AFW15" s="1284"/>
      <c r="AFX15" s="1284"/>
      <c r="AFY15" s="1284"/>
      <c r="AFZ15" s="1284"/>
      <c r="AGA15" s="1284"/>
      <c r="AGB15" s="1284"/>
      <c r="AGC15" s="1284"/>
      <c r="AGD15" s="1284"/>
      <c r="AGE15" s="1284"/>
      <c r="AGF15" s="1284"/>
      <c r="AGG15" s="1284"/>
      <c r="AGH15" s="1284"/>
      <c r="AGI15" s="1284"/>
      <c r="AGJ15" s="1284"/>
      <c r="AGK15" s="1284"/>
      <c r="AGL15" s="1284"/>
      <c r="AGM15" s="1284"/>
      <c r="AGN15" s="1284"/>
      <c r="AGO15" s="1284"/>
      <c r="AGP15" s="1284"/>
      <c r="AGQ15" s="1284"/>
      <c r="AGR15" s="1284"/>
      <c r="AGS15" s="1284"/>
      <c r="AGT15" s="1284"/>
      <c r="AGU15" s="1284"/>
      <c r="AGV15" s="1284"/>
      <c r="AGW15" s="1284"/>
      <c r="AGX15" s="1284"/>
      <c r="AGY15" s="1284"/>
      <c r="AGZ15" s="1284"/>
      <c r="AHA15" s="1284"/>
      <c r="AHB15" s="1284"/>
      <c r="AHC15" s="1284"/>
      <c r="AHD15" s="1284"/>
      <c r="AHE15" s="1284"/>
      <c r="AHF15" s="1284"/>
      <c r="AHG15" s="1284"/>
      <c r="AHH15" s="1284"/>
      <c r="AHI15" s="1284"/>
      <c r="AHJ15" s="1284"/>
      <c r="AHK15" s="1284"/>
      <c r="AHL15" s="1284"/>
      <c r="AHM15" s="1284"/>
      <c r="AHN15" s="1284"/>
      <c r="AHO15" s="1284"/>
      <c r="AHP15" s="1284"/>
      <c r="AHQ15" s="1284"/>
      <c r="AHR15" s="1284"/>
      <c r="AHS15" s="1284"/>
      <c r="AHT15" s="1284"/>
      <c r="AHU15" s="1284"/>
      <c r="AHV15" s="1284"/>
      <c r="AHW15" s="1284"/>
      <c r="AHX15" s="1284"/>
      <c r="AHY15" s="1284"/>
      <c r="AHZ15" s="1284"/>
      <c r="AIA15" s="1284"/>
      <c r="AIB15" s="1284"/>
      <c r="AIC15" s="1284"/>
      <c r="AID15" s="1284"/>
      <c r="AIE15" s="1284"/>
      <c r="AIF15" s="1284"/>
      <c r="AIG15" s="1284"/>
      <c r="AIH15" s="1284"/>
      <c r="AII15" s="1284"/>
      <c r="AIJ15" s="1284"/>
      <c r="AIK15" s="1284"/>
      <c r="AIL15" s="1284"/>
      <c r="AIM15" s="1284"/>
      <c r="AIN15" s="1284"/>
      <c r="AIO15" s="1284"/>
      <c r="AIP15" s="1284"/>
      <c r="AIQ15" s="1284"/>
      <c r="AIR15" s="1284"/>
      <c r="AIS15" s="1284"/>
      <c r="AIT15" s="1284"/>
      <c r="AIU15" s="1284"/>
      <c r="AIV15" s="1284"/>
      <c r="AIW15" s="1284"/>
      <c r="AIX15" s="1284"/>
      <c r="AIY15" s="1284"/>
      <c r="AIZ15" s="1284"/>
      <c r="AJA15" s="1284"/>
      <c r="AJB15" s="1284"/>
      <c r="AJC15" s="1284"/>
      <c r="AJD15" s="1284"/>
      <c r="AJE15" s="1284"/>
      <c r="AJF15" s="1284"/>
      <c r="AJG15" s="1284"/>
      <c r="AJH15" s="1284"/>
      <c r="AJI15" s="1284"/>
      <c r="AJJ15" s="1284"/>
      <c r="AJK15" s="1284"/>
      <c r="AJL15" s="1284"/>
      <c r="AJM15" s="1284"/>
      <c r="AJN15" s="1284"/>
      <c r="AJO15" s="1284"/>
      <c r="AJP15" s="1284"/>
      <c r="AJQ15" s="1284"/>
      <c r="AJR15" s="1284"/>
      <c r="AJS15" s="1284"/>
      <c r="AJT15" s="1284"/>
      <c r="AJU15" s="1284"/>
      <c r="AJV15" s="1284"/>
      <c r="AJW15" s="1284"/>
      <c r="AJX15" s="1284"/>
      <c r="AJY15" s="1284"/>
      <c r="AJZ15" s="1284"/>
      <c r="AKA15" s="1284"/>
      <c r="AKB15" s="1284"/>
      <c r="AKC15" s="1284"/>
      <c r="AKD15" s="1284"/>
      <c r="AKE15" s="1284"/>
      <c r="AKF15" s="1284"/>
      <c r="AKG15" s="1284"/>
      <c r="AKH15" s="1284"/>
      <c r="AKI15" s="1284"/>
      <c r="AKJ15" s="1284"/>
      <c r="AKK15" s="1284"/>
      <c r="AKL15" s="1284"/>
      <c r="AKM15" s="1284"/>
      <c r="AKN15" s="1284"/>
      <c r="AKO15" s="1284"/>
      <c r="AKP15" s="1284"/>
      <c r="AKQ15" s="1284"/>
      <c r="AKR15" s="1284"/>
      <c r="AKS15" s="1284"/>
      <c r="AKT15" s="1284"/>
      <c r="AKU15" s="1284"/>
      <c r="AKV15" s="1284"/>
      <c r="AKW15" s="1284"/>
      <c r="AKX15" s="1284"/>
      <c r="AKY15" s="1284"/>
      <c r="AKZ15" s="1284"/>
      <c r="ALA15" s="1284"/>
      <c r="ALB15" s="1284"/>
      <c r="ALC15" s="1284"/>
      <c r="ALD15" s="1284"/>
      <c r="ALE15" s="1284"/>
      <c r="ALF15" s="1284"/>
      <c r="ALG15" s="1284"/>
      <c r="ALH15" s="1284"/>
      <c r="ALI15" s="1284"/>
      <c r="ALJ15" s="1284"/>
      <c r="ALK15" s="1284"/>
      <c r="ALL15" s="1284"/>
      <c r="ALM15" s="1284"/>
      <c r="ALN15" s="1284"/>
      <c r="ALO15" s="1284"/>
      <c r="ALP15" s="1284"/>
      <c r="ALQ15" s="1284"/>
      <c r="ALR15" s="1284"/>
      <c r="ALS15" s="1284"/>
      <c r="ALT15" s="1284"/>
      <c r="ALU15" s="1284"/>
      <c r="ALV15" s="1284"/>
      <c r="ALW15" s="1284"/>
      <c r="ALX15" s="1284"/>
      <c r="ALY15" s="1284"/>
      <c r="ALZ15" s="1284"/>
      <c r="AMA15" s="1284"/>
      <c r="AMB15" s="1284"/>
      <c r="AMC15" s="1284"/>
      <c r="AMD15" s="1284"/>
      <c r="AME15" s="1284"/>
      <c r="AMF15" s="1284"/>
      <c r="AMG15" s="1284"/>
      <c r="AMH15" s="1284"/>
      <c r="AMI15" s="1284"/>
      <c r="AMJ15" s="1284"/>
    </row>
    <row r="16" spans="1:1024" ht="51" customHeight="1">
      <c r="A16" s="84" t="s">
        <v>1735</v>
      </c>
      <c r="B16" s="94"/>
      <c r="C16" s="93"/>
      <c r="D16" s="93"/>
      <c r="E16" s="93"/>
      <c r="F16" s="94"/>
      <c r="G16" s="94"/>
      <c r="H16" s="94"/>
      <c r="I16" s="94"/>
      <c r="J16" s="94"/>
      <c r="K16" s="94">
        <v>1335</v>
      </c>
      <c r="L16" s="94">
        <v>1430</v>
      </c>
      <c r="P16" s="53"/>
      <c r="R16" s="52"/>
      <c r="S16" s="52"/>
    </row>
    <row r="17" spans="1:19" ht="109.5" customHeight="1">
      <c r="A17" s="428" t="s">
        <v>1736</v>
      </c>
      <c r="B17" s="429"/>
      <c r="C17" s="2230"/>
      <c r="D17" s="2230"/>
      <c r="E17" s="430" t="s">
        <v>1665</v>
      </c>
      <c r="F17" s="431" t="s">
        <v>1666</v>
      </c>
      <c r="G17" s="431">
        <v>830</v>
      </c>
      <c r="H17" s="431">
        <v>7</v>
      </c>
      <c r="I17" s="431">
        <v>0.12</v>
      </c>
      <c r="J17" s="431"/>
      <c r="K17" s="431">
        <v>1275</v>
      </c>
      <c r="L17" s="432">
        <v>1365</v>
      </c>
      <c r="P17" s="53"/>
      <c r="R17" s="52"/>
      <c r="S17" s="52"/>
    </row>
    <row r="18" spans="1:19" ht="100.35" customHeight="1">
      <c r="A18" s="2231" t="s">
        <v>1737</v>
      </c>
      <c r="B18" s="2231"/>
      <c r="C18" s="2231"/>
      <c r="D18" s="2231"/>
      <c r="E18" s="2231"/>
      <c r="F18" s="2231"/>
      <c r="G18" s="2231"/>
      <c r="H18" s="2231"/>
      <c r="I18" s="2231"/>
      <c r="J18" s="2231"/>
      <c r="K18" s="2231"/>
      <c r="L18" s="2231"/>
      <c r="P18" s="53"/>
      <c r="R18" s="52"/>
      <c r="S18" s="52"/>
    </row>
    <row r="19" spans="1:19">
      <c r="R19" s="52"/>
      <c r="S19" s="52"/>
    </row>
    <row r="20" spans="1:19">
      <c r="R20" s="52"/>
      <c r="S20" s="52"/>
    </row>
    <row r="21" spans="1:19">
      <c r="R21" s="52"/>
      <c r="S21" s="52"/>
    </row>
    <row r="22" spans="1:19">
      <c r="R22" s="52"/>
      <c r="S22" s="52"/>
    </row>
    <row r="23" spans="1:19">
      <c r="R23" s="52"/>
      <c r="S23" s="52"/>
    </row>
    <row r="24" spans="1:19">
      <c r="R24" s="52"/>
      <c r="S24" s="52"/>
    </row>
    <row r="25" spans="1:19">
      <c r="R25" s="52"/>
      <c r="S25" s="52"/>
    </row>
    <row r="26" spans="1:19">
      <c r="R26" s="52"/>
      <c r="S26" s="52"/>
    </row>
    <row r="27" spans="1:19">
      <c r="R27" s="52"/>
      <c r="S27" s="52"/>
    </row>
    <row r="28" spans="1:19">
      <c r="R28" s="52"/>
      <c r="S28" s="52"/>
    </row>
    <row r="29" spans="1:19">
      <c r="R29" s="52"/>
      <c r="S29" s="52"/>
    </row>
    <row r="30" spans="1:19">
      <c r="R30" s="52"/>
      <c r="S30" s="52"/>
    </row>
    <row r="31" spans="1:19">
      <c r="R31" s="52"/>
      <c r="S31" s="52"/>
    </row>
    <row r="32" spans="1:19">
      <c r="R32" s="52"/>
      <c r="S32" s="52"/>
    </row>
    <row r="33" spans="18:19">
      <c r="R33" s="52"/>
      <c r="S33" s="52"/>
    </row>
    <row r="34" spans="18:19">
      <c r="R34" s="52"/>
      <c r="S34" s="52"/>
    </row>
    <row r="35" spans="18:19">
      <c r="R35" s="52"/>
      <c r="S35" s="52"/>
    </row>
    <row r="36" spans="18:19">
      <c r="R36" s="52"/>
      <c r="S36" s="52"/>
    </row>
    <row r="37" spans="18:19">
      <c r="R37" s="52"/>
      <c r="S37" s="52"/>
    </row>
    <row r="38" spans="18:19">
      <c r="R38" s="52"/>
      <c r="S38" s="52"/>
    </row>
    <row r="39" spans="18:19">
      <c r="R39" s="52"/>
      <c r="S39" s="52"/>
    </row>
    <row r="40" spans="18:19">
      <c r="R40" s="52"/>
      <c r="S40" s="52"/>
    </row>
    <row r="41" spans="18:19">
      <c r="R41" s="52"/>
      <c r="S41" s="52"/>
    </row>
    <row r="42" spans="18:19">
      <c r="R42" s="52"/>
      <c r="S42" s="52"/>
    </row>
    <row r="43" spans="18:19">
      <c r="R43" s="52"/>
      <c r="S43" s="52"/>
    </row>
    <row r="44" spans="18:19">
      <c r="R44" s="52"/>
      <c r="S44" s="52"/>
    </row>
    <row r="45" spans="18:19">
      <c r="R45" s="52"/>
      <c r="S45" s="52"/>
    </row>
    <row r="46" spans="18:19">
      <c r="R46" s="52"/>
      <c r="S46" s="52"/>
    </row>
    <row r="47" spans="18:19">
      <c r="R47" s="52"/>
      <c r="S47" s="52"/>
    </row>
    <row r="48" spans="18:19">
      <c r="R48" s="52"/>
      <c r="S48" s="52"/>
    </row>
    <row r="49" spans="18:19">
      <c r="R49" s="52"/>
      <c r="S49" s="52"/>
    </row>
    <row r="50" spans="18:19">
      <c r="R50" s="52"/>
      <c r="S50" s="52"/>
    </row>
    <row r="51" spans="18:19">
      <c r="R51" s="52"/>
      <c r="S51" s="52"/>
    </row>
    <row r="52" spans="18:19">
      <c r="R52" s="52"/>
      <c r="S52" s="52"/>
    </row>
    <row r="53" spans="18:19">
      <c r="R53" s="52"/>
      <c r="S53" s="52"/>
    </row>
    <row r="54" spans="18:19">
      <c r="R54" s="52"/>
      <c r="S54" s="52"/>
    </row>
    <row r="55" spans="18:19">
      <c r="R55" s="52"/>
      <c r="S55" s="52"/>
    </row>
    <row r="56" spans="18:19">
      <c r="R56" s="52"/>
      <c r="S56" s="52"/>
    </row>
    <row r="57" spans="18:19">
      <c r="R57" s="52"/>
      <c r="S57" s="52"/>
    </row>
    <row r="58" spans="18:19">
      <c r="R58" s="52"/>
      <c r="S58" s="52"/>
    </row>
    <row r="59" spans="18:19">
      <c r="R59" s="52"/>
      <c r="S59" s="52"/>
    </row>
    <row r="60" spans="18:19">
      <c r="R60" s="52"/>
      <c r="S60" s="52"/>
    </row>
    <row r="61" spans="18:19">
      <c r="R61" s="52"/>
      <c r="S61" s="52"/>
    </row>
    <row r="62" spans="18:19">
      <c r="R62" s="52"/>
      <c r="S62" s="52"/>
    </row>
    <row r="63" spans="18:19">
      <c r="R63" s="52"/>
      <c r="S63" s="52"/>
    </row>
    <row r="64" spans="18:19">
      <c r="R64" s="52"/>
      <c r="S64" s="52"/>
    </row>
    <row r="65" spans="18:19">
      <c r="R65" s="52"/>
      <c r="S65" s="52"/>
    </row>
    <row r="66" spans="18:19">
      <c r="R66" s="52"/>
      <c r="S66" s="52"/>
    </row>
    <row r="67" spans="18:19">
      <c r="R67" s="52"/>
      <c r="S67" s="52"/>
    </row>
    <row r="68" spans="18:19">
      <c r="R68" s="52"/>
      <c r="S68" s="52"/>
    </row>
    <row r="69" spans="18:19">
      <c r="R69" s="52"/>
      <c r="S69" s="52"/>
    </row>
    <row r="70" spans="18:19">
      <c r="R70" s="52"/>
      <c r="S70" s="52"/>
    </row>
    <row r="71" spans="18:19">
      <c r="R71" s="52"/>
      <c r="S71" s="52"/>
    </row>
    <row r="72" spans="18:19">
      <c r="R72" s="52"/>
      <c r="S72" s="52"/>
    </row>
    <row r="73" spans="18:19">
      <c r="R73" s="52"/>
      <c r="S73" s="52"/>
    </row>
    <row r="74" spans="18:19">
      <c r="R74" s="52"/>
      <c r="S74" s="52"/>
    </row>
    <row r="75" spans="18:19">
      <c r="R75" s="52"/>
      <c r="S75" s="52"/>
    </row>
    <row r="76" spans="18:19">
      <c r="R76" s="52"/>
      <c r="S76" s="52"/>
    </row>
    <row r="77" spans="18:19">
      <c r="R77" s="52"/>
      <c r="S77" s="52"/>
    </row>
    <row r="78" spans="18:19">
      <c r="R78" s="52"/>
      <c r="S78" s="52"/>
    </row>
    <row r="79" spans="18:19">
      <c r="R79" s="52"/>
      <c r="S79" s="52"/>
    </row>
    <row r="80" spans="18:19">
      <c r="R80" s="52"/>
      <c r="S80" s="52"/>
    </row>
    <row r="81" spans="18:19">
      <c r="R81" s="52"/>
      <c r="S81" s="52"/>
    </row>
    <row r="82" spans="18:19">
      <c r="R82" s="52"/>
      <c r="S82" s="52"/>
    </row>
    <row r="83" spans="18:19">
      <c r="R83" s="52"/>
      <c r="S83" s="52"/>
    </row>
    <row r="84" spans="18:19">
      <c r="R84" s="52"/>
      <c r="S84" s="52"/>
    </row>
    <row r="85" spans="18:19">
      <c r="R85" s="52"/>
      <c r="S85" s="52"/>
    </row>
    <row r="86" spans="18:19">
      <c r="R86" s="52"/>
      <c r="S86" s="52"/>
    </row>
    <row r="87" spans="18:19">
      <c r="R87" s="52"/>
      <c r="S87" s="52"/>
    </row>
    <row r="88" spans="18:19">
      <c r="R88" s="52"/>
      <c r="S88" s="52"/>
    </row>
    <row r="89" spans="18:19">
      <c r="R89" s="52"/>
      <c r="S89" s="52"/>
    </row>
    <row r="90" spans="18:19">
      <c r="R90" s="52"/>
      <c r="S90" s="52"/>
    </row>
    <row r="91" spans="18:19">
      <c r="R91" s="52"/>
      <c r="S91" s="52"/>
    </row>
    <row r="92" spans="18:19">
      <c r="R92" s="52"/>
      <c r="S92" s="52"/>
    </row>
    <row r="93" spans="18:19">
      <c r="R93" s="52"/>
      <c r="S93" s="52"/>
    </row>
    <row r="94" spans="18:19">
      <c r="R94" s="52"/>
      <c r="S94" s="52"/>
    </row>
    <row r="95" spans="18:19">
      <c r="R95" s="52"/>
      <c r="S95" s="52"/>
    </row>
    <row r="96" spans="18:19">
      <c r="R96" s="52"/>
      <c r="S96" s="52"/>
    </row>
    <row r="97" spans="18:19">
      <c r="R97" s="52"/>
      <c r="S97" s="52"/>
    </row>
    <row r="98" spans="18:19">
      <c r="R98" s="52"/>
      <c r="S98" s="52"/>
    </row>
    <row r="99" spans="18:19">
      <c r="R99" s="52"/>
      <c r="S99" s="52"/>
    </row>
    <row r="100" spans="18:19">
      <c r="R100" s="52"/>
      <c r="S100" s="52"/>
    </row>
    <row r="101" spans="18:19">
      <c r="R101" s="52"/>
      <c r="S101" s="52"/>
    </row>
    <row r="102" spans="18:19">
      <c r="R102" s="52"/>
      <c r="S102" s="52"/>
    </row>
    <row r="103" spans="18:19">
      <c r="R103" s="52"/>
      <c r="S103" s="52"/>
    </row>
    <row r="104" spans="18:19">
      <c r="R104" s="52"/>
      <c r="S104" s="52"/>
    </row>
    <row r="105" spans="18:19">
      <c r="R105" s="52"/>
      <c r="S105" s="52"/>
    </row>
    <row r="106" spans="18:19">
      <c r="R106" s="52"/>
      <c r="S106" s="52"/>
    </row>
    <row r="107" spans="18:19">
      <c r="R107" s="52"/>
      <c r="S107" s="52"/>
    </row>
    <row r="108" spans="18:19">
      <c r="R108" s="52"/>
      <c r="S108" s="52"/>
    </row>
    <row r="109" spans="18:19">
      <c r="R109" s="52"/>
      <c r="S109" s="52"/>
    </row>
    <row r="110" spans="18:19">
      <c r="R110" s="52"/>
      <c r="S110" s="52"/>
    </row>
    <row r="111" spans="18:19">
      <c r="R111" s="52"/>
      <c r="S111" s="52"/>
    </row>
    <row r="112" spans="18:19">
      <c r="R112" s="52"/>
      <c r="S112" s="52"/>
    </row>
    <row r="113" spans="18:19">
      <c r="R113" s="52"/>
      <c r="S113" s="52"/>
    </row>
    <row r="114" spans="18:19">
      <c r="R114" s="52"/>
      <c r="S114" s="52"/>
    </row>
    <row r="115" spans="18:19">
      <c r="R115" s="52"/>
      <c r="S115" s="52"/>
    </row>
    <row r="116" spans="18:19">
      <c r="R116" s="52"/>
      <c r="S116" s="52"/>
    </row>
    <row r="117" spans="18:19">
      <c r="R117" s="52"/>
      <c r="S117" s="52"/>
    </row>
    <row r="118" spans="18:19">
      <c r="R118" s="52"/>
      <c r="S118" s="52"/>
    </row>
    <row r="119" spans="18:19">
      <c r="R119" s="52"/>
      <c r="S119" s="52"/>
    </row>
    <row r="120" spans="18:19">
      <c r="R120" s="52"/>
      <c r="S120" s="52"/>
    </row>
    <row r="121" spans="18:19">
      <c r="R121" s="52"/>
      <c r="S121" s="52"/>
    </row>
    <row r="122" spans="18:19">
      <c r="R122" s="52"/>
      <c r="S122" s="52"/>
    </row>
    <row r="123" spans="18:19">
      <c r="R123" s="52"/>
      <c r="S123" s="52"/>
    </row>
    <row r="124" spans="18:19">
      <c r="R124" s="52"/>
      <c r="S124" s="52"/>
    </row>
    <row r="125" spans="18:19">
      <c r="R125" s="52"/>
      <c r="S125" s="52"/>
    </row>
    <row r="126" spans="18:19">
      <c r="R126" s="52"/>
      <c r="S126" s="52"/>
    </row>
    <row r="127" spans="18:19">
      <c r="R127" s="52"/>
      <c r="S127" s="52"/>
    </row>
    <row r="128" spans="18:19">
      <c r="R128" s="52"/>
      <c r="S128" s="52"/>
    </row>
    <row r="129" spans="18:19">
      <c r="R129" s="52"/>
      <c r="S129" s="52"/>
    </row>
    <row r="130" spans="18:19">
      <c r="R130" s="52"/>
      <c r="S130" s="52"/>
    </row>
    <row r="131" spans="18:19">
      <c r="R131" s="52"/>
      <c r="S131" s="52"/>
    </row>
    <row r="132" spans="18:19">
      <c r="R132" s="52"/>
      <c r="S132" s="52"/>
    </row>
    <row r="133" spans="18:19">
      <c r="R133" s="52"/>
      <c r="S133" s="52"/>
    </row>
    <row r="134" spans="18:19">
      <c r="R134" s="52"/>
      <c r="S134" s="52"/>
    </row>
    <row r="135" spans="18:19">
      <c r="R135" s="52"/>
      <c r="S135" s="52"/>
    </row>
    <row r="136" spans="18:19">
      <c r="R136" s="52"/>
      <c r="S136" s="52"/>
    </row>
    <row r="137" spans="18:19">
      <c r="R137" s="52"/>
      <c r="S137" s="52"/>
    </row>
    <row r="138" spans="18:19">
      <c r="R138" s="52"/>
      <c r="S138" s="52"/>
    </row>
    <row r="139" spans="18:19">
      <c r="R139" s="52"/>
      <c r="S139" s="52"/>
    </row>
    <row r="140" spans="18:19">
      <c r="R140" s="52"/>
      <c r="S140" s="52"/>
    </row>
    <row r="141" spans="18:19">
      <c r="R141" s="52"/>
      <c r="S141" s="52"/>
    </row>
    <row r="142" spans="18:19">
      <c r="R142" s="52"/>
      <c r="S142" s="52"/>
    </row>
    <row r="143" spans="18:19">
      <c r="R143" s="52"/>
      <c r="S143" s="52"/>
    </row>
    <row r="144" spans="18:19">
      <c r="R144" s="52"/>
      <c r="S144" s="52"/>
    </row>
    <row r="145" spans="18:19">
      <c r="R145" s="52"/>
      <c r="S145" s="52"/>
    </row>
    <row r="146" spans="18:19">
      <c r="R146" s="52"/>
      <c r="S146" s="52"/>
    </row>
    <row r="147" spans="18:19">
      <c r="R147" s="52"/>
      <c r="S147" s="52"/>
    </row>
    <row r="148" spans="18:19">
      <c r="R148" s="52"/>
      <c r="S148" s="52"/>
    </row>
    <row r="149" spans="18:19">
      <c r="R149" s="52"/>
      <c r="S149" s="52"/>
    </row>
    <row r="150" spans="18:19">
      <c r="R150" s="52"/>
      <c r="S150" s="52"/>
    </row>
    <row r="151" spans="18:19">
      <c r="R151" s="52"/>
      <c r="S151" s="52"/>
    </row>
    <row r="152" spans="18:19">
      <c r="R152" s="52"/>
      <c r="S152" s="52"/>
    </row>
    <row r="153" spans="18:19">
      <c r="R153" s="52"/>
      <c r="S153" s="52"/>
    </row>
    <row r="154" spans="18:19">
      <c r="R154" s="52"/>
      <c r="S154" s="52"/>
    </row>
    <row r="155" spans="18:19">
      <c r="R155" s="52"/>
      <c r="S155" s="52"/>
    </row>
    <row r="156" spans="18:19">
      <c r="R156" s="52"/>
      <c r="S156" s="52"/>
    </row>
    <row r="157" spans="18:19">
      <c r="R157" s="52"/>
      <c r="S157" s="52"/>
    </row>
    <row r="158" spans="18:19">
      <c r="R158" s="52"/>
      <c r="S158" s="52"/>
    </row>
    <row r="159" spans="18:19">
      <c r="R159" s="52"/>
      <c r="S159" s="52"/>
    </row>
    <row r="160" spans="18:19">
      <c r="R160" s="52"/>
      <c r="S160" s="52"/>
    </row>
    <row r="161" spans="18:19">
      <c r="R161" s="52"/>
      <c r="S161" s="52"/>
    </row>
    <row r="162" spans="18:19">
      <c r="R162" s="52"/>
      <c r="S162" s="52"/>
    </row>
    <row r="163" spans="18:19">
      <c r="R163" s="52"/>
      <c r="S163" s="52"/>
    </row>
    <row r="164" spans="18:19">
      <c r="R164" s="52"/>
      <c r="S164" s="52"/>
    </row>
    <row r="165" spans="18:19">
      <c r="R165" s="52"/>
      <c r="S165" s="52"/>
    </row>
    <row r="166" spans="18:19">
      <c r="R166" s="52"/>
      <c r="S166" s="52"/>
    </row>
    <row r="167" spans="18:19">
      <c r="R167" s="52"/>
      <c r="S167" s="52"/>
    </row>
    <row r="168" spans="18:19">
      <c r="R168" s="52"/>
      <c r="S168" s="52"/>
    </row>
    <row r="169" spans="18:19">
      <c r="R169" s="52"/>
      <c r="S169" s="52"/>
    </row>
    <row r="170" spans="18:19">
      <c r="R170" s="52"/>
      <c r="S170" s="52"/>
    </row>
    <row r="171" spans="18:19">
      <c r="R171" s="52"/>
      <c r="S171" s="52"/>
    </row>
    <row r="172" spans="18:19">
      <c r="R172" s="52"/>
      <c r="S172" s="52"/>
    </row>
    <row r="173" spans="18:19">
      <c r="R173" s="52"/>
      <c r="S173" s="52"/>
    </row>
    <row r="174" spans="18:19">
      <c r="R174" s="52"/>
      <c r="S174" s="52"/>
    </row>
    <row r="175" spans="18:19">
      <c r="R175" s="52"/>
      <c r="S175" s="52"/>
    </row>
    <row r="176" spans="18:19">
      <c r="R176" s="52"/>
      <c r="S176" s="52"/>
    </row>
    <row r="177" spans="18:19">
      <c r="R177" s="52"/>
      <c r="S177" s="52"/>
    </row>
    <row r="178" spans="18:19">
      <c r="R178" s="52"/>
      <c r="S178" s="52"/>
    </row>
    <row r="179" spans="18:19">
      <c r="R179" s="52"/>
      <c r="S179" s="52"/>
    </row>
    <row r="180" spans="18:19">
      <c r="R180" s="52"/>
      <c r="S180" s="52"/>
    </row>
    <row r="181" spans="18:19">
      <c r="R181" s="52"/>
      <c r="S181" s="52"/>
    </row>
    <row r="182" spans="18:19">
      <c r="R182" s="52"/>
      <c r="S182" s="52"/>
    </row>
    <row r="183" spans="18:19">
      <c r="R183" s="52"/>
      <c r="S183" s="52"/>
    </row>
    <row r="184" spans="18:19">
      <c r="R184" s="52"/>
      <c r="S184" s="52"/>
    </row>
    <row r="185" spans="18:19">
      <c r="R185" s="52"/>
      <c r="S185" s="52"/>
    </row>
    <row r="186" spans="18:19">
      <c r="R186" s="52"/>
      <c r="S186" s="52"/>
    </row>
    <row r="187" spans="18:19">
      <c r="R187" s="52"/>
      <c r="S187" s="52"/>
    </row>
    <row r="188" spans="18:19">
      <c r="R188" s="52"/>
      <c r="S188" s="52"/>
    </row>
    <row r="189" spans="18:19">
      <c r="R189" s="52"/>
      <c r="S189" s="52"/>
    </row>
    <row r="190" spans="18:19">
      <c r="R190" s="52"/>
      <c r="S190" s="52"/>
    </row>
    <row r="191" spans="18:19">
      <c r="R191" s="52"/>
      <c r="S191" s="52"/>
    </row>
    <row r="192" spans="18:19">
      <c r="R192" s="52"/>
      <c r="S192" s="52"/>
    </row>
    <row r="193" spans="18:19">
      <c r="R193" s="52"/>
      <c r="S193" s="52"/>
    </row>
    <row r="194" spans="18:19">
      <c r="R194" s="52"/>
      <c r="S194" s="52"/>
    </row>
    <row r="195" spans="18:19">
      <c r="R195" s="52"/>
      <c r="S195" s="52"/>
    </row>
    <row r="196" spans="18:19">
      <c r="R196" s="52"/>
      <c r="S196" s="52"/>
    </row>
    <row r="197" spans="18:19">
      <c r="R197" s="52"/>
      <c r="S197" s="52"/>
    </row>
    <row r="198" spans="18:19">
      <c r="R198" s="52"/>
      <c r="S198" s="52"/>
    </row>
    <row r="199" spans="18:19">
      <c r="R199" s="52"/>
      <c r="S199" s="52"/>
    </row>
    <row r="200" spans="18:19">
      <c r="R200" s="52"/>
      <c r="S200" s="52"/>
    </row>
    <row r="201" spans="18:19">
      <c r="R201" s="52"/>
      <c r="S201" s="52"/>
    </row>
    <row r="202" spans="18:19">
      <c r="R202" s="52"/>
      <c r="S202" s="52"/>
    </row>
    <row r="203" spans="18:19">
      <c r="R203" s="52"/>
      <c r="S203" s="52"/>
    </row>
    <row r="204" spans="18:19">
      <c r="R204" s="52"/>
      <c r="S204" s="52"/>
    </row>
    <row r="205" spans="18:19">
      <c r="R205" s="52"/>
      <c r="S205" s="52"/>
    </row>
    <row r="206" spans="18:19">
      <c r="R206" s="52"/>
      <c r="S206" s="52"/>
    </row>
    <row r="207" spans="18:19">
      <c r="R207" s="52"/>
      <c r="S207" s="52"/>
    </row>
    <row r="208" spans="18:19">
      <c r="R208" s="52"/>
      <c r="S208" s="52"/>
    </row>
    <row r="209" spans="5:19">
      <c r="R209" s="52"/>
      <c r="S209" s="52"/>
    </row>
    <row r="210" spans="5:19">
      <c r="R210" s="52"/>
      <c r="S210" s="52"/>
    </row>
    <row r="211" spans="5:19">
      <c r="R211" s="52"/>
      <c r="S211" s="52"/>
    </row>
    <row r="212" spans="5:19">
      <c r="R212" s="52"/>
      <c r="S212" s="52"/>
    </row>
    <row r="213" spans="5:19">
      <c r="R213" s="52"/>
      <c r="S213" s="52"/>
    </row>
    <row r="214" spans="5:19">
      <c r="R214" s="52"/>
      <c r="S214" s="52"/>
    </row>
    <row r="215" spans="5:19">
      <c r="R215" s="52"/>
      <c r="S215" s="52"/>
    </row>
    <row r="216" spans="5:19">
      <c r="R216" s="52"/>
      <c r="S216" s="52"/>
    </row>
    <row r="217" spans="5:19">
      <c r="R217" s="52"/>
      <c r="S217" s="52"/>
    </row>
    <row r="218" spans="5:19">
      <c r="R218" s="52"/>
      <c r="S218" s="52"/>
    </row>
    <row r="219" spans="5:19">
      <c r="R219" s="52"/>
      <c r="S219" s="52"/>
    </row>
    <row r="220" spans="5:19">
      <c r="R220" s="52"/>
      <c r="S220" s="52"/>
    </row>
    <row r="221" spans="5:19">
      <c r="R221" s="52"/>
      <c r="S221" s="52"/>
    </row>
    <row r="222" spans="5:19">
      <c r="R222" s="52"/>
      <c r="S222" s="52"/>
    </row>
    <row r="223" spans="5:19">
      <c r="E223" s="70"/>
      <c r="F223" s="70"/>
      <c r="G223" s="70"/>
      <c r="H223" s="70"/>
      <c r="R223" s="52"/>
      <c r="S223" s="52"/>
    </row>
    <row r="224" spans="5:19">
      <c r="E224" s="70"/>
      <c r="F224" s="70"/>
      <c r="G224" s="70"/>
      <c r="H224" s="70"/>
      <c r="R224" s="52"/>
      <c r="S224" s="52"/>
    </row>
    <row r="225" spans="3:19">
      <c r="E225" s="70"/>
      <c r="F225" s="70"/>
      <c r="G225" s="70"/>
      <c r="H225" s="70"/>
      <c r="R225" s="52"/>
      <c r="S225" s="52"/>
    </row>
    <row r="226" spans="3:19">
      <c r="E226" s="70"/>
      <c r="F226" s="70"/>
      <c r="G226" s="70"/>
      <c r="H226" s="70"/>
      <c r="R226" s="52"/>
      <c r="S226" s="52"/>
    </row>
    <row r="227" spans="3:19">
      <c r="E227" s="70"/>
      <c r="F227" s="70"/>
      <c r="G227" s="70"/>
      <c r="H227" s="70"/>
      <c r="R227" s="52"/>
      <c r="S227" s="52"/>
    </row>
    <row r="228" spans="3:19">
      <c r="E228" s="70"/>
      <c r="F228" s="70"/>
      <c r="G228" s="70"/>
      <c r="H228" s="70"/>
      <c r="R228" s="52"/>
      <c r="S228" s="52"/>
    </row>
    <row r="229" spans="3:19">
      <c r="E229" s="70"/>
      <c r="F229" s="70"/>
      <c r="G229" s="70"/>
      <c r="H229" s="70"/>
      <c r="R229" s="52"/>
      <c r="S229" s="52"/>
    </row>
    <row r="230" spans="3:19">
      <c r="E230" s="70"/>
      <c r="F230" s="70"/>
      <c r="G230" s="70"/>
      <c r="H230" s="70"/>
      <c r="R230" s="52"/>
      <c r="S230" s="52"/>
    </row>
    <row r="231" spans="3:19">
      <c r="C231" s="70"/>
      <c r="E231" s="70"/>
      <c r="F231" s="70"/>
      <c r="G231" s="70"/>
      <c r="H231" s="70"/>
      <c r="R231" s="52"/>
      <c r="S231" s="52"/>
    </row>
    <row r="232" spans="3:19">
      <c r="E232" s="70"/>
      <c r="F232" s="70"/>
      <c r="G232" s="70"/>
      <c r="H232" s="70"/>
      <c r="R232" s="52"/>
      <c r="S232" s="52"/>
    </row>
    <row r="233" spans="3:19">
      <c r="C233" s="70"/>
      <c r="E233" s="70"/>
      <c r="F233" s="70"/>
      <c r="G233" s="70"/>
      <c r="H233" s="70"/>
      <c r="R233" s="52"/>
      <c r="S233" s="52"/>
    </row>
    <row r="234" spans="3:19">
      <c r="C234" s="70"/>
      <c r="E234" s="70"/>
      <c r="F234" s="70"/>
      <c r="G234" s="70"/>
      <c r="H234" s="70"/>
      <c r="R234" s="52"/>
      <c r="S234" s="52"/>
    </row>
    <row r="235" spans="3:19">
      <c r="E235" s="70"/>
      <c r="F235" s="70"/>
      <c r="G235" s="70"/>
      <c r="H235" s="70"/>
      <c r="R235" s="52"/>
      <c r="S235" s="52"/>
    </row>
    <row r="236" spans="3:19">
      <c r="E236" s="70"/>
      <c r="F236" s="70"/>
      <c r="G236" s="70"/>
      <c r="H236" s="70"/>
      <c r="R236" s="52"/>
      <c r="S236" s="52"/>
    </row>
    <row r="237" spans="3:19">
      <c r="E237" s="70"/>
      <c r="F237" s="70"/>
      <c r="G237" s="70"/>
      <c r="H237" s="70"/>
      <c r="R237" s="52"/>
      <c r="S237" s="52"/>
    </row>
    <row r="238" spans="3:19">
      <c r="E238" s="70"/>
      <c r="F238" s="70"/>
      <c r="G238" s="70"/>
      <c r="H238" s="70"/>
      <c r="R238" s="52"/>
      <c r="S238" s="52"/>
    </row>
    <row r="239" spans="3:19">
      <c r="E239" s="70"/>
      <c r="F239" s="70"/>
      <c r="G239" s="70"/>
      <c r="H239" s="70"/>
      <c r="R239" s="52"/>
      <c r="S239" s="52"/>
    </row>
    <row r="240" spans="3:19">
      <c r="E240" s="70"/>
      <c r="F240" s="70"/>
      <c r="G240" s="70"/>
      <c r="H240" s="70"/>
      <c r="R240" s="52"/>
      <c r="S240" s="52"/>
    </row>
    <row r="241" spans="3:19">
      <c r="C241" s="70"/>
      <c r="E241" s="70"/>
      <c r="F241" s="70"/>
      <c r="G241" s="70"/>
      <c r="H241" s="70"/>
      <c r="R241" s="52"/>
      <c r="S241" s="52"/>
    </row>
    <row r="242" spans="3:19">
      <c r="E242" s="70"/>
      <c r="F242" s="70"/>
      <c r="G242" s="70"/>
      <c r="H242" s="70"/>
      <c r="R242" s="52"/>
      <c r="S242" s="52"/>
    </row>
    <row r="243" spans="3:19">
      <c r="E243" s="70"/>
      <c r="F243" s="70"/>
      <c r="G243" s="70"/>
      <c r="H243" s="70"/>
      <c r="R243" s="52"/>
      <c r="S243" s="52"/>
    </row>
    <row r="244" spans="3:19">
      <c r="E244" s="70"/>
      <c r="F244" s="70"/>
      <c r="G244" s="70"/>
      <c r="H244" s="70"/>
      <c r="R244" s="52"/>
      <c r="S244" s="52"/>
    </row>
    <row r="245" spans="3:19">
      <c r="E245" s="70"/>
      <c r="F245" s="70"/>
      <c r="G245" s="70"/>
      <c r="H245" s="70"/>
      <c r="R245" s="52"/>
      <c r="S245" s="52"/>
    </row>
    <row r="246" spans="3:19">
      <c r="E246" s="70"/>
      <c r="F246" s="70"/>
      <c r="G246" s="70"/>
      <c r="H246" s="70"/>
      <c r="R246" s="52"/>
      <c r="S246" s="52"/>
    </row>
    <row r="247" spans="3:19">
      <c r="E247" s="70"/>
      <c r="F247" s="70"/>
      <c r="G247" s="70"/>
      <c r="H247" s="70"/>
      <c r="R247" s="52"/>
      <c r="S247" s="52"/>
    </row>
    <row r="248" spans="3:19">
      <c r="E248" s="70"/>
      <c r="F248" s="70"/>
      <c r="G248" s="70"/>
      <c r="H248" s="70"/>
      <c r="R248" s="52"/>
      <c r="S248" s="52"/>
    </row>
    <row r="249" spans="3:19">
      <c r="E249" s="70"/>
      <c r="F249" s="70"/>
      <c r="G249" s="70"/>
      <c r="H249" s="70"/>
      <c r="R249" s="52"/>
      <c r="S249" s="52"/>
    </row>
    <row r="250" spans="3:19">
      <c r="E250" s="70"/>
      <c r="F250" s="70"/>
      <c r="G250" s="70"/>
      <c r="H250" s="70"/>
      <c r="R250" s="52"/>
      <c r="S250" s="52"/>
    </row>
    <row r="251" spans="3:19">
      <c r="E251" s="70"/>
      <c r="F251" s="70"/>
      <c r="G251" s="70"/>
      <c r="H251" s="70"/>
      <c r="R251" s="52"/>
      <c r="S251" s="52"/>
    </row>
    <row r="252" spans="3:19">
      <c r="E252" s="70"/>
      <c r="F252" s="70"/>
      <c r="G252" s="70"/>
      <c r="H252" s="70"/>
      <c r="R252" s="52"/>
      <c r="S252" s="52"/>
    </row>
    <row r="253" spans="3:19">
      <c r="E253" s="70"/>
      <c r="F253" s="70"/>
      <c r="G253" s="70"/>
      <c r="H253" s="70"/>
      <c r="R253" s="52"/>
      <c r="S253" s="52"/>
    </row>
    <row r="254" spans="3:19">
      <c r="E254" s="70"/>
      <c r="F254" s="70"/>
      <c r="G254" s="70"/>
      <c r="H254" s="70"/>
      <c r="R254" s="52"/>
      <c r="S254" s="52"/>
    </row>
    <row r="255" spans="3:19">
      <c r="R255" s="52"/>
      <c r="S255" s="52"/>
    </row>
    <row r="256" spans="3:19">
      <c r="R256" s="52"/>
      <c r="S256" s="52"/>
    </row>
    <row r="257" spans="3:19">
      <c r="R257" s="52"/>
      <c r="S257" s="52"/>
    </row>
    <row r="258" spans="3:19">
      <c r="C258" s="70"/>
      <c r="R258" s="52"/>
      <c r="S258" s="52"/>
    </row>
    <row r="259" spans="3:19">
      <c r="C259" s="70"/>
      <c r="R259" s="52"/>
      <c r="S259" s="52"/>
    </row>
    <row r="260" spans="3:19">
      <c r="C260" s="70"/>
      <c r="R260" s="52"/>
      <c r="S260" s="52"/>
    </row>
    <row r="261" spans="3:19">
      <c r="C261" s="70"/>
      <c r="R261" s="52"/>
      <c r="S261" s="52"/>
    </row>
    <row r="262" spans="3:19">
      <c r="C262" s="70"/>
      <c r="R262" s="52"/>
      <c r="S262" s="52"/>
    </row>
    <row r="263" spans="3:19">
      <c r="C263" s="70"/>
      <c r="R263" s="52"/>
      <c r="S263" s="52"/>
    </row>
    <row r="264" spans="3:19">
      <c r="C264" s="70"/>
      <c r="R264" s="52"/>
      <c r="S264" s="52"/>
    </row>
    <row r="265" spans="3:19">
      <c r="C265" s="70"/>
      <c r="R265" s="52"/>
      <c r="S265" s="52"/>
    </row>
    <row r="266" spans="3:19">
      <c r="R266" s="52"/>
      <c r="S266" s="52"/>
    </row>
    <row r="267" spans="3:19">
      <c r="D267" s="70"/>
      <c r="R267" s="52"/>
      <c r="S267" s="52"/>
    </row>
    <row r="268" spans="3:19">
      <c r="R268" s="52"/>
      <c r="S268" s="52"/>
    </row>
    <row r="269" spans="3:19">
      <c r="R269" s="52"/>
      <c r="S269" s="52"/>
    </row>
    <row r="270" spans="3:19">
      <c r="R270" s="52"/>
      <c r="S270" s="52"/>
    </row>
    <row r="271" spans="3:19">
      <c r="C271" s="70"/>
      <c r="R271" s="52"/>
      <c r="S271" s="52"/>
    </row>
    <row r="272" spans="3:19">
      <c r="C272" s="70"/>
      <c r="R272" s="52"/>
      <c r="S272" s="52"/>
    </row>
  </sheetData>
  <mergeCells count="14">
    <mergeCell ref="A1:B1"/>
    <mergeCell ref="A5:L5"/>
    <mergeCell ref="A7:A8"/>
    <mergeCell ref="B7:B8"/>
    <mergeCell ref="C7:D8"/>
    <mergeCell ref="E7:I7"/>
    <mergeCell ref="J7:J8"/>
    <mergeCell ref="K7:K8"/>
    <mergeCell ref="L7:L8"/>
    <mergeCell ref="C9:D9"/>
    <mergeCell ref="C10:D10"/>
    <mergeCell ref="C13:D13"/>
    <mergeCell ref="C17:D17"/>
    <mergeCell ref="A18:L18"/>
  </mergeCells>
  <hyperlinks>
    <hyperlink ref="A5" location="Меню!A1" display="СТОЛБИКИ ПЕРЕДВИЖ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AMJ290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13.85546875" style="385" customWidth="1"/>
    <col min="2" max="2" width="8.42578125" style="385" customWidth="1"/>
    <col min="3" max="3" width="10.42578125" style="121" customWidth="1"/>
    <col min="4" max="4" width="0.140625" style="121" hidden="1" customWidth="1"/>
    <col min="5" max="5" width="13.28515625" style="121" customWidth="1"/>
    <col min="6" max="6" width="10" style="121" customWidth="1"/>
    <col min="7" max="7" width="14.28515625" style="121" customWidth="1"/>
    <col min="8" max="8" width="12.85546875" style="121" customWidth="1"/>
    <col min="9" max="9" width="8" style="121" customWidth="1"/>
    <col min="10" max="10" width="6.7109375" style="121" customWidth="1"/>
    <col min="11" max="12" width="8.85546875" style="121" customWidth="1"/>
    <col min="13" max="13" width="6.140625" style="121" customWidth="1"/>
    <col min="14" max="14" width="6.28515625" style="121" customWidth="1"/>
    <col min="15" max="15" width="9.42578125" style="52" customWidth="1"/>
    <col min="16" max="16" width="10.140625" style="52" customWidth="1"/>
    <col min="17" max="17" width="10.85546875" style="52" customWidth="1"/>
    <col min="18" max="18" width="12.5703125" style="386" customWidth="1"/>
    <col min="19" max="19" width="10.5703125" style="387" customWidth="1"/>
    <col min="20" max="21" width="12.140625" style="386" customWidth="1"/>
    <col min="22" max="1024" width="9.140625" style="387"/>
  </cols>
  <sheetData>
    <row r="1" spans="1:22" ht="31.5" customHeight="1">
      <c r="A1" s="2115"/>
      <c r="B1" s="2115"/>
      <c r="C1" s="2115"/>
      <c r="D1" s="52"/>
      <c r="E1" s="52"/>
      <c r="F1" s="52"/>
      <c r="G1" s="52"/>
      <c r="H1" s="52"/>
      <c r="I1" s="52"/>
      <c r="T1" s="52"/>
      <c r="U1" s="52"/>
    </row>
    <row r="2" spans="1:22">
      <c r="A2" s="54"/>
      <c r="B2" s="54"/>
      <c r="C2" s="55"/>
      <c r="D2" s="54"/>
      <c r="E2" s="54"/>
      <c r="F2" s="54"/>
      <c r="G2" s="56" t="s">
        <v>131</v>
      </c>
      <c r="H2" s="57" t="s">
        <v>2</v>
      </c>
      <c r="I2" s="367"/>
      <c r="K2" s="367"/>
      <c r="L2" s="367"/>
      <c r="N2" s="365"/>
      <c r="O2" s="59"/>
      <c r="T2" s="52"/>
      <c r="U2" s="52"/>
    </row>
    <row r="3" spans="1:22" ht="15.75" customHeight="1">
      <c r="A3" s="61" t="s">
        <v>4</v>
      </c>
      <c r="B3" s="58" t="s">
        <v>5</v>
      </c>
      <c r="D3" s="58"/>
      <c r="E3" s="54"/>
      <c r="F3" s="54"/>
      <c r="G3" s="56" t="s">
        <v>132</v>
      </c>
      <c r="H3" s="57" t="s">
        <v>7</v>
      </c>
      <c r="I3" s="367"/>
      <c r="K3" s="367"/>
      <c r="L3" s="367"/>
      <c r="M3" s="367"/>
      <c r="N3" s="365"/>
      <c r="O3" s="59"/>
      <c r="T3" s="52"/>
      <c r="U3" s="52"/>
    </row>
    <row r="4" spans="1:22">
      <c r="A4" s="121"/>
      <c r="B4" s="121"/>
      <c r="C4" s="385"/>
      <c r="G4" s="368"/>
      <c r="J4" s="368"/>
      <c r="K4" s="368"/>
      <c r="L4" s="368"/>
      <c r="M4" s="368"/>
      <c r="O4" s="65"/>
      <c r="T4" s="52"/>
      <c r="U4" s="52"/>
    </row>
    <row r="5" spans="1:22">
      <c r="A5" s="2116" t="s">
        <v>1738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62"/>
      <c r="T5" s="52"/>
      <c r="U5" s="52"/>
    </row>
    <row r="6" spans="1:22">
      <c r="A6" s="62"/>
      <c r="B6" s="62"/>
      <c r="C6" s="62"/>
      <c r="D6" s="62"/>
      <c r="E6" s="62"/>
      <c r="F6" s="62"/>
      <c r="G6" s="62"/>
      <c r="H6" s="62"/>
      <c r="I6" s="62"/>
      <c r="J6" s="62"/>
      <c r="T6" s="52"/>
      <c r="U6" s="52"/>
    </row>
    <row r="7" spans="1:22" ht="12.75" customHeight="1">
      <c r="A7" s="2120" t="s">
        <v>562</v>
      </c>
      <c r="B7" s="2119" t="s">
        <v>563</v>
      </c>
      <c r="C7" s="2118" t="s">
        <v>135</v>
      </c>
      <c r="D7" s="2118"/>
      <c r="E7" s="2118" t="s">
        <v>138</v>
      </c>
      <c r="F7" s="2118"/>
      <c r="G7" s="2118"/>
      <c r="H7" s="2118"/>
      <c r="I7" s="2118"/>
      <c r="J7" s="2118"/>
      <c r="K7" s="2118"/>
      <c r="L7" s="2120" t="s">
        <v>139</v>
      </c>
      <c r="M7" s="2120" t="s">
        <v>1649</v>
      </c>
      <c r="N7" s="2120" t="s">
        <v>141</v>
      </c>
      <c r="T7" s="52"/>
      <c r="U7" s="52"/>
    </row>
    <row r="8" spans="1:22" ht="46.5" customHeight="1">
      <c r="A8" s="2120"/>
      <c r="B8" s="2119"/>
      <c r="C8" s="2118"/>
      <c r="D8" s="2118"/>
      <c r="E8" s="66" t="s">
        <v>351</v>
      </c>
      <c r="F8" s="67" t="s">
        <v>1650</v>
      </c>
      <c r="G8" s="69" t="s">
        <v>1610</v>
      </c>
      <c r="H8" s="69" t="s">
        <v>567</v>
      </c>
      <c r="I8" s="69" t="s">
        <v>1651</v>
      </c>
      <c r="J8" s="69" t="s">
        <v>146</v>
      </c>
      <c r="K8" s="69" t="s">
        <v>144</v>
      </c>
      <c r="L8" s="2120"/>
      <c r="M8" s="2120"/>
      <c r="N8" s="2120"/>
      <c r="O8" s="70"/>
      <c r="P8" s="70"/>
      <c r="Q8" s="70"/>
      <c r="R8" s="388"/>
      <c r="T8" s="70"/>
      <c r="U8" s="70"/>
      <c r="V8" s="70"/>
    </row>
    <row r="9" spans="1:22" ht="12" customHeight="1">
      <c r="A9" s="2169" t="s">
        <v>1676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2169"/>
      <c r="N9" s="2169"/>
      <c r="R9" s="53"/>
      <c r="T9" s="52"/>
      <c r="U9" s="52"/>
    </row>
    <row r="10" spans="1:22" ht="83.25" customHeight="1">
      <c r="A10" s="394" t="s">
        <v>1739</v>
      </c>
      <c r="B10" s="395"/>
      <c r="C10" s="2220"/>
      <c r="D10" s="2220"/>
      <c r="E10" s="396" t="s">
        <v>1658</v>
      </c>
      <c r="F10" s="396" t="s">
        <v>1678</v>
      </c>
      <c r="G10" s="397" t="s">
        <v>1659</v>
      </c>
      <c r="H10" s="397" t="s">
        <v>1666</v>
      </c>
      <c r="I10" s="397">
        <v>1000</v>
      </c>
      <c r="J10" s="397">
        <v>3.6</v>
      </c>
      <c r="K10" s="397">
        <v>1.4999999999999999E-2</v>
      </c>
      <c r="L10" s="397"/>
      <c r="M10" s="397">
        <v>2000</v>
      </c>
      <c r="N10" s="398">
        <v>2145</v>
      </c>
      <c r="R10" s="53"/>
      <c r="S10" s="386"/>
      <c r="T10" s="52"/>
      <c r="U10" s="52"/>
    </row>
    <row r="11" spans="1:22" ht="83.25" customHeight="1">
      <c r="A11" s="182" t="s">
        <v>1740</v>
      </c>
      <c r="B11" s="377" t="s">
        <v>1741</v>
      </c>
      <c r="C11" s="2129"/>
      <c r="D11" s="2129"/>
      <c r="E11" s="133" t="s">
        <v>1658</v>
      </c>
      <c r="F11" s="133" t="s">
        <v>1678</v>
      </c>
      <c r="G11" s="75" t="s">
        <v>1659</v>
      </c>
      <c r="H11" s="75" t="s">
        <v>1666</v>
      </c>
      <c r="I11" s="75">
        <v>1000</v>
      </c>
      <c r="J11" s="75">
        <v>3.7</v>
      </c>
      <c r="K11" s="75">
        <v>1.4999999999999999E-2</v>
      </c>
      <c r="L11" s="76" t="s">
        <v>158</v>
      </c>
      <c r="M11" s="75">
        <v>2110</v>
      </c>
      <c r="N11" s="102">
        <v>2265</v>
      </c>
      <c r="R11" s="53"/>
      <c r="S11" s="386"/>
      <c r="T11" s="52"/>
      <c r="U11" s="52"/>
    </row>
    <row r="12" spans="1:22" ht="83.25" customHeight="1">
      <c r="A12" s="182" t="s">
        <v>1742</v>
      </c>
      <c r="B12" s="377"/>
      <c r="C12" s="275"/>
      <c r="D12" s="131"/>
      <c r="E12" s="133" t="s">
        <v>1658</v>
      </c>
      <c r="F12" s="133" t="s">
        <v>1743</v>
      </c>
      <c r="G12" s="75" t="s">
        <v>1659</v>
      </c>
      <c r="H12" s="75" t="s">
        <v>1666</v>
      </c>
      <c r="I12" s="75">
        <v>1000</v>
      </c>
      <c r="J12" s="75">
        <v>3.4</v>
      </c>
      <c r="K12" s="75">
        <v>8.5999999999999993E-2</v>
      </c>
      <c r="L12" s="76" t="s">
        <v>158</v>
      </c>
      <c r="M12" s="75">
        <v>1915</v>
      </c>
      <c r="N12" s="102">
        <v>2055</v>
      </c>
      <c r="R12" s="53"/>
      <c r="S12" s="386"/>
      <c r="T12" s="52"/>
      <c r="U12" s="52"/>
    </row>
    <row r="13" spans="1:22" ht="83.25" customHeight="1">
      <c r="A13" s="182" t="s">
        <v>1741</v>
      </c>
      <c r="B13" s="377"/>
      <c r="C13" s="275"/>
      <c r="D13" s="131"/>
      <c r="E13" s="133" t="s">
        <v>1658</v>
      </c>
      <c r="F13" s="133" t="s">
        <v>1743</v>
      </c>
      <c r="G13" s="75" t="s">
        <v>1659</v>
      </c>
      <c r="H13" s="75" t="s">
        <v>1666</v>
      </c>
      <c r="I13" s="75">
        <v>1000</v>
      </c>
      <c r="J13" s="75">
        <v>3.2</v>
      </c>
      <c r="K13" s="75">
        <v>8.5999999999999993E-2</v>
      </c>
      <c r="L13" s="76" t="s">
        <v>158</v>
      </c>
      <c r="M13" s="75">
        <v>2110</v>
      </c>
      <c r="N13" s="102">
        <v>2265</v>
      </c>
      <c r="R13" s="53"/>
      <c r="S13" s="386"/>
      <c r="T13" s="52"/>
      <c r="U13" s="52"/>
    </row>
    <row r="14" spans="1:22" ht="99" customHeight="1">
      <c r="A14" s="78" t="s">
        <v>1744</v>
      </c>
      <c r="B14" s="80"/>
      <c r="C14" s="433"/>
      <c r="D14" s="79" t="s">
        <v>1658</v>
      </c>
      <c r="E14" s="79" t="s">
        <v>1658</v>
      </c>
      <c r="F14" s="79" t="s">
        <v>1743</v>
      </c>
      <c r="G14" s="80" t="s">
        <v>1659</v>
      </c>
      <c r="H14" s="288" t="s">
        <v>1715</v>
      </c>
      <c r="I14" s="80">
        <v>800</v>
      </c>
      <c r="J14" s="80"/>
      <c r="K14" s="80"/>
      <c r="L14" s="81" t="s">
        <v>327</v>
      </c>
      <c r="M14" s="80">
        <v>3400</v>
      </c>
      <c r="N14" s="434">
        <v>3655</v>
      </c>
      <c r="R14" s="53"/>
      <c r="S14" s="52"/>
      <c r="T14" s="52"/>
      <c r="U14" s="52"/>
    </row>
    <row r="15" spans="1:22" ht="12" customHeight="1">
      <c r="A15" s="2169" t="s">
        <v>1697</v>
      </c>
      <c r="B15" s="2169"/>
      <c r="C15" s="2169"/>
      <c r="D15" s="2169"/>
      <c r="E15" s="2169"/>
      <c r="F15" s="2169"/>
      <c r="G15" s="2169"/>
      <c r="H15" s="2169"/>
      <c r="I15" s="2169"/>
      <c r="J15" s="2169"/>
      <c r="K15" s="2169"/>
      <c r="L15" s="2169"/>
      <c r="M15" s="2169"/>
      <c r="N15" s="2169"/>
      <c r="R15" s="53"/>
      <c r="T15" s="52"/>
      <c r="U15" s="52"/>
    </row>
    <row r="16" spans="1:22" ht="106.5" customHeight="1">
      <c r="A16" s="1255" t="s">
        <v>8681</v>
      </c>
      <c r="B16" s="415" t="s">
        <v>1745</v>
      </c>
      <c r="C16" s="2211"/>
      <c r="D16" s="2211"/>
      <c r="E16" s="354" t="s">
        <v>1658</v>
      </c>
      <c r="F16" s="354" t="s">
        <v>1665</v>
      </c>
      <c r="G16" s="148" t="s">
        <v>1659</v>
      </c>
      <c r="H16" s="148" t="s">
        <v>1666</v>
      </c>
      <c r="I16" s="74">
        <v>1000</v>
      </c>
      <c r="J16" s="74">
        <v>3.4</v>
      </c>
      <c r="K16" s="74">
        <v>8.9999999999999993E-3</v>
      </c>
      <c r="L16" s="149" t="s">
        <v>158</v>
      </c>
      <c r="M16" s="148">
        <v>2120</v>
      </c>
      <c r="N16" s="435">
        <v>2275</v>
      </c>
      <c r="R16" s="53"/>
      <c r="S16" s="386"/>
      <c r="T16" s="52"/>
      <c r="U16" s="52"/>
    </row>
    <row r="17" spans="1:21" ht="12" customHeight="1">
      <c r="A17" s="2169" t="s">
        <v>1713</v>
      </c>
      <c r="B17" s="2169"/>
      <c r="C17" s="2169"/>
      <c r="D17" s="2169"/>
      <c r="E17" s="2169"/>
      <c r="F17" s="2169"/>
      <c r="G17" s="2169"/>
      <c r="H17" s="2169"/>
      <c r="I17" s="2169"/>
      <c r="J17" s="2169"/>
      <c r="K17" s="2169"/>
      <c r="L17" s="2169"/>
      <c r="M17" s="2169"/>
      <c r="N17" s="2169"/>
      <c r="R17" s="53"/>
      <c r="T17" s="52"/>
      <c r="U17" s="52"/>
    </row>
    <row r="18" spans="1:21" ht="106.5" customHeight="1">
      <c r="A18" s="78" t="s">
        <v>1746</v>
      </c>
      <c r="B18" s="80"/>
      <c r="C18" s="79"/>
      <c r="D18" s="79"/>
      <c r="E18" s="79" t="s">
        <v>1658</v>
      </c>
      <c r="F18" s="79" t="s">
        <v>1654</v>
      </c>
      <c r="G18" s="80" t="s">
        <v>1659</v>
      </c>
      <c r="H18" s="80" t="s">
        <v>1747</v>
      </c>
      <c r="I18" s="81">
        <v>1000</v>
      </c>
      <c r="J18" s="80">
        <v>7.2</v>
      </c>
      <c r="K18" s="80">
        <v>0.02</v>
      </c>
      <c r="L18" s="81" t="s">
        <v>158</v>
      </c>
      <c r="M18" s="80">
        <v>2715</v>
      </c>
      <c r="N18" s="82">
        <v>2915</v>
      </c>
      <c r="R18" s="53"/>
      <c r="S18" s="386"/>
      <c r="T18" s="52"/>
      <c r="U18" s="52"/>
    </row>
    <row r="19" spans="1:21" ht="106.5" customHeight="1">
      <c r="A19" s="78" t="s">
        <v>1748</v>
      </c>
      <c r="B19" s="75"/>
      <c r="C19" s="133"/>
      <c r="D19" s="79"/>
      <c r="E19" s="79" t="s">
        <v>1658</v>
      </c>
      <c r="F19" s="79" t="s">
        <v>1654</v>
      </c>
      <c r="G19" s="80" t="s">
        <v>1659</v>
      </c>
      <c r="H19" s="80" t="s">
        <v>1747</v>
      </c>
      <c r="I19" s="81">
        <v>1000</v>
      </c>
      <c r="J19" s="80">
        <v>7.9</v>
      </c>
      <c r="K19" s="80">
        <v>0.02</v>
      </c>
      <c r="L19" s="81" t="s">
        <v>158</v>
      </c>
      <c r="M19" s="80">
        <v>3040</v>
      </c>
      <c r="N19" s="82">
        <v>3265</v>
      </c>
      <c r="R19" s="53"/>
      <c r="S19" s="386"/>
      <c r="T19" s="52"/>
      <c r="U19" s="52"/>
    </row>
    <row r="20" spans="1:21" ht="12" customHeight="1">
      <c r="A20" s="2169" t="s">
        <v>1710</v>
      </c>
      <c r="B20" s="2169"/>
      <c r="C20" s="2169"/>
      <c r="D20" s="2169"/>
      <c r="E20" s="2169"/>
      <c r="F20" s="2169"/>
      <c r="G20" s="2169"/>
      <c r="H20" s="2169"/>
      <c r="I20" s="2169"/>
      <c r="J20" s="2169"/>
      <c r="K20" s="2169"/>
      <c r="L20" s="2169"/>
      <c r="M20" s="2169"/>
      <c r="N20" s="2169"/>
      <c r="R20" s="53"/>
      <c r="T20" s="52"/>
      <c r="U20" s="52"/>
    </row>
    <row r="21" spans="1:21" ht="106.5" customHeight="1">
      <c r="A21" s="78" t="s">
        <v>1749</v>
      </c>
      <c r="B21" s="80"/>
      <c r="C21" s="79"/>
      <c r="D21" s="85"/>
      <c r="E21" s="79" t="s">
        <v>1658</v>
      </c>
      <c r="F21" s="80" t="s">
        <v>929</v>
      </c>
      <c r="G21" s="80" t="s">
        <v>1659</v>
      </c>
      <c r="H21" s="80" t="s">
        <v>1660</v>
      </c>
      <c r="I21" s="81">
        <v>1000</v>
      </c>
      <c r="J21" s="80">
        <v>3.8</v>
      </c>
      <c r="K21" s="80">
        <v>0.02</v>
      </c>
      <c r="L21" s="81" t="s">
        <v>158</v>
      </c>
      <c r="M21" s="80">
        <v>6175</v>
      </c>
      <c r="N21" s="82">
        <v>6630</v>
      </c>
      <c r="R21" s="53"/>
      <c r="S21" s="386"/>
      <c r="T21" s="52"/>
      <c r="U21" s="52"/>
    </row>
    <row r="22" spans="1:21" ht="12" customHeight="1">
      <c r="A22" s="2169" t="s">
        <v>1750</v>
      </c>
      <c r="B22" s="2169"/>
      <c r="C22" s="2169"/>
      <c r="D22" s="2169"/>
      <c r="E22" s="2169"/>
      <c r="F22" s="2169"/>
      <c r="G22" s="2169"/>
      <c r="H22" s="2169"/>
      <c r="I22" s="2169"/>
      <c r="J22" s="2169"/>
      <c r="K22" s="2169"/>
      <c r="L22" s="2169"/>
      <c r="M22" s="2169"/>
      <c r="N22" s="2169"/>
      <c r="R22" s="53"/>
      <c r="T22" s="52"/>
      <c r="U22" s="52"/>
    </row>
    <row r="23" spans="1:21" ht="106.5" customHeight="1">
      <c r="A23" s="78" t="s">
        <v>1751</v>
      </c>
      <c r="B23" s="80"/>
      <c r="C23" s="2133"/>
      <c r="D23" s="79"/>
      <c r="E23" s="79" t="s">
        <v>1658</v>
      </c>
      <c r="F23" s="79" t="s">
        <v>1654</v>
      </c>
      <c r="G23" s="80" t="s">
        <v>1659</v>
      </c>
      <c r="H23" s="80" t="s">
        <v>1660</v>
      </c>
      <c r="I23" s="81">
        <v>1000</v>
      </c>
      <c r="J23" s="80">
        <v>3.3</v>
      </c>
      <c r="K23" s="80">
        <v>8.5999999999999993E-2</v>
      </c>
      <c r="L23" s="81" t="s">
        <v>158</v>
      </c>
      <c r="M23" s="80">
        <v>1950</v>
      </c>
      <c r="N23" s="82">
        <v>2095</v>
      </c>
      <c r="R23" s="53"/>
      <c r="S23" s="386"/>
      <c r="T23" s="52"/>
      <c r="U23" s="52"/>
    </row>
    <row r="24" spans="1:21" ht="106.5" customHeight="1">
      <c r="A24" s="207" t="s">
        <v>1752</v>
      </c>
      <c r="B24" s="288"/>
      <c r="C24" s="2133"/>
      <c r="D24" s="79"/>
      <c r="E24" s="153" t="s">
        <v>1658</v>
      </c>
      <c r="F24" s="153" t="s">
        <v>1654</v>
      </c>
      <c r="G24" s="288" t="s">
        <v>1659</v>
      </c>
      <c r="H24" s="288" t="s">
        <v>1747</v>
      </c>
      <c r="I24" s="289">
        <v>1000</v>
      </c>
      <c r="J24" s="288">
        <v>7.5</v>
      </c>
      <c r="K24" s="288">
        <v>0.02</v>
      </c>
      <c r="L24" s="289" t="s">
        <v>158</v>
      </c>
      <c r="M24" s="288">
        <v>2785</v>
      </c>
      <c r="N24" s="290">
        <v>2990</v>
      </c>
      <c r="R24" s="53"/>
      <c r="S24" s="386"/>
      <c r="T24" s="52"/>
      <c r="U24" s="52"/>
    </row>
    <row r="25" spans="1:21" ht="117.75" customHeight="1">
      <c r="A25" s="2232" t="s">
        <v>1661</v>
      </c>
      <c r="B25" s="2232"/>
      <c r="C25" s="2232"/>
      <c r="D25" s="2232"/>
      <c r="E25" s="2232"/>
      <c r="F25" s="2232"/>
      <c r="G25" s="2232"/>
      <c r="H25" s="2232"/>
      <c r="I25" s="2232"/>
      <c r="J25" s="2232"/>
      <c r="K25" s="2232"/>
      <c r="L25" s="2232"/>
      <c r="M25" s="2232"/>
      <c r="N25" s="2232"/>
      <c r="R25" s="53"/>
      <c r="T25" s="52"/>
      <c r="U25" s="52"/>
    </row>
    <row r="26" spans="1:21">
      <c r="T26" s="52"/>
      <c r="U26" s="52"/>
    </row>
    <row r="27" spans="1:21">
      <c r="T27" s="52"/>
      <c r="U27" s="52"/>
    </row>
    <row r="28" spans="1:21">
      <c r="T28" s="52"/>
      <c r="U28" s="52"/>
    </row>
    <row r="29" spans="1:21">
      <c r="T29" s="52"/>
      <c r="U29" s="52"/>
    </row>
    <row r="30" spans="1:21">
      <c r="T30" s="52"/>
      <c r="U30" s="52"/>
    </row>
    <row r="31" spans="1:21">
      <c r="T31" s="52"/>
      <c r="U31" s="52"/>
    </row>
    <row r="32" spans="1:21">
      <c r="T32" s="52"/>
      <c r="U32" s="52"/>
    </row>
    <row r="33" spans="20:21">
      <c r="T33" s="52"/>
      <c r="U33" s="52"/>
    </row>
    <row r="34" spans="20:21">
      <c r="T34" s="52"/>
      <c r="U34" s="52"/>
    </row>
    <row r="35" spans="20:21">
      <c r="T35" s="52"/>
      <c r="U35" s="52"/>
    </row>
    <row r="36" spans="20:21">
      <c r="T36" s="52"/>
      <c r="U36" s="52"/>
    </row>
    <row r="37" spans="20:21">
      <c r="T37" s="52"/>
      <c r="U37" s="52"/>
    </row>
    <row r="38" spans="20:21">
      <c r="T38" s="52"/>
      <c r="U38" s="52"/>
    </row>
    <row r="39" spans="20:21">
      <c r="T39" s="52"/>
      <c r="U39" s="52"/>
    </row>
    <row r="40" spans="20:21">
      <c r="T40" s="52"/>
      <c r="U40" s="52"/>
    </row>
    <row r="41" spans="20:21">
      <c r="T41" s="52"/>
      <c r="U41" s="52"/>
    </row>
    <row r="42" spans="20:21">
      <c r="T42" s="52"/>
      <c r="U42" s="52"/>
    </row>
    <row r="43" spans="20:21">
      <c r="T43" s="52"/>
      <c r="U43" s="52"/>
    </row>
    <row r="44" spans="20:21">
      <c r="T44" s="52"/>
      <c r="U44" s="52"/>
    </row>
    <row r="45" spans="20:21">
      <c r="T45" s="52"/>
      <c r="U45" s="52"/>
    </row>
    <row r="46" spans="20:21">
      <c r="T46" s="52"/>
      <c r="U46" s="52"/>
    </row>
    <row r="47" spans="20:21">
      <c r="T47" s="52"/>
      <c r="U47" s="52"/>
    </row>
    <row r="48" spans="20:21">
      <c r="T48" s="52"/>
      <c r="U48" s="52"/>
    </row>
    <row r="49" spans="20:21">
      <c r="T49" s="52"/>
      <c r="U49" s="52"/>
    </row>
    <row r="50" spans="20:21">
      <c r="T50" s="52"/>
      <c r="U50" s="52"/>
    </row>
    <row r="51" spans="20:21">
      <c r="T51" s="52"/>
      <c r="U51" s="52"/>
    </row>
    <row r="52" spans="20:21">
      <c r="T52" s="52"/>
      <c r="U52" s="52"/>
    </row>
    <row r="53" spans="20:21">
      <c r="T53" s="52"/>
      <c r="U53" s="52"/>
    </row>
    <row r="54" spans="20:21">
      <c r="T54" s="52"/>
      <c r="U54" s="52"/>
    </row>
    <row r="55" spans="20:21">
      <c r="T55" s="52"/>
      <c r="U55" s="52"/>
    </row>
    <row r="56" spans="20:21">
      <c r="T56" s="52"/>
      <c r="U56" s="52"/>
    </row>
    <row r="57" spans="20:21">
      <c r="T57" s="52"/>
      <c r="U57" s="52"/>
    </row>
    <row r="58" spans="20:21">
      <c r="T58" s="52"/>
      <c r="U58" s="52"/>
    </row>
    <row r="59" spans="20:21">
      <c r="T59" s="52"/>
      <c r="U59" s="52"/>
    </row>
    <row r="60" spans="20:21">
      <c r="T60" s="52"/>
      <c r="U60" s="52"/>
    </row>
    <row r="61" spans="20:21">
      <c r="T61" s="52"/>
      <c r="U61" s="52"/>
    </row>
    <row r="62" spans="20:21">
      <c r="T62" s="52"/>
      <c r="U62" s="52"/>
    </row>
    <row r="63" spans="20:21">
      <c r="T63" s="52"/>
      <c r="U63" s="52"/>
    </row>
    <row r="64" spans="20:21">
      <c r="T64" s="52"/>
      <c r="U64" s="52"/>
    </row>
    <row r="65" spans="20:21">
      <c r="T65" s="52"/>
      <c r="U65" s="52"/>
    </row>
    <row r="66" spans="20:21">
      <c r="T66" s="52"/>
      <c r="U66" s="52"/>
    </row>
    <row r="67" spans="20:21">
      <c r="T67" s="52"/>
      <c r="U67" s="52"/>
    </row>
    <row r="68" spans="20:21">
      <c r="T68" s="52"/>
      <c r="U68" s="52"/>
    </row>
    <row r="69" spans="20:21">
      <c r="T69" s="52"/>
      <c r="U69" s="52"/>
    </row>
    <row r="70" spans="20:21">
      <c r="T70" s="52"/>
      <c r="U70" s="52"/>
    </row>
    <row r="71" spans="20:21">
      <c r="T71" s="52"/>
      <c r="U71" s="52"/>
    </row>
    <row r="72" spans="20:21">
      <c r="T72" s="52"/>
      <c r="U72" s="52"/>
    </row>
    <row r="73" spans="20:21">
      <c r="T73" s="52"/>
      <c r="U73" s="52"/>
    </row>
    <row r="74" spans="20:21">
      <c r="T74" s="52"/>
      <c r="U74" s="52"/>
    </row>
    <row r="75" spans="20:21">
      <c r="T75" s="52"/>
      <c r="U75" s="52"/>
    </row>
    <row r="76" spans="20:21">
      <c r="T76" s="52"/>
      <c r="U76" s="52"/>
    </row>
    <row r="77" spans="20:21">
      <c r="T77" s="52"/>
      <c r="U77" s="52"/>
    </row>
    <row r="78" spans="20:21">
      <c r="T78" s="52"/>
      <c r="U78" s="52"/>
    </row>
    <row r="79" spans="20:21">
      <c r="T79" s="52"/>
      <c r="U79" s="52"/>
    </row>
    <row r="80" spans="20:21">
      <c r="T80" s="52"/>
      <c r="U80" s="52"/>
    </row>
    <row r="81" spans="20:21">
      <c r="T81" s="52"/>
      <c r="U81" s="52"/>
    </row>
    <row r="82" spans="20:21">
      <c r="T82" s="52"/>
      <c r="U82" s="52"/>
    </row>
    <row r="83" spans="20:21">
      <c r="T83" s="52"/>
      <c r="U83" s="52"/>
    </row>
    <row r="84" spans="20:21">
      <c r="T84" s="52"/>
      <c r="U84" s="52"/>
    </row>
    <row r="85" spans="20:21">
      <c r="T85" s="52"/>
      <c r="U85" s="52"/>
    </row>
    <row r="86" spans="20:21">
      <c r="T86" s="52"/>
      <c r="U86" s="52"/>
    </row>
    <row r="87" spans="20:21">
      <c r="T87" s="52"/>
      <c r="U87" s="52"/>
    </row>
    <row r="88" spans="20:21">
      <c r="T88" s="52"/>
      <c r="U88" s="52"/>
    </row>
    <row r="89" spans="20:21">
      <c r="T89" s="52"/>
      <c r="U89" s="52"/>
    </row>
    <row r="90" spans="20:21">
      <c r="T90" s="52"/>
      <c r="U90" s="52"/>
    </row>
    <row r="91" spans="20:21">
      <c r="T91" s="52"/>
      <c r="U91" s="52"/>
    </row>
    <row r="92" spans="20:21">
      <c r="T92" s="52"/>
      <c r="U92" s="52"/>
    </row>
    <row r="93" spans="20:21">
      <c r="T93" s="52"/>
      <c r="U93" s="52"/>
    </row>
    <row r="94" spans="20:21">
      <c r="T94" s="52"/>
      <c r="U94" s="52"/>
    </row>
    <row r="95" spans="20:21">
      <c r="T95" s="52"/>
      <c r="U95" s="52"/>
    </row>
    <row r="96" spans="20:21">
      <c r="T96" s="52"/>
      <c r="U96" s="52"/>
    </row>
    <row r="97" spans="20:21">
      <c r="T97" s="52"/>
      <c r="U97" s="52"/>
    </row>
    <row r="98" spans="20:21">
      <c r="T98" s="52"/>
      <c r="U98" s="52"/>
    </row>
    <row r="99" spans="20:21">
      <c r="T99" s="52"/>
      <c r="U99" s="52"/>
    </row>
    <row r="100" spans="20:21">
      <c r="T100" s="52"/>
      <c r="U100" s="52"/>
    </row>
    <row r="101" spans="20:21">
      <c r="T101" s="52"/>
      <c r="U101" s="52"/>
    </row>
    <row r="102" spans="20:21">
      <c r="T102" s="52"/>
      <c r="U102" s="52"/>
    </row>
    <row r="103" spans="20:21">
      <c r="T103" s="52"/>
      <c r="U103" s="52"/>
    </row>
    <row r="104" spans="20:21">
      <c r="T104" s="52"/>
      <c r="U104" s="52"/>
    </row>
    <row r="105" spans="20:21">
      <c r="T105" s="52"/>
      <c r="U105" s="52"/>
    </row>
    <row r="106" spans="20:21">
      <c r="T106" s="52"/>
      <c r="U106" s="52"/>
    </row>
    <row r="107" spans="20:21">
      <c r="T107" s="52"/>
      <c r="U107" s="52"/>
    </row>
    <row r="108" spans="20:21">
      <c r="T108" s="52"/>
      <c r="U108" s="52"/>
    </row>
    <row r="109" spans="20:21">
      <c r="T109" s="52"/>
      <c r="U109" s="52"/>
    </row>
    <row r="110" spans="20:21">
      <c r="T110" s="52"/>
      <c r="U110" s="52"/>
    </row>
    <row r="111" spans="20:21">
      <c r="T111" s="52"/>
      <c r="U111" s="52"/>
    </row>
    <row r="112" spans="20:21">
      <c r="T112" s="52"/>
      <c r="U112" s="52"/>
    </row>
    <row r="113" spans="20:21">
      <c r="T113" s="52"/>
      <c r="U113" s="52"/>
    </row>
    <row r="114" spans="20:21">
      <c r="T114" s="52"/>
      <c r="U114" s="52"/>
    </row>
    <row r="115" spans="20:21">
      <c r="T115" s="52"/>
      <c r="U115" s="52"/>
    </row>
    <row r="116" spans="20:21">
      <c r="T116" s="52"/>
      <c r="U116" s="52"/>
    </row>
    <row r="117" spans="20:21">
      <c r="T117" s="52"/>
      <c r="U117" s="52"/>
    </row>
    <row r="118" spans="20:21">
      <c r="T118" s="52"/>
      <c r="U118" s="52"/>
    </row>
    <row r="119" spans="20:21">
      <c r="T119" s="52"/>
      <c r="U119" s="52"/>
    </row>
    <row r="120" spans="20:21">
      <c r="T120" s="52"/>
      <c r="U120" s="52"/>
    </row>
    <row r="121" spans="20:21">
      <c r="T121" s="52"/>
      <c r="U121" s="52"/>
    </row>
    <row r="122" spans="20:21">
      <c r="T122" s="52"/>
      <c r="U122" s="52"/>
    </row>
    <row r="123" spans="20:21">
      <c r="T123" s="52"/>
      <c r="U123" s="52"/>
    </row>
    <row r="124" spans="20:21">
      <c r="T124" s="52"/>
      <c r="U124" s="52"/>
    </row>
    <row r="125" spans="20:21">
      <c r="T125" s="52"/>
      <c r="U125" s="52"/>
    </row>
    <row r="126" spans="20:21">
      <c r="T126" s="52"/>
      <c r="U126" s="52"/>
    </row>
    <row r="127" spans="20:21">
      <c r="T127" s="52"/>
      <c r="U127" s="52"/>
    </row>
    <row r="128" spans="20:21">
      <c r="T128" s="52"/>
      <c r="U128" s="52"/>
    </row>
    <row r="129" spans="20:21">
      <c r="T129" s="52"/>
      <c r="U129" s="52"/>
    </row>
    <row r="130" spans="20:21">
      <c r="T130" s="52"/>
      <c r="U130" s="52"/>
    </row>
    <row r="131" spans="20:21">
      <c r="T131" s="52"/>
      <c r="U131" s="52"/>
    </row>
    <row r="132" spans="20:21">
      <c r="T132" s="52"/>
      <c r="U132" s="52"/>
    </row>
    <row r="133" spans="20:21">
      <c r="T133" s="52"/>
      <c r="U133" s="52"/>
    </row>
    <row r="134" spans="20:21">
      <c r="T134" s="52"/>
      <c r="U134" s="52"/>
    </row>
    <row r="135" spans="20:21">
      <c r="T135" s="52"/>
      <c r="U135" s="52"/>
    </row>
    <row r="136" spans="20:21">
      <c r="T136" s="52"/>
      <c r="U136" s="52"/>
    </row>
    <row r="137" spans="20:21">
      <c r="T137" s="52"/>
      <c r="U137" s="52"/>
    </row>
    <row r="138" spans="20:21">
      <c r="T138" s="52"/>
      <c r="U138" s="52"/>
    </row>
    <row r="139" spans="20:21">
      <c r="T139" s="52"/>
      <c r="U139" s="52"/>
    </row>
    <row r="140" spans="20:21">
      <c r="T140" s="52"/>
      <c r="U140" s="52"/>
    </row>
    <row r="141" spans="20:21">
      <c r="T141" s="52"/>
      <c r="U141" s="52"/>
    </row>
    <row r="142" spans="20:21">
      <c r="T142" s="52"/>
      <c r="U142" s="52"/>
    </row>
    <row r="143" spans="20:21">
      <c r="T143" s="52"/>
      <c r="U143" s="52"/>
    </row>
    <row r="144" spans="20:21">
      <c r="T144" s="52"/>
      <c r="U144" s="52"/>
    </row>
    <row r="145" spans="20:21">
      <c r="T145" s="52"/>
      <c r="U145" s="52"/>
    </row>
    <row r="146" spans="20:21">
      <c r="T146" s="52"/>
      <c r="U146" s="52"/>
    </row>
    <row r="147" spans="20:21">
      <c r="T147" s="52"/>
      <c r="U147" s="52"/>
    </row>
    <row r="148" spans="20:21">
      <c r="T148" s="52"/>
      <c r="U148" s="52"/>
    </row>
    <row r="149" spans="20:21">
      <c r="T149" s="52"/>
      <c r="U149" s="52"/>
    </row>
    <row r="150" spans="20:21">
      <c r="T150" s="52"/>
      <c r="U150" s="52"/>
    </row>
    <row r="151" spans="20:21">
      <c r="T151" s="52"/>
      <c r="U151" s="52"/>
    </row>
    <row r="152" spans="20:21">
      <c r="T152" s="52"/>
      <c r="U152" s="52"/>
    </row>
    <row r="153" spans="20:21">
      <c r="T153" s="52"/>
      <c r="U153" s="52"/>
    </row>
    <row r="154" spans="20:21">
      <c r="T154" s="52"/>
      <c r="U154" s="52"/>
    </row>
    <row r="155" spans="20:21">
      <c r="T155" s="52"/>
      <c r="U155" s="52"/>
    </row>
    <row r="156" spans="20:21">
      <c r="T156" s="52"/>
      <c r="U156" s="52"/>
    </row>
    <row r="157" spans="20:21">
      <c r="T157" s="52"/>
      <c r="U157" s="52"/>
    </row>
    <row r="158" spans="20:21">
      <c r="T158" s="52"/>
      <c r="U158" s="52"/>
    </row>
    <row r="159" spans="20:21">
      <c r="T159" s="52"/>
      <c r="U159" s="52"/>
    </row>
    <row r="160" spans="20:21">
      <c r="T160" s="52"/>
      <c r="U160" s="52"/>
    </row>
    <row r="161" spans="20:21">
      <c r="T161" s="52"/>
      <c r="U161" s="52"/>
    </row>
    <row r="162" spans="20:21">
      <c r="T162" s="52"/>
      <c r="U162" s="52"/>
    </row>
    <row r="163" spans="20:21">
      <c r="T163" s="52"/>
      <c r="U163" s="52"/>
    </row>
    <row r="164" spans="20:21">
      <c r="T164" s="52"/>
      <c r="U164" s="52"/>
    </row>
    <row r="165" spans="20:21">
      <c r="T165" s="52"/>
      <c r="U165" s="52"/>
    </row>
    <row r="166" spans="20:21">
      <c r="T166" s="52"/>
      <c r="U166" s="52"/>
    </row>
    <row r="167" spans="20:21">
      <c r="T167" s="52"/>
      <c r="U167" s="52"/>
    </row>
    <row r="168" spans="20:21">
      <c r="T168" s="52"/>
      <c r="U168" s="52"/>
    </row>
    <row r="169" spans="20:21">
      <c r="T169" s="52"/>
      <c r="U169" s="52"/>
    </row>
    <row r="170" spans="20:21">
      <c r="T170" s="52"/>
      <c r="U170" s="52"/>
    </row>
    <row r="171" spans="20:21">
      <c r="T171" s="52"/>
      <c r="U171" s="52"/>
    </row>
    <row r="172" spans="20:21">
      <c r="T172" s="52"/>
      <c r="U172" s="52"/>
    </row>
    <row r="173" spans="20:21">
      <c r="T173" s="52"/>
      <c r="U173" s="52"/>
    </row>
    <row r="174" spans="20:21">
      <c r="T174" s="52"/>
      <c r="U174" s="52"/>
    </row>
    <row r="175" spans="20:21">
      <c r="T175" s="52"/>
      <c r="U175" s="52"/>
    </row>
    <row r="176" spans="20:21">
      <c r="T176" s="52"/>
      <c r="U176" s="52"/>
    </row>
    <row r="177" spans="20:21">
      <c r="T177" s="52"/>
      <c r="U177" s="52"/>
    </row>
    <row r="178" spans="20:21">
      <c r="T178" s="52"/>
      <c r="U178" s="52"/>
    </row>
    <row r="179" spans="20:21">
      <c r="T179" s="52"/>
      <c r="U179" s="52"/>
    </row>
    <row r="180" spans="20:21">
      <c r="T180" s="52"/>
      <c r="U180" s="52"/>
    </row>
    <row r="181" spans="20:21">
      <c r="T181" s="52"/>
      <c r="U181" s="52"/>
    </row>
    <row r="182" spans="20:21">
      <c r="T182" s="52"/>
      <c r="U182" s="52"/>
    </row>
    <row r="183" spans="20:21">
      <c r="T183" s="52"/>
      <c r="U183" s="52"/>
    </row>
    <row r="184" spans="20:21">
      <c r="T184" s="52"/>
      <c r="U184" s="52"/>
    </row>
    <row r="185" spans="20:21">
      <c r="T185" s="52"/>
      <c r="U185" s="52"/>
    </row>
    <row r="186" spans="20:21">
      <c r="T186" s="52"/>
      <c r="U186" s="52"/>
    </row>
    <row r="187" spans="20:21">
      <c r="T187" s="52"/>
      <c r="U187" s="52"/>
    </row>
    <row r="188" spans="20:21">
      <c r="T188" s="52"/>
      <c r="U188" s="52"/>
    </row>
    <row r="189" spans="20:21">
      <c r="T189" s="52"/>
      <c r="U189" s="52"/>
    </row>
    <row r="190" spans="20:21">
      <c r="T190" s="52"/>
      <c r="U190" s="52"/>
    </row>
    <row r="191" spans="20:21">
      <c r="T191" s="52"/>
      <c r="U191" s="52"/>
    </row>
    <row r="192" spans="20:21">
      <c r="T192" s="52"/>
      <c r="U192" s="52"/>
    </row>
    <row r="193" spans="20:21">
      <c r="T193" s="52"/>
      <c r="U193" s="52"/>
    </row>
    <row r="194" spans="20:21">
      <c r="T194" s="52"/>
      <c r="U194" s="52"/>
    </row>
    <row r="195" spans="20:21">
      <c r="T195" s="52"/>
      <c r="U195" s="52"/>
    </row>
    <row r="196" spans="20:21">
      <c r="T196" s="52"/>
      <c r="U196" s="52"/>
    </row>
    <row r="197" spans="20:21">
      <c r="T197" s="52"/>
      <c r="U197" s="52"/>
    </row>
    <row r="198" spans="20:21">
      <c r="T198" s="52"/>
      <c r="U198" s="52"/>
    </row>
    <row r="199" spans="20:21">
      <c r="T199" s="52"/>
      <c r="U199" s="52"/>
    </row>
    <row r="200" spans="20:21">
      <c r="T200" s="52"/>
      <c r="U200" s="52"/>
    </row>
    <row r="201" spans="20:21">
      <c r="T201" s="52"/>
      <c r="U201" s="52"/>
    </row>
    <row r="202" spans="20:21">
      <c r="T202" s="52"/>
      <c r="U202" s="52"/>
    </row>
    <row r="203" spans="20:21">
      <c r="T203" s="52"/>
      <c r="U203" s="52"/>
    </row>
    <row r="204" spans="20:21">
      <c r="T204" s="52"/>
      <c r="U204" s="52"/>
    </row>
    <row r="205" spans="20:21">
      <c r="T205" s="52"/>
      <c r="U205" s="52"/>
    </row>
    <row r="206" spans="20:21">
      <c r="T206" s="52"/>
      <c r="U206" s="52"/>
    </row>
    <row r="207" spans="20:21">
      <c r="T207" s="52"/>
      <c r="U207" s="52"/>
    </row>
    <row r="208" spans="20:21">
      <c r="T208" s="52"/>
      <c r="U208" s="52"/>
    </row>
    <row r="209" spans="20:21">
      <c r="T209" s="52"/>
      <c r="U209" s="52"/>
    </row>
    <row r="210" spans="20:21">
      <c r="T210" s="52"/>
      <c r="U210" s="52"/>
    </row>
    <row r="211" spans="20:21">
      <c r="T211" s="52"/>
      <c r="U211" s="52"/>
    </row>
    <row r="212" spans="20:21">
      <c r="T212" s="52"/>
      <c r="U212" s="52"/>
    </row>
    <row r="213" spans="20:21">
      <c r="T213" s="52"/>
      <c r="U213" s="52"/>
    </row>
    <row r="214" spans="20:21">
      <c r="T214" s="52"/>
      <c r="U214" s="52"/>
    </row>
    <row r="215" spans="20:21">
      <c r="T215" s="52"/>
      <c r="U215" s="52"/>
    </row>
    <row r="216" spans="20:21">
      <c r="T216" s="52"/>
      <c r="U216" s="52"/>
    </row>
    <row r="217" spans="20:21">
      <c r="T217" s="52"/>
      <c r="U217" s="52"/>
    </row>
    <row r="218" spans="20:21">
      <c r="T218" s="52"/>
      <c r="U218" s="52"/>
    </row>
    <row r="219" spans="20:21">
      <c r="T219" s="52"/>
      <c r="U219" s="52"/>
    </row>
    <row r="220" spans="20:21">
      <c r="T220" s="52"/>
      <c r="U220" s="52"/>
    </row>
    <row r="221" spans="20:21">
      <c r="T221" s="52"/>
      <c r="U221" s="52"/>
    </row>
    <row r="222" spans="20:21">
      <c r="T222" s="52"/>
      <c r="U222" s="52"/>
    </row>
    <row r="223" spans="20:21">
      <c r="T223" s="52"/>
      <c r="U223" s="52"/>
    </row>
    <row r="224" spans="20:21">
      <c r="T224" s="52"/>
      <c r="U224" s="52"/>
    </row>
    <row r="225" spans="1:21">
      <c r="T225" s="52"/>
      <c r="U225" s="52"/>
    </row>
    <row r="226" spans="1:21">
      <c r="T226" s="52"/>
      <c r="U226" s="52"/>
    </row>
    <row r="227" spans="1:21">
      <c r="T227" s="52"/>
      <c r="U227" s="52"/>
    </row>
    <row r="228" spans="1:21">
      <c r="T228" s="52"/>
      <c r="U228" s="52"/>
    </row>
    <row r="229" spans="1:21">
      <c r="T229" s="52"/>
      <c r="U229" s="52"/>
    </row>
    <row r="230" spans="1:21">
      <c r="T230" s="52"/>
      <c r="U230" s="52"/>
    </row>
    <row r="231" spans="1:21">
      <c r="T231" s="52"/>
      <c r="U231" s="52"/>
    </row>
    <row r="232" spans="1:21">
      <c r="T232" s="52"/>
      <c r="U232" s="52"/>
    </row>
    <row r="233" spans="1:21">
      <c r="T233" s="52"/>
      <c r="U233" s="52"/>
    </row>
    <row r="234" spans="1:21">
      <c r="T234" s="52"/>
      <c r="U234" s="52"/>
    </row>
    <row r="235" spans="1:21">
      <c r="T235" s="52"/>
      <c r="U235" s="52"/>
    </row>
    <row r="236" spans="1:21">
      <c r="T236" s="52"/>
      <c r="U236" s="52"/>
    </row>
    <row r="237" spans="1:21">
      <c r="T237" s="52"/>
      <c r="U237" s="52"/>
    </row>
    <row r="238" spans="1:21">
      <c r="T238" s="52"/>
      <c r="U238" s="52"/>
    </row>
    <row r="239" spans="1:21">
      <c r="T239" s="52"/>
      <c r="U239" s="52"/>
    </row>
    <row r="240" spans="1:21">
      <c r="A240" s="70"/>
      <c r="B240" s="70"/>
      <c r="C240" s="52"/>
      <c r="D240" s="52"/>
      <c r="E240" s="70"/>
      <c r="F240" s="70"/>
      <c r="G240" s="70"/>
      <c r="H240" s="70"/>
      <c r="I240" s="70"/>
      <c r="J240" s="70"/>
      <c r="T240" s="52"/>
      <c r="U240" s="52"/>
    </row>
    <row r="241" spans="1:21">
      <c r="A241" s="70"/>
      <c r="B241" s="70"/>
      <c r="C241" s="52"/>
      <c r="D241" s="52"/>
      <c r="E241" s="70"/>
      <c r="F241" s="70"/>
      <c r="G241" s="70"/>
      <c r="H241" s="70"/>
      <c r="I241" s="70"/>
      <c r="J241" s="70"/>
      <c r="T241" s="52"/>
      <c r="U241" s="52"/>
    </row>
    <row r="242" spans="1:21">
      <c r="A242" s="70"/>
      <c r="B242" s="70"/>
      <c r="C242" s="52"/>
      <c r="D242" s="52"/>
      <c r="E242" s="70"/>
      <c r="F242" s="70"/>
      <c r="G242" s="70"/>
      <c r="H242" s="70"/>
      <c r="I242" s="70"/>
      <c r="J242" s="70"/>
      <c r="T242" s="52"/>
      <c r="U242" s="52"/>
    </row>
    <row r="243" spans="1:21">
      <c r="A243" s="70"/>
      <c r="B243" s="70"/>
      <c r="C243" s="52"/>
      <c r="D243" s="52"/>
      <c r="E243" s="70"/>
      <c r="F243" s="70"/>
      <c r="G243" s="70"/>
      <c r="H243" s="70"/>
      <c r="I243" s="70"/>
      <c r="J243" s="70"/>
      <c r="T243" s="52"/>
      <c r="U243" s="52"/>
    </row>
    <row r="244" spans="1:21">
      <c r="A244" s="70"/>
      <c r="B244" s="70"/>
      <c r="D244" s="52"/>
      <c r="E244" s="70"/>
      <c r="F244" s="70"/>
      <c r="G244" s="70"/>
      <c r="H244" s="70"/>
      <c r="I244" s="70"/>
      <c r="J244" s="70"/>
      <c r="T244" s="52"/>
      <c r="U244" s="52"/>
    </row>
    <row r="245" spans="1:21">
      <c r="A245" s="70"/>
      <c r="B245" s="70"/>
      <c r="D245" s="52"/>
      <c r="E245" s="70"/>
      <c r="F245" s="70"/>
      <c r="G245" s="70"/>
      <c r="H245" s="70"/>
      <c r="I245" s="70"/>
      <c r="J245" s="70"/>
      <c r="T245" s="52"/>
      <c r="U245" s="52"/>
    </row>
    <row r="246" spans="1:21">
      <c r="A246" s="70"/>
      <c r="B246" s="70"/>
      <c r="D246" s="52"/>
      <c r="E246" s="70"/>
      <c r="F246" s="70"/>
      <c r="G246" s="70"/>
      <c r="H246" s="70"/>
      <c r="I246" s="70"/>
      <c r="J246" s="70"/>
      <c r="T246" s="52"/>
      <c r="U246" s="52"/>
    </row>
    <row r="247" spans="1:21">
      <c r="A247" s="70"/>
      <c r="B247" s="70"/>
      <c r="D247" s="52"/>
      <c r="E247" s="70"/>
      <c r="F247" s="70"/>
      <c r="G247" s="70"/>
      <c r="H247" s="70"/>
      <c r="I247" s="70"/>
      <c r="J247" s="70"/>
      <c r="T247" s="52"/>
      <c r="U247" s="52"/>
    </row>
    <row r="248" spans="1:21">
      <c r="A248" s="70"/>
      <c r="B248" s="70"/>
      <c r="C248" s="385"/>
      <c r="E248" s="70"/>
      <c r="F248" s="70"/>
      <c r="G248" s="70"/>
      <c r="H248" s="70"/>
      <c r="I248" s="70"/>
      <c r="J248" s="70"/>
      <c r="T248" s="52"/>
      <c r="U248" s="52"/>
    </row>
    <row r="249" spans="1:21">
      <c r="A249" s="70"/>
      <c r="B249" s="70"/>
      <c r="C249" s="52"/>
      <c r="D249" s="52"/>
      <c r="E249" s="70"/>
      <c r="F249" s="70"/>
      <c r="G249" s="70"/>
      <c r="H249" s="70"/>
      <c r="I249" s="70"/>
      <c r="J249" s="70"/>
      <c r="T249" s="52"/>
      <c r="U249" s="52"/>
    </row>
    <row r="250" spans="1:21">
      <c r="A250" s="70"/>
      <c r="B250" s="70"/>
      <c r="C250" s="385"/>
      <c r="D250" s="52"/>
      <c r="E250" s="70"/>
      <c r="F250" s="70"/>
      <c r="G250" s="70"/>
      <c r="H250" s="70"/>
      <c r="I250" s="70"/>
      <c r="J250" s="70"/>
      <c r="T250" s="52"/>
      <c r="U250" s="52"/>
    </row>
    <row r="251" spans="1:21">
      <c r="A251" s="70"/>
      <c r="B251" s="70"/>
      <c r="C251" s="385"/>
      <c r="D251" s="52"/>
      <c r="E251" s="70"/>
      <c r="F251" s="70"/>
      <c r="G251" s="70"/>
      <c r="H251" s="70"/>
      <c r="I251" s="70"/>
      <c r="J251" s="70"/>
      <c r="T251" s="52"/>
      <c r="U251" s="52"/>
    </row>
    <row r="252" spans="1:21">
      <c r="A252" s="70"/>
      <c r="B252" s="70"/>
      <c r="C252" s="52"/>
      <c r="D252" s="52"/>
      <c r="E252" s="70"/>
      <c r="F252" s="70"/>
      <c r="G252" s="70"/>
      <c r="H252" s="70"/>
      <c r="I252" s="70"/>
      <c r="J252" s="70"/>
      <c r="T252" s="52"/>
      <c r="U252" s="52"/>
    </row>
    <row r="253" spans="1:21">
      <c r="A253" s="70"/>
      <c r="B253" s="70"/>
      <c r="C253" s="52"/>
      <c r="D253" s="52"/>
      <c r="E253" s="70"/>
      <c r="F253" s="70"/>
      <c r="G253" s="70"/>
      <c r="H253" s="70"/>
      <c r="I253" s="70"/>
      <c r="J253" s="70"/>
      <c r="T253" s="52"/>
      <c r="U253" s="52"/>
    </row>
    <row r="254" spans="1:21">
      <c r="A254" s="70"/>
      <c r="B254" s="70"/>
      <c r="C254" s="52"/>
      <c r="D254" s="52"/>
      <c r="E254" s="70"/>
      <c r="F254" s="70"/>
      <c r="G254" s="70"/>
      <c r="H254" s="70"/>
      <c r="I254" s="70"/>
      <c r="J254" s="70"/>
      <c r="T254" s="52"/>
      <c r="U254" s="52"/>
    </row>
    <row r="255" spans="1:21">
      <c r="A255" s="70"/>
      <c r="B255" s="70"/>
      <c r="C255" s="52"/>
      <c r="D255" s="52"/>
      <c r="E255" s="70"/>
      <c r="F255" s="70"/>
      <c r="G255" s="70"/>
      <c r="H255" s="70"/>
      <c r="I255" s="70"/>
      <c r="J255" s="70"/>
      <c r="T255" s="52"/>
      <c r="U255" s="52"/>
    </row>
    <row r="256" spans="1:21">
      <c r="A256" s="70"/>
      <c r="B256" s="70"/>
      <c r="C256" s="52"/>
      <c r="D256" s="52"/>
      <c r="E256" s="70"/>
      <c r="F256" s="70"/>
      <c r="G256" s="70"/>
      <c r="H256" s="70"/>
      <c r="I256" s="70"/>
      <c r="J256" s="70"/>
      <c r="T256" s="52"/>
      <c r="U256" s="52"/>
    </row>
    <row r="257" spans="1:21">
      <c r="A257" s="70"/>
      <c r="B257" s="70"/>
      <c r="C257" s="52"/>
      <c r="D257" s="52"/>
      <c r="E257" s="70"/>
      <c r="F257" s="70"/>
      <c r="G257" s="70"/>
      <c r="H257" s="70"/>
      <c r="I257" s="70"/>
      <c r="J257" s="70"/>
      <c r="T257" s="52"/>
      <c r="U257" s="52"/>
    </row>
    <row r="258" spans="1:21">
      <c r="A258" s="70"/>
      <c r="B258" s="70"/>
      <c r="C258" s="385"/>
      <c r="D258" s="52"/>
      <c r="E258" s="70"/>
      <c r="F258" s="70"/>
      <c r="G258" s="70"/>
      <c r="H258" s="70"/>
      <c r="I258" s="70"/>
      <c r="J258" s="70"/>
      <c r="T258" s="52"/>
      <c r="U258" s="52"/>
    </row>
    <row r="259" spans="1:21">
      <c r="A259" s="70"/>
      <c r="B259" s="70"/>
      <c r="C259" s="52"/>
      <c r="D259" s="52"/>
      <c r="E259" s="70"/>
      <c r="F259" s="70"/>
      <c r="G259" s="70"/>
      <c r="H259" s="70"/>
      <c r="I259" s="70"/>
      <c r="J259" s="70"/>
      <c r="T259" s="52"/>
      <c r="U259" s="52"/>
    </row>
    <row r="260" spans="1:21">
      <c r="A260" s="70"/>
      <c r="B260" s="70"/>
      <c r="C260" s="52"/>
      <c r="D260" s="52"/>
      <c r="E260" s="70"/>
      <c r="F260" s="70"/>
      <c r="G260" s="70"/>
      <c r="H260" s="70"/>
      <c r="I260" s="70"/>
      <c r="J260" s="70"/>
      <c r="T260" s="52"/>
      <c r="U260" s="52"/>
    </row>
    <row r="261" spans="1:21">
      <c r="A261" s="70"/>
      <c r="B261" s="70"/>
      <c r="C261" s="52"/>
      <c r="D261" s="52"/>
      <c r="E261" s="70"/>
      <c r="F261" s="70"/>
      <c r="G261" s="70"/>
      <c r="H261" s="70"/>
      <c r="I261" s="70"/>
      <c r="J261" s="70"/>
      <c r="T261" s="52"/>
      <c r="U261" s="52"/>
    </row>
    <row r="262" spans="1:21">
      <c r="A262" s="70"/>
      <c r="B262" s="70"/>
      <c r="C262" s="52"/>
      <c r="D262" s="52"/>
      <c r="E262" s="70"/>
      <c r="F262" s="70"/>
      <c r="G262" s="70"/>
      <c r="H262" s="70"/>
      <c r="I262" s="70"/>
      <c r="J262" s="70"/>
      <c r="T262" s="52"/>
      <c r="U262" s="52"/>
    </row>
    <row r="263" spans="1:21">
      <c r="A263" s="70"/>
      <c r="B263" s="70"/>
      <c r="C263" s="52"/>
      <c r="D263" s="52"/>
      <c r="E263" s="70"/>
      <c r="F263" s="70"/>
      <c r="G263" s="70"/>
      <c r="H263" s="70"/>
      <c r="I263" s="70"/>
      <c r="J263" s="70"/>
      <c r="T263" s="52"/>
      <c r="U263" s="52"/>
    </row>
    <row r="264" spans="1:21">
      <c r="A264" s="70"/>
      <c r="B264" s="70"/>
      <c r="C264" s="52"/>
      <c r="D264" s="52"/>
      <c r="E264" s="70"/>
      <c r="F264" s="70"/>
      <c r="G264" s="70"/>
      <c r="H264" s="70"/>
      <c r="I264" s="70"/>
      <c r="J264" s="70"/>
      <c r="T264" s="52"/>
      <c r="U264" s="52"/>
    </row>
    <row r="265" spans="1:21">
      <c r="A265" s="70"/>
      <c r="B265" s="70"/>
      <c r="C265" s="52"/>
      <c r="D265" s="52"/>
      <c r="E265" s="70"/>
      <c r="F265" s="70"/>
      <c r="G265" s="70"/>
      <c r="H265" s="70"/>
      <c r="I265" s="70"/>
      <c r="J265" s="70"/>
      <c r="T265" s="52"/>
      <c r="U265" s="52"/>
    </row>
    <row r="266" spans="1:21">
      <c r="A266" s="70"/>
      <c r="B266" s="70"/>
      <c r="C266" s="52"/>
      <c r="D266" s="52"/>
      <c r="E266" s="70"/>
      <c r="F266" s="70"/>
      <c r="G266" s="70"/>
      <c r="H266" s="70"/>
      <c r="I266" s="70"/>
      <c r="J266" s="70"/>
      <c r="T266" s="52"/>
      <c r="U266" s="52"/>
    </row>
    <row r="267" spans="1:21">
      <c r="A267" s="70"/>
      <c r="B267" s="70"/>
      <c r="C267" s="52"/>
      <c r="D267" s="52"/>
      <c r="E267" s="70"/>
      <c r="F267" s="70"/>
      <c r="G267" s="70"/>
      <c r="H267" s="70"/>
      <c r="I267" s="70"/>
      <c r="J267" s="70"/>
      <c r="T267" s="52"/>
      <c r="U267" s="52"/>
    </row>
    <row r="268" spans="1:21">
      <c r="A268" s="70"/>
      <c r="B268" s="70"/>
      <c r="C268" s="52"/>
      <c r="D268" s="52"/>
      <c r="E268" s="70"/>
      <c r="F268" s="70"/>
      <c r="G268" s="70"/>
      <c r="H268" s="70"/>
      <c r="I268" s="70"/>
      <c r="J268" s="70"/>
      <c r="T268" s="52"/>
      <c r="U268" s="52"/>
    </row>
    <row r="269" spans="1:21">
      <c r="A269" s="70"/>
      <c r="B269" s="70"/>
      <c r="C269" s="52"/>
      <c r="D269" s="52"/>
      <c r="E269" s="70"/>
      <c r="F269" s="70"/>
      <c r="G269" s="70"/>
      <c r="H269" s="70"/>
      <c r="I269" s="70"/>
      <c r="J269" s="70"/>
      <c r="T269" s="52"/>
      <c r="U269" s="52"/>
    </row>
    <row r="270" spans="1:21">
      <c r="A270" s="70"/>
      <c r="B270" s="70"/>
      <c r="C270" s="52"/>
      <c r="D270" s="52"/>
      <c r="E270" s="70"/>
      <c r="F270" s="70"/>
      <c r="G270" s="70"/>
      <c r="H270" s="70"/>
      <c r="I270" s="70"/>
      <c r="J270" s="70"/>
      <c r="T270" s="52"/>
      <c r="U270" s="52"/>
    </row>
    <row r="271" spans="1:21">
      <c r="A271" s="70"/>
      <c r="B271" s="70"/>
      <c r="C271" s="52"/>
      <c r="D271" s="52"/>
      <c r="E271" s="70"/>
      <c r="F271" s="70"/>
      <c r="G271" s="70"/>
      <c r="H271" s="70"/>
      <c r="I271" s="70"/>
      <c r="J271" s="70"/>
      <c r="T271" s="52"/>
      <c r="U271" s="52"/>
    </row>
    <row r="272" spans="1:21">
      <c r="A272" s="70"/>
      <c r="B272" s="70"/>
      <c r="E272" s="52"/>
      <c r="F272" s="52"/>
      <c r="G272" s="52"/>
      <c r="H272" s="52"/>
      <c r="I272" s="52"/>
      <c r="J272" s="52"/>
      <c r="T272" s="52"/>
      <c r="U272" s="52"/>
    </row>
    <row r="273" spans="1:21">
      <c r="A273" s="70"/>
      <c r="B273" s="70"/>
      <c r="E273" s="52"/>
      <c r="F273" s="52"/>
      <c r="G273" s="52"/>
      <c r="H273" s="52"/>
      <c r="I273" s="52"/>
      <c r="J273" s="52"/>
      <c r="T273" s="52"/>
      <c r="U273" s="52"/>
    </row>
    <row r="274" spans="1:21">
      <c r="A274" s="70"/>
      <c r="B274" s="70"/>
      <c r="E274" s="52"/>
      <c r="F274" s="52"/>
      <c r="G274" s="52"/>
      <c r="H274" s="52"/>
      <c r="I274" s="52"/>
      <c r="J274" s="52"/>
      <c r="T274" s="52"/>
      <c r="U274" s="52"/>
    </row>
    <row r="275" spans="1:21">
      <c r="A275" s="70"/>
      <c r="B275" s="70"/>
      <c r="C275" s="385"/>
      <c r="E275" s="52"/>
      <c r="F275" s="52"/>
      <c r="G275" s="52"/>
      <c r="H275" s="52"/>
      <c r="I275" s="52"/>
      <c r="J275" s="52"/>
      <c r="T275" s="52"/>
      <c r="U275" s="52"/>
    </row>
    <row r="276" spans="1:21">
      <c r="A276" s="70"/>
      <c r="B276" s="70"/>
      <c r="C276" s="385"/>
      <c r="E276" s="52"/>
      <c r="F276" s="52"/>
      <c r="G276" s="52"/>
      <c r="H276" s="52"/>
      <c r="I276" s="52"/>
      <c r="J276" s="52"/>
      <c r="T276" s="52"/>
      <c r="U276" s="52"/>
    </row>
    <row r="277" spans="1:21">
      <c r="A277" s="70"/>
      <c r="B277" s="70"/>
      <c r="C277" s="385"/>
      <c r="E277" s="52"/>
      <c r="F277" s="52"/>
      <c r="G277" s="52"/>
      <c r="H277" s="52"/>
      <c r="I277" s="52"/>
      <c r="J277" s="52"/>
      <c r="T277" s="52"/>
      <c r="U277" s="52"/>
    </row>
    <row r="278" spans="1:21">
      <c r="A278" s="70"/>
      <c r="B278" s="70"/>
      <c r="C278" s="385"/>
      <c r="E278" s="52"/>
      <c r="F278" s="52"/>
      <c r="G278" s="52"/>
      <c r="H278" s="52"/>
      <c r="I278" s="52"/>
      <c r="J278" s="52"/>
      <c r="T278" s="52"/>
      <c r="U278" s="52"/>
    </row>
    <row r="279" spans="1:21">
      <c r="A279" s="70"/>
      <c r="B279" s="70"/>
      <c r="C279" s="385"/>
      <c r="D279" s="52"/>
      <c r="E279" s="52"/>
      <c r="F279" s="52"/>
      <c r="G279" s="52"/>
      <c r="H279" s="52"/>
      <c r="I279" s="52"/>
      <c r="J279" s="52"/>
      <c r="T279" s="52"/>
      <c r="U279" s="52"/>
    </row>
    <row r="280" spans="1:21">
      <c r="A280" s="70"/>
      <c r="B280" s="70"/>
      <c r="C280" s="385"/>
      <c r="D280" s="52"/>
      <c r="E280" s="52"/>
      <c r="F280" s="52"/>
      <c r="G280" s="52"/>
      <c r="H280" s="52"/>
      <c r="I280" s="52"/>
      <c r="J280" s="52"/>
      <c r="T280" s="52"/>
      <c r="U280" s="52"/>
    </row>
    <row r="281" spans="1:21">
      <c r="A281" s="70"/>
      <c r="B281" s="70"/>
      <c r="C281" s="385"/>
      <c r="D281" s="52"/>
      <c r="E281" s="52"/>
      <c r="F281" s="52"/>
      <c r="G281" s="52"/>
      <c r="H281" s="52"/>
      <c r="I281" s="52"/>
      <c r="J281" s="52"/>
      <c r="T281" s="52"/>
      <c r="U281" s="52"/>
    </row>
    <row r="282" spans="1:21">
      <c r="A282" s="70"/>
      <c r="B282" s="70"/>
      <c r="C282" s="385"/>
      <c r="E282" s="52"/>
      <c r="F282" s="52"/>
      <c r="G282" s="52"/>
      <c r="H282" s="52"/>
      <c r="I282" s="52"/>
      <c r="J282" s="52"/>
      <c r="T282" s="52"/>
      <c r="U282" s="52"/>
    </row>
    <row r="283" spans="1:21">
      <c r="A283" s="70"/>
      <c r="B283" s="70"/>
      <c r="E283" s="52"/>
      <c r="F283" s="52"/>
      <c r="G283" s="52"/>
      <c r="H283" s="52"/>
      <c r="I283" s="52"/>
      <c r="J283" s="52"/>
      <c r="T283" s="52"/>
      <c r="U283" s="52"/>
    </row>
    <row r="284" spans="1:21">
      <c r="A284" s="70"/>
      <c r="B284" s="70"/>
      <c r="D284" s="385"/>
      <c r="E284" s="52"/>
      <c r="F284" s="52"/>
      <c r="G284" s="52"/>
      <c r="H284" s="52"/>
      <c r="I284" s="52"/>
      <c r="J284" s="52"/>
      <c r="T284" s="52"/>
      <c r="U284" s="52"/>
    </row>
    <row r="285" spans="1:21">
      <c r="A285" s="70"/>
      <c r="B285" s="70"/>
      <c r="E285" s="52"/>
      <c r="F285" s="52"/>
      <c r="G285" s="52"/>
      <c r="H285" s="52"/>
      <c r="I285" s="52"/>
      <c r="J285" s="52"/>
      <c r="T285" s="52"/>
      <c r="U285" s="52"/>
    </row>
    <row r="286" spans="1:21">
      <c r="A286" s="70"/>
      <c r="B286" s="70"/>
      <c r="E286" s="52"/>
      <c r="F286" s="52"/>
      <c r="G286" s="52"/>
      <c r="H286" s="52"/>
      <c r="I286" s="52"/>
      <c r="J286" s="52"/>
      <c r="T286" s="52"/>
      <c r="U286" s="52"/>
    </row>
    <row r="287" spans="1:21">
      <c r="A287" s="70"/>
      <c r="B287" s="70"/>
      <c r="E287" s="52"/>
      <c r="F287" s="52"/>
      <c r="G287" s="52"/>
      <c r="H287" s="52"/>
      <c r="I287" s="52"/>
      <c r="J287" s="52"/>
      <c r="T287" s="52"/>
      <c r="U287" s="52"/>
    </row>
    <row r="288" spans="1:21">
      <c r="A288" s="70"/>
      <c r="B288" s="70"/>
      <c r="C288" s="385"/>
      <c r="E288" s="52"/>
      <c r="F288" s="52"/>
      <c r="G288" s="52"/>
      <c r="H288" s="52"/>
      <c r="I288" s="52"/>
      <c r="J288" s="52"/>
      <c r="T288" s="52"/>
      <c r="U288" s="52"/>
    </row>
    <row r="289" spans="1:21">
      <c r="A289" s="70"/>
      <c r="B289" s="70"/>
      <c r="C289" s="385"/>
      <c r="E289" s="52"/>
      <c r="F289" s="52"/>
      <c r="G289" s="52"/>
      <c r="H289" s="52"/>
      <c r="I289" s="52"/>
      <c r="J289" s="52"/>
      <c r="T289" s="52"/>
      <c r="U289" s="52"/>
    </row>
    <row r="290" spans="1:21">
      <c r="A290" s="70"/>
      <c r="B290" s="70"/>
      <c r="C290" s="52"/>
      <c r="D290" s="52"/>
      <c r="E290" s="52"/>
      <c r="F290" s="52"/>
      <c r="G290" s="52"/>
      <c r="H290" s="52"/>
      <c r="I290" s="52"/>
      <c r="J290" s="52"/>
      <c r="T290" s="52"/>
      <c r="U290" s="52"/>
    </row>
  </sheetData>
  <mergeCells count="19">
    <mergeCell ref="A1:C1"/>
    <mergeCell ref="A5:N5"/>
    <mergeCell ref="A7:A8"/>
    <mergeCell ref="B7:B8"/>
    <mergeCell ref="C7:D8"/>
    <mergeCell ref="E7:K7"/>
    <mergeCell ref="L7:L8"/>
    <mergeCell ref="M7:M8"/>
    <mergeCell ref="N7:N8"/>
    <mergeCell ref="A9:N9"/>
    <mergeCell ref="C10:D10"/>
    <mergeCell ref="C11:D11"/>
    <mergeCell ref="A15:N15"/>
    <mergeCell ref="C16:D16"/>
    <mergeCell ref="A17:N17"/>
    <mergeCell ref="A20:N20"/>
    <mergeCell ref="A22:N22"/>
    <mergeCell ref="C23:C24"/>
    <mergeCell ref="A25:N25"/>
  </mergeCells>
  <hyperlinks>
    <hyperlink ref="A5" location="Меню!A1" display="СТОЛБИКИ СЪЕМ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AMJ293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8.42578125" style="385" customWidth="1"/>
    <col min="2" max="2" width="8.28515625" style="385" customWidth="1"/>
    <col min="3" max="3" width="6.5703125" style="121" customWidth="1"/>
    <col min="4" max="4" width="7.5703125" style="121" customWidth="1"/>
    <col min="5" max="5" width="7.7109375" style="121" customWidth="1"/>
    <col min="6" max="7" width="8.42578125" style="121" customWidth="1"/>
    <col min="8" max="8" width="13.5703125" style="121" customWidth="1"/>
    <col min="9" max="9" width="13.85546875" style="121" customWidth="1"/>
    <col min="10" max="10" width="6.85546875" style="121" customWidth="1"/>
    <col min="11" max="12" width="9.5703125" style="121" customWidth="1"/>
    <col min="13" max="13" width="7.28515625" style="121" customWidth="1"/>
    <col min="14" max="14" width="6" style="121" customWidth="1"/>
    <col min="15" max="15" width="9.140625" style="52"/>
    <col min="16" max="16" width="9.7109375" style="52" customWidth="1"/>
    <col min="17" max="17" width="10.7109375" style="52" customWidth="1"/>
    <col min="18" max="18" width="12.42578125" style="386" customWidth="1"/>
    <col min="19" max="19" width="15.140625" style="386" customWidth="1"/>
    <col min="20" max="21" width="12.28515625" style="386" customWidth="1"/>
    <col min="22" max="22" width="9.140625" style="386"/>
    <col min="23" max="1024" width="9.140625" style="387"/>
  </cols>
  <sheetData>
    <row r="1" spans="1:22" ht="31.5" customHeight="1">
      <c r="A1" s="2115"/>
      <c r="B1" s="2115"/>
      <c r="C1" s="2115"/>
      <c r="D1" s="52"/>
      <c r="E1" s="52"/>
      <c r="F1" s="52"/>
      <c r="G1" s="52"/>
      <c r="H1" s="52"/>
      <c r="I1" s="52"/>
      <c r="J1" s="52"/>
      <c r="K1" s="52"/>
      <c r="L1" s="52"/>
      <c r="M1" s="52"/>
      <c r="T1" s="52"/>
      <c r="U1" s="52"/>
    </row>
    <row r="2" spans="1:22">
      <c r="A2" s="54"/>
      <c r="B2" s="55"/>
      <c r="C2" s="54"/>
      <c r="D2" s="54"/>
      <c r="E2" s="54"/>
      <c r="F2" s="56"/>
      <c r="G2" s="56"/>
      <c r="H2" s="56"/>
      <c r="I2" s="56"/>
      <c r="J2" s="56" t="s">
        <v>131</v>
      </c>
      <c r="K2" s="57" t="s">
        <v>2</v>
      </c>
      <c r="L2" s="57"/>
      <c r="M2" s="58"/>
      <c r="N2" s="367"/>
      <c r="O2" s="59"/>
      <c r="Q2" s="60"/>
      <c r="R2" s="436"/>
      <c r="T2" s="52"/>
      <c r="U2" s="52"/>
    </row>
    <row r="3" spans="1:22" ht="15.75" customHeight="1">
      <c r="A3" s="61" t="s">
        <v>4</v>
      </c>
      <c r="B3" s="58" t="s">
        <v>5</v>
      </c>
      <c r="C3" s="58"/>
      <c r="D3" s="54"/>
      <c r="E3" s="54"/>
      <c r="F3" s="56"/>
      <c r="G3" s="56"/>
      <c r="H3" s="56"/>
      <c r="I3" s="56"/>
      <c r="J3" s="56" t="s">
        <v>132</v>
      </c>
      <c r="K3" s="57" t="s">
        <v>7</v>
      </c>
      <c r="L3" s="57"/>
      <c r="M3" s="58"/>
      <c r="N3" s="367"/>
      <c r="O3" s="59"/>
      <c r="P3" s="59"/>
      <c r="Q3" s="60"/>
      <c r="R3" s="436"/>
      <c r="T3" s="52"/>
      <c r="U3" s="52"/>
    </row>
    <row r="4" spans="1:22">
      <c r="A4" s="121"/>
      <c r="B4" s="121"/>
      <c r="C4" s="385"/>
      <c r="J4" s="368"/>
      <c r="N4" s="368"/>
      <c r="O4" s="65"/>
      <c r="P4" s="65"/>
      <c r="T4" s="52"/>
      <c r="U4" s="52"/>
    </row>
    <row r="5" spans="1:22" ht="13.5" customHeight="1">
      <c r="A5" s="2116" t="s">
        <v>1753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T5" s="52"/>
      <c r="U5" s="52"/>
    </row>
    <row r="6" spans="1:22">
      <c r="T6" s="52"/>
      <c r="U6" s="52"/>
    </row>
    <row r="7" spans="1:22" ht="12.75" customHeight="1">
      <c r="A7" s="2119" t="s">
        <v>134</v>
      </c>
      <c r="B7" s="2119" t="s">
        <v>1754</v>
      </c>
      <c r="C7" s="2135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7"/>
      <c r="L7" s="2119" t="s">
        <v>139</v>
      </c>
      <c r="M7" s="2119" t="s">
        <v>1649</v>
      </c>
      <c r="N7" s="2119" t="s">
        <v>141</v>
      </c>
      <c r="T7" s="52"/>
      <c r="U7" s="52"/>
    </row>
    <row r="8" spans="1:22" ht="46.5" customHeight="1">
      <c r="A8" s="2119"/>
      <c r="B8" s="2119"/>
      <c r="C8" s="2135"/>
      <c r="D8" s="68" t="s">
        <v>374</v>
      </c>
      <c r="E8" s="68" t="s">
        <v>1651</v>
      </c>
      <c r="F8" s="68" t="s">
        <v>1755</v>
      </c>
      <c r="G8" s="68" t="s">
        <v>1609</v>
      </c>
      <c r="H8" s="68" t="s">
        <v>1756</v>
      </c>
      <c r="I8" s="68" t="s">
        <v>1757</v>
      </c>
      <c r="J8" s="68" t="s">
        <v>146</v>
      </c>
      <c r="K8" s="68" t="s">
        <v>144</v>
      </c>
      <c r="L8" s="2119"/>
      <c r="M8" s="2119"/>
      <c r="N8" s="2119"/>
      <c r="O8" s="70"/>
      <c r="P8" s="70"/>
      <c r="Q8" s="70"/>
      <c r="R8" s="388"/>
      <c r="T8" s="70"/>
      <c r="U8" s="70"/>
      <c r="V8" s="70"/>
    </row>
    <row r="9" spans="1:22" ht="81.75" customHeight="1">
      <c r="A9" s="78" t="s">
        <v>1758</v>
      </c>
      <c r="B9" s="437"/>
      <c r="C9" s="79"/>
      <c r="D9" s="80" t="s">
        <v>1759</v>
      </c>
      <c r="E9" s="80">
        <v>1000</v>
      </c>
      <c r="F9" s="80"/>
      <c r="G9" s="80"/>
      <c r="H9" s="80"/>
      <c r="I9" s="80"/>
      <c r="J9" s="80">
        <v>15</v>
      </c>
      <c r="K9" s="80"/>
      <c r="L9" s="81" t="s">
        <v>1760</v>
      </c>
      <c r="M9" s="80">
        <v>12735</v>
      </c>
      <c r="N9" s="77">
        <v>14445</v>
      </c>
      <c r="R9" s="53"/>
      <c r="S9" s="388"/>
      <c r="T9" s="52"/>
      <c r="U9" s="52"/>
    </row>
    <row r="10" spans="1:22" ht="81.75" customHeight="1">
      <c r="A10" s="78"/>
      <c r="B10" s="437" t="s">
        <v>1761</v>
      </c>
      <c r="C10" s="79"/>
      <c r="D10" s="80" t="s">
        <v>1759</v>
      </c>
      <c r="E10" s="80" t="s">
        <v>1762</v>
      </c>
      <c r="F10" s="80">
        <v>76</v>
      </c>
      <c r="G10" s="80"/>
      <c r="H10" s="80"/>
      <c r="I10" s="80"/>
      <c r="J10" s="80"/>
      <c r="K10" s="80">
        <v>5.0000000000000001E-3</v>
      </c>
      <c r="L10" s="81" t="s">
        <v>1760</v>
      </c>
      <c r="M10" s="80">
        <v>11785</v>
      </c>
      <c r="N10" s="82">
        <v>13365</v>
      </c>
      <c r="R10" s="53"/>
      <c r="S10" s="388"/>
      <c r="T10" s="52"/>
      <c r="U10" s="52"/>
    </row>
    <row r="11" spans="1:22" ht="81.75" customHeight="1">
      <c r="A11" s="78"/>
      <c r="B11" s="437" t="s">
        <v>1763</v>
      </c>
      <c r="C11" s="79"/>
      <c r="D11" s="80" t="s">
        <v>1759</v>
      </c>
      <c r="E11" s="80" t="s">
        <v>1764</v>
      </c>
      <c r="F11" s="80">
        <v>57</v>
      </c>
      <c r="G11" s="80"/>
      <c r="H11" s="80"/>
      <c r="I11" s="80"/>
      <c r="J11" s="80"/>
      <c r="K11" s="80">
        <v>3.0000000000000001E-3</v>
      </c>
      <c r="L11" s="81" t="s">
        <v>1760</v>
      </c>
      <c r="M11" s="80">
        <v>12975</v>
      </c>
      <c r="N11" s="82">
        <v>14715</v>
      </c>
      <c r="R11" s="53"/>
      <c r="S11" s="388"/>
      <c r="T11" s="52"/>
      <c r="U11" s="52"/>
    </row>
    <row r="12" spans="1:22" ht="78" customHeight="1">
      <c r="A12" s="78" t="s">
        <v>1765</v>
      </c>
      <c r="B12" s="437" t="s">
        <v>1766</v>
      </c>
      <c r="C12" s="79"/>
      <c r="D12" s="80" t="s">
        <v>1759</v>
      </c>
      <c r="E12" s="80">
        <v>900</v>
      </c>
      <c r="F12" s="80"/>
      <c r="G12" s="80"/>
      <c r="H12" s="80"/>
      <c r="I12" s="80"/>
      <c r="J12" s="80">
        <v>15</v>
      </c>
      <c r="K12" s="80"/>
      <c r="L12" s="81" t="s">
        <v>1760</v>
      </c>
      <c r="M12" s="80">
        <v>15355</v>
      </c>
      <c r="N12" s="82">
        <v>17415</v>
      </c>
      <c r="R12" s="53"/>
      <c r="S12" s="388"/>
      <c r="T12" s="52"/>
      <c r="U12" s="52"/>
    </row>
    <row r="13" spans="1:22" ht="78" customHeight="1">
      <c r="A13" s="78" t="s">
        <v>1767</v>
      </c>
      <c r="B13" s="437" t="s">
        <v>1768</v>
      </c>
      <c r="C13" s="79"/>
      <c r="D13" s="80" t="s">
        <v>1759</v>
      </c>
      <c r="E13" s="80">
        <v>1000</v>
      </c>
      <c r="F13" s="80"/>
      <c r="G13" s="80"/>
      <c r="H13" s="80"/>
      <c r="I13" s="80"/>
      <c r="J13" s="80"/>
      <c r="K13" s="80"/>
      <c r="L13" s="81" t="s">
        <v>1760</v>
      </c>
      <c r="M13" s="80">
        <v>16065</v>
      </c>
      <c r="N13" s="82">
        <v>18225</v>
      </c>
      <c r="R13" s="53"/>
      <c r="S13" s="388"/>
      <c r="T13" s="52"/>
      <c r="U13" s="52"/>
    </row>
    <row r="14" spans="1:22" ht="78" customHeight="1">
      <c r="A14" s="78" t="s">
        <v>1769</v>
      </c>
      <c r="B14" s="437" t="s">
        <v>1770</v>
      </c>
      <c r="C14" s="79"/>
      <c r="D14" s="80" t="s">
        <v>1759</v>
      </c>
      <c r="E14" s="80">
        <v>870</v>
      </c>
      <c r="F14" s="80"/>
      <c r="G14" s="80"/>
      <c r="H14" s="80"/>
      <c r="I14" s="80"/>
      <c r="J14" s="80">
        <v>70</v>
      </c>
      <c r="K14" s="80"/>
      <c r="L14" s="81" t="s">
        <v>1760</v>
      </c>
      <c r="M14" s="80">
        <v>32610</v>
      </c>
      <c r="N14" s="82">
        <v>36990</v>
      </c>
      <c r="R14" s="53"/>
      <c r="S14" s="388"/>
      <c r="T14" s="52"/>
      <c r="U14" s="52"/>
    </row>
    <row r="15" spans="1:22" ht="78" customHeight="1">
      <c r="A15" s="78" t="s">
        <v>1771</v>
      </c>
      <c r="B15" s="437" t="s">
        <v>1772</v>
      </c>
      <c r="C15" s="79"/>
      <c r="D15" s="80" t="s">
        <v>1759</v>
      </c>
      <c r="E15" s="80" t="s">
        <v>1773</v>
      </c>
      <c r="F15" s="80">
        <v>235</v>
      </c>
      <c r="G15" s="80"/>
      <c r="H15" s="80"/>
      <c r="I15" s="80"/>
      <c r="J15" s="80">
        <v>55</v>
      </c>
      <c r="K15" s="80">
        <v>4.9000000000000002E-2</v>
      </c>
      <c r="L15" s="81" t="s">
        <v>1760</v>
      </c>
      <c r="M15" s="80">
        <v>23465</v>
      </c>
      <c r="N15" s="82">
        <v>26620</v>
      </c>
      <c r="R15" s="53"/>
      <c r="S15" s="388"/>
      <c r="T15" s="52"/>
      <c r="U15" s="52"/>
    </row>
    <row r="16" spans="1:22" ht="78" customHeight="1">
      <c r="A16" s="78" t="s">
        <v>1774</v>
      </c>
      <c r="B16" s="437" t="s">
        <v>1775</v>
      </c>
      <c r="C16" s="79"/>
      <c r="D16" s="80" t="s">
        <v>1776</v>
      </c>
      <c r="E16" s="80" t="s">
        <v>1777</v>
      </c>
      <c r="F16" s="80">
        <v>76</v>
      </c>
      <c r="G16" s="80"/>
      <c r="H16" s="80"/>
      <c r="I16" s="80"/>
      <c r="J16" s="80">
        <v>15</v>
      </c>
      <c r="K16" s="80">
        <v>5.0000000000000001E-3</v>
      </c>
      <c r="L16" s="81" t="s">
        <v>1760</v>
      </c>
      <c r="M16" s="80">
        <v>14045</v>
      </c>
      <c r="N16" s="82">
        <v>15930</v>
      </c>
      <c r="R16" s="53"/>
      <c r="S16" s="388"/>
      <c r="T16" s="52"/>
      <c r="U16" s="52"/>
    </row>
    <row r="17" spans="1:21" ht="78" customHeight="1">
      <c r="A17" s="78"/>
      <c r="B17" s="437" t="s">
        <v>1778</v>
      </c>
      <c r="C17" s="79"/>
      <c r="D17" s="80" t="s">
        <v>1759</v>
      </c>
      <c r="E17" s="80" t="s">
        <v>1764</v>
      </c>
      <c r="F17" s="80">
        <v>57</v>
      </c>
      <c r="G17" s="80"/>
      <c r="H17" s="80"/>
      <c r="I17" s="80"/>
      <c r="J17" s="80"/>
      <c r="K17" s="80">
        <v>3.0000000000000001E-3</v>
      </c>
      <c r="L17" s="81" t="s">
        <v>1760</v>
      </c>
      <c r="M17" s="80">
        <v>6190</v>
      </c>
      <c r="N17" s="82">
        <v>7020</v>
      </c>
      <c r="R17" s="53"/>
      <c r="S17" s="388"/>
      <c r="T17" s="52"/>
      <c r="U17" s="52"/>
    </row>
    <row r="18" spans="1:21" ht="78" customHeight="1">
      <c r="A18" s="78"/>
      <c r="B18" s="437" t="s">
        <v>1779</v>
      </c>
      <c r="C18" s="79"/>
      <c r="D18" s="80" t="s">
        <v>1759</v>
      </c>
      <c r="E18" s="80" t="s">
        <v>1762</v>
      </c>
      <c r="F18" s="80">
        <v>76</v>
      </c>
      <c r="G18" s="80"/>
      <c r="H18" s="80"/>
      <c r="I18" s="80"/>
      <c r="J18" s="80"/>
      <c r="K18" s="80">
        <v>5.0000000000000001E-3</v>
      </c>
      <c r="L18" s="81" t="s">
        <v>1760</v>
      </c>
      <c r="M18" s="80">
        <v>7380</v>
      </c>
      <c r="N18" s="82">
        <v>8370</v>
      </c>
      <c r="R18" s="53"/>
      <c r="S18" s="388"/>
      <c r="T18" s="52"/>
      <c r="U18" s="52"/>
    </row>
    <row r="19" spans="1:21" ht="78.75" customHeight="1">
      <c r="A19" s="78" t="s">
        <v>1780</v>
      </c>
      <c r="B19" s="437" t="s">
        <v>1781</v>
      </c>
      <c r="C19" s="79"/>
      <c r="D19" s="80" t="s">
        <v>1776</v>
      </c>
      <c r="E19" s="80" t="s">
        <v>1762</v>
      </c>
      <c r="F19" s="80">
        <v>76</v>
      </c>
      <c r="G19" s="80"/>
      <c r="H19" s="80"/>
      <c r="I19" s="80"/>
      <c r="J19" s="80">
        <v>16</v>
      </c>
      <c r="K19" s="80">
        <v>5.0000000000000001E-3</v>
      </c>
      <c r="L19" s="81" t="s">
        <v>1760</v>
      </c>
      <c r="M19" s="80">
        <v>11785</v>
      </c>
      <c r="N19" s="82">
        <v>13365</v>
      </c>
      <c r="R19" s="53"/>
      <c r="S19" s="388"/>
      <c r="T19" s="52"/>
      <c r="U19" s="52"/>
    </row>
    <row r="20" spans="1:21" ht="78.75" customHeight="1">
      <c r="A20" s="78"/>
      <c r="B20" s="80" t="s">
        <v>1782</v>
      </c>
      <c r="C20" s="139"/>
      <c r="D20" s="80" t="s">
        <v>1776</v>
      </c>
      <c r="E20" s="80" t="s">
        <v>1762</v>
      </c>
      <c r="F20" s="99">
        <v>76</v>
      </c>
      <c r="G20" s="373"/>
      <c r="H20" s="373"/>
      <c r="I20" s="373"/>
      <c r="J20" s="373">
        <v>17</v>
      </c>
      <c r="K20" s="357">
        <v>5.0000000000000001E-3</v>
      </c>
      <c r="L20" s="438" t="s">
        <v>1760</v>
      </c>
      <c r="M20" s="357">
        <v>12020</v>
      </c>
      <c r="N20" s="136">
        <v>13635</v>
      </c>
      <c r="O20" s="1239"/>
      <c r="R20" s="53"/>
      <c r="S20" s="388"/>
      <c r="T20" s="52"/>
      <c r="U20" s="52"/>
    </row>
    <row r="21" spans="1:21" ht="78.75" customHeight="1">
      <c r="A21" s="364"/>
      <c r="B21" s="103" t="s">
        <v>1783</v>
      </c>
      <c r="C21" s="98"/>
      <c r="D21" s="99" t="s">
        <v>1776</v>
      </c>
      <c r="E21" s="99" t="s">
        <v>1784</v>
      </c>
      <c r="F21" s="99">
        <v>120</v>
      </c>
      <c r="G21" s="99"/>
      <c r="H21" s="99"/>
      <c r="I21" s="99"/>
      <c r="J21" s="99"/>
      <c r="K21" s="357">
        <v>7.0000000000000001E-3</v>
      </c>
      <c r="L21" s="438" t="s">
        <v>1760</v>
      </c>
      <c r="M21" s="357">
        <v>15355</v>
      </c>
      <c r="N21" s="136">
        <v>17415</v>
      </c>
      <c r="O21" s="1239"/>
      <c r="R21" s="53"/>
      <c r="S21" s="388"/>
      <c r="T21" s="52"/>
      <c r="U21" s="52"/>
    </row>
    <row r="22" spans="1:21" ht="78.75" customHeight="1">
      <c r="A22" s="78" t="s">
        <v>1785</v>
      </c>
      <c r="B22" s="439" t="s">
        <v>1786</v>
      </c>
      <c r="C22" s="440"/>
      <c r="D22" s="439" t="s">
        <v>1759</v>
      </c>
      <c r="E22" s="439">
        <v>1100</v>
      </c>
      <c r="F22" s="439" t="s">
        <v>1787</v>
      </c>
      <c r="G22" s="439" t="s">
        <v>1788</v>
      </c>
      <c r="H22" s="439" t="s">
        <v>1789</v>
      </c>
      <c r="I22" s="2233" t="s">
        <v>1790</v>
      </c>
      <c r="J22" s="439">
        <v>82</v>
      </c>
      <c r="K22" s="439">
        <v>0.21</v>
      </c>
      <c r="L22" s="439" t="s">
        <v>327</v>
      </c>
      <c r="M22" s="439">
        <v>60795</v>
      </c>
      <c r="N22" s="1414">
        <v>68970</v>
      </c>
      <c r="R22" s="53"/>
      <c r="S22" s="388"/>
      <c r="T22" s="52"/>
      <c r="U22" s="52"/>
    </row>
    <row r="23" spans="1:21" ht="78.75" customHeight="1">
      <c r="A23" s="78" t="s">
        <v>1791</v>
      </c>
      <c r="B23" s="439" t="s">
        <v>1792</v>
      </c>
      <c r="C23" s="440"/>
      <c r="D23" s="439" t="s">
        <v>1759</v>
      </c>
      <c r="E23" s="439">
        <v>1085</v>
      </c>
      <c r="F23" s="439" t="s">
        <v>1793</v>
      </c>
      <c r="G23" s="439" t="s">
        <v>1788</v>
      </c>
      <c r="H23" s="439" t="s">
        <v>1789</v>
      </c>
      <c r="I23" s="2233"/>
      <c r="J23" s="439">
        <v>27</v>
      </c>
      <c r="K23" s="439">
        <v>6.0000000000000001E-3</v>
      </c>
      <c r="L23" s="439" t="s">
        <v>327</v>
      </c>
      <c r="M23" s="439">
        <v>23465</v>
      </c>
      <c r="N23" s="1414">
        <v>26620</v>
      </c>
      <c r="R23" s="53"/>
      <c r="S23" s="388"/>
      <c r="T23" s="52"/>
      <c r="U23" s="52"/>
    </row>
    <row r="24" spans="1:21" ht="78.75" customHeight="1">
      <c r="A24" s="78" t="s">
        <v>1794</v>
      </c>
      <c r="B24" s="439" t="s">
        <v>1795</v>
      </c>
      <c r="C24" s="440"/>
      <c r="D24" s="439" t="s">
        <v>1759</v>
      </c>
      <c r="E24" s="439">
        <v>1040</v>
      </c>
      <c r="F24" s="439">
        <v>75</v>
      </c>
      <c r="G24" s="439" t="s">
        <v>1788</v>
      </c>
      <c r="H24" s="439" t="s">
        <v>1789</v>
      </c>
      <c r="I24" s="2233"/>
      <c r="J24" s="439">
        <v>32</v>
      </c>
      <c r="K24" s="439">
        <v>5.0000000000000001E-3</v>
      </c>
      <c r="L24" s="439" t="s">
        <v>327</v>
      </c>
      <c r="M24" s="439">
        <v>23465</v>
      </c>
      <c r="N24" s="1414">
        <v>26620</v>
      </c>
      <c r="R24" s="53"/>
      <c r="S24" s="388"/>
      <c r="T24" s="52"/>
      <c r="U24" s="52"/>
    </row>
    <row r="25" spans="1:21" ht="78.75" customHeight="1">
      <c r="A25" s="78" t="s">
        <v>1796</v>
      </c>
      <c r="B25" s="439" t="s">
        <v>1797</v>
      </c>
      <c r="C25" s="440"/>
      <c r="D25" s="439" t="s">
        <v>1759</v>
      </c>
      <c r="E25" s="439">
        <v>580</v>
      </c>
      <c r="F25" s="439">
        <v>200</v>
      </c>
      <c r="G25" s="439" t="s">
        <v>1788</v>
      </c>
      <c r="H25" s="439" t="s">
        <v>1789</v>
      </c>
      <c r="I25" s="2233"/>
      <c r="J25" s="439">
        <v>25</v>
      </c>
      <c r="K25" s="439">
        <v>0.02</v>
      </c>
      <c r="L25" s="439" t="s">
        <v>327</v>
      </c>
      <c r="M25" s="439">
        <v>19925</v>
      </c>
      <c r="N25" s="1414">
        <v>22600</v>
      </c>
      <c r="R25" s="53"/>
      <c r="S25" s="388"/>
      <c r="T25" s="52"/>
      <c r="U25" s="52"/>
    </row>
    <row r="26" spans="1:21" ht="12.75" customHeight="1">
      <c r="A26" s="2234" t="s">
        <v>1798</v>
      </c>
      <c r="B26" s="2234"/>
      <c r="C26" s="2234"/>
      <c r="D26" s="2234"/>
      <c r="E26" s="2234"/>
      <c r="F26" s="2234"/>
      <c r="G26" s="2234"/>
      <c r="H26" s="2234"/>
      <c r="I26" s="2234"/>
      <c r="J26" s="2234"/>
      <c r="K26" s="2234"/>
      <c r="L26" s="2234"/>
      <c r="M26" s="2234"/>
      <c r="N26" s="2234"/>
      <c r="T26" s="52"/>
      <c r="U26" s="52"/>
    </row>
    <row r="27" spans="1:21">
      <c r="A27" s="2234"/>
      <c r="B27" s="2234"/>
      <c r="C27" s="2234"/>
      <c r="D27" s="2234"/>
      <c r="E27" s="2234"/>
      <c r="F27" s="2234"/>
      <c r="G27" s="2234"/>
      <c r="H27" s="2234"/>
      <c r="I27" s="2234"/>
      <c r="J27" s="2234"/>
      <c r="K27" s="2234"/>
      <c r="L27" s="2234"/>
      <c r="M27" s="2234"/>
      <c r="N27" s="2234"/>
      <c r="T27" s="52"/>
      <c r="U27" s="52"/>
    </row>
    <row r="28" spans="1:21" ht="80.25" customHeight="1">
      <c r="A28" s="2234"/>
      <c r="B28" s="2234"/>
      <c r="C28" s="2234"/>
      <c r="D28" s="2234"/>
      <c r="E28" s="2234"/>
      <c r="F28" s="2234"/>
      <c r="G28" s="2234"/>
      <c r="H28" s="2234"/>
      <c r="I28" s="2234"/>
      <c r="J28" s="2234"/>
      <c r="K28" s="2234"/>
      <c r="L28" s="2234"/>
      <c r="M28" s="2234"/>
      <c r="N28" s="2234"/>
      <c r="T28" s="52"/>
      <c r="U28" s="52"/>
    </row>
    <row r="29" spans="1:21">
      <c r="T29" s="52"/>
      <c r="U29" s="52"/>
    </row>
    <row r="30" spans="1:21">
      <c r="T30" s="52"/>
      <c r="U30" s="52"/>
    </row>
    <row r="31" spans="1:21">
      <c r="T31" s="52"/>
      <c r="U31" s="52"/>
    </row>
    <row r="32" spans="1:21">
      <c r="T32" s="52"/>
      <c r="U32" s="52"/>
    </row>
    <row r="33" spans="20:21">
      <c r="T33" s="52"/>
      <c r="U33" s="52"/>
    </row>
    <row r="34" spans="20:21">
      <c r="T34" s="52"/>
      <c r="U34" s="52"/>
    </row>
    <row r="35" spans="20:21">
      <c r="T35" s="52"/>
      <c r="U35" s="52"/>
    </row>
    <row r="36" spans="20:21">
      <c r="T36" s="52"/>
      <c r="U36" s="52"/>
    </row>
    <row r="37" spans="20:21">
      <c r="T37" s="52"/>
      <c r="U37" s="52"/>
    </row>
    <row r="38" spans="20:21">
      <c r="T38" s="52"/>
      <c r="U38" s="52"/>
    </row>
    <row r="39" spans="20:21">
      <c r="T39" s="52"/>
      <c r="U39" s="52"/>
    </row>
    <row r="40" spans="20:21">
      <c r="T40" s="52"/>
      <c r="U40" s="52"/>
    </row>
    <row r="41" spans="20:21">
      <c r="T41" s="52"/>
      <c r="U41" s="52"/>
    </row>
    <row r="42" spans="20:21">
      <c r="T42" s="52"/>
      <c r="U42" s="52"/>
    </row>
    <row r="43" spans="20:21">
      <c r="T43" s="52"/>
      <c r="U43" s="52"/>
    </row>
    <row r="44" spans="20:21">
      <c r="T44" s="52"/>
      <c r="U44" s="52"/>
    </row>
    <row r="45" spans="20:21">
      <c r="T45" s="52"/>
      <c r="U45" s="52"/>
    </row>
    <row r="46" spans="20:21">
      <c r="T46" s="52"/>
      <c r="U46" s="52"/>
    </row>
    <row r="47" spans="20:21">
      <c r="T47" s="52"/>
      <c r="U47" s="52"/>
    </row>
    <row r="48" spans="20:21">
      <c r="T48" s="52"/>
      <c r="U48" s="52"/>
    </row>
    <row r="49" spans="20:21">
      <c r="T49" s="52"/>
      <c r="U49" s="52"/>
    </row>
    <row r="50" spans="20:21">
      <c r="T50" s="52"/>
      <c r="U50" s="52"/>
    </row>
    <row r="51" spans="20:21">
      <c r="T51" s="52"/>
      <c r="U51" s="52"/>
    </row>
    <row r="52" spans="20:21">
      <c r="T52" s="52"/>
      <c r="U52" s="52"/>
    </row>
    <row r="53" spans="20:21">
      <c r="T53" s="52"/>
      <c r="U53" s="52"/>
    </row>
    <row r="54" spans="20:21">
      <c r="T54" s="52"/>
      <c r="U54" s="52"/>
    </row>
    <row r="55" spans="20:21">
      <c r="T55" s="52"/>
      <c r="U55" s="52"/>
    </row>
    <row r="56" spans="20:21">
      <c r="T56" s="52"/>
      <c r="U56" s="52"/>
    </row>
    <row r="57" spans="20:21">
      <c r="T57" s="52"/>
      <c r="U57" s="52"/>
    </row>
    <row r="58" spans="20:21">
      <c r="T58" s="52"/>
      <c r="U58" s="52"/>
    </row>
    <row r="59" spans="20:21">
      <c r="T59" s="52"/>
      <c r="U59" s="52"/>
    </row>
    <row r="60" spans="20:21">
      <c r="T60" s="52"/>
      <c r="U60" s="52"/>
    </row>
    <row r="61" spans="20:21">
      <c r="T61" s="52"/>
      <c r="U61" s="52"/>
    </row>
    <row r="62" spans="20:21">
      <c r="T62" s="52"/>
      <c r="U62" s="52"/>
    </row>
    <row r="63" spans="20:21">
      <c r="T63" s="52"/>
      <c r="U63" s="52"/>
    </row>
    <row r="64" spans="20:21">
      <c r="T64" s="52"/>
      <c r="U64" s="52"/>
    </row>
    <row r="65" spans="20:21">
      <c r="T65" s="52"/>
      <c r="U65" s="52"/>
    </row>
    <row r="66" spans="20:21">
      <c r="T66" s="52"/>
      <c r="U66" s="52"/>
    </row>
    <row r="67" spans="20:21">
      <c r="T67" s="52"/>
      <c r="U67" s="52"/>
    </row>
    <row r="68" spans="20:21">
      <c r="T68" s="52"/>
      <c r="U68" s="52"/>
    </row>
    <row r="69" spans="20:21">
      <c r="T69" s="52"/>
      <c r="U69" s="52"/>
    </row>
    <row r="70" spans="20:21">
      <c r="T70" s="52"/>
      <c r="U70" s="52"/>
    </row>
    <row r="71" spans="20:21">
      <c r="T71" s="52"/>
      <c r="U71" s="52"/>
    </row>
    <row r="72" spans="20:21">
      <c r="T72" s="52"/>
      <c r="U72" s="52"/>
    </row>
    <row r="73" spans="20:21">
      <c r="T73" s="52"/>
      <c r="U73" s="52"/>
    </row>
    <row r="74" spans="20:21">
      <c r="T74" s="52"/>
      <c r="U74" s="52"/>
    </row>
    <row r="75" spans="20:21">
      <c r="T75" s="52"/>
      <c r="U75" s="52"/>
    </row>
    <row r="76" spans="20:21">
      <c r="T76" s="52"/>
      <c r="U76" s="52"/>
    </row>
    <row r="77" spans="20:21">
      <c r="T77" s="52"/>
      <c r="U77" s="52"/>
    </row>
    <row r="78" spans="20:21">
      <c r="T78" s="52"/>
      <c r="U78" s="52"/>
    </row>
    <row r="79" spans="20:21">
      <c r="T79" s="52"/>
      <c r="U79" s="52"/>
    </row>
    <row r="80" spans="20:21">
      <c r="T80" s="52"/>
      <c r="U80" s="52"/>
    </row>
    <row r="81" spans="20:21">
      <c r="T81" s="52"/>
      <c r="U81" s="52"/>
    </row>
    <row r="82" spans="20:21">
      <c r="T82" s="52"/>
      <c r="U82" s="52"/>
    </row>
    <row r="83" spans="20:21">
      <c r="T83" s="52"/>
      <c r="U83" s="52"/>
    </row>
    <row r="84" spans="20:21">
      <c r="T84" s="52"/>
      <c r="U84" s="52"/>
    </row>
    <row r="85" spans="20:21">
      <c r="T85" s="52"/>
      <c r="U85" s="52"/>
    </row>
    <row r="86" spans="20:21">
      <c r="T86" s="52"/>
      <c r="U86" s="52"/>
    </row>
    <row r="87" spans="20:21">
      <c r="T87" s="52"/>
      <c r="U87" s="52"/>
    </row>
    <row r="88" spans="20:21">
      <c r="T88" s="52"/>
      <c r="U88" s="52"/>
    </row>
    <row r="89" spans="20:21">
      <c r="T89" s="52"/>
      <c r="U89" s="52"/>
    </row>
    <row r="90" spans="20:21">
      <c r="T90" s="52"/>
      <c r="U90" s="52"/>
    </row>
    <row r="91" spans="20:21">
      <c r="T91" s="52"/>
      <c r="U91" s="52"/>
    </row>
    <row r="92" spans="20:21">
      <c r="T92" s="52"/>
      <c r="U92" s="52"/>
    </row>
    <row r="93" spans="20:21">
      <c r="T93" s="52"/>
      <c r="U93" s="52"/>
    </row>
    <row r="94" spans="20:21">
      <c r="T94" s="52"/>
      <c r="U94" s="52"/>
    </row>
    <row r="95" spans="20:21">
      <c r="T95" s="52"/>
      <c r="U95" s="52"/>
    </row>
    <row r="96" spans="20:21">
      <c r="T96" s="52"/>
      <c r="U96" s="52"/>
    </row>
    <row r="97" spans="20:21">
      <c r="T97" s="52"/>
      <c r="U97" s="52"/>
    </row>
    <row r="98" spans="20:21">
      <c r="T98" s="52"/>
      <c r="U98" s="52"/>
    </row>
    <row r="99" spans="20:21">
      <c r="T99" s="52"/>
      <c r="U99" s="52"/>
    </row>
    <row r="100" spans="20:21">
      <c r="T100" s="52"/>
      <c r="U100" s="52"/>
    </row>
    <row r="101" spans="20:21">
      <c r="T101" s="52"/>
      <c r="U101" s="52"/>
    </row>
    <row r="102" spans="20:21">
      <c r="T102" s="52"/>
      <c r="U102" s="52"/>
    </row>
    <row r="103" spans="20:21">
      <c r="T103" s="52"/>
      <c r="U103" s="52"/>
    </row>
    <row r="104" spans="20:21">
      <c r="T104" s="52"/>
      <c r="U104" s="52"/>
    </row>
    <row r="105" spans="20:21">
      <c r="T105" s="52"/>
      <c r="U105" s="52"/>
    </row>
    <row r="106" spans="20:21">
      <c r="T106" s="52"/>
      <c r="U106" s="52"/>
    </row>
    <row r="107" spans="20:21">
      <c r="T107" s="52"/>
      <c r="U107" s="52"/>
    </row>
    <row r="108" spans="20:21">
      <c r="T108" s="52"/>
      <c r="U108" s="52"/>
    </row>
    <row r="109" spans="20:21">
      <c r="T109" s="52"/>
      <c r="U109" s="52"/>
    </row>
    <row r="110" spans="20:21">
      <c r="T110" s="52"/>
      <c r="U110" s="52"/>
    </row>
    <row r="111" spans="20:21">
      <c r="T111" s="52"/>
      <c r="U111" s="52"/>
    </row>
    <row r="112" spans="20:21">
      <c r="T112" s="52"/>
      <c r="U112" s="52"/>
    </row>
    <row r="113" spans="20:21">
      <c r="T113" s="52"/>
      <c r="U113" s="52"/>
    </row>
    <row r="114" spans="20:21">
      <c r="T114" s="52"/>
      <c r="U114" s="52"/>
    </row>
    <row r="115" spans="20:21">
      <c r="T115" s="52"/>
      <c r="U115" s="52"/>
    </row>
    <row r="116" spans="20:21">
      <c r="T116" s="52"/>
      <c r="U116" s="52"/>
    </row>
    <row r="117" spans="20:21">
      <c r="T117" s="52"/>
      <c r="U117" s="52"/>
    </row>
    <row r="118" spans="20:21">
      <c r="T118" s="52"/>
      <c r="U118" s="52"/>
    </row>
    <row r="119" spans="20:21">
      <c r="T119" s="52"/>
      <c r="U119" s="52"/>
    </row>
    <row r="120" spans="20:21">
      <c r="T120" s="52"/>
      <c r="U120" s="52"/>
    </row>
    <row r="121" spans="20:21">
      <c r="T121" s="52"/>
      <c r="U121" s="52"/>
    </row>
    <row r="122" spans="20:21">
      <c r="T122" s="52"/>
      <c r="U122" s="52"/>
    </row>
    <row r="123" spans="20:21">
      <c r="T123" s="52"/>
      <c r="U123" s="52"/>
    </row>
    <row r="124" spans="20:21">
      <c r="T124" s="52"/>
      <c r="U124" s="52"/>
    </row>
    <row r="125" spans="20:21">
      <c r="T125" s="52"/>
      <c r="U125" s="52"/>
    </row>
    <row r="126" spans="20:21">
      <c r="T126" s="52"/>
      <c r="U126" s="52"/>
    </row>
    <row r="127" spans="20:21">
      <c r="T127" s="52"/>
      <c r="U127" s="52"/>
    </row>
    <row r="128" spans="20:21">
      <c r="T128" s="52"/>
      <c r="U128" s="52"/>
    </row>
    <row r="129" spans="20:21">
      <c r="T129" s="52"/>
      <c r="U129" s="52"/>
    </row>
    <row r="130" spans="20:21">
      <c r="T130" s="52"/>
      <c r="U130" s="52"/>
    </row>
    <row r="131" spans="20:21">
      <c r="T131" s="52"/>
      <c r="U131" s="52"/>
    </row>
    <row r="132" spans="20:21">
      <c r="T132" s="52"/>
      <c r="U132" s="52"/>
    </row>
    <row r="133" spans="20:21">
      <c r="T133" s="52"/>
      <c r="U133" s="52"/>
    </row>
    <row r="134" spans="20:21">
      <c r="T134" s="52"/>
      <c r="U134" s="52"/>
    </row>
    <row r="135" spans="20:21">
      <c r="T135" s="52"/>
      <c r="U135" s="52"/>
    </row>
    <row r="136" spans="20:21">
      <c r="T136" s="52"/>
      <c r="U136" s="52"/>
    </row>
    <row r="137" spans="20:21">
      <c r="T137" s="52"/>
      <c r="U137" s="52"/>
    </row>
    <row r="138" spans="20:21">
      <c r="T138" s="52"/>
      <c r="U138" s="52"/>
    </row>
    <row r="139" spans="20:21">
      <c r="T139" s="52"/>
      <c r="U139" s="52"/>
    </row>
    <row r="140" spans="20:21">
      <c r="T140" s="52"/>
      <c r="U140" s="52"/>
    </row>
    <row r="141" spans="20:21">
      <c r="T141" s="52"/>
      <c r="U141" s="52"/>
    </row>
    <row r="142" spans="20:21">
      <c r="T142" s="52"/>
      <c r="U142" s="52"/>
    </row>
    <row r="143" spans="20:21">
      <c r="T143" s="52"/>
      <c r="U143" s="52"/>
    </row>
    <row r="144" spans="20:21">
      <c r="T144" s="52"/>
      <c r="U144" s="52"/>
    </row>
    <row r="145" spans="20:21">
      <c r="T145" s="52"/>
      <c r="U145" s="52"/>
    </row>
    <row r="146" spans="20:21">
      <c r="T146" s="52"/>
      <c r="U146" s="52"/>
    </row>
    <row r="147" spans="20:21">
      <c r="T147" s="52"/>
      <c r="U147" s="52"/>
    </row>
    <row r="148" spans="20:21">
      <c r="T148" s="52"/>
      <c r="U148" s="52"/>
    </row>
    <row r="149" spans="20:21">
      <c r="T149" s="52"/>
      <c r="U149" s="52"/>
    </row>
    <row r="150" spans="20:21">
      <c r="T150" s="52"/>
      <c r="U150" s="52"/>
    </row>
    <row r="151" spans="20:21">
      <c r="T151" s="52"/>
      <c r="U151" s="52"/>
    </row>
    <row r="152" spans="20:21">
      <c r="T152" s="52"/>
      <c r="U152" s="52"/>
    </row>
    <row r="153" spans="20:21">
      <c r="T153" s="52"/>
      <c r="U153" s="52"/>
    </row>
    <row r="154" spans="20:21">
      <c r="T154" s="52"/>
      <c r="U154" s="52"/>
    </row>
    <row r="155" spans="20:21">
      <c r="T155" s="52"/>
      <c r="U155" s="52"/>
    </row>
    <row r="156" spans="20:21">
      <c r="T156" s="52"/>
      <c r="U156" s="52"/>
    </row>
    <row r="157" spans="20:21">
      <c r="T157" s="52"/>
      <c r="U157" s="52"/>
    </row>
    <row r="158" spans="20:21">
      <c r="T158" s="52"/>
      <c r="U158" s="52"/>
    </row>
    <row r="159" spans="20:21">
      <c r="T159" s="52"/>
      <c r="U159" s="52"/>
    </row>
    <row r="160" spans="20:21">
      <c r="T160" s="52"/>
      <c r="U160" s="52"/>
    </row>
    <row r="161" spans="20:21">
      <c r="T161" s="52"/>
      <c r="U161" s="52"/>
    </row>
    <row r="162" spans="20:21">
      <c r="T162" s="52"/>
      <c r="U162" s="52"/>
    </row>
    <row r="163" spans="20:21">
      <c r="T163" s="52"/>
      <c r="U163" s="52"/>
    </row>
    <row r="164" spans="20:21">
      <c r="T164" s="52"/>
      <c r="U164" s="52"/>
    </row>
    <row r="165" spans="20:21">
      <c r="T165" s="52"/>
      <c r="U165" s="52"/>
    </row>
    <row r="166" spans="20:21">
      <c r="T166" s="52"/>
      <c r="U166" s="52"/>
    </row>
    <row r="167" spans="20:21">
      <c r="T167" s="52"/>
      <c r="U167" s="52"/>
    </row>
    <row r="168" spans="20:21">
      <c r="T168" s="52"/>
      <c r="U168" s="52"/>
    </row>
    <row r="169" spans="20:21">
      <c r="T169" s="52"/>
      <c r="U169" s="52"/>
    </row>
    <row r="170" spans="20:21">
      <c r="T170" s="52"/>
      <c r="U170" s="52"/>
    </row>
    <row r="171" spans="20:21">
      <c r="T171" s="52"/>
      <c r="U171" s="52"/>
    </row>
    <row r="172" spans="20:21">
      <c r="T172" s="52"/>
      <c r="U172" s="52"/>
    </row>
    <row r="173" spans="20:21">
      <c r="T173" s="52"/>
      <c r="U173" s="52"/>
    </row>
    <row r="174" spans="20:21">
      <c r="T174" s="52"/>
      <c r="U174" s="52"/>
    </row>
    <row r="175" spans="20:21">
      <c r="T175" s="52"/>
      <c r="U175" s="52"/>
    </row>
    <row r="176" spans="20:21">
      <c r="T176" s="52"/>
      <c r="U176" s="52"/>
    </row>
    <row r="177" spans="20:21">
      <c r="T177" s="52"/>
      <c r="U177" s="52"/>
    </row>
    <row r="178" spans="20:21">
      <c r="T178" s="52"/>
      <c r="U178" s="52"/>
    </row>
    <row r="179" spans="20:21">
      <c r="T179" s="52"/>
      <c r="U179" s="52"/>
    </row>
    <row r="180" spans="20:21">
      <c r="T180" s="52"/>
      <c r="U180" s="52"/>
    </row>
    <row r="181" spans="20:21">
      <c r="T181" s="52"/>
      <c r="U181" s="52"/>
    </row>
    <row r="182" spans="20:21">
      <c r="T182" s="52"/>
      <c r="U182" s="52"/>
    </row>
    <row r="183" spans="20:21">
      <c r="T183" s="52"/>
      <c r="U183" s="52"/>
    </row>
    <row r="184" spans="20:21">
      <c r="T184" s="52"/>
      <c r="U184" s="52"/>
    </row>
    <row r="185" spans="20:21">
      <c r="T185" s="52"/>
      <c r="U185" s="52"/>
    </row>
    <row r="186" spans="20:21">
      <c r="T186" s="52"/>
      <c r="U186" s="52"/>
    </row>
    <row r="187" spans="20:21">
      <c r="T187" s="52"/>
      <c r="U187" s="52"/>
    </row>
    <row r="188" spans="20:21">
      <c r="T188" s="52"/>
      <c r="U188" s="52"/>
    </row>
    <row r="189" spans="20:21">
      <c r="T189" s="52"/>
      <c r="U189" s="52"/>
    </row>
    <row r="190" spans="20:21">
      <c r="T190" s="52"/>
      <c r="U190" s="52"/>
    </row>
    <row r="191" spans="20:21">
      <c r="T191" s="52"/>
      <c r="U191" s="52"/>
    </row>
    <row r="192" spans="20:21">
      <c r="T192" s="52"/>
      <c r="U192" s="52"/>
    </row>
    <row r="193" spans="20:21">
      <c r="T193" s="52"/>
      <c r="U193" s="52"/>
    </row>
    <row r="194" spans="20:21">
      <c r="T194" s="52"/>
      <c r="U194" s="52"/>
    </row>
    <row r="195" spans="20:21">
      <c r="T195" s="52"/>
      <c r="U195" s="52"/>
    </row>
    <row r="196" spans="20:21">
      <c r="T196" s="52"/>
      <c r="U196" s="52"/>
    </row>
    <row r="197" spans="20:21">
      <c r="T197" s="52"/>
      <c r="U197" s="52"/>
    </row>
    <row r="198" spans="20:21">
      <c r="T198" s="52"/>
      <c r="U198" s="52"/>
    </row>
    <row r="199" spans="20:21">
      <c r="T199" s="52"/>
      <c r="U199" s="52"/>
    </row>
    <row r="200" spans="20:21">
      <c r="T200" s="52"/>
      <c r="U200" s="52"/>
    </row>
    <row r="201" spans="20:21">
      <c r="T201" s="52"/>
      <c r="U201" s="52"/>
    </row>
    <row r="202" spans="20:21">
      <c r="T202" s="52"/>
      <c r="U202" s="52"/>
    </row>
    <row r="203" spans="20:21">
      <c r="T203" s="52"/>
      <c r="U203" s="52"/>
    </row>
    <row r="204" spans="20:21">
      <c r="T204" s="52"/>
      <c r="U204" s="52"/>
    </row>
    <row r="205" spans="20:21">
      <c r="T205" s="52"/>
      <c r="U205" s="52"/>
    </row>
    <row r="206" spans="20:21">
      <c r="T206" s="52"/>
      <c r="U206" s="52"/>
    </row>
    <row r="207" spans="20:21">
      <c r="T207" s="52"/>
      <c r="U207" s="52"/>
    </row>
    <row r="208" spans="20:21">
      <c r="T208" s="52"/>
      <c r="U208" s="52"/>
    </row>
    <row r="209" spans="20:21">
      <c r="T209" s="52"/>
      <c r="U209" s="52"/>
    </row>
    <row r="210" spans="20:21">
      <c r="T210" s="52"/>
      <c r="U210" s="52"/>
    </row>
    <row r="211" spans="20:21">
      <c r="T211" s="52"/>
      <c r="U211" s="52"/>
    </row>
    <row r="212" spans="20:21">
      <c r="T212" s="52"/>
      <c r="U212" s="52"/>
    </row>
    <row r="213" spans="20:21">
      <c r="T213" s="52"/>
      <c r="U213" s="52"/>
    </row>
    <row r="214" spans="20:21">
      <c r="T214" s="52"/>
      <c r="U214" s="52"/>
    </row>
    <row r="215" spans="20:21">
      <c r="T215" s="52"/>
      <c r="U215" s="52"/>
    </row>
    <row r="216" spans="20:21">
      <c r="T216" s="52"/>
      <c r="U216" s="52"/>
    </row>
    <row r="217" spans="20:21">
      <c r="T217" s="52"/>
      <c r="U217" s="52"/>
    </row>
    <row r="218" spans="20:21">
      <c r="T218" s="52"/>
      <c r="U218" s="52"/>
    </row>
    <row r="219" spans="20:21">
      <c r="T219" s="52"/>
      <c r="U219" s="52"/>
    </row>
    <row r="220" spans="20:21">
      <c r="T220" s="52"/>
      <c r="U220" s="52"/>
    </row>
    <row r="221" spans="20:21">
      <c r="T221" s="52"/>
      <c r="U221" s="52"/>
    </row>
    <row r="222" spans="20:21">
      <c r="T222" s="52"/>
      <c r="U222" s="52"/>
    </row>
    <row r="223" spans="20:21">
      <c r="T223" s="52"/>
      <c r="U223" s="52"/>
    </row>
    <row r="224" spans="20:21">
      <c r="T224" s="52"/>
      <c r="U224" s="52"/>
    </row>
    <row r="225" spans="20:21">
      <c r="T225" s="52"/>
      <c r="U225" s="52"/>
    </row>
    <row r="226" spans="20:21">
      <c r="T226" s="52"/>
      <c r="U226" s="52"/>
    </row>
    <row r="227" spans="20:21">
      <c r="T227" s="52"/>
      <c r="U227" s="52"/>
    </row>
    <row r="228" spans="20:21">
      <c r="T228" s="52"/>
      <c r="U228" s="52"/>
    </row>
    <row r="229" spans="20:21">
      <c r="T229" s="52"/>
      <c r="U229" s="52"/>
    </row>
    <row r="230" spans="20:21">
      <c r="T230" s="52"/>
      <c r="U230" s="52"/>
    </row>
    <row r="231" spans="20:21">
      <c r="T231" s="52"/>
      <c r="U231" s="52"/>
    </row>
    <row r="232" spans="20:21">
      <c r="T232" s="52"/>
      <c r="U232" s="52"/>
    </row>
    <row r="233" spans="20:21">
      <c r="T233" s="52"/>
      <c r="U233" s="52"/>
    </row>
    <row r="234" spans="20:21">
      <c r="T234" s="52"/>
      <c r="U234" s="52"/>
    </row>
    <row r="235" spans="20:21">
      <c r="T235" s="52"/>
      <c r="U235" s="52"/>
    </row>
    <row r="236" spans="20:21">
      <c r="T236" s="52"/>
      <c r="U236" s="52"/>
    </row>
    <row r="237" spans="20:21">
      <c r="T237" s="52"/>
      <c r="U237" s="52"/>
    </row>
    <row r="238" spans="20:21">
      <c r="T238" s="52"/>
      <c r="U238" s="52"/>
    </row>
    <row r="239" spans="20:21">
      <c r="T239" s="52"/>
      <c r="U239" s="52"/>
    </row>
    <row r="240" spans="20:21">
      <c r="T240" s="52"/>
      <c r="U240" s="52"/>
    </row>
    <row r="241" spans="1:21">
      <c r="T241" s="52"/>
      <c r="U241" s="52"/>
    </row>
    <row r="242" spans="1:21">
      <c r="T242" s="52"/>
      <c r="U242" s="52"/>
    </row>
    <row r="243" spans="1:21">
      <c r="A243" s="70"/>
      <c r="B243" s="70"/>
      <c r="C243" s="52"/>
      <c r="D243" s="70"/>
      <c r="E243" s="70"/>
      <c r="F243" s="70"/>
      <c r="G243" s="70"/>
      <c r="H243" s="70"/>
      <c r="I243" s="70"/>
      <c r="J243" s="70"/>
      <c r="K243" s="70"/>
      <c r="L243" s="70"/>
      <c r="M243" s="70"/>
      <c r="N243" s="70"/>
      <c r="T243" s="52"/>
      <c r="U243" s="52"/>
    </row>
    <row r="244" spans="1:21">
      <c r="A244" s="70"/>
      <c r="B244" s="70"/>
      <c r="C244" s="52"/>
      <c r="D244" s="70"/>
      <c r="E244" s="70"/>
      <c r="F244" s="70"/>
      <c r="G244" s="70"/>
      <c r="H244" s="70"/>
      <c r="I244" s="70"/>
      <c r="J244" s="70"/>
      <c r="K244" s="70"/>
      <c r="L244" s="70"/>
      <c r="M244" s="70"/>
      <c r="N244" s="70"/>
      <c r="T244" s="52"/>
      <c r="U244" s="52"/>
    </row>
    <row r="245" spans="1:21">
      <c r="A245" s="70"/>
      <c r="B245" s="70"/>
      <c r="C245" s="52"/>
      <c r="D245" s="70"/>
      <c r="E245" s="70"/>
      <c r="F245" s="70"/>
      <c r="G245" s="70"/>
      <c r="H245" s="70"/>
      <c r="I245" s="70"/>
      <c r="J245" s="70"/>
      <c r="K245" s="70"/>
      <c r="L245" s="70"/>
      <c r="M245" s="70"/>
      <c r="N245" s="70"/>
      <c r="T245" s="52"/>
      <c r="U245" s="52"/>
    </row>
    <row r="246" spans="1:21">
      <c r="A246" s="70"/>
      <c r="B246" s="70"/>
      <c r="C246" s="52"/>
      <c r="D246" s="70"/>
      <c r="E246" s="70"/>
      <c r="F246" s="70"/>
      <c r="G246" s="70"/>
      <c r="H246" s="70"/>
      <c r="I246" s="70"/>
      <c r="J246" s="70"/>
      <c r="K246" s="70"/>
      <c r="L246" s="70"/>
      <c r="M246" s="70"/>
      <c r="N246" s="70"/>
      <c r="T246" s="52"/>
      <c r="U246" s="52"/>
    </row>
    <row r="247" spans="1:21">
      <c r="A247" s="70"/>
      <c r="B247" s="70"/>
      <c r="D247" s="70"/>
      <c r="E247" s="70"/>
      <c r="F247" s="70"/>
      <c r="G247" s="70"/>
      <c r="H247" s="70"/>
      <c r="I247" s="70"/>
      <c r="J247" s="70"/>
      <c r="K247" s="70"/>
      <c r="L247" s="70"/>
      <c r="M247" s="70"/>
      <c r="N247" s="70"/>
      <c r="T247" s="52"/>
      <c r="U247" s="52"/>
    </row>
    <row r="248" spans="1:21">
      <c r="A248" s="70"/>
      <c r="B248" s="70"/>
      <c r="D248" s="70"/>
      <c r="E248" s="70"/>
      <c r="F248" s="70"/>
      <c r="G248" s="70"/>
      <c r="H248" s="70"/>
      <c r="I248" s="70"/>
      <c r="J248" s="70"/>
      <c r="K248" s="70"/>
      <c r="L248" s="70"/>
      <c r="M248" s="70"/>
      <c r="N248" s="70"/>
      <c r="T248" s="52"/>
      <c r="U248" s="52"/>
    </row>
    <row r="249" spans="1:21">
      <c r="A249" s="70"/>
      <c r="B249" s="70"/>
      <c r="D249" s="70"/>
      <c r="E249" s="70"/>
      <c r="F249" s="70"/>
      <c r="G249" s="70"/>
      <c r="H249" s="70"/>
      <c r="I249" s="70"/>
      <c r="J249" s="70"/>
      <c r="K249" s="70"/>
      <c r="L249" s="70"/>
      <c r="M249" s="70"/>
      <c r="N249" s="70"/>
      <c r="T249" s="52"/>
      <c r="U249" s="52"/>
    </row>
    <row r="250" spans="1:21">
      <c r="A250" s="70"/>
      <c r="B250" s="70"/>
      <c r="D250" s="70"/>
      <c r="E250" s="70"/>
      <c r="F250" s="70"/>
      <c r="G250" s="70"/>
      <c r="H250" s="70"/>
      <c r="I250" s="70"/>
      <c r="J250" s="70"/>
      <c r="K250" s="70"/>
      <c r="L250" s="70"/>
      <c r="M250" s="70"/>
      <c r="N250" s="70"/>
      <c r="T250" s="52"/>
      <c r="U250" s="52"/>
    </row>
    <row r="251" spans="1:21">
      <c r="A251" s="70"/>
      <c r="B251" s="70"/>
      <c r="C251" s="385"/>
      <c r="D251" s="70"/>
      <c r="E251" s="70"/>
      <c r="F251" s="70"/>
      <c r="G251" s="70"/>
      <c r="H251" s="70"/>
      <c r="I251" s="70"/>
      <c r="J251" s="70"/>
      <c r="K251" s="70"/>
      <c r="L251" s="70"/>
      <c r="M251" s="70"/>
      <c r="N251" s="70"/>
      <c r="T251" s="52"/>
      <c r="U251" s="52"/>
    </row>
    <row r="252" spans="1:21">
      <c r="A252" s="70"/>
      <c r="B252" s="70"/>
      <c r="C252" s="52"/>
      <c r="D252" s="70"/>
      <c r="E252" s="70"/>
      <c r="F252" s="70"/>
      <c r="G252" s="70"/>
      <c r="H252" s="70"/>
      <c r="I252" s="70"/>
      <c r="J252" s="70"/>
      <c r="K252" s="70"/>
      <c r="L252" s="70"/>
      <c r="M252" s="70"/>
      <c r="N252" s="70"/>
      <c r="T252" s="52"/>
      <c r="U252" s="52"/>
    </row>
    <row r="253" spans="1:21">
      <c r="A253" s="70"/>
      <c r="B253" s="70"/>
      <c r="C253" s="385"/>
      <c r="D253" s="70"/>
      <c r="E253" s="70"/>
      <c r="F253" s="70"/>
      <c r="G253" s="70"/>
      <c r="H253" s="70"/>
      <c r="I253" s="70"/>
      <c r="J253" s="70"/>
      <c r="K253" s="70"/>
      <c r="L253" s="70"/>
      <c r="M253" s="70"/>
      <c r="N253" s="70"/>
      <c r="T253" s="52"/>
      <c r="U253" s="52"/>
    </row>
    <row r="254" spans="1:21">
      <c r="A254" s="70"/>
      <c r="B254" s="70"/>
      <c r="C254" s="385"/>
      <c r="D254" s="70"/>
      <c r="E254" s="70"/>
      <c r="F254" s="70"/>
      <c r="G254" s="70"/>
      <c r="H254" s="70"/>
      <c r="I254" s="70"/>
      <c r="J254" s="70"/>
      <c r="K254" s="70"/>
      <c r="L254" s="70"/>
      <c r="M254" s="70"/>
      <c r="N254" s="70"/>
      <c r="T254" s="52"/>
      <c r="U254" s="52"/>
    </row>
    <row r="255" spans="1:21">
      <c r="A255" s="70"/>
      <c r="B255" s="70"/>
      <c r="C255" s="52"/>
      <c r="D255" s="70"/>
      <c r="E255" s="70"/>
      <c r="F255" s="70"/>
      <c r="G255" s="70"/>
      <c r="H255" s="70"/>
      <c r="I255" s="70"/>
      <c r="J255" s="70"/>
      <c r="K255" s="70"/>
      <c r="L255" s="70"/>
      <c r="M255" s="70"/>
      <c r="N255" s="70"/>
      <c r="T255" s="52"/>
      <c r="U255" s="52"/>
    </row>
    <row r="256" spans="1:21">
      <c r="A256" s="70"/>
      <c r="B256" s="70"/>
      <c r="C256" s="52"/>
      <c r="D256" s="70"/>
      <c r="E256" s="70"/>
      <c r="F256" s="70"/>
      <c r="G256" s="70"/>
      <c r="H256" s="70"/>
      <c r="I256" s="70"/>
      <c r="J256" s="70"/>
      <c r="K256" s="70"/>
      <c r="L256" s="70"/>
      <c r="M256" s="70"/>
      <c r="N256" s="70"/>
      <c r="T256" s="52"/>
      <c r="U256" s="52"/>
    </row>
    <row r="257" spans="1:21">
      <c r="A257" s="70"/>
      <c r="B257" s="70"/>
      <c r="C257" s="52"/>
      <c r="D257" s="70"/>
      <c r="E257" s="70"/>
      <c r="F257" s="70"/>
      <c r="G257" s="70"/>
      <c r="H257" s="70"/>
      <c r="I257" s="70"/>
      <c r="J257" s="70"/>
      <c r="K257" s="70"/>
      <c r="L257" s="70"/>
      <c r="M257" s="70"/>
      <c r="N257" s="70"/>
      <c r="T257" s="52"/>
      <c r="U257" s="52"/>
    </row>
    <row r="258" spans="1:21">
      <c r="A258" s="70"/>
      <c r="B258" s="70"/>
      <c r="C258" s="52"/>
      <c r="D258" s="70"/>
      <c r="E258" s="70"/>
      <c r="F258" s="70"/>
      <c r="G258" s="70"/>
      <c r="H258" s="70"/>
      <c r="I258" s="70"/>
      <c r="J258" s="70"/>
      <c r="K258" s="70"/>
      <c r="L258" s="70"/>
      <c r="M258" s="70"/>
      <c r="N258" s="70"/>
      <c r="T258" s="52"/>
      <c r="U258" s="52"/>
    </row>
    <row r="259" spans="1:21">
      <c r="A259" s="70"/>
      <c r="B259" s="70"/>
      <c r="C259" s="52"/>
      <c r="D259" s="70"/>
      <c r="E259" s="70"/>
      <c r="F259" s="70"/>
      <c r="G259" s="70"/>
      <c r="H259" s="70"/>
      <c r="I259" s="70"/>
      <c r="J259" s="70"/>
      <c r="K259" s="70"/>
      <c r="L259" s="70"/>
      <c r="M259" s="70"/>
      <c r="N259" s="70"/>
      <c r="T259" s="52"/>
      <c r="U259" s="52"/>
    </row>
    <row r="260" spans="1:21">
      <c r="A260" s="70"/>
      <c r="B260" s="70"/>
      <c r="C260" s="52"/>
      <c r="D260" s="70"/>
      <c r="E260" s="70"/>
      <c r="F260" s="70"/>
      <c r="G260" s="70"/>
      <c r="H260" s="70"/>
      <c r="I260" s="70"/>
      <c r="J260" s="70"/>
      <c r="K260" s="70"/>
      <c r="L260" s="70"/>
      <c r="M260" s="70"/>
      <c r="N260" s="70"/>
      <c r="T260" s="52"/>
      <c r="U260" s="52"/>
    </row>
    <row r="261" spans="1:21">
      <c r="A261" s="70"/>
      <c r="B261" s="70"/>
      <c r="C261" s="385"/>
      <c r="D261" s="70"/>
      <c r="E261" s="70"/>
      <c r="F261" s="70"/>
      <c r="G261" s="70"/>
      <c r="H261" s="70"/>
      <c r="I261" s="70"/>
      <c r="J261" s="70"/>
      <c r="K261" s="70"/>
      <c r="L261" s="70"/>
      <c r="M261" s="70"/>
      <c r="N261" s="70"/>
      <c r="T261" s="52"/>
      <c r="U261" s="52"/>
    </row>
    <row r="262" spans="1:21">
      <c r="A262" s="70"/>
      <c r="B262" s="70"/>
      <c r="C262" s="52"/>
      <c r="D262" s="70"/>
      <c r="E262" s="70"/>
      <c r="F262" s="70"/>
      <c r="G262" s="70"/>
      <c r="H262" s="70"/>
      <c r="I262" s="70"/>
      <c r="J262" s="70"/>
      <c r="K262" s="70"/>
      <c r="L262" s="70"/>
      <c r="M262" s="70"/>
      <c r="N262" s="70"/>
      <c r="T262" s="52"/>
      <c r="U262" s="52"/>
    </row>
    <row r="263" spans="1:21">
      <c r="A263" s="70"/>
      <c r="B263" s="70"/>
      <c r="C263" s="52"/>
      <c r="D263" s="70"/>
      <c r="E263" s="70"/>
      <c r="F263" s="70"/>
      <c r="G263" s="70"/>
      <c r="H263" s="70"/>
      <c r="I263" s="70"/>
      <c r="J263" s="70"/>
      <c r="K263" s="70"/>
      <c r="L263" s="70"/>
      <c r="M263" s="70"/>
      <c r="N263" s="70"/>
      <c r="T263" s="52"/>
      <c r="U263" s="52"/>
    </row>
    <row r="264" spans="1:21">
      <c r="A264" s="70"/>
      <c r="B264" s="70"/>
      <c r="C264" s="52"/>
      <c r="D264" s="70"/>
      <c r="E264" s="70"/>
      <c r="F264" s="70"/>
      <c r="G264" s="70"/>
      <c r="H264" s="70"/>
      <c r="I264" s="70"/>
      <c r="J264" s="70"/>
      <c r="K264" s="70"/>
      <c r="L264" s="70"/>
      <c r="M264" s="70"/>
      <c r="N264" s="70"/>
      <c r="T264" s="52"/>
      <c r="U264" s="52"/>
    </row>
    <row r="265" spans="1:21">
      <c r="A265" s="70"/>
      <c r="B265" s="70"/>
      <c r="C265" s="52"/>
      <c r="D265" s="70"/>
      <c r="E265" s="70"/>
      <c r="F265" s="70"/>
      <c r="G265" s="70"/>
      <c r="H265" s="70"/>
      <c r="I265" s="70"/>
      <c r="J265" s="70"/>
      <c r="K265" s="70"/>
      <c r="L265" s="70"/>
      <c r="M265" s="70"/>
      <c r="N265" s="70"/>
      <c r="T265" s="52"/>
      <c r="U265" s="52"/>
    </row>
    <row r="266" spans="1:21">
      <c r="A266" s="70"/>
      <c r="B266" s="70"/>
      <c r="C266" s="52"/>
      <c r="D266" s="70"/>
      <c r="E266" s="70"/>
      <c r="F266" s="70"/>
      <c r="G266" s="70"/>
      <c r="H266" s="70"/>
      <c r="I266" s="70"/>
      <c r="J266" s="70"/>
      <c r="K266" s="70"/>
      <c r="L266" s="70"/>
      <c r="M266" s="70"/>
      <c r="N266" s="70"/>
      <c r="T266" s="52"/>
      <c r="U266" s="52"/>
    </row>
    <row r="267" spans="1:21">
      <c r="A267" s="70"/>
      <c r="B267" s="70"/>
      <c r="C267" s="52"/>
      <c r="D267" s="70"/>
      <c r="E267" s="70"/>
      <c r="F267" s="70"/>
      <c r="G267" s="70"/>
      <c r="H267" s="70"/>
      <c r="I267" s="70"/>
      <c r="J267" s="70"/>
      <c r="K267" s="70"/>
      <c r="L267" s="70"/>
      <c r="M267" s="70"/>
      <c r="N267" s="70"/>
      <c r="T267" s="52"/>
      <c r="U267" s="52"/>
    </row>
    <row r="268" spans="1:21">
      <c r="A268" s="70"/>
      <c r="B268" s="70"/>
      <c r="C268" s="52"/>
      <c r="D268" s="70"/>
      <c r="E268" s="70"/>
      <c r="F268" s="70"/>
      <c r="G268" s="70"/>
      <c r="H268" s="70"/>
      <c r="I268" s="70"/>
      <c r="J268" s="70"/>
      <c r="K268" s="70"/>
      <c r="L268" s="70"/>
      <c r="M268" s="70"/>
      <c r="N268" s="70"/>
      <c r="T268" s="52"/>
      <c r="U268" s="52"/>
    </row>
    <row r="269" spans="1:21">
      <c r="A269" s="70"/>
      <c r="B269" s="70"/>
      <c r="C269" s="52"/>
      <c r="D269" s="70"/>
      <c r="E269" s="70"/>
      <c r="F269" s="70"/>
      <c r="G269" s="70"/>
      <c r="H269" s="70"/>
      <c r="I269" s="70"/>
      <c r="J269" s="70"/>
      <c r="K269" s="70"/>
      <c r="L269" s="70"/>
      <c r="M269" s="70"/>
      <c r="N269" s="70"/>
      <c r="T269" s="52"/>
      <c r="U269" s="52"/>
    </row>
    <row r="270" spans="1:21">
      <c r="A270" s="70"/>
      <c r="B270" s="70"/>
      <c r="C270" s="52"/>
      <c r="D270" s="70"/>
      <c r="E270" s="70"/>
      <c r="F270" s="70"/>
      <c r="G270" s="70"/>
      <c r="H270" s="70"/>
      <c r="I270" s="70"/>
      <c r="J270" s="70"/>
      <c r="K270" s="70"/>
      <c r="L270" s="70"/>
      <c r="M270" s="70"/>
      <c r="N270" s="70"/>
      <c r="T270" s="52"/>
      <c r="U270" s="52"/>
    </row>
    <row r="271" spans="1:21">
      <c r="A271" s="70"/>
      <c r="B271" s="70"/>
      <c r="C271" s="52"/>
      <c r="D271" s="70"/>
      <c r="E271" s="70"/>
      <c r="F271" s="70"/>
      <c r="G271" s="70"/>
      <c r="H271" s="70"/>
      <c r="I271" s="70"/>
      <c r="J271" s="70"/>
      <c r="K271" s="70"/>
      <c r="L271" s="70"/>
      <c r="M271" s="70"/>
      <c r="N271" s="70"/>
      <c r="T271" s="52"/>
      <c r="U271" s="52"/>
    </row>
    <row r="272" spans="1:21">
      <c r="A272" s="70"/>
      <c r="B272" s="70"/>
      <c r="C272" s="52"/>
      <c r="D272" s="70"/>
      <c r="E272" s="70"/>
      <c r="F272" s="70"/>
      <c r="G272" s="70"/>
      <c r="H272" s="70"/>
      <c r="I272" s="70"/>
      <c r="J272" s="70"/>
      <c r="K272" s="70"/>
      <c r="L272" s="70"/>
      <c r="M272" s="70"/>
      <c r="N272" s="70"/>
      <c r="T272" s="52"/>
      <c r="U272" s="52"/>
    </row>
    <row r="273" spans="1:21">
      <c r="A273" s="70"/>
      <c r="B273" s="70"/>
      <c r="C273" s="52"/>
      <c r="D273" s="70"/>
      <c r="E273" s="70"/>
      <c r="F273" s="70"/>
      <c r="G273" s="70"/>
      <c r="H273" s="70"/>
      <c r="I273" s="70"/>
      <c r="J273" s="70"/>
      <c r="K273" s="70"/>
      <c r="L273" s="70"/>
      <c r="M273" s="70"/>
      <c r="N273" s="70"/>
      <c r="T273" s="52"/>
      <c r="U273" s="52"/>
    </row>
    <row r="274" spans="1:21">
      <c r="A274" s="70"/>
      <c r="B274" s="70"/>
      <c r="C274" s="52"/>
      <c r="D274" s="70"/>
      <c r="E274" s="70"/>
      <c r="F274" s="70"/>
      <c r="G274" s="70"/>
      <c r="H274" s="70"/>
      <c r="I274" s="70"/>
      <c r="J274" s="70"/>
      <c r="K274" s="70"/>
      <c r="L274" s="70"/>
      <c r="M274" s="70"/>
      <c r="N274" s="70"/>
      <c r="T274" s="52"/>
      <c r="U274" s="52"/>
    </row>
    <row r="275" spans="1:21">
      <c r="A275" s="70"/>
      <c r="B275" s="70"/>
      <c r="D275" s="52"/>
      <c r="E275" s="52"/>
      <c r="F275" s="52"/>
      <c r="G275" s="52"/>
      <c r="H275" s="52"/>
      <c r="I275" s="52"/>
      <c r="J275" s="52"/>
      <c r="K275" s="52"/>
      <c r="L275" s="52"/>
      <c r="M275" s="52"/>
      <c r="N275" s="52"/>
      <c r="T275" s="52"/>
      <c r="U275" s="52"/>
    </row>
    <row r="276" spans="1:21">
      <c r="A276" s="70"/>
      <c r="B276" s="70"/>
      <c r="D276" s="52"/>
      <c r="E276" s="52"/>
      <c r="F276" s="52"/>
      <c r="G276" s="52"/>
      <c r="H276" s="52"/>
      <c r="I276" s="52"/>
      <c r="J276" s="52"/>
      <c r="K276" s="52"/>
      <c r="L276" s="52"/>
      <c r="M276" s="52"/>
      <c r="N276" s="52"/>
      <c r="T276" s="52"/>
      <c r="U276" s="52"/>
    </row>
    <row r="277" spans="1:21">
      <c r="A277" s="70"/>
      <c r="B277" s="70"/>
      <c r="D277" s="52"/>
      <c r="E277" s="52"/>
      <c r="F277" s="52"/>
      <c r="G277" s="52"/>
      <c r="H277" s="52"/>
      <c r="I277" s="52"/>
      <c r="J277" s="52"/>
      <c r="K277" s="52"/>
      <c r="L277" s="52"/>
      <c r="M277" s="52"/>
      <c r="N277" s="52"/>
      <c r="T277" s="52"/>
      <c r="U277" s="52"/>
    </row>
    <row r="278" spans="1:21">
      <c r="A278" s="70"/>
      <c r="B278" s="70"/>
      <c r="C278" s="385"/>
      <c r="D278" s="52"/>
      <c r="E278" s="52"/>
      <c r="F278" s="52"/>
      <c r="G278" s="52"/>
      <c r="H278" s="52"/>
      <c r="I278" s="52"/>
      <c r="J278" s="52"/>
      <c r="K278" s="52"/>
      <c r="L278" s="52"/>
      <c r="M278" s="52"/>
      <c r="N278" s="52"/>
      <c r="T278" s="52"/>
      <c r="U278" s="52"/>
    </row>
    <row r="279" spans="1:21">
      <c r="A279" s="70"/>
      <c r="B279" s="70"/>
      <c r="C279" s="385"/>
      <c r="D279" s="52"/>
      <c r="E279" s="52"/>
      <c r="F279" s="52"/>
      <c r="G279" s="52"/>
      <c r="H279" s="52"/>
      <c r="I279" s="52"/>
      <c r="J279" s="52"/>
      <c r="K279" s="52"/>
      <c r="L279" s="52"/>
      <c r="M279" s="52"/>
      <c r="N279" s="52"/>
      <c r="T279" s="52"/>
      <c r="U279" s="52"/>
    </row>
    <row r="280" spans="1:21">
      <c r="A280" s="70"/>
      <c r="B280" s="70"/>
      <c r="C280" s="385"/>
      <c r="D280" s="52"/>
      <c r="E280" s="52"/>
      <c r="F280" s="52"/>
      <c r="G280" s="52"/>
      <c r="H280" s="52"/>
      <c r="I280" s="52"/>
      <c r="J280" s="52"/>
      <c r="K280" s="52"/>
      <c r="L280" s="52"/>
      <c r="M280" s="52"/>
      <c r="N280" s="52"/>
      <c r="T280" s="52"/>
      <c r="U280" s="52"/>
    </row>
    <row r="281" spans="1:21">
      <c r="A281" s="70"/>
      <c r="B281" s="70"/>
      <c r="C281" s="385"/>
      <c r="D281" s="52"/>
      <c r="E281" s="52"/>
      <c r="F281" s="52"/>
      <c r="G281" s="52"/>
      <c r="H281" s="52"/>
      <c r="I281" s="52"/>
      <c r="J281" s="52"/>
      <c r="K281" s="52"/>
      <c r="L281" s="52"/>
      <c r="M281" s="52"/>
      <c r="N281" s="52"/>
      <c r="T281" s="52"/>
      <c r="U281" s="52"/>
    </row>
    <row r="282" spans="1:21">
      <c r="A282" s="70"/>
      <c r="B282" s="70"/>
      <c r="C282" s="385"/>
      <c r="D282" s="52"/>
      <c r="E282" s="52"/>
      <c r="F282" s="52"/>
      <c r="G282" s="52"/>
      <c r="H282" s="52"/>
      <c r="I282" s="52"/>
      <c r="J282" s="52"/>
      <c r="K282" s="52"/>
      <c r="L282" s="52"/>
      <c r="M282" s="52"/>
      <c r="N282" s="52"/>
      <c r="T282" s="52"/>
      <c r="U282" s="52"/>
    </row>
    <row r="283" spans="1:21">
      <c r="A283" s="70"/>
      <c r="B283" s="70"/>
      <c r="C283" s="385"/>
      <c r="D283" s="52"/>
      <c r="E283" s="52"/>
      <c r="F283" s="52"/>
      <c r="G283" s="52"/>
      <c r="H283" s="52"/>
      <c r="I283" s="52"/>
      <c r="J283" s="52"/>
      <c r="K283" s="52"/>
      <c r="L283" s="52"/>
      <c r="M283" s="52"/>
      <c r="N283" s="52"/>
      <c r="T283" s="52"/>
      <c r="U283" s="52"/>
    </row>
    <row r="284" spans="1:21">
      <c r="A284" s="70"/>
      <c r="B284" s="70"/>
      <c r="C284" s="385"/>
      <c r="D284" s="52"/>
      <c r="E284" s="52"/>
      <c r="F284" s="52"/>
      <c r="G284" s="52"/>
      <c r="H284" s="52"/>
      <c r="I284" s="52"/>
      <c r="J284" s="52"/>
      <c r="K284" s="52"/>
      <c r="L284" s="52"/>
      <c r="M284" s="52"/>
      <c r="N284" s="52"/>
      <c r="T284" s="52"/>
      <c r="U284" s="52"/>
    </row>
    <row r="285" spans="1:21">
      <c r="A285" s="70"/>
      <c r="B285" s="70"/>
      <c r="C285" s="385"/>
      <c r="D285" s="52"/>
      <c r="E285" s="52"/>
      <c r="F285" s="52"/>
      <c r="G285" s="52"/>
      <c r="H285" s="52"/>
      <c r="I285" s="52"/>
      <c r="J285" s="52"/>
      <c r="K285" s="52"/>
      <c r="L285" s="52"/>
      <c r="M285" s="52"/>
      <c r="N285" s="52"/>
      <c r="T285" s="52"/>
      <c r="U285" s="52"/>
    </row>
    <row r="286" spans="1:21">
      <c r="A286" s="70"/>
      <c r="B286" s="70"/>
      <c r="D286" s="52"/>
      <c r="E286" s="52"/>
      <c r="F286" s="52"/>
      <c r="G286" s="52"/>
      <c r="H286" s="52"/>
      <c r="I286" s="52"/>
      <c r="J286" s="52"/>
      <c r="K286" s="52"/>
      <c r="L286" s="52"/>
      <c r="M286" s="52"/>
      <c r="N286" s="52"/>
      <c r="T286" s="52"/>
      <c r="U286" s="52"/>
    </row>
    <row r="287" spans="1:21">
      <c r="A287" s="70"/>
      <c r="B287" s="70"/>
      <c r="D287" s="52"/>
      <c r="E287" s="52"/>
      <c r="F287" s="52"/>
      <c r="G287" s="52"/>
      <c r="H287" s="52"/>
      <c r="I287" s="52"/>
      <c r="J287" s="52"/>
      <c r="K287" s="52"/>
      <c r="L287" s="52"/>
      <c r="M287" s="52"/>
      <c r="N287" s="52"/>
      <c r="T287" s="52"/>
      <c r="U287" s="52"/>
    </row>
    <row r="288" spans="1:21">
      <c r="A288" s="70"/>
      <c r="B288" s="70"/>
      <c r="D288" s="52"/>
      <c r="E288" s="52"/>
      <c r="F288" s="52"/>
      <c r="G288" s="52"/>
      <c r="H288" s="52"/>
      <c r="I288" s="52"/>
      <c r="J288" s="52"/>
      <c r="K288" s="52"/>
      <c r="L288" s="52"/>
      <c r="M288" s="52"/>
      <c r="N288" s="52"/>
      <c r="T288" s="52"/>
      <c r="U288" s="52"/>
    </row>
    <row r="289" spans="1:21">
      <c r="A289" s="70"/>
      <c r="B289" s="70"/>
      <c r="D289" s="52"/>
      <c r="E289" s="52"/>
      <c r="F289" s="52"/>
      <c r="G289" s="52"/>
      <c r="H289" s="52"/>
      <c r="I289" s="52"/>
      <c r="J289" s="52"/>
      <c r="K289" s="52"/>
      <c r="L289" s="52"/>
      <c r="M289" s="52"/>
      <c r="N289" s="52"/>
      <c r="T289" s="52"/>
      <c r="U289" s="52"/>
    </row>
    <row r="290" spans="1:21">
      <c r="A290" s="70"/>
      <c r="B290" s="70"/>
      <c r="D290" s="52"/>
      <c r="E290" s="52"/>
      <c r="F290" s="52"/>
      <c r="G290" s="52"/>
      <c r="H290" s="52"/>
      <c r="I290" s="52"/>
      <c r="J290" s="52"/>
      <c r="K290" s="52"/>
      <c r="L290" s="52"/>
      <c r="M290" s="52"/>
      <c r="N290" s="52"/>
      <c r="T290" s="52"/>
      <c r="U290" s="52"/>
    </row>
    <row r="291" spans="1:21">
      <c r="A291" s="70"/>
      <c r="B291" s="70"/>
      <c r="C291" s="385"/>
      <c r="D291" s="52"/>
      <c r="E291" s="52"/>
      <c r="F291" s="52"/>
      <c r="G291" s="52"/>
      <c r="H291" s="52"/>
      <c r="I291" s="52"/>
      <c r="J291" s="52"/>
      <c r="K291" s="52"/>
      <c r="L291" s="52"/>
      <c r="M291" s="52"/>
      <c r="N291" s="52"/>
      <c r="T291" s="52"/>
      <c r="U291" s="52"/>
    </row>
    <row r="292" spans="1:21">
      <c r="A292" s="70"/>
      <c r="B292" s="70"/>
      <c r="C292" s="385"/>
      <c r="D292" s="52"/>
      <c r="E292" s="52"/>
      <c r="F292" s="52"/>
      <c r="G292" s="52"/>
      <c r="H292" s="52"/>
      <c r="I292" s="52"/>
      <c r="J292" s="52"/>
      <c r="K292" s="52"/>
      <c r="L292" s="52"/>
      <c r="M292" s="52"/>
      <c r="N292" s="52"/>
      <c r="T292" s="52"/>
      <c r="U292" s="52"/>
    </row>
    <row r="293" spans="1:21">
      <c r="A293" s="70"/>
      <c r="B293" s="70"/>
      <c r="C293" s="52"/>
      <c r="D293" s="52"/>
      <c r="E293" s="52"/>
      <c r="F293" s="52"/>
      <c r="G293" s="52"/>
      <c r="H293" s="52"/>
      <c r="I293" s="52"/>
      <c r="J293" s="52"/>
      <c r="K293" s="52"/>
      <c r="L293" s="52"/>
      <c r="M293" s="52"/>
      <c r="N293" s="52"/>
      <c r="T293" s="52"/>
      <c r="U293" s="52"/>
    </row>
  </sheetData>
  <mergeCells count="11">
    <mergeCell ref="I22:I25"/>
    <mergeCell ref="A26:N28"/>
    <mergeCell ref="A1:C1"/>
    <mergeCell ref="A5:N5"/>
    <mergeCell ref="A7:A8"/>
    <mergeCell ref="B7:B8"/>
    <mergeCell ref="C7:C8"/>
    <mergeCell ref="D7:K7"/>
    <mergeCell ref="L7:L8"/>
    <mergeCell ref="M7:M8"/>
    <mergeCell ref="N7:N8"/>
  </mergeCells>
  <hyperlinks>
    <hyperlink ref="A5" location="Меню!A1" display="СТОЛБИКИ ЧУГУННЫЕ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19.xml><?xml version="1.0" encoding="utf-8"?>
<worksheet xmlns="http://schemas.openxmlformats.org/spreadsheetml/2006/main" xmlns:r="http://schemas.openxmlformats.org/officeDocument/2006/relationships">
  <dimension ref="A1:AMJ27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3" style="121" customWidth="1"/>
    <col min="2" max="2" width="11.5703125" style="121" customWidth="1"/>
    <col min="3" max="4" width="10.7109375" style="121" customWidth="1"/>
    <col min="5" max="5" width="9.140625" style="121"/>
    <col min="6" max="6" width="6.5703125" style="121" customWidth="1"/>
    <col min="7" max="8" width="9.5703125" style="121" customWidth="1"/>
    <col min="9" max="9" width="8.28515625" style="121" customWidth="1"/>
    <col min="10" max="10" width="7.85546875" style="121" customWidth="1"/>
    <col min="11" max="11" width="9.140625" style="52"/>
    <col min="12" max="12" width="10.140625" style="52" customWidth="1"/>
    <col min="13" max="13" width="10.7109375" style="52" customWidth="1"/>
    <col min="14" max="14" width="14.7109375" style="386" customWidth="1"/>
    <col min="15" max="15" width="14.85546875" style="386" customWidth="1"/>
    <col min="16" max="16" width="13.7109375" style="386" customWidth="1"/>
    <col min="17" max="17" width="13.28515625" style="386" customWidth="1"/>
    <col min="18" max="18" width="10.85546875" style="386" customWidth="1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P1" s="52"/>
      <c r="Q1" s="52"/>
      <c r="R1" s="52"/>
    </row>
    <row r="2" spans="1:18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367"/>
      <c r="K2" s="59"/>
      <c r="P2" s="52"/>
      <c r="Q2" s="52"/>
      <c r="R2" s="52"/>
    </row>
    <row r="3" spans="1:18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367"/>
      <c r="K3" s="59"/>
      <c r="P3" s="52"/>
      <c r="Q3" s="52"/>
      <c r="R3" s="52"/>
    </row>
    <row r="4" spans="1:18">
      <c r="B4" s="385"/>
      <c r="F4" s="368"/>
      <c r="J4" s="368"/>
      <c r="K4" s="65"/>
      <c r="P4" s="52"/>
      <c r="Q4" s="52"/>
      <c r="R4" s="52"/>
    </row>
    <row r="5" spans="1:18">
      <c r="A5" s="2116" t="s">
        <v>1799</v>
      </c>
      <c r="B5" s="2116"/>
      <c r="C5" s="2116"/>
      <c r="D5" s="2116"/>
      <c r="E5" s="2116"/>
      <c r="F5" s="2116"/>
      <c r="G5" s="2116"/>
      <c r="H5" s="2116"/>
      <c r="I5" s="2116"/>
      <c r="J5" s="2116"/>
      <c r="K5" s="62"/>
      <c r="P5" s="52"/>
      <c r="Q5" s="52"/>
      <c r="R5" s="52"/>
    </row>
    <row r="6" spans="1:18">
      <c r="A6" s="385"/>
      <c r="P6" s="52"/>
      <c r="Q6" s="52"/>
      <c r="R6" s="52"/>
    </row>
    <row r="7" spans="1:18" ht="12" customHeight="1">
      <c r="A7" s="2119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9" t="s">
        <v>139</v>
      </c>
      <c r="I7" s="2119" t="s">
        <v>565</v>
      </c>
      <c r="J7" s="2119" t="s">
        <v>141</v>
      </c>
      <c r="P7" s="52"/>
      <c r="Q7" s="52"/>
      <c r="R7" s="52"/>
    </row>
    <row r="8" spans="1:18" ht="36">
      <c r="A8" s="2119"/>
      <c r="B8" s="2117"/>
      <c r="C8" s="68" t="s">
        <v>567</v>
      </c>
      <c r="D8" s="68" t="s">
        <v>1610</v>
      </c>
      <c r="E8" s="68" t="s">
        <v>568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70"/>
      <c r="N8" s="388"/>
      <c r="P8" s="70"/>
      <c r="Q8" s="70"/>
      <c r="R8" s="70"/>
    </row>
    <row r="9" spans="1:18" ht="72.75" customHeight="1">
      <c r="A9" s="182" t="s">
        <v>1800</v>
      </c>
      <c r="B9" s="133"/>
      <c r="C9" s="75" t="s">
        <v>1801</v>
      </c>
      <c r="D9" s="75" t="s">
        <v>1802</v>
      </c>
      <c r="E9" s="75">
        <v>480</v>
      </c>
      <c r="F9" s="75">
        <v>0.8</v>
      </c>
      <c r="G9" s="441">
        <v>1.2999999999999999E-2</v>
      </c>
      <c r="H9" s="442" t="s">
        <v>575</v>
      </c>
      <c r="I9" s="75">
        <v>570</v>
      </c>
      <c r="J9" s="102">
        <v>615</v>
      </c>
      <c r="M9" s="1161"/>
      <c r="N9" s="53"/>
      <c r="P9" s="52"/>
      <c r="Q9" s="52"/>
      <c r="R9" s="52"/>
    </row>
    <row r="10" spans="1:18" ht="72.75" customHeight="1">
      <c r="A10" s="443" t="s">
        <v>1803</v>
      </c>
      <c r="B10" s="133"/>
      <c r="C10" s="75" t="s">
        <v>1731</v>
      </c>
      <c r="D10" s="75" t="s">
        <v>1802</v>
      </c>
      <c r="E10" s="75" t="s">
        <v>1804</v>
      </c>
      <c r="F10" s="75"/>
      <c r="G10" s="441"/>
      <c r="H10" s="81" t="s">
        <v>575</v>
      </c>
      <c r="I10" s="1900">
        <v>505</v>
      </c>
      <c r="J10" s="102">
        <v>570</v>
      </c>
      <c r="M10" s="1161"/>
      <c r="N10" s="1221"/>
      <c r="P10" s="52"/>
      <c r="Q10" s="52"/>
      <c r="R10" s="52"/>
    </row>
    <row r="11" spans="1:18" ht="72.75" customHeight="1">
      <c r="A11" s="363" t="s">
        <v>1805</v>
      </c>
      <c r="B11" s="325"/>
      <c r="C11" s="95" t="s">
        <v>1731</v>
      </c>
      <c r="D11" s="94" t="s">
        <v>1802</v>
      </c>
      <c r="E11" s="95" t="s">
        <v>1806</v>
      </c>
      <c r="F11" s="95">
        <v>0.9</v>
      </c>
      <c r="G11" s="444">
        <v>1.4999999999999999E-2</v>
      </c>
      <c r="H11" s="444"/>
      <c r="I11" s="95">
        <v>545</v>
      </c>
      <c r="J11" s="96">
        <v>585</v>
      </c>
      <c r="N11" s="53"/>
      <c r="P11" s="52"/>
      <c r="Q11" s="52"/>
      <c r="R11" s="52"/>
    </row>
    <row r="12" spans="1:18" ht="82.5" customHeight="1">
      <c r="A12" s="78" t="s">
        <v>1807</v>
      </c>
      <c r="B12" s="79"/>
      <c r="C12" s="75" t="s">
        <v>1801</v>
      </c>
      <c r="D12" s="80" t="s">
        <v>1802</v>
      </c>
      <c r="E12" s="75" t="s">
        <v>1806</v>
      </c>
      <c r="F12" s="80">
        <v>0.93</v>
      </c>
      <c r="G12" s="100">
        <v>1.4999999999999999E-2</v>
      </c>
      <c r="H12" s="445" t="s">
        <v>575</v>
      </c>
      <c r="I12" s="80">
        <v>595</v>
      </c>
      <c r="J12" s="82">
        <v>645</v>
      </c>
      <c r="N12" s="53"/>
      <c r="P12" s="52"/>
      <c r="Q12" s="52"/>
      <c r="R12" s="52"/>
    </row>
    <row r="13" spans="1:18" ht="82.5" customHeight="1">
      <c r="A13" s="78" t="s">
        <v>1808</v>
      </c>
      <c r="B13" s="79"/>
      <c r="C13" s="75" t="s">
        <v>1731</v>
      </c>
      <c r="D13" s="80" t="s">
        <v>1802</v>
      </c>
      <c r="E13" s="75" t="s">
        <v>1806</v>
      </c>
      <c r="F13" s="80"/>
      <c r="G13" s="100"/>
      <c r="H13" s="81" t="s">
        <v>575</v>
      </c>
      <c r="I13" s="1899">
        <v>620</v>
      </c>
      <c r="J13" s="82">
        <v>695</v>
      </c>
      <c r="K13" s="101"/>
      <c r="M13" s="1161"/>
      <c r="N13" s="1221"/>
      <c r="P13" s="52"/>
      <c r="Q13" s="52"/>
      <c r="R13" s="52"/>
    </row>
    <row r="14" spans="1:18" ht="82.5" customHeight="1">
      <c r="A14" s="78" t="s">
        <v>1809</v>
      </c>
      <c r="B14" s="79"/>
      <c r="C14" s="75" t="s">
        <v>1731</v>
      </c>
      <c r="D14" s="80" t="s">
        <v>1802</v>
      </c>
      <c r="E14" s="75" t="s">
        <v>1810</v>
      </c>
      <c r="F14" s="80"/>
      <c r="G14" s="100"/>
      <c r="H14" s="81" t="s">
        <v>575</v>
      </c>
      <c r="I14" s="1899">
        <v>820</v>
      </c>
      <c r="J14" s="82">
        <v>920</v>
      </c>
      <c r="K14" s="101"/>
      <c r="M14" s="1161"/>
      <c r="N14" s="1906"/>
      <c r="P14" s="52"/>
      <c r="Q14" s="52"/>
      <c r="R14" s="52"/>
    </row>
    <row r="15" spans="1:18" ht="82.5" customHeight="1">
      <c r="A15" s="78" t="s">
        <v>1811</v>
      </c>
      <c r="B15" s="79"/>
      <c r="C15" s="75" t="s">
        <v>1812</v>
      </c>
      <c r="D15" s="80" t="s">
        <v>1802</v>
      </c>
      <c r="E15" s="75" t="s">
        <v>1806</v>
      </c>
      <c r="F15" s="80">
        <v>1.4</v>
      </c>
      <c r="G15" s="100">
        <v>0.01</v>
      </c>
      <c r="H15" s="445" t="s">
        <v>158</v>
      </c>
      <c r="I15" s="80">
        <v>1690</v>
      </c>
      <c r="J15" s="82">
        <v>1825</v>
      </c>
      <c r="N15" s="71"/>
      <c r="P15" s="52"/>
      <c r="Q15" s="52"/>
      <c r="R15" s="52"/>
    </row>
    <row r="16" spans="1:18" ht="82.5" customHeight="1">
      <c r="A16" s="84" t="s">
        <v>1807</v>
      </c>
      <c r="B16" s="93"/>
      <c r="C16" s="94" t="s">
        <v>1731</v>
      </c>
      <c r="D16" s="94" t="s">
        <v>1802</v>
      </c>
      <c r="E16" s="94">
        <v>750</v>
      </c>
      <c r="F16" s="94">
        <v>0.9</v>
      </c>
      <c r="G16" s="405">
        <v>1.4999999999999999E-2</v>
      </c>
      <c r="H16" s="405"/>
      <c r="I16" s="94">
        <v>545</v>
      </c>
      <c r="J16" s="96">
        <v>585</v>
      </c>
      <c r="N16" s="53"/>
      <c r="P16" s="52"/>
      <c r="Q16" s="52"/>
      <c r="R16" s="52"/>
    </row>
    <row r="17" spans="1:18" ht="85.5" customHeight="1">
      <c r="A17" s="84" t="s">
        <v>1813</v>
      </c>
      <c r="B17" s="93"/>
      <c r="C17" s="94" t="s">
        <v>1731</v>
      </c>
      <c r="D17" s="94" t="s">
        <v>1802</v>
      </c>
      <c r="E17" s="94">
        <v>760</v>
      </c>
      <c r="F17" s="94">
        <v>1</v>
      </c>
      <c r="G17" s="405">
        <v>0.03</v>
      </c>
      <c r="H17" s="405"/>
      <c r="I17" s="94">
        <v>670</v>
      </c>
      <c r="J17" s="96">
        <v>715</v>
      </c>
      <c r="N17" s="53"/>
      <c r="P17" s="52"/>
      <c r="Q17" s="52"/>
      <c r="R17" s="52"/>
    </row>
    <row r="18" spans="1:18" ht="84" customHeight="1">
      <c r="A18" s="78" t="s">
        <v>1814</v>
      </c>
      <c r="B18" s="433"/>
      <c r="C18" s="80" t="s">
        <v>1801</v>
      </c>
      <c r="D18" s="80" t="s">
        <v>1802</v>
      </c>
      <c r="E18" s="80" t="s">
        <v>1815</v>
      </c>
      <c r="F18" s="437">
        <v>1.2</v>
      </c>
      <c r="G18" s="437">
        <v>0.04</v>
      </c>
      <c r="H18" s="445" t="s">
        <v>575</v>
      </c>
      <c r="I18" s="80">
        <v>880</v>
      </c>
      <c r="J18" s="204">
        <v>935</v>
      </c>
      <c r="M18" s="1161"/>
      <c r="N18" s="1221"/>
      <c r="P18" s="52"/>
      <c r="Q18" s="52"/>
      <c r="R18" s="52"/>
    </row>
    <row r="19" spans="1:18" ht="114.6" customHeight="1">
      <c r="A19" s="184" t="s">
        <v>1816</v>
      </c>
      <c r="B19" s="433"/>
      <c r="C19" s="99" t="s">
        <v>1731</v>
      </c>
      <c r="D19" s="80" t="s">
        <v>1802</v>
      </c>
      <c r="E19" s="80" t="s">
        <v>1815</v>
      </c>
      <c r="F19" s="446"/>
      <c r="G19" s="446"/>
      <c r="H19" s="81" t="s">
        <v>575</v>
      </c>
      <c r="I19" s="99">
        <v>990</v>
      </c>
      <c r="J19" s="447">
        <v>1110</v>
      </c>
      <c r="K19" s="101"/>
      <c r="M19" s="1161"/>
      <c r="N19" s="1221"/>
      <c r="P19" s="52"/>
      <c r="Q19" s="52"/>
      <c r="R19" s="52"/>
    </row>
    <row r="20" spans="1:18" ht="84" customHeight="1">
      <c r="A20" s="184" t="s">
        <v>1817</v>
      </c>
      <c r="B20" s="151"/>
      <c r="C20" s="99" t="s">
        <v>1731</v>
      </c>
      <c r="D20" s="448" t="s">
        <v>1802</v>
      </c>
      <c r="E20" s="446" t="s">
        <v>1815</v>
      </c>
      <c r="F20" s="446"/>
      <c r="G20" s="446"/>
      <c r="H20" s="81" t="s">
        <v>575</v>
      </c>
      <c r="I20" s="1902">
        <v>950</v>
      </c>
      <c r="J20" s="447">
        <v>1060</v>
      </c>
      <c r="K20" s="101"/>
      <c r="M20" s="1161"/>
      <c r="N20" s="1221"/>
      <c r="P20" s="52"/>
      <c r="Q20" s="52"/>
      <c r="R20" s="52"/>
    </row>
    <row r="21" spans="1:18" ht="84" customHeight="1">
      <c r="A21" s="306" t="s">
        <v>1818</v>
      </c>
      <c r="B21" s="98"/>
      <c r="C21" s="99" t="s">
        <v>1731</v>
      </c>
      <c r="D21" s="446" t="s">
        <v>1819</v>
      </c>
      <c r="E21" s="446" t="s">
        <v>1815</v>
      </c>
      <c r="F21" s="446">
        <v>1.73</v>
      </c>
      <c r="G21" s="446">
        <v>0.04</v>
      </c>
      <c r="H21" s="438" t="s">
        <v>158</v>
      </c>
      <c r="I21" s="99">
        <v>1875</v>
      </c>
      <c r="J21" s="136">
        <v>2025</v>
      </c>
      <c r="N21" s="71"/>
      <c r="P21" s="52"/>
      <c r="Q21" s="52"/>
      <c r="R21" s="52"/>
    </row>
    <row r="22" spans="1:18" ht="60" customHeight="1">
      <c r="A22" s="304" t="s">
        <v>1820</v>
      </c>
      <c r="B22" s="79"/>
      <c r="C22" s="80" t="s">
        <v>1731</v>
      </c>
      <c r="D22" s="80" t="s">
        <v>1821</v>
      </c>
      <c r="E22" s="80" t="s">
        <v>1822</v>
      </c>
      <c r="F22" s="80">
        <v>0.05</v>
      </c>
      <c r="G22" s="80"/>
      <c r="H22" s="81" t="s">
        <v>575</v>
      </c>
      <c r="I22" s="80">
        <v>255</v>
      </c>
      <c r="J22" s="82">
        <v>275</v>
      </c>
      <c r="M22" s="1161"/>
      <c r="N22" s="1221"/>
      <c r="P22" s="52"/>
      <c r="Q22" s="52"/>
      <c r="R22" s="52"/>
    </row>
    <row r="23" spans="1:18" ht="42" customHeight="1">
      <c r="A23" s="449" t="s">
        <v>1823</v>
      </c>
      <c r="B23" s="450"/>
      <c r="C23" s="451"/>
      <c r="D23" s="451"/>
      <c r="E23" s="451"/>
      <c r="F23" s="451"/>
      <c r="G23" s="451">
        <v>0.03</v>
      </c>
      <c r="H23" s="451" t="s">
        <v>575</v>
      </c>
      <c r="I23" s="451">
        <v>165</v>
      </c>
      <c r="J23" s="452">
        <v>180</v>
      </c>
      <c r="N23" s="53"/>
      <c r="P23" s="52"/>
      <c r="Q23" s="52"/>
      <c r="R23" s="52"/>
    </row>
    <row r="24" spans="1:18" ht="54" customHeight="1">
      <c r="A24" s="182" t="s">
        <v>1824</v>
      </c>
      <c r="B24" s="133"/>
      <c r="C24" s="453" t="s">
        <v>1416</v>
      </c>
      <c r="D24" s="453"/>
      <c r="E24" s="453" t="s">
        <v>1825</v>
      </c>
      <c r="F24" s="453">
        <v>3</v>
      </c>
      <c r="G24" s="453">
        <v>2E-3</v>
      </c>
      <c r="H24" s="454" t="s">
        <v>158</v>
      </c>
      <c r="I24" s="453">
        <v>680</v>
      </c>
      <c r="J24" s="102">
        <v>735</v>
      </c>
      <c r="N24" s="71"/>
      <c r="P24" s="52"/>
      <c r="Q24" s="52"/>
      <c r="R24" s="52"/>
    </row>
    <row r="25" spans="1:18" ht="59.45" customHeight="1">
      <c r="A25" s="289" t="s">
        <v>1826</v>
      </c>
      <c r="B25" s="289"/>
      <c r="C25" s="289" t="s">
        <v>1827</v>
      </c>
      <c r="D25" s="289" t="s">
        <v>1828</v>
      </c>
      <c r="E25" s="289" t="s">
        <v>1829</v>
      </c>
      <c r="F25" s="289">
        <v>2.75</v>
      </c>
      <c r="G25" s="289">
        <v>4.0000000000000001E-3</v>
      </c>
      <c r="H25" s="289" t="s">
        <v>327</v>
      </c>
      <c r="I25" s="1815">
        <v>650</v>
      </c>
      <c r="J25" s="102">
        <v>705</v>
      </c>
      <c r="K25" s="1809"/>
      <c r="L25" s="1809"/>
      <c r="M25" s="1809"/>
      <c r="N25" s="1812"/>
      <c r="O25" s="1814"/>
      <c r="P25" s="1809"/>
      <c r="Q25" s="1809"/>
      <c r="R25" s="1809"/>
    </row>
    <row r="26" spans="1:18" ht="145.35" customHeight="1">
      <c r="A26" s="2217" t="s">
        <v>1830</v>
      </c>
      <c r="B26" s="2217"/>
      <c r="C26" s="2217"/>
      <c r="D26" s="2217"/>
      <c r="E26" s="2217"/>
      <c r="F26" s="2217"/>
      <c r="G26" s="2217"/>
      <c r="H26" s="2217"/>
      <c r="I26" s="2217"/>
      <c r="J26" s="2217"/>
      <c r="P26" s="52"/>
      <c r="Q26" s="52"/>
      <c r="R26" s="52"/>
    </row>
    <row r="27" spans="1:18" ht="15" customHeight="1">
      <c r="A27" s="385"/>
      <c r="B27" s="385"/>
      <c r="C27" s="385"/>
      <c r="D27" s="385"/>
      <c r="E27" s="385"/>
      <c r="F27" s="385"/>
      <c r="G27" s="385"/>
      <c r="H27" s="385"/>
      <c r="I27" s="385"/>
      <c r="J27" s="385"/>
      <c r="P27" s="52"/>
      <c r="Q27" s="52"/>
      <c r="R27" s="52"/>
    </row>
  </sheetData>
  <mergeCells count="9">
    <mergeCell ref="A26:J26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СТОЛБИКИ ГИБКИ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AMJ31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2.28515625" style="121" customWidth="1"/>
    <col min="2" max="3" width="11" style="121" customWidth="1"/>
    <col min="4" max="4" width="7.42578125" style="121" customWidth="1"/>
    <col min="5" max="5" width="13.140625" style="121" customWidth="1"/>
    <col min="6" max="6" width="8.5703125" style="121" customWidth="1"/>
    <col min="7" max="9" width="8.7109375" style="121" customWidth="1"/>
    <col min="10" max="10" width="6.7109375" style="121" customWidth="1"/>
    <col min="11" max="11" width="9.140625" style="121"/>
    <col min="12" max="12" width="10" style="121" customWidth="1"/>
    <col min="13" max="13" width="10.42578125" style="121" customWidth="1"/>
    <col min="14" max="14" width="13.140625" style="387" customWidth="1"/>
    <col min="15" max="15" width="12.140625" style="386" customWidth="1"/>
    <col min="16" max="17" width="13" style="386" customWidth="1"/>
    <col min="18" max="18" width="9.140625" style="386"/>
    <col min="19" max="1024" width="9.140625" style="387"/>
  </cols>
  <sheetData>
    <row r="1" spans="1:19" ht="31.5" customHeight="1">
      <c r="A1" s="2115"/>
      <c r="B1" s="2115"/>
      <c r="C1" s="2115"/>
      <c r="E1" s="52"/>
      <c r="F1" s="52"/>
      <c r="G1" s="52"/>
      <c r="H1" s="52"/>
      <c r="P1" s="52"/>
      <c r="Q1" s="52"/>
      <c r="R1" s="52"/>
    </row>
    <row r="2" spans="1:19">
      <c r="A2" s="365"/>
      <c r="B2" s="192"/>
      <c r="C2" s="192"/>
      <c r="D2" s="365"/>
      <c r="E2" s="365"/>
      <c r="F2" s="365"/>
      <c r="H2" s="366" t="s">
        <v>131</v>
      </c>
      <c r="I2" s="367" t="s">
        <v>2</v>
      </c>
      <c r="J2" s="367"/>
      <c r="L2" s="365"/>
      <c r="M2" s="365"/>
      <c r="P2" s="52"/>
      <c r="Q2" s="52"/>
      <c r="R2" s="52"/>
    </row>
    <row r="3" spans="1:19" ht="15.75" customHeight="1">
      <c r="A3" s="368" t="s">
        <v>4</v>
      </c>
      <c r="C3" s="121" t="s">
        <v>5</v>
      </c>
      <c r="E3" s="365"/>
      <c r="F3" s="365"/>
      <c r="H3" s="366" t="s">
        <v>132</v>
      </c>
      <c r="I3" s="367" t="s">
        <v>7</v>
      </c>
      <c r="J3" s="367"/>
      <c r="L3" s="365"/>
      <c r="M3" s="365"/>
      <c r="P3" s="52"/>
      <c r="Q3" s="52"/>
      <c r="R3" s="52"/>
    </row>
    <row r="4" spans="1:19">
      <c r="D4" s="385"/>
      <c r="G4" s="368"/>
      <c r="H4" s="368"/>
      <c r="K4" s="368"/>
      <c r="P4" s="52"/>
      <c r="Q4" s="52"/>
      <c r="R4" s="52"/>
    </row>
    <row r="5" spans="1:19">
      <c r="A5" s="2116" t="s">
        <v>1831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9">
      <c r="A6" s="385"/>
      <c r="B6" s="385"/>
      <c r="C6" s="385"/>
      <c r="P6" s="52"/>
      <c r="Q6" s="52"/>
      <c r="R6" s="52"/>
    </row>
    <row r="7" spans="1:19" ht="15" customHeight="1">
      <c r="A7" s="2119" t="s">
        <v>1832</v>
      </c>
      <c r="B7" s="2119" t="s">
        <v>134</v>
      </c>
      <c r="C7" s="2119" t="s">
        <v>1833</v>
      </c>
      <c r="D7" s="2118" t="s">
        <v>135</v>
      </c>
      <c r="E7" s="2117" t="s">
        <v>138</v>
      </c>
      <c r="F7" s="2117"/>
      <c r="G7" s="2117"/>
      <c r="H7" s="2119" t="s">
        <v>1834</v>
      </c>
      <c r="I7" s="2120" t="s">
        <v>565</v>
      </c>
      <c r="J7" s="2120" t="s">
        <v>141</v>
      </c>
      <c r="P7" s="52"/>
      <c r="Q7" s="52"/>
      <c r="R7" s="52"/>
    </row>
    <row r="8" spans="1:19" ht="46.5" customHeight="1">
      <c r="A8" s="2119"/>
      <c r="B8" s="2119"/>
      <c r="C8" s="2119"/>
      <c r="D8" s="2118"/>
      <c r="E8" s="69" t="s">
        <v>568</v>
      </c>
      <c r="F8" s="69" t="s">
        <v>146</v>
      </c>
      <c r="G8" s="1162" t="s">
        <v>8480</v>
      </c>
      <c r="H8" s="2119"/>
      <c r="I8" s="2120"/>
      <c r="J8" s="2120"/>
      <c r="K8" s="70"/>
      <c r="L8" s="70"/>
      <c r="M8" s="70"/>
      <c r="N8" s="388"/>
      <c r="P8" s="70"/>
      <c r="Q8" s="70"/>
      <c r="R8" s="70"/>
    </row>
    <row r="9" spans="1:19" ht="82.5" customHeight="1">
      <c r="A9" s="455" t="s">
        <v>1835</v>
      </c>
      <c r="B9" s="456"/>
      <c r="C9" s="456"/>
      <c r="D9" s="98"/>
      <c r="E9" s="80" t="s">
        <v>1836</v>
      </c>
      <c r="F9" s="80">
        <v>1.1000000000000001</v>
      </c>
      <c r="G9" s="80">
        <v>0.12</v>
      </c>
      <c r="H9" s="81" t="s">
        <v>158</v>
      </c>
      <c r="I9" s="1899">
        <v>265</v>
      </c>
      <c r="J9" s="82">
        <v>295</v>
      </c>
      <c r="K9" s="101"/>
      <c r="L9" s="52"/>
      <c r="M9" s="1161"/>
      <c r="N9" s="53"/>
      <c r="P9" s="52"/>
      <c r="Q9" s="52"/>
      <c r="R9" s="52"/>
    </row>
    <row r="10" spans="1:19" ht="82.5" customHeight="1">
      <c r="A10" s="417" t="s">
        <v>1837</v>
      </c>
      <c r="B10" s="103"/>
      <c r="C10" s="103" t="s">
        <v>1838</v>
      </c>
      <c r="D10" s="151"/>
      <c r="E10" s="75" t="s">
        <v>1839</v>
      </c>
      <c r="F10" s="75">
        <v>1.1499999999999999</v>
      </c>
      <c r="G10" s="75">
        <v>1.0800000000000001E-2</v>
      </c>
      <c r="H10" s="76" t="s">
        <v>158</v>
      </c>
      <c r="I10" s="1900">
        <v>275</v>
      </c>
      <c r="J10" s="102">
        <v>310</v>
      </c>
      <c r="K10" s="101"/>
      <c r="L10" s="52"/>
      <c r="M10" s="1161"/>
      <c r="N10" s="1906"/>
      <c r="P10" s="52"/>
      <c r="Q10" s="52"/>
      <c r="R10" s="52"/>
    </row>
    <row r="11" spans="1:19" ht="82.5" customHeight="1">
      <c r="A11" s="417" t="s">
        <v>1840</v>
      </c>
      <c r="B11" s="457" t="s">
        <v>1841</v>
      </c>
      <c r="C11" s="457"/>
      <c r="D11" s="133"/>
      <c r="E11" s="75" t="s">
        <v>1842</v>
      </c>
      <c r="F11" s="75">
        <v>1.1499999999999999</v>
      </c>
      <c r="G11" s="75">
        <v>0.12</v>
      </c>
      <c r="H11" s="76" t="s">
        <v>327</v>
      </c>
      <c r="I11" s="75">
        <v>380</v>
      </c>
      <c r="J11" s="102">
        <v>420</v>
      </c>
      <c r="K11" s="52"/>
      <c r="L11" s="52"/>
      <c r="M11" s="52"/>
      <c r="N11" s="53"/>
      <c r="P11" s="52"/>
      <c r="Q11" s="52"/>
      <c r="R11" s="52"/>
    </row>
    <row r="12" spans="1:19" ht="82.5" customHeight="1">
      <c r="A12" s="104" t="s">
        <v>1843</v>
      </c>
      <c r="B12" s="457"/>
      <c r="C12" s="457"/>
      <c r="D12" s="98"/>
      <c r="E12" s="80" t="s">
        <v>1844</v>
      </c>
      <c r="F12" s="80"/>
      <c r="G12" s="80">
        <v>0.01</v>
      </c>
      <c r="H12" s="81" t="s">
        <v>158</v>
      </c>
      <c r="I12" s="1899">
        <v>340</v>
      </c>
      <c r="J12" s="82">
        <v>380</v>
      </c>
      <c r="K12" s="101"/>
      <c r="L12" s="52"/>
      <c r="M12" s="1161"/>
      <c r="N12" s="1906"/>
      <c r="P12" s="52"/>
      <c r="Q12" s="52"/>
      <c r="R12" s="52"/>
    </row>
    <row r="13" spans="1:19" ht="78" customHeight="1">
      <c r="A13" s="104" t="s">
        <v>1845</v>
      </c>
      <c r="B13" s="457"/>
      <c r="C13" s="457"/>
      <c r="D13" s="79"/>
      <c r="E13" s="1899" t="s">
        <v>8649</v>
      </c>
      <c r="F13" s="1899">
        <v>0.68300000000000005</v>
      </c>
      <c r="G13" s="1899">
        <v>0.03</v>
      </c>
      <c r="H13" s="1169" t="s">
        <v>158</v>
      </c>
      <c r="I13" s="1899">
        <v>495</v>
      </c>
      <c r="J13" s="1802">
        <v>555</v>
      </c>
      <c r="K13" s="101"/>
      <c r="L13" s="52"/>
      <c r="M13" s="1161"/>
      <c r="N13" s="1906"/>
      <c r="P13" s="52"/>
      <c r="Q13" s="52"/>
      <c r="R13" s="52"/>
    </row>
    <row r="14" spans="1:19" ht="78" customHeight="1">
      <c r="A14" s="104" t="s">
        <v>1846</v>
      </c>
      <c r="B14" s="457"/>
      <c r="C14" s="457"/>
      <c r="D14" s="98"/>
      <c r="E14" s="80" t="s">
        <v>1847</v>
      </c>
      <c r="F14" s="80"/>
      <c r="G14" s="80">
        <v>5.0000000000000001E-3</v>
      </c>
      <c r="H14" s="81" t="s">
        <v>158</v>
      </c>
      <c r="I14" s="1899">
        <v>495</v>
      </c>
      <c r="J14" s="82">
        <v>555</v>
      </c>
      <c r="K14" s="101"/>
      <c r="L14" s="52"/>
      <c r="M14" s="1161"/>
      <c r="N14" s="1906"/>
      <c r="P14" s="52"/>
      <c r="Q14" s="52"/>
      <c r="R14" s="52"/>
    </row>
    <row r="15" spans="1:19" ht="87.75" customHeight="1">
      <c r="A15" s="104" t="s">
        <v>1848</v>
      </c>
      <c r="B15" s="457"/>
      <c r="C15" s="457"/>
      <c r="D15" s="98"/>
      <c r="E15" s="80" t="s">
        <v>1849</v>
      </c>
      <c r="F15" s="80">
        <v>0.92</v>
      </c>
      <c r="G15" s="80">
        <v>3.0000000000000001E-3</v>
      </c>
      <c r="H15" s="81" t="s">
        <v>1850</v>
      </c>
      <c r="I15" s="1203">
        <v>225</v>
      </c>
      <c r="J15" s="82">
        <v>245</v>
      </c>
      <c r="K15" s="1161"/>
      <c r="L15" s="1161"/>
      <c r="M15" s="1161"/>
      <c r="N15" s="1221"/>
      <c r="P15" s="52"/>
      <c r="Q15" s="52"/>
      <c r="R15" s="52"/>
      <c r="S15" s="1290"/>
    </row>
    <row r="16" spans="1:19" ht="87.75" customHeight="1">
      <c r="A16" s="104" t="s">
        <v>1851</v>
      </c>
      <c r="B16" s="457"/>
      <c r="C16" s="457"/>
      <c r="D16" s="98"/>
      <c r="E16" s="99" t="s">
        <v>1852</v>
      </c>
      <c r="F16" s="80"/>
      <c r="G16" s="80"/>
      <c r="H16" s="81" t="s">
        <v>158</v>
      </c>
      <c r="I16" s="1899">
        <v>980</v>
      </c>
      <c r="J16" s="82">
        <v>1095</v>
      </c>
      <c r="K16" s="101"/>
      <c r="L16" s="52"/>
      <c r="M16" s="1161"/>
      <c r="N16" s="1906"/>
      <c r="P16" s="52"/>
      <c r="Q16" s="52"/>
      <c r="R16" s="52"/>
    </row>
    <row r="17" spans="1:18" s="386" customFormat="1" ht="87.75" customHeight="1">
      <c r="A17" s="104" t="s">
        <v>1853</v>
      </c>
      <c r="B17" s="457" t="s">
        <v>1854</v>
      </c>
      <c r="C17" s="457"/>
      <c r="D17" s="2134"/>
      <c r="E17" s="2177" t="s">
        <v>1849</v>
      </c>
      <c r="F17" s="80">
        <v>0.9</v>
      </c>
      <c r="G17" s="80">
        <v>3.0000000000000001E-3</v>
      </c>
      <c r="H17" s="81" t="s">
        <v>158</v>
      </c>
      <c r="I17" s="80">
        <v>295</v>
      </c>
      <c r="J17" s="82">
        <v>330</v>
      </c>
      <c r="K17" s="52"/>
      <c r="L17" s="52"/>
      <c r="M17" s="52"/>
      <c r="N17" s="53"/>
      <c r="P17" s="52"/>
      <c r="Q17" s="52"/>
      <c r="R17" s="52"/>
    </row>
    <row r="18" spans="1:18" s="386" customFormat="1" ht="87.75" customHeight="1">
      <c r="A18" s="104" t="s">
        <v>1855</v>
      </c>
      <c r="B18" s="457"/>
      <c r="C18" s="457"/>
      <c r="D18" s="2134"/>
      <c r="E18" s="2177"/>
      <c r="F18" s="80">
        <v>0.9</v>
      </c>
      <c r="G18" s="80">
        <v>3.0000000000000001E-3</v>
      </c>
      <c r="H18" s="81" t="s">
        <v>158</v>
      </c>
      <c r="I18" s="1899">
        <v>245</v>
      </c>
      <c r="J18" s="82">
        <v>275</v>
      </c>
      <c r="K18" s="101"/>
      <c r="L18" s="52"/>
      <c r="M18" s="1161"/>
      <c r="N18" s="1906"/>
      <c r="P18" s="52"/>
      <c r="Q18" s="52"/>
      <c r="R18" s="52"/>
    </row>
    <row r="19" spans="1:18" s="386" customFormat="1" ht="87.75" customHeight="1">
      <c r="A19" s="2152" t="s">
        <v>1856</v>
      </c>
      <c r="B19" s="2236" t="s">
        <v>1857</v>
      </c>
      <c r="C19" s="458"/>
      <c r="D19" s="2216"/>
      <c r="E19" s="80" t="s">
        <v>1858</v>
      </c>
      <c r="F19" s="80">
        <v>0.93</v>
      </c>
      <c r="G19" s="80">
        <v>0.02</v>
      </c>
      <c r="H19" s="81" t="s">
        <v>158</v>
      </c>
      <c r="I19" s="80">
        <v>370</v>
      </c>
      <c r="J19" s="82">
        <v>410</v>
      </c>
      <c r="K19" s="52"/>
      <c r="L19" s="52"/>
      <c r="M19" s="52"/>
      <c r="N19" s="53"/>
      <c r="P19" s="52"/>
      <c r="Q19" s="52"/>
      <c r="R19" s="52"/>
    </row>
    <row r="20" spans="1:18" s="386" customFormat="1" ht="40.5" customHeight="1">
      <c r="A20" s="2152"/>
      <c r="B20" s="2236"/>
      <c r="C20" s="458"/>
      <c r="D20" s="2216"/>
      <c r="E20" s="80" t="s">
        <v>1859</v>
      </c>
      <c r="F20" s="80">
        <v>1</v>
      </c>
      <c r="G20" s="80">
        <v>2.5000000000000001E-2</v>
      </c>
      <c r="H20" s="81" t="s">
        <v>158</v>
      </c>
      <c r="I20" s="75">
        <v>400</v>
      </c>
      <c r="J20" s="102">
        <v>450</v>
      </c>
      <c r="K20" s="52"/>
      <c r="L20" s="52"/>
      <c r="M20" s="52"/>
      <c r="N20" s="53"/>
      <c r="P20" s="52"/>
      <c r="Q20" s="52"/>
      <c r="R20" s="52"/>
    </row>
    <row r="21" spans="1:18" s="386" customFormat="1" ht="40.5" customHeight="1">
      <c r="A21" s="2152"/>
      <c r="B21" s="458"/>
      <c r="C21" s="458"/>
      <c r="D21" s="151"/>
      <c r="E21" s="80" t="s">
        <v>1860</v>
      </c>
      <c r="F21" s="80">
        <v>1.4</v>
      </c>
      <c r="G21" s="80"/>
      <c r="H21" s="81" t="s">
        <v>158</v>
      </c>
      <c r="I21" s="75">
        <v>360</v>
      </c>
      <c r="J21" s="102">
        <v>405</v>
      </c>
      <c r="K21" s="52"/>
      <c r="L21" s="52"/>
      <c r="M21" s="52"/>
      <c r="N21" s="53"/>
      <c r="P21" s="52"/>
      <c r="Q21" s="52"/>
      <c r="R21" s="52"/>
    </row>
    <row r="22" spans="1:18" s="386" customFormat="1" ht="41.25" customHeight="1">
      <c r="A22" s="2154" t="s">
        <v>1861</v>
      </c>
      <c r="B22" s="458"/>
      <c r="C22" s="458"/>
      <c r="D22" s="151"/>
      <c r="E22" s="80" t="s">
        <v>1858</v>
      </c>
      <c r="F22" s="80">
        <v>0.93</v>
      </c>
      <c r="G22" s="80">
        <v>0.02</v>
      </c>
      <c r="H22" s="81" t="s">
        <v>158</v>
      </c>
      <c r="I22" s="80">
        <v>475</v>
      </c>
      <c r="J22" s="82">
        <v>530</v>
      </c>
      <c r="K22" s="52"/>
      <c r="L22" s="52"/>
      <c r="M22" s="52"/>
      <c r="N22" s="53"/>
      <c r="P22" s="52"/>
      <c r="Q22" s="52"/>
      <c r="R22" s="52"/>
    </row>
    <row r="23" spans="1:18" s="386" customFormat="1" ht="41.25" customHeight="1">
      <c r="A23" s="2154"/>
      <c r="B23" s="458"/>
      <c r="C23" s="458"/>
      <c r="D23" s="151"/>
      <c r="E23" s="80" t="s">
        <v>1859</v>
      </c>
      <c r="F23" s="80">
        <v>1</v>
      </c>
      <c r="G23" s="80">
        <v>2.5000000000000001E-2</v>
      </c>
      <c r="H23" s="81" t="s">
        <v>158</v>
      </c>
      <c r="I23" s="75">
        <v>495</v>
      </c>
      <c r="J23" s="102">
        <v>555</v>
      </c>
      <c r="K23" s="52"/>
      <c r="L23" s="52"/>
      <c r="M23" s="52"/>
      <c r="N23" s="53"/>
      <c r="P23" s="52"/>
      <c r="Q23" s="52"/>
      <c r="R23" s="52"/>
    </row>
    <row r="24" spans="1:18" s="386" customFormat="1" ht="41.25" customHeight="1">
      <c r="A24" s="2154"/>
      <c r="B24" s="459"/>
      <c r="C24" s="459"/>
      <c r="D24" s="351"/>
      <c r="E24" s="288" t="s">
        <v>1860</v>
      </c>
      <c r="F24" s="288">
        <v>1</v>
      </c>
      <c r="G24" s="460">
        <v>0.02</v>
      </c>
      <c r="H24" s="289" t="s">
        <v>158</v>
      </c>
      <c r="I24" s="460">
        <v>360</v>
      </c>
      <c r="J24" s="156">
        <v>405</v>
      </c>
      <c r="K24" s="52"/>
      <c r="L24" s="52"/>
      <c r="M24" s="52"/>
      <c r="N24" s="53"/>
      <c r="P24" s="52"/>
      <c r="Q24" s="52"/>
      <c r="R24" s="52"/>
    </row>
    <row r="25" spans="1:18" s="386" customFormat="1" ht="78.75" customHeight="1">
      <c r="A25" s="461" t="s">
        <v>1862</v>
      </c>
      <c r="B25" s="462" t="s">
        <v>1863</v>
      </c>
      <c r="C25" s="463"/>
      <c r="D25" s="464"/>
      <c r="E25" s="462" t="s">
        <v>1858</v>
      </c>
      <c r="F25" s="462">
        <v>0.93</v>
      </c>
      <c r="G25" s="462">
        <v>0.02</v>
      </c>
      <c r="H25" s="462"/>
      <c r="I25" s="462">
        <v>1820</v>
      </c>
      <c r="J25" s="465">
        <v>2030</v>
      </c>
      <c r="K25" s="52"/>
      <c r="L25" s="52"/>
      <c r="M25" s="52"/>
      <c r="N25" s="53"/>
      <c r="P25" s="52"/>
      <c r="Q25" s="52"/>
      <c r="R25" s="52"/>
    </row>
    <row r="26" spans="1:18" s="386" customFormat="1" ht="78.75" customHeight="1">
      <c r="A26" s="466" t="s">
        <v>1864</v>
      </c>
      <c r="B26" s="467" t="s">
        <v>1865</v>
      </c>
      <c r="C26" s="467"/>
      <c r="D26" s="73"/>
      <c r="E26" s="74" t="s">
        <v>1858</v>
      </c>
      <c r="F26" s="74">
        <v>0.93</v>
      </c>
      <c r="G26" s="74">
        <v>4.0000000000000001E-3</v>
      </c>
      <c r="H26" s="149" t="s">
        <v>158</v>
      </c>
      <c r="I26" s="74">
        <v>1820</v>
      </c>
      <c r="J26" s="77">
        <v>2030</v>
      </c>
      <c r="K26" s="52"/>
      <c r="L26" s="52"/>
      <c r="M26" s="52"/>
      <c r="N26" s="53"/>
      <c r="P26" s="52"/>
      <c r="Q26" s="52"/>
      <c r="R26" s="52"/>
    </row>
    <row r="27" spans="1:18" s="386" customFormat="1" ht="78.75" customHeight="1">
      <c r="A27" s="104" t="s">
        <v>1866</v>
      </c>
      <c r="B27" s="80"/>
      <c r="C27" s="80"/>
      <c r="D27" s="79"/>
      <c r="E27" s="80" t="s">
        <v>1867</v>
      </c>
      <c r="F27" s="80"/>
      <c r="G27" s="80"/>
      <c r="H27" s="81" t="s">
        <v>158</v>
      </c>
      <c r="I27" s="80">
        <v>2185</v>
      </c>
      <c r="J27" s="82">
        <v>2435</v>
      </c>
      <c r="K27" s="52"/>
      <c r="L27" s="52"/>
      <c r="M27" s="52"/>
      <c r="N27" s="53"/>
      <c r="P27" s="52"/>
      <c r="Q27" s="52"/>
      <c r="R27" s="52"/>
    </row>
    <row r="28" spans="1:18" s="386" customFormat="1" ht="78.75" customHeight="1">
      <c r="A28" s="104" t="s">
        <v>1868</v>
      </c>
      <c r="B28" s="80"/>
      <c r="C28" s="80"/>
      <c r="D28" s="79"/>
      <c r="E28" s="80" t="s">
        <v>1869</v>
      </c>
      <c r="F28" s="80"/>
      <c r="G28" s="80"/>
      <c r="H28" s="81" t="s">
        <v>158</v>
      </c>
      <c r="I28" s="80">
        <v>2200</v>
      </c>
      <c r="J28" s="82">
        <v>2455</v>
      </c>
      <c r="K28" s="52"/>
      <c r="L28" s="52"/>
      <c r="M28" s="52"/>
      <c r="N28" s="53"/>
      <c r="P28" s="52"/>
      <c r="Q28" s="52"/>
      <c r="R28" s="52"/>
    </row>
    <row r="29" spans="1:18" s="386" customFormat="1" ht="97.5" customHeight="1">
      <c r="A29" s="104" t="s">
        <v>1868</v>
      </c>
      <c r="B29" s="80" t="s">
        <v>1870</v>
      </c>
      <c r="C29" s="80"/>
      <c r="D29" s="433"/>
      <c r="E29" s="80">
        <v>1000</v>
      </c>
      <c r="F29" s="80">
        <v>0.92</v>
      </c>
      <c r="G29" s="80"/>
      <c r="H29" s="81" t="s">
        <v>158</v>
      </c>
      <c r="I29" s="80">
        <v>280</v>
      </c>
      <c r="J29" s="82">
        <v>315</v>
      </c>
      <c r="K29" s="52"/>
      <c r="L29" s="52"/>
      <c r="M29" s="52"/>
      <c r="N29" s="53"/>
      <c r="P29" s="52"/>
      <c r="Q29" s="52"/>
      <c r="R29" s="52"/>
    </row>
    <row r="30" spans="1:18" s="386" customFormat="1" ht="78.75" customHeight="1">
      <c r="A30" s="1259" t="s">
        <v>1871</v>
      </c>
      <c r="B30" s="1260"/>
      <c r="C30" s="1260"/>
      <c r="D30" s="1261"/>
      <c r="E30" s="1260" t="s">
        <v>1872</v>
      </c>
      <c r="F30" s="1260"/>
      <c r="G30" s="1260"/>
      <c r="H30" s="1260"/>
      <c r="I30" s="1260">
        <v>1110</v>
      </c>
      <c r="J30" s="1262">
        <v>1260</v>
      </c>
      <c r="K30" s="52"/>
      <c r="L30" s="52"/>
      <c r="M30" s="1161"/>
      <c r="N30" s="1906"/>
      <c r="P30" s="52"/>
      <c r="Q30" s="52"/>
      <c r="R30" s="52"/>
    </row>
    <row r="31" spans="1:18" ht="75.75" customHeight="1">
      <c r="A31" s="2235" t="s">
        <v>1873</v>
      </c>
      <c r="B31" s="2235"/>
      <c r="C31" s="2235"/>
      <c r="D31" s="2235"/>
      <c r="E31" s="2235"/>
      <c r="F31" s="2235"/>
      <c r="G31" s="2235"/>
      <c r="H31" s="2235"/>
      <c r="I31" s="2235"/>
      <c r="J31" s="2235"/>
      <c r="P31" s="52"/>
      <c r="Q31" s="52"/>
      <c r="R31" s="52"/>
    </row>
  </sheetData>
  <mergeCells count="17">
    <mergeCell ref="A1:C1"/>
    <mergeCell ref="A5:J5"/>
    <mergeCell ref="A7:A8"/>
    <mergeCell ref="B7:B8"/>
    <mergeCell ref="C7:C8"/>
    <mergeCell ref="D7:D8"/>
    <mergeCell ref="E7:G7"/>
    <mergeCell ref="H7:H8"/>
    <mergeCell ref="I7:I8"/>
    <mergeCell ref="J7:J8"/>
    <mergeCell ref="A22:A24"/>
    <mergeCell ref="A31:J31"/>
    <mergeCell ref="D17:D18"/>
    <mergeCell ref="E17:E18"/>
    <mergeCell ref="A19:A21"/>
    <mergeCell ref="B19:B20"/>
    <mergeCell ref="D19:D20"/>
  </mergeCells>
  <hyperlinks>
    <hyperlink ref="A5" location="Меню!A1" display="СТОЛБИКИ СИГН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AMJ93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3.5703125" style="121" customWidth="1"/>
    <col min="2" max="2" width="9.7109375" style="121" customWidth="1"/>
    <col min="3" max="3" width="21.140625" style="385" customWidth="1"/>
    <col min="4" max="5" width="11.7109375" style="121" customWidth="1"/>
    <col min="6" max="6" width="11.42578125" style="121" customWidth="1"/>
    <col min="7" max="7" width="7.7109375" style="121" customWidth="1"/>
    <col min="8" max="9" width="10.28515625" style="121" customWidth="1"/>
    <col min="10" max="10" width="7.28515625" style="121" customWidth="1"/>
    <col min="11" max="11" width="7.7109375" style="121" customWidth="1"/>
    <col min="12" max="12" width="9.140625" style="121"/>
    <col min="13" max="13" width="9.7109375" style="121" customWidth="1"/>
    <col min="14" max="14" width="10.5703125" style="121" customWidth="1"/>
    <col min="15" max="15" width="13.28515625" style="387" customWidth="1"/>
    <col min="16" max="16" width="14.85546875" style="386" customWidth="1"/>
    <col min="17" max="17" width="13.28515625" style="386" customWidth="1"/>
    <col min="18" max="18" width="13.5703125" style="386" customWidth="1"/>
    <col min="19" max="19" width="9.140625" style="386"/>
    <col min="20" max="1024" width="9.140625" style="387"/>
  </cols>
  <sheetData>
    <row r="1" spans="1:19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L1" s="52"/>
      <c r="M1" s="52"/>
      <c r="N1" s="52"/>
      <c r="O1" s="386"/>
      <c r="Q1" s="52"/>
      <c r="R1" s="52"/>
      <c r="S1" s="52"/>
    </row>
    <row r="2" spans="1:19">
      <c r="A2" s="54"/>
      <c r="B2" s="54"/>
      <c r="C2" s="55"/>
      <c r="D2" s="54"/>
      <c r="E2" s="54"/>
      <c r="F2" s="54"/>
      <c r="G2" s="56" t="s">
        <v>131</v>
      </c>
      <c r="H2" s="57" t="s">
        <v>2</v>
      </c>
      <c r="I2" s="57"/>
      <c r="J2" s="367"/>
      <c r="L2" s="59"/>
      <c r="M2" s="52"/>
      <c r="N2" s="52"/>
      <c r="O2" s="386"/>
      <c r="Q2" s="52"/>
      <c r="R2" s="52"/>
      <c r="S2" s="52"/>
    </row>
    <row r="3" spans="1:19" ht="15.75" customHeight="1">
      <c r="A3" s="61" t="s">
        <v>4</v>
      </c>
      <c r="B3" s="58" t="s">
        <v>5</v>
      </c>
      <c r="D3" s="58"/>
      <c r="E3" s="54"/>
      <c r="F3" s="54"/>
      <c r="G3" s="56" t="s">
        <v>132</v>
      </c>
      <c r="H3" s="57" t="s">
        <v>7</v>
      </c>
      <c r="I3" s="57"/>
      <c r="J3" s="367"/>
      <c r="L3" s="59"/>
      <c r="M3" s="52"/>
      <c r="N3" s="52"/>
      <c r="O3" s="386"/>
      <c r="Q3" s="52"/>
      <c r="R3" s="52"/>
      <c r="S3" s="52"/>
    </row>
    <row r="4" spans="1:19">
      <c r="G4" s="368"/>
      <c r="K4" s="368"/>
      <c r="L4" s="65"/>
      <c r="M4" s="52"/>
      <c r="N4" s="52"/>
      <c r="O4" s="386"/>
      <c r="Q4" s="52"/>
      <c r="R4" s="52"/>
      <c r="S4" s="52"/>
    </row>
    <row r="5" spans="1:19">
      <c r="A5" s="2116" t="s">
        <v>1874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62"/>
      <c r="M5" s="52"/>
      <c r="N5" s="52"/>
      <c r="O5" s="386"/>
      <c r="Q5" s="52"/>
      <c r="R5" s="52"/>
      <c r="S5" s="52"/>
    </row>
    <row r="6" spans="1:19">
      <c r="L6" s="52"/>
      <c r="M6" s="52"/>
      <c r="N6" s="52"/>
      <c r="O6" s="386"/>
      <c r="Q6" s="52"/>
      <c r="R6" s="52"/>
      <c r="S6" s="52"/>
    </row>
    <row r="7" spans="1:19" ht="12.75" customHeight="1">
      <c r="A7" s="2118" t="s">
        <v>562</v>
      </c>
      <c r="B7" s="2117" t="s">
        <v>1875</v>
      </c>
      <c r="C7" s="2240" t="s">
        <v>135</v>
      </c>
      <c r="D7" s="2117" t="s">
        <v>138</v>
      </c>
      <c r="E7" s="2117"/>
      <c r="F7" s="2117"/>
      <c r="G7" s="2117"/>
      <c r="H7" s="2117"/>
      <c r="I7" s="2119" t="s">
        <v>139</v>
      </c>
      <c r="J7" s="2120" t="s">
        <v>1649</v>
      </c>
      <c r="K7" s="2120" t="s">
        <v>141</v>
      </c>
      <c r="L7" s="52"/>
      <c r="M7" s="52"/>
      <c r="N7" s="52"/>
      <c r="O7" s="386"/>
      <c r="Q7" s="52"/>
      <c r="R7" s="52"/>
      <c r="S7" s="52"/>
    </row>
    <row r="8" spans="1:19" ht="46.5" customHeight="1">
      <c r="A8" s="2118"/>
      <c r="B8" s="2117"/>
      <c r="C8" s="2240"/>
      <c r="D8" s="69" t="s">
        <v>567</v>
      </c>
      <c r="E8" s="69" t="s">
        <v>1610</v>
      </c>
      <c r="F8" s="69" t="s">
        <v>1876</v>
      </c>
      <c r="G8" s="69" t="s">
        <v>146</v>
      </c>
      <c r="H8" s="69" t="s">
        <v>144</v>
      </c>
      <c r="I8" s="2119"/>
      <c r="J8" s="2120"/>
      <c r="K8" s="2120"/>
      <c r="L8" s="70"/>
      <c r="M8" s="70"/>
      <c r="N8" s="70"/>
      <c r="O8" s="388"/>
      <c r="Q8" s="70"/>
      <c r="R8" s="70"/>
      <c r="S8" s="70"/>
    </row>
    <row r="9" spans="1:19">
      <c r="A9" s="2175" t="s">
        <v>1877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70"/>
      <c r="M9" s="70"/>
      <c r="N9" s="70"/>
      <c r="O9" s="388"/>
      <c r="Q9" s="52"/>
      <c r="R9" s="52"/>
      <c r="S9" s="52"/>
    </row>
    <row r="10" spans="1:19" ht="65.25" customHeight="1">
      <c r="A10" s="157" t="s">
        <v>1878</v>
      </c>
      <c r="B10" s="471" t="s">
        <v>1879</v>
      </c>
      <c r="C10" s="73"/>
      <c r="D10" s="74" t="s">
        <v>1720</v>
      </c>
      <c r="E10" s="148" t="s">
        <v>1880</v>
      </c>
      <c r="F10" s="74" t="s">
        <v>1881</v>
      </c>
      <c r="G10" s="74">
        <v>11.3</v>
      </c>
      <c r="H10" s="74">
        <v>7.0000000000000007E-2</v>
      </c>
      <c r="I10" s="149" t="s">
        <v>327</v>
      </c>
      <c r="J10" s="74">
        <v>3925</v>
      </c>
      <c r="K10" s="77">
        <v>4215</v>
      </c>
      <c r="L10" s="52"/>
      <c r="M10" s="52"/>
      <c r="N10" s="52"/>
      <c r="O10" s="53"/>
      <c r="Q10" s="52"/>
      <c r="R10" s="52"/>
      <c r="S10" s="52"/>
    </row>
    <row r="11" spans="1:19" ht="72" customHeight="1">
      <c r="A11" s="83" t="s">
        <v>1882</v>
      </c>
      <c r="B11" s="437"/>
      <c r="C11" s="79"/>
      <c r="D11" s="80" t="s">
        <v>1720</v>
      </c>
      <c r="E11" s="80" t="s">
        <v>1880</v>
      </c>
      <c r="F11" s="80" t="s">
        <v>1883</v>
      </c>
      <c r="G11" s="80">
        <v>11</v>
      </c>
      <c r="H11" s="80">
        <v>0.05</v>
      </c>
      <c r="I11" s="81" t="s">
        <v>327</v>
      </c>
      <c r="J11" s="80">
        <v>3330</v>
      </c>
      <c r="K11" s="82">
        <v>3575</v>
      </c>
      <c r="L11" s="52"/>
      <c r="M11" s="52"/>
      <c r="N11" s="52"/>
      <c r="O11" s="53"/>
      <c r="Q11" s="52"/>
      <c r="R11" s="52"/>
      <c r="S11" s="52"/>
    </row>
    <row r="12" spans="1:19" ht="54" customHeight="1">
      <c r="A12" s="83" t="s">
        <v>1884</v>
      </c>
      <c r="B12" s="437" t="s">
        <v>1885</v>
      </c>
      <c r="C12" s="79"/>
      <c r="D12" s="80" t="s">
        <v>1886</v>
      </c>
      <c r="E12" s="80" t="s">
        <v>1880</v>
      </c>
      <c r="F12" s="80" t="s">
        <v>1887</v>
      </c>
      <c r="G12" s="80">
        <v>20.2</v>
      </c>
      <c r="H12" s="80">
        <v>0.1</v>
      </c>
      <c r="I12" s="81" t="s">
        <v>327</v>
      </c>
      <c r="J12" s="1148">
        <v>5325</v>
      </c>
      <c r="K12" s="82">
        <v>5720</v>
      </c>
      <c r="L12" s="1161"/>
      <c r="M12" s="1161"/>
      <c r="N12" s="52"/>
      <c r="O12" s="53"/>
      <c r="Q12" s="52"/>
      <c r="R12" s="52"/>
      <c r="S12" s="52"/>
    </row>
    <row r="13" spans="1:19" ht="49.5" customHeight="1">
      <c r="A13" s="83" t="s">
        <v>1888</v>
      </c>
      <c r="B13" s="437" t="s">
        <v>1889</v>
      </c>
      <c r="C13" s="80"/>
      <c r="D13" s="80" t="s">
        <v>1886</v>
      </c>
      <c r="E13" s="80" t="s">
        <v>1880</v>
      </c>
      <c r="F13" s="80" t="s">
        <v>1890</v>
      </c>
      <c r="G13" s="80">
        <v>19.7</v>
      </c>
      <c r="H13" s="80">
        <v>7.3999999999999996E-2</v>
      </c>
      <c r="I13" s="81" t="s">
        <v>327</v>
      </c>
      <c r="J13" s="80">
        <v>3330</v>
      </c>
      <c r="K13" s="82">
        <v>3575</v>
      </c>
      <c r="L13" s="52"/>
      <c r="M13" s="52"/>
      <c r="N13" s="52"/>
      <c r="O13" s="53"/>
      <c r="Q13" s="52"/>
      <c r="R13" s="52"/>
      <c r="S13" s="52"/>
    </row>
    <row r="14" spans="1:19" s="386" customFormat="1" ht="63.75" customHeight="1">
      <c r="A14" s="83" t="s">
        <v>1891</v>
      </c>
      <c r="B14" s="80" t="s">
        <v>1892</v>
      </c>
      <c r="C14" s="79"/>
      <c r="D14" s="80" t="s">
        <v>1720</v>
      </c>
      <c r="E14" s="80" t="s">
        <v>1880</v>
      </c>
      <c r="F14" s="80" t="s">
        <v>1893</v>
      </c>
      <c r="G14" s="81">
        <v>5.8</v>
      </c>
      <c r="H14" s="80">
        <v>3.5000000000000003E-2</v>
      </c>
      <c r="I14" s="81" t="s">
        <v>1396</v>
      </c>
      <c r="J14" s="80">
        <v>3390</v>
      </c>
      <c r="K14" s="82">
        <v>3640</v>
      </c>
      <c r="L14" s="52"/>
      <c r="M14" s="52"/>
      <c r="N14" s="52"/>
      <c r="O14" s="53"/>
      <c r="Q14" s="52"/>
      <c r="R14" s="52"/>
      <c r="S14" s="52"/>
    </row>
    <row r="15" spans="1:19" s="386" customFormat="1" ht="88.5" customHeight="1">
      <c r="A15" s="83" t="s">
        <v>1894</v>
      </c>
      <c r="B15" s="134"/>
      <c r="C15" s="79"/>
      <c r="D15" s="80" t="s">
        <v>1895</v>
      </c>
      <c r="E15" s="80" t="s">
        <v>1880</v>
      </c>
      <c r="F15" s="80" t="s">
        <v>1896</v>
      </c>
      <c r="G15" s="80">
        <v>8.1</v>
      </c>
      <c r="H15" s="80">
        <v>5.3999999999999999E-2</v>
      </c>
      <c r="I15" s="81" t="s">
        <v>1396</v>
      </c>
      <c r="J15" s="80">
        <v>3630</v>
      </c>
      <c r="K15" s="82">
        <v>3900</v>
      </c>
      <c r="L15" s="52"/>
      <c r="M15" s="52"/>
      <c r="N15" s="52"/>
      <c r="O15" s="53"/>
      <c r="Q15" s="52"/>
      <c r="R15" s="52"/>
      <c r="S15" s="52"/>
    </row>
    <row r="16" spans="1:19" s="386" customFormat="1" ht="84.75" customHeight="1">
      <c r="A16" s="472" t="s">
        <v>1897</v>
      </c>
      <c r="B16" s="448"/>
      <c r="C16" s="151"/>
      <c r="D16" s="80" t="s">
        <v>1720</v>
      </c>
      <c r="E16" s="80" t="s">
        <v>1880</v>
      </c>
      <c r="F16" s="103" t="s">
        <v>1898</v>
      </c>
      <c r="G16" s="103">
        <v>13.1</v>
      </c>
      <c r="H16" s="103">
        <v>0.23300000000000001</v>
      </c>
      <c r="I16" s="81" t="s">
        <v>1396</v>
      </c>
      <c r="J16" s="103">
        <v>5760</v>
      </c>
      <c r="K16" s="154">
        <v>6190</v>
      </c>
      <c r="L16" s="52"/>
      <c r="M16" s="52"/>
      <c r="N16" s="52"/>
      <c r="O16" s="53"/>
      <c r="Q16" s="52"/>
      <c r="R16" s="52"/>
      <c r="S16" s="52"/>
    </row>
    <row r="17" spans="1:19" s="386" customFormat="1" ht="84.75" customHeight="1">
      <c r="A17" s="115" t="s">
        <v>1899</v>
      </c>
      <c r="B17" s="473"/>
      <c r="C17" s="85"/>
      <c r="D17" s="86" t="s">
        <v>1900</v>
      </c>
      <c r="E17" s="86" t="s">
        <v>1880</v>
      </c>
      <c r="F17" s="86" t="s">
        <v>1901</v>
      </c>
      <c r="G17" s="86"/>
      <c r="H17" s="86">
        <v>0.04</v>
      </c>
      <c r="I17" s="86" t="s">
        <v>1396</v>
      </c>
      <c r="J17" s="86">
        <v>4130</v>
      </c>
      <c r="K17" s="89">
        <v>4435</v>
      </c>
      <c r="L17" s="52"/>
      <c r="M17" s="52"/>
      <c r="N17" s="52"/>
      <c r="O17" s="53"/>
      <c r="Q17" s="52"/>
      <c r="R17" s="52"/>
      <c r="S17" s="52"/>
    </row>
    <row r="18" spans="1:19" ht="72" customHeight="1">
      <c r="A18" s="83" t="s">
        <v>1902</v>
      </c>
      <c r="B18" s="437" t="s">
        <v>1903</v>
      </c>
      <c r="C18" s="79"/>
      <c r="D18" s="80" t="s">
        <v>1720</v>
      </c>
      <c r="E18" s="80" t="s">
        <v>1636</v>
      </c>
      <c r="F18" s="80" t="s">
        <v>1904</v>
      </c>
      <c r="G18" s="80">
        <v>11</v>
      </c>
      <c r="H18" s="80">
        <v>6.3E-2</v>
      </c>
      <c r="I18" s="81" t="s">
        <v>327</v>
      </c>
      <c r="J18" s="80">
        <v>3135</v>
      </c>
      <c r="K18" s="82">
        <v>3370</v>
      </c>
      <c r="L18" s="52"/>
      <c r="M18" s="52"/>
      <c r="N18" s="52"/>
      <c r="O18" s="53"/>
      <c r="Q18" s="52"/>
      <c r="R18" s="52"/>
      <c r="S18" s="52"/>
    </row>
    <row r="19" spans="1:19" s="386" customFormat="1" ht="60">
      <c r="A19" s="83" t="s">
        <v>1905</v>
      </c>
      <c r="B19" s="80" t="s">
        <v>1906</v>
      </c>
      <c r="C19" s="79"/>
      <c r="D19" s="437" t="s">
        <v>1907</v>
      </c>
      <c r="E19" s="437" t="s">
        <v>1880</v>
      </c>
      <c r="F19" s="437" t="s">
        <v>1908</v>
      </c>
      <c r="G19" s="80">
        <v>6.8</v>
      </c>
      <c r="H19" s="80">
        <v>0.04</v>
      </c>
      <c r="I19" s="81" t="s">
        <v>327</v>
      </c>
      <c r="J19" s="80">
        <v>3025</v>
      </c>
      <c r="K19" s="82">
        <v>3250</v>
      </c>
      <c r="L19" s="52"/>
      <c r="M19" s="52"/>
      <c r="N19" s="52"/>
      <c r="O19" s="53"/>
      <c r="Q19" s="52"/>
      <c r="R19" s="52"/>
      <c r="S19" s="52"/>
    </row>
    <row r="20" spans="1:19" s="386" customFormat="1" ht="84.75" customHeight="1">
      <c r="A20" s="83" t="s">
        <v>1909</v>
      </c>
      <c r="B20" s="79" t="s">
        <v>1910</v>
      </c>
      <c r="C20" s="79"/>
      <c r="D20" s="437" t="s">
        <v>1907</v>
      </c>
      <c r="E20" s="437" t="s">
        <v>1911</v>
      </c>
      <c r="F20" s="75" t="s">
        <v>1912</v>
      </c>
      <c r="G20" s="80">
        <v>11</v>
      </c>
      <c r="H20" s="80">
        <v>0.09</v>
      </c>
      <c r="I20" s="81" t="s">
        <v>327</v>
      </c>
      <c r="J20" s="80">
        <v>4650</v>
      </c>
      <c r="K20" s="82">
        <v>4995</v>
      </c>
      <c r="L20" s="52"/>
      <c r="M20" s="52"/>
      <c r="N20" s="52"/>
      <c r="O20" s="53"/>
      <c r="Q20" s="52"/>
      <c r="R20" s="52"/>
      <c r="S20" s="52"/>
    </row>
    <row r="21" spans="1:19" s="386" customFormat="1" ht="66" customHeight="1">
      <c r="A21" s="83" t="s">
        <v>1913</v>
      </c>
      <c r="B21" s="80" t="s">
        <v>1914</v>
      </c>
      <c r="C21" s="79"/>
      <c r="D21" s="437" t="s">
        <v>1907</v>
      </c>
      <c r="E21" s="437" t="s">
        <v>1880</v>
      </c>
      <c r="F21" s="80" t="s">
        <v>1904</v>
      </c>
      <c r="G21" s="80">
        <v>11.8</v>
      </c>
      <c r="H21" s="80">
        <v>6.2E-2</v>
      </c>
      <c r="I21" s="81" t="s">
        <v>1396</v>
      </c>
      <c r="J21" s="80">
        <v>2930</v>
      </c>
      <c r="K21" s="82">
        <v>3150</v>
      </c>
      <c r="L21" s="52"/>
      <c r="M21" s="52"/>
      <c r="N21" s="52"/>
      <c r="O21" s="53"/>
      <c r="Q21" s="52"/>
      <c r="R21" s="52"/>
      <c r="S21" s="52"/>
    </row>
    <row r="22" spans="1:19" s="386" customFormat="1" ht="96.75" customHeight="1">
      <c r="A22" s="97" t="s">
        <v>1915</v>
      </c>
      <c r="B22" s="98"/>
      <c r="C22" s="98"/>
      <c r="D22" s="446" t="s">
        <v>1907</v>
      </c>
      <c r="E22" s="446" t="s">
        <v>1911</v>
      </c>
      <c r="F22" s="99" t="s">
        <v>1916</v>
      </c>
      <c r="G22" s="99">
        <v>39.1</v>
      </c>
      <c r="H22" s="99">
        <v>0.505</v>
      </c>
      <c r="I22" s="81" t="s">
        <v>1396</v>
      </c>
      <c r="J22" s="99">
        <v>14680</v>
      </c>
      <c r="K22" s="136">
        <v>15770</v>
      </c>
      <c r="L22" s="52"/>
      <c r="M22" s="52"/>
      <c r="N22" s="52"/>
      <c r="O22" s="53"/>
      <c r="Q22" s="52"/>
      <c r="R22" s="52"/>
      <c r="S22" s="52"/>
    </row>
    <row r="23" spans="1:19" ht="63.75" customHeight="1">
      <c r="A23" s="83" t="s">
        <v>1917</v>
      </c>
      <c r="B23" s="437" t="s">
        <v>1918</v>
      </c>
      <c r="C23" s="80"/>
      <c r="D23" s="80" t="s">
        <v>573</v>
      </c>
      <c r="E23" s="80" t="s">
        <v>1636</v>
      </c>
      <c r="F23" s="80" t="s">
        <v>1919</v>
      </c>
      <c r="G23" s="80">
        <v>18.100000000000001</v>
      </c>
      <c r="H23" s="80">
        <v>7.0000000000000007E-2</v>
      </c>
      <c r="I23" s="81" t="s">
        <v>327</v>
      </c>
      <c r="J23" s="80">
        <v>4030</v>
      </c>
      <c r="K23" s="82">
        <v>4330</v>
      </c>
      <c r="L23" s="52"/>
      <c r="M23" s="52"/>
      <c r="N23" s="52"/>
      <c r="O23" s="53"/>
      <c r="Q23" s="52"/>
      <c r="R23" s="52"/>
      <c r="S23" s="52"/>
    </row>
    <row r="24" spans="1:19" s="386" customFormat="1" ht="81" customHeight="1">
      <c r="A24" s="83" t="s">
        <v>1920</v>
      </c>
      <c r="B24" s="437" t="s">
        <v>1921</v>
      </c>
      <c r="C24" s="80"/>
      <c r="D24" s="80" t="s">
        <v>578</v>
      </c>
      <c r="E24" s="80" t="s">
        <v>1880</v>
      </c>
      <c r="F24" s="1997" t="s">
        <v>8682</v>
      </c>
      <c r="G24" s="80">
        <v>36</v>
      </c>
      <c r="H24" s="80">
        <v>0.2</v>
      </c>
      <c r="I24" s="81" t="s">
        <v>327</v>
      </c>
      <c r="J24" s="80">
        <v>13045</v>
      </c>
      <c r="K24" s="82">
        <v>14015</v>
      </c>
      <c r="L24" s="52"/>
      <c r="M24" s="52"/>
      <c r="N24" s="52"/>
      <c r="O24" s="53"/>
      <c r="Q24" s="52"/>
      <c r="R24" s="52"/>
      <c r="S24" s="52"/>
    </row>
    <row r="25" spans="1:19" ht="63.75" customHeight="1">
      <c r="A25" s="474" t="s">
        <v>1922</v>
      </c>
      <c r="B25" s="475"/>
      <c r="C25" s="2238"/>
      <c r="D25" s="451" t="s">
        <v>1720</v>
      </c>
      <c r="E25" s="451" t="s">
        <v>1636</v>
      </c>
      <c r="F25" s="451" t="s">
        <v>1923</v>
      </c>
      <c r="G25" s="451">
        <v>6.6</v>
      </c>
      <c r="H25" s="451">
        <v>2.5000000000000001E-2</v>
      </c>
      <c r="I25" s="451" t="s">
        <v>1396</v>
      </c>
      <c r="J25" s="451">
        <v>2110</v>
      </c>
      <c r="K25" s="452">
        <v>2265</v>
      </c>
      <c r="L25" s="52"/>
      <c r="M25" s="52"/>
      <c r="N25" s="52"/>
      <c r="O25" s="53"/>
      <c r="Q25" s="52"/>
      <c r="R25" s="52"/>
      <c r="S25" s="52"/>
    </row>
    <row r="26" spans="1:19" ht="63.75" customHeight="1">
      <c r="A26" s="474" t="s">
        <v>1922</v>
      </c>
      <c r="B26" s="476"/>
      <c r="C26" s="2238"/>
      <c r="D26" s="451" t="s">
        <v>1720</v>
      </c>
      <c r="E26" s="451" t="s">
        <v>1636</v>
      </c>
      <c r="F26" s="451" t="s">
        <v>1924</v>
      </c>
      <c r="G26" s="451">
        <v>9</v>
      </c>
      <c r="H26" s="451">
        <v>3.6999999999999998E-2</v>
      </c>
      <c r="I26" s="451" t="s">
        <v>1396</v>
      </c>
      <c r="J26" s="451">
        <v>2520</v>
      </c>
      <c r="K26" s="452">
        <v>2705</v>
      </c>
      <c r="L26" s="52"/>
      <c r="M26" s="52"/>
      <c r="N26" s="52"/>
      <c r="O26" s="53"/>
      <c r="Q26" s="52"/>
      <c r="R26" s="52"/>
      <c r="S26" s="52"/>
    </row>
    <row r="27" spans="1:19" ht="63.75" customHeight="1">
      <c r="A27" s="474" t="s">
        <v>1922</v>
      </c>
      <c r="B27" s="477"/>
      <c r="C27" s="2238"/>
      <c r="D27" s="451" t="s">
        <v>1720</v>
      </c>
      <c r="E27" s="451" t="s">
        <v>1636</v>
      </c>
      <c r="F27" s="451" t="s">
        <v>1925</v>
      </c>
      <c r="G27" s="451">
        <v>11.4</v>
      </c>
      <c r="H27" s="451">
        <v>0.05</v>
      </c>
      <c r="I27" s="451" t="s">
        <v>1396</v>
      </c>
      <c r="J27" s="451">
        <v>2930</v>
      </c>
      <c r="K27" s="452">
        <v>3150</v>
      </c>
      <c r="L27" s="52"/>
      <c r="M27" s="52"/>
      <c r="N27" s="52"/>
      <c r="O27" s="53"/>
      <c r="Q27" s="52"/>
      <c r="R27" s="52"/>
      <c r="S27" s="52"/>
    </row>
    <row r="28" spans="1:19" ht="63.75" customHeight="1">
      <c r="A28" s="474" t="s">
        <v>1926</v>
      </c>
      <c r="B28" s="475"/>
      <c r="C28" s="2237"/>
      <c r="D28" s="451" t="s">
        <v>573</v>
      </c>
      <c r="E28" s="451" t="s">
        <v>1636</v>
      </c>
      <c r="F28" s="451" t="s">
        <v>1927</v>
      </c>
      <c r="G28" s="451">
        <v>9.5</v>
      </c>
      <c r="H28" s="451">
        <v>0.04</v>
      </c>
      <c r="I28" s="451" t="s">
        <v>1396</v>
      </c>
      <c r="J28" s="451">
        <v>3320</v>
      </c>
      <c r="K28" s="452">
        <v>3565</v>
      </c>
      <c r="L28" s="52"/>
      <c r="M28" s="52"/>
      <c r="N28" s="52"/>
      <c r="O28" s="53"/>
      <c r="Q28" s="52"/>
      <c r="R28" s="52"/>
      <c r="S28" s="52"/>
    </row>
    <row r="29" spans="1:19" ht="63.75" customHeight="1">
      <c r="A29" s="474" t="s">
        <v>1926</v>
      </c>
      <c r="B29" s="476"/>
      <c r="C29" s="2237"/>
      <c r="D29" s="451" t="s">
        <v>573</v>
      </c>
      <c r="E29" s="451" t="s">
        <v>1636</v>
      </c>
      <c r="F29" s="451" t="s">
        <v>1928</v>
      </c>
      <c r="G29" s="451">
        <v>13.4</v>
      </c>
      <c r="H29" s="451">
        <v>0.06</v>
      </c>
      <c r="I29" s="451" t="s">
        <v>1396</v>
      </c>
      <c r="J29" s="451">
        <v>3985</v>
      </c>
      <c r="K29" s="452">
        <v>4280</v>
      </c>
      <c r="L29" s="52"/>
      <c r="M29" s="52"/>
      <c r="N29" s="52"/>
      <c r="O29" s="53"/>
      <c r="Q29" s="52"/>
      <c r="R29" s="52"/>
      <c r="S29" s="52"/>
    </row>
    <row r="30" spans="1:19" ht="63.75" customHeight="1">
      <c r="A30" s="474" t="s">
        <v>1929</v>
      </c>
      <c r="B30" s="475"/>
      <c r="C30" s="2237"/>
      <c r="D30" s="451" t="s">
        <v>1720</v>
      </c>
      <c r="E30" s="451" t="s">
        <v>1636</v>
      </c>
      <c r="F30" s="451" t="s">
        <v>1923</v>
      </c>
      <c r="G30" s="451">
        <v>6.4</v>
      </c>
      <c r="H30" s="451">
        <v>2.5000000000000001E-2</v>
      </c>
      <c r="I30" s="451" t="s">
        <v>1396</v>
      </c>
      <c r="J30" s="451">
        <v>1915</v>
      </c>
      <c r="K30" s="452">
        <v>2055</v>
      </c>
      <c r="L30" s="52"/>
      <c r="M30" s="52"/>
      <c r="N30" s="52"/>
      <c r="O30" s="53"/>
      <c r="Q30" s="52"/>
      <c r="R30" s="52"/>
      <c r="S30" s="52"/>
    </row>
    <row r="31" spans="1:19" ht="63.75" customHeight="1">
      <c r="A31" s="474" t="s">
        <v>1929</v>
      </c>
      <c r="B31" s="476"/>
      <c r="C31" s="2237"/>
      <c r="D31" s="451" t="s">
        <v>1720</v>
      </c>
      <c r="E31" s="451" t="s">
        <v>1636</v>
      </c>
      <c r="F31" s="451" t="s">
        <v>1924</v>
      </c>
      <c r="G31" s="451">
        <v>9.1</v>
      </c>
      <c r="H31" s="451">
        <v>3.6999999999999998E-2</v>
      </c>
      <c r="I31" s="451" t="s">
        <v>1396</v>
      </c>
      <c r="J31" s="451">
        <v>2375</v>
      </c>
      <c r="K31" s="452">
        <v>2550</v>
      </c>
      <c r="L31" s="52"/>
      <c r="M31" s="52"/>
      <c r="N31" s="52"/>
      <c r="O31" s="53"/>
      <c r="Q31" s="52"/>
      <c r="R31" s="52"/>
      <c r="S31" s="52"/>
    </row>
    <row r="32" spans="1:19" ht="63.75" customHeight="1">
      <c r="A32" s="474" t="s">
        <v>1930</v>
      </c>
      <c r="B32" s="475"/>
      <c r="C32" s="2238"/>
      <c r="D32" s="451" t="s">
        <v>1720</v>
      </c>
      <c r="E32" s="451" t="s">
        <v>1636</v>
      </c>
      <c r="F32" s="451" t="s">
        <v>1923</v>
      </c>
      <c r="G32" s="451">
        <v>6.4</v>
      </c>
      <c r="H32" s="451">
        <v>0.04</v>
      </c>
      <c r="I32" s="451" t="s">
        <v>1396</v>
      </c>
      <c r="J32" s="451">
        <v>1915</v>
      </c>
      <c r="K32" s="452">
        <v>2055</v>
      </c>
      <c r="L32" s="52"/>
      <c r="M32" s="52"/>
      <c r="N32" s="52"/>
      <c r="O32" s="53"/>
      <c r="Q32" s="52"/>
      <c r="R32" s="52"/>
      <c r="S32" s="52"/>
    </row>
    <row r="33" spans="1:19" ht="63.75" customHeight="1">
      <c r="A33" s="474" t="s">
        <v>1930</v>
      </c>
      <c r="B33" s="476"/>
      <c r="C33" s="2238"/>
      <c r="D33" s="451" t="s">
        <v>573</v>
      </c>
      <c r="E33" s="451" t="s">
        <v>1636</v>
      </c>
      <c r="F33" s="451" t="s">
        <v>1924</v>
      </c>
      <c r="G33" s="451">
        <v>9.1</v>
      </c>
      <c r="H33" s="451">
        <v>0.06</v>
      </c>
      <c r="I33" s="451" t="s">
        <v>1396</v>
      </c>
      <c r="J33" s="451">
        <v>2375</v>
      </c>
      <c r="K33" s="452">
        <v>2550</v>
      </c>
      <c r="L33" s="52"/>
      <c r="M33" s="52"/>
      <c r="N33" s="52"/>
      <c r="O33" s="53"/>
      <c r="Q33" s="52"/>
      <c r="R33" s="52"/>
      <c r="S33" s="52"/>
    </row>
    <row r="34" spans="1:19" ht="63.75" customHeight="1">
      <c r="A34" s="474" t="s">
        <v>1930</v>
      </c>
      <c r="B34" s="477"/>
      <c r="C34" s="2238"/>
      <c r="D34" s="451" t="s">
        <v>573</v>
      </c>
      <c r="E34" s="451" t="s">
        <v>1636</v>
      </c>
      <c r="F34" s="451" t="s">
        <v>1925</v>
      </c>
      <c r="G34" s="451">
        <v>11.8</v>
      </c>
      <c r="H34" s="451">
        <v>0.08</v>
      </c>
      <c r="I34" s="451" t="s">
        <v>1396</v>
      </c>
      <c r="J34" s="451">
        <v>2835</v>
      </c>
      <c r="K34" s="452">
        <v>3045</v>
      </c>
      <c r="L34" s="52"/>
      <c r="M34" s="52"/>
      <c r="N34" s="52"/>
      <c r="O34" s="53"/>
      <c r="Q34" s="52"/>
      <c r="R34" s="52"/>
      <c r="S34" s="52"/>
    </row>
    <row r="35" spans="1:19" ht="63.75" customHeight="1">
      <c r="A35" s="474" t="s">
        <v>1931</v>
      </c>
      <c r="B35" s="475"/>
      <c r="C35" s="2237"/>
      <c r="D35" s="451" t="s">
        <v>573</v>
      </c>
      <c r="E35" s="451" t="s">
        <v>1636</v>
      </c>
      <c r="F35" s="451" t="s">
        <v>1923</v>
      </c>
      <c r="G35" s="451">
        <v>5.9</v>
      </c>
      <c r="H35" s="451">
        <v>2.5000000000000001E-2</v>
      </c>
      <c r="I35" s="451" t="s">
        <v>1396</v>
      </c>
      <c r="J35" s="451">
        <v>1695</v>
      </c>
      <c r="K35" s="452">
        <v>1820</v>
      </c>
      <c r="L35" s="52"/>
      <c r="M35" s="52"/>
      <c r="N35" s="52"/>
      <c r="O35" s="53"/>
      <c r="Q35" s="52"/>
      <c r="R35" s="52"/>
      <c r="S35" s="52"/>
    </row>
    <row r="36" spans="1:19" ht="63.75" customHeight="1">
      <c r="A36" s="474" t="s">
        <v>1931</v>
      </c>
      <c r="B36" s="476"/>
      <c r="C36" s="2237"/>
      <c r="D36" s="451" t="s">
        <v>1720</v>
      </c>
      <c r="E36" s="451" t="s">
        <v>1636</v>
      </c>
      <c r="F36" s="451" t="s">
        <v>1924</v>
      </c>
      <c r="G36" s="451">
        <v>8.6</v>
      </c>
      <c r="H36" s="451">
        <v>3.6999999999999998E-2</v>
      </c>
      <c r="I36" s="451" t="s">
        <v>1396</v>
      </c>
      <c r="J36" s="451">
        <v>2170</v>
      </c>
      <c r="K36" s="452">
        <v>2330</v>
      </c>
      <c r="L36" s="52"/>
      <c r="M36" s="52"/>
      <c r="N36" s="52"/>
      <c r="O36" s="53"/>
      <c r="Q36" s="52"/>
      <c r="R36" s="52"/>
      <c r="S36" s="52"/>
    </row>
    <row r="37" spans="1:19" ht="63.75" customHeight="1">
      <c r="A37" s="474" t="s">
        <v>1932</v>
      </c>
      <c r="B37" s="475"/>
      <c r="C37" s="2237"/>
      <c r="D37" s="451" t="s">
        <v>573</v>
      </c>
      <c r="E37" s="451" t="s">
        <v>1636</v>
      </c>
      <c r="F37" s="451" t="s">
        <v>1923</v>
      </c>
      <c r="G37" s="451">
        <v>8.5</v>
      </c>
      <c r="H37" s="451">
        <v>0.04</v>
      </c>
      <c r="I37" s="451" t="s">
        <v>1396</v>
      </c>
      <c r="J37" s="451">
        <v>2300</v>
      </c>
      <c r="K37" s="452">
        <v>2470</v>
      </c>
      <c r="L37" s="52"/>
      <c r="M37" s="52"/>
      <c r="N37" s="52"/>
      <c r="O37" s="53"/>
      <c r="Q37" s="52"/>
      <c r="R37" s="52"/>
      <c r="S37" s="52"/>
    </row>
    <row r="38" spans="1:19" ht="63.75" customHeight="1">
      <c r="A38" s="474" t="s">
        <v>1932</v>
      </c>
      <c r="B38" s="476"/>
      <c r="C38" s="2237"/>
      <c r="D38" s="451" t="s">
        <v>573</v>
      </c>
      <c r="E38" s="451" t="s">
        <v>1636</v>
      </c>
      <c r="F38" s="451" t="s">
        <v>1924</v>
      </c>
      <c r="G38" s="451">
        <v>12.4</v>
      </c>
      <c r="H38" s="451">
        <v>0.06</v>
      </c>
      <c r="I38" s="451" t="s">
        <v>1396</v>
      </c>
      <c r="J38" s="451">
        <v>2965</v>
      </c>
      <c r="K38" s="452">
        <v>3185</v>
      </c>
      <c r="L38" s="52"/>
      <c r="M38" s="52"/>
      <c r="N38" s="52"/>
      <c r="O38" s="53"/>
      <c r="Q38" s="52"/>
      <c r="R38" s="52"/>
      <c r="S38" s="52"/>
    </row>
    <row r="39" spans="1:19" ht="63.75" customHeight="1">
      <c r="A39" s="474" t="s">
        <v>1933</v>
      </c>
      <c r="B39" s="475"/>
      <c r="C39" s="478"/>
      <c r="D39" s="451" t="s">
        <v>1934</v>
      </c>
      <c r="E39" s="451" t="s">
        <v>1636</v>
      </c>
      <c r="F39" s="451" t="s">
        <v>1923</v>
      </c>
      <c r="G39" s="451">
        <v>4.2</v>
      </c>
      <c r="H39" s="451">
        <v>0.02</v>
      </c>
      <c r="I39" s="451" t="s">
        <v>1396</v>
      </c>
      <c r="J39" s="451">
        <v>1395</v>
      </c>
      <c r="K39" s="452">
        <v>1495</v>
      </c>
      <c r="L39" s="52"/>
      <c r="M39" s="52"/>
      <c r="N39" s="52"/>
      <c r="O39" s="53"/>
      <c r="Q39" s="52"/>
      <c r="R39" s="52"/>
      <c r="S39" s="52"/>
    </row>
    <row r="40" spans="1:19" s="386" customFormat="1" ht="63.75" customHeight="1">
      <c r="A40" s="479" t="s">
        <v>1892</v>
      </c>
      <c r="B40" s="480"/>
      <c r="C40" s="450"/>
      <c r="D40" s="451" t="s">
        <v>1895</v>
      </c>
      <c r="E40" s="451" t="s">
        <v>1880</v>
      </c>
      <c r="F40" s="451" t="s">
        <v>1935</v>
      </c>
      <c r="G40" s="451">
        <v>5.8</v>
      </c>
      <c r="H40" s="451">
        <v>0.04</v>
      </c>
      <c r="I40" s="451" t="s">
        <v>1396</v>
      </c>
      <c r="J40" s="451">
        <v>2690</v>
      </c>
      <c r="K40" s="452">
        <v>2890</v>
      </c>
      <c r="L40" s="52"/>
      <c r="M40" s="52"/>
      <c r="N40" s="52"/>
      <c r="O40" s="53"/>
      <c r="Q40" s="52"/>
      <c r="R40" s="52"/>
      <c r="S40" s="52"/>
    </row>
    <row r="41" spans="1:19" s="386" customFormat="1" ht="63.75" customHeight="1">
      <c r="A41" s="479" t="s">
        <v>1936</v>
      </c>
      <c r="B41" s="480"/>
      <c r="C41" s="450"/>
      <c r="D41" s="451" t="s">
        <v>1937</v>
      </c>
      <c r="E41" s="451" t="s">
        <v>1880</v>
      </c>
      <c r="F41" s="451" t="s">
        <v>1935</v>
      </c>
      <c r="G41" s="451">
        <v>8.5</v>
      </c>
      <c r="H41" s="451">
        <v>0.04</v>
      </c>
      <c r="I41" s="451" t="s">
        <v>1396</v>
      </c>
      <c r="J41" s="451">
        <v>4105</v>
      </c>
      <c r="K41" s="452">
        <v>4410</v>
      </c>
      <c r="L41" s="52"/>
      <c r="M41" s="52"/>
      <c r="N41" s="52"/>
      <c r="O41" s="53"/>
      <c r="Q41" s="52"/>
      <c r="R41" s="52"/>
      <c r="S41" s="52"/>
    </row>
    <row r="42" spans="1:19" s="386" customFormat="1" ht="70.5" customHeight="1">
      <c r="A42" s="479" t="s">
        <v>1938</v>
      </c>
      <c r="B42" s="450"/>
      <c r="C42" s="450"/>
      <c r="D42" s="481" t="s">
        <v>1886</v>
      </c>
      <c r="E42" s="481" t="s">
        <v>1880</v>
      </c>
      <c r="F42" s="481" t="s">
        <v>1935</v>
      </c>
      <c r="G42" s="451">
        <v>8.4</v>
      </c>
      <c r="H42" s="451">
        <v>0.04</v>
      </c>
      <c r="I42" s="451" t="s">
        <v>1396</v>
      </c>
      <c r="J42" s="451">
        <v>2750</v>
      </c>
      <c r="K42" s="452">
        <v>2955</v>
      </c>
      <c r="L42" s="52"/>
      <c r="M42" s="52"/>
      <c r="N42" s="52"/>
      <c r="O42" s="53"/>
      <c r="Q42" s="52"/>
      <c r="R42" s="52"/>
      <c r="S42" s="52"/>
    </row>
    <row r="43" spans="1:19" ht="63.75" customHeight="1">
      <c r="A43" s="479" t="s">
        <v>1939</v>
      </c>
      <c r="B43" s="482"/>
      <c r="C43" s="2238"/>
      <c r="D43" s="451" t="s">
        <v>1937</v>
      </c>
      <c r="E43" s="451" t="s">
        <v>1636</v>
      </c>
      <c r="F43" s="451" t="s">
        <v>1923</v>
      </c>
      <c r="G43" s="451">
        <v>7.3</v>
      </c>
      <c r="H43" s="451">
        <v>0.03</v>
      </c>
      <c r="I43" s="451" t="s">
        <v>1396</v>
      </c>
      <c r="J43" s="451">
        <v>1815</v>
      </c>
      <c r="K43" s="452">
        <v>1950</v>
      </c>
      <c r="L43" s="52"/>
      <c r="M43" s="52"/>
      <c r="N43" s="52"/>
      <c r="O43" s="53"/>
      <c r="Q43" s="52"/>
      <c r="R43" s="52"/>
      <c r="S43" s="52"/>
    </row>
    <row r="44" spans="1:19" ht="63.75" customHeight="1">
      <c r="A44" s="479" t="s">
        <v>1939</v>
      </c>
      <c r="B44" s="483"/>
      <c r="C44" s="2238"/>
      <c r="D44" s="451" t="s">
        <v>1937</v>
      </c>
      <c r="E44" s="451" t="s">
        <v>1636</v>
      </c>
      <c r="F44" s="451" t="s">
        <v>1924</v>
      </c>
      <c r="G44" s="451">
        <v>11.2</v>
      </c>
      <c r="H44" s="451">
        <v>0.04</v>
      </c>
      <c r="I44" s="451" t="s">
        <v>1396</v>
      </c>
      <c r="J44" s="451">
        <v>2545</v>
      </c>
      <c r="K44" s="452">
        <v>2730</v>
      </c>
      <c r="L44" s="52"/>
      <c r="M44" s="52"/>
      <c r="N44" s="52"/>
      <c r="O44" s="53"/>
      <c r="Q44" s="52"/>
      <c r="R44" s="52"/>
      <c r="S44" s="52"/>
    </row>
    <row r="45" spans="1:19" ht="63.75" customHeight="1">
      <c r="A45" s="479" t="s">
        <v>1940</v>
      </c>
      <c r="B45" s="483"/>
      <c r="C45" s="2238"/>
      <c r="D45" s="451" t="s">
        <v>1895</v>
      </c>
      <c r="E45" s="451" t="s">
        <v>1636</v>
      </c>
      <c r="F45" s="451" t="s">
        <v>1923</v>
      </c>
      <c r="G45" s="451">
        <v>5.6</v>
      </c>
      <c r="H45" s="451">
        <v>2.5000000000000001E-2</v>
      </c>
      <c r="I45" s="451" t="s">
        <v>1396</v>
      </c>
      <c r="J45" s="451">
        <v>1505</v>
      </c>
      <c r="K45" s="452">
        <v>1615</v>
      </c>
      <c r="L45" s="52"/>
      <c r="M45" s="52"/>
      <c r="N45" s="52"/>
      <c r="O45" s="53"/>
      <c r="Q45" s="52"/>
      <c r="R45" s="52"/>
      <c r="S45" s="52"/>
    </row>
    <row r="46" spans="1:19" ht="63.75" customHeight="1">
      <c r="A46" s="479" t="s">
        <v>1940</v>
      </c>
      <c r="B46" s="483"/>
      <c r="C46" s="2238"/>
      <c r="D46" s="451" t="s">
        <v>1895</v>
      </c>
      <c r="E46" s="451" t="s">
        <v>1636</v>
      </c>
      <c r="F46" s="451" t="s">
        <v>1924</v>
      </c>
      <c r="G46" s="451">
        <v>8.1999999999999993</v>
      </c>
      <c r="H46" s="451">
        <v>3.6999999999999998E-2</v>
      </c>
      <c r="I46" s="451" t="s">
        <v>1396</v>
      </c>
      <c r="J46" s="451">
        <v>2000</v>
      </c>
      <c r="K46" s="452">
        <v>2145</v>
      </c>
      <c r="L46" s="52"/>
      <c r="M46" s="52"/>
      <c r="N46" s="52"/>
      <c r="O46" s="53"/>
      <c r="Q46" s="52"/>
      <c r="R46" s="52"/>
      <c r="S46" s="52"/>
    </row>
    <row r="47" spans="1:19" ht="63.75" customHeight="1">
      <c r="A47" s="479" t="s">
        <v>1940</v>
      </c>
      <c r="B47" s="484"/>
      <c r="C47" s="2238"/>
      <c r="D47" s="451" t="s">
        <v>1895</v>
      </c>
      <c r="E47" s="451" t="s">
        <v>1636</v>
      </c>
      <c r="F47" s="451" t="s">
        <v>1925</v>
      </c>
      <c r="G47" s="451">
        <v>10.7</v>
      </c>
      <c r="H47" s="451">
        <v>0.05</v>
      </c>
      <c r="I47" s="451" t="s">
        <v>1396</v>
      </c>
      <c r="J47" s="451">
        <v>2485</v>
      </c>
      <c r="K47" s="452">
        <v>2665</v>
      </c>
      <c r="L47" s="52"/>
      <c r="M47" s="52"/>
      <c r="N47" s="52"/>
      <c r="O47" s="53"/>
      <c r="Q47" s="52"/>
      <c r="R47" s="52"/>
      <c r="S47" s="52"/>
    </row>
    <row r="48" spans="1:19" s="386" customFormat="1" ht="88.5" customHeight="1">
      <c r="A48" s="479" t="s">
        <v>1941</v>
      </c>
      <c r="B48" s="480"/>
      <c r="C48" s="450"/>
      <c r="D48" s="451" t="s">
        <v>1895</v>
      </c>
      <c r="E48" s="451" t="s">
        <v>1880</v>
      </c>
      <c r="F48" s="451" t="s">
        <v>1942</v>
      </c>
      <c r="G48" s="451"/>
      <c r="H48" s="451"/>
      <c r="I48" s="451" t="s">
        <v>1396</v>
      </c>
      <c r="J48" s="451">
        <v>2290</v>
      </c>
      <c r="K48" s="452">
        <v>2460</v>
      </c>
      <c r="L48" s="52"/>
      <c r="M48" s="52"/>
      <c r="N48" s="52"/>
      <c r="O48" s="53"/>
      <c r="Q48" s="52"/>
      <c r="R48" s="52"/>
      <c r="S48" s="52"/>
    </row>
    <row r="49" spans="1:19" s="386" customFormat="1" ht="12">
      <c r="A49" s="2239" t="s">
        <v>584</v>
      </c>
      <c r="B49" s="2239"/>
      <c r="C49" s="2239"/>
      <c r="D49" s="2239"/>
      <c r="E49" s="2239"/>
      <c r="F49" s="2239"/>
      <c r="G49" s="2239"/>
      <c r="H49" s="2239"/>
      <c r="I49" s="2239"/>
      <c r="J49" s="2239"/>
      <c r="K49" s="2239"/>
      <c r="L49" s="52"/>
      <c r="M49" s="52"/>
      <c r="N49" s="52"/>
      <c r="O49" s="53"/>
      <c r="Q49" s="52"/>
      <c r="R49" s="52"/>
      <c r="S49" s="52"/>
    </row>
    <row r="50" spans="1:19" ht="57.75" customHeight="1">
      <c r="A50" s="72" t="s">
        <v>1943</v>
      </c>
      <c r="B50" s="131"/>
      <c r="C50" s="133"/>
      <c r="D50" s="75" t="s">
        <v>1720</v>
      </c>
      <c r="E50" s="75" t="s">
        <v>1944</v>
      </c>
      <c r="F50" s="75" t="s">
        <v>1945</v>
      </c>
      <c r="G50" s="75">
        <v>7</v>
      </c>
      <c r="H50" s="75">
        <v>0.08</v>
      </c>
      <c r="I50" s="81" t="s">
        <v>1396</v>
      </c>
      <c r="J50" s="75">
        <v>5085</v>
      </c>
      <c r="K50" s="102">
        <v>5460</v>
      </c>
      <c r="L50" s="52"/>
      <c r="M50" s="52"/>
      <c r="N50" s="52"/>
      <c r="O50" s="53"/>
      <c r="Q50" s="52"/>
      <c r="R50" s="52"/>
      <c r="S50" s="52"/>
    </row>
    <row r="51" spans="1:19" ht="54" customHeight="1">
      <c r="A51" s="83" t="s">
        <v>1946</v>
      </c>
      <c r="B51" s="134"/>
      <c r="C51" s="79"/>
      <c r="D51" s="75" t="s">
        <v>1720</v>
      </c>
      <c r="E51" s="80" t="s">
        <v>1944</v>
      </c>
      <c r="F51" s="80" t="s">
        <v>1945</v>
      </c>
      <c r="G51" s="80">
        <v>10</v>
      </c>
      <c r="H51" s="80">
        <v>0.06</v>
      </c>
      <c r="I51" s="81" t="s">
        <v>1396</v>
      </c>
      <c r="J51" s="80">
        <v>4550</v>
      </c>
      <c r="K51" s="82">
        <v>4890</v>
      </c>
      <c r="L51" s="52"/>
      <c r="M51" s="52"/>
      <c r="N51" s="52"/>
      <c r="O51" s="53"/>
      <c r="Q51" s="52"/>
      <c r="R51" s="52"/>
      <c r="S51" s="52"/>
    </row>
    <row r="52" spans="1:19" ht="86.25" customHeight="1">
      <c r="A52" s="78" t="s">
        <v>1947</v>
      </c>
      <c r="B52" s="437"/>
      <c r="C52" s="80"/>
      <c r="D52" s="80" t="s">
        <v>573</v>
      </c>
      <c r="E52" s="80" t="s">
        <v>1944</v>
      </c>
      <c r="F52" s="80" t="s">
        <v>1948</v>
      </c>
      <c r="G52" s="80">
        <v>36</v>
      </c>
      <c r="H52" s="80">
        <v>0.11</v>
      </c>
      <c r="I52" s="81" t="s">
        <v>1396</v>
      </c>
      <c r="J52" s="80">
        <v>6875</v>
      </c>
      <c r="K52" s="82">
        <v>7385</v>
      </c>
      <c r="L52" s="52"/>
      <c r="M52" s="52"/>
      <c r="N52" s="52"/>
      <c r="O52" s="53"/>
      <c r="Q52" s="52"/>
      <c r="R52" s="52"/>
      <c r="S52" s="52"/>
    </row>
    <row r="53" spans="1:19" s="386" customFormat="1" ht="59.25" customHeight="1">
      <c r="A53" s="97" t="s">
        <v>1949</v>
      </c>
      <c r="B53" s="416"/>
      <c r="C53" s="99"/>
      <c r="D53" s="80" t="s">
        <v>573</v>
      </c>
      <c r="E53" s="99" t="s">
        <v>1944</v>
      </c>
      <c r="F53" s="99" t="s">
        <v>1948</v>
      </c>
      <c r="G53" s="99">
        <v>25</v>
      </c>
      <c r="H53" s="99">
        <v>0.11</v>
      </c>
      <c r="I53" s="81" t="s">
        <v>1396</v>
      </c>
      <c r="J53" s="99">
        <v>6560</v>
      </c>
      <c r="K53" s="82">
        <v>7050</v>
      </c>
      <c r="L53" s="52"/>
      <c r="M53" s="52"/>
      <c r="N53" s="52"/>
      <c r="O53" s="53"/>
      <c r="Q53" s="52"/>
      <c r="R53" s="52"/>
      <c r="S53" s="52"/>
    </row>
    <row r="54" spans="1:19" ht="30" customHeight="1">
      <c r="A54" s="2235" t="s">
        <v>1950</v>
      </c>
      <c r="B54" s="2235"/>
      <c r="C54" s="2235"/>
      <c r="D54" s="2235"/>
      <c r="E54" s="2235"/>
      <c r="F54" s="2235"/>
      <c r="G54" s="2235"/>
      <c r="H54" s="2235"/>
      <c r="I54" s="2235"/>
      <c r="J54" s="2235"/>
      <c r="K54" s="2235"/>
      <c r="Q54" s="52"/>
      <c r="R54" s="52"/>
      <c r="S54" s="52"/>
    </row>
    <row r="55" spans="1:19" ht="30" customHeight="1">
      <c r="A55" s="2235"/>
      <c r="B55" s="2235"/>
      <c r="C55" s="2235"/>
      <c r="D55" s="2235"/>
      <c r="E55" s="2235"/>
      <c r="F55" s="2235"/>
      <c r="G55" s="2235"/>
      <c r="H55" s="2235"/>
      <c r="I55" s="2235"/>
      <c r="J55" s="2235"/>
      <c r="K55" s="2235"/>
      <c r="Q55" s="52"/>
      <c r="R55" s="52"/>
      <c r="S55" s="52"/>
    </row>
    <row r="56" spans="1:19" ht="61.5" customHeight="1">
      <c r="A56" s="2235"/>
      <c r="B56" s="2235"/>
      <c r="C56" s="2235"/>
      <c r="D56" s="2235"/>
      <c r="E56" s="2235"/>
      <c r="F56" s="2235"/>
      <c r="G56" s="2235"/>
      <c r="H56" s="2235"/>
      <c r="I56" s="2235"/>
      <c r="J56" s="2235"/>
      <c r="K56" s="2235"/>
      <c r="Q56" s="52"/>
      <c r="R56" s="52"/>
      <c r="S56" s="52"/>
    </row>
    <row r="57" spans="1:19" ht="14.25" customHeight="1">
      <c r="C57" s="121"/>
      <c r="Q57" s="52"/>
      <c r="R57" s="52"/>
      <c r="S57" s="52"/>
    </row>
    <row r="58" spans="1:19" ht="14.25" customHeight="1">
      <c r="C58" s="121"/>
      <c r="Q58" s="52"/>
      <c r="R58" s="52"/>
      <c r="S58" s="52"/>
    </row>
    <row r="59" spans="1:19" ht="14.25" customHeight="1">
      <c r="C59" s="121"/>
      <c r="Q59" s="52"/>
      <c r="R59" s="52"/>
      <c r="S59" s="52"/>
    </row>
    <row r="60" spans="1:19" ht="14.25" customHeight="1">
      <c r="C60" s="121"/>
      <c r="Q60" s="52"/>
      <c r="R60" s="52"/>
      <c r="S60" s="52"/>
    </row>
    <row r="61" spans="1:19" ht="14.25" customHeight="1">
      <c r="C61" s="121"/>
      <c r="Q61" s="52"/>
      <c r="R61" s="52"/>
      <c r="S61" s="52"/>
    </row>
    <row r="62" spans="1:19" ht="14.25" customHeight="1">
      <c r="C62" s="121"/>
      <c r="Q62" s="52"/>
      <c r="R62" s="52"/>
      <c r="S62" s="52"/>
    </row>
    <row r="63" spans="1:19" ht="14.25" customHeight="1">
      <c r="C63" s="121"/>
      <c r="Q63" s="52"/>
      <c r="R63" s="52"/>
      <c r="S63" s="52"/>
    </row>
    <row r="64" spans="1:19" ht="14.25" customHeight="1">
      <c r="C64" s="121"/>
      <c r="Q64" s="52"/>
      <c r="R64" s="52"/>
      <c r="S64" s="52"/>
    </row>
    <row r="65" spans="3:19" ht="14.25" customHeight="1">
      <c r="C65" s="121"/>
      <c r="Q65" s="52"/>
      <c r="R65" s="52"/>
      <c r="S65" s="52"/>
    </row>
    <row r="66" spans="3:19" ht="14.25" customHeight="1">
      <c r="C66" s="121"/>
      <c r="Q66" s="52"/>
      <c r="R66" s="52"/>
      <c r="S66" s="52"/>
    </row>
    <row r="67" spans="3:19" ht="14.25" customHeight="1">
      <c r="C67" s="121"/>
      <c r="Q67" s="52"/>
      <c r="R67" s="52"/>
      <c r="S67" s="52"/>
    </row>
    <row r="68" spans="3:19" ht="14.25" customHeight="1">
      <c r="C68" s="121"/>
      <c r="Q68" s="52"/>
      <c r="R68" s="52"/>
      <c r="S68" s="52"/>
    </row>
    <row r="69" spans="3:19" ht="14.25" customHeight="1">
      <c r="C69" s="121"/>
      <c r="Q69" s="52"/>
      <c r="R69" s="52"/>
      <c r="S69" s="52"/>
    </row>
    <row r="70" spans="3:19" ht="14.25" customHeight="1">
      <c r="C70" s="121"/>
      <c r="Q70" s="52"/>
      <c r="R70" s="52"/>
      <c r="S70" s="52"/>
    </row>
    <row r="71" spans="3:19" ht="14.25" customHeight="1">
      <c r="C71" s="121"/>
      <c r="Q71" s="52"/>
      <c r="R71" s="52"/>
      <c r="S71" s="52"/>
    </row>
    <row r="72" spans="3:19" ht="14.25" customHeight="1">
      <c r="C72" s="121"/>
      <c r="Q72" s="52"/>
      <c r="R72" s="52"/>
      <c r="S72" s="52"/>
    </row>
    <row r="73" spans="3:19" ht="14.25" customHeight="1">
      <c r="C73" s="121"/>
      <c r="Q73" s="52"/>
      <c r="R73" s="52"/>
      <c r="S73" s="52"/>
    </row>
    <row r="74" spans="3:19" ht="14.25" customHeight="1">
      <c r="C74" s="121"/>
      <c r="Q74" s="52"/>
      <c r="R74" s="52"/>
      <c r="S74" s="52"/>
    </row>
    <row r="75" spans="3:19" ht="14.25" customHeight="1">
      <c r="C75" s="121"/>
      <c r="Q75" s="52"/>
      <c r="R75" s="52"/>
      <c r="S75" s="52"/>
    </row>
    <row r="76" spans="3:19" ht="14.25" customHeight="1">
      <c r="C76" s="121"/>
      <c r="Q76" s="52"/>
      <c r="R76" s="52"/>
      <c r="S76" s="52"/>
    </row>
    <row r="77" spans="3:19" ht="14.25" customHeight="1">
      <c r="C77" s="121"/>
      <c r="Q77" s="52"/>
      <c r="R77" s="52"/>
      <c r="S77" s="52"/>
    </row>
    <row r="78" spans="3:19" ht="14.25" customHeight="1">
      <c r="C78" s="121"/>
      <c r="Q78" s="52"/>
      <c r="R78" s="52"/>
      <c r="S78" s="52"/>
    </row>
    <row r="79" spans="3:19" ht="14.25" customHeight="1">
      <c r="C79" s="121"/>
      <c r="Q79" s="52"/>
      <c r="R79" s="52"/>
      <c r="S79" s="52"/>
    </row>
    <row r="80" spans="3:19" ht="14.25" customHeight="1">
      <c r="C80" s="121"/>
      <c r="Q80" s="52"/>
      <c r="R80" s="52"/>
      <c r="S80" s="52"/>
    </row>
    <row r="81" spans="3:19" ht="14.25" customHeight="1">
      <c r="C81" s="121"/>
      <c r="Q81" s="52"/>
      <c r="R81" s="52"/>
      <c r="S81" s="52"/>
    </row>
    <row r="82" spans="3:19" ht="14.25" customHeight="1">
      <c r="C82" s="121"/>
      <c r="Q82" s="52"/>
      <c r="R82" s="52"/>
      <c r="S82" s="52"/>
    </row>
    <row r="83" spans="3:19" ht="14.25" customHeight="1">
      <c r="C83" s="121"/>
      <c r="Q83" s="52"/>
      <c r="R83" s="52"/>
      <c r="S83" s="52"/>
    </row>
    <row r="84" spans="3:19" ht="14.25" customHeight="1">
      <c r="C84" s="121"/>
      <c r="Q84" s="52"/>
      <c r="R84" s="52"/>
      <c r="S84" s="52"/>
    </row>
    <row r="85" spans="3:19" ht="14.25" customHeight="1">
      <c r="C85" s="121"/>
      <c r="Q85" s="52"/>
      <c r="R85" s="52"/>
      <c r="S85" s="52"/>
    </row>
    <row r="86" spans="3:19" ht="14.25" customHeight="1">
      <c r="C86" s="121"/>
      <c r="Q86" s="52"/>
      <c r="R86" s="52"/>
      <c r="S86" s="52"/>
    </row>
    <row r="87" spans="3:19" ht="14.25" customHeight="1">
      <c r="C87" s="121"/>
      <c r="Q87" s="52"/>
      <c r="R87" s="52"/>
      <c r="S87" s="52"/>
    </row>
    <row r="88" spans="3:19" ht="14.25" customHeight="1">
      <c r="C88" s="121"/>
      <c r="Q88" s="52"/>
      <c r="R88" s="52"/>
      <c r="S88" s="52"/>
    </row>
    <row r="89" spans="3:19" ht="14.25" customHeight="1">
      <c r="C89" s="121"/>
      <c r="Q89" s="52"/>
      <c r="R89" s="52"/>
      <c r="S89" s="52"/>
    </row>
    <row r="90" spans="3:19" ht="14.25" customHeight="1">
      <c r="C90" s="121"/>
      <c r="Q90" s="52"/>
      <c r="R90" s="52"/>
      <c r="S90" s="52"/>
    </row>
    <row r="91" spans="3:19" ht="14.25" customHeight="1">
      <c r="C91" s="121"/>
      <c r="Q91" s="52"/>
      <c r="R91" s="52"/>
      <c r="S91" s="52"/>
    </row>
    <row r="92" spans="3:19" ht="14.25" customHeight="1">
      <c r="C92" s="121"/>
      <c r="Q92" s="52"/>
      <c r="R92" s="52"/>
      <c r="S92" s="52"/>
    </row>
    <row r="93" spans="3:19" ht="14.25" customHeight="1">
      <c r="C93" s="121"/>
      <c r="Q93" s="52"/>
      <c r="R93" s="52"/>
      <c r="S93" s="52"/>
    </row>
  </sheetData>
  <mergeCells count="19">
    <mergeCell ref="A1:B1"/>
    <mergeCell ref="A5:K5"/>
    <mergeCell ref="A7:A8"/>
    <mergeCell ref="B7:B8"/>
    <mergeCell ref="C7:C8"/>
    <mergeCell ref="D7:H7"/>
    <mergeCell ref="I7:I8"/>
    <mergeCell ref="J7:J8"/>
    <mergeCell ref="K7:K8"/>
    <mergeCell ref="A9:K9"/>
    <mergeCell ref="C25:C27"/>
    <mergeCell ref="C28:C29"/>
    <mergeCell ref="C30:C31"/>
    <mergeCell ref="C32:C34"/>
    <mergeCell ref="C35:C36"/>
    <mergeCell ref="C37:C38"/>
    <mergeCell ref="C43:C47"/>
    <mergeCell ref="A49:K49"/>
    <mergeCell ref="A54:K56"/>
  </mergeCells>
  <hyperlinks>
    <hyperlink ref="A5" location="Меню!A1" display="КОЛЕСООТБОЙНИКИ МЕТАЛЛИЧЕСКИ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AMJ95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2" style="121" customWidth="1"/>
    <col min="2" max="2" width="23.7109375" style="121" customWidth="1"/>
    <col min="3" max="3" width="9.140625" style="121"/>
    <col min="4" max="4" width="14.7109375" style="121" customWidth="1"/>
    <col min="5" max="5" width="8.140625" style="121" customWidth="1"/>
    <col min="6" max="6" width="7.28515625" style="121" customWidth="1"/>
    <col min="7" max="8" width="8.85546875" style="121" customWidth="1"/>
    <col min="9" max="9" width="5.42578125" style="121" customWidth="1"/>
    <col min="10" max="10" width="5.28515625" style="121" customWidth="1"/>
    <col min="11" max="11" width="9.140625" style="121"/>
    <col min="12" max="12" width="10.42578125" style="121" customWidth="1"/>
    <col min="13" max="13" width="10.5703125" style="121" customWidth="1"/>
    <col min="14" max="14" width="14.42578125" style="387" customWidth="1"/>
    <col min="15" max="15" width="14.85546875" style="386" customWidth="1"/>
    <col min="16" max="16" width="13" style="386" customWidth="1"/>
    <col min="17" max="17" width="12.57031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P1" s="52"/>
      <c r="Q1" s="52"/>
      <c r="R1" s="52"/>
    </row>
    <row r="2" spans="1:18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7"/>
      <c r="K2" s="365"/>
      <c r="P2" s="52"/>
      <c r="Q2" s="52"/>
      <c r="R2" s="52"/>
    </row>
    <row r="3" spans="1:18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7"/>
      <c r="K3" s="365"/>
      <c r="P3" s="52"/>
      <c r="Q3" s="52"/>
      <c r="R3" s="52"/>
    </row>
    <row r="4" spans="1:18">
      <c r="B4" s="385"/>
      <c r="F4" s="368"/>
      <c r="J4" s="368"/>
      <c r="P4" s="52"/>
      <c r="Q4" s="52"/>
      <c r="R4" s="52"/>
    </row>
    <row r="5" spans="1:18">
      <c r="A5" s="2116" t="s">
        <v>1951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P6" s="52"/>
      <c r="Q6" s="52"/>
      <c r="R6" s="52"/>
    </row>
    <row r="7" spans="1:18" ht="12.75" customHeight="1">
      <c r="A7" s="2117" t="s">
        <v>134</v>
      </c>
      <c r="B7" s="2135" t="s">
        <v>135</v>
      </c>
      <c r="C7" s="2117" t="s">
        <v>138</v>
      </c>
      <c r="D7" s="2117"/>
      <c r="E7" s="2117"/>
      <c r="F7" s="2117"/>
      <c r="G7" s="2117"/>
      <c r="H7" s="2119" t="s">
        <v>1952</v>
      </c>
      <c r="I7" s="2119" t="s">
        <v>565</v>
      </c>
      <c r="J7" s="2119" t="s">
        <v>141</v>
      </c>
      <c r="M7" s="52"/>
      <c r="N7" s="388"/>
      <c r="P7" s="52"/>
      <c r="Q7" s="52"/>
      <c r="R7" s="52"/>
    </row>
    <row r="8" spans="1:18" ht="46.5" customHeight="1">
      <c r="A8" s="2117"/>
      <c r="B8" s="2135"/>
      <c r="C8" s="68" t="s">
        <v>374</v>
      </c>
      <c r="D8" s="68" t="s">
        <v>1953</v>
      </c>
      <c r="E8" s="68" t="s">
        <v>312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70"/>
      <c r="N8" s="388"/>
      <c r="P8" s="70"/>
      <c r="Q8" s="70"/>
      <c r="R8" s="70"/>
    </row>
    <row r="9" spans="1:18">
      <c r="A9" s="2175" t="s">
        <v>1954</v>
      </c>
      <c r="B9" s="2175"/>
      <c r="C9" s="2175"/>
      <c r="D9" s="2175"/>
      <c r="E9" s="2175"/>
      <c r="F9" s="2175"/>
      <c r="G9" s="2175"/>
      <c r="H9" s="2175"/>
      <c r="I9" s="2175"/>
      <c r="J9" s="2175"/>
      <c r="K9" s="70"/>
      <c r="L9" s="70"/>
      <c r="M9" s="70"/>
      <c r="N9" s="388"/>
      <c r="P9" s="52"/>
      <c r="Q9" s="52"/>
      <c r="R9" s="52"/>
    </row>
    <row r="10" spans="1:18" ht="49.5" customHeight="1">
      <c r="A10" s="92" t="s">
        <v>1955</v>
      </c>
      <c r="B10" s="485"/>
      <c r="C10" s="94" t="s">
        <v>1416</v>
      </c>
      <c r="D10" s="94" t="s">
        <v>1956</v>
      </c>
      <c r="E10" s="94" t="s">
        <v>1957</v>
      </c>
      <c r="F10" s="94">
        <v>4.5</v>
      </c>
      <c r="G10" s="94">
        <v>7.0000000000000001E-3</v>
      </c>
      <c r="H10" s="94" t="s">
        <v>158</v>
      </c>
      <c r="I10" s="94">
        <v>1185</v>
      </c>
      <c r="J10" s="486">
        <v>1260</v>
      </c>
      <c r="K10" s="52"/>
      <c r="L10" s="52"/>
      <c r="M10" s="52"/>
      <c r="N10" s="53"/>
      <c r="P10" s="52"/>
      <c r="Q10" s="52"/>
      <c r="R10" s="52"/>
    </row>
    <row r="11" spans="1:18" ht="68.25" customHeight="1">
      <c r="A11" s="78" t="s">
        <v>1958</v>
      </c>
      <c r="B11" s="79"/>
      <c r="C11" s="80" t="s">
        <v>1416</v>
      </c>
      <c r="D11" s="80" t="s">
        <v>1959</v>
      </c>
      <c r="E11" s="80" t="s">
        <v>1960</v>
      </c>
      <c r="F11" s="80">
        <v>5</v>
      </c>
      <c r="G11" s="80">
        <v>8.0000000000000002E-3</v>
      </c>
      <c r="H11" s="81" t="s">
        <v>575</v>
      </c>
      <c r="I11" s="80">
        <v>1690</v>
      </c>
      <c r="J11" s="82">
        <v>1825</v>
      </c>
      <c r="K11" s="52"/>
      <c r="L11" s="52"/>
      <c r="M11" s="1161"/>
      <c r="N11" s="53"/>
      <c r="P11" s="52"/>
      <c r="Q11" s="52"/>
      <c r="R11" s="52"/>
    </row>
    <row r="12" spans="1:18" ht="68.25" customHeight="1">
      <c r="A12" s="84" t="s">
        <v>1958</v>
      </c>
      <c r="B12" s="93"/>
      <c r="C12" s="94" t="s">
        <v>1416</v>
      </c>
      <c r="D12" s="94" t="s">
        <v>1959</v>
      </c>
      <c r="E12" s="94" t="s">
        <v>1961</v>
      </c>
      <c r="F12" s="94">
        <v>4.0199999999999996</v>
      </c>
      <c r="G12" s="94">
        <v>8.0000000000000002E-3</v>
      </c>
      <c r="H12" s="94" t="s">
        <v>1962</v>
      </c>
      <c r="I12" s="94">
        <v>900</v>
      </c>
      <c r="J12" s="96">
        <v>975</v>
      </c>
      <c r="K12" s="52"/>
      <c r="L12" s="52"/>
      <c r="M12" s="52"/>
      <c r="N12" s="53"/>
      <c r="P12" s="52"/>
      <c r="Q12" s="52"/>
      <c r="R12" s="52"/>
    </row>
    <row r="13" spans="1:18" ht="68.25" customHeight="1">
      <c r="A13" s="1822" t="s">
        <v>8564</v>
      </c>
      <c r="B13" s="79"/>
      <c r="C13" s="80" t="s">
        <v>1416</v>
      </c>
      <c r="D13" s="80"/>
      <c r="E13" s="80" t="s">
        <v>1964</v>
      </c>
      <c r="F13" s="80">
        <v>10</v>
      </c>
      <c r="G13" s="80">
        <v>0.03</v>
      </c>
      <c r="H13" s="81" t="s">
        <v>1962</v>
      </c>
      <c r="I13" s="80">
        <v>2375</v>
      </c>
      <c r="J13" s="154">
        <v>2565</v>
      </c>
      <c r="K13" s="52"/>
      <c r="L13" s="52"/>
      <c r="M13" s="1161"/>
      <c r="N13" s="1221"/>
      <c r="P13" s="52"/>
      <c r="Q13" s="52"/>
      <c r="R13" s="52"/>
    </row>
    <row r="14" spans="1:18" ht="69.75" customHeight="1">
      <c r="A14" s="487" t="s">
        <v>1965</v>
      </c>
      <c r="B14" s="79"/>
      <c r="C14" s="80" t="s">
        <v>1416</v>
      </c>
      <c r="D14" s="80" t="s">
        <v>1959</v>
      </c>
      <c r="E14" s="80" t="s">
        <v>1966</v>
      </c>
      <c r="F14" s="80">
        <v>13</v>
      </c>
      <c r="G14" s="80">
        <v>0.02</v>
      </c>
      <c r="H14" s="81" t="s">
        <v>575</v>
      </c>
      <c r="I14" s="80">
        <v>3415</v>
      </c>
      <c r="J14" s="82">
        <v>3690</v>
      </c>
      <c r="K14" s="52"/>
      <c r="L14" s="52"/>
      <c r="M14" s="52"/>
      <c r="N14" s="53"/>
      <c r="P14" s="52"/>
      <c r="Q14" s="52"/>
      <c r="R14" s="52"/>
    </row>
    <row r="15" spans="1:18" s="386" customFormat="1" ht="47.25" customHeight="1">
      <c r="A15" s="78" t="s">
        <v>1967</v>
      </c>
      <c r="B15" s="79"/>
      <c r="C15" s="80" t="s">
        <v>1416</v>
      </c>
      <c r="D15" s="80"/>
      <c r="E15" s="80" t="s">
        <v>1968</v>
      </c>
      <c r="F15" s="80">
        <v>8.4</v>
      </c>
      <c r="G15" s="80">
        <v>0.01</v>
      </c>
      <c r="H15" s="81" t="s">
        <v>575</v>
      </c>
      <c r="I15" s="80">
        <v>2770</v>
      </c>
      <c r="J15" s="136">
        <v>2995</v>
      </c>
      <c r="K15" s="52"/>
      <c r="L15" s="52"/>
      <c r="M15" s="52"/>
      <c r="N15" s="53"/>
      <c r="P15" s="52"/>
      <c r="Q15" s="52"/>
      <c r="R15" s="52"/>
    </row>
    <row r="16" spans="1:18" s="386" customFormat="1" ht="55.5" customHeight="1">
      <c r="A16" s="78" t="s">
        <v>1969</v>
      </c>
      <c r="B16" s="79"/>
      <c r="C16" s="80" t="s">
        <v>1416</v>
      </c>
      <c r="D16" s="80"/>
      <c r="E16" s="80" t="s">
        <v>1968</v>
      </c>
      <c r="F16" s="80">
        <v>8.4</v>
      </c>
      <c r="G16" s="80">
        <v>0.01</v>
      </c>
      <c r="H16" s="81" t="s">
        <v>575</v>
      </c>
      <c r="I16" s="80">
        <v>2770</v>
      </c>
      <c r="J16" s="136">
        <v>2995</v>
      </c>
      <c r="K16" s="52"/>
      <c r="L16" s="52"/>
      <c r="M16" s="52"/>
      <c r="N16" s="53"/>
      <c r="P16" s="52"/>
      <c r="Q16" s="52"/>
      <c r="R16" s="52"/>
    </row>
    <row r="17" spans="1:18" ht="69.75" customHeight="1">
      <c r="A17" s="78" t="s">
        <v>1970</v>
      </c>
      <c r="B17" s="79"/>
      <c r="C17" s="80" t="s">
        <v>1416</v>
      </c>
      <c r="D17" s="80" t="s">
        <v>1971</v>
      </c>
      <c r="E17" s="80" t="s">
        <v>1972</v>
      </c>
      <c r="F17" s="80">
        <v>18</v>
      </c>
      <c r="G17" s="80">
        <v>2.8000000000000001E-2</v>
      </c>
      <c r="H17" s="81" t="s">
        <v>575</v>
      </c>
      <c r="I17" s="80">
        <v>4070</v>
      </c>
      <c r="J17" s="82">
        <v>4395</v>
      </c>
      <c r="K17" s="52"/>
      <c r="L17" s="52"/>
      <c r="M17" s="52"/>
      <c r="N17" s="53"/>
      <c r="P17" s="52"/>
      <c r="Q17" s="52"/>
      <c r="R17" s="52"/>
    </row>
    <row r="18" spans="1:18" ht="69.75" customHeight="1">
      <c r="A18" s="304" t="s">
        <v>1973</v>
      </c>
      <c r="B18" s="79"/>
      <c r="C18" s="80" t="s">
        <v>1416</v>
      </c>
      <c r="D18" s="80" t="s">
        <v>1971</v>
      </c>
      <c r="E18" s="80" t="s">
        <v>1972</v>
      </c>
      <c r="F18" s="81">
        <v>12.5</v>
      </c>
      <c r="G18" s="80">
        <v>2.8000000000000001E-2</v>
      </c>
      <c r="H18" s="81" t="s">
        <v>575</v>
      </c>
      <c r="I18" s="80">
        <v>4965</v>
      </c>
      <c r="J18" s="82">
        <v>5360</v>
      </c>
      <c r="K18" s="52"/>
      <c r="L18" s="52"/>
      <c r="M18" s="1161"/>
      <c r="N18" s="1221"/>
      <c r="P18" s="52"/>
      <c r="Q18" s="52"/>
      <c r="R18" s="52"/>
    </row>
    <row r="19" spans="1:18" ht="69.75" customHeight="1">
      <c r="A19" s="304" t="s">
        <v>1973</v>
      </c>
      <c r="B19" s="79"/>
      <c r="C19" s="80" t="s">
        <v>1974</v>
      </c>
      <c r="D19" s="80" t="s">
        <v>1971</v>
      </c>
      <c r="E19" s="80" t="s">
        <v>1972</v>
      </c>
      <c r="F19" s="80">
        <v>11</v>
      </c>
      <c r="G19" s="80">
        <v>2.8000000000000001E-2</v>
      </c>
      <c r="H19" s="81" t="s">
        <v>1962</v>
      </c>
      <c r="I19" s="80">
        <v>2760</v>
      </c>
      <c r="J19" s="82">
        <v>2980</v>
      </c>
      <c r="K19" s="52"/>
      <c r="L19" s="52"/>
      <c r="M19" s="52"/>
      <c r="N19" s="53"/>
      <c r="P19" s="52"/>
      <c r="Q19" s="52"/>
      <c r="R19" s="52"/>
    </row>
    <row r="20" spans="1:18" ht="69.75" customHeight="1">
      <c r="A20" s="78" t="s">
        <v>1975</v>
      </c>
      <c r="B20" s="79"/>
      <c r="C20" s="80" t="s">
        <v>1416</v>
      </c>
      <c r="D20" s="80" t="s">
        <v>1971</v>
      </c>
      <c r="E20" s="80" t="s">
        <v>1976</v>
      </c>
      <c r="F20" s="80">
        <v>20</v>
      </c>
      <c r="G20" s="80">
        <v>0.03</v>
      </c>
      <c r="H20" s="81" t="s">
        <v>575</v>
      </c>
      <c r="I20" s="80">
        <v>4455</v>
      </c>
      <c r="J20" s="82">
        <v>4810</v>
      </c>
      <c r="K20" s="52"/>
      <c r="L20" s="52"/>
      <c r="M20" s="52"/>
      <c r="N20" s="53"/>
      <c r="P20" s="52"/>
      <c r="Q20" s="52"/>
      <c r="R20" s="52"/>
    </row>
    <row r="21" spans="1:18" ht="69.75" customHeight="1">
      <c r="A21" s="78" t="s">
        <v>1977</v>
      </c>
      <c r="B21" s="79"/>
      <c r="C21" s="80" t="s">
        <v>1416</v>
      </c>
      <c r="D21" s="80"/>
      <c r="E21" s="80" t="s">
        <v>1978</v>
      </c>
      <c r="F21" s="80">
        <v>20</v>
      </c>
      <c r="G21" s="80">
        <v>0.04</v>
      </c>
      <c r="H21" s="81" t="s">
        <v>1962</v>
      </c>
      <c r="I21" s="80">
        <v>4625</v>
      </c>
      <c r="J21" s="82">
        <v>4995</v>
      </c>
      <c r="K21" s="52"/>
      <c r="L21" s="52"/>
      <c r="M21" s="1161"/>
      <c r="N21" s="1221"/>
      <c r="P21" s="52"/>
      <c r="Q21" s="52"/>
      <c r="R21" s="52"/>
    </row>
    <row r="22" spans="1:18" ht="69.75" customHeight="1">
      <c r="A22" s="78" t="s">
        <v>1979</v>
      </c>
      <c r="B22" s="79"/>
      <c r="C22" s="80" t="s">
        <v>1416</v>
      </c>
      <c r="D22" s="80" t="s">
        <v>1971</v>
      </c>
      <c r="E22" s="80" t="s">
        <v>1976</v>
      </c>
      <c r="F22" s="81">
        <v>14.2</v>
      </c>
      <c r="G22" s="80">
        <v>0.03</v>
      </c>
      <c r="H22" s="81" t="s">
        <v>575</v>
      </c>
      <c r="I22" s="80">
        <v>5190</v>
      </c>
      <c r="J22" s="82">
        <v>5605</v>
      </c>
      <c r="K22" s="52"/>
      <c r="L22" s="52"/>
      <c r="M22" s="1161"/>
      <c r="N22" s="1221"/>
      <c r="P22" s="52"/>
      <c r="Q22" s="52"/>
      <c r="R22" s="52"/>
    </row>
    <row r="23" spans="1:18" ht="69.75" customHeight="1">
      <c r="A23" s="78" t="s">
        <v>1980</v>
      </c>
      <c r="B23" s="79"/>
      <c r="C23" s="80" t="s">
        <v>1416</v>
      </c>
      <c r="D23" s="80" t="s">
        <v>1956</v>
      </c>
      <c r="E23" s="80" t="s">
        <v>1981</v>
      </c>
      <c r="F23" s="80">
        <v>26</v>
      </c>
      <c r="G23" s="80">
        <v>0.03</v>
      </c>
      <c r="H23" s="81" t="s">
        <v>575</v>
      </c>
      <c r="I23" s="80">
        <v>7580</v>
      </c>
      <c r="J23" s="82">
        <v>8190</v>
      </c>
      <c r="K23" s="52"/>
      <c r="L23" s="52"/>
      <c r="M23" s="52"/>
      <c r="N23" s="53"/>
      <c r="P23" s="52"/>
      <c r="Q23" s="52"/>
      <c r="R23" s="52"/>
    </row>
    <row r="24" spans="1:18" ht="69.75" customHeight="1">
      <c r="A24" s="1822" t="s">
        <v>8562</v>
      </c>
      <c r="B24" s="79"/>
      <c r="C24" s="80" t="s">
        <v>1974</v>
      </c>
      <c r="D24" s="80" t="s">
        <v>1971</v>
      </c>
      <c r="E24" s="80" t="s">
        <v>1976</v>
      </c>
      <c r="F24" s="80">
        <v>13.5</v>
      </c>
      <c r="G24" s="80">
        <v>0.03</v>
      </c>
      <c r="H24" s="81" t="s">
        <v>1962</v>
      </c>
      <c r="I24" s="80">
        <v>3090</v>
      </c>
      <c r="J24" s="102">
        <v>3335</v>
      </c>
      <c r="K24" s="52"/>
      <c r="L24" s="52"/>
      <c r="M24" s="52"/>
      <c r="N24" s="53"/>
      <c r="P24" s="52"/>
      <c r="Q24" s="52"/>
      <c r="R24" s="52"/>
    </row>
    <row r="25" spans="1:18" ht="69.95" customHeight="1">
      <c r="A25" s="81" t="s">
        <v>1982</v>
      </c>
      <c r="B25" s="81"/>
      <c r="C25" s="81" t="s">
        <v>1983</v>
      </c>
      <c r="D25" s="81" t="s">
        <v>1971</v>
      </c>
      <c r="E25" s="81" t="s">
        <v>1984</v>
      </c>
      <c r="F25" s="81">
        <v>20</v>
      </c>
      <c r="G25" s="81">
        <v>3.5000000000000003E-2</v>
      </c>
      <c r="H25" s="81" t="s">
        <v>1962</v>
      </c>
      <c r="I25" s="81">
        <v>3875</v>
      </c>
      <c r="J25" s="81">
        <v>4185</v>
      </c>
      <c r="K25" s="101"/>
      <c r="L25" s="52"/>
      <c r="M25" s="1161"/>
      <c r="N25" s="1221"/>
      <c r="P25" s="52"/>
      <c r="Q25" s="52"/>
      <c r="R25" s="52"/>
    </row>
    <row r="26" spans="1:18" ht="12" customHeight="1">
      <c r="A26" s="2241" t="s">
        <v>1985</v>
      </c>
      <c r="B26" s="2241"/>
      <c r="C26" s="2241"/>
      <c r="D26" s="2241"/>
      <c r="E26" s="2241"/>
      <c r="F26" s="2241"/>
      <c r="G26" s="2241"/>
      <c r="H26" s="2241"/>
      <c r="I26" s="2241"/>
      <c r="J26" s="2241"/>
      <c r="P26" s="52"/>
      <c r="Q26" s="52"/>
      <c r="R26" s="52"/>
    </row>
    <row r="27" spans="1:18">
      <c r="A27" s="385"/>
      <c r="C27" s="385"/>
      <c r="D27" s="385"/>
      <c r="E27" s="385"/>
      <c r="F27" s="385"/>
      <c r="G27" s="385"/>
      <c r="H27" s="385"/>
      <c r="I27" s="385"/>
      <c r="J27" s="385"/>
      <c r="P27" s="52"/>
      <c r="Q27" s="52"/>
      <c r="R27" s="52"/>
    </row>
    <row r="28" spans="1:18">
      <c r="A28" s="385"/>
      <c r="C28" s="385"/>
      <c r="D28" s="385"/>
      <c r="E28" s="385"/>
      <c r="F28" s="385"/>
      <c r="G28" s="385"/>
      <c r="H28" s="385"/>
      <c r="I28" s="385"/>
      <c r="J28" s="385"/>
      <c r="P28" s="52"/>
      <c r="Q28" s="52"/>
      <c r="R28" s="52"/>
    </row>
    <row r="29" spans="1:18">
      <c r="A29" s="385"/>
      <c r="C29" s="385"/>
      <c r="D29" s="385"/>
      <c r="E29" s="385"/>
      <c r="F29" s="385"/>
      <c r="G29" s="385"/>
      <c r="H29" s="385"/>
      <c r="I29" s="385"/>
      <c r="J29" s="385"/>
      <c r="P29" s="52"/>
      <c r="Q29" s="52"/>
      <c r="R29" s="52"/>
    </row>
    <row r="30" spans="1:18">
      <c r="A30" s="385"/>
      <c r="C30" s="385"/>
      <c r="D30" s="385"/>
      <c r="E30" s="385"/>
      <c r="F30" s="385"/>
      <c r="G30" s="385"/>
      <c r="H30" s="385"/>
      <c r="I30" s="385"/>
      <c r="J30" s="385"/>
      <c r="P30" s="52"/>
      <c r="Q30" s="52"/>
      <c r="R30" s="52"/>
    </row>
    <row r="31" spans="1:18">
      <c r="A31" s="385"/>
      <c r="C31" s="385"/>
      <c r="D31" s="385"/>
      <c r="E31" s="385"/>
      <c r="F31" s="385"/>
      <c r="G31" s="385"/>
      <c r="H31" s="385"/>
      <c r="I31" s="385"/>
      <c r="J31" s="385"/>
      <c r="P31" s="52"/>
      <c r="Q31" s="52"/>
      <c r="R31" s="52"/>
    </row>
    <row r="32" spans="1:18">
      <c r="A32" s="385"/>
      <c r="C32" s="385"/>
      <c r="D32" s="385"/>
      <c r="E32" s="385"/>
      <c r="F32" s="385"/>
      <c r="G32" s="385"/>
      <c r="H32" s="385"/>
      <c r="I32" s="385"/>
      <c r="J32" s="385"/>
      <c r="P32" s="52"/>
      <c r="Q32" s="52"/>
      <c r="R32" s="52"/>
    </row>
    <row r="33" spans="1:18" s="386" customFormat="1" ht="12">
      <c r="A33" s="385"/>
      <c r="B33" s="121"/>
      <c r="C33" s="385"/>
      <c r="D33" s="385"/>
      <c r="E33" s="385"/>
      <c r="F33" s="385"/>
      <c r="G33" s="385"/>
      <c r="H33" s="385"/>
      <c r="I33" s="385"/>
      <c r="J33" s="385"/>
      <c r="K33" s="52"/>
      <c r="L33" s="52"/>
      <c r="M33" s="52"/>
      <c r="P33" s="52"/>
      <c r="Q33" s="52"/>
      <c r="R33" s="52"/>
    </row>
    <row r="34" spans="1:18" s="386" customFormat="1" ht="12">
      <c r="A34" s="385"/>
      <c r="B34" s="121"/>
      <c r="C34" s="385"/>
      <c r="D34" s="385"/>
      <c r="E34" s="385"/>
      <c r="F34" s="385"/>
      <c r="G34" s="385"/>
      <c r="H34" s="385"/>
      <c r="I34" s="385"/>
      <c r="J34" s="385"/>
      <c r="K34" s="52"/>
      <c r="L34" s="52"/>
      <c r="M34" s="52"/>
      <c r="P34" s="52"/>
      <c r="Q34" s="52"/>
      <c r="R34" s="52"/>
    </row>
    <row r="35" spans="1:18" s="386" customFormat="1" ht="12">
      <c r="A35" s="385"/>
      <c r="B35" s="121"/>
      <c r="C35" s="385"/>
      <c r="D35" s="385"/>
      <c r="E35" s="385"/>
      <c r="F35" s="385"/>
      <c r="G35" s="385"/>
      <c r="H35" s="385"/>
      <c r="I35" s="385"/>
      <c r="J35" s="385"/>
      <c r="K35" s="52"/>
      <c r="L35" s="52"/>
      <c r="M35" s="52"/>
      <c r="P35" s="52"/>
      <c r="Q35" s="52"/>
      <c r="R35" s="52"/>
    </row>
    <row r="36" spans="1:18" s="386" customFormat="1" ht="12">
      <c r="A36" s="385"/>
      <c r="B36" s="121"/>
      <c r="C36" s="385"/>
      <c r="D36" s="385"/>
      <c r="E36" s="385"/>
      <c r="F36" s="385"/>
      <c r="G36" s="385"/>
      <c r="H36" s="385"/>
      <c r="I36" s="385"/>
      <c r="J36" s="385"/>
      <c r="K36" s="52"/>
      <c r="L36" s="52"/>
      <c r="M36" s="52"/>
      <c r="P36" s="52"/>
      <c r="Q36" s="52"/>
      <c r="R36" s="52"/>
    </row>
    <row r="37" spans="1:18" s="386" customFormat="1" ht="12">
      <c r="A37" s="385"/>
      <c r="B37" s="121"/>
      <c r="C37" s="385"/>
      <c r="D37" s="385"/>
      <c r="E37" s="385"/>
      <c r="F37" s="385"/>
      <c r="G37" s="385"/>
      <c r="H37" s="385"/>
      <c r="I37" s="385"/>
      <c r="J37" s="385"/>
      <c r="K37" s="52"/>
      <c r="L37" s="52"/>
      <c r="M37" s="52"/>
      <c r="P37" s="52"/>
      <c r="Q37" s="52"/>
      <c r="R37" s="52"/>
    </row>
    <row r="38" spans="1:18" s="386" customFormat="1" ht="12">
      <c r="A38" s="385"/>
      <c r="B38" s="121"/>
      <c r="C38" s="385"/>
      <c r="D38" s="385"/>
      <c r="E38" s="385"/>
      <c r="F38" s="385"/>
      <c r="G38" s="385"/>
      <c r="H38" s="385"/>
      <c r="I38" s="385"/>
      <c r="J38" s="385"/>
      <c r="K38" s="52"/>
      <c r="L38" s="52"/>
      <c r="M38" s="52"/>
      <c r="P38" s="52"/>
      <c r="Q38" s="52"/>
      <c r="R38" s="52"/>
    </row>
    <row r="39" spans="1:18" s="386" customFormat="1" ht="12">
      <c r="A39" s="385"/>
      <c r="B39" s="121"/>
      <c r="C39" s="385"/>
      <c r="D39" s="385"/>
      <c r="E39" s="385"/>
      <c r="F39" s="385"/>
      <c r="G39" s="385"/>
      <c r="H39" s="385"/>
      <c r="I39" s="385"/>
      <c r="J39" s="385"/>
      <c r="K39" s="52"/>
      <c r="L39" s="52"/>
      <c r="M39" s="52"/>
      <c r="P39" s="52"/>
      <c r="Q39" s="52"/>
      <c r="R39" s="52"/>
    </row>
    <row r="40" spans="1:18" s="386" customFormat="1" ht="12">
      <c r="A40" s="385"/>
      <c r="B40" s="121"/>
      <c r="C40" s="385"/>
      <c r="D40" s="385"/>
      <c r="E40" s="385"/>
      <c r="F40" s="385"/>
      <c r="G40" s="385"/>
      <c r="H40" s="385"/>
      <c r="I40" s="385"/>
      <c r="J40" s="385"/>
      <c r="K40" s="52"/>
      <c r="L40" s="52"/>
      <c r="M40" s="52"/>
      <c r="P40" s="52"/>
      <c r="Q40" s="52"/>
      <c r="R40" s="52"/>
    </row>
    <row r="41" spans="1:18" s="386" customFormat="1" ht="12">
      <c r="A41" s="385"/>
      <c r="B41" s="121"/>
      <c r="C41" s="385"/>
      <c r="D41" s="385"/>
      <c r="E41" s="385"/>
      <c r="F41" s="385"/>
      <c r="G41" s="385"/>
      <c r="H41" s="385"/>
      <c r="I41" s="385"/>
      <c r="J41" s="385"/>
      <c r="K41" s="52"/>
      <c r="L41" s="52"/>
      <c r="M41" s="52"/>
      <c r="P41" s="52"/>
      <c r="Q41" s="52"/>
      <c r="R41" s="52"/>
    </row>
    <row r="42" spans="1:18" s="386" customFormat="1" ht="12">
      <c r="A42" s="385"/>
      <c r="B42" s="121"/>
      <c r="C42" s="385"/>
      <c r="D42" s="385"/>
      <c r="E42" s="385"/>
      <c r="F42" s="385"/>
      <c r="G42" s="385"/>
      <c r="H42" s="385"/>
      <c r="I42" s="385"/>
      <c r="J42" s="385"/>
      <c r="K42" s="52"/>
      <c r="L42" s="52"/>
      <c r="M42" s="52"/>
      <c r="P42" s="52"/>
      <c r="Q42" s="52"/>
      <c r="R42" s="52"/>
    </row>
    <row r="43" spans="1:18" s="386" customFormat="1" ht="12">
      <c r="A43" s="385"/>
      <c r="B43" s="121"/>
      <c r="C43" s="385"/>
      <c r="D43" s="385"/>
      <c r="E43" s="385"/>
      <c r="F43" s="385"/>
      <c r="G43" s="385"/>
      <c r="H43" s="385"/>
      <c r="I43" s="385"/>
      <c r="J43" s="385"/>
      <c r="K43" s="52"/>
      <c r="L43" s="52"/>
      <c r="M43" s="52"/>
      <c r="P43" s="52"/>
      <c r="Q43" s="52"/>
      <c r="R43" s="52"/>
    </row>
    <row r="44" spans="1:18" s="386" customFormat="1" ht="12">
      <c r="A44" s="385"/>
      <c r="B44" s="121"/>
      <c r="C44" s="385"/>
      <c r="D44" s="385"/>
      <c r="E44" s="385"/>
      <c r="F44" s="385"/>
      <c r="G44" s="385"/>
      <c r="H44" s="385"/>
      <c r="I44" s="385"/>
      <c r="J44" s="385"/>
      <c r="K44" s="52"/>
      <c r="L44" s="52"/>
      <c r="M44" s="52"/>
      <c r="P44" s="52"/>
      <c r="Q44" s="52"/>
      <c r="R44" s="52"/>
    </row>
    <row r="45" spans="1:18" s="386" customFormat="1" ht="12">
      <c r="A45" s="385"/>
      <c r="B45" s="121"/>
      <c r="C45" s="385"/>
      <c r="D45" s="385"/>
      <c r="E45" s="385"/>
      <c r="F45" s="385"/>
      <c r="G45" s="385"/>
      <c r="H45" s="385"/>
      <c r="I45" s="488"/>
      <c r="J45" s="385"/>
      <c r="K45" s="52"/>
      <c r="L45" s="52"/>
      <c r="M45" s="52"/>
      <c r="P45" s="52"/>
      <c r="Q45" s="52"/>
      <c r="R45" s="52"/>
    </row>
    <row r="46" spans="1:18" s="386" customFormat="1" ht="12">
      <c r="A46" s="385"/>
      <c r="B46" s="121"/>
      <c r="C46" s="385"/>
      <c r="D46" s="385"/>
      <c r="E46" s="385"/>
      <c r="F46" s="385"/>
      <c r="G46" s="385"/>
      <c r="H46" s="385"/>
      <c r="I46" s="385"/>
      <c r="J46" s="385"/>
      <c r="K46" s="52"/>
      <c r="L46" s="52"/>
      <c r="M46" s="52"/>
      <c r="P46" s="52"/>
      <c r="Q46" s="52"/>
      <c r="R46" s="52"/>
    </row>
    <row r="47" spans="1:18" s="386" customFormat="1" ht="12">
      <c r="A47" s="385"/>
      <c r="B47" s="121"/>
      <c r="C47" s="385"/>
      <c r="D47" s="385"/>
      <c r="E47" s="385"/>
      <c r="F47" s="385"/>
      <c r="G47" s="385"/>
      <c r="H47" s="385"/>
      <c r="I47" s="385"/>
      <c r="J47" s="385"/>
      <c r="K47" s="52"/>
      <c r="L47" s="52"/>
      <c r="M47" s="52"/>
      <c r="P47" s="52"/>
      <c r="Q47" s="52"/>
      <c r="R47" s="52"/>
    </row>
    <row r="48" spans="1:18" s="386" customFormat="1" ht="12">
      <c r="A48" s="385"/>
      <c r="B48" s="121"/>
      <c r="C48" s="385"/>
      <c r="D48" s="385"/>
      <c r="E48" s="385"/>
      <c r="F48" s="385"/>
      <c r="G48" s="385"/>
      <c r="H48" s="385"/>
      <c r="I48" s="385"/>
      <c r="J48" s="385"/>
      <c r="K48" s="52"/>
      <c r="L48" s="52"/>
      <c r="M48" s="52"/>
      <c r="P48" s="52"/>
      <c r="Q48" s="52"/>
      <c r="R48" s="52"/>
    </row>
    <row r="49" spans="1:18" s="386" customFormat="1" ht="12">
      <c r="A49" s="385"/>
      <c r="B49" s="121"/>
      <c r="C49" s="385"/>
      <c r="D49" s="385"/>
      <c r="E49" s="385"/>
      <c r="F49" s="385"/>
      <c r="G49" s="385"/>
      <c r="H49" s="385"/>
      <c r="I49" s="385"/>
      <c r="J49" s="385"/>
      <c r="K49" s="52"/>
      <c r="L49" s="52"/>
      <c r="M49" s="52"/>
      <c r="P49" s="52"/>
      <c r="Q49" s="52"/>
      <c r="R49" s="52"/>
    </row>
    <row r="50" spans="1:18">
      <c r="A50" s="385"/>
      <c r="C50" s="385"/>
      <c r="D50" s="385"/>
      <c r="E50" s="385"/>
      <c r="F50" s="385"/>
      <c r="G50" s="385"/>
      <c r="H50" s="385"/>
      <c r="I50" s="385"/>
      <c r="J50" s="385"/>
      <c r="P50" s="52"/>
      <c r="Q50" s="52"/>
      <c r="R50" s="52"/>
    </row>
    <row r="51" spans="1:18">
      <c r="A51" s="385"/>
      <c r="C51" s="385"/>
      <c r="D51" s="385"/>
      <c r="E51" s="385"/>
      <c r="F51" s="385"/>
      <c r="G51" s="385"/>
      <c r="H51" s="385"/>
      <c r="I51" s="385"/>
      <c r="J51" s="385"/>
      <c r="P51" s="52"/>
      <c r="Q51" s="52"/>
      <c r="R51" s="52"/>
    </row>
    <row r="52" spans="1:18">
      <c r="A52" s="385"/>
      <c r="C52" s="385"/>
      <c r="D52" s="385"/>
      <c r="E52" s="385"/>
      <c r="F52" s="385"/>
      <c r="G52" s="385"/>
      <c r="H52" s="385"/>
      <c r="I52" s="385"/>
      <c r="J52" s="385"/>
      <c r="P52" s="52"/>
      <c r="Q52" s="52"/>
      <c r="R52" s="52"/>
    </row>
    <row r="53" spans="1:18">
      <c r="A53" s="385"/>
      <c r="C53" s="385"/>
      <c r="D53" s="385"/>
      <c r="E53" s="385"/>
      <c r="F53" s="385"/>
      <c r="G53" s="385"/>
      <c r="H53" s="385"/>
      <c r="I53" s="385"/>
      <c r="J53" s="385"/>
      <c r="P53" s="52"/>
      <c r="Q53" s="52"/>
      <c r="R53" s="52"/>
    </row>
    <row r="54" spans="1:18">
      <c r="A54" s="385"/>
      <c r="C54" s="385"/>
      <c r="D54" s="385"/>
      <c r="E54" s="385"/>
      <c r="F54" s="385"/>
      <c r="G54" s="385"/>
      <c r="H54" s="385"/>
      <c r="I54" s="385"/>
      <c r="J54" s="385"/>
      <c r="P54" s="52"/>
      <c r="Q54" s="52"/>
      <c r="R54" s="52"/>
    </row>
    <row r="55" spans="1:18">
      <c r="A55" s="385"/>
      <c r="C55" s="385"/>
      <c r="D55" s="385"/>
      <c r="E55" s="385"/>
      <c r="F55" s="385"/>
      <c r="G55" s="385"/>
      <c r="H55" s="385"/>
      <c r="I55" s="385"/>
      <c r="J55" s="385"/>
      <c r="P55" s="52"/>
      <c r="Q55" s="52"/>
      <c r="R55" s="52"/>
    </row>
    <row r="56" spans="1:18">
      <c r="A56" s="385"/>
      <c r="C56" s="385"/>
      <c r="D56" s="385"/>
      <c r="E56" s="385"/>
      <c r="F56" s="385"/>
      <c r="G56" s="385"/>
      <c r="H56" s="385"/>
      <c r="I56" s="385"/>
      <c r="J56" s="385"/>
      <c r="P56" s="52"/>
      <c r="Q56" s="52"/>
      <c r="R56" s="52"/>
    </row>
    <row r="57" spans="1:18">
      <c r="A57" s="385"/>
      <c r="C57" s="385"/>
      <c r="D57" s="385"/>
      <c r="E57" s="385"/>
      <c r="F57" s="385"/>
      <c r="G57" s="385"/>
      <c r="H57" s="385"/>
      <c r="I57" s="385"/>
      <c r="J57" s="385"/>
      <c r="P57" s="52"/>
      <c r="Q57" s="52"/>
      <c r="R57" s="52"/>
    </row>
    <row r="58" spans="1:18">
      <c r="A58" s="385"/>
      <c r="C58" s="385"/>
      <c r="D58" s="385"/>
      <c r="E58" s="385"/>
      <c r="F58" s="385"/>
      <c r="G58" s="385"/>
      <c r="H58" s="385"/>
      <c r="I58" s="385"/>
      <c r="J58" s="385"/>
      <c r="P58" s="52"/>
      <c r="Q58" s="52"/>
      <c r="R58" s="52"/>
    </row>
    <row r="59" spans="1:18">
      <c r="A59" s="385"/>
      <c r="C59" s="385"/>
      <c r="D59" s="385"/>
      <c r="E59" s="385"/>
      <c r="F59" s="385"/>
      <c r="G59" s="385"/>
      <c r="H59" s="385"/>
      <c r="I59" s="385"/>
      <c r="J59" s="385"/>
      <c r="P59" s="52"/>
      <c r="Q59" s="52"/>
      <c r="R59" s="52"/>
    </row>
    <row r="60" spans="1:18">
      <c r="A60" s="385"/>
      <c r="C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>
      <c r="A61" s="385"/>
      <c r="C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>
      <c r="A62" s="385"/>
      <c r="C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>
      <c r="A63" s="385"/>
      <c r="C63" s="385"/>
      <c r="D63" s="385"/>
      <c r="E63" s="385"/>
      <c r="F63" s="385"/>
      <c r="G63" s="385"/>
      <c r="H63" s="385"/>
      <c r="I63" s="385"/>
      <c r="J63" s="385"/>
      <c r="P63" s="52"/>
      <c r="Q63" s="52"/>
      <c r="R63" s="52"/>
    </row>
    <row r="64" spans="1:18">
      <c r="A64" s="385"/>
      <c r="C64" s="385"/>
      <c r="D64" s="385"/>
      <c r="E64" s="385"/>
      <c r="F64" s="385"/>
      <c r="G64" s="385"/>
      <c r="H64" s="385"/>
      <c r="I64" s="385"/>
      <c r="J64" s="385"/>
      <c r="P64" s="52"/>
      <c r="Q64" s="52"/>
      <c r="R64" s="52"/>
    </row>
    <row r="65" spans="1:18">
      <c r="A65" s="385"/>
      <c r="C65" s="385"/>
      <c r="D65" s="385"/>
      <c r="E65" s="385"/>
      <c r="F65" s="385"/>
      <c r="G65" s="385"/>
      <c r="H65" s="385"/>
      <c r="I65" s="385"/>
      <c r="J65" s="385"/>
      <c r="P65" s="52"/>
      <c r="Q65" s="52"/>
      <c r="R65" s="52"/>
    </row>
    <row r="66" spans="1:18">
      <c r="A66" s="385"/>
      <c r="C66" s="385"/>
      <c r="D66" s="385"/>
      <c r="E66" s="385"/>
      <c r="F66" s="385"/>
      <c r="G66" s="385"/>
      <c r="H66" s="385"/>
      <c r="I66" s="385"/>
      <c r="J66" s="385"/>
      <c r="P66" s="52"/>
      <c r="Q66" s="52"/>
      <c r="R66" s="52"/>
    </row>
    <row r="67" spans="1:18">
      <c r="A67" s="385"/>
      <c r="C67" s="385"/>
      <c r="D67" s="385"/>
      <c r="E67" s="385"/>
      <c r="F67" s="385"/>
      <c r="G67" s="385"/>
      <c r="H67" s="385"/>
      <c r="I67" s="385"/>
      <c r="J67" s="385"/>
      <c r="P67" s="52"/>
      <c r="Q67" s="52"/>
      <c r="R67" s="52"/>
    </row>
    <row r="68" spans="1:18">
      <c r="A68" s="385"/>
      <c r="C68" s="385"/>
      <c r="D68" s="385"/>
      <c r="E68" s="385"/>
      <c r="F68" s="385"/>
      <c r="G68" s="385"/>
      <c r="H68" s="385"/>
      <c r="I68" s="385"/>
      <c r="J68" s="385"/>
      <c r="P68" s="52"/>
      <c r="Q68" s="52"/>
      <c r="R68" s="52"/>
    </row>
    <row r="69" spans="1:18">
      <c r="A69" s="385"/>
      <c r="C69" s="385"/>
      <c r="D69" s="385"/>
      <c r="E69" s="385"/>
      <c r="F69" s="385"/>
      <c r="G69" s="385"/>
      <c r="H69" s="385"/>
      <c r="I69" s="385"/>
      <c r="J69" s="385"/>
      <c r="P69" s="52"/>
      <c r="Q69" s="52"/>
      <c r="R69" s="52"/>
    </row>
    <row r="70" spans="1:18">
      <c r="A70" s="385"/>
      <c r="C70" s="385"/>
      <c r="D70" s="385"/>
      <c r="E70" s="385"/>
      <c r="F70" s="385"/>
      <c r="G70" s="385"/>
      <c r="H70" s="385"/>
      <c r="I70" s="385"/>
      <c r="J70" s="385"/>
      <c r="P70" s="52"/>
      <c r="Q70" s="52"/>
      <c r="R70" s="52"/>
    </row>
    <row r="71" spans="1:18">
      <c r="A71" s="385"/>
      <c r="C71" s="385"/>
      <c r="D71" s="385"/>
      <c r="E71" s="385"/>
      <c r="F71" s="385"/>
      <c r="G71" s="385"/>
      <c r="H71" s="385"/>
      <c r="I71" s="385"/>
      <c r="J71" s="385"/>
      <c r="P71" s="52"/>
      <c r="Q71" s="52"/>
      <c r="R71" s="52"/>
    </row>
    <row r="72" spans="1:18">
      <c r="A72" s="385"/>
      <c r="C72" s="385"/>
      <c r="D72" s="385"/>
      <c r="E72" s="385"/>
      <c r="F72" s="385"/>
      <c r="G72" s="385"/>
      <c r="H72" s="385"/>
      <c r="I72" s="385"/>
      <c r="J72" s="385"/>
      <c r="P72" s="52"/>
      <c r="Q72" s="52"/>
      <c r="R72" s="52"/>
    </row>
    <row r="73" spans="1:18">
      <c r="A73" s="385"/>
      <c r="C73" s="385"/>
      <c r="D73" s="385"/>
      <c r="E73" s="385"/>
      <c r="F73" s="385"/>
      <c r="G73" s="385"/>
      <c r="H73" s="385"/>
      <c r="I73" s="385"/>
      <c r="J73" s="385"/>
      <c r="P73" s="52"/>
      <c r="Q73" s="52"/>
      <c r="R73" s="52"/>
    </row>
    <row r="74" spans="1:18">
      <c r="A74" s="385"/>
      <c r="C74" s="385"/>
      <c r="D74" s="385"/>
      <c r="E74" s="385"/>
      <c r="F74" s="385"/>
      <c r="G74" s="385"/>
      <c r="H74" s="385"/>
      <c r="I74" s="385"/>
      <c r="J74" s="385"/>
      <c r="P74" s="52"/>
      <c r="Q74" s="52"/>
      <c r="R74" s="52"/>
    </row>
    <row r="75" spans="1:18">
      <c r="A75" s="385"/>
      <c r="C75" s="385"/>
      <c r="D75" s="385"/>
      <c r="E75" s="385"/>
      <c r="F75" s="385"/>
      <c r="G75" s="385"/>
      <c r="H75" s="385"/>
      <c r="I75" s="385"/>
      <c r="J75" s="385"/>
      <c r="P75" s="52"/>
      <c r="Q75" s="52"/>
      <c r="R75" s="52"/>
    </row>
    <row r="76" spans="1:18">
      <c r="A76" s="385"/>
      <c r="C76" s="385"/>
      <c r="D76" s="385"/>
      <c r="E76" s="385"/>
      <c r="F76" s="385"/>
      <c r="G76" s="385"/>
      <c r="H76" s="385"/>
      <c r="I76" s="385"/>
      <c r="J76" s="385"/>
      <c r="P76" s="52"/>
      <c r="Q76" s="52"/>
      <c r="R76" s="52"/>
    </row>
    <row r="77" spans="1:18">
      <c r="A77" s="385"/>
      <c r="C77" s="385"/>
      <c r="D77" s="385"/>
      <c r="E77" s="385"/>
      <c r="F77" s="385"/>
      <c r="G77" s="385"/>
      <c r="H77" s="385"/>
      <c r="I77" s="385"/>
      <c r="J77" s="385"/>
      <c r="P77" s="52"/>
      <c r="Q77" s="52"/>
      <c r="R77" s="52"/>
    </row>
    <row r="78" spans="1:18">
      <c r="A78" s="385"/>
      <c r="C78" s="385"/>
      <c r="D78" s="385"/>
      <c r="E78" s="385"/>
      <c r="F78" s="385"/>
      <c r="G78" s="385"/>
      <c r="H78" s="385"/>
      <c r="I78" s="385"/>
      <c r="J78" s="385"/>
      <c r="P78" s="52"/>
      <c r="Q78" s="52"/>
      <c r="R78" s="52"/>
    </row>
    <row r="79" spans="1:18">
      <c r="A79" s="385"/>
      <c r="C79" s="385"/>
      <c r="D79" s="385"/>
      <c r="E79" s="385"/>
      <c r="F79" s="385"/>
      <c r="G79" s="385"/>
      <c r="H79" s="385"/>
      <c r="I79" s="385"/>
      <c r="J79" s="385"/>
      <c r="P79" s="52"/>
      <c r="Q79" s="52"/>
      <c r="R79" s="52"/>
    </row>
    <row r="80" spans="1:18">
      <c r="A80" s="385"/>
      <c r="C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>
      <c r="A81" s="385"/>
      <c r="C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>
      <c r="A82" s="385"/>
      <c r="C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>
      <c r="A83" s="385"/>
      <c r="C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>
      <c r="A84" s="385"/>
      <c r="C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>
      <c r="A85" s="385"/>
      <c r="C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  <row r="86" spans="1:18">
      <c r="A86" s="385"/>
      <c r="C86" s="385"/>
      <c r="D86" s="385"/>
      <c r="E86" s="385"/>
      <c r="F86" s="385"/>
      <c r="G86" s="385"/>
      <c r="H86" s="385"/>
      <c r="I86" s="385"/>
      <c r="J86" s="385"/>
      <c r="P86" s="52"/>
      <c r="Q86" s="52"/>
      <c r="R86" s="52"/>
    </row>
    <row r="87" spans="1:18">
      <c r="A87" s="385"/>
      <c r="C87" s="385"/>
      <c r="D87" s="385"/>
      <c r="E87" s="385"/>
      <c r="F87" s="385"/>
      <c r="G87" s="385"/>
      <c r="H87" s="385"/>
      <c r="I87" s="385"/>
      <c r="J87" s="385"/>
      <c r="P87" s="52"/>
      <c r="Q87" s="52"/>
      <c r="R87" s="52"/>
    </row>
    <row r="88" spans="1:18">
      <c r="A88" s="385"/>
      <c r="C88" s="385"/>
      <c r="D88" s="385"/>
      <c r="E88" s="385"/>
      <c r="F88" s="385"/>
      <c r="G88" s="385"/>
      <c r="H88" s="385"/>
      <c r="I88" s="385"/>
      <c r="J88" s="385"/>
      <c r="P88" s="52"/>
      <c r="Q88" s="52"/>
      <c r="R88" s="52"/>
    </row>
    <row r="89" spans="1:18">
      <c r="A89" s="385"/>
      <c r="C89" s="385"/>
      <c r="D89" s="385"/>
      <c r="E89" s="385"/>
      <c r="F89" s="385"/>
      <c r="G89" s="385"/>
      <c r="H89" s="385"/>
      <c r="I89" s="385"/>
      <c r="J89" s="385"/>
      <c r="P89" s="52"/>
      <c r="Q89" s="52"/>
      <c r="R89" s="52"/>
    </row>
    <row r="90" spans="1:18">
      <c r="A90" s="385"/>
      <c r="C90" s="385"/>
      <c r="D90" s="385"/>
      <c r="E90" s="385"/>
      <c r="F90" s="385"/>
      <c r="G90" s="385"/>
      <c r="H90" s="385"/>
      <c r="I90" s="385"/>
      <c r="J90" s="385"/>
      <c r="P90" s="52"/>
      <c r="Q90" s="52"/>
      <c r="R90" s="52"/>
    </row>
    <row r="91" spans="1:18">
      <c r="A91" s="385"/>
      <c r="C91" s="385"/>
      <c r="D91" s="385"/>
      <c r="E91" s="385"/>
      <c r="F91" s="385"/>
      <c r="G91" s="385"/>
      <c r="H91" s="385"/>
      <c r="I91" s="385"/>
      <c r="J91" s="385"/>
      <c r="P91" s="52"/>
      <c r="Q91" s="52"/>
      <c r="R91" s="52"/>
    </row>
    <row r="92" spans="1:18">
      <c r="A92" s="385"/>
      <c r="C92" s="385"/>
      <c r="D92" s="385"/>
      <c r="E92" s="385"/>
      <c r="F92" s="385"/>
      <c r="G92" s="385"/>
      <c r="H92" s="385"/>
      <c r="I92" s="385"/>
      <c r="J92" s="385"/>
      <c r="P92" s="52"/>
      <c r="Q92" s="52"/>
      <c r="R92" s="52"/>
    </row>
    <row r="93" spans="1:18">
      <c r="A93" s="385"/>
      <c r="C93" s="385"/>
      <c r="D93" s="385"/>
      <c r="E93" s="385"/>
      <c r="F93" s="385"/>
      <c r="G93" s="385"/>
      <c r="H93" s="385"/>
      <c r="I93" s="385"/>
      <c r="J93" s="385"/>
      <c r="P93" s="52"/>
      <c r="Q93" s="52"/>
      <c r="R93" s="52"/>
    </row>
    <row r="94" spans="1:18">
      <c r="A94" s="385"/>
      <c r="C94" s="385"/>
      <c r="D94" s="385"/>
      <c r="E94" s="385"/>
      <c r="F94" s="385"/>
      <c r="G94" s="385"/>
      <c r="H94" s="385"/>
      <c r="I94" s="385"/>
      <c r="J94" s="385"/>
      <c r="P94" s="52"/>
      <c r="Q94" s="52"/>
      <c r="R94" s="52"/>
    </row>
    <row r="95" spans="1:18">
      <c r="A95" s="385"/>
      <c r="C95" s="385"/>
      <c r="D95" s="385"/>
      <c r="E95" s="385"/>
      <c r="F95" s="385"/>
      <c r="G95" s="385"/>
      <c r="H95" s="385"/>
      <c r="I95" s="385"/>
      <c r="J95" s="385"/>
      <c r="P95" s="52"/>
      <c r="Q95" s="52"/>
      <c r="R95" s="52"/>
    </row>
  </sheetData>
  <mergeCells count="10">
    <mergeCell ref="A9:J9"/>
    <mergeCell ref="A26:J26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КОЛЕСООТБОЙНИКИ РЕЗИНОВ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>
  <dimension ref="A1:AMJ85"/>
  <sheetViews>
    <sheetView zoomScaleNormal="100" workbookViewId="0">
      <selection activeCell="A5" sqref="A5:J5"/>
    </sheetView>
  </sheetViews>
  <sheetFormatPr defaultColWidth="9.140625" defaultRowHeight="15"/>
  <cols>
    <col min="1" max="1" width="12" style="121" customWidth="1"/>
    <col min="2" max="2" width="23.7109375" style="121" customWidth="1"/>
    <col min="3" max="3" width="9.140625" style="121"/>
    <col min="4" max="4" width="14.7109375" style="121" customWidth="1"/>
    <col min="5" max="5" width="8.140625" style="121" customWidth="1"/>
    <col min="6" max="6" width="7.28515625" style="121" customWidth="1"/>
    <col min="7" max="8" width="8.85546875" style="121" customWidth="1"/>
    <col min="9" max="9" width="5.42578125" style="121" customWidth="1"/>
    <col min="10" max="10" width="5.28515625" style="121" customWidth="1"/>
    <col min="11" max="11" width="9.140625" style="121"/>
    <col min="12" max="12" width="10.42578125" style="121" customWidth="1"/>
    <col min="13" max="13" width="10.5703125" style="121" customWidth="1"/>
    <col min="14" max="14" width="14.42578125" style="387" customWidth="1"/>
    <col min="15" max="15" width="14.85546875" style="386" customWidth="1"/>
    <col min="16" max="17" width="11.42578125" style="386" customWidth="1"/>
    <col min="18" max="18" width="9.140625" style="386"/>
    <col min="19" max="1024" width="9.140625" style="387"/>
  </cols>
  <sheetData>
    <row r="1" spans="1:62" ht="31.5" customHeight="1">
      <c r="A1" s="2115"/>
      <c r="B1" s="2115"/>
      <c r="C1" s="52"/>
      <c r="D1" s="52"/>
      <c r="E1" s="52"/>
      <c r="F1" s="52"/>
      <c r="G1" s="52"/>
      <c r="H1" s="52"/>
      <c r="I1" s="52"/>
      <c r="P1" s="52"/>
      <c r="Q1" s="52"/>
      <c r="R1" s="52"/>
    </row>
    <row r="2" spans="1:62" ht="14.25" customHeight="1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7"/>
      <c r="K2" s="365"/>
      <c r="P2" s="52"/>
      <c r="Q2" s="52"/>
      <c r="R2" s="52"/>
    </row>
    <row r="3" spans="1:62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7"/>
      <c r="K3" s="365"/>
      <c r="P3" s="52"/>
      <c r="Q3" s="52"/>
      <c r="R3" s="52"/>
    </row>
    <row r="4" spans="1:62">
      <c r="B4" s="385"/>
      <c r="F4" s="368"/>
      <c r="J4" s="368"/>
      <c r="P4" s="52"/>
      <c r="Q4" s="52"/>
      <c r="R4" s="52"/>
    </row>
    <row r="5" spans="1:62">
      <c r="A5" s="2116" t="s">
        <v>1986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62">
      <c r="P6" s="52"/>
      <c r="Q6" s="52"/>
      <c r="R6" s="52"/>
    </row>
    <row r="7" spans="1:62" ht="12" customHeight="1">
      <c r="A7" s="2117" t="s">
        <v>134</v>
      </c>
      <c r="B7" s="2135" t="s">
        <v>135</v>
      </c>
      <c r="C7" s="2117" t="s">
        <v>138</v>
      </c>
      <c r="D7" s="2117"/>
      <c r="E7" s="2117"/>
      <c r="F7" s="2117"/>
      <c r="G7" s="2117"/>
      <c r="H7" s="2119" t="s">
        <v>564</v>
      </c>
      <c r="I7" s="2119" t="s">
        <v>565</v>
      </c>
      <c r="J7" s="2119" t="s">
        <v>141</v>
      </c>
      <c r="M7" s="52"/>
      <c r="N7" s="388"/>
      <c r="P7" s="52"/>
      <c r="Q7" s="52"/>
      <c r="R7" s="52"/>
    </row>
    <row r="8" spans="1:62" ht="36">
      <c r="A8" s="2117"/>
      <c r="B8" s="2135"/>
      <c r="C8" s="68" t="s">
        <v>374</v>
      </c>
      <c r="D8" s="68" t="s">
        <v>1953</v>
      </c>
      <c r="E8" s="68" t="s">
        <v>312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70"/>
      <c r="N8" s="388"/>
      <c r="P8" s="70"/>
      <c r="Q8" s="70"/>
      <c r="R8" s="70"/>
    </row>
    <row r="9" spans="1:62" ht="59.25" customHeight="1">
      <c r="A9" s="182" t="s">
        <v>1987</v>
      </c>
      <c r="B9" s="79"/>
      <c r="C9" s="80" t="s">
        <v>1988</v>
      </c>
      <c r="D9" s="75" t="s">
        <v>1959</v>
      </c>
      <c r="E9" s="75" t="s">
        <v>1989</v>
      </c>
      <c r="F9" s="103">
        <v>6</v>
      </c>
      <c r="G9" s="103">
        <v>8.9999999999999993E-3</v>
      </c>
      <c r="H9" s="176" t="s">
        <v>575</v>
      </c>
      <c r="I9" s="103">
        <v>835</v>
      </c>
      <c r="J9" s="154">
        <v>905</v>
      </c>
      <c r="K9" s="52"/>
      <c r="L9" s="52"/>
      <c r="M9" s="52"/>
      <c r="N9" s="53"/>
      <c r="P9" s="52"/>
      <c r="Q9" s="52"/>
      <c r="R9" s="52"/>
    </row>
    <row r="10" spans="1:62" ht="59.25" customHeight="1">
      <c r="A10" s="78" t="s">
        <v>1990</v>
      </c>
      <c r="B10" s="196"/>
      <c r="C10" s="103" t="s">
        <v>1988</v>
      </c>
      <c r="D10" s="75" t="s">
        <v>1971</v>
      </c>
      <c r="E10" s="80" t="s">
        <v>1991</v>
      </c>
      <c r="F10" s="80">
        <v>19.600000000000001</v>
      </c>
      <c r="G10" s="80">
        <v>0.03</v>
      </c>
      <c r="H10" s="81" t="s">
        <v>575</v>
      </c>
      <c r="I10" s="80">
        <v>1930</v>
      </c>
      <c r="J10" s="82">
        <v>2085</v>
      </c>
      <c r="K10" s="52"/>
      <c r="L10" s="52"/>
      <c r="M10" s="52"/>
      <c r="N10" s="53"/>
      <c r="P10" s="52"/>
      <c r="Q10" s="52"/>
      <c r="R10" s="52"/>
    </row>
    <row r="11" spans="1:62" ht="59.25" customHeight="1">
      <c r="A11" s="78" t="s">
        <v>1992</v>
      </c>
      <c r="B11" s="79"/>
      <c r="C11" s="80" t="s">
        <v>1988</v>
      </c>
      <c r="D11" s="75" t="s">
        <v>1971</v>
      </c>
      <c r="E11" s="75" t="s">
        <v>1993</v>
      </c>
      <c r="F11" s="80">
        <v>22.6</v>
      </c>
      <c r="G11" s="80">
        <v>0.03</v>
      </c>
      <c r="H11" s="81" t="s">
        <v>575</v>
      </c>
      <c r="I11" s="75">
        <v>2005</v>
      </c>
      <c r="J11" s="82">
        <v>2165</v>
      </c>
      <c r="K11" s="52"/>
      <c r="L11" s="52"/>
      <c r="M11" s="52"/>
      <c r="N11" s="53"/>
      <c r="P11" s="52"/>
      <c r="Q11" s="52"/>
      <c r="R11" s="52"/>
    </row>
    <row r="12" spans="1:62" s="489" customFormat="1" ht="59.25" customHeight="1">
      <c r="A12" s="78" t="s">
        <v>1994</v>
      </c>
      <c r="B12" s="79"/>
      <c r="C12" s="80" t="s">
        <v>1988</v>
      </c>
      <c r="D12" s="80" t="s">
        <v>1959</v>
      </c>
      <c r="E12" s="80" t="s">
        <v>1995</v>
      </c>
      <c r="F12" s="80">
        <v>5</v>
      </c>
      <c r="G12" s="80">
        <v>5.0000000000000001E-3</v>
      </c>
      <c r="H12" s="81" t="s">
        <v>158</v>
      </c>
      <c r="I12" s="80">
        <v>675</v>
      </c>
      <c r="J12" s="82">
        <v>755</v>
      </c>
      <c r="K12" s="101"/>
      <c r="L12" s="52"/>
      <c r="M12" s="1161"/>
      <c r="N12" s="53"/>
      <c r="O12" s="386"/>
      <c r="P12" s="52"/>
      <c r="Q12" s="52"/>
      <c r="R12" s="52"/>
      <c r="S12" s="387"/>
      <c r="T12" s="387"/>
      <c r="U12" s="387"/>
      <c r="V12" s="387"/>
      <c r="W12" s="387"/>
      <c r="X12" s="387"/>
      <c r="Y12" s="387"/>
      <c r="Z12" s="387"/>
      <c r="AA12" s="387"/>
      <c r="AB12" s="387"/>
      <c r="AC12" s="387"/>
      <c r="AD12" s="387"/>
      <c r="AE12" s="387"/>
      <c r="AF12" s="387"/>
      <c r="AG12" s="387"/>
      <c r="AH12" s="387"/>
      <c r="AI12" s="387"/>
      <c r="AJ12" s="387"/>
      <c r="AK12" s="387"/>
      <c r="AL12" s="387"/>
      <c r="AM12" s="387"/>
      <c r="AN12" s="387"/>
      <c r="AO12" s="387"/>
      <c r="AP12" s="387"/>
      <c r="AQ12" s="387"/>
      <c r="AR12" s="387"/>
      <c r="AS12" s="387"/>
      <c r="AT12" s="387"/>
      <c r="AU12" s="387"/>
      <c r="AV12" s="387"/>
      <c r="AW12" s="387"/>
      <c r="AX12" s="387"/>
      <c r="AY12" s="387"/>
      <c r="AZ12" s="387"/>
      <c r="BA12" s="387"/>
      <c r="BB12" s="387"/>
      <c r="BC12" s="387"/>
      <c r="BD12" s="387"/>
      <c r="BE12" s="387"/>
      <c r="BF12" s="387"/>
      <c r="BG12" s="387"/>
      <c r="BH12" s="387"/>
      <c r="BI12" s="387"/>
      <c r="BJ12" s="2065"/>
    </row>
    <row r="13" spans="1:62" s="489" customFormat="1" ht="59.25" customHeight="1">
      <c r="A13" s="78" t="s">
        <v>1996</v>
      </c>
      <c r="B13" s="79"/>
      <c r="C13" s="80" t="s">
        <v>1988</v>
      </c>
      <c r="D13" s="80" t="s">
        <v>1959</v>
      </c>
      <c r="E13" s="80" t="s">
        <v>1997</v>
      </c>
      <c r="F13" s="80">
        <v>5.5</v>
      </c>
      <c r="G13" s="80">
        <v>6.0000000000000001E-3</v>
      </c>
      <c r="H13" s="81" t="s">
        <v>158</v>
      </c>
      <c r="I13" s="80">
        <v>715</v>
      </c>
      <c r="J13" s="82">
        <v>805</v>
      </c>
      <c r="K13" s="101"/>
      <c r="L13" s="52"/>
      <c r="M13" s="1161"/>
      <c r="N13" s="1221"/>
      <c r="O13" s="386"/>
      <c r="P13" s="52"/>
      <c r="Q13" s="52"/>
      <c r="R13" s="52"/>
      <c r="S13" s="387"/>
      <c r="T13" s="387"/>
      <c r="U13" s="387"/>
      <c r="V13" s="387"/>
      <c r="W13" s="387"/>
      <c r="X13" s="387"/>
      <c r="Y13" s="387"/>
      <c r="Z13" s="387"/>
      <c r="AA13" s="387"/>
      <c r="AB13" s="387"/>
      <c r="AC13" s="387"/>
      <c r="AD13" s="387"/>
      <c r="AE13" s="387"/>
      <c r="AF13" s="387"/>
      <c r="AG13" s="387"/>
      <c r="AH13" s="387"/>
      <c r="AI13" s="387"/>
      <c r="AJ13" s="387"/>
      <c r="AK13" s="387"/>
      <c r="AL13" s="387"/>
      <c r="AM13" s="387"/>
      <c r="AN13" s="387"/>
      <c r="AO13" s="387"/>
      <c r="AP13" s="387"/>
      <c r="AQ13" s="387"/>
      <c r="AR13" s="387"/>
      <c r="AS13" s="387"/>
      <c r="AT13" s="387"/>
      <c r="AU13" s="387"/>
      <c r="AV13" s="387"/>
      <c r="AW13" s="387"/>
      <c r="AX13" s="387"/>
      <c r="AY13" s="387"/>
      <c r="AZ13" s="387"/>
      <c r="BA13" s="387"/>
      <c r="BB13" s="387"/>
      <c r="BC13" s="387"/>
      <c r="BD13" s="387"/>
      <c r="BE13" s="387"/>
      <c r="BF13" s="387"/>
      <c r="BG13" s="387"/>
      <c r="BH13" s="387"/>
      <c r="BI13" s="387"/>
      <c r="BJ13" s="2065"/>
    </row>
    <row r="14" spans="1:62" s="489" customFormat="1" ht="59.25" customHeight="1">
      <c r="A14" s="182" t="s">
        <v>1998</v>
      </c>
      <c r="B14" s="133"/>
      <c r="C14" s="75" t="s">
        <v>1988</v>
      </c>
      <c r="D14" s="75" t="s">
        <v>1971</v>
      </c>
      <c r="E14" s="75" t="s">
        <v>1972</v>
      </c>
      <c r="F14" s="75">
        <v>24</v>
      </c>
      <c r="G14" s="75">
        <v>2.7E-2</v>
      </c>
      <c r="H14" s="81" t="s">
        <v>158</v>
      </c>
      <c r="I14" s="75">
        <v>2120</v>
      </c>
      <c r="J14" s="102">
        <v>2375</v>
      </c>
      <c r="K14" s="101"/>
      <c r="L14" s="52"/>
      <c r="M14" s="1161"/>
      <c r="N14" s="1221"/>
      <c r="O14" s="386"/>
      <c r="P14" s="52"/>
      <c r="Q14" s="52"/>
      <c r="R14" s="52"/>
      <c r="S14" s="387"/>
      <c r="T14" s="387"/>
      <c r="U14" s="387"/>
      <c r="V14" s="387"/>
      <c r="W14" s="387"/>
      <c r="X14" s="387"/>
      <c r="Y14" s="387"/>
      <c r="Z14" s="387"/>
      <c r="AA14" s="387"/>
      <c r="AB14" s="387"/>
      <c r="AC14" s="387"/>
      <c r="AD14" s="387"/>
      <c r="AE14" s="387"/>
      <c r="AF14" s="387"/>
      <c r="AG14" s="387"/>
      <c r="AH14" s="387"/>
      <c r="AI14" s="387"/>
      <c r="AJ14" s="387"/>
      <c r="AK14" s="387"/>
      <c r="AL14" s="387"/>
      <c r="AM14" s="387"/>
      <c r="AN14" s="387"/>
      <c r="AO14" s="387"/>
      <c r="AP14" s="387"/>
      <c r="AQ14" s="387"/>
      <c r="AR14" s="387"/>
      <c r="AS14" s="387"/>
      <c r="AT14" s="387"/>
      <c r="AU14" s="387"/>
      <c r="AV14" s="387"/>
      <c r="AW14" s="387"/>
      <c r="AX14" s="387"/>
      <c r="AY14" s="387"/>
      <c r="AZ14" s="387"/>
      <c r="BA14" s="387"/>
      <c r="BB14" s="387"/>
      <c r="BC14" s="387"/>
      <c r="BD14" s="387"/>
      <c r="BE14" s="387"/>
      <c r="BF14" s="387"/>
      <c r="BG14" s="387"/>
      <c r="BH14" s="387"/>
      <c r="BI14" s="387"/>
      <c r="BJ14" s="2065"/>
    </row>
    <row r="15" spans="1:62" s="489" customFormat="1" ht="59.25" customHeight="1">
      <c r="A15" s="78" t="s">
        <v>1999</v>
      </c>
      <c r="B15" s="79"/>
      <c r="C15" s="80" t="s">
        <v>1988</v>
      </c>
      <c r="D15" s="80" t="s">
        <v>1971</v>
      </c>
      <c r="E15" s="80" t="s">
        <v>1976</v>
      </c>
      <c r="F15" s="80">
        <v>22</v>
      </c>
      <c r="G15" s="80">
        <v>3.0000000000000001E-3</v>
      </c>
      <c r="H15" s="81" t="s">
        <v>158</v>
      </c>
      <c r="I15" s="80">
        <v>2190</v>
      </c>
      <c r="J15" s="82">
        <v>2455</v>
      </c>
      <c r="K15" s="101"/>
      <c r="L15" s="52"/>
      <c r="M15" s="1161"/>
      <c r="N15" s="1221"/>
      <c r="O15" s="386"/>
      <c r="P15" s="52"/>
      <c r="Q15" s="52"/>
      <c r="R15" s="52"/>
      <c r="S15" s="387"/>
      <c r="T15" s="387"/>
      <c r="U15" s="387"/>
      <c r="V15" s="387"/>
      <c r="W15" s="387"/>
      <c r="X15" s="387"/>
      <c r="Y15" s="387"/>
      <c r="Z15" s="387"/>
      <c r="AA15" s="387"/>
      <c r="AB15" s="387"/>
      <c r="AC15" s="387"/>
      <c r="AD15" s="387"/>
      <c r="AE15" s="387"/>
      <c r="AF15" s="387"/>
      <c r="AG15" s="387"/>
      <c r="AH15" s="387"/>
      <c r="AI15" s="387"/>
      <c r="AJ15" s="387"/>
      <c r="AK15" s="387"/>
      <c r="AL15" s="387"/>
      <c r="AM15" s="387"/>
      <c r="AN15" s="387"/>
      <c r="AO15" s="387"/>
      <c r="AP15" s="387"/>
      <c r="AQ15" s="387"/>
      <c r="AR15" s="387"/>
      <c r="AS15" s="387"/>
      <c r="AT15" s="387"/>
      <c r="AU15" s="387"/>
      <c r="AV15" s="387"/>
      <c r="AW15" s="387"/>
      <c r="AX15" s="387"/>
      <c r="AY15" s="387"/>
      <c r="AZ15" s="387"/>
      <c r="BA15" s="387"/>
      <c r="BB15" s="387"/>
      <c r="BC15" s="387"/>
      <c r="BD15" s="387"/>
      <c r="BE15" s="387"/>
      <c r="BF15" s="387"/>
      <c r="BG15" s="387"/>
      <c r="BH15" s="387"/>
      <c r="BI15" s="387"/>
      <c r="BJ15" s="2065"/>
    </row>
    <row r="16" spans="1:62" ht="134.25" customHeight="1">
      <c r="A16" s="2235" t="s">
        <v>2000</v>
      </c>
      <c r="B16" s="2235"/>
      <c r="C16" s="2235"/>
      <c r="D16" s="2235"/>
      <c r="E16" s="2235"/>
      <c r="F16" s="2235"/>
      <c r="G16" s="2235"/>
      <c r="H16" s="2235"/>
      <c r="I16" s="2235"/>
      <c r="J16" s="2235"/>
      <c r="K16" s="490"/>
      <c r="P16" s="52"/>
      <c r="Q16" s="52"/>
      <c r="R16" s="52"/>
    </row>
    <row r="17" spans="1:18">
      <c r="A17" s="385"/>
      <c r="C17" s="385"/>
      <c r="D17" s="385"/>
      <c r="E17" s="385"/>
      <c r="F17" s="385"/>
      <c r="G17" s="385"/>
      <c r="H17" s="385"/>
      <c r="I17" s="385"/>
      <c r="J17" s="385"/>
      <c r="P17" s="52"/>
      <c r="Q17" s="52"/>
      <c r="R17" s="52"/>
    </row>
    <row r="18" spans="1:18">
      <c r="A18" s="385"/>
      <c r="C18" s="385"/>
      <c r="D18" s="385"/>
      <c r="E18" s="385"/>
      <c r="F18" s="385"/>
      <c r="G18" s="385"/>
      <c r="H18" s="385"/>
      <c r="I18" s="385"/>
      <c r="J18" s="385"/>
      <c r="P18" s="52"/>
      <c r="Q18" s="52"/>
      <c r="R18" s="52"/>
    </row>
    <row r="19" spans="1:18">
      <c r="A19" s="385"/>
      <c r="C19" s="385"/>
      <c r="D19" s="385"/>
      <c r="E19" s="385"/>
      <c r="F19" s="385"/>
      <c r="G19" s="385"/>
      <c r="H19" s="385"/>
      <c r="I19" s="385"/>
      <c r="J19" s="385"/>
      <c r="P19" s="52"/>
      <c r="Q19" s="52"/>
      <c r="R19" s="52"/>
    </row>
    <row r="20" spans="1:18">
      <c r="A20" s="385"/>
      <c r="C20" s="385"/>
      <c r="D20" s="385"/>
      <c r="E20" s="385"/>
      <c r="F20" s="385"/>
      <c r="G20" s="385"/>
      <c r="H20" s="385"/>
      <c r="I20" s="385"/>
      <c r="J20" s="385"/>
      <c r="P20" s="52"/>
      <c r="Q20" s="52"/>
      <c r="R20" s="52"/>
    </row>
    <row r="21" spans="1:18">
      <c r="A21" s="385"/>
      <c r="C21" s="385"/>
      <c r="D21" s="385"/>
      <c r="E21" s="385"/>
      <c r="F21" s="385"/>
      <c r="G21" s="385"/>
      <c r="H21" s="385"/>
      <c r="I21" s="385"/>
      <c r="J21" s="385"/>
      <c r="P21" s="52"/>
      <c r="Q21" s="52"/>
      <c r="R21" s="52"/>
    </row>
    <row r="22" spans="1:18">
      <c r="A22" s="385"/>
      <c r="C22" s="385"/>
      <c r="D22" s="385"/>
      <c r="E22" s="385"/>
      <c r="F22" s="385"/>
      <c r="G22" s="385"/>
      <c r="H22" s="385"/>
      <c r="I22" s="385"/>
      <c r="J22" s="385"/>
      <c r="P22" s="52"/>
      <c r="Q22" s="52"/>
      <c r="R22" s="52"/>
    </row>
    <row r="23" spans="1:18" s="386" customFormat="1" ht="12">
      <c r="A23" s="385"/>
      <c r="B23" s="121"/>
      <c r="C23" s="385"/>
      <c r="D23" s="385"/>
      <c r="E23" s="385"/>
      <c r="F23" s="385"/>
      <c r="G23" s="385"/>
      <c r="H23" s="385"/>
      <c r="I23" s="385"/>
      <c r="J23" s="385"/>
      <c r="K23" s="52"/>
      <c r="L23" s="52"/>
      <c r="M23" s="52"/>
      <c r="P23" s="52"/>
      <c r="Q23" s="52"/>
      <c r="R23" s="52"/>
    </row>
    <row r="24" spans="1:18" s="386" customFormat="1" ht="12">
      <c r="A24" s="385"/>
      <c r="B24" s="121"/>
      <c r="C24" s="385"/>
      <c r="D24" s="385"/>
      <c r="E24" s="385"/>
      <c r="F24" s="385"/>
      <c r="G24" s="385"/>
      <c r="H24" s="385"/>
      <c r="I24" s="385"/>
      <c r="J24" s="385"/>
      <c r="K24" s="52"/>
      <c r="L24" s="52"/>
      <c r="M24" s="52"/>
      <c r="P24" s="52"/>
      <c r="Q24" s="52"/>
      <c r="R24" s="52"/>
    </row>
    <row r="25" spans="1:18" s="386" customFormat="1" ht="12">
      <c r="A25" s="385"/>
      <c r="B25" s="121"/>
      <c r="C25" s="385"/>
      <c r="D25" s="385"/>
      <c r="E25" s="385"/>
      <c r="F25" s="385"/>
      <c r="G25" s="385"/>
      <c r="H25" s="385"/>
      <c r="I25" s="385"/>
      <c r="J25" s="385"/>
      <c r="K25" s="52"/>
      <c r="L25" s="52"/>
      <c r="M25" s="52"/>
      <c r="P25" s="52"/>
      <c r="Q25" s="52"/>
      <c r="R25" s="52"/>
    </row>
    <row r="26" spans="1:18" s="386" customFormat="1" ht="12">
      <c r="A26" s="385"/>
      <c r="B26" s="121"/>
      <c r="C26" s="385"/>
      <c r="D26" s="385"/>
      <c r="E26" s="385"/>
      <c r="F26" s="385"/>
      <c r="G26" s="385"/>
      <c r="H26" s="385"/>
      <c r="I26" s="385"/>
      <c r="J26" s="385"/>
      <c r="K26" s="52"/>
      <c r="L26" s="52"/>
      <c r="M26" s="52"/>
      <c r="P26" s="52"/>
      <c r="Q26" s="52"/>
      <c r="R26" s="52"/>
    </row>
    <row r="27" spans="1:18" s="386" customFormat="1" ht="12">
      <c r="A27" s="385"/>
      <c r="B27" s="121"/>
      <c r="C27" s="385"/>
      <c r="D27" s="385"/>
      <c r="E27" s="385"/>
      <c r="F27" s="385"/>
      <c r="G27" s="385"/>
      <c r="H27" s="385"/>
      <c r="I27" s="385"/>
      <c r="J27" s="385"/>
      <c r="K27" s="52"/>
      <c r="L27" s="52"/>
      <c r="M27" s="52"/>
      <c r="P27" s="52"/>
      <c r="Q27" s="52"/>
      <c r="R27" s="52"/>
    </row>
    <row r="28" spans="1:18" s="386" customFormat="1" ht="12">
      <c r="A28" s="385"/>
      <c r="B28" s="121"/>
      <c r="C28" s="385"/>
      <c r="D28" s="385"/>
      <c r="E28" s="385"/>
      <c r="F28" s="385"/>
      <c r="G28" s="385"/>
      <c r="H28" s="385"/>
      <c r="I28" s="385"/>
      <c r="J28" s="385"/>
      <c r="K28" s="52"/>
      <c r="L28" s="52"/>
      <c r="M28" s="52"/>
      <c r="P28" s="52"/>
      <c r="Q28" s="52"/>
      <c r="R28" s="52"/>
    </row>
    <row r="29" spans="1:18" s="386" customFormat="1" ht="12">
      <c r="A29" s="385"/>
      <c r="B29" s="121"/>
      <c r="C29" s="385"/>
      <c r="D29" s="385"/>
      <c r="E29" s="385"/>
      <c r="F29" s="385"/>
      <c r="G29" s="385"/>
      <c r="H29" s="385"/>
      <c r="I29" s="385"/>
      <c r="J29" s="385"/>
      <c r="K29" s="52"/>
      <c r="L29" s="52"/>
      <c r="M29" s="52"/>
      <c r="P29" s="52"/>
      <c r="Q29" s="52"/>
      <c r="R29" s="52"/>
    </row>
    <row r="30" spans="1:18" s="386" customFormat="1" ht="12">
      <c r="A30" s="385"/>
      <c r="B30" s="121"/>
      <c r="C30" s="385"/>
      <c r="D30" s="385"/>
      <c r="E30" s="385"/>
      <c r="F30" s="385"/>
      <c r="G30" s="385"/>
      <c r="H30" s="385"/>
      <c r="I30" s="385"/>
      <c r="J30" s="385"/>
      <c r="K30" s="52"/>
      <c r="L30" s="52"/>
      <c r="M30" s="52"/>
      <c r="P30" s="52"/>
      <c r="Q30" s="52"/>
      <c r="R30" s="52"/>
    </row>
    <row r="31" spans="1:18" s="386" customFormat="1" ht="12">
      <c r="A31" s="385"/>
      <c r="B31" s="121"/>
      <c r="C31" s="385"/>
      <c r="D31" s="385"/>
      <c r="E31" s="385"/>
      <c r="F31" s="385"/>
      <c r="G31" s="385"/>
      <c r="H31" s="385"/>
      <c r="I31" s="385"/>
      <c r="J31" s="385"/>
      <c r="K31" s="52"/>
      <c r="L31" s="52"/>
      <c r="M31" s="52"/>
      <c r="P31" s="52"/>
      <c r="Q31" s="52"/>
      <c r="R31" s="52"/>
    </row>
    <row r="32" spans="1:18" s="386" customFormat="1" ht="12">
      <c r="A32" s="385"/>
      <c r="B32" s="121"/>
      <c r="C32" s="385"/>
      <c r="D32" s="385"/>
      <c r="E32" s="385"/>
      <c r="F32" s="385"/>
      <c r="G32" s="385"/>
      <c r="H32" s="385"/>
      <c r="I32" s="385"/>
      <c r="J32" s="385"/>
      <c r="K32" s="52"/>
      <c r="L32" s="52"/>
      <c r="M32" s="52"/>
      <c r="P32" s="52"/>
      <c r="Q32" s="52"/>
      <c r="R32" s="52"/>
    </row>
    <row r="33" spans="1:18" s="386" customFormat="1" ht="12">
      <c r="A33" s="385"/>
      <c r="B33" s="121"/>
      <c r="C33" s="385"/>
      <c r="D33" s="385"/>
      <c r="E33" s="385"/>
      <c r="F33" s="385"/>
      <c r="G33" s="385"/>
      <c r="H33" s="385"/>
      <c r="I33" s="385"/>
      <c r="J33" s="385"/>
      <c r="K33" s="52"/>
      <c r="L33" s="52"/>
      <c r="M33" s="52"/>
      <c r="P33" s="52"/>
      <c r="Q33" s="52"/>
      <c r="R33" s="52"/>
    </row>
    <row r="34" spans="1:18" s="386" customFormat="1" ht="12">
      <c r="A34" s="385"/>
      <c r="B34" s="121"/>
      <c r="C34" s="385"/>
      <c r="D34" s="385"/>
      <c r="E34" s="385"/>
      <c r="F34" s="385"/>
      <c r="G34" s="385"/>
      <c r="H34" s="385"/>
      <c r="I34" s="385"/>
      <c r="J34" s="385"/>
      <c r="K34" s="52"/>
      <c r="L34" s="52"/>
      <c r="M34" s="52"/>
      <c r="P34" s="52"/>
      <c r="Q34" s="52"/>
      <c r="R34" s="52"/>
    </row>
    <row r="35" spans="1:18" s="386" customFormat="1" ht="12">
      <c r="A35" s="385"/>
      <c r="B35" s="121"/>
      <c r="C35" s="385"/>
      <c r="D35" s="385"/>
      <c r="E35" s="385"/>
      <c r="F35" s="385"/>
      <c r="G35" s="385"/>
      <c r="H35" s="385"/>
      <c r="I35" s="488"/>
      <c r="J35" s="385"/>
      <c r="K35" s="52"/>
      <c r="L35" s="52"/>
      <c r="M35" s="52"/>
      <c r="P35" s="52"/>
      <c r="Q35" s="52"/>
      <c r="R35" s="52"/>
    </row>
    <row r="36" spans="1:18" s="386" customFormat="1" ht="12">
      <c r="A36" s="385"/>
      <c r="B36" s="121"/>
      <c r="C36" s="385"/>
      <c r="D36" s="385"/>
      <c r="E36" s="385"/>
      <c r="F36" s="385"/>
      <c r="G36" s="385"/>
      <c r="H36" s="385"/>
      <c r="I36" s="385"/>
      <c r="J36" s="385"/>
      <c r="K36" s="52"/>
      <c r="L36" s="52"/>
      <c r="M36" s="52"/>
      <c r="P36" s="52"/>
      <c r="Q36" s="52"/>
      <c r="R36" s="52"/>
    </row>
    <row r="37" spans="1:18" s="386" customFormat="1" ht="12">
      <c r="A37" s="385"/>
      <c r="B37" s="121"/>
      <c r="C37" s="385"/>
      <c r="D37" s="385"/>
      <c r="E37" s="385"/>
      <c r="F37" s="385"/>
      <c r="G37" s="385"/>
      <c r="H37" s="385"/>
      <c r="I37" s="385"/>
      <c r="J37" s="385"/>
      <c r="K37" s="52"/>
      <c r="L37" s="52"/>
      <c r="M37" s="52"/>
      <c r="P37" s="52"/>
      <c r="Q37" s="52"/>
      <c r="R37" s="52"/>
    </row>
    <row r="38" spans="1:18" s="386" customFormat="1" ht="12">
      <c r="A38" s="385"/>
      <c r="B38" s="121"/>
      <c r="C38" s="385"/>
      <c r="D38" s="385"/>
      <c r="E38" s="385"/>
      <c r="F38" s="385"/>
      <c r="G38" s="385"/>
      <c r="H38" s="385"/>
      <c r="I38" s="385"/>
      <c r="J38" s="385"/>
      <c r="K38" s="52"/>
      <c r="L38" s="52"/>
      <c r="M38" s="52"/>
      <c r="P38" s="52"/>
      <c r="Q38" s="52"/>
      <c r="R38" s="52"/>
    </row>
    <row r="39" spans="1:18" s="386" customFormat="1" ht="12">
      <c r="A39" s="385"/>
      <c r="B39" s="121"/>
      <c r="C39" s="385"/>
      <c r="D39" s="385"/>
      <c r="E39" s="385"/>
      <c r="F39" s="385"/>
      <c r="G39" s="385"/>
      <c r="H39" s="385"/>
      <c r="I39" s="385"/>
      <c r="J39" s="385"/>
      <c r="K39" s="52"/>
      <c r="L39" s="52"/>
      <c r="M39" s="52"/>
      <c r="P39" s="52"/>
      <c r="Q39" s="52"/>
      <c r="R39" s="52"/>
    </row>
    <row r="40" spans="1:18">
      <c r="A40" s="385"/>
      <c r="C40" s="385"/>
      <c r="D40" s="385"/>
      <c r="E40" s="385"/>
      <c r="F40" s="385"/>
      <c r="G40" s="385"/>
      <c r="H40" s="385"/>
      <c r="I40" s="385"/>
      <c r="J40" s="385"/>
      <c r="P40" s="52"/>
      <c r="Q40" s="52"/>
      <c r="R40" s="52"/>
    </row>
    <row r="41" spans="1:18">
      <c r="A41" s="385"/>
      <c r="C41" s="385"/>
      <c r="D41" s="385"/>
      <c r="E41" s="385"/>
      <c r="F41" s="385"/>
      <c r="G41" s="385"/>
      <c r="H41" s="385"/>
      <c r="I41" s="385"/>
      <c r="J41" s="385"/>
      <c r="P41" s="52"/>
      <c r="Q41" s="52"/>
      <c r="R41" s="52"/>
    </row>
    <row r="42" spans="1:18">
      <c r="A42" s="385"/>
      <c r="C42" s="385"/>
      <c r="D42" s="385"/>
      <c r="E42" s="385"/>
      <c r="F42" s="385"/>
      <c r="G42" s="385"/>
      <c r="H42" s="385"/>
      <c r="I42" s="385"/>
      <c r="J42" s="385"/>
      <c r="P42" s="52"/>
      <c r="Q42" s="52"/>
      <c r="R42" s="52"/>
    </row>
    <row r="43" spans="1:18">
      <c r="A43" s="385"/>
      <c r="C43" s="385"/>
      <c r="D43" s="385"/>
      <c r="E43" s="385"/>
      <c r="F43" s="385"/>
      <c r="G43" s="385"/>
      <c r="H43" s="385"/>
      <c r="I43" s="385"/>
      <c r="J43" s="385"/>
      <c r="P43" s="52"/>
      <c r="Q43" s="52"/>
      <c r="R43" s="52"/>
    </row>
    <row r="44" spans="1:18">
      <c r="A44" s="385"/>
      <c r="C44" s="385"/>
      <c r="D44" s="385"/>
      <c r="E44" s="385"/>
      <c r="F44" s="385"/>
      <c r="G44" s="385"/>
      <c r="H44" s="385"/>
      <c r="I44" s="385"/>
      <c r="J44" s="385"/>
      <c r="P44" s="52"/>
      <c r="Q44" s="52"/>
      <c r="R44" s="52"/>
    </row>
    <row r="45" spans="1:18">
      <c r="A45" s="385"/>
      <c r="C45" s="385"/>
      <c r="D45" s="385"/>
      <c r="E45" s="385"/>
      <c r="F45" s="385"/>
      <c r="G45" s="385"/>
      <c r="H45" s="385"/>
      <c r="I45" s="385"/>
      <c r="J45" s="385"/>
      <c r="P45" s="52"/>
      <c r="Q45" s="52"/>
      <c r="R45" s="52"/>
    </row>
    <row r="46" spans="1:18">
      <c r="A46" s="385"/>
      <c r="C46" s="385"/>
      <c r="D46" s="385"/>
      <c r="E46" s="385"/>
      <c r="F46" s="385"/>
      <c r="G46" s="385"/>
      <c r="H46" s="385"/>
      <c r="I46" s="385"/>
      <c r="J46" s="385"/>
      <c r="P46" s="52"/>
      <c r="Q46" s="52"/>
      <c r="R46" s="52"/>
    </row>
    <row r="47" spans="1:18">
      <c r="A47" s="385"/>
      <c r="C47" s="385"/>
      <c r="D47" s="385"/>
      <c r="E47" s="385"/>
      <c r="F47" s="385"/>
      <c r="G47" s="385"/>
      <c r="H47" s="385"/>
      <c r="I47" s="385"/>
      <c r="J47" s="385"/>
      <c r="P47" s="52"/>
      <c r="Q47" s="52"/>
      <c r="R47" s="52"/>
    </row>
    <row r="48" spans="1:18">
      <c r="A48" s="385"/>
      <c r="C48" s="385"/>
      <c r="D48" s="385"/>
      <c r="E48" s="385"/>
      <c r="F48" s="385"/>
      <c r="G48" s="385"/>
      <c r="H48" s="385"/>
      <c r="I48" s="385"/>
      <c r="J48" s="385"/>
      <c r="P48" s="52"/>
      <c r="Q48" s="52"/>
      <c r="R48" s="52"/>
    </row>
    <row r="49" spans="1:18">
      <c r="A49" s="385"/>
      <c r="C49" s="385"/>
      <c r="D49" s="385"/>
      <c r="E49" s="385"/>
      <c r="F49" s="385"/>
      <c r="G49" s="385"/>
      <c r="H49" s="385"/>
      <c r="I49" s="385"/>
      <c r="J49" s="385"/>
      <c r="P49" s="52"/>
      <c r="Q49" s="52"/>
      <c r="R49" s="52"/>
    </row>
    <row r="50" spans="1:18">
      <c r="A50" s="385"/>
      <c r="C50" s="385"/>
      <c r="D50" s="385"/>
      <c r="E50" s="385"/>
      <c r="F50" s="385"/>
      <c r="G50" s="385"/>
      <c r="H50" s="385"/>
      <c r="I50" s="385"/>
      <c r="J50" s="385"/>
      <c r="P50" s="52"/>
      <c r="Q50" s="52"/>
      <c r="R50" s="52"/>
    </row>
    <row r="51" spans="1:18">
      <c r="A51" s="385"/>
      <c r="C51" s="385"/>
      <c r="D51" s="385"/>
      <c r="E51" s="385"/>
      <c r="F51" s="385"/>
      <c r="G51" s="385"/>
      <c r="H51" s="385"/>
      <c r="I51" s="385"/>
      <c r="J51" s="385"/>
      <c r="P51" s="52"/>
      <c r="Q51" s="52"/>
      <c r="R51" s="52"/>
    </row>
    <row r="52" spans="1:18">
      <c r="A52" s="385"/>
      <c r="C52" s="385"/>
      <c r="D52" s="385"/>
      <c r="E52" s="385"/>
      <c r="F52" s="385"/>
      <c r="G52" s="385"/>
      <c r="H52" s="385"/>
      <c r="I52" s="385"/>
      <c r="J52" s="385"/>
      <c r="P52" s="52"/>
      <c r="Q52" s="52"/>
      <c r="R52" s="52"/>
    </row>
    <row r="53" spans="1:18">
      <c r="A53" s="385"/>
      <c r="C53" s="385"/>
      <c r="D53" s="385"/>
      <c r="E53" s="385"/>
      <c r="F53" s="385"/>
      <c r="G53" s="385"/>
      <c r="H53" s="385"/>
      <c r="I53" s="385"/>
      <c r="J53" s="385"/>
      <c r="P53" s="52"/>
      <c r="Q53" s="52"/>
      <c r="R53" s="52"/>
    </row>
    <row r="54" spans="1:18">
      <c r="A54" s="385"/>
      <c r="C54" s="385"/>
      <c r="D54" s="385"/>
      <c r="E54" s="385"/>
      <c r="F54" s="385"/>
      <c r="G54" s="385"/>
      <c r="H54" s="385"/>
      <c r="I54" s="385"/>
      <c r="J54" s="385"/>
      <c r="P54" s="52"/>
      <c r="Q54" s="52"/>
      <c r="R54" s="52"/>
    </row>
    <row r="55" spans="1:18">
      <c r="A55" s="385"/>
      <c r="C55" s="385"/>
      <c r="D55" s="385"/>
      <c r="E55" s="385"/>
      <c r="F55" s="385"/>
      <c r="G55" s="385"/>
      <c r="H55" s="385"/>
      <c r="I55" s="385"/>
      <c r="J55" s="385"/>
      <c r="P55" s="52"/>
      <c r="Q55" s="52"/>
      <c r="R55" s="52"/>
    </row>
    <row r="56" spans="1:18">
      <c r="A56" s="385"/>
      <c r="C56" s="385"/>
      <c r="D56" s="385"/>
      <c r="E56" s="385"/>
      <c r="F56" s="385"/>
      <c r="G56" s="385"/>
      <c r="H56" s="385"/>
      <c r="I56" s="385"/>
      <c r="J56" s="385"/>
      <c r="P56" s="52"/>
      <c r="Q56" s="52"/>
      <c r="R56" s="52"/>
    </row>
    <row r="57" spans="1:18">
      <c r="A57" s="385"/>
      <c r="C57" s="385"/>
      <c r="D57" s="385"/>
      <c r="E57" s="385"/>
      <c r="F57" s="385"/>
      <c r="G57" s="385"/>
      <c r="H57" s="385"/>
      <c r="I57" s="385"/>
      <c r="J57" s="385"/>
      <c r="P57" s="52"/>
      <c r="Q57" s="52"/>
      <c r="R57" s="52"/>
    </row>
    <row r="58" spans="1:18">
      <c r="A58" s="385"/>
      <c r="C58" s="385"/>
      <c r="D58" s="385"/>
      <c r="E58" s="385"/>
      <c r="F58" s="385"/>
      <c r="G58" s="385"/>
      <c r="H58" s="385"/>
      <c r="I58" s="385"/>
      <c r="J58" s="385"/>
      <c r="P58" s="52"/>
      <c r="Q58" s="52"/>
      <c r="R58" s="52"/>
    </row>
    <row r="59" spans="1:18">
      <c r="A59" s="385"/>
      <c r="C59" s="385"/>
      <c r="D59" s="385"/>
      <c r="E59" s="385"/>
      <c r="F59" s="385"/>
      <c r="G59" s="385"/>
      <c r="H59" s="385"/>
      <c r="I59" s="385"/>
      <c r="J59" s="385"/>
      <c r="P59" s="52"/>
      <c r="Q59" s="52"/>
      <c r="R59" s="52"/>
    </row>
    <row r="60" spans="1:18">
      <c r="A60" s="385"/>
      <c r="C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>
      <c r="A61" s="385"/>
      <c r="C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>
      <c r="A62" s="385"/>
      <c r="C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>
      <c r="A63" s="385"/>
      <c r="C63" s="385"/>
      <c r="D63" s="385"/>
      <c r="E63" s="385"/>
      <c r="F63" s="385"/>
      <c r="G63" s="385"/>
      <c r="H63" s="385"/>
      <c r="I63" s="385"/>
      <c r="J63" s="385"/>
      <c r="P63" s="52"/>
      <c r="Q63" s="52"/>
      <c r="R63" s="52"/>
    </row>
    <row r="64" spans="1:18">
      <c r="A64" s="385"/>
      <c r="C64" s="385"/>
      <c r="D64" s="385"/>
      <c r="E64" s="385"/>
      <c r="F64" s="385"/>
      <c r="G64" s="385"/>
      <c r="H64" s="385"/>
      <c r="I64" s="385"/>
      <c r="J64" s="385"/>
      <c r="P64" s="52"/>
      <c r="Q64" s="52"/>
      <c r="R64" s="52"/>
    </row>
    <row r="65" spans="1:18">
      <c r="A65" s="385"/>
      <c r="C65" s="385"/>
      <c r="D65" s="385"/>
      <c r="E65" s="385"/>
      <c r="F65" s="385"/>
      <c r="G65" s="385"/>
      <c r="H65" s="385"/>
      <c r="I65" s="385"/>
      <c r="J65" s="385"/>
      <c r="P65" s="52"/>
      <c r="Q65" s="52"/>
      <c r="R65" s="52"/>
    </row>
    <row r="66" spans="1:18">
      <c r="A66" s="385"/>
      <c r="C66" s="385"/>
      <c r="D66" s="385"/>
      <c r="E66" s="385"/>
      <c r="F66" s="385"/>
      <c r="G66" s="385"/>
      <c r="H66" s="385"/>
      <c r="I66" s="385"/>
      <c r="J66" s="385"/>
      <c r="P66" s="52"/>
      <c r="Q66" s="52"/>
      <c r="R66" s="52"/>
    </row>
    <row r="67" spans="1:18">
      <c r="A67" s="385"/>
      <c r="C67" s="385"/>
      <c r="D67" s="385"/>
      <c r="E67" s="385"/>
      <c r="F67" s="385"/>
      <c r="G67" s="385"/>
      <c r="H67" s="385"/>
      <c r="I67" s="385"/>
      <c r="J67" s="385"/>
      <c r="P67" s="52"/>
      <c r="Q67" s="52"/>
      <c r="R67" s="52"/>
    </row>
    <row r="68" spans="1:18">
      <c r="A68" s="385"/>
      <c r="C68" s="385"/>
      <c r="D68" s="385"/>
      <c r="E68" s="385"/>
      <c r="F68" s="385"/>
      <c r="G68" s="385"/>
      <c r="H68" s="385"/>
      <c r="I68" s="385"/>
      <c r="J68" s="385"/>
      <c r="P68" s="52"/>
      <c r="Q68" s="52"/>
      <c r="R68" s="52"/>
    </row>
    <row r="69" spans="1:18">
      <c r="A69" s="385"/>
      <c r="C69" s="385"/>
      <c r="D69" s="385"/>
      <c r="E69" s="385"/>
      <c r="F69" s="385"/>
      <c r="G69" s="385"/>
      <c r="H69" s="385"/>
      <c r="I69" s="385"/>
      <c r="J69" s="385"/>
      <c r="P69" s="52"/>
      <c r="Q69" s="52"/>
      <c r="R69" s="52"/>
    </row>
    <row r="70" spans="1:18">
      <c r="A70" s="385"/>
      <c r="C70" s="385"/>
      <c r="D70" s="385"/>
      <c r="E70" s="385"/>
      <c r="F70" s="385"/>
      <c r="G70" s="385"/>
      <c r="H70" s="385"/>
      <c r="I70" s="385"/>
      <c r="J70" s="385"/>
      <c r="P70" s="52"/>
      <c r="Q70" s="52"/>
      <c r="R70" s="52"/>
    </row>
    <row r="71" spans="1:18">
      <c r="A71" s="385"/>
      <c r="C71" s="385"/>
      <c r="D71" s="385"/>
      <c r="E71" s="385"/>
      <c r="F71" s="385"/>
      <c r="G71" s="385"/>
      <c r="H71" s="385"/>
      <c r="I71" s="385"/>
      <c r="J71" s="385"/>
      <c r="P71" s="52"/>
      <c r="Q71" s="52"/>
      <c r="R71" s="52"/>
    </row>
    <row r="72" spans="1:18">
      <c r="A72" s="385"/>
      <c r="C72" s="385"/>
      <c r="D72" s="385"/>
      <c r="E72" s="385"/>
      <c r="F72" s="385"/>
      <c r="G72" s="385"/>
      <c r="H72" s="385"/>
      <c r="I72" s="385"/>
      <c r="J72" s="385"/>
      <c r="P72" s="52"/>
      <c r="Q72" s="52"/>
      <c r="R72" s="52"/>
    </row>
    <row r="73" spans="1:18">
      <c r="A73" s="385"/>
      <c r="C73" s="385"/>
      <c r="D73" s="385"/>
      <c r="E73" s="385"/>
      <c r="F73" s="385"/>
      <c r="G73" s="385"/>
      <c r="H73" s="385"/>
      <c r="I73" s="385"/>
      <c r="J73" s="385"/>
      <c r="P73" s="52"/>
      <c r="Q73" s="52"/>
      <c r="R73" s="52"/>
    </row>
    <row r="74" spans="1:18">
      <c r="A74" s="385"/>
      <c r="C74" s="385"/>
      <c r="D74" s="385"/>
      <c r="E74" s="385"/>
      <c r="F74" s="385"/>
      <c r="G74" s="385"/>
      <c r="H74" s="385"/>
      <c r="I74" s="385"/>
      <c r="J74" s="385"/>
      <c r="P74" s="52"/>
      <c r="Q74" s="52"/>
      <c r="R74" s="52"/>
    </row>
    <row r="75" spans="1:18">
      <c r="A75" s="385"/>
      <c r="C75" s="385"/>
      <c r="D75" s="385"/>
      <c r="E75" s="385"/>
      <c r="F75" s="385"/>
      <c r="G75" s="385"/>
      <c r="H75" s="385"/>
      <c r="I75" s="385"/>
      <c r="J75" s="385"/>
      <c r="P75" s="52"/>
      <c r="Q75" s="52"/>
      <c r="R75" s="52"/>
    </row>
    <row r="76" spans="1:18">
      <c r="A76" s="385"/>
      <c r="C76" s="385"/>
      <c r="D76" s="385"/>
      <c r="E76" s="385"/>
      <c r="F76" s="385"/>
      <c r="G76" s="385"/>
      <c r="H76" s="385"/>
      <c r="I76" s="385"/>
      <c r="J76" s="385"/>
      <c r="P76" s="52"/>
      <c r="Q76" s="52"/>
      <c r="R76" s="52"/>
    </row>
    <row r="77" spans="1:18">
      <c r="A77" s="385"/>
      <c r="C77" s="385"/>
      <c r="D77" s="385"/>
      <c r="E77" s="385"/>
      <c r="F77" s="385"/>
      <c r="G77" s="385"/>
      <c r="H77" s="385"/>
      <c r="I77" s="385"/>
      <c r="J77" s="385"/>
      <c r="P77" s="52"/>
      <c r="Q77" s="52"/>
      <c r="R77" s="52"/>
    </row>
    <row r="78" spans="1:18">
      <c r="A78" s="385"/>
      <c r="C78" s="385"/>
      <c r="D78" s="385"/>
      <c r="E78" s="385"/>
      <c r="F78" s="385"/>
      <c r="G78" s="385"/>
      <c r="H78" s="385"/>
      <c r="I78" s="385"/>
      <c r="J78" s="385"/>
      <c r="P78" s="52"/>
      <c r="Q78" s="52"/>
      <c r="R78" s="52"/>
    </row>
    <row r="79" spans="1:18">
      <c r="A79" s="385"/>
      <c r="C79" s="385"/>
      <c r="D79" s="385"/>
      <c r="E79" s="385"/>
      <c r="F79" s="385"/>
      <c r="G79" s="385"/>
      <c r="H79" s="385"/>
      <c r="I79" s="385"/>
      <c r="J79" s="385"/>
      <c r="P79" s="52"/>
      <c r="Q79" s="52"/>
      <c r="R79" s="52"/>
    </row>
    <row r="80" spans="1:18">
      <c r="A80" s="385"/>
      <c r="C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>
      <c r="A81" s="385"/>
      <c r="C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>
      <c r="A82" s="385"/>
      <c r="C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>
      <c r="A83" s="385"/>
      <c r="C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>
      <c r="A84" s="385"/>
      <c r="C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>
      <c r="A85" s="385"/>
      <c r="C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</sheetData>
  <mergeCells count="9">
    <mergeCell ref="A16:J16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КОЛЕСООТБОЙНИКИ КОМПОЗИТ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AMK222"/>
  <sheetViews>
    <sheetView zoomScaleNormal="100" workbookViewId="0">
      <pane ySplit="8" topLeftCell="A9" activePane="bottomLeft" state="frozen"/>
      <selection pane="bottomLeft" activeCell="B5" sqref="B5:K5"/>
    </sheetView>
  </sheetViews>
  <sheetFormatPr defaultColWidth="15.7109375" defaultRowHeight="15"/>
  <cols>
    <col min="1" max="1" width="15.7109375" style="1817"/>
    <col min="2" max="3" width="15.7109375" style="52"/>
    <col min="4" max="4" width="2.7109375" style="52" customWidth="1"/>
    <col min="5" max="5" width="10.85546875" style="52" customWidth="1"/>
    <col min="6" max="6" width="13.42578125" style="52" customWidth="1"/>
    <col min="7" max="7" width="7" style="52" customWidth="1"/>
    <col min="8" max="9" width="9.28515625" style="52" customWidth="1"/>
    <col min="10" max="10" width="8.85546875" style="52" customWidth="1"/>
    <col min="11" max="11" width="7.28515625" style="52" customWidth="1"/>
    <col min="12" max="12" width="13" style="52" customWidth="1"/>
    <col min="13" max="13" width="13.28515625" style="52" customWidth="1"/>
    <col min="14" max="14" width="12.28515625" style="52" customWidth="1"/>
    <col min="15" max="15" width="12.7109375" style="386" customWidth="1"/>
    <col min="16" max="16" width="15.42578125" style="386" customWidth="1"/>
    <col min="17" max="19" width="12.7109375" style="386" customWidth="1"/>
    <col min="20" max="1025" width="15.7109375" style="386"/>
  </cols>
  <sheetData>
    <row r="1" spans="1:19" ht="31.5" customHeight="1">
      <c r="A1"/>
      <c r="B1" s="2115"/>
      <c r="C1" s="2115"/>
      <c r="Q1" s="52"/>
      <c r="R1" s="52"/>
      <c r="S1" s="52"/>
    </row>
    <row r="2" spans="1:19">
      <c r="A2" s="54"/>
      <c r="B2" s="54"/>
      <c r="C2" s="55"/>
      <c r="D2" s="54"/>
      <c r="E2" s="54"/>
      <c r="F2" s="54"/>
      <c r="H2" s="56"/>
      <c r="I2" s="56" t="s">
        <v>131</v>
      </c>
      <c r="J2" s="57" t="s">
        <v>2</v>
      </c>
      <c r="K2" s="57"/>
      <c r="Q2" s="52"/>
      <c r="R2" s="52"/>
      <c r="S2" s="52"/>
    </row>
    <row r="3" spans="1:19" ht="15.75" customHeight="1">
      <c r="A3" s="61" t="s">
        <v>4</v>
      </c>
      <c r="B3" s="61" t="s">
        <v>4</v>
      </c>
      <c r="C3" s="58" t="s">
        <v>5</v>
      </c>
      <c r="D3" s="58"/>
      <c r="E3" s="54"/>
      <c r="F3" s="54"/>
      <c r="H3" s="56"/>
      <c r="I3" s="56" t="s">
        <v>132</v>
      </c>
      <c r="J3" s="57" t="s">
        <v>7</v>
      </c>
      <c r="K3" s="57"/>
      <c r="Q3" s="52"/>
      <c r="R3" s="52"/>
      <c r="S3" s="52"/>
    </row>
    <row r="4" spans="1:19">
      <c r="C4" s="70"/>
      <c r="G4" s="65"/>
      <c r="H4" s="65"/>
      <c r="I4" s="65"/>
      <c r="Q4" s="52"/>
      <c r="R4" s="52"/>
      <c r="S4" s="52"/>
    </row>
    <row r="5" spans="1:19">
      <c r="A5"/>
      <c r="B5" s="2116" t="s">
        <v>2001</v>
      </c>
      <c r="C5" s="2116"/>
      <c r="D5" s="2116"/>
      <c r="E5" s="2116"/>
      <c r="F5" s="2116"/>
      <c r="G5" s="2116"/>
      <c r="H5" s="2116"/>
      <c r="I5" s="2116"/>
      <c r="J5" s="2116"/>
      <c r="K5" s="2116"/>
      <c r="Q5" s="52"/>
      <c r="R5" s="52"/>
      <c r="S5" s="52"/>
    </row>
    <row r="6" spans="1:19">
      <c r="Q6" s="52"/>
      <c r="R6" s="52"/>
      <c r="S6" s="52"/>
    </row>
    <row r="7" spans="1:19" ht="12.75" customHeight="1">
      <c r="A7" s="2117" t="s">
        <v>562</v>
      </c>
      <c r="B7" s="2117" t="s">
        <v>134</v>
      </c>
      <c r="C7" s="2118" t="s">
        <v>135</v>
      </c>
      <c r="D7" s="2118"/>
      <c r="E7" s="2117" t="s">
        <v>138</v>
      </c>
      <c r="F7" s="2117"/>
      <c r="G7" s="2117"/>
      <c r="H7" s="2117"/>
      <c r="I7" s="2119" t="s">
        <v>139</v>
      </c>
      <c r="J7" s="2120" t="s">
        <v>565</v>
      </c>
      <c r="K7" s="2120" t="s">
        <v>1364</v>
      </c>
      <c r="Q7" s="52"/>
      <c r="R7" s="52"/>
      <c r="S7" s="52"/>
    </row>
    <row r="8" spans="1:19" ht="46.5" customHeight="1">
      <c r="A8" s="2117"/>
      <c r="B8" s="2117"/>
      <c r="C8" s="2118"/>
      <c r="D8" s="2118"/>
      <c r="E8" s="69" t="s">
        <v>374</v>
      </c>
      <c r="F8" s="69" t="s">
        <v>312</v>
      </c>
      <c r="G8" s="69" t="s">
        <v>146</v>
      </c>
      <c r="H8" s="68" t="s">
        <v>144</v>
      </c>
      <c r="I8" s="2119"/>
      <c r="J8" s="2120"/>
      <c r="K8" s="2120"/>
      <c r="L8" s="70"/>
      <c r="M8" s="70"/>
      <c r="N8" s="70"/>
      <c r="O8" s="388"/>
      <c r="Q8" s="70"/>
      <c r="R8" s="70"/>
      <c r="S8" s="70"/>
    </row>
    <row r="9" spans="1:19">
      <c r="A9" s="2270" t="s">
        <v>2002</v>
      </c>
      <c r="B9" s="2270"/>
      <c r="C9" s="2270"/>
      <c r="D9" s="2270"/>
      <c r="E9" s="2270"/>
      <c r="F9" s="2270"/>
      <c r="G9" s="2270"/>
      <c r="H9" s="2270"/>
      <c r="I9" s="2270"/>
      <c r="J9" s="2270"/>
      <c r="K9" s="2271"/>
      <c r="O9" s="53"/>
      <c r="Q9" s="52"/>
      <c r="R9" s="52"/>
      <c r="S9" s="52"/>
    </row>
    <row r="10" spans="1:19" ht="38.25" customHeight="1">
      <c r="A10" s="400" t="s">
        <v>8566</v>
      </c>
      <c r="B10" s="1824" t="s">
        <v>8563</v>
      </c>
      <c r="C10" s="2132"/>
      <c r="D10" s="2132"/>
      <c r="E10" s="75" t="s">
        <v>1416</v>
      </c>
      <c r="F10" s="75" t="s">
        <v>2003</v>
      </c>
      <c r="G10" s="75">
        <v>1.6</v>
      </c>
      <c r="H10" s="75">
        <v>1E-3</v>
      </c>
      <c r="I10" s="76" t="s">
        <v>158</v>
      </c>
      <c r="J10" s="75">
        <v>1065</v>
      </c>
      <c r="K10" s="102">
        <v>1150</v>
      </c>
      <c r="N10" s="1161"/>
      <c r="O10" s="53"/>
      <c r="Q10" s="52"/>
      <c r="R10" s="52"/>
      <c r="S10" s="52"/>
    </row>
    <row r="11" spans="1:19" ht="42" customHeight="1">
      <c r="A11" s="1858" t="s">
        <v>2004</v>
      </c>
      <c r="B11" s="1831" t="s">
        <v>2004</v>
      </c>
      <c r="C11" s="491"/>
      <c r="D11" s="484"/>
      <c r="E11" s="492" t="s">
        <v>1416</v>
      </c>
      <c r="F11" s="492" t="s">
        <v>2005</v>
      </c>
      <c r="G11" s="492"/>
      <c r="H11" s="492"/>
      <c r="I11" s="492"/>
      <c r="J11" s="492">
        <v>640</v>
      </c>
      <c r="K11" s="493">
        <v>690</v>
      </c>
      <c r="O11" s="53"/>
      <c r="Q11" s="52"/>
      <c r="R11" s="52"/>
      <c r="S11" s="52"/>
    </row>
    <row r="12" spans="1:19" ht="30.75" customHeight="1">
      <c r="A12" s="1858" t="s">
        <v>2006</v>
      </c>
      <c r="B12" s="1831" t="s">
        <v>2006</v>
      </c>
      <c r="C12" s="2244"/>
      <c r="D12" s="2244"/>
      <c r="E12" s="492"/>
      <c r="F12" s="492" t="s">
        <v>2007</v>
      </c>
      <c r="G12" s="492">
        <v>2.5</v>
      </c>
      <c r="H12" s="492"/>
      <c r="I12" s="492"/>
      <c r="J12" s="492">
        <v>555</v>
      </c>
      <c r="K12" s="493">
        <v>600</v>
      </c>
      <c r="O12" s="53"/>
      <c r="Q12" s="52"/>
      <c r="R12" s="52"/>
      <c r="S12" s="52"/>
    </row>
    <row r="13" spans="1:19" ht="30" customHeight="1">
      <c r="A13" s="1858" t="s">
        <v>2008</v>
      </c>
      <c r="B13" s="1831" t="s">
        <v>2008</v>
      </c>
      <c r="C13" s="2244"/>
      <c r="D13" s="2244"/>
      <c r="E13" s="492"/>
      <c r="F13" s="492" t="s">
        <v>2009</v>
      </c>
      <c r="G13" s="492">
        <v>3</v>
      </c>
      <c r="H13" s="492"/>
      <c r="I13" s="492"/>
      <c r="J13" s="492">
        <v>595</v>
      </c>
      <c r="K13" s="493">
        <v>640</v>
      </c>
      <c r="O13" s="53"/>
      <c r="Q13" s="52"/>
      <c r="R13" s="52"/>
      <c r="S13" s="52"/>
    </row>
    <row r="14" spans="1:19" ht="42" customHeight="1">
      <c r="A14" s="474" t="s">
        <v>2010</v>
      </c>
      <c r="B14" s="481" t="s">
        <v>2010</v>
      </c>
      <c r="C14" s="491"/>
      <c r="D14" s="484"/>
      <c r="E14" s="492" t="s">
        <v>1416</v>
      </c>
      <c r="F14" s="492" t="s">
        <v>2011</v>
      </c>
      <c r="G14" s="492"/>
      <c r="H14" s="492"/>
      <c r="I14" s="492"/>
      <c r="J14" s="492">
        <v>1075</v>
      </c>
      <c r="K14" s="493">
        <v>1165</v>
      </c>
      <c r="O14" s="53"/>
      <c r="Q14" s="52"/>
      <c r="R14" s="52"/>
      <c r="S14" s="52"/>
    </row>
    <row r="15" spans="1:19" ht="38.25" customHeight="1">
      <c r="A15" s="1858" t="s">
        <v>2012</v>
      </c>
      <c r="B15" s="1831" t="s">
        <v>2012</v>
      </c>
      <c r="C15" s="2244"/>
      <c r="D15" s="2244"/>
      <c r="E15" s="492" t="s">
        <v>1416</v>
      </c>
      <c r="F15" s="492" t="s">
        <v>2013</v>
      </c>
      <c r="G15" s="492">
        <v>1.5</v>
      </c>
      <c r="H15" s="492"/>
      <c r="I15" s="492"/>
      <c r="J15" s="492">
        <v>960</v>
      </c>
      <c r="K15" s="493">
        <v>1020</v>
      </c>
      <c r="O15" s="53"/>
      <c r="Q15" s="52"/>
      <c r="R15" s="52"/>
      <c r="S15" s="52"/>
    </row>
    <row r="16" spans="1:19" ht="61.5" customHeight="1">
      <c r="A16" s="1858" t="s">
        <v>2014</v>
      </c>
      <c r="B16" s="1831" t="s">
        <v>2014</v>
      </c>
      <c r="C16" s="2244"/>
      <c r="D16" s="2244"/>
      <c r="E16" s="492" t="s">
        <v>1416</v>
      </c>
      <c r="F16" s="492" t="s">
        <v>2015</v>
      </c>
      <c r="G16" s="492">
        <v>2.5</v>
      </c>
      <c r="H16" s="492"/>
      <c r="I16" s="492"/>
      <c r="J16" s="492">
        <v>1690</v>
      </c>
      <c r="K16" s="493">
        <v>1800</v>
      </c>
      <c r="O16" s="53"/>
      <c r="Q16" s="52"/>
      <c r="R16" s="52"/>
      <c r="S16" s="52"/>
    </row>
    <row r="17" spans="1:19" ht="46.5" customHeight="1">
      <c r="A17" s="1858" t="s">
        <v>2016</v>
      </c>
      <c r="B17" s="1831" t="s">
        <v>2016</v>
      </c>
      <c r="C17" s="2238"/>
      <c r="D17" s="2238"/>
      <c r="E17" s="492" t="s">
        <v>1416</v>
      </c>
      <c r="F17" s="492" t="s">
        <v>2017</v>
      </c>
      <c r="G17" s="492">
        <v>2.1</v>
      </c>
      <c r="H17" s="492"/>
      <c r="I17" s="492" t="s">
        <v>158</v>
      </c>
      <c r="J17" s="492">
        <v>870</v>
      </c>
      <c r="K17" s="493">
        <v>940</v>
      </c>
      <c r="O17" s="53"/>
      <c r="Q17" s="52"/>
      <c r="R17" s="52"/>
      <c r="S17" s="52"/>
    </row>
    <row r="18" spans="1:19" ht="46.5" customHeight="1">
      <c r="A18" s="1858" t="s">
        <v>2018</v>
      </c>
      <c r="B18" s="1831" t="s">
        <v>2018</v>
      </c>
      <c r="C18" s="2238"/>
      <c r="D18" s="2238"/>
      <c r="E18" s="492" t="s">
        <v>1416</v>
      </c>
      <c r="F18" s="492" t="s">
        <v>2017</v>
      </c>
      <c r="G18" s="492">
        <v>2.1</v>
      </c>
      <c r="H18" s="492"/>
      <c r="I18" s="492" t="s">
        <v>158</v>
      </c>
      <c r="J18" s="492">
        <v>870</v>
      </c>
      <c r="K18" s="493">
        <v>940</v>
      </c>
      <c r="O18" s="53"/>
      <c r="Q18" s="52"/>
      <c r="R18" s="52"/>
      <c r="S18" s="52"/>
    </row>
    <row r="19" spans="1:19" ht="32.25" customHeight="1">
      <c r="A19" s="1841" t="s">
        <v>8567</v>
      </c>
      <c r="B19" s="108" t="s">
        <v>2028</v>
      </c>
      <c r="C19" s="2238"/>
      <c r="D19" s="2238"/>
      <c r="E19" s="76" t="s">
        <v>2019</v>
      </c>
      <c r="F19" s="76" t="s">
        <v>2020</v>
      </c>
      <c r="G19" s="76">
        <v>2.1</v>
      </c>
      <c r="H19" s="76">
        <v>1E-3</v>
      </c>
      <c r="I19" s="76" t="s">
        <v>158</v>
      </c>
      <c r="J19" s="76">
        <v>615</v>
      </c>
      <c r="K19" s="106">
        <v>665</v>
      </c>
      <c r="O19" s="53"/>
      <c r="Q19" s="52"/>
      <c r="R19" s="52"/>
      <c r="S19" s="52"/>
    </row>
    <row r="20" spans="1:19" ht="33.75" customHeight="1">
      <c r="A20" s="474" t="s">
        <v>2021</v>
      </c>
      <c r="B20" s="481" t="s">
        <v>2021</v>
      </c>
      <c r="C20" s="2238"/>
      <c r="D20" s="2238"/>
      <c r="E20" s="492" t="s">
        <v>2019</v>
      </c>
      <c r="F20" s="492" t="s">
        <v>2022</v>
      </c>
      <c r="G20" s="492">
        <v>2.2999999999999998</v>
      </c>
      <c r="H20" s="492"/>
      <c r="I20" s="492" t="s">
        <v>158</v>
      </c>
      <c r="J20" s="492">
        <v>535</v>
      </c>
      <c r="K20" s="493">
        <v>580</v>
      </c>
      <c r="O20" s="53"/>
      <c r="Q20" s="52"/>
      <c r="R20" s="52"/>
      <c r="S20" s="52"/>
    </row>
    <row r="21" spans="1:19" ht="36" customHeight="1">
      <c r="A21" s="401" t="s">
        <v>8571</v>
      </c>
      <c r="B21" s="1825" t="s">
        <v>1418</v>
      </c>
      <c r="C21" s="2134"/>
      <c r="D21" s="2134"/>
      <c r="E21" s="80" t="s">
        <v>1416</v>
      </c>
      <c r="F21" s="80" t="s">
        <v>1419</v>
      </c>
      <c r="G21" s="80">
        <v>2.5</v>
      </c>
      <c r="H21" s="80">
        <v>1E-3</v>
      </c>
      <c r="I21" s="81" t="s">
        <v>158</v>
      </c>
      <c r="J21" s="80">
        <v>1170</v>
      </c>
      <c r="K21" s="82">
        <v>1265</v>
      </c>
      <c r="O21" s="53"/>
      <c r="Q21" s="52"/>
      <c r="R21" s="52"/>
      <c r="S21" s="52"/>
    </row>
    <row r="22" spans="1:19" ht="39.75" customHeight="1">
      <c r="A22" s="1858" t="s">
        <v>2023</v>
      </c>
      <c r="B22" s="1831" t="s">
        <v>2023</v>
      </c>
      <c r="C22" s="2244"/>
      <c r="D22" s="2244"/>
      <c r="E22" s="451" t="s">
        <v>1416</v>
      </c>
      <c r="F22" s="451" t="s">
        <v>2024</v>
      </c>
      <c r="G22" s="451">
        <v>2.7</v>
      </c>
      <c r="H22" s="451"/>
      <c r="I22" s="451"/>
      <c r="J22" s="451">
        <v>1225</v>
      </c>
      <c r="K22" s="452">
        <v>1325</v>
      </c>
      <c r="O22" s="53"/>
      <c r="Q22" s="52"/>
      <c r="R22" s="52"/>
      <c r="S22" s="52"/>
    </row>
    <row r="23" spans="1:19" ht="41.25" customHeight="1">
      <c r="A23" s="401" t="s">
        <v>8568</v>
      </c>
      <c r="B23" s="1825" t="s">
        <v>1420</v>
      </c>
      <c r="C23" s="2134"/>
      <c r="D23" s="2134"/>
      <c r="E23" s="80" t="s">
        <v>1416</v>
      </c>
      <c r="F23" s="80" t="s">
        <v>1421</v>
      </c>
      <c r="G23" s="80">
        <v>2.2000000000000002</v>
      </c>
      <c r="H23" s="80">
        <v>1E-3</v>
      </c>
      <c r="I23" s="81" t="s">
        <v>158</v>
      </c>
      <c r="J23" s="80">
        <v>1565</v>
      </c>
      <c r="K23" s="82">
        <v>1690</v>
      </c>
      <c r="N23" s="1161"/>
      <c r="O23" s="53"/>
      <c r="Q23" s="52"/>
      <c r="R23" s="52"/>
      <c r="S23" s="52"/>
    </row>
    <row r="24" spans="1:19" ht="44.25" customHeight="1">
      <c r="A24" s="474" t="s">
        <v>2025</v>
      </c>
      <c r="B24" s="481" t="s">
        <v>2025</v>
      </c>
      <c r="C24" s="2244"/>
      <c r="D24" s="2244"/>
      <c r="E24" s="478" t="s">
        <v>1416</v>
      </c>
      <c r="F24" s="451" t="s">
        <v>2026</v>
      </c>
      <c r="G24" s="451">
        <v>17</v>
      </c>
      <c r="H24" s="451"/>
      <c r="I24" s="451" t="s">
        <v>158</v>
      </c>
      <c r="J24" s="451">
        <v>10940</v>
      </c>
      <c r="K24" s="452">
        <v>11815</v>
      </c>
      <c r="O24" s="53"/>
      <c r="Q24" s="52"/>
      <c r="R24" s="52"/>
      <c r="S24" s="52"/>
    </row>
    <row r="25" spans="1:19" ht="26.25" customHeight="1">
      <c r="A25" s="2154" t="s">
        <v>8572</v>
      </c>
      <c r="B25" s="2264" t="s">
        <v>1369</v>
      </c>
      <c r="C25" s="2134"/>
      <c r="D25" s="2134"/>
      <c r="E25" s="2177" t="s">
        <v>1372</v>
      </c>
      <c r="F25" s="2201" t="s">
        <v>1373</v>
      </c>
      <c r="G25" s="2201">
        <v>1</v>
      </c>
      <c r="H25" s="2201">
        <v>0.01</v>
      </c>
      <c r="I25" s="2253" t="s">
        <v>158</v>
      </c>
      <c r="J25" s="2201">
        <v>1635</v>
      </c>
      <c r="K25" s="2256">
        <v>1765</v>
      </c>
      <c r="L25" s="2115"/>
      <c r="M25" s="2115"/>
      <c r="N25" s="2115"/>
      <c r="O25" s="2242"/>
      <c r="P25" s="2243"/>
      <c r="Q25" s="2115"/>
      <c r="R25" s="2115"/>
      <c r="S25" s="2115"/>
    </row>
    <row r="26" spans="1:19" ht="26.25" customHeight="1">
      <c r="A26" s="2272"/>
      <c r="B26" s="2265"/>
      <c r="C26" s="2134"/>
      <c r="D26" s="2134"/>
      <c r="E26" s="2177"/>
      <c r="F26" s="2210"/>
      <c r="G26" s="2210"/>
      <c r="H26" s="2210"/>
      <c r="I26" s="2254"/>
      <c r="J26" s="2210"/>
      <c r="K26" s="2257"/>
      <c r="L26" s="2115"/>
      <c r="M26" s="2115"/>
      <c r="N26" s="2115"/>
      <c r="O26" s="2242"/>
      <c r="P26" s="2243"/>
      <c r="Q26" s="2115"/>
      <c r="R26" s="2115"/>
      <c r="S26" s="2115"/>
    </row>
    <row r="27" spans="1:19" ht="26.25" customHeight="1">
      <c r="A27" s="2272"/>
      <c r="B27" s="2265"/>
      <c r="C27" s="2134"/>
      <c r="D27" s="2134"/>
      <c r="E27" s="2177"/>
      <c r="F27" s="2210"/>
      <c r="G27" s="2210"/>
      <c r="H27" s="2210"/>
      <c r="I27" s="2254"/>
      <c r="J27" s="2210"/>
      <c r="K27" s="2257"/>
      <c r="L27" s="2115"/>
      <c r="M27" s="2115"/>
      <c r="N27" s="2115"/>
      <c r="O27" s="2242"/>
      <c r="P27" s="2243"/>
      <c r="Q27" s="2115"/>
      <c r="R27" s="2115"/>
      <c r="S27" s="2115"/>
    </row>
    <row r="28" spans="1:19" ht="26.25" customHeight="1">
      <c r="A28" s="2151"/>
      <c r="B28" s="2266"/>
      <c r="C28" s="2134"/>
      <c r="D28" s="2134"/>
      <c r="E28" s="2177"/>
      <c r="F28" s="2170"/>
      <c r="G28" s="2170"/>
      <c r="H28" s="2170"/>
      <c r="I28" s="2255"/>
      <c r="J28" s="2170"/>
      <c r="K28" s="2258"/>
      <c r="L28" s="2115"/>
      <c r="M28" s="2115"/>
      <c r="N28" s="2115"/>
      <c r="O28" s="2242"/>
      <c r="P28" s="2243"/>
      <c r="Q28" s="2115"/>
      <c r="R28" s="2115"/>
      <c r="S28" s="2115"/>
    </row>
    <row r="29" spans="1:19" ht="24" customHeight="1">
      <c r="A29" s="2273" t="s">
        <v>2027</v>
      </c>
      <c r="B29" s="2273"/>
      <c r="C29" s="2273"/>
      <c r="D29" s="2273"/>
      <c r="E29" s="2273"/>
      <c r="F29" s="2273"/>
      <c r="G29" s="2274"/>
      <c r="H29" s="446"/>
      <c r="I29" s="81" t="s">
        <v>327</v>
      </c>
      <c r="J29" s="99">
        <v>80</v>
      </c>
      <c r="K29" s="447">
        <v>90</v>
      </c>
      <c r="O29" s="53"/>
      <c r="Q29" s="52"/>
      <c r="R29" s="52"/>
      <c r="S29" s="52"/>
    </row>
    <row r="30" spans="1:19" ht="23.25" customHeight="1">
      <c r="A30" s="508" t="s">
        <v>2028</v>
      </c>
      <c r="B30" s="1832" t="s">
        <v>2028</v>
      </c>
      <c r="C30" s="2237"/>
      <c r="D30" s="2237"/>
      <c r="E30" s="478"/>
      <c r="F30" s="478" t="s">
        <v>2029</v>
      </c>
      <c r="G30" s="478">
        <v>0.03</v>
      </c>
      <c r="H30" s="478"/>
      <c r="I30" s="478" t="s">
        <v>158</v>
      </c>
      <c r="J30" s="478">
        <v>470</v>
      </c>
      <c r="K30" s="495">
        <v>510</v>
      </c>
      <c r="O30" s="53"/>
      <c r="Q30" s="52"/>
      <c r="R30" s="52"/>
      <c r="S30" s="52"/>
    </row>
    <row r="31" spans="1:19" ht="12" customHeight="1">
      <c r="A31" s="2275" t="s">
        <v>2030</v>
      </c>
      <c r="B31" s="2205"/>
      <c r="C31" s="2205"/>
      <c r="D31" s="2205"/>
      <c r="E31" s="2205"/>
      <c r="F31" s="2205"/>
      <c r="G31" s="2205"/>
      <c r="H31" s="2205"/>
      <c r="I31" s="2205"/>
      <c r="J31" s="2205"/>
      <c r="K31" s="2205"/>
      <c r="L31" s="101"/>
      <c r="O31" s="53"/>
      <c r="Q31" s="52"/>
      <c r="R31" s="52"/>
      <c r="S31" s="52"/>
    </row>
    <row r="32" spans="1:19" ht="31.5" customHeight="1">
      <c r="A32" s="1865" t="s">
        <v>2031</v>
      </c>
      <c r="B32" s="1860" t="s">
        <v>2031</v>
      </c>
      <c r="C32" s="2170"/>
      <c r="D32" s="2170"/>
      <c r="E32" s="497"/>
      <c r="F32" s="492" t="s">
        <v>2032</v>
      </c>
      <c r="G32" s="492">
        <v>0.1</v>
      </c>
      <c r="H32" s="492"/>
      <c r="I32" s="492" t="s">
        <v>158</v>
      </c>
      <c r="J32" s="492">
        <v>1080</v>
      </c>
      <c r="K32" s="493">
        <v>1170</v>
      </c>
      <c r="O32" s="53"/>
      <c r="Q32" s="52"/>
      <c r="R32" s="52"/>
      <c r="S32" s="52"/>
    </row>
    <row r="33" spans="1:19" ht="34.5" customHeight="1">
      <c r="A33" s="1830" t="s">
        <v>8573</v>
      </c>
      <c r="B33" s="439" t="s">
        <v>2033</v>
      </c>
      <c r="C33" s="2170"/>
      <c r="D33" s="2170"/>
      <c r="E33" s="2279" t="s">
        <v>2034</v>
      </c>
      <c r="F33" s="454" t="s">
        <v>2035</v>
      </c>
      <c r="G33" s="76">
        <v>0.17</v>
      </c>
      <c r="H33" s="76">
        <v>3.0000000000000001E-3</v>
      </c>
      <c r="I33" s="76" t="s">
        <v>1396</v>
      </c>
      <c r="J33" s="75">
        <v>1060</v>
      </c>
      <c r="K33" s="102">
        <v>1225</v>
      </c>
      <c r="N33" s="70"/>
      <c r="O33" s="53"/>
      <c r="Q33" s="52"/>
      <c r="R33" s="52"/>
      <c r="S33" s="52"/>
    </row>
    <row r="34" spans="1:19" ht="34.5" customHeight="1">
      <c r="A34" s="498" t="s">
        <v>8574</v>
      </c>
      <c r="B34" s="498" t="s">
        <v>2036</v>
      </c>
      <c r="C34" s="2170"/>
      <c r="D34" s="2170"/>
      <c r="E34" s="2279"/>
      <c r="F34" s="499" t="s">
        <v>2037</v>
      </c>
      <c r="G34" s="80">
        <v>0.2</v>
      </c>
      <c r="H34" s="80"/>
      <c r="I34" s="80" t="s">
        <v>1396</v>
      </c>
      <c r="J34" s="500">
        <v>275</v>
      </c>
      <c r="K34" s="91">
        <v>350</v>
      </c>
      <c r="Q34" s="52"/>
      <c r="R34" s="52"/>
      <c r="S34" s="52"/>
    </row>
    <row r="35" spans="1:19" ht="34.5" customHeight="1">
      <c r="A35" s="1830" t="s">
        <v>8575</v>
      </c>
      <c r="B35" s="439" t="s">
        <v>2038</v>
      </c>
      <c r="C35" s="2170"/>
      <c r="D35" s="2170"/>
      <c r="E35" s="2279"/>
      <c r="F35" s="108" t="s">
        <v>2039</v>
      </c>
      <c r="G35" s="80">
        <v>0.22</v>
      </c>
      <c r="H35" s="80">
        <v>0.01</v>
      </c>
      <c r="I35" s="80" t="s">
        <v>1396</v>
      </c>
      <c r="J35" s="80">
        <v>1560</v>
      </c>
      <c r="K35" s="82">
        <v>1800</v>
      </c>
      <c r="O35" s="53"/>
      <c r="Q35" s="52"/>
      <c r="R35" s="52"/>
      <c r="S35" s="52"/>
    </row>
    <row r="36" spans="1:19" ht="34.5" customHeight="1">
      <c r="A36" s="501" t="s">
        <v>2040</v>
      </c>
      <c r="B36" s="501" t="s">
        <v>2040</v>
      </c>
      <c r="C36" s="2280"/>
      <c r="D36" s="2280"/>
      <c r="E36" s="2279"/>
      <c r="F36" s="129" t="s">
        <v>2041</v>
      </c>
      <c r="G36" s="86">
        <v>7.4999999999999997E-2</v>
      </c>
      <c r="H36" s="86">
        <v>3.0000000000000001E-3</v>
      </c>
      <c r="I36" s="86" t="s">
        <v>1396</v>
      </c>
      <c r="J36" s="86">
        <v>570</v>
      </c>
      <c r="K36" s="89">
        <v>655</v>
      </c>
      <c r="O36" s="53"/>
      <c r="Q36" s="52"/>
      <c r="R36" s="52"/>
      <c r="S36" s="52"/>
    </row>
    <row r="37" spans="1:19" ht="34.5" customHeight="1">
      <c r="A37" s="1833" t="s">
        <v>2042</v>
      </c>
      <c r="B37" s="502" t="s">
        <v>2042</v>
      </c>
      <c r="C37" s="2276"/>
      <c r="D37" s="2276"/>
      <c r="E37" s="2277" t="s">
        <v>2034</v>
      </c>
      <c r="F37" s="481" t="s">
        <v>2043</v>
      </c>
      <c r="G37" s="451">
        <v>0.15</v>
      </c>
      <c r="H37" s="451"/>
      <c r="I37" s="451"/>
      <c r="J37" s="451">
        <v>1015</v>
      </c>
      <c r="K37" s="452">
        <v>1170</v>
      </c>
      <c r="O37" s="53"/>
      <c r="Q37" s="52"/>
      <c r="R37" s="52"/>
      <c r="S37" s="52"/>
    </row>
    <row r="38" spans="1:19" ht="34.5" customHeight="1">
      <c r="A38" s="1833" t="s">
        <v>2044</v>
      </c>
      <c r="B38" s="502" t="s">
        <v>2044</v>
      </c>
      <c r="C38" s="2276"/>
      <c r="D38" s="2276"/>
      <c r="E38" s="2277"/>
      <c r="F38" s="481" t="s">
        <v>2043</v>
      </c>
      <c r="G38" s="451">
        <v>0.08</v>
      </c>
      <c r="H38" s="451"/>
      <c r="I38" s="451"/>
      <c r="J38" s="451">
        <v>585</v>
      </c>
      <c r="K38" s="452">
        <v>675</v>
      </c>
      <c r="O38" s="53"/>
      <c r="Q38" s="52"/>
      <c r="R38" s="52"/>
      <c r="S38" s="52"/>
    </row>
    <row r="39" spans="1:19" ht="34.5" customHeight="1">
      <c r="A39" s="501" t="s">
        <v>2045</v>
      </c>
      <c r="B39" s="501" t="s">
        <v>2045</v>
      </c>
      <c r="C39" s="2276"/>
      <c r="D39" s="2276"/>
      <c r="E39" s="2277"/>
      <c r="F39" s="129" t="s">
        <v>2046</v>
      </c>
      <c r="G39" s="86"/>
      <c r="H39" s="86">
        <v>2.9999999999999997E-4</v>
      </c>
      <c r="I39" s="86" t="s">
        <v>1396</v>
      </c>
      <c r="J39" s="86">
        <v>425</v>
      </c>
      <c r="K39" s="89">
        <v>490</v>
      </c>
      <c r="O39" s="53"/>
      <c r="Q39" s="52"/>
      <c r="R39" s="52"/>
      <c r="S39" s="52"/>
    </row>
    <row r="40" spans="1:19" ht="30.75" customHeight="1">
      <c r="A40" s="501" t="s">
        <v>2047</v>
      </c>
      <c r="B40" s="501" t="s">
        <v>2047</v>
      </c>
      <c r="C40" s="2276"/>
      <c r="D40" s="2276"/>
      <c r="E40" s="2277"/>
      <c r="F40" s="129" t="s">
        <v>2046</v>
      </c>
      <c r="G40" s="86"/>
      <c r="H40" s="86">
        <v>2.9999999999999997E-4</v>
      </c>
      <c r="I40" s="86" t="s">
        <v>1396</v>
      </c>
      <c r="J40" s="86">
        <v>485</v>
      </c>
      <c r="K40" s="89">
        <v>555</v>
      </c>
      <c r="O40" s="53"/>
      <c r="Q40" s="52"/>
      <c r="R40" s="52"/>
      <c r="S40" s="52"/>
    </row>
    <row r="41" spans="1:19" ht="21" customHeight="1">
      <c r="A41" s="1833" t="s">
        <v>2048</v>
      </c>
      <c r="B41" s="502" t="s">
        <v>2048</v>
      </c>
      <c r="C41" s="2276"/>
      <c r="D41" s="2276"/>
      <c r="E41" s="2277"/>
      <c r="F41" s="481" t="s">
        <v>2049</v>
      </c>
      <c r="G41" s="451"/>
      <c r="H41" s="451"/>
      <c r="I41" s="451"/>
      <c r="J41" s="451">
        <v>630</v>
      </c>
      <c r="K41" s="452">
        <v>680</v>
      </c>
      <c r="O41" s="53"/>
      <c r="Q41" s="52"/>
      <c r="R41" s="52"/>
      <c r="S41" s="52"/>
    </row>
    <row r="42" spans="1:19" ht="15.75" customHeight="1">
      <c r="A42" s="1833" t="s">
        <v>2050</v>
      </c>
      <c r="B42" s="502" t="s">
        <v>2050</v>
      </c>
      <c r="C42" s="2276"/>
      <c r="D42" s="2276"/>
      <c r="E42" s="2277"/>
      <c r="F42" s="481" t="s">
        <v>2051</v>
      </c>
      <c r="G42" s="451"/>
      <c r="H42" s="451"/>
      <c r="I42" s="451"/>
      <c r="J42" s="451">
        <v>755</v>
      </c>
      <c r="K42" s="452">
        <v>815</v>
      </c>
      <c r="O42" s="53"/>
      <c r="Q42" s="52"/>
      <c r="R42" s="52"/>
      <c r="S42" s="52"/>
    </row>
    <row r="43" spans="1:19" ht="15.75" customHeight="1">
      <c r="A43" s="496" t="s">
        <v>2052</v>
      </c>
      <c r="B43" s="1861" t="s">
        <v>2052</v>
      </c>
      <c r="C43" s="2276"/>
      <c r="D43" s="2276"/>
      <c r="E43" s="2277"/>
      <c r="F43" s="481" t="s">
        <v>2053</v>
      </c>
      <c r="G43" s="451"/>
      <c r="H43" s="451"/>
      <c r="I43" s="451"/>
      <c r="J43" s="451">
        <v>875</v>
      </c>
      <c r="K43" s="452">
        <v>945</v>
      </c>
      <c r="O43" s="53"/>
      <c r="Q43" s="52"/>
      <c r="R43" s="52"/>
      <c r="S43" s="52"/>
    </row>
    <row r="44" spans="1:19" ht="42" customHeight="1">
      <c r="A44" s="355" t="s">
        <v>8570</v>
      </c>
      <c r="B44" s="1825" t="s">
        <v>2054</v>
      </c>
      <c r="C44" s="2134"/>
      <c r="D44" s="2134"/>
      <c r="E44" s="2278" t="s">
        <v>2034</v>
      </c>
      <c r="F44" s="80" t="s">
        <v>2055</v>
      </c>
      <c r="G44" s="80">
        <v>0.02</v>
      </c>
      <c r="H44" s="81">
        <v>2.0000000000000001E-4</v>
      </c>
      <c r="I44" s="81" t="s">
        <v>1396</v>
      </c>
      <c r="J44" s="80">
        <v>250</v>
      </c>
      <c r="K44" s="82">
        <v>285</v>
      </c>
      <c r="O44" s="53"/>
      <c r="Q44" s="52"/>
      <c r="R44" s="52"/>
      <c r="S44" s="52"/>
    </row>
    <row r="45" spans="1:19" ht="31.5" customHeight="1">
      <c r="A45" s="1822" t="s">
        <v>8565</v>
      </c>
      <c r="B45" s="446" t="s">
        <v>2056</v>
      </c>
      <c r="C45" s="2134"/>
      <c r="D45" s="2134"/>
      <c r="E45" s="2278"/>
      <c r="F45" s="80" t="s">
        <v>2057</v>
      </c>
      <c r="G45" s="80">
        <v>0.1</v>
      </c>
      <c r="H45" s="81">
        <v>3.0000000000000001E-3</v>
      </c>
      <c r="I45" s="81" t="s">
        <v>1396</v>
      </c>
      <c r="J45" s="80">
        <v>555</v>
      </c>
      <c r="K45" s="82">
        <v>640</v>
      </c>
      <c r="O45" s="53"/>
      <c r="Q45" s="52"/>
      <c r="R45" s="52"/>
      <c r="S45" s="52"/>
    </row>
    <row r="46" spans="1:19" ht="15" customHeight="1">
      <c r="A46" s="1862" t="s">
        <v>2058</v>
      </c>
      <c r="B46" s="1842" t="s">
        <v>2058</v>
      </c>
      <c r="C46" s="2134"/>
      <c r="D46" s="2134"/>
      <c r="E46" s="2278"/>
      <c r="F46" s="504" t="s">
        <v>2059</v>
      </c>
      <c r="G46" s="504">
        <v>0.1</v>
      </c>
      <c r="H46" s="504">
        <v>1E-3</v>
      </c>
      <c r="I46" s="504" t="s">
        <v>1396</v>
      </c>
      <c r="J46" s="504">
        <v>530</v>
      </c>
      <c r="K46" s="505">
        <v>610</v>
      </c>
      <c r="N46" s="506"/>
      <c r="O46" s="53"/>
      <c r="Q46" s="52"/>
      <c r="R46" s="52"/>
      <c r="S46" s="52"/>
    </row>
    <row r="47" spans="1:19" ht="40.5" customHeight="1">
      <c r="A47" s="401" t="s">
        <v>8576</v>
      </c>
      <c r="B47" s="1825" t="s">
        <v>2060</v>
      </c>
      <c r="C47" s="2134"/>
      <c r="D47" s="2134"/>
      <c r="E47" s="2278"/>
      <c r="F47" s="99" t="s">
        <v>2061</v>
      </c>
      <c r="G47" s="99">
        <v>0.32</v>
      </c>
      <c r="H47" s="140">
        <v>5.0000000000000001E-3</v>
      </c>
      <c r="I47" s="140" t="s">
        <v>1396</v>
      </c>
      <c r="J47" s="99">
        <v>1730</v>
      </c>
      <c r="K47" s="136">
        <v>1995</v>
      </c>
      <c r="O47" s="53"/>
      <c r="Q47" s="52"/>
      <c r="R47" s="52"/>
      <c r="S47" s="52"/>
    </row>
    <row r="48" spans="1:19" ht="43.5" customHeight="1">
      <c r="A48" s="1822" t="s">
        <v>8577</v>
      </c>
      <c r="B48" s="1844" t="s">
        <v>2062</v>
      </c>
      <c r="C48" s="2134"/>
      <c r="D48" s="2134"/>
      <c r="E48" s="2278"/>
      <c r="F48" s="80" t="s">
        <v>2063</v>
      </c>
      <c r="G48" s="80">
        <v>0.64</v>
      </c>
      <c r="H48" s="81">
        <v>0.02</v>
      </c>
      <c r="I48" s="81" t="s">
        <v>1396</v>
      </c>
      <c r="J48" s="80">
        <v>4125</v>
      </c>
      <c r="K48" s="82">
        <v>4755</v>
      </c>
      <c r="O48" s="53"/>
      <c r="Q48" s="52"/>
      <c r="R48" s="52"/>
      <c r="S48" s="52"/>
    </row>
    <row r="49" spans="1:19" ht="15" customHeight="1">
      <c r="A49" s="507" t="s">
        <v>2064</v>
      </c>
      <c r="B49" s="507" t="s">
        <v>2064</v>
      </c>
      <c r="C49" s="2134"/>
      <c r="D49" s="2134"/>
      <c r="E49" s="2278"/>
      <c r="F49" s="94" t="s">
        <v>2065</v>
      </c>
      <c r="G49" s="94">
        <v>0.64</v>
      </c>
      <c r="H49" s="94">
        <v>0.03</v>
      </c>
      <c r="I49" s="94" t="s">
        <v>1396</v>
      </c>
      <c r="J49" s="94">
        <v>3770</v>
      </c>
      <c r="K49" s="96">
        <v>4350</v>
      </c>
      <c r="N49" s="506"/>
      <c r="O49" s="53"/>
      <c r="Q49" s="52"/>
      <c r="R49" s="52"/>
      <c r="S49" s="52"/>
    </row>
    <row r="50" spans="1:19" ht="39.75" customHeight="1">
      <c r="A50" s="364" t="s">
        <v>8578</v>
      </c>
      <c r="B50" s="1825" t="s">
        <v>2066</v>
      </c>
      <c r="C50" s="2134"/>
      <c r="D50" s="2134"/>
      <c r="E50" s="2278"/>
      <c r="F50" s="80" t="s">
        <v>2067</v>
      </c>
      <c r="G50" s="80">
        <v>0.6</v>
      </c>
      <c r="H50" s="81">
        <v>0.01</v>
      </c>
      <c r="I50" s="81" t="s">
        <v>1396</v>
      </c>
      <c r="J50" s="80">
        <v>3355</v>
      </c>
      <c r="K50" s="82">
        <v>3870</v>
      </c>
      <c r="O50" s="53"/>
      <c r="Q50" s="52"/>
      <c r="R50" s="52"/>
      <c r="S50" s="52"/>
    </row>
    <row r="51" spans="1:19" ht="46.5" customHeight="1">
      <c r="A51" s="401" t="s">
        <v>8579</v>
      </c>
      <c r="B51" s="1825" t="s">
        <v>2068</v>
      </c>
      <c r="C51" s="2134"/>
      <c r="D51" s="2134"/>
      <c r="E51" s="2278"/>
      <c r="F51" s="80" t="s">
        <v>2069</v>
      </c>
      <c r="G51" s="80">
        <v>0.8</v>
      </c>
      <c r="H51" s="81">
        <v>0.02</v>
      </c>
      <c r="I51" s="81" t="s">
        <v>1396</v>
      </c>
      <c r="J51" s="80">
        <v>4460</v>
      </c>
      <c r="K51" s="82">
        <v>5145</v>
      </c>
      <c r="O51" s="53"/>
      <c r="Q51" s="52"/>
      <c r="R51" s="52"/>
      <c r="S51" s="52"/>
    </row>
    <row r="52" spans="1:19" ht="15" customHeight="1">
      <c r="A52" s="474" t="s">
        <v>2070</v>
      </c>
      <c r="B52" s="475" t="s">
        <v>2070</v>
      </c>
      <c r="C52" s="2250"/>
      <c r="D52" s="2250"/>
      <c r="E52" s="2268" t="s">
        <v>2034</v>
      </c>
      <c r="F52" s="451" t="s">
        <v>2071</v>
      </c>
      <c r="G52" s="451">
        <v>1</v>
      </c>
      <c r="H52" s="451"/>
      <c r="I52" s="451"/>
      <c r="J52" s="451">
        <v>5330</v>
      </c>
      <c r="K52" s="452">
        <v>6150</v>
      </c>
      <c r="O52" s="53"/>
      <c r="Q52" s="52"/>
      <c r="R52" s="52"/>
      <c r="S52" s="52"/>
    </row>
    <row r="53" spans="1:19" ht="15" customHeight="1">
      <c r="A53" s="474" t="s">
        <v>2072</v>
      </c>
      <c r="B53" s="475" t="s">
        <v>2072</v>
      </c>
      <c r="C53" s="2250"/>
      <c r="D53" s="2250"/>
      <c r="E53" s="2268"/>
      <c r="F53" s="451" t="s">
        <v>2073</v>
      </c>
      <c r="G53" s="451">
        <v>0.15</v>
      </c>
      <c r="H53" s="451"/>
      <c r="I53" s="451"/>
      <c r="J53" s="451">
        <v>985</v>
      </c>
      <c r="K53" s="452">
        <v>1135</v>
      </c>
      <c r="O53" s="53"/>
      <c r="Q53" s="52"/>
      <c r="R53" s="52"/>
      <c r="S53" s="52"/>
    </row>
    <row r="54" spans="1:19" ht="15" customHeight="1">
      <c r="A54" s="494" t="s">
        <v>2074</v>
      </c>
      <c r="B54" s="1831" t="s">
        <v>2074</v>
      </c>
      <c r="C54" s="2250"/>
      <c r="D54" s="2250"/>
      <c r="E54" s="2268"/>
      <c r="F54" s="451" t="s">
        <v>2075</v>
      </c>
      <c r="G54" s="451">
        <v>0.08</v>
      </c>
      <c r="H54" s="451"/>
      <c r="I54" s="451"/>
      <c r="J54" s="451">
        <v>560</v>
      </c>
      <c r="K54" s="452">
        <v>645</v>
      </c>
      <c r="O54" s="53"/>
      <c r="Q54" s="52"/>
      <c r="R54" s="52"/>
      <c r="S54" s="52"/>
    </row>
    <row r="55" spans="1:19" ht="50.25" customHeight="1">
      <c r="A55" s="474" t="s">
        <v>2076</v>
      </c>
      <c r="B55" s="481" t="s">
        <v>2076</v>
      </c>
      <c r="C55" s="2244"/>
      <c r="D55" s="2244"/>
      <c r="E55" s="2268"/>
      <c r="F55" s="451" t="s">
        <v>2077</v>
      </c>
      <c r="G55" s="451">
        <v>2.5000000000000001E-2</v>
      </c>
      <c r="H55" s="451"/>
      <c r="I55" s="451"/>
      <c r="J55" s="451">
        <v>195</v>
      </c>
      <c r="K55" s="452">
        <v>225</v>
      </c>
      <c r="O55" s="53"/>
      <c r="Q55" s="52"/>
      <c r="R55" s="52"/>
      <c r="S55" s="52"/>
    </row>
    <row r="56" spans="1:19" ht="37.5" customHeight="1">
      <c r="A56" s="1858" t="s">
        <v>2078</v>
      </c>
      <c r="B56" s="1831" t="s">
        <v>2078</v>
      </c>
      <c r="C56" s="2244"/>
      <c r="D56" s="2244"/>
      <c r="E56" s="2268"/>
      <c r="F56" s="451" t="s">
        <v>2079</v>
      </c>
      <c r="G56" s="451">
        <v>0.25</v>
      </c>
      <c r="H56" s="451"/>
      <c r="I56" s="451"/>
      <c r="J56" s="451">
        <v>1820</v>
      </c>
      <c r="K56" s="452">
        <v>2100</v>
      </c>
      <c r="O56" s="53"/>
      <c r="Q56" s="52"/>
      <c r="R56" s="52"/>
      <c r="S56" s="52"/>
    </row>
    <row r="57" spans="1:19" ht="37.5" customHeight="1">
      <c r="A57" s="1858" t="s">
        <v>2080</v>
      </c>
      <c r="B57" s="1831" t="s">
        <v>2080</v>
      </c>
      <c r="C57" s="2244"/>
      <c r="D57" s="2244"/>
      <c r="E57" s="2268"/>
      <c r="F57" s="451" t="s">
        <v>2081</v>
      </c>
      <c r="G57" s="451">
        <v>4.4999999999999998E-2</v>
      </c>
      <c r="H57" s="451"/>
      <c r="I57" s="451"/>
      <c r="J57" s="451">
        <v>330</v>
      </c>
      <c r="K57" s="452">
        <v>380</v>
      </c>
      <c r="O57" s="53"/>
      <c r="Q57" s="52"/>
      <c r="R57" s="52"/>
      <c r="S57" s="52"/>
    </row>
    <row r="58" spans="1:19" ht="37.5" customHeight="1">
      <c r="A58" s="494" t="s">
        <v>2082</v>
      </c>
      <c r="B58" s="1831" t="s">
        <v>2082</v>
      </c>
      <c r="C58" s="2244"/>
      <c r="D58" s="2244"/>
      <c r="E58" s="2268"/>
      <c r="F58" s="478" t="s">
        <v>2083</v>
      </c>
      <c r="G58" s="478">
        <v>45</v>
      </c>
      <c r="H58" s="478"/>
      <c r="I58" s="478"/>
      <c r="J58" s="478">
        <v>3250</v>
      </c>
      <c r="K58" s="495">
        <v>3750</v>
      </c>
      <c r="O58" s="53"/>
      <c r="Q58" s="52"/>
      <c r="R58" s="52"/>
      <c r="S58" s="52"/>
    </row>
    <row r="59" spans="1:19" ht="37.5" customHeight="1">
      <c r="A59" s="474" t="s">
        <v>2084</v>
      </c>
      <c r="B59" s="481" t="s">
        <v>2084</v>
      </c>
      <c r="C59" s="2244"/>
      <c r="D59" s="2244"/>
      <c r="E59" s="2268"/>
      <c r="F59" s="451" t="s">
        <v>2085</v>
      </c>
      <c r="G59" s="451">
        <v>4.4999999999999998E-2</v>
      </c>
      <c r="H59" s="451"/>
      <c r="I59" s="451"/>
      <c r="J59" s="451">
        <v>380</v>
      </c>
      <c r="K59" s="452">
        <v>435</v>
      </c>
      <c r="O59" s="53"/>
      <c r="Q59" s="52"/>
      <c r="R59" s="52"/>
      <c r="S59" s="52"/>
    </row>
    <row r="60" spans="1:19" ht="37.5" customHeight="1">
      <c r="A60" s="1858" t="s">
        <v>2086</v>
      </c>
      <c r="B60" s="1831" t="s">
        <v>2086</v>
      </c>
      <c r="C60" s="2244"/>
      <c r="D60" s="2244"/>
      <c r="E60" s="2268"/>
      <c r="F60" s="451" t="s">
        <v>2087</v>
      </c>
      <c r="G60" s="451">
        <v>0.08</v>
      </c>
      <c r="H60" s="451"/>
      <c r="I60" s="451"/>
      <c r="J60" s="451">
        <v>645</v>
      </c>
      <c r="K60" s="452">
        <v>745</v>
      </c>
      <c r="O60" s="53"/>
      <c r="Q60" s="52"/>
      <c r="R60" s="52"/>
      <c r="S60" s="52"/>
    </row>
    <row r="61" spans="1:19" ht="37.5" customHeight="1">
      <c r="A61" s="1858" t="s">
        <v>2088</v>
      </c>
      <c r="B61" s="1831" t="s">
        <v>2088</v>
      </c>
      <c r="C61" s="2244"/>
      <c r="D61" s="2244"/>
      <c r="E61" s="2268"/>
      <c r="F61" s="451" t="s">
        <v>2089</v>
      </c>
      <c r="G61" s="451">
        <v>0.1</v>
      </c>
      <c r="H61" s="451"/>
      <c r="I61" s="451"/>
      <c r="J61" s="451">
        <v>735</v>
      </c>
      <c r="K61" s="452">
        <v>850</v>
      </c>
      <c r="O61" s="53"/>
      <c r="Q61" s="52"/>
      <c r="R61" s="52"/>
      <c r="S61" s="52"/>
    </row>
    <row r="62" spans="1:19" ht="37.5" customHeight="1">
      <c r="A62" s="1858" t="s">
        <v>2090</v>
      </c>
      <c r="B62" s="1831" t="s">
        <v>2090</v>
      </c>
      <c r="C62" s="2244"/>
      <c r="D62" s="2244"/>
      <c r="E62" s="2268"/>
      <c r="F62" s="451" t="s">
        <v>2091</v>
      </c>
      <c r="G62" s="451">
        <v>1.9</v>
      </c>
      <c r="H62" s="451"/>
      <c r="I62" s="451"/>
      <c r="J62" s="451">
        <v>5835</v>
      </c>
      <c r="K62" s="452">
        <v>6730</v>
      </c>
      <c r="O62" s="53"/>
      <c r="Q62" s="52"/>
      <c r="R62" s="52"/>
      <c r="S62" s="52"/>
    </row>
    <row r="63" spans="1:19" ht="37.5" customHeight="1">
      <c r="A63" s="1858" t="s">
        <v>2092</v>
      </c>
      <c r="B63" s="1831" t="s">
        <v>2092</v>
      </c>
      <c r="C63" s="2244"/>
      <c r="D63" s="2244"/>
      <c r="E63" s="2268"/>
      <c r="F63" s="451" t="s">
        <v>2093</v>
      </c>
      <c r="G63" s="451">
        <v>4.4999999999999998E-2</v>
      </c>
      <c r="H63" s="451"/>
      <c r="I63" s="451"/>
      <c r="J63" s="451">
        <v>405</v>
      </c>
      <c r="K63" s="452">
        <v>465</v>
      </c>
      <c r="O63" s="53"/>
      <c r="Q63" s="52"/>
      <c r="R63" s="52"/>
      <c r="S63" s="52"/>
    </row>
    <row r="64" spans="1:19" ht="37.5" customHeight="1">
      <c r="A64" s="474" t="s">
        <v>2094</v>
      </c>
      <c r="B64" s="481" t="s">
        <v>2094</v>
      </c>
      <c r="C64" s="2244"/>
      <c r="D64" s="2244"/>
      <c r="E64" s="2268"/>
      <c r="F64" s="451" t="s">
        <v>2093</v>
      </c>
      <c r="G64" s="451">
        <v>0.45</v>
      </c>
      <c r="H64" s="451"/>
      <c r="I64" s="451"/>
      <c r="J64" s="451">
        <v>3770</v>
      </c>
      <c r="K64" s="452">
        <v>4350</v>
      </c>
      <c r="O64" s="53"/>
      <c r="Q64" s="52"/>
      <c r="R64" s="52"/>
      <c r="S64" s="52"/>
    </row>
    <row r="65" spans="1:19" ht="37.5" customHeight="1">
      <c r="A65" s="1858" t="s">
        <v>2095</v>
      </c>
      <c r="B65" s="1831" t="s">
        <v>2095</v>
      </c>
      <c r="C65" s="2244"/>
      <c r="D65" s="2244"/>
      <c r="E65" s="2268"/>
      <c r="F65" s="451" t="s">
        <v>2096</v>
      </c>
      <c r="G65" s="451">
        <v>0.03</v>
      </c>
      <c r="H65" s="451"/>
      <c r="I65" s="451"/>
      <c r="J65" s="451">
        <v>335</v>
      </c>
      <c r="K65" s="452">
        <v>385</v>
      </c>
      <c r="O65" s="53"/>
      <c r="Q65" s="52"/>
      <c r="R65" s="52"/>
      <c r="S65" s="52"/>
    </row>
    <row r="66" spans="1:19" ht="37.5" customHeight="1">
      <c r="A66" s="1858" t="s">
        <v>2097</v>
      </c>
      <c r="B66" s="1831" t="s">
        <v>2097</v>
      </c>
      <c r="C66" s="2244"/>
      <c r="D66" s="2244"/>
      <c r="E66" s="2268"/>
      <c r="F66" s="451" t="s">
        <v>2098</v>
      </c>
      <c r="G66" s="451">
        <v>0.3</v>
      </c>
      <c r="H66" s="451"/>
      <c r="I66" s="451"/>
      <c r="J66" s="451">
        <v>2900</v>
      </c>
      <c r="K66" s="452">
        <v>3345</v>
      </c>
      <c r="O66" s="53"/>
      <c r="Q66" s="52"/>
      <c r="R66" s="52"/>
      <c r="S66" s="52"/>
    </row>
    <row r="67" spans="1:19" ht="37.5" customHeight="1">
      <c r="A67" s="1858" t="s">
        <v>2099</v>
      </c>
      <c r="B67" s="1831" t="s">
        <v>2099</v>
      </c>
      <c r="C67" s="2244"/>
      <c r="D67" s="2244"/>
      <c r="E67" s="2268"/>
      <c r="F67" s="451" t="s">
        <v>2089</v>
      </c>
      <c r="G67" s="451">
        <v>0.1</v>
      </c>
      <c r="H67" s="451"/>
      <c r="I67" s="451"/>
      <c r="J67" s="451">
        <v>800</v>
      </c>
      <c r="K67" s="452">
        <v>925</v>
      </c>
      <c r="O67" s="53"/>
      <c r="Q67" s="52"/>
      <c r="R67" s="52"/>
      <c r="S67" s="52"/>
    </row>
    <row r="68" spans="1:19" ht="37.5" customHeight="1">
      <c r="A68" s="1858" t="s">
        <v>2100</v>
      </c>
      <c r="B68" s="1831" t="s">
        <v>2100</v>
      </c>
      <c r="C68" s="2250"/>
      <c r="D68" s="2250"/>
      <c r="E68" s="2268"/>
      <c r="F68" s="451" t="s">
        <v>2101</v>
      </c>
      <c r="G68" s="451">
        <v>4.4999999999999998E-2</v>
      </c>
      <c r="H68" s="451"/>
      <c r="I68" s="451"/>
      <c r="J68" s="451">
        <v>445</v>
      </c>
      <c r="K68" s="452">
        <v>510</v>
      </c>
      <c r="O68" s="53"/>
      <c r="Q68" s="52"/>
      <c r="R68" s="52"/>
      <c r="S68" s="52"/>
    </row>
    <row r="69" spans="1:19" ht="37.5" customHeight="1">
      <c r="A69" s="1858" t="s">
        <v>2102</v>
      </c>
      <c r="B69" s="1831" t="s">
        <v>2102</v>
      </c>
      <c r="C69" s="2250"/>
      <c r="D69" s="2250"/>
      <c r="E69" s="2268"/>
      <c r="F69" s="451" t="s">
        <v>2103</v>
      </c>
      <c r="G69" s="451">
        <v>0.45</v>
      </c>
      <c r="H69" s="451"/>
      <c r="I69" s="451"/>
      <c r="J69" s="451">
        <v>4135</v>
      </c>
      <c r="K69" s="452">
        <v>4770</v>
      </c>
      <c r="O69" s="53"/>
      <c r="Q69" s="52"/>
      <c r="R69" s="52"/>
      <c r="S69" s="52"/>
    </row>
    <row r="70" spans="1:19" ht="37.5" customHeight="1">
      <c r="A70" s="1858" t="s">
        <v>2104</v>
      </c>
      <c r="B70" s="1831" t="s">
        <v>2104</v>
      </c>
      <c r="C70" s="2250"/>
      <c r="D70" s="2250"/>
      <c r="E70" s="2268"/>
      <c r="F70" s="451" t="s">
        <v>2105</v>
      </c>
      <c r="G70" s="451">
        <v>4.4999999999999998E-2</v>
      </c>
      <c r="H70" s="451"/>
      <c r="I70" s="451"/>
      <c r="J70" s="451">
        <v>445</v>
      </c>
      <c r="K70" s="452">
        <v>510</v>
      </c>
      <c r="O70" s="53"/>
      <c r="Q70" s="52"/>
      <c r="R70" s="52"/>
      <c r="S70" s="52"/>
    </row>
    <row r="71" spans="1:19" ht="37.5" customHeight="1">
      <c r="A71" s="1858" t="s">
        <v>2106</v>
      </c>
      <c r="B71" s="1831" t="s">
        <v>2106</v>
      </c>
      <c r="C71" s="2250"/>
      <c r="D71" s="2250"/>
      <c r="E71" s="2268"/>
      <c r="F71" s="451" t="s">
        <v>2107</v>
      </c>
      <c r="G71" s="451">
        <v>0.45</v>
      </c>
      <c r="H71" s="451"/>
      <c r="I71" s="451"/>
      <c r="J71" s="451">
        <v>4135</v>
      </c>
      <c r="K71" s="452">
        <v>4770</v>
      </c>
      <c r="O71" s="53"/>
      <c r="Q71" s="52"/>
      <c r="R71" s="52"/>
      <c r="S71" s="52"/>
    </row>
    <row r="72" spans="1:19" ht="37.5" customHeight="1">
      <c r="A72" s="1858" t="s">
        <v>2108</v>
      </c>
      <c r="B72" s="1831" t="s">
        <v>2108</v>
      </c>
      <c r="C72" s="2250"/>
      <c r="D72" s="2250"/>
      <c r="E72" s="2268"/>
      <c r="F72" s="451" t="s">
        <v>2109</v>
      </c>
      <c r="G72" s="451">
        <v>4.4999999999999998E-2</v>
      </c>
      <c r="H72" s="451"/>
      <c r="I72" s="451"/>
      <c r="J72" s="451">
        <v>445</v>
      </c>
      <c r="K72" s="452">
        <v>510</v>
      </c>
      <c r="O72" s="53"/>
      <c r="Q72" s="52"/>
      <c r="R72" s="52"/>
      <c r="S72" s="52"/>
    </row>
    <row r="73" spans="1:19" ht="37.5" customHeight="1">
      <c r="A73" s="1858" t="s">
        <v>2110</v>
      </c>
      <c r="B73" s="1831" t="s">
        <v>2110</v>
      </c>
      <c r="C73" s="2250"/>
      <c r="D73" s="2250"/>
      <c r="E73" s="2268"/>
      <c r="F73" s="451" t="s">
        <v>2111</v>
      </c>
      <c r="G73" s="451">
        <v>0.45</v>
      </c>
      <c r="H73" s="451"/>
      <c r="I73" s="451"/>
      <c r="J73" s="451">
        <v>4135</v>
      </c>
      <c r="K73" s="452">
        <v>4770</v>
      </c>
      <c r="O73" s="53"/>
      <c r="Q73" s="52"/>
      <c r="R73" s="52"/>
      <c r="S73" s="52"/>
    </row>
    <row r="74" spans="1:19" ht="37.5" customHeight="1">
      <c r="A74" s="1858" t="s">
        <v>2112</v>
      </c>
      <c r="B74" s="1831" t="s">
        <v>2112</v>
      </c>
      <c r="C74" s="2250"/>
      <c r="D74" s="2250"/>
      <c r="E74" s="2268"/>
      <c r="F74" s="451" t="s">
        <v>2093</v>
      </c>
      <c r="G74" s="451">
        <v>4.4999999999999998E-2</v>
      </c>
      <c r="H74" s="451"/>
      <c r="I74" s="451"/>
      <c r="J74" s="451">
        <v>445</v>
      </c>
      <c r="K74" s="452">
        <v>510</v>
      </c>
      <c r="O74" s="53"/>
      <c r="Q74" s="52"/>
      <c r="R74" s="52"/>
      <c r="S74" s="52"/>
    </row>
    <row r="75" spans="1:19" ht="37.5" customHeight="1">
      <c r="A75" s="1858" t="s">
        <v>2113</v>
      </c>
      <c r="B75" s="1831" t="s">
        <v>2113</v>
      </c>
      <c r="C75" s="2250"/>
      <c r="D75" s="2250"/>
      <c r="E75" s="2268"/>
      <c r="F75" s="451" t="s">
        <v>2083</v>
      </c>
      <c r="G75" s="451">
        <v>0.45</v>
      </c>
      <c r="H75" s="451"/>
      <c r="I75" s="451"/>
      <c r="J75" s="451">
        <v>4135</v>
      </c>
      <c r="K75" s="452">
        <v>4770</v>
      </c>
      <c r="O75" s="53"/>
      <c r="Q75" s="52"/>
      <c r="R75" s="52"/>
      <c r="S75" s="52"/>
    </row>
    <row r="76" spans="1:19" ht="37.5" customHeight="1">
      <c r="A76" s="1858" t="s">
        <v>2114</v>
      </c>
      <c r="B76" s="1831" t="s">
        <v>2114</v>
      </c>
      <c r="C76" s="2250"/>
      <c r="D76" s="2250"/>
      <c r="E76" s="2268"/>
      <c r="F76" s="451" t="s">
        <v>2115</v>
      </c>
      <c r="G76" s="451">
        <v>4.4999999999999998E-2</v>
      </c>
      <c r="H76" s="451"/>
      <c r="I76" s="451"/>
      <c r="J76" s="451">
        <v>445</v>
      </c>
      <c r="K76" s="452">
        <v>510</v>
      </c>
      <c r="O76" s="53"/>
      <c r="Q76" s="52"/>
      <c r="R76" s="52"/>
      <c r="S76" s="52"/>
    </row>
    <row r="77" spans="1:19" ht="37.5" customHeight="1">
      <c r="A77" s="474" t="s">
        <v>2116</v>
      </c>
      <c r="B77" s="481" t="s">
        <v>2116</v>
      </c>
      <c r="C77" s="2250"/>
      <c r="D77" s="2250"/>
      <c r="E77" s="2268"/>
      <c r="F77" s="451" t="s">
        <v>2115</v>
      </c>
      <c r="G77" s="451">
        <v>0.45</v>
      </c>
      <c r="H77" s="451"/>
      <c r="I77" s="451"/>
      <c r="J77" s="451">
        <v>4135</v>
      </c>
      <c r="K77" s="452">
        <v>4770</v>
      </c>
      <c r="O77" s="53"/>
      <c r="Q77" s="52"/>
      <c r="R77" s="52"/>
      <c r="S77" s="52"/>
    </row>
    <row r="78" spans="1:19" ht="37.5" customHeight="1">
      <c r="A78" s="474" t="s">
        <v>2117</v>
      </c>
      <c r="B78" s="481" t="s">
        <v>2117</v>
      </c>
      <c r="C78" s="2250"/>
      <c r="D78" s="2250"/>
      <c r="E78" s="2268"/>
      <c r="F78" s="451" t="s">
        <v>2118</v>
      </c>
      <c r="G78" s="451">
        <v>4.4999999999999998E-2</v>
      </c>
      <c r="H78" s="451"/>
      <c r="I78" s="451"/>
      <c r="J78" s="451">
        <v>445</v>
      </c>
      <c r="K78" s="452">
        <v>510</v>
      </c>
      <c r="O78" s="53"/>
      <c r="Q78" s="52"/>
      <c r="R78" s="52"/>
      <c r="S78" s="52"/>
    </row>
    <row r="79" spans="1:19" ht="37.5" customHeight="1">
      <c r="A79" s="494" t="s">
        <v>2119</v>
      </c>
      <c r="B79" s="1832" t="s">
        <v>2119</v>
      </c>
      <c r="C79" s="2250"/>
      <c r="D79" s="2250"/>
      <c r="E79" s="2268"/>
      <c r="F79" s="478" t="s">
        <v>2120</v>
      </c>
      <c r="G79" s="478">
        <v>0.45</v>
      </c>
      <c r="H79" s="478"/>
      <c r="I79" s="478"/>
      <c r="J79" s="478">
        <v>4135</v>
      </c>
      <c r="K79" s="495">
        <v>4770</v>
      </c>
      <c r="O79" s="53"/>
      <c r="Q79" s="52"/>
      <c r="R79" s="52"/>
      <c r="S79" s="52"/>
    </row>
    <row r="80" spans="1:19" ht="12" customHeight="1">
      <c r="A80" s="2204" t="s">
        <v>2121</v>
      </c>
      <c r="B80" s="2205"/>
      <c r="C80" s="2205"/>
      <c r="D80" s="2205"/>
      <c r="E80" s="2205"/>
      <c r="F80" s="2205"/>
      <c r="G80" s="2205"/>
      <c r="H80" s="2205"/>
      <c r="I80" s="2205"/>
      <c r="J80" s="2205"/>
      <c r="K80" s="2206"/>
      <c r="O80" s="53"/>
      <c r="Q80" s="52"/>
      <c r="R80" s="52"/>
      <c r="S80" s="52"/>
    </row>
    <row r="81" spans="1:19" ht="34.5" customHeight="1">
      <c r="A81" s="1863" t="s">
        <v>2122</v>
      </c>
      <c r="B81" s="492" t="s">
        <v>2122</v>
      </c>
      <c r="C81" s="2267"/>
      <c r="D81" s="2267"/>
      <c r="E81" s="2260"/>
      <c r="F81" s="477" t="s">
        <v>2123</v>
      </c>
      <c r="G81" s="492">
        <v>0.32</v>
      </c>
      <c r="H81" s="492"/>
      <c r="I81" s="492" t="s">
        <v>158</v>
      </c>
      <c r="J81" s="492">
        <v>3125</v>
      </c>
      <c r="K81" s="493">
        <v>3375</v>
      </c>
      <c r="O81" s="53"/>
      <c r="Q81" s="52"/>
      <c r="R81" s="52"/>
      <c r="S81" s="52"/>
    </row>
    <row r="82" spans="1:19" ht="34.5" customHeight="1">
      <c r="A82" s="1863" t="s">
        <v>2124</v>
      </c>
      <c r="B82" s="1831" t="s">
        <v>2124</v>
      </c>
      <c r="C82" s="2267"/>
      <c r="D82" s="2267"/>
      <c r="E82" s="2260"/>
      <c r="F82" s="481" t="s">
        <v>2125</v>
      </c>
      <c r="G82" s="451">
        <v>0.34799999999999998</v>
      </c>
      <c r="H82" s="451"/>
      <c r="I82" s="451" t="s">
        <v>158</v>
      </c>
      <c r="J82" s="451">
        <v>3125</v>
      </c>
      <c r="K82" s="452">
        <v>3375</v>
      </c>
      <c r="O82" s="53"/>
      <c r="Q82" s="52"/>
      <c r="R82" s="52"/>
      <c r="S82" s="52"/>
    </row>
    <row r="83" spans="1:19" ht="34.5" customHeight="1">
      <c r="A83" s="496" t="s">
        <v>2126</v>
      </c>
      <c r="B83" s="1831" t="s">
        <v>2126</v>
      </c>
      <c r="C83" s="2267"/>
      <c r="D83" s="2267"/>
      <c r="E83" s="2260"/>
      <c r="F83" s="475" t="s">
        <v>2127</v>
      </c>
      <c r="G83" s="478">
        <v>0.27</v>
      </c>
      <c r="H83" s="478"/>
      <c r="I83" s="478" t="s">
        <v>158</v>
      </c>
      <c r="J83" s="478">
        <v>3625</v>
      </c>
      <c r="K83" s="495">
        <v>3920</v>
      </c>
      <c r="O83" s="53"/>
      <c r="Q83" s="52"/>
      <c r="R83" s="52"/>
      <c r="S83" s="52"/>
    </row>
    <row r="84" spans="1:19" ht="34.5" customHeight="1">
      <c r="A84" s="1858" t="s">
        <v>2128</v>
      </c>
      <c r="B84" s="1831" t="s">
        <v>2128</v>
      </c>
      <c r="C84" s="2262"/>
      <c r="D84" s="2262"/>
      <c r="E84" s="2260"/>
      <c r="F84" s="481" t="s">
        <v>2129</v>
      </c>
      <c r="G84" s="451">
        <v>0.36299999999999999</v>
      </c>
      <c r="H84" s="451"/>
      <c r="I84" s="451" t="s">
        <v>158</v>
      </c>
      <c r="J84" s="451">
        <v>4375</v>
      </c>
      <c r="K84" s="452">
        <v>4725</v>
      </c>
      <c r="O84" s="53"/>
      <c r="Q84" s="52"/>
      <c r="R84" s="52"/>
      <c r="S84" s="52"/>
    </row>
    <row r="85" spans="1:19" ht="34.5" customHeight="1">
      <c r="A85" s="508" t="s">
        <v>2130</v>
      </c>
      <c r="B85" s="475" t="s">
        <v>2130</v>
      </c>
      <c r="C85" s="2263"/>
      <c r="D85" s="2263"/>
      <c r="E85" s="2261"/>
      <c r="F85" s="475" t="s">
        <v>2131</v>
      </c>
      <c r="G85" s="478">
        <v>0.32200000000000001</v>
      </c>
      <c r="H85" s="478"/>
      <c r="I85" s="478" t="s">
        <v>158</v>
      </c>
      <c r="J85" s="478">
        <v>4375</v>
      </c>
      <c r="K85" s="495">
        <v>4725</v>
      </c>
      <c r="O85" s="53"/>
      <c r="Q85" s="52"/>
      <c r="R85" s="52"/>
      <c r="S85" s="52"/>
    </row>
    <row r="86" spans="1:19" ht="12" customHeight="1">
      <c r="A86" s="2204" t="s">
        <v>2132</v>
      </c>
      <c r="B86" s="2205"/>
      <c r="C86" s="2205"/>
      <c r="D86" s="2205"/>
      <c r="E86" s="2205"/>
      <c r="F86" s="2205"/>
      <c r="G86" s="2205"/>
      <c r="H86" s="2205"/>
      <c r="I86" s="2205"/>
      <c r="J86" s="2205"/>
      <c r="K86" s="2206"/>
      <c r="O86" s="53"/>
      <c r="Q86" s="52"/>
      <c r="R86" s="52"/>
      <c r="S86" s="52"/>
    </row>
    <row r="87" spans="1:19" ht="80.25" customHeight="1">
      <c r="A87" s="443" t="s">
        <v>1393</v>
      </c>
      <c r="B87" s="1826" t="s">
        <v>1393</v>
      </c>
      <c r="C87" s="151"/>
      <c r="D87" s="2170" t="s">
        <v>1394</v>
      </c>
      <c r="E87" s="2170"/>
      <c r="F87" s="75" t="s">
        <v>1395</v>
      </c>
      <c r="G87" s="75">
        <v>2.76</v>
      </c>
      <c r="H87" s="2170">
        <v>7.0000000000000001E-3</v>
      </c>
      <c r="I87" s="1835" t="s">
        <v>1396</v>
      </c>
      <c r="J87" s="75">
        <v>755</v>
      </c>
      <c r="K87" s="102">
        <v>810</v>
      </c>
      <c r="O87" s="53"/>
      <c r="Q87" s="52"/>
      <c r="R87" s="52"/>
      <c r="S87" s="52"/>
    </row>
    <row r="88" spans="1:19" ht="80.25" customHeight="1">
      <c r="A88" s="1822" t="s">
        <v>1397</v>
      </c>
      <c r="B88" s="1844" t="s">
        <v>1397</v>
      </c>
      <c r="C88" s="79"/>
      <c r="D88" s="2177" t="s">
        <v>1394</v>
      </c>
      <c r="E88" s="2177"/>
      <c r="F88" s="80" t="s">
        <v>1395</v>
      </c>
      <c r="G88" s="80">
        <v>3.48</v>
      </c>
      <c r="H88" s="2176"/>
      <c r="I88" s="81" t="s">
        <v>1396</v>
      </c>
      <c r="J88" s="80">
        <v>945</v>
      </c>
      <c r="K88" s="82">
        <v>1015</v>
      </c>
      <c r="O88" s="53"/>
      <c r="Q88" s="52"/>
      <c r="R88" s="52"/>
      <c r="S88" s="52"/>
    </row>
    <row r="89" spans="1:19" ht="80.25" customHeight="1">
      <c r="A89" s="1822" t="s">
        <v>1398</v>
      </c>
      <c r="B89" s="1844" t="s">
        <v>1398</v>
      </c>
      <c r="C89" s="79"/>
      <c r="D89" s="2177" t="s">
        <v>1394</v>
      </c>
      <c r="E89" s="2177"/>
      <c r="F89" s="80" t="s">
        <v>1399</v>
      </c>
      <c r="G89" s="80">
        <v>4.8</v>
      </c>
      <c r="H89" s="2177">
        <v>0.02</v>
      </c>
      <c r="I89" s="81" t="s">
        <v>1396</v>
      </c>
      <c r="J89" s="75">
        <v>1210</v>
      </c>
      <c r="K89" s="514">
        <v>1300</v>
      </c>
      <c r="O89" s="53"/>
      <c r="Q89" s="52"/>
      <c r="R89" s="52"/>
      <c r="S89" s="52"/>
    </row>
    <row r="90" spans="1:19" ht="84.75" customHeight="1">
      <c r="A90" s="1821" t="s">
        <v>1400</v>
      </c>
      <c r="B90" s="624" t="s">
        <v>1400</v>
      </c>
      <c r="C90" s="351"/>
      <c r="D90" s="2259" t="s">
        <v>1394</v>
      </c>
      <c r="E90" s="2259"/>
      <c r="F90" s="460" t="s">
        <v>2133</v>
      </c>
      <c r="G90" s="460">
        <v>4.5199999999999996</v>
      </c>
      <c r="H90" s="2177"/>
      <c r="I90" s="81" t="s">
        <v>1396</v>
      </c>
      <c r="J90" s="288">
        <v>1210</v>
      </c>
      <c r="K90" s="447">
        <v>1300</v>
      </c>
      <c r="O90" s="53"/>
      <c r="Q90" s="52"/>
      <c r="R90" s="52"/>
      <c r="S90" s="52"/>
    </row>
    <row r="91" spans="1:19">
      <c r="A91" s="2270" t="s">
        <v>2134</v>
      </c>
      <c r="B91" s="2270"/>
      <c r="C91" s="2270"/>
      <c r="D91" s="2270"/>
      <c r="E91" s="2270"/>
      <c r="F91" s="2270"/>
      <c r="G91" s="2270"/>
      <c r="H91" s="2270"/>
      <c r="I91" s="2270"/>
      <c r="J91" s="2270"/>
      <c r="K91" s="2271"/>
      <c r="Q91" s="52"/>
      <c r="R91" s="52"/>
      <c r="S91" s="52"/>
    </row>
    <row r="92" spans="1:19" ht="56.25" customHeight="1">
      <c r="A92" s="516" t="s">
        <v>2135</v>
      </c>
      <c r="B92" s="1856" t="s">
        <v>2135</v>
      </c>
      <c r="C92" s="2251"/>
      <c r="D92" s="2251"/>
      <c r="E92" s="451" t="s">
        <v>1416</v>
      </c>
      <c r="F92" s="451" t="s">
        <v>2136</v>
      </c>
      <c r="G92" s="451">
        <v>2</v>
      </c>
      <c r="H92" s="451"/>
      <c r="I92" s="451"/>
      <c r="J92" s="451">
        <v>1225</v>
      </c>
      <c r="K92" s="452">
        <v>1325</v>
      </c>
      <c r="O92" s="53"/>
      <c r="Q92" s="52"/>
      <c r="R92" s="52"/>
      <c r="S92" s="52"/>
    </row>
    <row r="93" spans="1:19" ht="56.25" customHeight="1">
      <c r="A93" s="443" t="s">
        <v>8569</v>
      </c>
      <c r="B93" s="1825" t="s">
        <v>1423</v>
      </c>
      <c r="C93" s="2134"/>
      <c r="D93" s="2134"/>
      <c r="E93" s="80" t="s">
        <v>1416</v>
      </c>
      <c r="F93" s="80" t="s">
        <v>1426</v>
      </c>
      <c r="G93" s="80">
        <v>3</v>
      </c>
      <c r="H93" s="80">
        <v>1E-3</v>
      </c>
      <c r="I93" s="81" t="s">
        <v>158</v>
      </c>
      <c r="J93" s="80">
        <v>1600</v>
      </c>
      <c r="K93" s="82">
        <v>1730</v>
      </c>
      <c r="N93" s="1161"/>
      <c r="O93" s="1221"/>
      <c r="Q93" s="52"/>
      <c r="R93" s="52"/>
      <c r="S93" s="52"/>
    </row>
    <row r="94" spans="1:19" ht="50.25" customHeight="1">
      <c r="A94" s="1843" t="s">
        <v>2137</v>
      </c>
      <c r="B94" s="1761" t="s">
        <v>2137</v>
      </c>
      <c r="C94" s="2213"/>
      <c r="D94" s="2213"/>
      <c r="E94" s="86"/>
      <c r="F94" s="112" t="s">
        <v>2046</v>
      </c>
      <c r="G94" s="112">
        <v>0.08</v>
      </c>
      <c r="H94" s="112">
        <v>1E-3</v>
      </c>
      <c r="I94" s="517" t="s">
        <v>1396</v>
      </c>
      <c r="J94" s="112">
        <v>450</v>
      </c>
      <c r="K94" s="137">
        <v>520</v>
      </c>
      <c r="N94" s="1161"/>
      <c r="O94" s="53"/>
      <c r="Q94" s="52"/>
      <c r="R94" s="52"/>
      <c r="S94" s="52"/>
    </row>
    <row r="95" spans="1:19" ht="64.5" customHeight="1">
      <c r="A95" s="1822" t="s">
        <v>1427</v>
      </c>
      <c r="B95" s="1844" t="s">
        <v>1427</v>
      </c>
      <c r="C95" s="2134"/>
      <c r="D95" s="2134"/>
      <c r="E95" s="80" t="s">
        <v>1416</v>
      </c>
      <c r="F95" s="80" t="s">
        <v>1428</v>
      </c>
      <c r="G95" s="80">
        <v>5</v>
      </c>
      <c r="H95" s="80">
        <v>8.0000000000000002E-3</v>
      </c>
      <c r="I95" s="81" t="s">
        <v>158</v>
      </c>
      <c r="J95" s="80">
        <v>2275</v>
      </c>
      <c r="K95" s="82">
        <v>2460</v>
      </c>
      <c r="N95" s="1161"/>
      <c r="O95" s="1221"/>
      <c r="Q95" s="52"/>
      <c r="R95" s="52"/>
      <c r="S95" s="52"/>
    </row>
    <row r="96" spans="1:19" ht="64.5" customHeight="1">
      <c r="A96" s="649" t="s">
        <v>1429</v>
      </c>
      <c r="B96" s="1839" t="s">
        <v>1429</v>
      </c>
      <c r="C96" s="2249"/>
      <c r="D96" s="2249"/>
      <c r="E96" s="81"/>
      <c r="F96" s="81" t="s">
        <v>1430</v>
      </c>
      <c r="G96" s="81">
        <v>5</v>
      </c>
      <c r="H96" s="81">
        <v>7.0000000000000001E-3</v>
      </c>
      <c r="I96" s="81" t="s">
        <v>158</v>
      </c>
      <c r="J96" s="81">
        <v>2275</v>
      </c>
      <c r="K96" s="198">
        <v>2460</v>
      </c>
      <c r="N96" s="1161"/>
      <c r="O96" s="1221"/>
      <c r="Q96" s="52"/>
      <c r="R96" s="52"/>
      <c r="S96" s="52"/>
    </row>
    <row r="97" spans="1:19" ht="41.25" customHeight="1">
      <c r="A97" s="1858" t="s">
        <v>2138</v>
      </c>
      <c r="B97" s="1831" t="s">
        <v>2138</v>
      </c>
      <c r="C97" s="2238"/>
      <c r="D97" s="2238"/>
      <c r="E97" s="492" t="s">
        <v>2019</v>
      </c>
      <c r="F97" s="492" t="s">
        <v>2139</v>
      </c>
      <c r="G97" s="492">
        <v>2.5</v>
      </c>
      <c r="H97" s="492"/>
      <c r="I97" s="492"/>
      <c r="J97" s="492">
        <v>555</v>
      </c>
      <c r="K97" s="493">
        <v>600</v>
      </c>
      <c r="O97" s="53"/>
      <c r="Q97" s="52"/>
      <c r="R97" s="52"/>
      <c r="S97" s="52"/>
    </row>
    <row r="98" spans="1:19" ht="39.75" customHeight="1">
      <c r="A98" s="1858" t="s">
        <v>2140</v>
      </c>
      <c r="B98" s="1831" t="s">
        <v>2140</v>
      </c>
      <c r="C98" s="2238"/>
      <c r="D98" s="2238"/>
      <c r="E98" s="492" t="s">
        <v>2019</v>
      </c>
      <c r="F98" s="492" t="s">
        <v>2139</v>
      </c>
      <c r="G98" s="492">
        <v>2.5</v>
      </c>
      <c r="H98" s="492"/>
      <c r="I98" s="492"/>
      <c r="J98" s="492">
        <v>555</v>
      </c>
      <c r="K98" s="493">
        <v>600</v>
      </c>
      <c r="O98" s="53"/>
      <c r="Q98" s="52"/>
      <c r="R98" s="52"/>
      <c r="S98" s="52"/>
    </row>
    <row r="99" spans="1:19" ht="69.75" customHeight="1">
      <c r="A99" s="401" t="s">
        <v>1431</v>
      </c>
      <c r="B99" s="1825" t="s">
        <v>1431</v>
      </c>
      <c r="C99" s="2134"/>
      <c r="D99" s="2134"/>
      <c r="E99" s="80" t="s">
        <v>1416</v>
      </c>
      <c r="F99" s="80" t="s">
        <v>1432</v>
      </c>
      <c r="G99" s="80">
        <v>10</v>
      </c>
      <c r="H99" s="80">
        <v>1.2E-2</v>
      </c>
      <c r="I99" s="81" t="s">
        <v>158</v>
      </c>
      <c r="J99" s="80">
        <v>8565</v>
      </c>
      <c r="K99" s="82">
        <v>9250</v>
      </c>
      <c r="N99" s="1161"/>
      <c r="O99" s="1221"/>
      <c r="Q99" s="52"/>
      <c r="R99" s="52"/>
      <c r="S99" s="52"/>
    </row>
    <row r="100" spans="1:19" ht="69" customHeight="1">
      <c r="A100" s="401" t="s">
        <v>1433</v>
      </c>
      <c r="B100" s="1825" t="s">
        <v>1433</v>
      </c>
      <c r="C100" s="2134"/>
      <c r="D100" s="2134"/>
      <c r="E100" s="80" t="s">
        <v>1416</v>
      </c>
      <c r="F100" s="80" t="s">
        <v>1434</v>
      </c>
      <c r="G100" s="80">
        <v>4.7</v>
      </c>
      <c r="H100" s="80">
        <v>5.0000000000000001E-3</v>
      </c>
      <c r="I100" s="81" t="s">
        <v>158</v>
      </c>
      <c r="J100" s="80">
        <v>2865</v>
      </c>
      <c r="K100" s="82">
        <v>3095</v>
      </c>
      <c r="O100" s="53"/>
      <c r="Q100" s="52"/>
      <c r="R100" s="52"/>
      <c r="S100" s="52"/>
    </row>
    <row r="101" spans="1:19" ht="54" customHeight="1">
      <c r="A101" s="649" t="s">
        <v>1435</v>
      </c>
      <c r="B101" s="1839" t="s">
        <v>1435</v>
      </c>
      <c r="C101" s="2249"/>
      <c r="D101" s="2249"/>
      <c r="E101" s="81" t="s">
        <v>1416</v>
      </c>
      <c r="F101" s="81" t="s">
        <v>1436</v>
      </c>
      <c r="G101" s="81">
        <v>9.6999999999999993</v>
      </c>
      <c r="H101" s="81">
        <v>1.0999999999999999E-2</v>
      </c>
      <c r="I101" s="81" t="s">
        <v>158</v>
      </c>
      <c r="J101" s="81">
        <v>3960</v>
      </c>
      <c r="K101" s="198">
        <v>4275</v>
      </c>
      <c r="O101" s="53"/>
      <c r="Q101" s="52"/>
      <c r="R101" s="52"/>
      <c r="S101" s="52"/>
    </row>
    <row r="102" spans="1:19" ht="54.75" customHeight="1">
      <c r="A102" s="649" t="s">
        <v>1437</v>
      </c>
      <c r="B102" s="1839" t="s">
        <v>1437</v>
      </c>
      <c r="C102" s="2249"/>
      <c r="D102" s="2249"/>
      <c r="E102" s="81" t="s">
        <v>1416</v>
      </c>
      <c r="F102" s="81" t="s">
        <v>1438</v>
      </c>
      <c r="G102" s="81">
        <v>10</v>
      </c>
      <c r="H102" s="81">
        <v>1.2E-2</v>
      </c>
      <c r="I102" s="81" t="s">
        <v>158</v>
      </c>
      <c r="J102" s="81">
        <v>4085</v>
      </c>
      <c r="K102" s="198">
        <v>4410</v>
      </c>
      <c r="O102" s="53"/>
      <c r="Q102" s="52"/>
      <c r="R102" s="52"/>
      <c r="S102" s="52"/>
    </row>
    <row r="103" spans="1:19" ht="54.75" customHeight="1">
      <c r="A103" s="494" t="s">
        <v>2141</v>
      </c>
      <c r="B103" s="1831" t="s">
        <v>2141</v>
      </c>
      <c r="C103" s="2244"/>
      <c r="D103" s="2244"/>
      <c r="E103" s="478" t="s">
        <v>2142</v>
      </c>
      <c r="F103" s="451" t="s">
        <v>2143</v>
      </c>
      <c r="G103" s="451">
        <v>4.5999999999999996</v>
      </c>
      <c r="H103" s="451"/>
      <c r="I103" s="451" t="s">
        <v>158</v>
      </c>
      <c r="J103" s="451">
        <v>1800</v>
      </c>
      <c r="K103" s="452">
        <v>1945</v>
      </c>
      <c r="O103" s="53"/>
      <c r="Q103" s="52"/>
      <c r="R103" s="52"/>
      <c r="S103" s="52"/>
    </row>
    <row r="104" spans="1:19" ht="54.75" customHeight="1">
      <c r="A104" s="494" t="s">
        <v>2144</v>
      </c>
      <c r="B104" s="1832" t="s">
        <v>2144</v>
      </c>
      <c r="C104" s="2250"/>
      <c r="D104" s="2250"/>
      <c r="E104" s="478" t="s">
        <v>2142</v>
      </c>
      <c r="F104" s="478" t="s">
        <v>2145</v>
      </c>
      <c r="G104" s="478">
        <v>5.0999999999999996</v>
      </c>
      <c r="H104" s="478"/>
      <c r="I104" s="478" t="s">
        <v>158</v>
      </c>
      <c r="J104" s="478">
        <v>2025</v>
      </c>
      <c r="K104" s="495">
        <v>2190</v>
      </c>
      <c r="O104" s="53"/>
      <c r="Q104" s="52"/>
      <c r="R104" s="52"/>
      <c r="S104" s="52"/>
    </row>
    <row r="105" spans="1:19">
      <c r="A105" s="2269" t="s">
        <v>2146</v>
      </c>
      <c r="B105" s="2270"/>
      <c r="C105" s="2270"/>
      <c r="D105" s="2270"/>
      <c r="E105" s="2270"/>
      <c r="F105" s="2270"/>
      <c r="G105" s="2270"/>
      <c r="H105" s="2270"/>
      <c r="I105" s="2270"/>
      <c r="J105" s="2270"/>
      <c r="K105" s="2271"/>
      <c r="Q105" s="52"/>
      <c r="R105" s="52"/>
      <c r="S105" s="52"/>
    </row>
    <row r="106" spans="1:19" ht="35.25" customHeight="1">
      <c r="A106" s="364" t="s">
        <v>2147</v>
      </c>
      <c r="B106" s="1826" t="s">
        <v>2147</v>
      </c>
      <c r="C106" s="518"/>
      <c r="D106" s="2245" t="s">
        <v>2034</v>
      </c>
      <c r="E106" s="75" t="s">
        <v>2148</v>
      </c>
      <c r="F106" s="75">
        <v>4.5</v>
      </c>
      <c r="G106" s="75">
        <v>23150</v>
      </c>
      <c r="H106" s="441">
        <v>0.08</v>
      </c>
      <c r="I106" s="442" t="s">
        <v>1396</v>
      </c>
      <c r="J106" s="441">
        <v>25305</v>
      </c>
      <c r="K106" s="312">
        <v>29200</v>
      </c>
      <c r="O106" s="53"/>
      <c r="Q106" s="52"/>
      <c r="R106" s="52"/>
      <c r="S106" s="52"/>
    </row>
    <row r="107" spans="1:19" ht="37.5" customHeight="1">
      <c r="A107" s="1864" t="s">
        <v>2149</v>
      </c>
      <c r="B107" s="1829" t="s">
        <v>2149</v>
      </c>
      <c r="C107" s="518"/>
      <c r="D107" s="2245"/>
      <c r="E107" s="86" t="s">
        <v>2150</v>
      </c>
      <c r="F107" s="86">
        <v>2.2999999999999998</v>
      </c>
      <c r="G107" s="86">
        <v>12080</v>
      </c>
      <c r="H107" s="114">
        <v>0.04</v>
      </c>
      <c r="I107" s="114" t="s">
        <v>1396</v>
      </c>
      <c r="J107" s="114">
        <v>13195</v>
      </c>
      <c r="K107" s="315">
        <v>15225</v>
      </c>
      <c r="O107" s="53"/>
      <c r="Q107" s="52"/>
      <c r="R107" s="52"/>
      <c r="S107" s="52"/>
    </row>
    <row r="108" spans="1:19" ht="37.5" customHeight="1">
      <c r="A108" s="1864" t="s">
        <v>2151</v>
      </c>
      <c r="B108" s="1829" t="s">
        <v>2151</v>
      </c>
      <c r="C108" s="518"/>
      <c r="D108" s="2245"/>
      <c r="E108" s="86" t="s">
        <v>2152</v>
      </c>
      <c r="F108" s="112">
        <v>1.1499999999999999</v>
      </c>
      <c r="G108" s="112">
        <v>5895</v>
      </c>
      <c r="H108" s="113">
        <v>0.02</v>
      </c>
      <c r="I108" s="113" t="s">
        <v>1396</v>
      </c>
      <c r="J108" s="113">
        <v>6435</v>
      </c>
      <c r="K108" s="315">
        <v>7425</v>
      </c>
      <c r="O108" s="53"/>
      <c r="Q108" s="52"/>
      <c r="R108" s="52"/>
      <c r="S108" s="52"/>
    </row>
    <row r="109" spans="1:19" ht="69" customHeight="1">
      <c r="A109" s="1864" t="s">
        <v>2153</v>
      </c>
      <c r="B109" s="1829" t="s">
        <v>2153</v>
      </c>
      <c r="C109" s="2246"/>
      <c r="D109" s="2245"/>
      <c r="E109" s="112" t="s">
        <v>2154</v>
      </c>
      <c r="F109" s="112">
        <v>9</v>
      </c>
      <c r="G109" s="112">
        <v>30565</v>
      </c>
      <c r="H109" s="113">
        <v>0.06</v>
      </c>
      <c r="I109" s="113" t="s">
        <v>1396</v>
      </c>
      <c r="J109" s="113">
        <v>33230</v>
      </c>
      <c r="K109" s="315">
        <v>38340</v>
      </c>
      <c r="O109" s="53"/>
      <c r="Q109" s="52"/>
      <c r="R109" s="52"/>
      <c r="S109" s="52"/>
    </row>
    <row r="110" spans="1:19" ht="69" customHeight="1">
      <c r="A110" s="1843" t="s">
        <v>2155</v>
      </c>
      <c r="B110" s="1761" t="s">
        <v>2155</v>
      </c>
      <c r="C110" s="2246"/>
      <c r="D110" s="2245"/>
      <c r="E110" s="112" t="s">
        <v>2156</v>
      </c>
      <c r="F110" s="112">
        <v>4.5</v>
      </c>
      <c r="G110" s="112">
        <v>15445</v>
      </c>
      <c r="H110" s="113">
        <v>0.03</v>
      </c>
      <c r="I110" s="113" t="s">
        <v>1396</v>
      </c>
      <c r="J110" s="113">
        <v>16770</v>
      </c>
      <c r="K110" s="315">
        <v>19350</v>
      </c>
      <c r="O110" s="53"/>
      <c r="Q110" s="52"/>
      <c r="R110" s="52"/>
      <c r="S110" s="52"/>
    </row>
    <row r="111" spans="1:19" ht="69" customHeight="1">
      <c r="A111" s="1864" t="s">
        <v>2157</v>
      </c>
      <c r="B111" s="1828" t="s">
        <v>2157</v>
      </c>
      <c r="C111" s="2209"/>
      <c r="D111" s="2122"/>
      <c r="E111" s="112" t="s">
        <v>2158</v>
      </c>
      <c r="F111" s="112">
        <v>2.25</v>
      </c>
      <c r="G111" s="112">
        <v>9365</v>
      </c>
      <c r="H111" s="113">
        <v>1.4999999999999999E-2</v>
      </c>
      <c r="I111" s="113" t="s">
        <v>1396</v>
      </c>
      <c r="J111" s="113">
        <v>10160</v>
      </c>
      <c r="K111" s="317">
        <v>11725</v>
      </c>
      <c r="O111" s="53"/>
      <c r="Q111" s="52"/>
      <c r="R111" s="52"/>
      <c r="S111" s="52"/>
    </row>
    <row r="112" spans="1:19">
      <c r="A112" s="2269" t="s">
        <v>2159</v>
      </c>
      <c r="B112" s="2270"/>
      <c r="C112" s="2270"/>
      <c r="D112" s="2270"/>
      <c r="E112" s="2270"/>
      <c r="F112" s="2270"/>
      <c r="G112" s="2270"/>
      <c r="H112" s="2270"/>
      <c r="I112" s="2270"/>
      <c r="J112" s="2270"/>
      <c r="K112" s="2271"/>
      <c r="O112" s="53"/>
      <c r="Q112" s="52"/>
      <c r="R112" s="52"/>
      <c r="S112" s="52"/>
    </row>
    <row r="113" spans="1:19" ht="55.5" customHeight="1">
      <c r="A113" s="496" t="s">
        <v>2160</v>
      </c>
      <c r="B113" s="492" t="s">
        <v>2160</v>
      </c>
      <c r="C113" s="2247"/>
      <c r="D113" s="2248" t="s">
        <v>2034</v>
      </c>
      <c r="E113" s="519" t="s">
        <v>2161</v>
      </c>
      <c r="F113" s="519"/>
      <c r="G113" s="519">
        <v>2595</v>
      </c>
      <c r="H113" s="511"/>
      <c r="I113" s="511"/>
      <c r="J113" s="511">
        <v>2805</v>
      </c>
      <c r="K113" s="1866">
        <f t="shared" ref="K113:K153" si="0">CEILING(1.23*M113, 5)</f>
        <v>0</v>
      </c>
      <c r="O113" s="53"/>
      <c r="Q113" s="52"/>
      <c r="R113" s="52"/>
      <c r="S113" s="52"/>
    </row>
    <row r="114" spans="1:19" ht="55.5" customHeight="1">
      <c r="A114" s="474" t="s">
        <v>2162</v>
      </c>
      <c r="B114" s="475" t="s">
        <v>2162</v>
      </c>
      <c r="C114" s="2247"/>
      <c r="D114" s="2248"/>
      <c r="E114" s="509" t="s">
        <v>2161</v>
      </c>
      <c r="F114" s="509"/>
      <c r="G114" s="509">
        <v>1355</v>
      </c>
      <c r="H114" s="513"/>
      <c r="I114" s="513"/>
      <c r="J114" s="513">
        <v>1465</v>
      </c>
      <c r="K114" s="520">
        <f t="shared" si="0"/>
        <v>0</v>
      </c>
      <c r="O114" s="53"/>
      <c r="Q114" s="52"/>
      <c r="R114" s="52"/>
      <c r="S114" s="52"/>
    </row>
    <row r="115" spans="1:19" ht="24.75" customHeight="1">
      <c r="A115" s="474" t="s">
        <v>2163</v>
      </c>
      <c r="B115" s="481" t="s">
        <v>2163</v>
      </c>
      <c r="C115" s="2244"/>
      <c r="D115" s="2244"/>
      <c r="E115" s="450">
        <v>350</v>
      </c>
      <c r="F115" s="450"/>
      <c r="G115" s="450">
        <v>5465</v>
      </c>
      <c r="H115" s="512"/>
      <c r="I115" s="512"/>
      <c r="J115" s="512">
        <v>5910</v>
      </c>
      <c r="K115" s="520">
        <f t="shared" si="0"/>
        <v>0</v>
      </c>
      <c r="O115" s="53"/>
      <c r="Q115" s="52"/>
      <c r="R115" s="52"/>
      <c r="S115" s="52"/>
    </row>
    <row r="116" spans="1:19" ht="27" customHeight="1">
      <c r="A116" s="1858" t="s">
        <v>2164</v>
      </c>
      <c r="B116" s="1831" t="s">
        <v>2164</v>
      </c>
      <c r="C116" s="2244"/>
      <c r="D116" s="2244"/>
      <c r="E116" s="450">
        <v>500</v>
      </c>
      <c r="F116" s="450"/>
      <c r="G116" s="450">
        <v>6075</v>
      </c>
      <c r="H116" s="512"/>
      <c r="I116" s="512"/>
      <c r="J116" s="512">
        <v>6565</v>
      </c>
      <c r="K116" s="520">
        <f t="shared" si="0"/>
        <v>0</v>
      </c>
      <c r="O116" s="53"/>
      <c r="Q116" s="52"/>
      <c r="R116" s="52"/>
      <c r="S116" s="52"/>
    </row>
    <row r="117" spans="1:19" ht="21" customHeight="1">
      <c r="A117" s="1858" t="s">
        <v>2165</v>
      </c>
      <c r="B117" s="1831" t="s">
        <v>2165</v>
      </c>
      <c r="C117" s="2244"/>
      <c r="D117" s="2244"/>
      <c r="E117" s="450">
        <v>1000</v>
      </c>
      <c r="F117" s="450"/>
      <c r="G117" s="450">
        <v>8290</v>
      </c>
      <c r="H117" s="512"/>
      <c r="I117" s="512"/>
      <c r="J117" s="512">
        <v>8965</v>
      </c>
      <c r="K117" s="520">
        <f t="shared" si="0"/>
        <v>0</v>
      </c>
      <c r="O117" s="53"/>
      <c r="Q117" s="52"/>
      <c r="R117" s="52"/>
      <c r="S117" s="52"/>
    </row>
    <row r="118" spans="1:19" ht="48" customHeight="1">
      <c r="A118" s="1858" t="s">
        <v>2166</v>
      </c>
      <c r="B118" s="1831" t="s">
        <v>2166</v>
      </c>
      <c r="C118" s="2244"/>
      <c r="D118" s="2244"/>
      <c r="E118" s="451" t="s">
        <v>2167</v>
      </c>
      <c r="F118" s="450"/>
      <c r="G118" s="450">
        <v>15705</v>
      </c>
      <c r="H118" s="512"/>
      <c r="I118" s="512"/>
      <c r="J118" s="512">
        <v>16980</v>
      </c>
      <c r="K118" s="520">
        <f t="shared" si="0"/>
        <v>0</v>
      </c>
      <c r="O118" s="53"/>
      <c r="Q118" s="52"/>
      <c r="R118" s="52"/>
      <c r="S118" s="52"/>
    </row>
    <row r="119" spans="1:19" ht="55.5" customHeight="1">
      <c r="A119" s="474" t="s">
        <v>2168</v>
      </c>
      <c r="B119" s="481" t="s">
        <v>2168</v>
      </c>
      <c r="C119" s="2244"/>
      <c r="D119" s="2244"/>
      <c r="E119" s="451" t="s">
        <v>2169</v>
      </c>
      <c r="F119" s="450"/>
      <c r="G119" s="450">
        <v>18420</v>
      </c>
      <c r="H119" s="512"/>
      <c r="I119" s="512"/>
      <c r="J119" s="512">
        <v>19920</v>
      </c>
      <c r="K119" s="520">
        <f t="shared" si="0"/>
        <v>0</v>
      </c>
      <c r="O119" s="53"/>
      <c r="Q119" s="52"/>
      <c r="R119" s="52"/>
      <c r="S119" s="52"/>
    </row>
    <row r="120" spans="1:19" ht="55.5" customHeight="1">
      <c r="A120" s="1858" t="s">
        <v>2170</v>
      </c>
      <c r="B120" s="1831" t="s">
        <v>2170</v>
      </c>
      <c r="C120" s="2244"/>
      <c r="D120" s="2244"/>
      <c r="E120" s="451" t="s">
        <v>2171</v>
      </c>
      <c r="F120" s="450"/>
      <c r="G120" s="450">
        <v>20890</v>
      </c>
      <c r="H120" s="512"/>
      <c r="I120" s="512"/>
      <c r="J120" s="512">
        <v>22590</v>
      </c>
      <c r="K120" s="520">
        <f t="shared" si="0"/>
        <v>0</v>
      </c>
      <c r="O120" s="53"/>
      <c r="Q120" s="52"/>
      <c r="R120" s="52"/>
      <c r="S120" s="52"/>
    </row>
    <row r="121" spans="1:19" ht="55.5" customHeight="1">
      <c r="A121" s="474" t="s">
        <v>2172</v>
      </c>
      <c r="B121" s="481" t="s">
        <v>2172</v>
      </c>
      <c r="C121" s="2244"/>
      <c r="D121" s="2244"/>
      <c r="E121" s="451" t="s">
        <v>2173</v>
      </c>
      <c r="F121" s="450"/>
      <c r="G121" s="450">
        <v>26320</v>
      </c>
      <c r="H121" s="512"/>
      <c r="I121" s="512"/>
      <c r="J121" s="512">
        <v>28460</v>
      </c>
      <c r="K121" s="520">
        <f t="shared" si="0"/>
        <v>0</v>
      </c>
      <c r="O121" s="53"/>
      <c r="Q121" s="52"/>
      <c r="R121" s="52"/>
      <c r="S121" s="52"/>
    </row>
    <row r="122" spans="1:19" ht="55.5" customHeight="1">
      <c r="A122" s="1858" t="s">
        <v>2174</v>
      </c>
      <c r="B122" s="1831" t="s">
        <v>2174</v>
      </c>
      <c r="C122" s="2244"/>
      <c r="D122" s="2244"/>
      <c r="E122" s="451" t="s">
        <v>2175</v>
      </c>
      <c r="F122" s="450"/>
      <c r="G122" s="450">
        <v>29415</v>
      </c>
      <c r="H122" s="512"/>
      <c r="I122" s="512"/>
      <c r="J122" s="512">
        <v>31805</v>
      </c>
      <c r="K122" s="520">
        <f t="shared" si="0"/>
        <v>0</v>
      </c>
      <c r="O122" s="53"/>
      <c r="Q122" s="52"/>
      <c r="R122" s="52"/>
      <c r="S122" s="52"/>
    </row>
    <row r="123" spans="1:19" ht="55.5" customHeight="1">
      <c r="A123" s="1858" t="s">
        <v>2176</v>
      </c>
      <c r="B123" s="1831" t="s">
        <v>2176</v>
      </c>
      <c r="C123" s="2244"/>
      <c r="D123" s="2244"/>
      <c r="E123" s="451" t="s">
        <v>2177</v>
      </c>
      <c r="F123" s="450"/>
      <c r="G123" s="450">
        <v>37560</v>
      </c>
      <c r="H123" s="512"/>
      <c r="I123" s="512"/>
      <c r="J123" s="512">
        <v>40615</v>
      </c>
      <c r="K123" s="520">
        <f t="shared" si="0"/>
        <v>0</v>
      </c>
      <c r="O123" s="53"/>
      <c r="Q123" s="52"/>
      <c r="R123" s="52"/>
      <c r="S123" s="52"/>
    </row>
    <row r="124" spans="1:19" ht="55.5" customHeight="1">
      <c r="A124" s="474" t="s">
        <v>2178</v>
      </c>
      <c r="B124" s="481" t="s">
        <v>2178</v>
      </c>
      <c r="C124" s="2244"/>
      <c r="D124" s="2244"/>
      <c r="E124" s="451" t="s">
        <v>2179</v>
      </c>
      <c r="F124" s="450"/>
      <c r="G124" s="450">
        <v>23770</v>
      </c>
      <c r="H124" s="512"/>
      <c r="I124" s="512"/>
      <c r="J124" s="512">
        <v>25705</v>
      </c>
      <c r="K124" s="520">
        <f t="shared" si="0"/>
        <v>0</v>
      </c>
      <c r="O124" s="53"/>
      <c r="Q124" s="52"/>
      <c r="R124" s="52"/>
      <c r="S124" s="52"/>
    </row>
    <row r="125" spans="1:19" ht="55.5" customHeight="1">
      <c r="A125" s="474" t="s">
        <v>2180</v>
      </c>
      <c r="B125" s="481" t="s">
        <v>2180</v>
      </c>
      <c r="C125" s="2244"/>
      <c r="D125" s="2244"/>
      <c r="E125" s="451" t="s">
        <v>2181</v>
      </c>
      <c r="F125" s="450"/>
      <c r="G125" s="450">
        <v>25585</v>
      </c>
      <c r="H125" s="512"/>
      <c r="I125" s="512"/>
      <c r="J125" s="512">
        <v>27665</v>
      </c>
      <c r="K125" s="520">
        <f t="shared" si="0"/>
        <v>0</v>
      </c>
      <c r="O125" s="53"/>
      <c r="Q125" s="52"/>
      <c r="R125" s="52"/>
      <c r="S125" s="52"/>
    </row>
    <row r="126" spans="1:19" ht="55.5" customHeight="1">
      <c r="A126" s="1858" t="s">
        <v>2182</v>
      </c>
      <c r="B126" s="1831" t="s">
        <v>2182</v>
      </c>
      <c r="C126" s="2244"/>
      <c r="D126" s="2244"/>
      <c r="E126" s="451" t="s">
        <v>2179</v>
      </c>
      <c r="F126" s="450"/>
      <c r="G126" s="450">
        <v>25595</v>
      </c>
      <c r="H126" s="512"/>
      <c r="I126" s="512"/>
      <c r="J126" s="512">
        <v>27675</v>
      </c>
      <c r="K126" s="520">
        <f t="shared" si="0"/>
        <v>0</v>
      </c>
      <c r="O126" s="53"/>
      <c r="Q126" s="52"/>
      <c r="R126" s="52"/>
      <c r="S126" s="52"/>
    </row>
    <row r="127" spans="1:19" ht="55.5" customHeight="1">
      <c r="A127" s="1858" t="s">
        <v>2183</v>
      </c>
      <c r="B127" s="1831" t="s">
        <v>2183</v>
      </c>
      <c r="C127" s="2244"/>
      <c r="D127" s="2244"/>
      <c r="E127" s="451" t="s">
        <v>2181</v>
      </c>
      <c r="F127" s="450"/>
      <c r="G127" s="450">
        <v>27405</v>
      </c>
      <c r="H127" s="512"/>
      <c r="I127" s="512"/>
      <c r="J127" s="512">
        <v>29630</v>
      </c>
      <c r="K127" s="520">
        <f t="shared" si="0"/>
        <v>0</v>
      </c>
      <c r="O127" s="53"/>
      <c r="Q127" s="52"/>
      <c r="R127" s="52"/>
      <c r="S127" s="52"/>
    </row>
    <row r="128" spans="1:19" ht="55.5" customHeight="1">
      <c r="A128" s="474" t="s">
        <v>2184</v>
      </c>
      <c r="B128" s="481" t="s">
        <v>2184</v>
      </c>
      <c r="C128" s="2244"/>
      <c r="D128" s="2244"/>
      <c r="E128" s="451" t="s">
        <v>2185</v>
      </c>
      <c r="F128" s="450"/>
      <c r="G128" s="450">
        <v>31650</v>
      </c>
      <c r="H128" s="512"/>
      <c r="I128" s="512"/>
      <c r="J128" s="512">
        <v>34220</v>
      </c>
      <c r="K128" s="520">
        <f t="shared" si="0"/>
        <v>0</v>
      </c>
      <c r="O128" s="53"/>
      <c r="Q128" s="52"/>
      <c r="R128" s="52"/>
      <c r="S128" s="52"/>
    </row>
    <row r="129" spans="1:19" ht="55.5" customHeight="1">
      <c r="A129" s="1858" t="s">
        <v>2186</v>
      </c>
      <c r="B129" s="1831" t="s">
        <v>2186</v>
      </c>
      <c r="C129" s="2244"/>
      <c r="D129" s="2244"/>
      <c r="E129" s="451" t="s">
        <v>2187</v>
      </c>
      <c r="F129" s="450"/>
      <c r="G129" s="450">
        <v>35270</v>
      </c>
      <c r="H129" s="512"/>
      <c r="I129" s="512"/>
      <c r="J129" s="512">
        <v>38135</v>
      </c>
      <c r="K129" s="520">
        <f t="shared" si="0"/>
        <v>0</v>
      </c>
      <c r="O129" s="53"/>
      <c r="Q129" s="52"/>
      <c r="R129" s="52"/>
      <c r="S129" s="52"/>
    </row>
    <row r="130" spans="1:19" ht="55.5" customHeight="1">
      <c r="A130" s="1858" t="s">
        <v>2188</v>
      </c>
      <c r="B130" s="1831" t="s">
        <v>2188</v>
      </c>
      <c r="C130" s="2244"/>
      <c r="D130" s="2244"/>
      <c r="E130" s="451" t="s">
        <v>2185</v>
      </c>
      <c r="F130" s="450"/>
      <c r="G130" s="450">
        <v>38300</v>
      </c>
      <c r="H130" s="512"/>
      <c r="I130" s="512"/>
      <c r="J130" s="512">
        <v>41415</v>
      </c>
      <c r="K130" s="520">
        <f t="shared" si="0"/>
        <v>0</v>
      </c>
      <c r="O130" s="53"/>
      <c r="Q130" s="52"/>
      <c r="R130" s="52"/>
      <c r="S130" s="52"/>
    </row>
    <row r="131" spans="1:19" ht="55.5" customHeight="1">
      <c r="A131" s="1858" t="s">
        <v>2189</v>
      </c>
      <c r="B131" s="1831" t="s">
        <v>2189</v>
      </c>
      <c r="C131" s="2244"/>
      <c r="D131" s="2244"/>
      <c r="E131" s="451" t="s">
        <v>2187</v>
      </c>
      <c r="F131" s="450"/>
      <c r="G131" s="450">
        <v>41920</v>
      </c>
      <c r="H131" s="512"/>
      <c r="I131" s="512"/>
      <c r="J131" s="512">
        <v>45330</v>
      </c>
      <c r="K131" s="520">
        <f t="shared" si="0"/>
        <v>0</v>
      </c>
      <c r="O131" s="53"/>
      <c r="Q131" s="52"/>
      <c r="R131" s="52"/>
      <c r="S131" s="52"/>
    </row>
    <row r="132" spans="1:19" ht="55.5" customHeight="1">
      <c r="A132" s="1858" t="s">
        <v>2190</v>
      </c>
      <c r="B132" s="1831" t="s">
        <v>2190</v>
      </c>
      <c r="C132" s="2244"/>
      <c r="D132" s="2244"/>
      <c r="E132" s="451" t="s">
        <v>2191</v>
      </c>
      <c r="F132" s="450"/>
      <c r="G132" s="450">
        <v>44590</v>
      </c>
      <c r="H132" s="512"/>
      <c r="I132" s="512"/>
      <c r="J132" s="512">
        <v>48215</v>
      </c>
      <c r="K132" s="520">
        <f t="shared" si="0"/>
        <v>0</v>
      </c>
      <c r="O132" s="53"/>
      <c r="Q132" s="52"/>
      <c r="R132" s="52"/>
      <c r="S132" s="52"/>
    </row>
    <row r="133" spans="1:19" ht="55.5" customHeight="1">
      <c r="A133" s="1858" t="s">
        <v>2192</v>
      </c>
      <c r="B133" s="1831" t="s">
        <v>2192</v>
      </c>
      <c r="C133" s="2244"/>
      <c r="D133" s="2244"/>
      <c r="E133" s="451" t="s">
        <v>2193</v>
      </c>
      <c r="F133" s="450"/>
      <c r="G133" s="450">
        <v>50020</v>
      </c>
      <c r="H133" s="512"/>
      <c r="I133" s="512"/>
      <c r="J133" s="512">
        <v>54090</v>
      </c>
      <c r="K133" s="520">
        <f t="shared" si="0"/>
        <v>0</v>
      </c>
      <c r="O133" s="53"/>
      <c r="Q133" s="52"/>
      <c r="R133" s="52"/>
      <c r="S133" s="52"/>
    </row>
    <row r="134" spans="1:19" ht="55.5" customHeight="1">
      <c r="A134" s="1858" t="s">
        <v>2194</v>
      </c>
      <c r="B134" s="1831" t="s">
        <v>2194</v>
      </c>
      <c r="C134" s="2244"/>
      <c r="D134" s="2244"/>
      <c r="E134" s="451" t="s">
        <v>2179</v>
      </c>
      <c r="F134" s="450"/>
      <c r="G134" s="450">
        <v>32745</v>
      </c>
      <c r="H134" s="512"/>
      <c r="I134" s="512"/>
      <c r="J134" s="512">
        <v>35405</v>
      </c>
      <c r="K134" s="520">
        <f t="shared" si="0"/>
        <v>0</v>
      </c>
      <c r="O134" s="53"/>
      <c r="Q134" s="52"/>
      <c r="R134" s="52"/>
      <c r="S134" s="52"/>
    </row>
    <row r="135" spans="1:19" ht="55.5" customHeight="1">
      <c r="A135" s="474" t="s">
        <v>2195</v>
      </c>
      <c r="B135" s="481" t="s">
        <v>2195</v>
      </c>
      <c r="C135" s="2244"/>
      <c r="D135" s="2244"/>
      <c r="E135" s="451" t="s">
        <v>2181</v>
      </c>
      <c r="F135" s="450"/>
      <c r="G135" s="450">
        <v>35460</v>
      </c>
      <c r="H135" s="512"/>
      <c r="I135" s="512"/>
      <c r="J135" s="512">
        <v>38345</v>
      </c>
      <c r="K135" s="520">
        <f t="shared" si="0"/>
        <v>0</v>
      </c>
      <c r="O135" s="53"/>
      <c r="Q135" s="52"/>
      <c r="R135" s="52"/>
      <c r="S135" s="52"/>
    </row>
    <row r="136" spans="1:19" ht="55.5" customHeight="1">
      <c r="A136" s="1858" t="s">
        <v>2196</v>
      </c>
      <c r="B136" s="1831" t="s">
        <v>2196</v>
      </c>
      <c r="C136" s="2244"/>
      <c r="D136" s="2244"/>
      <c r="E136" s="451" t="s">
        <v>2179</v>
      </c>
      <c r="F136" s="450"/>
      <c r="G136" s="450">
        <v>35175</v>
      </c>
      <c r="H136" s="512"/>
      <c r="I136" s="512"/>
      <c r="J136" s="512">
        <v>38030</v>
      </c>
      <c r="K136" s="520">
        <f t="shared" si="0"/>
        <v>0</v>
      </c>
      <c r="O136" s="53"/>
      <c r="Q136" s="52"/>
      <c r="R136" s="52"/>
      <c r="S136" s="52"/>
    </row>
    <row r="137" spans="1:19" ht="55.5" customHeight="1">
      <c r="A137" s="1858" t="s">
        <v>2197</v>
      </c>
      <c r="B137" s="1831" t="s">
        <v>2197</v>
      </c>
      <c r="C137" s="2244"/>
      <c r="D137" s="2244"/>
      <c r="E137" s="451" t="s">
        <v>2181</v>
      </c>
      <c r="F137" s="450"/>
      <c r="G137" s="450">
        <v>37890</v>
      </c>
      <c r="H137" s="512"/>
      <c r="I137" s="512"/>
      <c r="J137" s="512">
        <v>40970</v>
      </c>
      <c r="K137" s="520">
        <f t="shared" si="0"/>
        <v>0</v>
      </c>
      <c r="O137" s="53"/>
      <c r="Q137" s="52"/>
      <c r="R137" s="52"/>
      <c r="S137" s="52"/>
    </row>
    <row r="138" spans="1:19" ht="55.5" customHeight="1">
      <c r="A138" s="474" t="s">
        <v>2198</v>
      </c>
      <c r="B138" s="481" t="s">
        <v>2198</v>
      </c>
      <c r="C138" s="2244"/>
      <c r="D138" s="2244"/>
      <c r="E138" s="451" t="s">
        <v>2185</v>
      </c>
      <c r="F138" s="450"/>
      <c r="G138" s="450">
        <v>44215</v>
      </c>
      <c r="H138" s="512"/>
      <c r="I138" s="512"/>
      <c r="J138" s="512">
        <v>47810</v>
      </c>
      <c r="K138" s="520">
        <f t="shared" si="0"/>
        <v>0</v>
      </c>
      <c r="O138" s="53"/>
      <c r="Q138" s="52"/>
      <c r="R138" s="52"/>
      <c r="S138" s="52"/>
    </row>
    <row r="139" spans="1:19" ht="55.5" customHeight="1">
      <c r="A139" s="1858" t="s">
        <v>2199</v>
      </c>
      <c r="B139" s="1831" t="s">
        <v>2199</v>
      </c>
      <c r="C139" s="2244"/>
      <c r="D139" s="2244"/>
      <c r="E139" s="451" t="s">
        <v>2187</v>
      </c>
      <c r="F139" s="450"/>
      <c r="G139" s="450">
        <v>49650</v>
      </c>
      <c r="H139" s="512"/>
      <c r="I139" s="512"/>
      <c r="J139" s="512">
        <v>53685</v>
      </c>
      <c r="K139" s="520">
        <f t="shared" si="0"/>
        <v>0</v>
      </c>
      <c r="O139" s="53"/>
      <c r="Q139" s="52"/>
      <c r="R139" s="52"/>
      <c r="S139" s="52"/>
    </row>
    <row r="140" spans="1:19" ht="55.5" customHeight="1">
      <c r="A140" s="474" t="s">
        <v>2200</v>
      </c>
      <c r="B140" s="481" t="s">
        <v>2200</v>
      </c>
      <c r="C140" s="2244"/>
      <c r="D140" s="2244"/>
      <c r="E140" s="451" t="s">
        <v>2185</v>
      </c>
      <c r="F140" s="450"/>
      <c r="G140" s="450">
        <v>53085</v>
      </c>
      <c r="H140" s="512"/>
      <c r="I140" s="512"/>
      <c r="J140" s="512">
        <v>57400</v>
      </c>
      <c r="K140" s="520">
        <f t="shared" si="0"/>
        <v>0</v>
      </c>
      <c r="O140" s="53"/>
      <c r="Q140" s="52"/>
      <c r="R140" s="52"/>
      <c r="S140" s="52"/>
    </row>
    <row r="141" spans="1:19" ht="55.5" customHeight="1">
      <c r="A141" s="1858" t="s">
        <v>2201</v>
      </c>
      <c r="B141" s="1831" t="s">
        <v>2201</v>
      </c>
      <c r="C141" s="2244"/>
      <c r="D141" s="2244"/>
      <c r="E141" s="451" t="s">
        <v>2187</v>
      </c>
      <c r="F141" s="450"/>
      <c r="G141" s="450">
        <v>58520</v>
      </c>
      <c r="H141" s="512"/>
      <c r="I141" s="512"/>
      <c r="J141" s="512">
        <v>63275</v>
      </c>
      <c r="K141" s="520">
        <f t="shared" si="0"/>
        <v>0</v>
      </c>
      <c r="O141" s="53"/>
      <c r="Q141" s="52"/>
      <c r="R141" s="52"/>
      <c r="S141" s="52"/>
    </row>
    <row r="142" spans="1:19" ht="55.5" customHeight="1">
      <c r="A142" s="474" t="s">
        <v>2202</v>
      </c>
      <c r="B142" s="481" t="s">
        <v>2202</v>
      </c>
      <c r="C142" s="2244"/>
      <c r="D142" s="2244"/>
      <c r="E142" s="451" t="s">
        <v>2191</v>
      </c>
      <c r="F142" s="450"/>
      <c r="G142" s="450">
        <v>62485</v>
      </c>
      <c r="H142" s="512"/>
      <c r="I142" s="512"/>
      <c r="J142" s="512">
        <v>67565</v>
      </c>
      <c r="K142" s="520">
        <f t="shared" si="0"/>
        <v>0</v>
      </c>
      <c r="O142" s="53"/>
      <c r="Q142" s="52"/>
      <c r="R142" s="52"/>
      <c r="S142" s="52"/>
    </row>
    <row r="143" spans="1:19" ht="55.5" customHeight="1">
      <c r="A143" s="1858" t="s">
        <v>2203</v>
      </c>
      <c r="B143" s="1831" t="s">
        <v>2203</v>
      </c>
      <c r="C143" s="2244"/>
      <c r="D143" s="2244"/>
      <c r="E143" s="451" t="s">
        <v>2193</v>
      </c>
      <c r="F143" s="450"/>
      <c r="G143" s="450">
        <v>70630</v>
      </c>
      <c r="H143" s="512"/>
      <c r="I143" s="512"/>
      <c r="J143" s="512">
        <v>76375</v>
      </c>
      <c r="K143" s="520">
        <f t="shared" si="0"/>
        <v>0</v>
      </c>
      <c r="O143" s="53"/>
      <c r="Q143" s="52"/>
      <c r="R143" s="52"/>
      <c r="S143" s="52"/>
    </row>
    <row r="144" spans="1:19" ht="55.5" customHeight="1">
      <c r="A144" s="1858" t="s">
        <v>2204</v>
      </c>
      <c r="B144" s="1831" t="s">
        <v>2204</v>
      </c>
      <c r="C144" s="2244"/>
      <c r="D144" s="2244"/>
      <c r="E144" s="451" t="s">
        <v>2179</v>
      </c>
      <c r="F144" s="450"/>
      <c r="G144" s="450">
        <v>35895</v>
      </c>
      <c r="H144" s="512"/>
      <c r="I144" s="512"/>
      <c r="J144" s="512">
        <v>38810</v>
      </c>
      <c r="K144" s="520">
        <f t="shared" si="0"/>
        <v>0</v>
      </c>
      <c r="O144" s="53"/>
      <c r="Q144" s="52"/>
      <c r="R144" s="52"/>
      <c r="S144" s="52"/>
    </row>
    <row r="145" spans="1:19" ht="55.5" customHeight="1">
      <c r="A145" s="1858" t="s">
        <v>2205</v>
      </c>
      <c r="B145" s="1831" t="s">
        <v>2205</v>
      </c>
      <c r="C145" s="2244"/>
      <c r="D145" s="2244"/>
      <c r="E145" s="451" t="s">
        <v>2181</v>
      </c>
      <c r="F145" s="450"/>
      <c r="G145" s="450">
        <v>39515</v>
      </c>
      <c r="H145" s="512"/>
      <c r="I145" s="512"/>
      <c r="J145" s="512">
        <v>42730</v>
      </c>
      <c r="K145" s="520">
        <f t="shared" si="0"/>
        <v>0</v>
      </c>
      <c r="O145" s="53"/>
      <c r="Q145" s="52"/>
      <c r="R145" s="52"/>
      <c r="S145" s="52"/>
    </row>
    <row r="146" spans="1:19" ht="55.5" customHeight="1">
      <c r="A146" s="474" t="s">
        <v>2206</v>
      </c>
      <c r="B146" s="481" t="s">
        <v>2206</v>
      </c>
      <c r="C146" s="2244"/>
      <c r="D146" s="2244"/>
      <c r="E146" s="451" t="s">
        <v>2179</v>
      </c>
      <c r="F146" s="450"/>
      <c r="G146" s="450">
        <v>38320</v>
      </c>
      <c r="H146" s="512"/>
      <c r="I146" s="512"/>
      <c r="J146" s="512">
        <v>41435</v>
      </c>
      <c r="K146" s="520">
        <f t="shared" si="0"/>
        <v>0</v>
      </c>
      <c r="O146" s="53"/>
      <c r="Q146" s="52"/>
      <c r="R146" s="52"/>
      <c r="S146" s="52"/>
    </row>
    <row r="147" spans="1:19" ht="55.5" customHeight="1">
      <c r="A147" s="1858" t="s">
        <v>2207</v>
      </c>
      <c r="B147" s="1831" t="s">
        <v>2207</v>
      </c>
      <c r="C147" s="2244"/>
      <c r="D147" s="2244"/>
      <c r="E147" s="451" t="s">
        <v>2181</v>
      </c>
      <c r="F147" s="450"/>
      <c r="G147" s="450">
        <v>41940</v>
      </c>
      <c r="H147" s="512"/>
      <c r="I147" s="512"/>
      <c r="J147" s="512">
        <v>45350</v>
      </c>
      <c r="K147" s="520">
        <f t="shared" si="0"/>
        <v>0</v>
      </c>
      <c r="O147" s="53"/>
      <c r="Q147" s="52"/>
      <c r="R147" s="52"/>
      <c r="S147" s="52"/>
    </row>
    <row r="148" spans="1:19" ht="55.5" customHeight="1">
      <c r="A148" s="1858" t="s">
        <v>2208</v>
      </c>
      <c r="B148" s="1831" t="s">
        <v>2208</v>
      </c>
      <c r="C148" s="2244"/>
      <c r="D148" s="2244"/>
      <c r="E148" s="451" t="s">
        <v>2185</v>
      </c>
      <c r="F148" s="450"/>
      <c r="G148" s="450">
        <v>50280</v>
      </c>
      <c r="H148" s="512"/>
      <c r="I148" s="512"/>
      <c r="J148" s="512">
        <v>54365</v>
      </c>
      <c r="K148" s="520">
        <f t="shared" si="0"/>
        <v>0</v>
      </c>
      <c r="O148" s="53"/>
      <c r="Q148" s="52"/>
      <c r="R148" s="52"/>
      <c r="S148" s="52"/>
    </row>
    <row r="149" spans="1:19" ht="55.5" customHeight="1">
      <c r="A149" s="474" t="s">
        <v>2209</v>
      </c>
      <c r="B149" s="481" t="s">
        <v>2209</v>
      </c>
      <c r="C149" s="2252"/>
      <c r="D149" s="2252"/>
      <c r="E149" s="451" t="s">
        <v>2187</v>
      </c>
      <c r="F149" s="450"/>
      <c r="G149" s="450">
        <v>57520</v>
      </c>
      <c r="H149" s="512"/>
      <c r="I149" s="512"/>
      <c r="J149" s="512">
        <v>62195</v>
      </c>
      <c r="K149" s="520">
        <f t="shared" si="0"/>
        <v>0</v>
      </c>
      <c r="O149" s="53"/>
      <c r="Q149" s="52"/>
      <c r="R149" s="52"/>
      <c r="S149" s="52"/>
    </row>
    <row r="150" spans="1:19" ht="55.5" customHeight="1">
      <c r="A150" s="474" t="s">
        <v>2210</v>
      </c>
      <c r="B150" s="481" t="s">
        <v>2210</v>
      </c>
      <c r="C150" s="2252"/>
      <c r="D150" s="2252"/>
      <c r="E150" s="451" t="s">
        <v>2211</v>
      </c>
      <c r="F150" s="450"/>
      <c r="G150" s="450">
        <v>59145</v>
      </c>
      <c r="H150" s="512"/>
      <c r="I150" s="512"/>
      <c r="J150" s="512">
        <v>63955</v>
      </c>
      <c r="K150" s="520">
        <f t="shared" si="0"/>
        <v>0</v>
      </c>
      <c r="O150" s="53"/>
      <c r="Q150" s="52"/>
      <c r="R150" s="52"/>
      <c r="S150" s="52"/>
    </row>
    <row r="151" spans="1:19" ht="55.5" customHeight="1">
      <c r="A151" s="474" t="s">
        <v>2212</v>
      </c>
      <c r="B151" s="481" t="s">
        <v>2212</v>
      </c>
      <c r="C151" s="2252"/>
      <c r="D151" s="2252"/>
      <c r="E151" s="451" t="s">
        <v>2213</v>
      </c>
      <c r="F151" s="450"/>
      <c r="G151" s="450">
        <v>66390</v>
      </c>
      <c r="H151" s="512"/>
      <c r="I151" s="512"/>
      <c r="J151" s="512">
        <v>71785</v>
      </c>
      <c r="K151" s="520">
        <f t="shared" si="0"/>
        <v>0</v>
      </c>
      <c r="O151" s="53"/>
      <c r="Q151" s="52"/>
      <c r="R151" s="52"/>
      <c r="S151" s="52"/>
    </row>
    <row r="152" spans="1:19" ht="55.5" customHeight="1">
      <c r="A152" s="474" t="s">
        <v>2214</v>
      </c>
      <c r="B152" s="481" t="s">
        <v>2214</v>
      </c>
      <c r="C152" s="2252"/>
      <c r="D152" s="2252"/>
      <c r="E152" s="451" t="s">
        <v>2191</v>
      </c>
      <c r="F152" s="450"/>
      <c r="G152" s="450">
        <v>71575</v>
      </c>
      <c r="H152" s="512"/>
      <c r="I152" s="512"/>
      <c r="J152" s="512">
        <v>77395</v>
      </c>
      <c r="K152" s="520">
        <f t="shared" si="0"/>
        <v>0</v>
      </c>
      <c r="O152" s="53"/>
      <c r="Q152" s="52"/>
      <c r="R152" s="52"/>
      <c r="S152" s="52"/>
    </row>
    <row r="153" spans="1:19" ht="55.5" customHeight="1">
      <c r="A153" s="522" t="s">
        <v>2215</v>
      </c>
      <c r="B153" s="1857" t="s">
        <v>2215</v>
      </c>
      <c r="C153" s="2252"/>
      <c r="D153" s="2252"/>
      <c r="E153" s="523" t="s">
        <v>2193</v>
      </c>
      <c r="F153" s="521"/>
      <c r="G153" s="521">
        <v>82440</v>
      </c>
      <c r="H153" s="524"/>
      <c r="I153" s="524"/>
      <c r="J153" s="524">
        <v>89140</v>
      </c>
      <c r="K153" s="525">
        <f t="shared" si="0"/>
        <v>0</v>
      </c>
      <c r="O153" s="53"/>
      <c r="Q153" s="52"/>
      <c r="R153" s="52"/>
      <c r="S153" s="52"/>
    </row>
    <row r="154" spans="1:19" ht="182.25" customHeight="1">
      <c r="A154" s="2104" t="s">
        <v>2216</v>
      </c>
      <c r="B154" s="2104"/>
      <c r="C154" s="2104"/>
      <c r="D154" s="2104"/>
      <c r="E154" s="2104"/>
      <c r="F154" s="2104"/>
      <c r="G154" s="2104"/>
      <c r="H154" s="2104"/>
      <c r="I154" s="2104"/>
      <c r="J154" s="2104"/>
      <c r="K154" s="2105"/>
      <c r="Q154" s="52"/>
      <c r="R154" s="52"/>
      <c r="S154" s="52"/>
    </row>
    <row r="155" spans="1:19">
      <c r="A155" s="1823"/>
      <c r="B155" s="70"/>
      <c r="E155" s="70"/>
      <c r="F155" s="70"/>
      <c r="G155" s="70"/>
      <c r="H155" s="70"/>
      <c r="I155" s="70"/>
      <c r="J155" s="70"/>
      <c r="K155" s="70"/>
      <c r="Q155" s="52"/>
      <c r="R155" s="52"/>
      <c r="S155" s="52"/>
    </row>
    <row r="156" spans="1:19">
      <c r="A156" s="1823"/>
      <c r="B156" s="70"/>
      <c r="E156" s="70"/>
      <c r="F156" s="70"/>
      <c r="G156" s="70"/>
      <c r="H156" s="70"/>
      <c r="I156" s="70"/>
      <c r="J156" s="70"/>
      <c r="K156" s="70"/>
      <c r="Q156" s="52"/>
      <c r="R156" s="52"/>
      <c r="S156" s="52"/>
    </row>
    <row r="157" spans="1:19">
      <c r="A157" s="1823"/>
      <c r="B157" s="70"/>
      <c r="E157" s="70"/>
      <c r="F157" s="70"/>
      <c r="G157" s="70"/>
      <c r="H157" s="70"/>
      <c r="I157" s="70"/>
      <c r="J157" s="70"/>
      <c r="K157" s="70"/>
      <c r="Q157" s="52"/>
      <c r="R157" s="52"/>
      <c r="S157" s="52"/>
    </row>
    <row r="158" spans="1:19">
      <c r="A158" s="1823"/>
      <c r="B158" s="70"/>
      <c r="E158" s="70"/>
      <c r="F158" s="70"/>
      <c r="G158" s="70"/>
      <c r="H158" s="70"/>
      <c r="I158" s="70"/>
      <c r="J158" s="70"/>
      <c r="K158" s="70"/>
      <c r="Q158" s="52"/>
      <c r="R158" s="52"/>
      <c r="S158" s="52"/>
    </row>
    <row r="159" spans="1:19">
      <c r="A159" s="1823"/>
      <c r="B159" s="70"/>
      <c r="E159" s="70"/>
      <c r="F159" s="70"/>
      <c r="G159" s="70"/>
      <c r="H159" s="70"/>
      <c r="I159" s="70"/>
      <c r="J159" s="70"/>
      <c r="K159" s="70"/>
      <c r="Q159" s="52"/>
      <c r="R159" s="52"/>
      <c r="S159" s="52"/>
    </row>
    <row r="160" spans="1:19">
      <c r="A160" s="1823"/>
      <c r="B160" s="70"/>
      <c r="E160" s="70"/>
      <c r="F160" s="70"/>
      <c r="G160" s="70"/>
      <c r="H160" s="70"/>
      <c r="I160" s="70"/>
      <c r="J160" s="70"/>
      <c r="K160" s="70"/>
      <c r="Q160" s="52"/>
      <c r="R160" s="52"/>
      <c r="S160" s="52"/>
    </row>
    <row r="161" spans="1:19">
      <c r="A161" s="1823"/>
      <c r="B161" s="70"/>
      <c r="E161" s="70"/>
      <c r="F161" s="70"/>
      <c r="G161" s="70"/>
      <c r="H161" s="70"/>
      <c r="I161" s="70"/>
      <c r="J161" s="70"/>
      <c r="K161" s="70"/>
      <c r="Q161" s="52"/>
      <c r="R161" s="52"/>
      <c r="S161" s="52"/>
    </row>
    <row r="162" spans="1:19">
      <c r="A162" s="1823"/>
      <c r="B162" s="70"/>
      <c r="E162" s="70"/>
      <c r="F162" s="70"/>
      <c r="G162" s="70"/>
      <c r="H162" s="70"/>
      <c r="I162" s="70"/>
      <c r="J162" s="70"/>
      <c r="K162" s="70"/>
      <c r="Q162" s="52"/>
      <c r="R162" s="52"/>
      <c r="S162" s="52"/>
    </row>
    <row r="163" spans="1:19">
      <c r="A163" s="1823"/>
      <c r="B163" s="70"/>
      <c r="E163" s="70"/>
      <c r="F163" s="70"/>
      <c r="G163" s="70"/>
      <c r="H163" s="70"/>
      <c r="I163" s="70"/>
      <c r="J163" s="70"/>
      <c r="K163" s="70"/>
      <c r="Q163" s="52"/>
      <c r="R163" s="52"/>
      <c r="S163" s="52"/>
    </row>
    <row r="164" spans="1:19">
      <c r="A164" s="1823"/>
      <c r="B164" s="70"/>
      <c r="E164" s="70"/>
      <c r="F164" s="70"/>
      <c r="G164" s="70"/>
      <c r="H164" s="70"/>
      <c r="I164" s="70"/>
      <c r="J164" s="70"/>
      <c r="K164" s="70"/>
      <c r="Q164" s="52"/>
      <c r="R164" s="52"/>
      <c r="S164" s="52"/>
    </row>
    <row r="165" spans="1:19">
      <c r="A165" s="1823"/>
      <c r="B165" s="70"/>
      <c r="E165" s="70"/>
      <c r="F165" s="70"/>
      <c r="G165" s="70"/>
      <c r="H165" s="70"/>
      <c r="I165" s="70"/>
      <c r="J165" s="70"/>
      <c r="K165" s="70"/>
      <c r="Q165" s="52"/>
      <c r="R165" s="52"/>
      <c r="S165" s="52"/>
    </row>
    <row r="166" spans="1:19">
      <c r="A166" s="1823"/>
      <c r="B166" s="70"/>
      <c r="E166" s="70"/>
      <c r="F166" s="70"/>
      <c r="G166" s="70"/>
      <c r="H166" s="70"/>
      <c r="I166" s="70"/>
      <c r="J166" s="70"/>
      <c r="K166" s="70"/>
      <c r="Q166" s="52"/>
      <c r="R166" s="52"/>
      <c r="S166" s="52"/>
    </row>
    <row r="167" spans="1:19">
      <c r="A167" s="1823"/>
      <c r="B167" s="70"/>
      <c r="E167" s="70"/>
      <c r="F167" s="70"/>
      <c r="G167" s="70"/>
      <c r="H167" s="70"/>
      <c r="I167" s="70"/>
      <c r="J167" s="70"/>
      <c r="K167" s="70"/>
      <c r="Q167" s="52"/>
      <c r="R167" s="52"/>
      <c r="S167" s="52"/>
    </row>
    <row r="168" spans="1:19">
      <c r="A168" s="1823"/>
      <c r="B168" s="70"/>
      <c r="E168" s="70"/>
      <c r="F168" s="70"/>
      <c r="G168" s="70"/>
      <c r="H168" s="70"/>
      <c r="I168" s="70"/>
      <c r="J168" s="70"/>
      <c r="K168" s="70"/>
      <c r="Q168" s="52"/>
      <c r="R168" s="52"/>
      <c r="S168" s="52"/>
    </row>
    <row r="169" spans="1:19" ht="13.5" customHeight="1">
      <c r="A169" s="1823"/>
      <c r="B169" s="70"/>
      <c r="E169" s="70"/>
      <c r="F169" s="70"/>
      <c r="G169" s="70"/>
      <c r="H169" s="70"/>
      <c r="I169" s="70"/>
      <c r="J169" s="70"/>
      <c r="K169" s="70"/>
      <c r="Q169" s="52"/>
      <c r="R169" s="52"/>
      <c r="S169" s="52"/>
    </row>
    <row r="170" spans="1:19">
      <c r="A170" s="1823"/>
      <c r="B170" s="70"/>
      <c r="E170" s="70"/>
      <c r="F170" s="70"/>
      <c r="G170" s="70"/>
      <c r="H170" s="70"/>
      <c r="I170" s="70"/>
      <c r="J170" s="70"/>
      <c r="K170" s="70"/>
      <c r="Q170" s="52"/>
      <c r="R170" s="52"/>
      <c r="S170" s="52"/>
    </row>
    <row r="171" spans="1:19">
      <c r="A171" s="1823"/>
      <c r="B171" s="70"/>
      <c r="E171" s="70"/>
      <c r="F171" s="70"/>
      <c r="G171" s="70"/>
      <c r="H171" s="70"/>
      <c r="I171" s="70"/>
      <c r="J171" s="70"/>
      <c r="K171" s="70"/>
      <c r="Q171" s="52"/>
      <c r="R171" s="52"/>
      <c r="S171" s="52"/>
    </row>
    <row r="172" spans="1:19">
      <c r="A172" s="1823"/>
      <c r="B172" s="70"/>
      <c r="E172" s="70"/>
      <c r="F172" s="70"/>
      <c r="G172" s="70"/>
      <c r="H172" s="70"/>
      <c r="I172" s="70"/>
      <c r="J172" s="70"/>
      <c r="K172" s="70"/>
      <c r="Q172" s="52"/>
      <c r="R172" s="52"/>
      <c r="S172" s="52"/>
    </row>
    <row r="173" spans="1:19">
      <c r="A173" s="1823"/>
      <c r="B173" s="70"/>
      <c r="E173" s="70"/>
      <c r="F173" s="70"/>
      <c r="G173" s="70"/>
      <c r="H173" s="70"/>
      <c r="I173" s="70"/>
      <c r="J173" s="70"/>
      <c r="K173" s="70"/>
      <c r="Q173" s="52"/>
      <c r="R173" s="52"/>
      <c r="S173" s="52"/>
    </row>
    <row r="174" spans="1:19">
      <c r="A174" s="1823"/>
      <c r="B174" s="70"/>
      <c r="E174" s="70"/>
      <c r="F174" s="70"/>
      <c r="G174" s="70"/>
      <c r="H174" s="70"/>
      <c r="I174" s="70"/>
      <c r="J174" s="70"/>
      <c r="K174" s="70"/>
      <c r="Q174" s="52"/>
      <c r="R174" s="52"/>
      <c r="S174" s="52"/>
    </row>
    <row r="175" spans="1:19">
      <c r="A175" s="1823"/>
      <c r="B175" s="70"/>
      <c r="E175" s="70"/>
      <c r="F175" s="70"/>
      <c r="G175" s="70"/>
      <c r="H175" s="70"/>
      <c r="I175" s="70"/>
      <c r="J175" s="70"/>
      <c r="K175" s="70"/>
      <c r="Q175" s="52"/>
      <c r="R175" s="52"/>
      <c r="S175" s="52"/>
    </row>
    <row r="176" spans="1:19">
      <c r="A176" s="1823"/>
      <c r="B176" s="70"/>
      <c r="E176" s="70"/>
      <c r="F176" s="70"/>
      <c r="G176" s="70"/>
      <c r="H176" s="70"/>
      <c r="I176" s="70"/>
      <c r="J176" s="70"/>
      <c r="K176" s="70"/>
      <c r="Q176" s="52"/>
      <c r="R176" s="52"/>
      <c r="S176" s="52"/>
    </row>
    <row r="177" spans="1:19">
      <c r="A177" s="1823"/>
      <c r="B177" s="70"/>
      <c r="E177" s="70"/>
      <c r="F177" s="70"/>
      <c r="G177" s="70"/>
      <c r="H177" s="70"/>
      <c r="I177" s="70"/>
      <c r="J177" s="70"/>
      <c r="K177" s="70"/>
      <c r="Q177" s="52"/>
      <c r="R177" s="52"/>
      <c r="S177" s="52"/>
    </row>
    <row r="178" spans="1:19">
      <c r="A178" s="1823"/>
      <c r="B178" s="70"/>
      <c r="E178" s="70"/>
      <c r="F178" s="70"/>
      <c r="G178" s="70"/>
      <c r="H178" s="70"/>
      <c r="I178" s="70"/>
      <c r="J178" s="70"/>
      <c r="K178" s="70"/>
      <c r="Q178" s="52"/>
      <c r="R178" s="52"/>
      <c r="S178" s="52"/>
    </row>
    <row r="179" spans="1:19">
      <c r="A179" s="1823"/>
      <c r="B179" s="70"/>
      <c r="E179" s="70"/>
      <c r="F179" s="70"/>
      <c r="G179" s="70"/>
      <c r="H179" s="70"/>
      <c r="I179" s="70"/>
      <c r="J179" s="70"/>
      <c r="K179" s="70"/>
      <c r="Q179" s="52"/>
      <c r="R179" s="52"/>
      <c r="S179" s="52"/>
    </row>
    <row r="180" spans="1:19">
      <c r="A180" s="1823"/>
      <c r="B180" s="70"/>
      <c r="E180" s="70"/>
      <c r="F180" s="70"/>
      <c r="G180" s="70"/>
      <c r="H180" s="70"/>
      <c r="I180" s="70"/>
      <c r="J180" s="70"/>
      <c r="K180" s="70"/>
      <c r="Q180" s="52"/>
      <c r="R180" s="52"/>
      <c r="S180" s="52"/>
    </row>
    <row r="181" spans="1:19">
      <c r="A181" s="1823"/>
      <c r="B181" s="70"/>
      <c r="E181" s="70"/>
      <c r="F181" s="70"/>
      <c r="G181" s="70"/>
      <c r="H181" s="70"/>
      <c r="I181" s="70"/>
      <c r="J181" s="70"/>
      <c r="K181" s="70"/>
      <c r="Q181" s="52"/>
      <c r="R181" s="52"/>
      <c r="S181" s="52"/>
    </row>
    <row r="182" spans="1:19">
      <c r="A182" s="1823"/>
      <c r="B182" s="70"/>
      <c r="E182" s="70"/>
      <c r="F182" s="70"/>
      <c r="G182" s="70"/>
      <c r="H182" s="70"/>
      <c r="I182" s="70"/>
      <c r="J182" s="70"/>
      <c r="K182" s="70"/>
      <c r="Q182" s="52"/>
      <c r="R182" s="52"/>
      <c r="S182" s="52"/>
    </row>
    <row r="183" spans="1:19">
      <c r="A183" s="1823"/>
      <c r="B183" s="70"/>
      <c r="E183" s="70"/>
      <c r="F183" s="70"/>
      <c r="G183" s="70"/>
      <c r="H183" s="70"/>
      <c r="I183" s="70"/>
      <c r="J183" s="70"/>
      <c r="K183" s="70"/>
      <c r="Q183" s="52"/>
      <c r="R183" s="52"/>
      <c r="S183" s="52"/>
    </row>
    <row r="184" spans="1:19">
      <c r="A184" s="1823"/>
      <c r="B184" s="70"/>
      <c r="E184" s="70"/>
      <c r="F184" s="70"/>
      <c r="G184" s="70"/>
      <c r="H184" s="70"/>
      <c r="I184" s="70"/>
      <c r="J184" s="70"/>
      <c r="K184" s="70"/>
      <c r="Q184" s="52"/>
      <c r="R184" s="52"/>
      <c r="S184" s="52"/>
    </row>
    <row r="185" spans="1:19">
      <c r="A185" s="1823"/>
      <c r="B185" s="70"/>
      <c r="E185" s="70"/>
      <c r="F185" s="70"/>
      <c r="G185" s="70"/>
      <c r="H185" s="70"/>
      <c r="I185" s="70"/>
      <c r="J185" s="70"/>
      <c r="K185" s="70"/>
      <c r="Q185" s="52"/>
      <c r="R185" s="52"/>
      <c r="S185" s="52"/>
    </row>
    <row r="186" spans="1:19">
      <c r="A186" s="1823"/>
      <c r="B186" s="70"/>
      <c r="E186" s="70"/>
      <c r="F186" s="70"/>
      <c r="G186" s="70"/>
      <c r="H186" s="70"/>
      <c r="I186" s="70"/>
      <c r="J186" s="70"/>
      <c r="K186" s="70"/>
      <c r="Q186" s="52"/>
      <c r="R186" s="52"/>
      <c r="S186" s="52"/>
    </row>
    <row r="187" spans="1:19">
      <c r="A187" s="1823"/>
      <c r="B187" s="70"/>
      <c r="E187" s="70"/>
      <c r="F187" s="70"/>
      <c r="G187" s="70"/>
      <c r="H187" s="70"/>
      <c r="I187" s="70"/>
      <c r="J187" s="70"/>
      <c r="K187" s="70"/>
      <c r="Q187" s="52"/>
      <c r="R187" s="52"/>
      <c r="S187" s="52"/>
    </row>
    <row r="188" spans="1:19">
      <c r="A188" s="1823"/>
      <c r="B188" s="70"/>
      <c r="E188" s="70"/>
      <c r="F188" s="70"/>
      <c r="G188" s="70"/>
      <c r="H188" s="70"/>
      <c r="I188" s="70"/>
      <c r="J188" s="70"/>
      <c r="K188" s="70"/>
      <c r="Q188" s="52"/>
      <c r="R188" s="52"/>
      <c r="S188" s="52"/>
    </row>
    <row r="189" spans="1:19">
      <c r="A189" s="1823"/>
      <c r="B189" s="70"/>
      <c r="E189" s="70"/>
      <c r="F189" s="70"/>
      <c r="G189" s="70"/>
      <c r="H189" s="70"/>
      <c r="I189" s="70"/>
      <c r="J189" s="70"/>
      <c r="K189" s="70"/>
      <c r="Q189" s="52"/>
      <c r="R189" s="52"/>
      <c r="S189" s="52"/>
    </row>
    <row r="190" spans="1:19">
      <c r="A190" s="1823"/>
      <c r="B190" s="70"/>
      <c r="E190" s="70"/>
      <c r="F190" s="70"/>
      <c r="G190" s="70"/>
      <c r="H190" s="70"/>
      <c r="I190" s="70"/>
      <c r="J190" s="70"/>
      <c r="K190" s="70"/>
      <c r="Q190" s="52"/>
      <c r="R190" s="52"/>
      <c r="S190" s="52"/>
    </row>
    <row r="191" spans="1:19">
      <c r="A191" s="1823"/>
      <c r="B191" s="70"/>
      <c r="E191" s="70"/>
      <c r="F191" s="70"/>
      <c r="G191" s="70"/>
      <c r="H191" s="70"/>
      <c r="I191" s="70"/>
      <c r="J191" s="70"/>
      <c r="K191" s="70"/>
      <c r="Q191" s="52"/>
      <c r="R191" s="52"/>
      <c r="S191" s="52"/>
    </row>
    <row r="192" spans="1:19">
      <c r="A192" s="1823"/>
      <c r="B192" s="70"/>
      <c r="E192" s="70"/>
      <c r="F192" s="70"/>
      <c r="G192" s="70"/>
      <c r="H192" s="70"/>
      <c r="I192" s="70"/>
      <c r="J192" s="70"/>
      <c r="K192" s="70"/>
      <c r="Q192" s="52"/>
      <c r="R192" s="52"/>
      <c r="S192" s="52"/>
    </row>
    <row r="193" spans="1:19">
      <c r="A193" s="1823"/>
      <c r="B193" s="70"/>
      <c r="E193" s="70"/>
      <c r="F193" s="70"/>
      <c r="G193" s="70"/>
      <c r="H193" s="70"/>
      <c r="I193" s="70"/>
      <c r="J193" s="70"/>
      <c r="K193" s="70"/>
      <c r="Q193" s="52"/>
      <c r="R193" s="52"/>
      <c r="S193" s="52"/>
    </row>
    <row r="194" spans="1:19">
      <c r="A194" s="1823"/>
      <c r="B194" s="70"/>
      <c r="E194" s="70"/>
      <c r="F194" s="70"/>
      <c r="G194" s="70"/>
      <c r="H194" s="70"/>
      <c r="I194" s="70"/>
      <c r="J194" s="70"/>
      <c r="K194" s="70"/>
      <c r="Q194" s="52"/>
      <c r="R194" s="52"/>
      <c r="S194" s="52"/>
    </row>
    <row r="195" spans="1:19">
      <c r="A195" s="1823"/>
      <c r="B195" s="70"/>
      <c r="E195" s="70"/>
      <c r="F195" s="70"/>
      <c r="G195" s="70"/>
      <c r="H195" s="70"/>
      <c r="I195" s="70"/>
      <c r="J195" s="70"/>
      <c r="K195" s="70"/>
      <c r="Q195" s="52"/>
      <c r="R195" s="52"/>
      <c r="S195" s="52"/>
    </row>
    <row r="196" spans="1:19">
      <c r="A196" s="1823"/>
      <c r="B196" s="70"/>
      <c r="E196" s="70"/>
      <c r="F196" s="70"/>
      <c r="G196" s="70"/>
      <c r="H196" s="70"/>
      <c r="I196" s="70"/>
      <c r="J196" s="70"/>
      <c r="K196" s="70"/>
      <c r="Q196" s="52"/>
      <c r="R196" s="52"/>
      <c r="S196" s="52"/>
    </row>
    <row r="197" spans="1:19">
      <c r="A197" s="1823"/>
      <c r="B197" s="70"/>
      <c r="E197" s="70"/>
      <c r="F197" s="70"/>
      <c r="G197" s="70"/>
      <c r="H197" s="70"/>
      <c r="I197" s="70"/>
      <c r="J197" s="70"/>
      <c r="K197" s="70"/>
      <c r="Q197" s="52"/>
      <c r="R197" s="52"/>
      <c r="S197" s="52"/>
    </row>
    <row r="198" spans="1:19">
      <c r="A198" s="1823"/>
      <c r="B198" s="70"/>
      <c r="E198" s="70"/>
      <c r="F198" s="70"/>
      <c r="G198" s="70"/>
      <c r="H198" s="70"/>
      <c r="I198" s="70"/>
      <c r="J198" s="70"/>
      <c r="K198" s="70"/>
      <c r="Q198" s="52"/>
      <c r="R198" s="52"/>
      <c r="S198" s="52"/>
    </row>
    <row r="199" spans="1:19">
      <c r="A199" s="1823"/>
      <c r="B199" s="70"/>
      <c r="E199" s="70"/>
      <c r="F199" s="70"/>
      <c r="G199" s="70"/>
      <c r="H199" s="70"/>
      <c r="I199" s="70"/>
      <c r="J199" s="70"/>
      <c r="K199" s="70"/>
      <c r="Q199" s="52"/>
      <c r="R199" s="52"/>
      <c r="S199" s="52"/>
    </row>
    <row r="200" spans="1:19">
      <c r="A200" s="1823"/>
      <c r="B200" s="70"/>
      <c r="E200" s="70"/>
      <c r="F200" s="70"/>
      <c r="G200" s="70"/>
      <c r="H200" s="70"/>
      <c r="I200" s="70"/>
      <c r="J200" s="70"/>
      <c r="K200" s="70"/>
      <c r="Q200" s="52"/>
      <c r="R200" s="52"/>
      <c r="S200" s="52"/>
    </row>
    <row r="201" spans="1:19">
      <c r="A201" s="1823"/>
      <c r="B201" s="70"/>
      <c r="E201" s="70"/>
      <c r="F201" s="70"/>
      <c r="G201" s="70"/>
      <c r="H201" s="70"/>
      <c r="I201" s="70"/>
      <c r="J201" s="70"/>
      <c r="K201" s="70"/>
      <c r="Q201" s="52"/>
      <c r="R201" s="52"/>
      <c r="S201" s="52"/>
    </row>
    <row r="202" spans="1:19">
      <c r="A202" s="1823"/>
      <c r="B202" s="70"/>
      <c r="E202" s="70"/>
      <c r="F202" s="70"/>
      <c r="G202" s="70"/>
      <c r="H202" s="70"/>
      <c r="I202" s="70"/>
      <c r="J202" s="70"/>
      <c r="K202" s="70"/>
      <c r="Q202" s="52"/>
      <c r="R202" s="52"/>
      <c r="S202" s="52"/>
    </row>
    <row r="203" spans="1:19">
      <c r="A203" s="1823"/>
      <c r="B203" s="70"/>
      <c r="E203" s="70"/>
      <c r="F203" s="70"/>
      <c r="G203" s="70"/>
      <c r="H203" s="70"/>
      <c r="I203" s="70"/>
      <c r="J203" s="70"/>
      <c r="K203" s="70"/>
      <c r="Q203" s="52"/>
      <c r="R203" s="52"/>
      <c r="S203" s="52"/>
    </row>
    <row r="204" spans="1:19">
      <c r="A204" s="1823"/>
      <c r="B204" s="70"/>
      <c r="E204" s="70"/>
      <c r="F204" s="70"/>
      <c r="G204" s="70"/>
      <c r="H204" s="70"/>
      <c r="I204" s="70"/>
      <c r="J204" s="70"/>
      <c r="K204" s="70"/>
      <c r="Q204" s="52"/>
      <c r="R204" s="52"/>
      <c r="S204" s="52"/>
    </row>
    <row r="205" spans="1:19">
      <c r="A205" s="1823"/>
      <c r="B205" s="70"/>
      <c r="E205" s="70"/>
      <c r="F205" s="70"/>
      <c r="G205" s="70"/>
      <c r="H205" s="70"/>
      <c r="I205" s="70"/>
      <c r="J205" s="70"/>
      <c r="K205" s="70"/>
      <c r="Q205" s="52"/>
      <c r="R205" s="52"/>
      <c r="S205" s="52"/>
    </row>
    <row r="206" spans="1:19">
      <c r="A206" s="1823"/>
      <c r="B206" s="70"/>
      <c r="E206" s="70"/>
      <c r="F206" s="70"/>
      <c r="G206" s="70"/>
      <c r="H206" s="70"/>
      <c r="I206" s="70"/>
      <c r="J206" s="70"/>
      <c r="K206" s="70"/>
      <c r="Q206" s="52"/>
      <c r="R206" s="52"/>
      <c r="S206" s="52"/>
    </row>
    <row r="207" spans="1:19">
      <c r="A207" s="1823"/>
      <c r="B207" s="70"/>
      <c r="E207" s="70"/>
      <c r="F207" s="70"/>
      <c r="G207" s="70"/>
      <c r="H207" s="70"/>
      <c r="I207" s="70"/>
      <c r="J207" s="70"/>
      <c r="K207" s="70"/>
      <c r="Q207" s="52"/>
      <c r="R207" s="52"/>
      <c r="S207" s="52"/>
    </row>
    <row r="208" spans="1:19">
      <c r="A208" s="1823"/>
      <c r="B208" s="70"/>
      <c r="E208" s="70"/>
      <c r="F208" s="70"/>
      <c r="G208" s="70"/>
      <c r="H208" s="70"/>
      <c r="I208" s="70"/>
      <c r="J208" s="70"/>
      <c r="K208" s="70"/>
      <c r="Q208" s="52"/>
      <c r="R208" s="52"/>
      <c r="S208" s="52"/>
    </row>
    <row r="209" spans="1:19">
      <c r="A209" s="1823"/>
      <c r="B209" s="70"/>
      <c r="E209" s="70"/>
      <c r="F209" s="70"/>
      <c r="G209" s="70"/>
      <c r="H209" s="70"/>
      <c r="I209" s="70"/>
      <c r="J209" s="70"/>
      <c r="K209" s="70"/>
      <c r="Q209" s="52"/>
      <c r="R209" s="52"/>
      <c r="S209" s="52"/>
    </row>
    <row r="210" spans="1:19">
      <c r="A210" s="1823"/>
      <c r="B210" s="70"/>
      <c r="E210" s="70"/>
      <c r="F210" s="70"/>
      <c r="G210" s="70"/>
      <c r="H210" s="70"/>
      <c r="I210" s="70"/>
      <c r="J210" s="70"/>
      <c r="K210" s="70"/>
      <c r="Q210" s="52"/>
      <c r="R210" s="52"/>
      <c r="S210" s="52"/>
    </row>
    <row r="211" spans="1:19">
      <c r="A211" s="1823"/>
      <c r="B211" s="70"/>
      <c r="E211" s="70"/>
      <c r="F211" s="70"/>
      <c r="G211" s="70"/>
      <c r="H211" s="70"/>
      <c r="I211" s="70"/>
      <c r="J211" s="70"/>
      <c r="K211" s="70"/>
      <c r="Q211" s="52"/>
      <c r="R211" s="52"/>
      <c r="S211" s="52"/>
    </row>
    <row r="212" spans="1:19">
      <c r="A212" s="1823"/>
      <c r="B212" s="70"/>
      <c r="E212" s="70"/>
      <c r="F212" s="70"/>
      <c r="G212" s="70"/>
      <c r="H212" s="70"/>
      <c r="I212" s="70"/>
      <c r="J212" s="70"/>
      <c r="K212" s="70"/>
      <c r="Q212" s="52"/>
      <c r="R212" s="52"/>
      <c r="S212" s="52"/>
    </row>
    <row r="213" spans="1:19">
      <c r="A213" s="1823"/>
      <c r="B213" s="70"/>
      <c r="E213" s="70"/>
      <c r="F213" s="70"/>
      <c r="G213" s="70"/>
      <c r="H213" s="70"/>
      <c r="I213" s="70"/>
      <c r="J213" s="70"/>
      <c r="K213" s="70"/>
      <c r="Q213" s="52"/>
      <c r="R213" s="52"/>
      <c r="S213" s="52"/>
    </row>
    <row r="214" spans="1:19">
      <c r="A214" s="1823"/>
      <c r="B214" s="70"/>
      <c r="E214" s="70"/>
      <c r="F214" s="70"/>
      <c r="G214" s="70"/>
      <c r="H214" s="70"/>
      <c r="I214" s="70"/>
      <c r="J214" s="70"/>
      <c r="K214" s="70"/>
      <c r="Q214" s="52"/>
      <c r="R214" s="52"/>
      <c r="S214" s="52"/>
    </row>
    <row r="215" spans="1:19">
      <c r="A215" s="1823"/>
      <c r="B215" s="70"/>
      <c r="E215" s="70"/>
      <c r="F215" s="70"/>
      <c r="G215" s="70"/>
      <c r="H215" s="70"/>
      <c r="I215" s="70"/>
      <c r="J215" s="70"/>
      <c r="K215" s="70"/>
      <c r="Q215" s="52"/>
      <c r="R215" s="52"/>
      <c r="S215" s="52"/>
    </row>
    <row r="216" spans="1:19">
      <c r="A216" s="1823"/>
      <c r="B216" s="70"/>
      <c r="E216" s="70"/>
      <c r="F216" s="70"/>
      <c r="G216" s="70"/>
      <c r="H216" s="70"/>
      <c r="I216" s="70"/>
      <c r="J216" s="70"/>
      <c r="K216" s="70"/>
      <c r="Q216" s="52"/>
      <c r="R216" s="52"/>
      <c r="S216" s="52"/>
    </row>
    <row r="217" spans="1:19">
      <c r="A217" s="1823"/>
      <c r="B217" s="70"/>
      <c r="E217" s="70"/>
      <c r="F217" s="70"/>
      <c r="G217" s="70"/>
      <c r="H217" s="70"/>
      <c r="I217" s="70"/>
      <c r="J217" s="70"/>
      <c r="K217" s="70"/>
      <c r="Q217" s="52"/>
      <c r="R217" s="52"/>
      <c r="S217" s="52"/>
    </row>
    <row r="218" spans="1:19">
      <c r="A218" s="1823"/>
      <c r="B218" s="70"/>
      <c r="E218" s="70"/>
      <c r="F218" s="70"/>
      <c r="G218" s="70"/>
      <c r="H218" s="70"/>
      <c r="I218" s="70"/>
      <c r="J218" s="70"/>
      <c r="K218" s="70"/>
      <c r="Q218" s="52"/>
      <c r="R218" s="52"/>
      <c r="S218" s="52"/>
    </row>
    <row r="219" spans="1:19">
      <c r="A219" s="1823"/>
      <c r="B219" s="70"/>
      <c r="E219" s="70"/>
      <c r="F219" s="70"/>
      <c r="G219" s="70"/>
      <c r="H219" s="70"/>
      <c r="I219" s="70"/>
      <c r="J219" s="70"/>
      <c r="K219" s="70"/>
      <c r="Q219" s="52"/>
      <c r="R219" s="52"/>
      <c r="S219" s="52"/>
    </row>
    <row r="220" spans="1:19">
      <c r="A220" s="1823"/>
      <c r="B220" s="70"/>
      <c r="E220" s="70"/>
      <c r="F220" s="70"/>
      <c r="G220" s="70"/>
      <c r="H220" s="70"/>
      <c r="I220" s="70"/>
      <c r="J220" s="70"/>
      <c r="K220" s="70"/>
      <c r="Q220" s="52"/>
      <c r="R220" s="52"/>
      <c r="S220" s="52"/>
    </row>
    <row r="221" spans="1:19">
      <c r="A221" s="1823"/>
      <c r="B221" s="70"/>
      <c r="E221" s="70"/>
      <c r="F221" s="70"/>
      <c r="G221" s="70"/>
      <c r="H221" s="70"/>
      <c r="I221" s="70"/>
      <c r="J221" s="70"/>
      <c r="K221" s="70"/>
      <c r="Q221" s="52"/>
      <c r="R221" s="52"/>
      <c r="S221" s="52"/>
    </row>
    <row r="222" spans="1:19">
      <c r="A222" s="1823"/>
      <c r="B222" s="70"/>
      <c r="E222" s="70"/>
      <c r="F222" s="70"/>
      <c r="G222" s="70"/>
      <c r="H222" s="70"/>
      <c r="I222" s="70"/>
      <c r="J222" s="70"/>
      <c r="K222" s="70"/>
      <c r="Q222" s="52"/>
      <c r="R222" s="52"/>
      <c r="S222" s="52"/>
    </row>
  </sheetData>
  <mergeCells count="105">
    <mergeCell ref="A154:K154"/>
    <mergeCell ref="A112:K112"/>
    <mergeCell ref="A7:A8"/>
    <mergeCell ref="A25:A28"/>
    <mergeCell ref="A29:G29"/>
    <mergeCell ref="A31:K31"/>
    <mergeCell ref="A105:K105"/>
    <mergeCell ref="A91:K91"/>
    <mergeCell ref="A9:K9"/>
    <mergeCell ref="A80:K80"/>
    <mergeCell ref="A86:K86"/>
    <mergeCell ref="C10:D10"/>
    <mergeCell ref="C12:D13"/>
    <mergeCell ref="C15:D15"/>
    <mergeCell ref="C16:D16"/>
    <mergeCell ref="C37:D40"/>
    <mergeCell ref="E37:E43"/>
    <mergeCell ref="C41:D43"/>
    <mergeCell ref="C44:D51"/>
    <mergeCell ref="E44:E51"/>
    <mergeCell ref="C30:D30"/>
    <mergeCell ref="C32:D35"/>
    <mergeCell ref="E33:E36"/>
    <mergeCell ref="C36:D36"/>
    <mergeCell ref="B1:C1"/>
    <mergeCell ref="B5:K5"/>
    <mergeCell ref="B7:B8"/>
    <mergeCell ref="C7:D8"/>
    <mergeCell ref="E7:H7"/>
    <mergeCell ref="I7:I8"/>
    <mergeCell ref="J7:J8"/>
    <mergeCell ref="K7:K8"/>
    <mergeCell ref="C52:D54"/>
    <mergeCell ref="E52:E79"/>
    <mergeCell ref="C55:D55"/>
    <mergeCell ref="C56:D58"/>
    <mergeCell ref="C59:D61"/>
    <mergeCell ref="C62:D66"/>
    <mergeCell ref="C67:D67"/>
    <mergeCell ref="C68:D79"/>
    <mergeCell ref="B25:B28"/>
    <mergeCell ref="C17:D17"/>
    <mergeCell ref="C18:D18"/>
    <mergeCell ref="C19:D20"/>
    <mergeCell ref="C21:D21"/>
    <mergeCell ref="C22:D22"/>
    <mergeCell ref="C23:D23"/>
    <mergeCell ref="C24:D24"/>
    <mergeCell ref="C25:D28"/>
    <mergeCell ref="M25:M28"/>
    <mergeCell ref="F25:F28"/>
    <mergeCell ref="G25:G28"/>
    <mergeCell ref="H25:H28"/>
    <mergeCell ref="I25:I28"/>
    <mergeCell ref="J25:J28"/>
    <mergeCell ref="K25:K28"/>
    <mergeCell ref="C94:D94"/>
    <mergeCell ref="C95:D95"/>
    <mergeCell ref="D87:E87"/>
    <mergeCell ref="H87:H88"/>
    <mergeCell ref="D88:E88"/>
    <mergeCell ref="D89:E89"/>
    <mergeCell ref="H89:H90"/>
    <mergeCell ref="D90:E90"/>
    <mergeCell ref="E81:E85"/>
    <mergeCell ref="C84:D84"/>
    <mergeCell ref="C85:D85"/>
    <mergeCell ref="L25:L28"/>
    <mergeCell ref="E25:E28"/>
    <mergeCell ref="C81:D83"/>
    <mergeCell ref="C149:D153"/>
    <mergeCell ref="C124:D126"/>
    <mergeCell ref="C127:D128"/>
    <mergeCell ref="C129:D133"/>
    <mergeCell ref="C134:D135"/>
    <mergeCell ref="C136:D138"/>
    <mergeCell ref="C115:D117"/>
    <mergeCell ref="C118:D118"/>
    <mergeCell ref="C119:D119"/>
    <mergeCell ref="C120:D121"/>
    <mergeCell ref="C122:D123"/>
    <mergeCell ref="S25:S28"/>
    <mergeCell ref="N25:N28"/>
    <mergeCell ref="O25:O28"/>
    <mergeCell ref="P25:P28"/>
    <mergeCell ref="Q25:Q28"/>
    <mergeCell ref="R25:R28"/>
    <mergeCell ref="C139:D143"/>
    <mergeCell ref="C144:D145"/>
    <mergeCell ref="C146:D148"/>
    <mergeCell ref="D106:D111"/>
    <mergeCell ref="C109:C111"/>
    <mergeCell ref="C113:C114"/>
    <mergeCell ref="D113:D114"/>
    <mergeCell ref="C101:D101"/>
    <mergeCell ref="C102:D102"/>
    <mergeCell ref="C103:D103"/>
    <mergeCell ref="C104:D104"/>
    <mergeCell ref="C96:D96"/>
    <mergeCell ref="C97:D97"/>
    <mergeCell ref="C98:D98"/>
    <mergeCell ref="C99:D99"/>
    <mergeCell ref="C100:D100"/>
    <mergeCell ref="C92:D92"/>
    <mergeCell ref="C93:D93"/>
  </mergeCells>
  <hyperlinks>
    <hyperlink ref="B5" location="Меню!A1" display="ЗАЩИТА УГЛОВ И СТЕН"/>
    <hyperlink ref="A5" location="Меню!A1" display="ЗАЩИТА УГЛОВ И СТЕН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AMK126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0.7109375" style="121" customWidth="1"/>
    <col min="2" max="2" width="19.85546875" style="121" customWidth="1"/>
    <col min="3" max="3" width="0.140625" style="121" hidden="1" customWidth="1"/>
    <col min="4" max="4" width="13.140625" style="121" customWidth="1"/>
    <col min="5" max="5" width="15.5703125" style="121" customWidth="1"/>
    <col min="6" max="6" width="10.7109375" style="121" customWidth="1"/>
    <col min="7" max="7" width="7.140625" style="121" customWidth="1"/>
    <col min="8" max="9" width="9.5703125" style="121" customWidth="1"/>
    <col min="10" max="10" width="9.140625" style="121"/>
    <col min="11" max="11" width="7.5703125" style="121" customWidth="1"/>
    <col min="12" max="13" width="11" style="121" customWidth="1"/>
    <col min="14" max="14" width="10.85546875" style="52" customWidth="1"/>
    <col min="15" max="15" width="12.5703125" style="526" customWidth="1"/>
    <col min="16" max="16" width="13.85546875" style="52" customWidth="1"/>
    <col min="17" max="17" width="12.7109375" style="52" customWidth="1"/>
    <col min="18" max="18" width="12.42578125" style="52" customWidth="1"/>
    <col min="19" max="19" width="9.140625" style="52"/>
    <col min="20" max="1025" width="9.140625" style="121"/>
  </cols>
  <sheetData>
    <row r="1" spans="1:19" ht="31.5" customHeight="1">
      <c r="A1" s="2115"/>
      <c r="B1" s="2115"/>
      <c r="C1" s="52"/>
      <c r="D1" s="52"/>
      <c r="E1" s="216"/>
      <c r="F1" s="52"/>
      <c r="G1" s="52"/>
      <c r="H1" s="52"/>
      <c r="I1" s="52"/>
      <c r="J1" s="52"/>
    </row>
    <row r="2" spans="1:19">
      <c r="A2" s="365"/>
      <c r="B2" s="192"/>
      <c r="C2" s="365"/>
      <c r="D2" s="365"/>
      <c r="E2" s="365"/>
      <c r="F2" s="365"/>
      <c r="G2" s="366" t="s">
        <v>131</v>
      </c>
      <c r="H2" s="367" t="s">
        <v>2</v>
      </c>
      <c r="I2" s="367"/>
      <c r="J2" s="367"/>
    </row>
    <row r="3" spans="1:19" ht="15.75" customHeight="1">
      <c r="A3" s="368" t="s">
        <v>4</v>
      </c>
      <c r="B3" s="121" t="s">
        <v>5</v>
      </c>
      <c r="D3" s="365"/>
      <c r="E3" s="365"/>
      <c r="F3" s="365"/>
      <c r="G3" s="366" t="s">
        <v>132</v>
      </c>
      <c r="H3" s="367" t="s">
        <v>7</v>
      </c>
      <c r="I3" s="367"/>
      <c r="J3" s="367"/>
    </row>
    <row r="4" spans="1:19">
      <c r="B4" s="385"/>
      <c r="G4" s="368"/>
      <c r="K4" s="368"/>
    </row>
    <row r="5" spans="1:19">
      <c r="A5" s="2116" t="s">
        <v>38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</row>
    <row r="7" spans="1:19" ht="12.75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7"/>
      <c r="I7" s="2119" t="s">
        <v>139</v>
      </c>
      <c r="J7" s="2119" t="s">
        <v>565</v>
      </c>
      <c r="K7" s="2119" t="s">
        <v>141</v>
      </c>
    </row>
    <row r="8" spans="1:19" ht="46.5" customHeight="1">
      <c r="A8" s="2117"/>
      <c r="B8" s="2117"/>
      <c r="C8" s="2117"/>
      <c r="D8" s="68" t="s">
        <v>567</v>
      </c>
      <c r="E8" s="68" t="s">
        <v>593</v>
      </c>
      <c r="F8" s="68" t="s">
        <v>568</v>
      </c>
      <c r="G8" s="68" t="s">
        <v>146</v>
      </c>
      <c r="H8" s="68" t="s">
        <v>144</v>
      </c>
      <c r="I8" s="2119"/>
      <c r="J8" s="2119"/>
      <c r="K8" s="2119"/>
      <c r="L8" s="70"/>
      <c r="M8" s="70"/>
      <c r="N8" s="70"/>
      <c r="O8" s="71"/>
      <c r="Q8" s="70"/>
      <c r="R8" s="70"/>
      <c r="S8" s="70"/>
    </row>
    <row r="9" spans="1:19">
      <c r="A9" s="2175" t="s">
        <v>1954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70"/>
      <c r="M9" s="70"/>
      <c r="N9" s="70"/>
      <c r="O9" s="71"/>
    </row>
    <row r="10" spans="1:19">
      <c r="A10" s="2175" t="s">
        <v>2217</v>
      </c>
      <c r="B10" s="2175"/>
      <c r="C10" s="2175"/>
      <c r="D10" s="2175"/>
      <c r="E10" s="2175"/>
      <c r="F10" s="2175"/>
      <c r="G10" s="2175"/>
      <c r="H10" s="2175"/>
      <c r="I10" s="2175"/>
      <c r="J10" s="2175"/>
      <c r="K10" s="2175"/>
      <c r="L10" s="70"/>
      <c r="M10" s="70"/>
      <c r="N10" s="70"/>
      <c r="O10" s="71"/>
    </row>
    <row r="11" spans="1:19" ht="75.75" customHeight="1">
      <c r="A11" s="361" t="s">
        <v>2218</v>
      </c>
      <c r="B11" s="348"/>
      <c r="C11" s="527"/>
      <c r="D11" s="74" t="s">
        <v>1416</v>
      </c>
      <c r="E11" s="74"/>
      <c r="F11" s="74" t="s">
        <v>2219</v>
      </c>
      <c r="G11" s="74">
        <v>12</v>
      </c>
      <c r="H11" s="74">
        <v>1.0999999999999999E-2</v>
      </c>
      <c r="I11" s="81" t="s">
        <v>2220</v>
      </c>
      <c r="J11" s="74">
        <v>2375</v>
      </c>
      <c r="K11" s="77">
        <v>2530</v>
      </c>
      <c r="L11" s="52"/>
      <c r="M11" s="52"/>
      <c r="N11" s="1161"/>
      <c r="O11" s="53"/>
    </row>
    <row r="12" spans="1:19" ht="75.75" customHeight="1">
      <c r="A12" s="402" t="s">
        <v>2221</v>
      </c>
      <c r="B12" s="374"/>
      <c r="C12" s="528"/>
      <c r="D12" s="103" t="s">
        <v>1416</v>
      </c>
      <c r="E12" s="103"/>
      <c r="F12" s="103" t="s">
        <v>2222</v>
      </c>
      <c r="G12" s="103">
        <v>6</v>
      </c>
      <c r="H12" s="103">
        <v>6.0000000000000001E-3</v>
      </c>
      <c r="I12" s="176" t="s">
        <v>327</v>
      </c>
      <c r="J12" s="75">
        <v>1055</v>
      </c>
      <c r="K12" s="154">
        <v>1140</v>
      </c>
      <c r="L12" s="52"/>
      <c r="M12" s="52"/>
      <c r="O12" s="53"/>
    </row>
    <row r="13" spans="1:19" ht="79.5" customHeight="1">
      <c r="A13" s="78" t="s">
        <v>2223</v>
      </c>
      <c r="B13" s="349"/>
      <c r="C13" s="529"/>
      <c r="D13" s="80" t="s">
        <v>1416</v>
      </c>
      <c r="E13" s="80"/>
      <c r="F13" s="80" t="s">
        <v>2224</v>
      </c>
      <c r="G13" s="80">
        <v>1.4</v>
      </c>
      <c r="H13" s="80">
        <v>2E-3</v>
      </c>
      <c r="I13" s="81" t="s">
        <v>327</v>
      </c>
      <c r="J13" s="75">
        <v>565</v>
      </c>
      <c r="K13" s="82">
        <v>610</v>
      </c>
      <c r="L13" s="52"/>
      <c r="M13" s="52"/>
      <c r="O13" s="53"/>
    </row>
    <row r="14" spans="1:19">
      <c r="A14" s="2175" t="s">
        <v>2225</v>
      </c>
      <c r="B14" s="2175"/>
      <c r="C14" s="2175"/>
      <c r="D14" s="2175"/>
      <c r="E14" s="2175"/>
      <c r="F14" s="2175"/>
      <c r="G14" s="2175"/>
      <c r="H14" s="2175"/>
      <c r="I14" s="2175"/>
      <c r="J14" s="2175"/>
      <c r="K14" s="2175"/>
      <c r="L14" s="70"/>
      <c r="M14" s="70"/>
      <c r="N14" s="70"/>
      <c r="O14" s="71"/>
    </row>
    <row r="15" spans="1:19" ht="69.75" customHeight="1">
      <c r="A15" s="78" t="s">
        <v>2226</v>
      </c>
      <c r="B15" s="530"/>
      <c r="C15" s="529"/>
      <c r="D15" s="80" t="s">
        <v>1416</v>
      </c>
      <c r="E15" s="80"/>
      <c r="F15" s="80" t="s">
        <v>2227</v>
      </c>
      <c r="G15" s="80">
        <v>14</v>
      </c>
      <c r="H15" s="80">
        <v>1.4999999999999999E-2</v>
      </c>
      <c r="I15" s="81" t="s">
        <v>327</v>
      </c>
      <c r="J15" s="75">
        <v>1805</v>
      </c>
      <c r="K15" s="82">
        <v>1950</v>
      </c>
      <c r="L15" s="52"/>
      <c r="M15" s="52"/>
      <c r="O15" s="53"/>
    </row>
    <row r="16" spans="1:19" ht="75.75" customHeight="1">
      <c r="A16" s="78" t="s">
        <v>2228</v>
      </c>
      <c r="B16" s="79"/>
      <c r="C16" s="433"/>
      <c r="D16" s="80" t="s">
        <v>1416</v>
      </c>
      <c r="E16" s="80"/>
      <c r="F16" s="80" t="s">
        <v>2229</v>
      </c>
      <c r="G16" s="80">
        <v>13</v>
      </c>
      <c r="H16" s="80">
        <v>1.4999999999999999E-2</v>
      </c>
      <c r="I16" s="81" t="s">
        <v>2220</v>
      </c>
      <c r="J16" s="80">
        <v>2375</v>
      </c>
      <c r="K16" s="82">
        <v>2565</v>
      </c>
      <c r="L16" s="52"/>
      <c r="M16" s="52"/>
      <c r="N16" s="1161"/>
      <c r="O16" s="1221"/>
    </row>
    <row r="17" spans="1:15" ht="65.25" customHeight="1">
      <c r="A17" s="78" t="s">
        <v>2230</v>
      </c>
      <c r="B17" s="349"/>
      <c r="C17" s="79"/>
      <c r="D17" s="80" t="s">
        <v>1416</v>
      </c>
      <c r="E17" s="99"/>
      <c r="F17" s="99" t="s">
        <v>2231</v>
      </c>
      <c r="G17" s="99">
        <v>3.5</v>
      </c>
      <c r="H17" s="99">
        <v>7.0000000000000001E-3</v>
      </c>
      <c r="I17" s="140" t="s">
        <v>327</v>
      </c>
      <c r="J17" s="80">
        <v>925</v>
      </c>
      <c r="K17" s="82">
        <v>1000</v>
      </c>
      <c r="L17" s="52"/>
      <c r="M17" s="52"/>
      <c r="O17" s="53"/>
    </row>
    <row r="18" spans="1:15" ht="64.5" customHeight="1">
      <c r="A18" s="78" t="s">
        <v>2232</v>
      </c>
      <c r="B18" s="2134"/>
      <c r="C18" s="2134"/>
      <c r="D18" s="80" t="s">
        <v>2233</v>
      </c>
      <c r="E18" s="80"/>
      <c r="F18" s="80" t="s">
        <v>2227</v>
      </c>
      <c r="G18" s="80">
        <v>12.5</v>
      </c>
      <c r="H18" s="80">
        <v>1.4999999999999999E-2</v>
      </c>
      <c r="I18" s="289" t="s">
        <v>575</v>
      </c>
      <c r="J18" s="75">
        <v>2590</v>
      </c>
      <c r="K18" s="82">
        <v>2795</v>
      </c>
      <c r="L18" s="52"/>
      <c r="M18" s="52"/>
      <c r="N18" s="1161"/>
      <c r="O18" s="1221"/>
    </row>
    <row r="19" spans="1:15">
      <c r="A19" s="2175" t="s">
        <v>2234</v>
      </c>
      <c r="B19" s="2175"/>
      <c r="C19" s="2175"/>
      <c r="D19" s="2175"/>
      <c r="E19" s="2175"/>
      <c r="F19" s="2175"/>
      <c r="G19" s="2175"/>
      <c r="H19" s="2175"/>
      <c r="I19" s="2175"/>
      <c r="J19" s="2175"/>
      <c r="K19" s="2175"/>
      <c r="L19" s="70"/>
      <c r="M19" s="70"/>
      <c r="N19" s="70"/>
      <c r="O19" s="71"/>
    </row>
    <row r="20" spans="1:15" ht="64.5" customHeight="1">
      <c r="A20" s="78" t="s">
        <v>2235</v>
      </c>
      <c r="B20" s="2134"/>
      <c r="C20" s="2134"/>
      <c r="D20" s="80" t="s">
        <v>1416</v>
      </c>
      <c r="E20" s="80"/>
      <c r="F20" s="80" t="s">
        <v>2236</v>
      </c>
      <c r="G20" s="80">
        <v>20</v>
      </c>
      <c r="H20" s="80">
        <v>2.3E-2</v>
      </c>
      <c r="I20" s="81" t="s">
        <v>327</v>
      </c>
      <c r="J20" s="75">
        <v>3500</v>
      </c>
      <c r="K20" s="102">
        <v>3780</v>
      </c>
      <c r="L20" s="52"/>
      <c r="M20" s="52"/>
      <c r="O20" s="53"/>
    </row>
    <row r="21" spans="1:15" ht="51" customHeight="1">
      <c r="A21" s="78" t="s">
        <v>2237</v>
      </c>
      <c r="B21" s="2134"/>
      <c r="C21" s="2134"/>
      <c r="D21" s="80" t="s">
        <v>1416</v>
      </c>
      <c r="E21" s="80"/>
      <c r="F21" s="80" t="s">
        <v>2238</v>
      </c>
      <c r="G21" s="80">
        <v>9</v>
      </c>
      <c r="H21" s="80">
        <v>1.2999999999999999E-2</v>
      </c>
      <c r="I21" s="81" t="s">
        <v>327</v>
      </c>
      <c r="J21" s="80">
        <v>1655</v>
      </c>
      <c r="K21" s="82">
        <v>1790</v>
      </c>
      <c r="L21" s="52"/>
      <c r="M21" s="52"/>
      <c r="O21" s="53"/>
    </row>
    <row r="22" spans="1:15" ht="63.75" customHeight="1">
      <c r="A22" s="184" t="s">
        <v>2239</v>
      </c>
      <c r="B22" s="2216"/>
      <c r="C22" s="2216"/>
      <c r="D22" s="99" t="s">
        <v>2233</v>
      </c>
      <c r="E22" s="99"/>
      <c r="F22" s="99" t="s">
        <v>2236</v>
      </c>
      <c r="G22" s="99">
        <v>19</v>
      </c>
      <c r="H22" s="99">
        <v>2.3E-2</v>
      </c>
      <c r="I22" s="140" t="s">
        <v>575</v>
      </c>
      <c r="J22" s="103">
        <v>4975</v>
      </c>
      <c r="K22" s="136">
        <v>5375</v>
      </c>
      <c r="L22" s="52"/>
      <c r="M22" s="52"/>
      <c r="N22" s="1161"/>
      <c r="O22" s="1221"/>
    </row>
    <row r="23" spans="1:15" ht="12" customHeight="1">
      <c r="A23" s="2284" t="s">
        <v>2240</v>
      </c>
      <c r="B23" s="2284"/>
      <c r="C23" s="2284"/>
      <c r="D23" s="2284"/>
      <c r="E23" s="2284"/>
      <c r="F23" s="2284"/>
      <c r="G23" s="2284"/>
      <c r="H23" s="2284"/>
      <c r="I23" s="2284"/>
      <c r="J23" s="2284"/>
      <c r="K23" s="2284"/>
      <c r="L23" s="52"/>
      <c r="M23" s="52"/>
      <c r="O23" s="53"/>
    </row>
    <row r="24" spans="1:15">
      <c r="A24" s="2175" t="s">
        <v>2217</v>
      </c>
      <c r="B24" s="2175"/>
      <c r="C24" s="2175"/>
      <c r="D24" s="2175"/>
      <c r="E24" s="2175"/>
      <c r="F24" s="2175"/>
      <c r="G24" s="2175"/>
      <c r="H24" s="2175"/>
      <c r="I24" s="2175"/>
      <c r="J24" s="2175"/>
      <c r="K24" s="2175"/>
      <c r="L24" s="70"/>
      <c r="M24" s="70"/>
      <c r="N24" s="70"/>
      <c r="O24" s="71"/>
    </row>
    <row r="25" spans="1:15" ht="79.5" customHeight="1">
      <c r="A25" s="80" t="s">
        <v>2221</v>
      </c>
      <c r="B25" s="196"/>
      <c r="C25" s="531"/>
      <c r="D25" s="80" t="s">
        <v>2241</v>
      </c>
      <c r="E25" s="80"/>
      <c r="F25" s="80" t="s">
        <v>2222</v>
      </c>
      <c r="G25" s="80">
        <v>6</v>
      </c>
      <c r="H25" s="80">
        <v>6.0000000000000001E-3</v>
      </c>
      <c r="I25" s="81" t="s">
        <v>575</v>
      </c>
      <c r="J25" s="80">
        <v>870</v>
      </c>
      <c r="K25" s="82">
        <v>940</v>
      </c>
      <c r="L25" s="52"/>
      <c r="M25" s="52"/>
      <c r="O25" s="53"/>
    </row>
    <row r="26" spans="1:15" ht="79.5" customHeight="1">
      <c r="A26" s="182" t="s">
        <v>2223</v>
      </c>
      <c r="B26" s="275"/>
      <c r="C26" s="532"/>
      <c r="D26" s="75" t="s">
        <v>2241</v>
      </c>
      <c r="E26" s="75"/>
      <c r="F26" s="75" t="s">
        <v>2242</v>
      </c>
      <c r="G26" s="75">
        <v>1.5</v>
      </c>
      <c r="H26" s="75">
        <v>2.2000000000000001E-3</v>
      </c>
      <c r="I26" s="76" t="s">
        <v>575</v>
      </c>
      <c r="J26" s="75">
        <v>410</v>
      </c>
      <c r="K26" s="102">
        <v>445</v>
      </c>
      <c r="L26" s="52"/>
      <c r="M26" s="52"/>
      <c r="O26" s="53"/>
    </row>
    <row r="27" spans="1:15" ht="63" customHeight="1">
      <c r="A27" s="182" t="s">
        <v>2243</v>
      </c>
      <c r="B27" s="374"/>
      <c r="C27" s="528"/>
      <c r="D27" s="75" t="s">
        <v>2241</v>
      </c>
      <c r="E27" s="75"/>
      <c r="F27" s="75" t="s">
        <v>2244</v>
      </c>
      <c r="G27" s="75">
        <v>8.3000000000000007</v>
      </c>
      <c r="H27" s="75">
        <v>8.0000000000000002E-3</v>
      </c>
      <c r="I27" s="76" t="s">
        <v>158</v>
      </c>
      <c r="J27" s="75">
        <v>955</v>
      </c>
      <c r="K27" s="102">
        <v>1070</v>
      </c>
      <c r="L27" s="101"/>
      <c r="M27" s="52"/>
      <c r="N27" s="1161"/>
      <c r="O27" s="1221"/>
    </row>
    <row r="28" spans="1:15" ht="63" customHeight="1">
      <c r="A28" s="182" t="s">
        <v>2245</v>
      </c>
      <c r="B28" s="79"/>
      <c r="C28" s="528"/>
      <c r="D28" s="80" t="s">
        <v>2241</v>
      </c>
      <c r="E28" s="75"/>
      <c r="F28" s="75" t="s">
        <v>2246</v>
      </c>
      <c r="G28" s="75">
        <v>8.3000000000000007</v>
      </c>
      <c r="H28" s="75">
        <v>8.0000000000000002E-3</v>
      </c>
      <c r="I28" s="76" t="s">
        <v>158</v>
      </c>
      <c r="J28" s="75">
        <v>1075</v>
      </c>
      <c r="K28" s="102">
        <v>1205</v>
      </c>
      <c r="L28" s="101"/>
      <c r="M28" s="52"/>
      <c r="N28" s="1161"/>
      <c r="O28" s="1221"/>
    </row>
    <row r="29" spans="1:15" ht="63" customHeight="1">
      <c r="A29" s="78" t="s">
        <v>2247</v>
      </c>
      <c r="B29" s="349"/>
      <c r="C29" s="529"/>
      <c r="D29" s="80" t="s">
        <v>2241</v>
      </c>
      <c r="E29" s="80"/>
      <c r="F29" s="80" t="s">
        <v>2248</v>
      </c>
      <c r="G29" s="80">
        <v>3.6</v>
      </c>
      <c r="H29" s="80">
        <v>4.0000000000000001E-3</v>
      </c>
      <c r="I29" s="81" t="s">
        <v>158</v>
      </c>
      <c r="J29" s="75">
        <v>435</v>
      </c>
      <c r="K29" s="82">
        <v>485</v>
      </c>
      <c r="L29" s="101"/>
      <c r="M29" s="52"/>
      <c r="N29" s="1161"/>
      <c r="O29" s="1221"/>
    </row>
    <row r="30" spans="1:15">
      <c r="A30" s="2175" t="s">
        <v>2225</v>
      </c>
      <c r="B30" s="2175"/>
      <c r="C30" s="2175"/>
      <c r="D30" s="2175"/>
      <c r="E30" s="2175"/>
      <c r="F30" s="2175"/>
      <c r="G30" s="2175"/>
      <c r="H30" s="2175"/>
      <c r="I30" s="2175"/>
      <c r="J30" s="2175"/>
      <c r="K30" s="2175"/>
      <c r="L30" s="70"/>
      <c r="M30" s="70"/>
      <c r="N30" s="70"/>
      <c r="O30" s="71"/>
    </row>
    <row r="31" spans="1:15" ht="69.75" customHeight="1">
      <c r="A31" s="182" t="s">
        <v>2249</v>
      </c>
      <c r="B31" s="133"/>
      <c r="C31" s="133"/>
      <c r="D31" s="75" t="s">
        <v>2241</v>
      </c>
      <c r="E31" s="75"/>
      <c r="F31" s="75" t="s">
        <v>2250</v>
      </c>
      <c r="G31" s="75">
        <v>12</v>
      </c>
      <c r="H31" s="75">
        <v>1.4999999999999999E-2</v>
      </c>
      <c r="I31" s="76" t="s">
        <v>575</v>
      </c>
      <c r="J31" s="75">
        <v>1085</v>
      </c>
      <c r="K31" s="102">
        <v>1170</v>
      </c>
      <c r="L31" s="52"/>
      <c r="M31" s="52"/>
      <c r="O31" s="53"/>
    </row>
    <row r="32" spans="1:15" ht="69.75" customHeight="1">
      <c r="A32" s="78" t="s">
        <v>2251</v>
      </c>
      <c r="B32" s="79"/>
      <c r="C32" s="79"/>
      <c r="D32" s="80" t="s">
        <v>2241</v>
      </c>
      <c r="E32" s="80"/>
      <c r="F32" s="80" t="s">
        <v>2250</v>
      </c>
      <c r="G32" s="80">
        <v>12</v>
      </c>
      <c r="H32" s="80">
        <v>1.4999999999999999E-2</v>
      </c>
      <c r="I32" s="81" t="s">
        <v>575</v>
      </c>
      <c r="J32" s="75">
        <v>1160</v>
      </c>
      <c r="K32" s="82">
        <v>1250</v>
      </c>
      <c r="L32" s="52"/>
      <c r="M32" s="52"/>
      <c r="O32" s="53"/>
    </row>
    <row r="33" spans="1:19" ht="65.25" customHeight="1">
      <c r="A33" s="78" t="s">
        <v>2252</v>
      </c>
      <c r="B33" s="349"/>
      <c r="C33" s="79"/>
      <c r="D33" s="80" t="s">
        <v>2241</v>
      </c>
      <c r="E33" s="99"/>
      <c r="F33" s="99" t="s">
        <v>2231</v>
      </c>
      <c r="G33" s="99">
        <v>12</v>
      </c>
      <c r="H33" s="99">
        <v>8.0000000000000002E-3</v>
      </c>
      <c r="I33" s="81" t="s">
        <v>158</v>
      </c>
      <c r="J33" s="75">
        <v>480</v>
      </c>
      <c r="K33" s="102">
        <v>540</v>
      </c>
      <c r="L33" s="101"/>
      <c r="M33" s="52"/>
      <c r="N33" s="1161"/>
      <c r="O33" s="1221"/>
    </row>
    <row r="34" spans="1:19" ht="69.75" customHeight="1">
      <c r="A34" s="78" t="s">
        <v>2253</v>
      </c>
      <c r="B34" s="79"/>
      <c r="C34" s="79"/>
      <c r="D34" s="80" t="s">
        <v>2241</v>
      </c>
      <c r="E34" s="80"/>
      <c r="F34" s="80" t="s">
        <v>2227</v>
      </c>
      <c r="G34" s="80">
        <v>16.5</v>
      </c>
      <c r="H34" s="80">
        <v>1.4999999999999999E-2</v>
      </c>
      <c r="I34" s="81" t="s">
        <v>158</v>
      </c>
      <c r="J34" s="75">
        <v>1270</v>
      </c>
      <c r="K34" s="82">
        <v>1420</v>
      </c>
      <c r="L34" s="101"/>
      <c r="M34" s="52"/>
      <c r="N34" s="1161"/>
      <c r="O34" s="1221"/>
    </row>
    <row r="35" spans="1:19" ht="69.75" customHeight="1">
      <c r="A35" s="78" t="s">
        <v>2254</v>
      </c>
      <c r="B35" s="79"/>
      <c r="C35" s="79"/>
      <c r="D35" s="80" t="s">
        <v>2241</v>
      </c>
      <c r="E35" s="80"/>
      <c r="F35" s="80" t="s">
        <v>2227</v>
      </c>
      <c r="G35" s="80">
        <v>16.5</v>
      </c>
      <c r="H35" s="80">
        <v>1.4999999999999999E-2</v>
      </c>
      <c r="I35" s="81" t="s">
        <v>158</v>
      </c>
      <c r="J35" s="75">
        <v>1475</v>
      </c>
      <c r="K35" s="82">
        <v>1655</v>
      </c>
      <c r="L35" s="101"/>
      <c r="M35" s="52"/>
      <c r="N35" s="1161"/>
      <c r="O35" s="1221"/>
    </row>
    <row r="36" spans="1:19" ht="65.25" customHeight="1">
      <c r="A36" s="78" t="s">
        <v>2230</v>
      </c>
      <c r="B36" s="349"/>
      <c r="C36" s="79"/>
      <c r="D36" s="80" t="s">
        <v>2241</v>
      </c>
      <c r="E36" s="99"/>
      <c r="F36" s="99" t="s">
        <v>2255</v>
      </c>
      <c r="G36" s="99">
        <v>3.5</v>
      </c>
      <c r="H36" s="99">
        <v>7.0000000000000001E-3</v>
      </c>
      <c r="I36" s="81" t="s">
        <v>575</v>
      </c>
      <c r="J36" s="75">
        <v>435</v>
      </c>
      <c r="K36" s="102">
        <v>490</v>
      </c>
      <c r="L36" s="101"/>
      <c r="M36" s="1191"/>
      <c r="N36" s="1161"/>
      <c r="O36" s="1221"/>
    </row>
    <row r="37" spans="1:19" ht="69.75" customHeight="1">
      <c r="A37" s="78" t="s">
        <v>2256</v>
      </c>
      <c r="B37" s="79"/>
      <c r="C37" s="79"/>
      <c r="D37" s="80" t="s">
        <v>2241</v>
      </c>
      <c r="E37" s="80"/>
      <c r="F37" s="80" t="s">
        <v>2227</v>
      </c>
      <c r="G37" s="80">
        <v>16.5</v>
      </c>
      <c r="H37" s="80">
        <v>1.4999999999999999E-2</v>
      </c>
      <c r="I37" s="81" t="s">
        <v>158</v>
      </c>
      <c r="J37" s="75">
        <v>1490</v>
      </c>
      <c r="K37" s="82">
        <v>1670</v>
      </c>
      <c r="L37" s="101"/>
      <c r="M37" s="52"/>
      <c r="N37" s="1161"/>
      <c r="O37" s="1221"/>
    </row>
    <row r="38" spans="1:19">
      <c r="A38" s="2175" t="s">
        <v>2234</v>
      </c>
      <c r="B38" s="2175"/>
      <c r="C38" s="2175"/>
      <c r="D38" s="2175"/>
      <c r="E38" s="2175"/>
      <c r="F38" s="2175"/>
      <c r="G38" s="2175"/>
      <c r="H38" s="2175"/>
      <c r="I38" s="2175"/>
      <c r="J38" s="2175"/>
      <c r="K38" s="2175"/>
      <c r="L38" s="70"/>
      <c r="M38" s="70"/>
      <c r="N38" s="70"/>
      <c r="O38" s="71"/>
    </row>
    <row r="39" spans="1:19" ht="64.5" customHeight="1">
      <c r="A39" s="78" t="s">
        <v>2235</v>
      </c>
      <c r="B39" s="79"/>
      <c r="C39" s="79"/>
      <c r="D39" s="80" t="s">
        <v>2241</v>
      </c>
      <c r="E39" s="80"/>
      <c r="F39" s="80" t="s">
        <v>2257</v>
      </c>
      <c r="G39" s="81">
        <v>24</v>
      </c>
      <c r="H39" s="80">
        <v>2.5999999999999999E-2</v>
      </c>
      <c r="I39" s="81" t="s">
        <v>575</v>
      </c>
      <c r="J39" s="75">
        <v>2305</v>
      </c>
      <c r="K39" s="102">
        <v>2490</v>
      </c>
      <c r="L39" s="52"/>
      <c r="M39" s="52"/>
      <c r="O39" s="53"/>
    </row>
    <row r="40" spans="1:19" ht="51" customHeight="1">
      <c r="A40" s="78" t="s">
        <v>2237</v>
      </c>
      <c r="B40" s="79"/>
      <c r="C40" s="372"/>
      <c r="D40" s="437" t="s">
        <v>2241</v>
      </c>
      <c r="E40" s="437"/>
      <c r="F40" s="80" t="s">
        <v>2258</v>
      </c>
      <c r="G40" s="80">
        <v>7.2</v>
      </c>
      <c r="H40" s="80">
        <v>1.2999999999999999E-2</v>
      </c>
      <c r="I40" s="81" t="s">
        <v>575</v>
      </c>
      <c r="J40" s="80">
        <v>1055</v>
      </c>
      <c r="K40" s="82">
        <v>1140</v>
      </c>
      <c r="L40" s="52"/>
      <c r="M40" s="52"/>
      <c r="O40" s="53"/>
    </row>
    <row r="41" spans="1:19" ht="63.75" customHeight="1">
      <c r="A41" s="78" t="s">
        <v>2259</v>
      </c>
      <c r="B41" s="196"/>
      <c r="C41" s="134"/>
      <c r="D41" s="80" t="s">
        <v>2241</v>
      </c>
      <c r="E41" s="80"/>
      <c r="F41" s="80" t="s">
        <v>2260</v>
      </c>
      <c r="G41" s="80">
        <v>29</v>
      </c>
      <c r="H41" s="80">
        <v>2.5999999999999999E-2</v>
      </c>
      <c r="I41" s="81" t="s">
        <v>158</v>
      </c>
      <c r="J41" s="75">
        <v>2950</v>
      </c>
      <c r="K41" s="82">
        <v>3305</v>
      </c>
      <c r="L41" s="101"/>
      <c r="M41" s="52"/>
      <c r="N41" s="1161"/>
      <c r="O41" s="1221"/>
    </row>
    <row r="42" spans="1:19" ht="51" customHeight="1">
      <c r="A42" s="78" t="s">
        <v>2261</v>
      </c>
      <c r="B42" s="79"/>
      <c r="C42" s="372"/>
      <c r="D42" s="437" t="s">
        <v>2241</v>
      </c>
      <c r="E42" s="437"/>
      <c r="F42" s="80" t="s">
        <v>2262</v>
      </c>
      <c r="G42" s="80">
        <v>10.5</v>
      </c>
      <c r="H42" s="80">
        <v>1.2999999999999999E-2</v>
      </c>
      <c r="I42" s="81" t="s">
        <v>158</v>
      </c>
      <c r="J42" s="80">
        <v>1030</v>
      </c>
      <c r="K42" s="82">
        <v>1155</v>
      </c>
      <c r="L42" s="101"/>
      <c r="M42" s="52"/>
      <c r="N42" s="1161"/>
      <c r="O42" s="1221"/>
    </row>
    <row r="43" spans="1:19">
      <c r="A43" s="2175" t="s">
        <v>2263</v>
      </c>
      <c r="B43" s="2175"/>
      <c r="C43" s="2175"/>
      <c r="D43" s="2175"/>
      <c r="E43" s="2175"/>
      <c r="F43" s="2175"/>
      <c r="G43" s="2175"/>
      <c r="H43" s="2175"/>
      <c r="I43" s="2175"/>
      <c r="J43" s="2175"/>
      <c r="K43" s="2175"/>
      <c r="L43" s="70"/>
      <c r="M43" s="70"/>
      <c r="N43" s="1263"/>
      <c r="O43" s="71"/>
    </row>
    <row r="44" spans="1:19" ht="56.25" customHeight="1">
      <c r="A44" s="78" t="s">
        <v>2264</v>
      </c>
      <c r="B44" s="79"/>
      <c r="C44" s="372"/>
      <c r="D44" s="437" t="s">
        <v>2241</v>
      </c>
      <c r="E44" s="437"/>
      <c r="F44" s="80" t="s">
        <v>2265</v>
      </c>
      <c r="G44" s="80">
        <v>36</v>
      </c>
      <c r="H44" s="80">
        <v>3.2000000000000001E-2</v>
      </c>
      <c r="I44" s="81" t="s">
        <v>158</v>
      </c>
      <c r="J44" s="80">
        <v>5110</v>
      </c>
      <c r="K44" s="82">
        <v>5725</v>
      </c>
      <c r="L44" s="101"/>
      <c r="M44" s="52"/>
      <c r="N44" s="1161"/>
      <c r="O44" s="1221"/>
    </row>
    <row r="45" spans="1:19" ht="53.25" customHeight="1">
      <c r="A45" s="184" t="s">
        <v>2266</v>
      </c>
      <c r="B45" s="98"/>
      <c r="C45" s="356"/>
      <c r="D45" s="446" t="s">
        <v>2241</v>
      </c>
      <c r="E45" s="446"/>
      <c r="F45" s="99" t="s">
        <v>2265</v>
      </c>
      <c r="G45" s="99">
        <v>36</v>
      </c>
      <c r="H45" s="99">
        <v>3.2000000000000001E-2</v>
      </c>
      <c r="I45" s="81" t="s">
        <v>158</v>
      </c>
      <c r="J45" s="99">
        <v>5615</v>
      </c>
      <c r="K45" s="136">
        <v>6290</v>
      </c>
      <c r="L45" s="101"/>
      <c r="M45" s="52"/>
      <c r="N45" s="1161"/>
      <c r="O45" s="1221"/>
    </row>
    <row r="46" spans="1:19" ht="51" customHeight="1">
      <c r="A46" s="78" t="s">
        <v>2267</v>
      </c>
      <c r="B46" s="79"/>
      <c r="C46" s="372"/>
      <c r="D46" s="437" t="s">
        <v>2241</v>
      </c>
      <c r="E46" s="437"/>
      <c r="F46" s="80" t="s">
        <v>2265</v>
      </c>
      <c r="G46" s="80">
        <v>32</v>
      </c>
      <c r="H46" s="80">
        <v>0.03</v>
      </c>
      <c r="I46" s="81" t="s">
        <v>158</v>
      </c>
      <c r="J46" s="80">
        <v>4740</v>
      </c>
      <c r="K46" s="82">
        <v>5310</v>
      </c>
      <c r="L46" s="101"/>
      <c r="M46" s="52"/>
      <c r="N46" s="1161"/>
      <c r="O46" s="1221"/>
    </row>
    <row r="47" spans="1:19">
      <c r="A47" s="2175" t="s">
        <v>1416</v>
      </c>
      <c r="B47" s="2175"/>
      <c r="C47" s="2175"/>
      <c r="D47" s="2175"/>
      <c r="E47" s="2175"/>
      <c r="F47" s="2175"/>
      <c r="G47" s="2175"/>
      <c r="H47" s="2175"/>
      <c r="I47" s="2175"/>
      <c r="J47" s="2175"/>
      <c r="K47" s="2175"/>
      <c r="L47" s="216"/>
      <c r="M47" s="216"/>
      <c r="N47" s="216"/>
      <c r="O47" s="53"/>
      <c r="P47" s="216"/>
      <c r="Q47" s="216"/>
      <c r="R47" s="216"/>
      <c r="S47" s="216"/>
    </row>
    <row r="48" spans="1:19">
      <c r="A48" s="2281" t="s">
        <v>8466</v>
      </c>
      <c r="B48" s="2281"/>
      <c r="C48" s="2281"/>
      <c r="D48" s="2281"/>
      <c r="E48" s="2281"/>
      <c r="F48" s="2281"/>
      <c r="G48" s="2281"/>
      <c r="H48" s="2281"/>
      <c r="I48" s="2281"/>
      <c r="J48" s="2281"/>
      <c r="K48" s="2281"/>
      <c r="L48" s="70"/>
      <c r="M48" s="70"/>
      <c r="N48" s="70"/>
      <c r="O48" s="71"/>
      <c r="P48" s="216"/>
      <c r="Q48" s="216"/>
      <c r="R48" s="216"/>
      <c r="S48" s="216"/>
    </row>
    <row r="49" spans="1:1025" ht="84" customHeight="1">
      <c r="A49" s="1163" t="s">
        <v>8467</v>
      </c>
      <c r="B49" s="440"/>
      <c r="C49" s="440"/>
      <c r="D49" s="1163" t="s">
        <v>8473</v>
      </c>
      <c r="E49" s="2282" t="s">
        <v>8474</v>
      </c>
      <c r="F49" s="2283"/>
      <c r="G49" s="1163">
        <v>107.2</v>
      </c>
      <c r="H49" s="1163"/>
      <c r="I49" s="1169" t="s">
        <v>327</v>
      </c>
      <c r="J49" s="1163">
        <v>15985</v>
      </c>
      <c r="K49" s="1414">
        <v>17150</v>
      </c>
      <c r="L49" s="216"/>
      <c r="M49" s="216"/>
      <c r="N49" s="216"/>
      <c r="O49" s="1221"/>
      <c r="P49" s="1220"/>
      <c r="Q49" s="1147"/>
      <c r="R49" s="1147"/>
      <c r="S49" s="1147"/>
    </row>
    <row r="50" spans="1:1025" s="1157" customFormat="1" ht="84.75" customHeight="1">
      <c r="A50" s="1163" t="s">
        <v>8468</v>
      </c>
      <c r="B50" s="440"/>
      <c r="C50" s="440"/>
      <c r="D50" s="1163" t="s">
        <v>8473</v>
      </c>
      <c r="E50" s="2282" t="s">
        <v>8475</v>
      </c>
      <c r="F50" s="2283"/>
      <c r="G50" s="1163">
        <v>135.19999999999999</v>
      </c>
      <c r="H50" s="1163"/>
      <c r="I50" s="1169" t="s">
        <v>327</v>
      </c>
      <c r="J50" s="1163">
        <v>19955</v>
      </c>
      <c r="K50" s="1414">
        <v>21410</v>
      </c>
      <c r="L50" s="216"/>
      <c r="M50" s="216"/>
      <c r="N50" s="216"/>
      <c r="O50" s="1221"/>
      <c r="P50" s="1220"/>
      <c r="Q50" s="1147"/>
      <c r="R50" s="1147"/>
      <c r="S50" s="1147"/>
      <c r="T50" s="216"/>
      <c r="U50" s="216"/>
      <c r="V50" s="216"/>
      <c r="W50" s="216"/>
      <c r="X50" s="216"/>
      <c r="Y50" s="216"/>
      <c r="Z50" s="216"/>
      <c r="AA50" s="216"/>
      <c r="AB50" s="216"/>
      <c r="AC50" s="216"/>
      <c r="AD50" s="216"/>
      <c r="AE50" s="216"/>
      <c r="AF50" s="216"/>
      <c r="AG50" s="216"/>
      <c r="AH50" s="216"/>
      <c r="AI50" s="216"/>
      <c r="AJ50" s="216"/>
      <c r="AK50" s="216"/>
      <c r="AL50" s="216"/>
      <c r="AM50" s="216"/>
      <c r="AN50" s="216"/>
      <c r="AO50" s="216"/>
      <c r="AP50" s="216"/>
      <c r="AQ50" s="216"/>
      <c r="AR50" s="216"/>
      <c r="AS50" s="216"/>
      <c r="AT50" s="216"/>
      <c r="AU50" s="216"/>
      <c r="AV50" s="216"/>
      <c r="AW50" s="216"/>
      <c r="AX50" s="216"/>
      <c r="AY50" s="216"/>
      <c r="AZ50" s="216"/>
      <c r="BA50" s="216"/>
      <c r="BB50" s="216"/>
      <c r="BC50" s="216"/>
      <c r="BD50" s="216"/>
      <c r="BE50" s="216"/>
      <c r="BF50" s="216"/>
      <c r="BG50" s="216"/>
      <c r="BH50" s="216"/>
      <c r="BI50" s="216"/>
      <c r="BJ50" s="216"/>
      <c r="BK50" s="216"/>
      <c r="BL50" s="216"/>
      <c r="BM50" s="216"/>
      <c r="BN50" s="216"/>
      <c r="BO50" s="216"/>
      <c r="BP50" s="216"/>
      <c r="BQ50" s="216"/>
      <c r="BR50" s="216"/>
      <c r="BS50" s="216"/>
      <c r="BT50" s="216"/>
      <c r="BU50" s="216"/>
      <c r="BV50" s="216"/>
      <c r="BW50" s="216"/>
      <c r="BX50" s="216"/>
      <c r="BY50" s="216"/>
      <c r="BZ50" s="216"/>
      <c r="CA50" s="216"/>
      <c r="CB50" s="216"/>
      <c r="CC50" s="216"/>
      <c r="CD50" s="216"/>
      <c r="CE50" s="216"/>
      <c r="CF50" s="216"/>
      <c r="CG50" s="216"/>
      <c r="CH50" s="216"/>
      <c r="CI50" s="216"/>
      <c r="CJ50" s="216"/>
      <c r="CK50" s="216"/>
      <c r="CL50" s="216"/>
      <c r="CM50" s="216"/>
      <c r="CN50" s="216"/>
      <c r="CO50" s="216"/>
      <c r="CP50" s="216"/>
      <c r="CQ50" s="216"/>
      <c r="CR50" s="216"/>
      <c r="CS50" s="216"/>
      <c r="CT50" s="216"/>
      <c r="CU50" s="216"/>
      <c r="CV50" s="216"/>
      <c r="CW50" s="216"/>
      <c r="CX50" s="216"/>
      <c r="CY50" s="216"/>
      <c r="CZ50" s="216"/>
      <c r="DA50" s="216"/>
      <c r="DB50" s="216"/>
      <c r="DC50" s="216"/>
      <c r="DD50" s="216"/>
      <c r="DE50" s="216"/>
      <c r="DF50" s="216"/>
      <c r="DG50" s="216"/>
      <c r="DH50" s="216"/>
      <c r="DI50" s="216"/>
      <c r="DJ50" s="216"/>
      <c r="DK50" s="216"/>
      <c r="DL50" s="216"/>
      <c r="DM50" s="216"/>
      <c r="DN50" s="216"/>
      <c r="DO50" s="216"/>
      <c r="DP50" s="216"/>
      <c r="DQ50" s="216"/>
      <c r="DR50" s="216"/>
      <c r="DS50" s="216"/>
      <c r="DT50" s="216"/>
      <c r="DU50" s="216"/>
      <c r="DV50" s="216"/>
      <c r="DW50" s="216"/>
      <c r="DX50" s="216"/>
      <c r="DY50" s="216"/>
      <c r="DZ50" s="216"/>
      <c r="EA50" s="216"/>
      <c r="EB50" s="216"/>
      <c r="EC50" s="216"/>
      <c r="ED50" s="216"/>
      <c r="EE50" s="216"/>
      <c r="EF50" s="216"/>
      <c r="EG50" s="216"/>
      <c r="EH50" s="216"/>
      <c r="EI50" s="216"/>
      <c r="EJ50" s="216"/>
      <c r="EK50" s="216"/>
      <c r="EL50" s="216"/>
      <c r="EM50" s="216"/>
      <c r="EN50" s="216"/>
      <c r="EO50" s="216"/>
      <c r="EP50" s="216"/>
      <c r="EQ50" s="216"/>
      <c r="ER50" s="216"/>
      <c r="ES50" s="216"/>
      <c r="ET50" s="216"/>
      <c r="EU50" s="216"/>
      <c r="EV50" s="216"/>
      <c r="EW50" s="216"/>
      <c r="EX50" s="216"/>
      <c r="EY50" s="216"/>
      <c r="EZ50" s="216"/>
      <c r="FA50" s="216"/>
      <c r="FB50" s="216"/>
      <c r="FC50" s="216"/>
      <c r="FD50" s="216"/>
      <c r="FE50" s="216"/>
      <c r="FF50" s="216"/>
      <c r="FG50" s="216"/>
      <c r="FH50" s="216"/>
      <c r="FI50" s="216"/>
      <c r="FJ50" s="216"/>
      <c r="FK50" s="216"/>
      <c r="FL50" s="216"/>
      <c r="FM50" s="216"/>
      <c r="FN50" s="216"/>
      <c r="FO50" s="216"/>
      <c r="FP50" s="216"/>
      <c r="FQ50" s="216"/>
      <c r="FR50" s="216"/>
      <c r="FS50" s="216"/>
      <c r="FT50" s="216"/>
      <c r="FU50" s="216"/>
      <c r="FV50" s="216"/>
      <c r="FW50" s="216"/>
      <c r="FX50" s="216"/>
      <c r="FY50" s="216"/>
      <c r="FZ50" s="216"/>
      <c r="GA50" s="216"/>
      <c r="GB50" s="216"/>
      <c r="GC50" s="216"/>
      <c r="GD50" s="216"/>
      <c r="GE50" s="216"/>
      <c r="GF50" s="216"/>
      <c r="GG50" s="216"/>
      <c r="GH50" s="216"/>
      <c r="GI50" s="216"/>
      <c r="GJ50" s="216"/>
      <c r="GK50" s="216"/>
      <c r="GL50" s="216"/>
      <c r="GM50" s="216"/>
      <c r="GN50" s="216"/>
      <c r="GO50" s="216"/>
      <c r="GP50" s="216"/>
      <c r="GQ50" s="216"/>
      <c r="GR50" s="216"/>
      <c r="GS50" s="216"/>
      <c r="GT50" s="216"/>
      <c r="GU50" s="216"/>
      <c r="GV50" s="216"/>
      <c r="GW50" s="216"/>
      <c r="GX50" s="216"/>
      <c r="GY50" s="216"/>
      <c r="GZ50" s="216"/>
      <c r="HA50" s="216"/>
      <c r="HB50" s="216"/>
      <c r="HC50" s="216"/>
      <c r="HD50" s="216"/>
      <c r="HE50" s="216"/>
      <c r="HF50" s="216"/>
      <c r="HG50" s="216"/>
      <c r="HH50" s="216"/>
      <c r="HI50" s="216"/>
      <c r="HJ50" s="216"/>
      <c r="HK50" s="216"/>
      <c r="HL50" s="216"/>
      <c r="HM50" s="216"/>
      <c r="HN50" s="216"/>
      <c r="HO50" s="216"/>
      <c r="HP50" s="216"/>
      <c r="HQ50" s="216"/>
      <c r="HR50" s="216"/>
      <c r="HS50" s="216"/>
      <c r="HT50" s="216"/>
      <c r="HU50" s="216"/>
      <c r="HV50" s="216"/>
      <c r="HW50" s="216"/>
      <c r="HX50" s="216"/>
      <c r="HY50" s="216"/>
      <c r="HZ50" s="216"/>
      <c r="IA50" s="216"/>
      <c r="IB50" s="216"/>
      <c r="IC50" s="216"/>
      <c r="ID50" s="216"/>
      <c r="IE50" s="216"/>
      <c r="IF50" s="216"/>
      <c r="IG50" s="216"/>
      <c r="IH50" s="216"/>
      <c r="II50" s="216"/>
      <c r="IJ50" s="216"/>
      <c r="IK50" s="216"/>
      <c r="IL50" s="216"/>
      <c r="IM50" s="216"/>
      <c r="IN50" s="216"/>
      <c r="IO50" s="216"/>
      <c r="IP50" s="216"/>
      <c r="IQ50" s="216"/>
      <c r="IR50" s="216"/>
      <c r="IS50" s="216"/>
      <c r="IT50" s="216"/>
      <c r="IU50" s="216"/>
      <c r="IV50" s="216"/>
      <c r="IW50" s="216"/>
      <c r="IX50" s="216"/>
      <c r="IY50" s="216"/>
      <c r="IZ50" s="216"/>
      <c r="JA50" s="216"/>
      <c r="JB50" s="216"/>
      <c r="JC50" s="216"/>
      <c r="JD50" s="216"/>
      <c r="JE50" s="216"/>
      <c r="JF50" s="216"/>
      <c r="JG50" s="216"/>
      <c r="JH50" s="216"/>
      <c r="JI50" s="216"/>
      <c r="JJ50" s="216"/>
      <c r="JK50" s="216"/>
      <c r="JL50" s="216"/>
      <c r="JM50" s="216"/>
      <c r="JN50" s="216"/>
      <c r="JO50" s="216"/>
      <c r="JP50" s="216"/>
      <c r="JQ50" s="216"/>
      <c r="JR50" s="216"/>
      <c r="JS50" s="216"/>
      <c r="JT50" s="216"/>
      <c r="JU50" s="216"/>
      <c r="JV50" s="216"/>
      <c r="JW50" s="216"/>
      <c r="JX50" s="216"/>
      <c r="JY50" s="216"/>
      <c r="JZ50" s="216"/>
      <c r="KA50" s="216"/>
      <c r="KB50" s="216"/>
      <c r="KC50" s="216"/>
      <c r="KD50" s="216"/>
      <c r="KE50" s="216"/>
      <c r="KF50" s="216"/>
      <c r="KG50" s="216"/>
      <c r="KH50" s="216"/>
      <c r="KI50" s="216"/>
      <c r="KJ50" s="216"/>
      <c r="KK50" s="216"/>
      <c r="KL50" s="216"/>
      <c r="KM50" s="216"/>
      <c r="KN50" s="216"/>
      <c r="KO50" s="216"/>
      <c r="KP50" s="216"/>
      <c r="KQ50" s="216"/>
      <c r="KR50" s="216"/>
      <c r="KS50" s="216"/>
      <c r="KT50" s="216"/>
      <c r="KU50" s="216"/>
      <c r="KV50" s="216"/>
      <c r="KW50" s="216"/>
      <c r="KX50" s="216"/>
      <c r="KY50" s="216"/>
      <c r="KZ50" s="216"/>
      <c r="LA50" s="216"/>
      <c r="LB50" s="216"/>
      <c r="LC50" s="216"/>
      <c r="LD50" s="216"/>
      <c r="LE50" s="216"/>
      <c r="LF50" s="216"/>
      <c r="LG50" s="216"/>
      <c r="LH50" s="216"/>
      <c r="LI50" s="216"/>
      <c r="LJ50" s="216"/>
      <c r="LK50" s="216"/>
      <c r="LL50" s="216"/>
      <c r="LM50" s="216"/>
      <c r="LN50" s="216"/>
      <c r="LO50" s="216"/>
      <c r="LP50" s="216"/>
      <c r="LQ50" s="216"/>
      <c r="LR50" s="216"/>
      <c r="LS50" s="216"/>
      <c r="LT50" s="216"/>
      <c r="LU50" s="216"/>
      <c r="LV50" s="216"/>
      <c r="LW50" s="216"/>
      <c r="LX50" s="216"/>
      <c r="LY50" s="216"/>
      <c r="LZ50" s="216"/>
      <c r="MA50" s="216"/>
      <c r="MB50" s="216"/>
      <c r="MC50" s="216"/>
      <c r="MD50" s="216"/>
      <c r="ME50" s="216"/>
      <c r="MF50" s="216"/>
      <c r="MG50" s="216"/>
      <c r="MH50" s="216"/>
      <c r="MI50" s="216"/>
      <c r="MJ50" s="216"/>
      <c r="MK50" s="216"/>
      <c r="ML50" s="216"/>
      <c r="MM50" s="216"/>
      <c r="MN50" s="216"/>
      <c r="MO50" s="216"/>
      <c r="MP50" s="216"/>
      <c r="MQ50" s="216"/>
      <c r="MR50" s="216"/>
      <c r="MS50" s="216"/>
      <c r="MT50" s="216"/>
      <c r="MU50" s="216"/>
      <c r="MV50" s="216"/>
      <c r="MW50" s="216"/>
      <c r="MX50" s="216"/>
      <c r="MY50" s="216"/>
      <c r="MZ50" s="216"/>
      <c r="NA50" s="216"/>
      <c r="NB50" s="216"/>
      <c r="NC50" s="216"/>
      <c r="ND50" s="216"/>
      <c r="NE50" s="216"/>
      <c r="NF50" s="216"/>
      <c r="NG50" s="216"/>
      <c r="NH50" s="216"/>
      <c r="NI50" s="216"/>
      <c r="NJ50" s="216"/>
      <c r="NK50" s="216"/>
      <c r="NL50" s="216"/>
      <c r="NM50" s="216"/>
      <c r="NN50" s="216"/>
      <c r="NO50" s="216"/>
      <c r="NP50" s="216"/>
      <c r="NQ50" s="216"/>
      <c r="NR50" s="216"/>
      <c r="NS50" s="216"/>
      <c r="NT50" s="216"/>
      <c r="NU50" s="216"/>
      <c r="NV50" s="216"/>
      <c r="NW50" s="216"/>
      <c r="NX50" s="216"/>
      <c r="NY50" s="216"/>
      <c r="NZ50" s="216"/>
      <c r="OA50" s="216"/>
      <c r="OB50" s="216"/>
      <c r="OC50" s="216"/>
      <c r="OD50" s="216"/>
      <c r="OE50" s="216"/>
      <c r="OF50" s="216"/>
      <c r="OG50" s="216"/>
      <c r="OH50" s="216"/>
      <c r="OI50" s="216"/>
      <c r="OJ50" s="216"/>
      <c r="OK50" s="216"/>
      <c r="OL50" s="216"/>
      <c r="OM50" s="216"/>
      <c r="ON50" s="216"/>
      <c r="OO50" s="216"/>
      <c r="OP50" s="216"/>
      <c r="OQ50" s="216"/>
      <c r="OR50" s="216"/>
      <c r="OS50" s="216"/>
      <c r="OT50" s="216"/>
      <c r="OU50" s="216"/>
      <c r="OV50" s="216"/>
      <c r="OW50" s="216"/>
      <c r="OX50" s="216"/>
      <c r="OY50" s="216"/>
      <c r="OZ50" s="216"/>
      <c r="PA50" s="216"/>
      <c r="PB50" s="216"/>
      <c r="PC50" s="216"/>
      <c r="PD50" s="216"/>
      <c r="PE50" s="216"/>
      <c r="PF50" s="216"/>
      <c r="PG50" s="216"/>
      <c r="PH50" s="216"/>
      <c r="PI50" s="216"/>
      <c r="PJ50" s="216"/>
      <c r="PK50" s="216"/>
      <c r="PL50" s="216"/>
      <c r="PM50" s="216"/>
      <c r="PN50" s="216"/>
      <c r="PO50" s="216"/>
      <c r="PP50" s="216"/>
      <c r="PQ50" s="216"/>
      <c r="PR50" s="216"/>
      <c r="PS50" s="216"/>
      <c r="PT50" s="216"/>
      <c r="PU50" s="216"/>
      <c r="PV50" s="216"/>
      <c r="PW50" s="216"/>
      <c r="PX50" s="216"/>
      <c r="PY50" s="216"/>
      <c r="PZ50" s="216"/>
      <c r="QA50" s="216"/>
      <c r="QB50" s="216"/>
      <c r="QC50" s="216"/>
      <c r="QD50" s="216"/>
      <c r="QE50" s="216"/>
      <c r="QF50" s="216"/>
      <c r="QG50" s="216"/>
      <c r="QH50" s="216"/>
      <c r="QI50" s="216"/>
      <c r="QJ50" s="216"/>
      <c r="QK50" s="216"/>
      <c r="QL50" s="216"/>
      <c r="QM50" s="216"/>
      <c r="QN50" s="216"/>
      <c r="QO50" s="216"/>
      <c r="QP50" s="216"/>
      <c r="QQ50" s="216"/>
      <c r="QR50" s="216"/>
      <c r="QS50" s="216"/>
      <c r="QT50" s="216"/>
      <c r="QU50" s="216"/>
      <c r="QV50" s="216"/>
      <c r="QW50" s="216"/>
      <c r="QX50" s="216"/>
      <c r="QY50" s="216"/>
      <c r="QZ50" s="216"/>
      <c r="RA50" s="216"/>
      <c r="RB50" s="216"/>
      <c r="RC50" s="216"/>
      <c r="RD50" s="216"/>
      <c r="RE50" s="216"/>
      <c r="RF50" s="216"/>
      <c r="RG50" s="216"/>
      <c r="RH50" s="216"/>
      <c r="RI50" s="216"/>
      <c r="RJ50" s="216"/>
      <c r="RK50" s="216"/>
      <c r="RL50" s="216"/>
      <c r="RM50" s="216"/>
      <c r="RN50" s="216"/>
      <c r="RO50" s="216"/>
      <c r="RP50" s="216"/>
      <c r="RQ50" s="216"/>
      <c r="RR50" s="216"/>
      <c r="RS50" s="216"/>
      <c r="RT50" s="216"/>
      <c r="RU50" s="216"/>
      <c r="RV50" s="216"/>
      <c r="RW50" s="216"/>
      <c r="RX50" s="216"/>
      <c r="RY50" s="216"/>
      <c r="RZ50" s="216"/>
      <c r="SA50" s="216"/>
      <c r="SB50" s="216"/>
      <c r="SC50" s="216"/>
      <c r="SD50" s="216"/>
      <c r="SE50" s="216"/>
      <c r="SF50" s="216"/>
      <c r="SG50" s="216"/>
      <c r="SH50" s="216"/>
      <c r="SI50" s="216"/>
      <c r="SJ50" s="216"/>
      <c r="SK50" s="216"/>
      <c r="SL50" s="216"/>
      <c r="SM50" s="216"/>
      <c r="SN50" s="216"/>
      <c r="SO50" s="216"/>
      <c r="SP50" s="216"/>
      <c r="SQ50" s="216"/>
      <c r="SR50" s="216"/>
      <c r="SS50" s="216"/>
      <c r="ST50" s="216"/>
      <c r="SU50" s="216"/>
      <c r="SV50" s="216"/>
      <c r="SW50" s="216"/>
      <c r="SX50" s="216"/>
      <c r="SY50" s="216"/>
      <c r="SZ50" s="216"/>
      <c r="TA50" s="216"/>
      <c r="TB50" s="216"/>
      <c r="TC50" s="216"/>
      <c r="TD50" s="216"/>
      <c r="TE50" s="216"/>
      <c r="TF50" s="216"/>
      <c r="TG50" s="216"/>
      <c r="TH50" s="216"/>
      <c r="TI50" s="216"/>
      <c r="TJ50" s="216"/>
      <c r="TK50" s="216"/>
      <c r="TL50" s="216"/>
      <c r="TM50" s="216"/>
      <c r="TN50" s="216"/>
      <c r="TO50" s="216"/>
      <c r="TP50" s="216"/>
      <c r="TQ50" s="216"/>
      <c r="TR50" s="216"/>
      <c r="TS50" s="216"/>
      <c r="TT50" s="216"/>
      <c r="TU50" s="216"/>
      <c r="TV50" s="216"/>
      <c r="TW50" s="216"/>
      <c r="TX50" s="216"/>
      <c r="TY50" s="216"/>
      <c r="TZ50" s="216"/>
      <c r="UA50" s="216"/>
      <c r="UB50" s="216"/>
      <c r="UC50" s="216"/>
      <c r="UD50" s="216"/>
      <c r="UE50" s="216"/>
      <c r="UF50" s="216"/>
      <c r="UG50" s="216"/>
      <c r="UH50" s="216"/>
      <c r="UI50" s="216"/>
      <c r="UJ50" s="216"/>
      <c r="UK50" s="216"/>
      <c r="UL50" s="216"/>
      <c r="UM50" s="216"/>
      <c r="UN50" s="216"/>
      <c r="UO50" s="216"/>
      <c r="UP50" s="216"/>
      <c r="UQ50" s="216"/>
      <c r="UR50" s="216"/>
      <c r="US50" s="216"/>
      <c r="UT50" s="216"/>
      <c r="UU50" s="216"/>
      <c r="UV50" s="216"/>
      <c r="UW50" s="216"/>
      <c r="UX50" s="216"/>
      <c r="UY50" s="216"/>
      <c r="UZ50" s="216"/>
      <c r="VA50" s="216"/>
      <c r="VB50" s="216"/>
      <c r="VC50" s="216"/>
      <c r="VD50" s="216"/>
      <c r="VE50" s="216"/>
      <c r="VF50" s="216"/>
      <c r="VG50" s="216"/>
      <c r="VH50" s="216"/>
      <c r="VI50" s="216"/>
      <c r="VJ50" s="216"/>
      <c r="VK50" s="216"/>
      <c r="VL50" s="216"/>
      <c r="VM50" s="216"/>
      <c r="VN50" s="216"/>
      <c r="VO50" s="216"/>
      <c r="VP50" s="216"/>
      <c r="VQ50" s="216"/>
      <c r="VR50" s="216"/>
      <c r="VS50" s="216"/>
      <c r="VT50" s="216"/>
      <c r="VU50" s="216"/>
      <c r="VV50" s="216"/>
      <c r="VW50" s="216"/>
      <c r="VX50" s="216"/>
      <c r="VY50" s="216"/>
      <c r="VZ50" s="216"/>
      <c r="WA50" s="216"/>
      <c r="WB50" s="216"/>
      <c r="WC50" s="216"/>
      <c r="WD50" s="216"/>
      <c r="WE50" s="216"/>
      <c r="WF50" s="216"/>
      <c r="WG50" s="216"/>
      <c r="WH50" s="216"/>
      <c r="WI50" s="216"/>
      <c r="WJ50" s="216"/>
      <c r="WK50" s="216"/>
      <c r="WL50" s="216"/>
      <c r="WM50" s="216"/>
      <c r="WN50" s="216"/>
      <c r="WO50" s="216"/>
      <c r="WP50" s="216"/>
      <c r="WQ50" s="216"/>
      <c r="WR50" s="216"/>
      <c r="WS50" s="216"/>
      <c r="WT50" s="216"/>
      <c r="WU50" s="216"/>
      <c r="WV50" s="216"/>
      <c r="WW50" s="216"/>
      <c r="WX50" s="216"/>
      <c r="WY50" s="216"/>
      <c r="WZ50" s="216"/>
      <c r="XA50" s="216"/>
      <c r="XB50" s="216"/>
      <c r="XC50" s="216"/>
      <c r="XD50" s="216"/>
      <c r="XE50" s="216"/>
      <c r="XF50" s="216"/>
      <c r="XG50" s="216"/>
      <c r="XH50" s="216"/>
      <c r="XI50" s="216"/>
      <c r="XJ50" s="216"/>
      <c r="XK50" s="216"/>
      <c r="XL50" s="216"/>
      <c r="XM50" s="216"/>
      <c r="XN50" s="216"/>
      <c r="XO50" s="216"/>
      <c r="XP50" s="216"/>
      <c r="XQ50" s="216"/>
      <c r="XR50" s="216"/>
      <c r="XS50" s="216"/>
      <c r="XT50" s="216"/>
      <c r="XU50" s="216"/>
      <c r="XV50" s="216"/>
      <c r="XW50" s="216"/>
      <c r="XX50" s="216"/>
      <c r="XY50" s="216"/>
      <c r="XZ50" s="216"/>
      <c r="YA50" s="216"/>
      <c r="YB50" s="216"/>
      <c r="YC50" s="216"/>
      <c r="YD50" s="216"/>
      <c r="YE50" s="216"/>
      <c r="YF50" s="216"/>
      <c r="YG50" s="216"/>
      <c r="YH50" s="216"/>
      <c r="YI50" s="216"/>
      <c r="YJ50" s="216"/>
      <c r="YK50" s="216"/>
      <c r="YL50" s="216"/>
      <c r="YM50" s="216"/>
      <c r="YN50" s="216"/>
      <c r="YO50" s="216"/>
      <c r="YP50" s="216"/>
      <c r="YQ50" s="216"/>
      <c r="YR50" s="216"/>
      <c r="YS50" s="216"/>
      <c r="YT50" s="216"/>
      <c r="YU50" s="216"/>
      <c r="YV50" s="216"/>
      <c r="YW50" s="216"/>
      <c r="YX50" s="216"/>
      <c r="YY50" s="216"/>
      <c r="YZ50" s="216"/>
      <c r="ZA50" s="216"/>
      <c r="ZB50" s="216"/>
      <c r="ZC50" s="216"/>
      <c r="ZD50" s="216"/>
      <c r="ZE50" s="216"/>
      <c r="ZF50" s="216"/>
      <c r="ZG50" s="216"/>
      <c r="ZH50" s="216"/>
      <c r="ZI50" s="216"/>
      <c r="ZJ50" s="216"/>
      <c r="ZK50" s="216"/>
      <c r="ZL50" s="216"/>
      <c r="ZM50" s="216"/>
      <c r="ZN50" s="216"/>
      <c r="ZO50" s="216"/>
      <c r="ZP50" s="216"/>
      <c r="ZQ50" s="216"/>
      <c r="ZR50" s="216"/>
      <c r="ZS50" s="216"/>
      <c r="ZT50" s="216"/>
      <c r="ZU50" s="216"/>
      <c r="ZV50" s="216"/>
      <c r="ZW50" s="216"/>
      <c r="ZX50" s="216"/>
      <c r="ZY50" s="216"/>
      <c r="ZZ50" s="216"/>
      <c r="AAA50" s="216"/>
      <c r="AAB50" s="216"/>
      <c r="AAC50" s="216"/>
      <c r="AAD50" s="216"/>
      <c r="AAE50" s="216"/>
      <c r="AAF50" s="216"/>
      <c r="AAG50" s="216"/>
      <c r="AAH50" s="216"/>
      <c r="AAI50" s="216"/>
      <c r="AAJ50" s="216"/>
      <c r="AAK50" s="216"/>
      <c r="AAL50" s="216"/>
      <c r="AAM50" s="216"/>
      <c r="AAN50" s="216"/>
      <c r="AAO50" s="216"/>
      <c r="AAP50" s="216"/>
      <c r="AAQ50" s="216"/>
      <c r="AAR50" s="216"/>
      <c r="AAS50" s="216"/>
      <c r="AAT50" s="216"/>
      <c r="AAU50" s="216"/>
      <c r="AAV50" s="216"/>
      <c r="AAW50" s="216"/>
      <c r="AAX50" s="216"/>
      <c r="AAY50" s="216"/>
      <c r="AAZ50" s="216"/>
      <c r="ABA50" s="216"/>
      <c r="ABB50" s="216"/>
      <c r="ABC50" s="216"/>
      <c r="ABD50" s="216"/>
      <c r="ABE50" s="216"/>
      <c r="ABF50" s="216"/>
      <c r="ABG50" s="216"/>
      <c r="ABH50" s="216"/>
      <c r="ABI50" s="216"/>
      <c r="ABJ50" s="216"/>
      <c r="ABK50" s="216"/>
      <c r="ABL50" s="216"/>
      <c r="ABM50" s="216"/>
      <c r="ABN50" s="216"/>
      <c r="ABO50" s="216"/>
      <c r="ABP50" s="216"/>
      <c r="ABQ50" s="216"/>
      <c r="ABR50" s="216"/>
      <c r="ABS50" s="216"/>
      <c r="ABT50" s="216"/>
      <c r="ABU50" s="216"/>
      <c r="ABV50" s="216"/>
      <c r="ABW50" s="216"/>
      <c r="ABX50" s="216"/>
      <c r="ABY50" s="216"/>
      <c r="ABZ50" s="216"/>
      <c r="ACA50" s="216"/>
      <c r="ACB50" s="216"/>
      <c r="ACC50" s="216"/>
      <c r="ACD50" s="216"/>
      <c r="ACE50" s="216"/>
      <c r="ACF50" s="216"/>
      <c r="ACG50" s="216"/>
      <c r="ACH50" s="216"/>
      <c r="ACI50" s="216"/>
      <c r="ACJ50" s="216"/>
      <c r="ACK50" s="216"/>
      <c r="ACL50" s="216"/>
      <c r="ACM50" s="216"/>
      <c r="ACN50" s="216"/>
      <c r="ACO50" s="216"/>
      <c r="ACP50" s="216"/>
      <c r="ACQ50" s="216"/>
      <c r="ACR50" s="216"/>
      <c r="ACS50" s="216"/>
      <c r="ACT50" s="216"/>
      <c r="ACU50" s="216"/>
      <c r="ACV50" s="216"/>
      <c r="ACW50" s="216"/>
      <c r="ACX50" s="216"/>
      <c r="ACY50" s="216"/>
      <c r="ACZ50" s="216"/>
      <c r="ADA50" s="216"/>
      <c r="ADB50" s="216"/>
      <c r="ADC50" s="216"/>
      <c r="ADD50" s="216"/>
      <c r="ADE50" s="216"/>
      <c r="ADF50" s="216"/>
      <c r="ADG50" s="216"/>
      <c r="ADH50" s="216"/>
      <c r="ADI50" s="216"/>
      <c r="ADJ50" s="216"/>
      <c r="ADK50" s="216"/>
      <c r="ADL50" s="216"/>
      <c r="ADM50" s="216"/>
      <c r="ADN50" s="216"/>
      <c r="ADO50" s="216"/>
      <c r="ADP50" s="216"/>
      <c r="ADQ50" s="216"/>
      <c r="ADR50" s="216"/>
      <c r="ADS50" s="216"/>
      <c r="ADT50" s="216"/>
      <c r="ADU50" s="216"/>
      <c r="ADV50" s="216"/>
      <c r="ADW50" s="216"/>
      <c r="ADX50" s="216"/>
      <c r="ADY50" s="216"/>
      <c r="ADZ50" s="216"/>
      <c r="AEA50" s="216"/>
      <c r="AEB50" s="216"/>
      <c r="AEC50" s="216"/>
      <c r="AED50" s="216"/>
      <c r="AEE50" s="216"/>
      <c r="AEF50" s="216"/>
      <c r="AEG50" s="216"/>
      <c r="AEH50" s="216"/>
      <c r="AEI50" s="216"/>
      <c r="AEJ50" s="216"/>
      <c r="AEK50" s="216"/>
      <c r="AEL50" s="216"/>
      <c r="AEM50" s="216"/>
      <c r="AEN50" s="216"/>
      <c r="AEO50" s="216"/>
      <c r="AEP50" s="216"/>
      <c r="AEQ50" s="216"/>
      <c r="AER50" s="216"/>
      <c r="AES50" s="216"/>
      <c r="AET50" s="216"/>
      <c r="AEU50" s="216"/>
      <c r="AEV50" s="216"/>
      <c r="AEW50" s="216"/>
      <c r="AEX50" s="216"/>
      <c r="AEY50" s="216"/>
      <c r="AEZ50" s="216"/>
      <c r="AFA50" s="216"/>
      <c r="AFB50" s="216"/>
      <c r="AFC50" s="216"/>
      <c r="AFD50" s="216"/>
      <c r="AFE50" s="216"/>
      <c r="AFF50" s="216"/>
      <c r="AFG50" s="216"/>
      <c r="AFH50" s="216"/>
      <c r="AFI50" s="216"/>
      <c r="AFJ50" s="216"/>
      <c r="AFK50" s="216"/>
      <c r="AFL50" s="216"/>
      <c r="AFM50" s="216"/>
      <c r="AFN50" s="216"/>
      <c r="AFO50" s="216"/>
      <c r="AFP50" s="216"/>
      <c r="AFQ50" s="216"/>
      <c r="AFR50" s="216"/>
      <c r="AFS50" s="216"/>
      <c r="AFT50" s="216"/>
      <c r="AFU50" s="216"/>
      <c r="AFV50" s="216"/>
      <c r="AFW50" s="216"/>
      <c r="AFX50" s="216"/>
      <c r="AFY50" s="216"/>
      <c r="AFZ50" s="216"/>
      <c r="AGA50" s="216"/>
      <c r="AGB50" s="216"/>
      <c r="AGC50" s="216"/>
      <c r="AGD50" s="216"/>
      <c r="AGE50" s="216"/>
      <c r="AGF50" s="216"/>
      <c r="AGG50" s="216"/>
      <c r="AGH50" s="216"/>
      <c r="AGI50" s="216"/>
      <c r="AGJ50" s="216"/>
      <c r="AGK50" s="216"/>
      <c r="AGL50" s="216"/>
      <c r="AGM50" s="216"/>
      <c r="AGN50" s="216"/>
      <c r="AGO50" s="216"/>
      <c r="AGP50" s="216"/>
      <c r="AGQ50" s="216"/>
      <c r="AGR50" s="216"/>
      <c r="AGS50" s="216"/>
      <c r="AGT50" s="216"/>
      <c r="AGU50" s="216"/>
      <c r="AGV50" s="216"/>
      <c r="AGW50" s="216"/>
      <c r="AGX50" s="216"/>
      <c r="AGY50" s="216"/>
      <c r="AGZ50" s="216"/>
      <c r="AHA50" s="216"/>
      <c r="AHB50" s="216"/>
      <c r="AHC50" s="216"/>
      <c r="AHD50" s="216"/>
      <c r="AHE50" s="216"/>
      <c r="AHF50" s="216"/>
      <c r="AHG50" s="216"/>
      <c r="AHH50" s="216"/>
      <c r="AHI50" s="216"/>
      <c r="AHJ50" s="216"/>
      <c r="AHK50" s="216"/>
      <c r="AHL50" s="216"/>
      <c r="AHM50" s="216"/>
      <c r="AHN50" s="216"/>
      <c r="AHO50" s="216"/>
      <c r="AHP50" s="216"/>
      <c r="AHQ50" s="216"/>
      <c r="AHR50" s="216"/>
      <c r="AHS50" s="216"/>
      <c r="AHT50" s="216"/>
      <c r="AHU50" s="216"/>
      <c r="AHV50" s="216"/>
      <c r="AHW50" s="216"/>
      <c r="AHX50" s="216"/>
      <c r="AHY50" s="216"/>
      <c r="AHZ50" s="216"/>
      <c r="AIA50" s="216"/>
      <c r="AIB50" s="216"/>
      <c r="AIC50" s="216"/>
      <c r="AID50" s="216"/>
      <c r="AIE50" s="216"/>
      <c r="AIF50" s="216"/>
      <c r="AIG50" s="216"/>
      <c r="AIH50" s="216"/>
      <c r="AII50" s="216"/>
      <c r="AIJ50" s="216"/>
      <c r="AIK50" s="216"/>
      <c r="AIL50" s="216"/>
      <c r="AIM50" s="216"/>
      <c r="AIN50" s="216"/>
      <c r="AIO50" s="216"/>
      <c r="AIP50" s="216"/>
      <c r="AIQ50" s="216"/>
      <c r="AIR50" s="216"/>
      <c r="AIS50" s="216"/>
      <c r="AIT50" s="216"/>
      <c r="AIU50" s="216"/>
      <c r="AIV50" s="216"/>
      <c r="AIW50" s="216"/>
      <c r="AIX50" s="216"/>
      <c r="AIY50" s="216"/>
      <c r="AIZ50" s="216"/>
      <c r="AJA50" s="216"/>
      <c r="AJB50" s="216"/>
      <c r="AJC50" s="216"/>
      <c r="AJD50" s="216"/>
      <c r="AJE50" s="216"/>
      <c r="AJF50" s="216"/>
      <c r="AJG50" s="216"/>
      <c r="AJH50" s="216"/>
      <c r="AJI50" s="216"/>
      <c r="AJJ50" s="216"/>
      <c r="AJK50" s="216"/>
      <c r="AJL50" s="216"/>
      <c r="AJM50" s="216"/>
      <c r="AJN50" s="216"/>
      <c r="AJO50" s="216"/>
      <c r="AJP50" s="216"/>
      <c r="AJQ50" s="216"/>
      <c r="AJR50" s="216"/>
      <c r="AJS50" s="216"/>
      <c r="AJT50" s="216"/>
      <c r="AJU50" s="216"/>
      <c r="AJV50" s="216"/>
      <c r="AJW50" s="216"/>
      <c r="AJX50" s="216"/>
      <c r="AJY50" s="216"/>
      <c r="AJZ50" s="216"/>
      <c r="AKA50" s="216"/>
      <c r="AKB50" s="216"/>
      <c r="AKC50" s="216"/>
      <c r="AKD50" s="216"/>
      <c r="AKE50" s="216"/>
      <c r="AKF50" s="216"/>
      <c r="AKG50" s="216"/>
      <c r="AKH50" s="216"/>
      <c r="AKI50" s="216"/>
      <c r="AKJ50" s="216"/>
      <c r="AKK50" s="216"/>
      <c r="AKL50" s="216"/>
      <c r="AKM50" s="216"/>
      <c r="AKN50" s="216"/>
      <c r="AKO50" s="216"/>
      <c r="AKP50" s="216"/>
      <c r="AKQ50" s="216"/>
      <c r="AKR50" s="216"/>
      <c r="AKS50" s="216"/>
      <c r="AKT50" s="216"/>
      <c r="AKU50" s="216"/>
      <c r="AKV50" s="216"/>
      <c r="AKW50" s="216"/>
      <c r="AKX50" s="216"/>
      <c r="AKY50" s="216"/>
      <c r="AKZ50" s="216"/>
      <c r="ALA50" s="216"/>
      <c r="ALB50" s="216"/>
      <c r="ALC50" s="216"/>
      <c r="ALD50" s="216"/>
      <c r="ALE50" s="216"/>
      <c r="ALF50" s="216"/>
      <c r="ALG50" s="216"/>
      <c r="ALH50" s="216"/>
      <c r="ALI50" s="216"/>
      <c r="ALJ50" s="216"/>
      <c r="ALK50" s="216"/>
      <c r="ALL50" s="216"/>
      <c r="ALM50" s="216"/>
      <c r="ALN50" s="216"/>
      <c r="ALO50" s="216"/>
      <c r="ALP50" s="216"/>
      <c r="ALQ50" s="216"/>
      <c r="ALR50" s="216"/>
      <c r="ALS50" s="216"/>
      <c r="ALT50" s="216"/>
      <c r="ALU50" s="216"/>
      <c r="ALV50" s="216"/>
      <c r="ALW50" s="216"/>
      <c r="ALX50" s="216"/>
      <c r="ALY50" s="216"/>
      <c r="ALZ50" s="216"/>
      <c r="AMA50" s="216"/>
      <c r="AMB50" s="216"/>
      <c r="AMC50" s="216"/>
      <c r="AMD50" s="216"/>
      <c r="AME50" s="216"/>
      <c r="AMF50" s="216"/>
      <c r="AMG50" s="216"/>
      <c r="AMH50" s="216"/>
      <c r="AMI50" s="216"/>
      <c r="AMJ50" s="216"/>
      <c r="AMK50" s="216"/>
    </row>
    <row r="51" spans="1:1025" s="1157" customFormat="1" ht="84.75" customHeight="1">
      <c r="A51" s="1163" t="s">
        <v>8469</v>
      </c>
      <c r="B51" s="440"/>
      <c r="C51" s="440"/>
      <c r="D51" s="1163" t="s">
        <v>8473</v>
      </c>
      <c r="E51" s="2282" t="s">
        <v>8476</v>
      </c>
      <c r="F51" s="2283"/>
      <c r="G51" s="1163">
        <v>163.19999999999999</v>
      </c>
      <c r="H51" s="1163"/>
      <c r="I51" s="1169" t="s">
        <v>327</v>
      </c>
      <c r="J51" s="1163">
        <v>23925</v>
      </c>
      <c r="K51" s="1414">
        <v>25670</v>
      </c>
      <c r="L51" s="216"/>
      <c r="M51" s="216"/>
      <c r="N51" s="216"/>
      <c r="O51" s="1221"/>
      <c r="P51" s="1220"/>
      <c r="Q51" s="1147"/>
      <c r="R51" s="1147"/>
      <c r="S51" s="1147"/>
      <c r="T51" s="216"/>
      <c r="U51" s="216"/>
      <c r="V51" s="216"/>
      <c r="W51" s="216"/>
      <c r="X51" s="216"/>
      <c r="Y51" s="216"/>
      <c r="Z51" s="216"/>
      <c r="AA51" s="216"/>
      <c r="AB51" s="216"/>
      <c r="AC51" s="216"/>
      <c r="AD51" s="216"/>
      <c r="AE51" s="216"/>
      <c r="AF51" s="216"/>
      <c r="AG51" s="216"/>
      <c r="AH51" s="216"/>
      <c r="AI51" s="216"/>
      <c r="AJ51" s="216"/>
      <c r="AK51" s="216"/>
      <c r="AL51" s="216"/>
      <c r="AM51" s="216"/>
      <c r="AN51" s="216"/>
      <c r="AO51" s="216"/>
      <c r="AP51" s="216"/>
      <c r="AQ51" s="216"/>
      <c r="AR51" s="216"/>
      <c r="AS51" s="216"/>
      <c r="AT51" s="216"/>
      <c r="AU51" s="216"/>
      <c r="AV51" s="216"/>
      <c r="AW51" s="216"/>
      <c r="AX51" s="216"/>
      <c r="AY51" s="216"/>
      <c r="AZ51" s="216"/>
      <c r="BA51" s="216"/>
      <c r="BB51" s="216"/>
      <c r="BC51" s="216"/>
      <c r="BD51" s="216"/>
      <c r="BE51" s="216"/>
      <c r="BF51" s="216"/>
      <c r="BG51" s="216"/>
      <c r="BH51" s="216"/>
      <c r="BI51" s="216"/>
      <c r="BJ51" s="216"/>
      <c r="BK51" s="216"/>
      <c r="BL51" s="216"/>
      <c r="BM51" s="216"/>
      <c r="BN51" s="216"/>
      <c r="BO51" s="216"/>
      <c r="BP51" s="216"/>
      <c r="BQ51" s="216"/>
      <c r="BR51" s="216"/>
      <c r="BS51" s="216"/>
      <c r="BT51" s="216"/>
      <c r="BU51" s="216"/>
      <c r="BV51" s="216"/>
      <c r="BW51" s="216"/>
      <c r="BX51" s="216"/>
      <c r="BY51" s="216"/>
      <c r="BZ51" s="216"/>
      <c r="CA51" s="216"/>
      <c r="CB51" s="216"/>
      <c r="CC51" s="216"/>
      <c r="CD51" s="216"/>
      <c r="CE51" s="216"/>
      <c r="CF51" s="216"/>
      <c r="CG51" s="216"/>
      <c r="CH51" s="216"/>
      <c r="CI51" s="216"/>
      <c r="CJ51" s="216"/>
      <c r="CK51" s="216"/>
      <c r="CL51" s="216"/>
      <c r="CM51" s="216"/>
      <c r="CN51" s="216"/>
      <c r="CO51" s="216"/>
      <c r="CP51" s="216"/>
      <c r="CQ51" s="216"/>
      <c r="CR51" s="216"/>
      <c r="CS51" s="216"/>
      <c r="CT51" s="216"/>
      <c r="CU51" s="216"/>
      <c r="CV51" s="216"/>
      <c r="CW51" s="216"/>
      <c r="CX51" s="216"/>
      <c r="CY51" s="216"/>
      <c r="CZ51" s="216"/>
      <c r="DA51" s="216"/>
      <c r="DB51" s="216"/>
      <c r="DC51" s="216"/>
      <c r="DD51" s="216"/>
      <c r="DE51" s="216"/>
      <c r="DF51" s="216"/>
      <c r="DG51" s="216"/>
      <c r="DH51" s="216"/>
      <c r="DI51" s="216"/>
      <c r="DJ51" s="216"/>
      <c r="DK51" s="216"/>
      <c r="DL51" s="216"/>
      <c r="DM51" s="216"/>
      <c r="DN51" s="216"/>
      <c r="DO51" s="216"/>
      <c r="DP51" s="216"/>
      <c r="DQ51" s="216"/>
      <c r="DR51" s="216"/>
      <c r="DS51" s="216"/>
      <c r="DT51" s="216"/>
      <c r="DU51" s="216"/>
      <c r="DV51" s="216"/>
      <c r="DW51" s="216"/>
      <c r="DX51" s="216"/>
      <c r="DY51" s="216"/>
      <c r="DZ51" s="216"/>
      <c r="EA51" s="216"/>
      <c r="EB51" s="216"/>
      <c r="EC51" s="216"/>
      <c r="ED51" s="216"/>
      <c r="EE51" s="216"/>
      <c r="EF51" s="216"/>
      <c r="EG51" s="216"/>
      <c r="EH51" s="216"/>
      <c r="EI51" s="216"/>
      <c r="EJ51" s="216"/>
      <c r="EK51" s="216"/>
      <c r="EL51" s="216"/>
      <c r="EM51" s="216"/>
      <c r="EN51" s="216"/>
      <c r="EO51" s="216"/>
      <c r="EP51" s="216"/>
      <c r="EQ51" s="216"/>
      <c r="ER51" s="216"/>
      <c r="ES51" s="216"/>
      <c r="ET51" s="216"/>
      <c r="EU51" s="216"/>
      <c r="EV51" s="216"/>
      <c r="EW51" s="216"/>
      <c r="EX51" s="216"/>
      <c r="EY51" s="216"/>
      <c r="EZ51" s="216"/>
      <c r="FA51" s="216"/>
      <c r="FB51" s="216"/>
      <c r="FC51" s="216"/>
      <c r="FD51" s="216"/>
      <c r="FE51" s="216"/>
      <c r="FF51" s="216"/>
      <c r="FG51" s="216"/>
      <c r="FH51" s="216"/>
      <c r="FI51" s="216"/>
      <c r="FJ51" s="216"/>
      <c r="FK51" s="216"/>
      <c r="FL51" s="216"/>
      <c r="FM51" s="216"/>
      <c r="FN51" s="216"/>
      <c r="FO51" s="216"/>
      <c r="FP51" s="216"/>
      <c r="FQ51" s="216"/>
      <c r="FR51" s="216"/>
      <c r="FS51" s="216"/>
      <c r="FT51" s="216"/>
      <c r="FU51" s="216"/>
      <c r="FV51" s="216"/>
      <c r="FW51" s="216"/>
      <c r="FX51" s="216"/>
      <c r="FY51" s="216"/>
      <c r="FZ51" s="216"/>
      <c r="GA51" s="216"/>
      <c r="GB51" s="216"/>
      <c r="GC51" s="216"/>
      <c r="GD51" s="216"/>
      <c r="GE51" s="216"/>
      <c r="GF51" s="216"/>
      <c r="GG51" s="216"/>
      <c r="GH51" s="216"/>
      <c r="GI51" s="216"/>
      <c r="GJ51" s="216"/>
      <c r="GK51" s="216"/>
      <c r="GL51" s="216"/>
      <c r="GM51" s="216"/>
      <c r="GN51" s="216"/>
      <c r="GO51" s="216"/>
      <c r="GP51" s="216"/>
      <c r="GQ51" s="216"/>
      <c r="GR51" s="216"/>
      <c r="GS51" s="216"/>
      <c r="GT51" s="216"/>
      <c r="GU51" s="216"/>
      <c r="GV51" s="216"/>
      <c r="GW51" s="216"/>
      <c r="GX51" s="216"/>
      <c r="GY51" s="216"/>
      <c r="GZ51" s="216"/>
      <c r="HA51" s="216"/>
      <c r="HB51" s="216"/>
      <c r="HC51" s="216"/>
      <c r="HD51" s="216"/>
      <c r="HE51" s="216"/>
      <c r="HF51" s="216"/>
      <c r="HG51" s="216"/>
      <c r="HH51" s="216"/>
      <c r="HI51" s="216"/>
      <c r="HJ51" s="216"/>
      <c r="HK51" s="216"/>
      <c r="HL51" s="216"/>
      <c r="HM51" s="216"/>
      <c r="HN51" s="216"/>
      <c r="HO51" s="216"/>
      <c r="HP51" s="216"/>
      <c r="HQ51" s="216"/>
      <c r="HR51" s="216"/>
      <c r="HS51" s="216"/>
      <c r="HT51" s="216"/>
      <c r="HU51" s="216"/>
      <c r="HV51" s="216"/>
      <c r="HW51" s="216"/>
      <c r="HX51" s="216"/>
      <c r="HY51" s="216"/>
      <c r="HZ51" s="216"/>
      <c r="IA51" s="216"/>
      <c r="IB51" s="216"/>
      <c r="IC51" s="216"/>
      <c r="ID51" s="216"/>
      <c r="IE51" s="216"/>
      <c r="IF51" s="216"/>
      <c r="IG51" s="216"/>
      <c r="IH51" s="216"/>
      <c r="II51" s="216"/>
      <c r="IJ51" s="216"/>
      <c r="IK51" s="216"/>
      <c r="IL51" s="216"/>
      <c r="IM51" s="216"/>
      <c r="IN51" s="216"/>
      <c r="IO51" s="216"/>
      <c r="IP51" s="216"/>
      <c r="IQ51" s="216"/>
      <c r="IR51" s="216"/>
      <c r="IS51" s="216"/>
      <c r="IT51" s="216"/>
      <c r="IU51" s="216"/>
      <c r="IV51" s="216"/>
      <c r="IW51" s="216"/>
      <c r="IX51" s="216"/>
      <c r="IY51" s="216"/>
      <c r="IZ51" s="216"/>
      <c r="JA51" s="216"/>
      <c r="JB51" s="216"/>
      <c r="JC51" s="216"/>
      <c r="JD51" s="216"/>
      <c r="JE51" s="216"/>
      <c r="JF51" s="216"/>
      <c r="JG51" s="216"/>
      <c r="JH51" s="216"/>
      <c r="JI51" s="216"/>
      <c r="JJ51" s="216"/>
      <c r="JK51" s="216"/>
      <c r="JL51" s="216"/>
      <c r="JM51" s="216"/>
      <c r="JN51" s="216"/>
      <c r="JO51" s="216"/>
      <c r="JP51" s="216"/>
      <c r="JQ51" s="216"/>
      <c r="JR51" s="216"/>
      <c r="JS51" s="216"/>
      <c r="JT51" s="216"/>
      <c r="JU51" s="216"/>
      <c r="JV51" s="216"/>
      <c r="JW51" s="216"/>
      <c r="JX51" s="216"/>
      <c r="JY51" s="216"/>
      <c r="JZ51" s="216"/>
      <c r="KA51" s="216"/>
      <c r="KB51" s="216"/>
      <c r="KC51" s="216"/>
      <c r="KD51" s="216"/>
      <c r="KE51" s="216"/>
      <c r="KF51" s="216"/>
      <c r="KG51" s="216"/>
      <c r="KH51" s="216"/>
      <c r="KI51" s="216"/>
      <c r="KJ51" s="216"/>
      <c r="KK51" s="216"/>
      <c r="KL51" s="216"/>
      <c r="KM51" s="216"/>
      <c r="KN51" s="216"/>
      <c r="KO51" s="216"/>
      <c r="KP51" s="216"/>
      <c r="KQ51" s="216"/>
      <c r="KR51" s="216"/>
      <c r="KS51" s="216"/>
      <c r="KT51" s="216"/>
      <c r="KU51" s="216"/>
      <c r="KV51" s="216"/>
      <c r="KW51" s="216"/>
      <c r="KX51" s="216"/>
      <c r="KY51" s="216"/>
      <c r="KZ51" s="216"/>
      <c r="LA51" s="216"/>
      <c r="LB51" s="216"/>
      <c r="LC51" s="216"/>
      <c r="LD51" s="216"/>
      <c r="LE51" s="216"/>
      <c r="LF51" s="216"/>
      <c r="LG51" s="216"/>
      <c r="LH51" s="216"/>
      <c r="LI51" s="216"/>
      <c r="LJ51" s="216"/>
      <c r="LK51" s="216"/>
      <c r="LL51" s="216"/>
      <c r="LM51" s="216"/>
      <c r="LN51" s="216"/>
      <c r="LO51" s="216"/>
      <c r="LP51" s="216"/>
      <c r="LQ51" s="216"/>
      <c r="LR51" s="216"/>
      <c r="LS51" s="216"/>
      <c r="LT51" s="216"/>
      <c r="LU51" s="216"/>
      <c r="LV51" s="216"/>
      <c r="LW51" s="216"/>
      <c r="LX51" s="216"/>
      <c r="LY51" s="216"/>
      <c r="LZ51" s="216"/>
      <c r="MA51" s="216"/>
      <c r="MB51" s="216"/>
      <c r="MC51" s="216"/>
      <c r="MD51" s="216"/>
      <c r="ME51" s="216"/>
      <c r="MF51" s="216"/>
      <c r="MG51" s="216"/>
      <c r="MH51" s="216"/>
      <c r="MI51" s="216"/>
      <c r="MJ51" s="216"/>
      <c r="MK51" s="216"/>
      <c r="ML51" s="216"/>
      <c r="MM51" s="216"/>
      <c r="MN51" s="216"/>
      <c r="MO51" s="216"/>
      <c r="MP51" s="216"/>
      <c r="MQ51" s="216"/>
      <c r="MR51" s="216"/>
      <c r="MS51" s="216"/>
      <c r="MT51" s="216"/>
      <c r="MU51" s="216"/>
      <c r="MV51" s="216"/>
      <c r="MW51" s="216"/>
      <c r="MX51" s="216"/>
      <c r="MY51" s="216"/>
      <c r="MZ51" s="216"/>
      <c r="NA51" s="216"/>
      <c r="NB51" s="216"/>
      <c r="NC51" s="216"/>
      <c r="ND51" s="216"/>
      <c r="NE51" s="216"/>
      <c r="NF51" s="216"/>
      <c r="NG51" s="216"/>
      <c r="NH51" s="216"/>
      <c r="NI51" s="216"/>
      <c r="NJ51" s="216"/>
      <c r="NK51" s="216"/>
      <c r="NL51" s="216"/>
      <c r="NM51" s="216"/>
      <c r="NN51" s="216"/>
      <c r="NO51" s="216"/>
      <c r="NP51" s="216"/>
      <c r="NQ51" s="216"/>
      <c r="NR51" s="216"/>
      <c r="NS51" s="216"/>
      <c r="NT51" s="216"/>
      <c r="NU51" s="216"/>
      <c r="NV51" s="216"/>
      <c r="NW51" s="216"/>
      <c r="NX51" s="216"/>
      <c r="NY51" s="216"/>
      <c r="NZ51" s="216"/>
      <c r="OA51" s="216"/>
      <c r="OB51" s="216"/>
      <c r="OC51" s="216"/>
      <c r="OD51" s="216"/>
      <c r="OE51" s="216"/>
      <c r="OF51" s="216"/>
      <c r="OG51" s="216"/>
      <c r="OH51" s="216"/>
      <c r="OI51" s="216"/>
      <c r="OJ51" s="216"/>
      <c r="OK51" s="216"/>
      <c r="OL51" s="216"/>
      <c r="OM51" s="216"/>
      <c r="ON51" s="216"/>
      <c r="OO51" s="216"/>
      <c r="OP51" s="216"/>
      <c r="OQ51" s="216"/>
      <c r="OR51" s="216"/>
      <c r="OS51" s="216"/>
      <c r="OT51" s="216"/>
      <c r="OU51" s="216"/>
      <c r="OV51" s="216"/>
      <c r="OW51" s="216"/>
      <c r="OX51" s="216"/>
      <c r="OY51" s="216"/>
      <c r="OZ51" s="216"/>
      <c r="PA51" s="216"/>
      <c r="PB51" s="216"/>
      <c r="PC51" s="216"/>
      <c r="PD51" s="216"/>
      <c r="PE51" s="216"/>
      <c r="PF51" s="216"/>
      <c r="PG51" s="216"/>
      <c r="PH51" s="216"/>
      <c r="PI51" s="216"/>
      <c r="PJ51" s="216"/>
      <c r="PK51" s="216"/>
      <c r="PL51" s="216"/>
      <c r="PM51" s="216"/>
      <c r="PN51" s="216"/>
      <c r="PO51" s="216"/>
      <c r="PP51" s="216"/>
      <c r="PQ51" s="216"/>
      <c r="PR51" s="216"/>
      <c r="PS51" s="216"/>
      <c r="PT51" s="216"/>
      <c r="PU51" s="216"/>
      <c r="PV51" s="216"/>
      <c r="PW51" s="216"/>
      <c r="PX51" s="216"/>
      <c r="PY51" s="216"/>
      <c r="PZ51" s="216"/>
      <c r="QA51" s="216"/>
      <c r="QB51" s="216"/>
      <c r="QC51" s="216"/>
      <c r="QD51" s="216"/>
      <c r="QE51" s="216"/>
      <c r="QF51" s="216"/>
      <c r="QG51" s="216"/>
      <c r="QH51" s="216"/>
      <c r="QI51" s="216"/>
      <c r="QJ51" s="216"/>
      <c r="QK51" s="216"/>
      <c r="QL51" s="216"/>
      <c r="QM51" s="216"/>
      <c r="QN51" s="216"/>
      <c r="QO51" s="216"/>
      <c r="QP51" s="216"/>
      <c r="QQ51" s="216"/>
      <c r="QR51" s="216"/>
      <c r="QS51" s="216"/>
      <c r="QT51" s="216"/>
      <c r="QU51" s="216"/>
      <c r="QV51" s="216"/>
      <c r="QW51" s="216"/>
      <c r="QX51" s="216"/>
      <c r="QY51" s="216"/>
      <c r="QZ51" s="216"/>
      <c r="RA51" s="216"/>
      <c r="RB51" s="216"/>
      <c r="RC51" s="216"/>
      <c r="RD51" s="216"/>
      <c r="RE51" s="216"/>
      <c r="RF51" s="216"/>
      <c r="RG51" s="216"/>
      <c r="RH51" s="216"/>
      <c r="RI51" s="216"/>
      <c r="RJ51" s="216"/>
      <c r="RK51" s="216"/>
      <c r="RL51" s="216"/>
      <c r="RM51" s="216"/>
      <c r="RN51" s="216"/>
      <c r="RO51" s="216"/>
      <c r="RP51" s="216"/>
      <c r="RQ51" s="216"/>
      <c r="RR51" s="216"/>
      <c r="RS51" s="216"/>
      <c r="RT51" s="216"/>
      <c r="RU51" s="216"/>
      <c r="RV51" s="216"/>
      <c r="RW51" s="216"/>
      <c r="RX51" s="216"/>
      <c r="RY51" s="216"/>
      <c r="RZ51" s="216"/>
      <c r="SA51" s="216"/>
      <c r="SB51" s="216"/>
      <c r="SC51" s="216"/>
      <c r="SD51" s="216"/>
      <c r="SE51" s="216"/>
      <c r="SF51" s="216"/>
      <c r="SG51" s="216"/>
      <c r="SH51" s="216"/>
      <c r="SI51" s="216"/>
      <c r="SJ51" s="216"/>
      <c r="SK51" s="216"/>
      <c r="SL51" s="216"/>
      <c r="SM51" s="216"/>
      <c r="SN51" s="216"/>
      <c r="SO51" s="216"/>
      <c r="SP51" s="216"/>
      <c r="SQ51" s="216"/>
      <c r="SR51" s="216"/>
      <c r="SS51" s="216"/>
      <c r="ST51" s="216"/>
      <c r="SU51" s="216"/>
      <c r="SV51" s="216"/>
      <c r="SW51" s="216"/>
      <c r="SX51" s="216"/>
      <c r="SY51" s="216"/>
      <c r="SZ51" s="216"/>
      <c r="TA51" s="216"/>
      <c r="TB51" s="216"/>
      <c r="TC51" s="216"/>
      <c r="TD51" s="216"/>
      <c r="TE51" s="216"/>
      <c r="TF51" s="216"/>
      <c r="TG51" s="216"/>
      <c r="TH51" s="216"/>
      <c r="TI51" s="216"/>
      <c r="TJ51" s="216"/>
      <c r="TK51" s="216"/>
      <c r="TL51" s="216"/>
      <c r="TM51" s="216"/>
      <c r="TN51" s="216"/>
      <c r="TO51" s="216"/>
      <c r="TP51" s="216"/>
      <c r="TQ51" s="216"/>
      <c r="TR51" s="216"/>
      <c r="TS51" s="216"/>
      <c r="TT51" s="216"/>
      <c r="TU51" s="216"/>
      <c r="TV51" s="216"/>
      <c r="TW51" s="216"/>
      <c r="TX51" s="216"/>
      <c r="TY51" s="216"/>
      <c r="TZ51" s="216"/>
      <c r="UA51" s="216"/>
      <c r="UB51" s="216"/>
      <c r="UC51" s="216"/>
      <c r="UD51" s="216"/>
      <c r="UE51" s="216"/>
      <c r="UF51" s="216"/>
      <c r="UG51" s="216"/>
      <c r="UH51" s="216"/>
      <c r="UI51" s="216"/>
      <c r="UJ51" s="216"/>
      <c r="UK51" s="216"/>
      <c r="UL51" s="216"/>
      <c r="UM51" s="216"/>
      <c r="UN51" s="216"/>
      <c r="UO51" s="216"/>
      <c r="UP51" s="216"/>
      <c r="UQ51" s="216"/>
      <c r="UR51" s="216"/>
      <c r="US51" s="216"/>
      <c r="UT51" s="216"/>
      <c r="UU51" s="216"/>
      <c r="UV51" s="216"/>
      <c r="UW51" s="216"/>
      <c r="UX51" s="216"/>
      <c r="UY51" s="216"/>
      <c r="UZ51" s="216"/>
      <c r="VA51" s="216"/>
      <c r="VB51" s="216"/>
      <c r="VC51" s="216"/>
      <c r="VD51" s="216"/>
      <c r="VE51" s="216"/>
      <c r="VF51" s="216"/>
      <c r="VG51" s="216"/>
      <c r="VH51" s="216"/>
      <c r="VI51" s="216"/>
      <c r="VJ51" s="216"/>
      <c r="VK51" s="216"/>
      <c r="VL51" s="216"/>
      <c r="VM51" s="216"/>
      <c r="VN51" s="216"/>
      <c r="VO51" s="216"/>
      <c r="VP51" s="216"/>
      <c r="VQ51" s="216"/>
      <c r="VR51" s="216"/>
      <c r="VS51" s="216"/>
      <c r="VT51" s="216"/>
      <c r="VU51" s="216"/>
      <c r="VV51" s="216"/>
      <c r="VW51" s="216"/>
      <c r="VX51" s="216"/>
      <c r="VY51" s="216"/>
      <c r="VZ51" s="216"/>
      <c r="WA51" s="216"/>
      <c r="WB51" s="216"/>
      <c r="WC51" s="216"/>
      <c r="WD51" s="216"/>
      <c r="WE51" s="216"/>
      <c r="WF51" s="216"/>
      <c r="WG51" s="216"/>
      <c r="WH51" s="216"/>
      <c r="WI51" s="216"/>
      <c r="WJ51" s="216"/>
      <c r="WK51" s="216"/>
      <c r="WL51" s="216"/>
      <c r="WM51" s="216"/>
      <c r="WN51" s="216"/>
      <c r="WO51" s="216"/>
      <c r="WP51" s="216"/>
      <c r="WQ51" s="216"/>
      <c r="WR51" s="216"/>
      <c r="WS51" s="216"/>
      <c r="WT51" s="216"/>
      <c r="WU51" s="216"/>
      <c r="WV51" s="216"/>
      <c r="WW51" s="216"/>
      <c r="WX51" s="216"/>
      <c r="WY51" s="216"/>
      <c r="WZ51" s="216"/>
      <c r="XA51" s="216"/>
      <c r="XB51" s="216"/>
      <c r="XC51" s="216"/>
      <c r="XD51" s="216"/>
      <c r="XE51" s="216"/>
      <c r="XF51" s="216"/>
      <c r="XG51" s="216"/>
      <c r="XH51" s="216"/>
      <c r="XI51" s="216"/>
      <c r="XJ51" s="216"/>
      <c r="XK51" s="216"/>
      <c r="XL51" s="216"/>
      <c r="XM51" s="216"/>
      <c r="XN51" s="216"/>
      <c r="XO51" s="216"/>
      <c r="XP51" s="216"/>
      <c r="XQ51" s="216"/>
      <c r="XR51" s="216"/>
      <c r="XS51" s="216"/>
      <c r="XT51" s="216"/>
      <c r="XU51" s="216"/>
      <c r="XV51" s="216"/>
      <c r="XW51" s="216"/>
      <c r="XX51" s="216"/>
      <c r="XY51" s="216"/>
      <c r="XZ51" s="216"/>
      <c r="YA51" s="216"/>
      <c r="YB51" s="216"/>
      <c r="YC51" s="216"/>
      <c r="YD51" s="216"/>
      <c r="YE51" s="216"/>
      <c r="YF51" s="216"/>
      <c r="YG51" s="216"/>
      <c r="YH51" s="216"/>
      <c r="YI51" s="216"/>
      <c r="YJ51" s="216"/>
      <c r="YK51" s="216"/>
      <c r="YL51" s="216"/>
      <c r="YM51" s="216"/>
      <c r="YN51" s="216"/>
      <c r="YO51" s="216"/>
      <c r="YP51" s="216"/>
      <c r="YQ51" s="216"/>
      <c r="YR51" s="216"/>
      <c r="YS51" s="216"/>
      <c r="YT51" s="216"/>
      <c r="YU51" s="216"/>
      <c r="YV51" s="216"/>
      <c r="YW51" s="216"/>
      <c r="YX51" s="216"/>
      <c r="YY51" s="216"/>
      <c r="YZ51" s="216"/>
      <c r="ZA51" s="216"/>
      <c r="ZB51" s="216"/>
      <c r="ZC51" s="216"/>
      <c r="ZD51" s="216"/>
      <c r="ZE51" s="216"/>
      <c r="ZF51" s="216"/>
      <c r="ZG51" s="216"/>
      <c r="ZH51" s="216"/>
      <c r="ZI51" s="216"/>
      <c r="ZJ51" s="216"/>
      <c r="ZK51" s="216"/>
      <c r="ZL51" s="216"/>
      <c r="ZM51" s="216"/>
      <c r="ZN51" s="216"/>
      <c r="ZO51" s="216"/>
      <c r="ZP51" s="216"/>
      <c r="ZQ51" s="216"/>
      <c r="ZR51" s="216"/>
      <c r="ZS51" s="216"/>
      <c r="ZT51" s="216"/>
      <c r="ZU51" s="216"/>
      <c r="ZV51" s="216"/>
      <c r="ZW51" s="216"/>
      <c r="ZX51" s="216"/>
      <c r="ZY51" s="216"/>
      <c r="ZZ51" s="216"/>
      <c r="AAA51" s="216"/>
      <c r="AAB51" s="216"/>
      <c r="AAC51" s="216"/>
      <c r="AAD51" s="216"/>
      <c r="AAE51" s="216"/>
      <c r="AAF51" s="216"/>
      <c r="AAG51" s="216"/>
      <c r="AAH51" s="216"/>
      <c r="AAI51" s="216"/>
      <c r="AAJ51" s="216"/>
      <c r="AAK51" s="216"/>
      <c r="AAL51" s="216"/>
      <c r="AAM51" s="216"/>
      <c r="AAN51" s="216"/>
      <c r="AAO51" s="216"/>
      <c r="AAP51" s="216"/>
      <c r="AAQ51" s="216"/>
      <c r="AAR51" s="216"/>
      <c r="AAS51" s="216"/>
      <c r="AAT51" s="216"/>
      <c r="AAU51" s="216"/>
      <c r="AAV51" s="216"/>
      <c r="AAW51" s="216"/>
      <c r="AAX51" s="216"/>
      <c r="AAY51" s="216"/>
      <c r="AAZ51" s="216"/>
      <c r="ABA51" s="216"/>
      <c r="ABB51" s="216"/>
      <c r="ABC51" s="216"/>
      <c r="ABD51" s="216"/>
      <c r="ABE51" s="216"/>
      <c r="ABF51" s="216"/>
      <c r="ABG51" s="216"/>
      <c r="ABH51" s="216"/>
      <c r="ABI51" s="216"/>
      <c r="ABJ51" s="216"/>
      <c r="ABK51" s="216"/>
      <c r="ABL51" s="216"/>
      <c r="ABM51" s="216"/>
      <c r="ABN51" s="216"/>
      <c r="ABO51" s="216"/>
      <c r="ABP51" s="216"/>
      <c r="ABQ51" s="216"/>
      <c r="ABR51" s="216"/>
      <c r="ABS51" s="216"/>
      <c r="ABT51" s="216"/>
      <c r="ABU51" s="216"/>
      <c r="ABV51" s="216"/>
      <c r="ABW51" s="216"/>
      <c r="ABX51" s="216"/>
      <c r="ABY51" s="216"/>
      <c r="ABZ51" s="216"/>
      <c r="ACA51" s="216"/>
      <c r="ACB51" s="216"/>
      <c r="ACC51" s="216"/>
      <c r="ACD51" s="216"/>
      <c r="ACE51" s="216"/>
      <c r="ACF51" s="216"/>
      <c r="ACG51" s="216"/>
      <c r="ACH51" s="216"/>
      <c r="ACI51" s="216"/>
      <c r="ACJ51" s="216"/>
      <c r="ACK51" s="216"/>
      <c r="ACL51" s="216"/>
      <c r="ACM51" s="216"/>
      <c r="ACN51" s="216"/>
      <c r="ACO51" s="216"/>
      <c r="ACP51" s="216"/>
      <c r="ACQ51" s="216"/>
      <c r="ACR51" s="216"/>
      <c r="ACS51" s="216"/>
      <c r="ACT51" s="216"/>
      <c r="ACU51" s="216"/>
      <c r="ACV51" s="216"/>
      <c r="ACW51" s="216"/>
      <c r="ACX51" s="216"/>
      <c r="ACY51" s="216"/>
      <c r="ACZ51" s="216"/>
      <c r="ADA51" s="216"/>
      <c r="ADB51" s="216"/>
      <c r="ADC51" s="216"/>
      <c r="ADD51" s="216"/>
      <c r="ADE51" s="216"/>
      <c r="ADF51" s="216"/>
      <c r="ADG51" s="216"/>
      <c r="ADH51" s="216"/>
      <c r="ADI51" s="216"/>
      <c r="ADJ51" s="216"/>
      <c r="ADK51" s="216"/>
      <c r="ADL51" s="216"/>
      <c r="ADM51" s="216"/>
      <c r="ADN51" s="216"/>
      <c r="ADO51" s="216"/>
      <c r="ADP51" s="216"/>
      <c r="ADQ51" s="216"/>
      <c r="ADR51" s="216"/>
      <c r="ADS51" s="216"/>
      <c r="ADT51" s="216"/>
      <c r="ADU51" s="216"/>
      <c r="ADV51" s="216"/>
      <c r="ADW51" s="216"/>
      <c r="ADX51" s="216"/>
      <c r="ADY51" s="216"/>
      <c r="ADZ51" s="216"/>
      <c r="AEA51" s="216"/>
      <c r="AEB51" s="216"/>
      <c r="AEC51" s="216"/>
      <c r="AED51" s="216"/>
      <c r="AEE51" s="216"/>
      <c r="AEF51" s="216"/>
      <c r="AEG51" s="216"/>
      <c r="AEH51" s="216"/>
      <c r="AEI51" s="216"/>
      <c r="AEJ51" s="216"/>
      <c r="AEK51" s="216"/>
      <c r="AEL51" s="216"/>
      <c r="AEM51" s="216"/>
      <c r="AEN51" s="216"/>
      <c r="AEO51" s="216"/>
      <c r="AEP51" s="216"/>
      <c r="AEQ51" s="216"/>
      <c r="AER51" s="216"/>
      <c r="AES51" s="216"/>
      <c r="AET51" s="216"/>
      <c r="AEU51" s="216"/>
      <c r="AEV51" s="216"/>
      <c r="AEW51" s="216"/>
      <c r="AEX51" s="216"/>
      <c r="AEY51" s="216"/>
      <c r="AEZ51" s="216"/>
      <c r="AFA51" s="216"/>
      <c r="AFB51" s="216"/>
      <c r="AFC51" s="216"/>
      <c r="AFD51" s="216"/>
      <c r="AFE51" s="216"/>
      <c r="AFF51" s="216"/>
      <c r="AFG51" s="216"/>
      <c r="AFH51" s="216"/>
      <c r="AFI51" s="216"/>
      <c r="AFJ51" s="216"/>
      <c r="AFK51" s="216"/>
      <c r="AFL51" s="216"/>
      <c r="AFM51" s="216"/>
      <c r="AFN51" s="216"/>
      <c r="AFO51" s="216"/>
      <c r="AFP51" s="216"/>
      <c r="AFQ51" s="216"/>
      <c r="AFR51" s="216"/>
      <c r="AFS51" s="216"/>
      <c r="AFT51" s="216"/>
      <c r="AFU51" s="216"/>
      <c r="AFV51" s="216"/>
      <c r="AFW51" s="216"/>
      <c r="AFX51" s="216"/>
      <c r="AFY51" s="216"/>
      <c r="AFZ51" s="216"/>
      <c r="AGA51" s="216"/>
      <c r="AGB51" s="216"/>
      <c r="AGC51" s="216"/>
      <c r="AGD51" s="216"/>
      <c r="AGE51" s="216"/>
      <c r="AGF51" s="216"/>
      <c r="AGG51" s="216"/>
      <c r="AGH51" s="216"/>
      <c r="AGI51" s="216"/>
      <c r="AGJ51" s="216"/>
      <c r="AGK51" s="216"/>
      <c r="AGL51" s="216"/>
      <c r="AGM51" s="216"/>
      <c r="AGN51" s="216"/>
      <c r="AGO51" s="216"/>
      <c r="AGP51" s="216"/>
      <c r="AGQ51" s="216"/>
      <c r="AGR51" s="216"/>
      <c r="AGS51" s="216"/>
      <c r="AGT51" s="216"/>
      <c r="AGU51" s="216"/>
      <c r="AGV51" s="216"/>
      <c r="AGW51" s="216"/>
      <c r="AGX51" s="216"/>
      <c r="AGY51" s="216"/>
      <c r="AGZ51" s="216"/>
      <c r="AHA51" s="216"/>
      <c r="AHB51" s="216"/>
      <c r="AHC51" s="216"/>
      <c r="AHD51" s="216"/>
      <c r="AHE51" s="216"/>
      <c r="AHF51" s="216"/>
      <c r="AHG51" s="216"/>
      <c r="AHH51" s="216"/>
      <c r="AHI51" s="216"/>
      <c r="AHJ51" s="216"/>
      <c r="AHK51" s="216"/>
      <c r="AHL51" s="216"/>
      <c r="AHM51" s="216"/>
      <c r="AHN51" s="216"/>
      <c r="AHO51" s="216"/>
      <c r="AHP51" s="216"/>
      <c r="AHQ51" s="216"/>
      <c r="AHR51" s="216"/>
      <c r="AHS51" s="216"/>
      <c r="AHT51" s="216"/>
      <c r="AHU51" s="216"/>
      <c r="AHV51" s="216"/>
      <c r="AHW51" s="216"/>
      <c r="AHX51" s="216"/>
      <c r="AHY51" s="216"/>
      <c r="AHZ51" s="216"/>
      <c r="AIA51" s="216"/>
      <c r="AIB51" s="216"/>
      <c r="AIC51" s="216"/>
      <c r="AID51" s="216"/>
      <c r="AIE51" s="216"/>
      <c r="AIF51" s="216"/>
      <c r="AIG51" s="216"/>
      <c r="AIH51" s="216"/>
      <c r="AII51" s="216"/>
      <c r="AIJ51" s="216"/>
      <c r="AIK51" s="216"/>
      <c r="AIL51" s="216"/>
      <c r="AIM51" s="216"/>
      <c r="AIN51" s="216"/>
      <c r="AIO51" s="216"/>
      <c r="AIP51" s="216"/>
      <c r="AIQ51" s="216"/>
      <c r="AIR51" s="216"/>
      <c r="AIS51" s="216"/>
      <c r="AIT51" s="216"/>
      <c r="AIU51" s="216"/>
      <c r="AIV51" s="216"/>
      <c r="AIW51" s="216"/>
      <c r="AIX51" s="216"/>
      <c r="AIY51" s="216"/>
      <c r="AIZ51" s="216"/>
      <c r="AJA51" s="216"/>
      <c r="AJB51" s="216"/>
      <c r="AJC51" s="216"/>
      <c r="AJD51" s="216"/>
      <c r="AJE51" s="216"/>
      <c r="AJF51" s="216"/>
      <c r="AJG51" s="216"/>
      <c r="AJH51" s="216"/>
      <c r="AJI51" s="216"/>
      <c r="AJJ51" s="216"/>
      <c r="AJK51" s="216"/>
      <c r="AJL51" s="216"/>
      <c r="AJM51" s="216"/>
      <c r="AJN51" s="216"/>
      <c r="AJO51" s="216"/>
      <c r="AJP51" s="216"/>
      <c r="AJQ51" s="216"/>
      <c r="AJR51" s="216"/>
      <c r="AJS51" s="216"/>
      <c r="AJT51" s="216"/>
      <c r="AJU51" s="216"/>
      <c r="AJV51" s="216"/>
      <c r="AJW51" s="216"/>
      <c r="AJX51" s="216"/>
      <c r="AJY51" s="216"/>
      <c r="AJZ51" s="216"/>
      <c r="AKA51" s="216"/>
      <c r="AKB51" s="216"/>
      <c r="AKC51" s="216"/>
      <c r="AKD51" s="216"/>
      <c r="AKE51" s="216"/>
      <c r="AKF51" s="216"/>
      <c r="AKG51" s="216"/>
      <c r="AKH51" s="216"/>
      <c r="AKI51" s="216"/>
      <c r="AKJ51" s="216"/>
      <c r="AKK51" s="216"/>
      <c r="AKL51" s="216"/>
      <c r="AKM51" s="216"/>
      <c r="AKN51" s="216"/>
      <c r="AKO51" s="216"/>
      <c r="AKP51" s="216"/>
      <c r="AKQ51" s="216"/>
      <c r="AKR51" s="216"/>
      <c r="AKS51" s="216"/>
      <c r="AKT51" s="216"/>
      <c r="AKU51" s="216"/>
      <c r="AKV51" s="216"/>
      <c r="AKW51" s="216"/>
      <c r="AKX51" s="216"/>
      <c r="AKY51" s="216"/>
      <c r="AKZ51" s="216"/>
      <c r="ALA51" s="216"/>
      <c r="ALB51" s="216"/>
      <c r="ALC51" s="216"/>
      <c r="ALD51" s="216"/>
      <c r="ALE51" s="216"/>
      <c r="ALF51" s="216"/>
      <c r="ALG51" s="216"/>
      <c r="ALH51" s="216"/>
      <c r="ALI51" s="216"/>
      <c r="ALJ51" s="216"/>
      <c r="ALK51" s="216"/>
      <c r="ALL51" s="216"/>
      <c r="ALM51" s="216"/>
      <c r="ALN51" s="216"/>
      <c r="ALO51" s="216"/>
      <c r="ALP51" s="216"/>
      <c r="ALQ51" s="216"/>
      <c r="ALR51" s="216"/>
      <c r="ALS51" s="216"/>
      <c r="ALT51" s="216"/>
      <c r="ALU51" s="216"/>
      <c r="ALV51" s="216"/>
      <c r="ALW51" s="216"/>
      <c r="ALX51" s="216"/>
      <c r="ALY51" s="216"/>
      <c r="ALZ51" s="216"/>
      <c r="AMA51" s="216"/>
      <c r="AMB51" s="216"/>
      <c r="AMC51" s="216"/>
      <c r="AMD51" s="216"/>
      <c r="AME51" s="216"/>
      <c r="AMF51" s="216"/>
      <c r="AMG51" s="216"/>
      <c r="AMH51" s="216"/>
      <c r="AMI51" s="216"/>
      <c r="AMJ51" s="216"/>
      <c r="AMK51" s="216"/>
    </row>
    <row r="52" spans="1:1025" s="1157" customFormat="1" ht="84.75" customHeight="1">
      <c r="A52" s="1163" t="s">
        <v>8470</v>
      </c>
      <c r="B52" s="440"/>
      <c r="C52" s="440"/>
      <c r="D52" s="1163" t="s">
        <v>8473</v>
      </c>
      <c r="E52" s="2282" t="s">
        <v>8477</v>
      </c>
      <c r="F52" s="2283"/>
      <c r="G52" s="1163">
        <v>191.2</v>
      </c>
      <c r="H52" s="1163"/>
      <c r="I52" s="1169" t="s">
        <v>327</v>
      </c>
      <c r="J52" s="1163">
        <v>27895</v>
      </c>
      <c r="K52" s="1414">
        <v>29930</v>
      </c>
      <c r="L52" s="216"/>
      <c r="M52" s="216"/>
      <c r="N52" s="216"/>
      <c r="O52" s="1221"/>
      <c r="P52" s="1220"/>
      <c r="Q52" s="1147"/>
      <c r="R52" s="1147"/>
      <c r="S52" s="1147"/>
      <c r="T52" s="216"/>
      <c r="U52" s="216"/>
      <c r="V52" s="216"/>
      <c r="W52" s="216"/>
      <c r="X52" s="216"/>
      <c r="Y52" s="216"/>
      <c r="Z52" s="216"/>
      <c r="AA52" s="216"/>
      <c r="AB52" s="216"/>
      <c r="AC52" s="216"/>
      <c r="AD52" s="216"/>
      <c r="AE52" s="216"/>
      <c r="AF52" s="216"/>
      <c r="AG52" s="216"/>
      <c r="AH52" s="216"/>
      <c r="AI52" s="216"/>
      <c r="AJ52" s="216"/>
      <c r="AK52" s="216"/>
      <c r="AL52" s="216"/>
      <c r="AM52" s="216"/>
      <c r="AN52" s="216"/>
      <c r="AO52" s="216"/>
      <c r="AP52" s="216"/>
      <c r="AQ52" s="216"/>
      <c r="AR52" s="216"/>
      <c r="AS52" s="216"/>
      <c r="AT52" s="216"/>
      <c r="AU52" s="216"/>
      <c r="AV52" s="216"/>
      <c r="AW52" s="216"/>
      <c r="AX52" s="216"/>
      <c r="AY52" s="216"/>
      <c r="AZ52" s="216"/>
      <c r="BA52" s="216"/>
      <c r="BB52" s="216"/>
      <c r="BC52" s="216"/>
      <c r="BD52" s="216"/>
      <c r="BE52" s="216"/>
      <c r="BF52" s="216"/>
      <c r="BG52" s="216"/>
      <c r="BH52" s="216"/>
      <c r="BI52" s="216"/>
      <c r="BJ52" s="216"/>
      <c r="BK52" s="216"/>
      <c r="BL52" s="216"/>
      <c r="BM52" s="216"/>
      <c r="BN52" s="216"/>
      <c r="BO52" s="216"/>
      <c r="BP52" s="216"/>
      <c r="BQ52" s="216"/>
      <c r="BR52" s="216"/>
      <c r="BS52" s="216"/>
      <c r="BT52" s="216"/>
      <c r="BU52" s="216"/>
      <c r="BV52" s="216"/>
      <c r="BW52" s="216"/>
      <c r="BX52" s="216"/>
      <c r="BY52" s="216"/>
      <c r="BZ52" s="216"/>
      <c r="CA52" s="216"/>
      <c r="CB52" s="216"/>
      <c r="CC52" s="216"/>
      <c r="CD52" s="216"/>
      <c r="CE52" s="216"/>
      <c r="CF52" s="216"/>
      <c r="CG52" s="216"/>
      <c r="CH52" s="216"/>
      <c r="CI52" s="216"/>
      <c r="CJ52" s="216"/>
      <c r="CK52" s="216"/>
      <c r="CL52" s="216"/>
      <c r="CM52" s="216"/>
      <c r="CN52" s="216"/>
      <c r="CO52" s="216"/>
      <c r="CP52" s="216"/>
      <c r="CQ52" s="216"/>
      <c r="CR52" s="216"/>
      <c r="CS52" s="216"/>
      <c r="CT52" s="216"/>
      <c r="CU52" s="216"/>
      <c r="CV52" s="216"/>
      <c r="CW52" s="216"/>
      <c r="CX52" s="216"/>
      <c r="CY52" s="216"/>
      <c r="CZ52" s="216"/>
      <c r="DA52" s="216"/>
      <c r="DB52" s="216"/>
      <c r="DC52" s="216"/>
      <c r="DD52" s="216"/>
      <c r="DE52" s="216"/>
      <c r="DF52" s="216"/>
      <c r="DG52" s="216"/>
      <c r="DH52" s="216"/>
      <c r="DI52" s="216"/>
      <c r="DJ52" s="216"/>
      <c r="DK52" s="216"/>
      <c r="DL52" s="216"/>
      <c r="DM52" s="216"/>
      <c r="DN52" s="216"/>
      <c r="DO52" s="216"/>
      <c r="DP52" s="216"/>
      <c r="DQ52" s="216"/>
      <c r="DR52" s="216"/>
      <c r="DS52" s="216"/>
      <c r="DT52" s="216"/>
      <c r="DU52" s="216"/>
      <c r="DV52" s="216"/>
      <c r="DW52" s="216"/>
      <c r="DX52" s="216"/>
      <c r="DY52" s="216"/>
      <c r="DZ52" s="216"/>
      <c r="EA52" s="216"/>
      <c r="EB52" s="216"/>
      <c r="EC52" s="216"/>
      <c r="ED52" s="216"/>
      <c r="EE52" s="216"/>
      <c r="EF52" s="216"/>
      <c r="EG52" s="216"/>
      <c r="EH52" s="216"/>
      <c r="EI52" s="216"/>
      <c r="EJ52" s="216"/>
      <c r="EK52" s="216"/>
      <c r="EL52" s="216"/>
      <c r="EM52" s="216"/>
      <c r="EN52" s="216"/>
      <c r="EO52" s="216"/>
      <c r="EP52" s="216"/>
      <c r="EQ52" s="216"/>
      <c r="ER52" s="216"/>
      <c r="ES52" s="216"/>
      <c r="ET52" s="216"/>
      <c r="EU52" s="216"/>
      <c r="EV52" s="216"/>
      <c r="EW52" s="216"/>
      <c r="EX52" s="216"/>
      <c r="EY52" s="216"/>
      <c r="EZ52" s="216"/>
      <c r="FA52" s="216"/>
      <c r="FB52" s="216"/>
      <c r="FC52" s="216"/>
      <c r="FD52" s="216"/>
      <c r="FE52" s="216"/>
      <c r="FF52" s="216"/>
      <c r="FG52" s="216"/>
      <c r="FH52" s="216"/>
      <c r="FI52" s="216"/>
      <c r="FJ52" s="216"/>
      <c r="FK52" s="216"/>
      <c r="FL52" s="216"/>
      <c r="FM52" s="216"/>
      <c r="FN52" s="216"/>
      <c r="FO52" s="216"/>
      <c r="FP52" s="216"/>
      <c r="FQ52" s="216"/>
      <c r="FR52" s="216"/>
      <c r="FS52" s="216"/>
      <c r="FT52" s="216"/>
      <c r="FU52" s="216"/>
      <c r="FV52" s="216"/>
      <c r="FW52" s="216"/>
      <c r="FX52" s="216"/>
      <c r="FY52" s="216"/>
      <c r="FZ52" s="216"/>
      <c r="GA52" s="216"/>
      <c r="GB52" s="216"/>
      <c r="GC52" s="216"/>
      <c r="GD52" s="216"/>
      <c r="GE52" s="216"/>
      <c r="GF52" s="216"/>
      <c r="GG52" s="216"/>
      <c r="GH52" s="216"/>
      <c r="GI52" s="216"/>
      <c r="GJ52" s="216"/>
      <c r="GK52" s="216"/>
      <c r="GL52" s="216"/>
      <c r="GM52" s="216"/>
      <c r="GN52" s="216"/>
      <c r="GO52" s="216"/>
      <c r="GP52" s="216"/>
      <c r="GQ52" s="216"/>
      <c r="GR52" s="216"/>
      <c r="GS52" s="216"/>
      <c r="GT52" s="216"/>
      <c r="GU52" s="216"/>
      <c r="GV52" s="216"/>
      <c r="GW52" s="216"/>
      <c r="GX52" s="216"/>
      <c r="GY52" s="216"/>
      <c r="GZ52" s="216"/>
      <c r="HA52" s="216"/>
      <c r="HB52" s="216"/>
      <c r="HC52" s="216"/>
      <c r="HD52" s="216"/>
      <c r="HE52" s="216"/>
      <c r="HF52" s="216"/>
      <c r="HG52" s="216"/>
      <c r="HH52" s="216"/>
      <c r="HI52" s="216"/>
      <c r="HJ52" s="216"/>
      <c r="HK52" s="216"/>
      <c r="HL52" s="216"/>
      <c r="HM52" s="216"/>
      <c r="HN52" s="216"/>
      <c r="HO52" s="216"/>
      <c r="HP52" s="216"/>
      <c r="HQ52" s="216"/>
      <c r="HR52" s="216"/>
      <c r="HS52" s="216"/>
      <c r="HT52" s="216"/>
      <c r="HU52" s="216"/>
      <c r="HV52" s="216"/>
      <c r="HW52" s="216"/>
      <c r="HX52" s="216"/>
      <c r="HY52" s="216"/>
      <c r="HZ52" s="216"/>
      <c r="IA52" s="216"/>
      <c r="IB52" s="216"/>
      <c r="IC52" s="216"/>
      <c r="ID52" s="216"/>
      <c r="IE52" s="216"/>
      <c r="IF52" s="216"/>
      <c r="IG52" s="216"/>
      <c r="IH52" s="216"/>
      <c r="II52" s="216"/>
      <c r="IJ52" s="216"/>
      <c r="IK52" s="216"/>
      <c r="IL52" s="216"/>
      <c r="IM52" s="216"/>
      <c r="IN52" s="216"/>
      <c r="IO52" s="216"/>
      <c r="IP52" s="216"/>
      <c r="IQ52" s="216"/>
      <c r="IR52" s="216"/>
      <c r="IS52" s="216"/>
      <c r="IT52" s="216"/>
      <c r="IU52" s="216"/>
      <c r="IV52" s="216"/>
      <c r="IW52" s="216"/>
      <c r="IX52" s="216"/>
      <c r="IY52" s="216"/>
      <c r="IZ52" s="216"/>
      <c r="JA52" s="216"/>
      <c r="JB52" s="216"/>
      <c r="JC52" s="216"/>
      <c r="JD52" s="216"/>
      <c r="JE52" s="216"/>
      <c r="JF52" s="216"/>
      <c r="JG52" s="216"/>
      <c r="JH52" s="216"/>
      <c r="JI52" s="216"/>
      <c r="JJ52" s="216"/>
      <c r="JK52" s="216"/>
      <c r="JL52" s="216"/>
      <c r="JM52" s="216"/>
      <c r="JN52" s="216"/>
      <c r="JO52" s="216"/>
      <c r="JP52" s="216"/>
      <c r="JQ52" s="216"/>
      <c r="JR52" s="216"/>
      <c r="JS52" s="216"/>
      <c r="JT52" s="216"/>
      <c r="JU52" s="216"/>
      <c r="JV52" s="216"/>
      <c r="JW52" s="216"/>
      <c r="JX52" s="216"/>
      <c r="JY52" s="216"/>
      <c r="JZ52" s="216"/>
      <c r="KA52" s="216"/>
      <c r="KB52" s="216"/>
      <c r="KC52" s="216"/>
      <c r="KD52" s="216"/>
      <c r="KE52" s="216"/>
      <c r="KF52" s="216"/>
      <c r="KG52" s="216"/>
      <c r="KH52" s="216"/>
      <c r="KI52" s="216"/>
      <c r="KJ52" s="216"/>
      <c r="KK52" s="216"/>
      <c r="KL52" s="216"/>
      <c r="KM52" s="216"/>
      <c r="KN52" s="216"/>
      <c r="KO52" s="216"/>
      <c r="KP52" s="216"/>
      <c r="KQ52" s="216"/>
      <c r="KR52" s="216"/>
      <c r="KS52" s="216"/>
      <c r="KT52" s="216"/>
      <c r="KU52" s="216"/>
      <c r="KV52" s="216"/>
      <c r="KW52" s="216"/>
      <c r="KX52" s="216"/>
      <c r="KY52" s="216"/>
      <c r="KZ52" s="216"/>
      <c r="LA52" s="216"/>
      <c r="LB52" s="216"/>
      <c r="LC52" s="216"/>
      <c r="LD52" s="216"/>
      <c r="LE52" s="216"/>
      <c r="LF52" s="216"/>
      <c r="LG52" s="216"/>
      <c r="LH52" s="216"/>
      <c r="LI52" s="216"/>
      <c r="LJ52" s="216"/>
      <c r="LK52" s="216"/>
      <c r="LL52" s="216"/>
      <c r="LM52" s="216"/>
      <c r="LN52" s="216"/>
      <c r="LO52" s="216"/>
      <c r="LP52" s="216"/>
      <c r="LQ52" s="216"/>
      <c r="LR52" s="216"/>
      <c r="LS52" s="216"/>
      <c r="LT52" s="216"/>
      <c r="LU52" s="216"/>
      <c r="LV52" s="216"/>
      <c r="LW52" s="216"/>
      <c r="LX52" s="216"/>
      <c r="LY52" s="216"/>
      <c r="LZ52" s="216"/>
      <c r="MA52" s="216"/>
      <c r="MB52" s="216"/>
      <c r="MC52" s="216"/>
      <c r="MD52" s="216"/>
      <c r="ME52" s="216"/>
      <c r="MF52" s="216"/>
      <c r="MG52" s="216"/>
      <c r="MH52" s="216"/>
      <c r="MI52" s="216"/>
      <c r="MJ52" s="216"/>
      <c r="MK52" s="216"/>
      <c r="ML52" s="216"/>
      <c r="MM52" s="216"/>
      <c r="MN52" s="216"/>
      <c r="MO52" s="216"/>
      <c r="MP52" s="216"/>
      <c r="MQ52" s="216"/>
      <c r="MR52" s="216"/>
      <c r="MS52" s="216"/>
      <c r="MT52" s="216"/>
      <c r="MU52" s="216"/>
      <c r="MV52" s="216"/>
      <c r="MW52" s="216"/>
      <c r="MX52" s="216"/>
      <c r="MY52" s="216"/>
      <c r="MZ52" s="216"/>
      <c r="NA52" s="216"/>
      <c r="NB52" s="216"/>
      <c r="NC52" s="216"/>
      <c r="ND52" s="216"/>
      <c r="NE52" s="216"/>
      <c r="NF52" s="216"/>
      <c r="NG52" s="216"/>
      <c r="NH52" s="216"/>
      <c r="NI52" s="216"/>
      <c r="NJ52" s="216"/>
      <c r="NK52" s="216"/>
      <c r="NL52" s="216"/>
      <c r="NM52" s="216"/>
      <c r="NN52" s="216"/>
      <c r="NO52" s="216"/>
      <c r="NP52" s="216"/>
      <c r="NQ52" s="216"/>
      <c r="NR52" s="216"/>
      <c r="NS52" s="216"/>
      <c r="NT52" s="216"/>
      <c r="NU52" s="216"/>
      <c r="NV52" s="216"/>
      <c r="NW52" s="216"/>
      <c r="NX52" s="216"/>
      <c r="NY52" s="216"/>
      <c r="NZ52" s="216"/>
      <c r="OA52" s="216"/>
      <c r="OB52" s="216"/>
      <c r="OC52" s="216"/>
      <c r="OD52" s="216"/>
      <c r="OE52" s="216"/>
      <c r="OF52" s="216"/>
      <c r="OG52" s="216"/>
      <c r="OH52" s="216"/>
      <c r="OI52" s="216"/>
      <c r="OJ52" s="216"/>
      <c r="OK52" s="216"/>
      <c r="OL52" s="216"/>
      <c r="OM52" s="216"/>
      <c r="ON52" s="216"/>
      <c r="OO52" s="216"/>
      <c r="OP52" s="216"/>
      <c r="OQ52" s="216"/>
      <c r="OR52" s="216"/>
      <c r="OS52" s="216"/>
      <c r="OT52" s="216"/>
      <c r="OU52" s="216"/>
      <c r="OV52" s="216"/>
      <c r="OW52" s="216"/>
      <c r="OX52" s="216"/>
      <c r="OY52" s="216"/>
      <c r="OZ52" s="216"/>
      <c r="PA52" s="216"/>
      <c r="PB52" s="216"/>
      <c r="PC52" s="216"/>
      <c r="PD52" s="216"/>
      <c r="PE52" s="216"/>
      <c r="PF52" s="216"/>
      <c r="PG52" s="216"/>
      <c r="PH52" s="216"/>
      <c r="PI52" s="216"/>
      <c r="PJ52" s="216"/>
      <c r="PK52" s="216"/>
      <c r="PL52" s="216"/>
      <c r="PM52" s="216"/>
      <c r="PN52" s="216"/>
      <c r="PO52" s="216"/>
      <c r="PP52" s="216"/>
      <c r="PQ52" s="216"/>
      <c r="PR52" s="216"/>
      <c r="PS52" s="216"/>
      <c r="PT52" s="216"/>
      <c r="PU52" s="216"/>
      <c r="PV52" s="216"/>
      <c r="PW52" s="216"/>
      <c r="PX52" s="216"/>
      <c r="PY52" s="216"/>
      <c r="PZ52" s="216"/>
      <c r="QA52" s="216"/>
      <c r="QB52" s="216"/>
      <c r="QC52" s="216"/>
      <c r="QD52" s="216"/>
      <c r="QE52" s="216"/>
      <c r="QF52" s="216"/>
      <c r="QG52" s="216"/>
      <c r="QH52" s="216"/>
      <c r="QI52" s="216"/>
      <c r="QJ52" s="216"/>
      <c r="QK52" s="216"/>
      <c r="QL52" s="216"/>
      <c r="QM52" s="216"/>
      <c r="QN52" s="216"/>
      <c r="QO52" s="216"/>
      <c r="QP52" s="216"/>
      <c r="QQ52" s="216"/>
      <c r="QR52" s="216"/>
      <c r="QS52" s="216"/>
      <c r="QT52" s="216"/>
      <c r="QU52" s="216"/>
      <c r="QV52" s="216"/>
      <c r="QW52" s="216"/>
      <c r="QX52" s="216"/>
      <c r="QY52" s="216"/>
      <c r="QZ52" s="216"/>
      <c r="RA52" s="216"/>
      <c r="RB52" s="216"/>
      <c r="RC52" s="216"/>
      <c r="RD52" s="216"/>
      <c r="RE52" s="216"/>
      <c r="RF52" s="216"/>
      <c r="RG52" s="216"/>
      <c r="RH52" s="216"/>
      <c r="RI52" s="216"/>
      <c r="RJ52" s="216"/>
      <c r="RK52" s="216"/>
      <c r="RL52" s="216"/>
      <c r="RM52" s="216"/>
      <c r="RN52" s="216"/>
      <c r="RO52" s="216"/>
      <c r="RP52" s="216"/>
      <c r="RQ52" s="216"/>
      <c r="RR52" s="216"/>
      <c r="RS52" s="216"/>
      <c r="RT52" s="216"/>
      <c r="RU52" s="216"/>
      <c r="RV52" s="216"/>
      <c r="RW52" s="216"/>
      <c r="RX52" s="216"/>
      <c r="RY52" s="216"/>
      <c r="RZ52" s="216"/>
      <c r="SA52" s="216"/>
      <c r="SB52" s="216"/>
      <c r="SC52" s="216"/>
      <c r="SD52" s="216"/>
      <c r="SE52" s="216"/>
      <c r="SF52" s="216"/>
      <c r="SG52" s="216"/>
      <c r="SH52" s="216"/>
      <c r="SI52" s="216"/>
      <c r="SJ52" s="216"/>
      <c r="SK52" s="216"/>
      <c r="SL52" s="216"/>
      <c r="SM52" s="216"/>
      <c r="SN52" s="216"/>
      <c r="SO52" s="216"/>
      <c r="SP52" s="216"/>
      <c r="SQ52" s="216"/>
      <c r="SR52" s="216"/>
      <c r="SS52" s="216"/>
      <c r="ST52" s="216"/>
      <c r="SU52" s="216"/>
      <c r="SV52" s="216"/>
      <c r="SW52" s="216"/>
      <c r="SX52" s="216"/>
      <c r="SY52" s="216"/>
      <c r="SZ52" s="216"/>
      <c r="TA52" s="216"/>
      <c r="TB52" s="216"/>
      <c r="TC52" s="216"/>
      <c r="TD52" s="216"/>
      <c r="TE52" s="216"/>
      <c r="TF52" s="216"/>
      <c r="TG52" s="216"/>
      <c r="TH52" s="216"/>
      <c r="TI52" s="216"/>
      <c r="TJ52" s="216"/>
      <c r="TK52" s="216"/>
      <c r="TL52" s="216"/>
      <c r="TM52" s="216"/>
      <c r="TN52" s="216"/>
      <c r="TO52" s="216"/>
      <c r="TP52" s="216"/>
      <c r="TQ52" s="216"/>
      <c r="TR52" s="216"/>
      <c r="TS52" s="216"/>
      <c r="TT52" s="216"/>
      <c r="TU52" s="216"/>
      <c r="TV52" s="216"/>
      <c r="TW52" s="216"/>
      <c r="TX52" s="216"/>
      <c r="TY52" s="216"/>
      <c r="TZ52" s="216"/>
      <c r="UA52" s="216"/>
      <c r="UB52" s="216"/>
      <c r="UC52" s="216"/>
      <c r="UD52" s="216"/>
      <c r="UE52" s="216"/>
      <c r="UF52" s="216"/>
      <c r="UG52" s="216"/>
      <c r="UH52" s="216"/>
      <c r="UI52" s="216"/>
      <c r="UJ52" s="216"/>
      <c r="UK52" s="216"/>
      <c r="UL52" s="216"/>
      <c r="UM52" s="216"/>
      <c r="UN52" s="216"/>
      <c r="UO52" s="216"/>
      <c r="UP52" s="216"/>
      <c r="UQ52" s="216"/>
      <c r="UR52" s="216"/>
      <c r="US52" s="216"/>
      <c r="UT52" s="216"/>
      <c r="UU52" s="216"/>
      <c r="UV52" s="216"/>
      <c r="UW52" s="216"/>
      <c r="UX52" s="216"/>
      <c r="UY52" s="216"/>
      <c r="UZ52" s="216"/>
      <c r="VA52" s="216"/>
      <c r="VB52" s="216"/>
      <c r="VC52" s="216"/>
      <c r="VD52" s="216"/>
      <c r="VE52" s="216"/>
      <c r="VF52" s="216"/>
      <c r="VG52" s="216"/>
      <c r="VH52" s="216"/>
      <c r="VI52" s="216"/>
      <c r="VJ52" s="216"/>
      <c r="VK52" s="216"/>
      <c r="VL52" s="216"/>
      <c r="VM52" s="216"/>
      <c r="VN52" s="216"/>
      <c r="VO52" s="216"/>
      <c r="VP52" s="216"/>
      <c r="VQ52" s="216"/>
      <c r="VR52" s="216"/>
      <c r="VS52" s="216"/>
      <c r="VT52" s="216"/>
      <c r="VU52" s="216"/>
      <c r="VV52" s="216"/>
      <c r="VW52" s="216"/>
      <c r="VX52" s="216"/>
      <c r="VY52" s="216"/>
      <c r="VZ52" s="216"/>
      <c r="WA52" s="216"/>
      <c r="WB52" s="216"/>
      <c r="WC52" s="216"/>
      <c r="WD52" s="216"/>
      <c r="WE52" s="216"/>
      <c r="WF52" s="216"/>
      <c r="WG52" s="216"/>
      <c r="WH52" s="216"/>
      <c r="WI52" s="216"/>
      <c r="WJ52" s="216"/>
      <c r="WK52" s="216"/>
      <c r="WL52" s="216"/>
      <c r="WM52" s="216"/>
      <c r="WN52" s="216"/>
      <c r="WO52" s="216"/>
      <c r="WP52" s="216"/>
      <c r="WQ52" s="216"/>
      <c r="WR52" s="216"/>
      <c r="WS52" s="216"/>
      <c r="WT52" s="216"/>
      <c r="WU52" s="216"/>
      <c r="WV52" s="216"/>
      <c r="WW52" s="216"/>
      <c r="WX52" s="216"/>
      <c r="WY52" s="216"/>
      <c r="WZ52" s="216"/>
      <c r="XA52" s="216"/>
      <c r="XB52" s="216"/>
      <c r="XC52" s="216"/>
      <c r="XD52" s="216"/>
      <c r="XE52" s="216"/>
      <c r="XF52" s="216"/>
      <c r="XG52" s="216"/>
      <c r="XH52" s="216"/>
      <c r="XI52" s="216"/>
      <c r="XJ52" s="216"/>
      <c r="XK52" s="216"/>
      <c r="XL52" s="216"/>
      <c r="XM52" s="216"/>
      <c r="XN52" s="216"/>
      <c r="XO52" s="216"/>
      <c r="XP52" s="216"/>
      <c r="XQ52" s="216"/>
      <c r="XR52" s="216"/>
      <c r="XS52" s="216"/>
      <c r="XT52" s="216"/>
      <c r="XU52" s="216"/>
      <c r="XV52" s="216"/>
      <c r="XW52" s="216"/>
      <c r="XX52" s="216"/>
      <c r="XY52" s="216"/>
      <c r="XZ52" s="216"/>
      <c r="YA52" s="216"/>
      <c r="YB52" s="216"/>
      <c r="YC52" s="216"/>
      <c r="YD52" s="216"/>
      <c r="YE52" s="216"/>
      <c r="YF52" s="216"/>
      <c r="YG52" s="216"/>
      <c r="YH52" s="216"/>
      <c r="YI52" s="216"/>
      <c r="YJ52" s="216"/>
      <c r="YK52" s="216"/>
      <c r="YL52" s="216"/>
      <c r="YM52" s="216"/>
      <c r="YN52" s="216"/>
      <c r="YO52" s="216"/>
      <c r="YP52" s="216"/>
      <c r="YQ52" s="216"/>
      <c r="YR52" s="216"/>
      <c r="YS52" s="216"/>
      <c r="YT52" s="216"/>
      <c r="YU52" s="216"/>
      <c r="YV52" s="216"/>
      <c r="YW52" s="216"/>
      <c r="YX52" s="216"/>
      <c r="YY52" s="216"/>
      <c r="YZ52" s="216"/>
      <c r="ZA52" s="216"/>
      <c r="ZB52" s="216"/>
      <c r="ZC52" s="216"/>
      <c r="ZD52" s="216"/>
      <c r="ZE52" s="216"/>
      <c r="ZF52" s="216"/>
      <c r="ZG52" s="216"/>
      <c r="ZH52" s="216"/>
      <c r="ZI52" s="216"/>
      <c r="ZJ52" s="216"/>
      <c r="ZK52" s="216"/>
      <c r="ZL52" s="216"/>
      <c r="ZM52" s="216"/>
      <c r="ZN52" s="216"/>
      <c r="ZO52" s="216"/>
      <c r="ZP52" s="216"/>
      <c r="ZQ52" s="216"/>
      <c r="ZR52" s="216"/>
      <c r="ZS52" s="216"/>
      <c r="ZT52" s="216"/>
      <c r="ZU52" s="216"/>
      <c r="ZV52" s="216"/>
      <c r="ZW52" s="216"/>
      <c r="ZX52" s="216"/>
      <c r="ZY52" s="216"/>
      <c r="ZZ52" s="216"/>
      <c r="AAA52" s="216"/>
      <c r="AAB52" s="216"/>
      <c r="AAC52" s="216"/>
      <c r="AAD52" s="216"/>
      <c r="AAE52" s="216"/>
      <c r="AAF52" s="216"/>
      <c r="AAG52" s="216"/>
      <c r="AAH52" s="216"/>
      <c r="AAI52" s="216"/>
      <c r="AAJ52" s="216"/>
      <c r="AAK52" s="216"/>
      <c r="AAL52" s="216"/>
      <c r="AAM52" s="216"/>
      <c r="AAN52" s="216"/>
      <c r="AAO52" s="216"/>
      <c r="AAP52" s="216"/>
      <c r="AAQ52" s="216"/>
      <c r="AAR52" s="216"/>
      <c r="AAS52" s="216"/>
      <c r="AAT52" s="216"/>
      <c r="AAU52" s="216"/>
      <c r="AAV52" s="216"/>
      <c r="AAW52" s="216"/>
      <c r="AAX52" s="216"/>
      <c r="AAY52" s="216"/>
      <c r="AAZ52" s="216"/>
      <c r="ABA52" s="216"/>
      <c r="ABB52" s="216"/>
      <c r="ABC52" s="216"/>
      <c r="ABD52" s="216"/>
      <c r="ABE52" s="216"/>
      <c r="ABF52" s="216"/>
      <c r="ABG52" s="216"/>
      <c r="ABH52" s="216"/>
      <c r="ABI52" s="216"/>
      <c r="ABJ52" s="216"/>
      <c r="ABK52" s="216"/>
      <c r="ABL52" s="216"/>
      <c r="ABM52" s="216"/>
      <c r="ABN52" s="216"/>
      <c r="ABO52" s="216"/>
      <c r="ABP52" s="216"/>
      <c r="ABQ52" s="216"/>
      <c r="ABR52" s="216"/>
      <c r="ABS52" s="216"/>
      <c r="ABT52" s="216"/>
      <c r="ABU52" s="216"/>
      <c r="ABV52" s="216"/>
      <c r="ABW52" s="216"/>
      <c r="ABX52" s="216"/>
      <c r="ABY52" s="216"/>
      <c r="ABZ52" s="216"/>
      <c r="ACA52" s="216"/>
      <c r="ACB52" s="216"/>
      <c r="ACC52" s="216"/>
      <c r="ACD52" s="216"/>
      <c r="ACE52" s="216"/>
      <c r="ACF52" s="216"/>
      <c r="ACG52" s="216"/>
      <c r="ACH52" s="216"/>
      <c r="ACI52" s="216"/>
      <c r="ACJ52" s="216"/>
      <c r="ACK52" s="216"/>
      <c r="ACL52" s="216"/>
      <c r="ACM52" s="216"/>
      <c r="ACN52" s="216"/>
      <c r="ACO52" s="216"/>
      <c r="ACP52" s="216"/>
      <c r="ACQ52" s="216"/>
      <c r="ACR52" s="216"/>
      <c r="ACS52" s="216"/>
      <c r="ACT52" s="216"/>
      <c r="ACU52" s="216"/>
      <c r="ACV52" s="216"/>
      <c r="ACW52" s="216"/>
      <c r="ACX52" s="216"/>
      <c r="ACY52" s="216"/>
      <c r="ACZ52" s="216"/>
      <c r="ADA52" s="216"/>
      <c r="ADB52" s="216"/>
      <c r="ADC52" s="216"/>
      <c r="ADD52" s="216"/>
      <c r="ADE52" s="216"/>
      <c r="ADF52" s="216"/>
      <c r="ADG52" s="216"/>
      <c r="ADH52" s="216"/>
      <c r="ADI52" s="216"/>
      <c r="ADJ52" s="216"/>
      <c r="ADK52" s="216"/>
      <c r="ADL52" s="216"/>
      <c r="ADM52" s="216"/>
      <c r="ADN52" s="216"/>
      <c r="ADO52" s="216"/>
      <c r="ADP52" s="216"/>
      <c r="ADQ52" s="216"/>
      <c r="ADR52" s="216"/>
      <c r="ADS52" s="216"/>
      <c r="ADT52" s="216"/>
      <c r="ADU52" s="216"/>
      <c r="ADV52" s="216"/>
      <c r="ADW52" s="216"/>
      <c r="ADX52" s="216"/>
      <c r="ADY52" s="216"/>
      <c r="ADZ52" s="216"/>
      <c r="AEA52" s="216"/>
      <c r="AEB52" s="216"/>
      <c r="AEC52" s="216"/>
      <c r="AED52" s="216"/>
      <c r="AEE52" s="216"/>
      <c r="AEF52" s="216"/>
      <c r="AEG52" s="216"/>
      <c r="AEH52" s="216"/>
      <c r="AEI52" s="216"/>
      <c r="AEJ52" s="216"/>
      <c r="AEK52" s="216"/>
      <c r="AEL52" s="216"/>
      <c r="AEM52" s="216"/>
      <c r="AEN52" s="216"/>
      <c r="AEO52" s="216"/>
      <c r="AEP52" s="216"/>
      <c r="AEQ52" s="216"/>
      <c r="AER52" s="216"/>
      <c r="AES52" s="216"/>
      <c r="AET52" s="216"/>
      <c r="AEU52" s="216"/>
      <c r="AEV52" s="216"/>
      <c r="AEW52" s="216"/>
      <c r="AEX52" s="216"/>
      <c r="AEY52" s="216"/>
      <c r="AEZ52" s="216"/>
      <c r="AFA52" s="216"/>
      <c r="AFB52" s="216"/>
      <c r="AFC52" s="216"/>
      <c r="AFD52" s="216"/>
      <c r="AFE52" s="216"/>
      <c r="AFF52" s="216"/>
      <c r="AFG52" s="216"/>
      <c r="AFH52" s="216"/>
      <c r="AFI52" s="216"/>
      <c r="AFJ52" s="216"/>
      <c r="AFK52" s="216"/>
      <c r="AFL52" s="216"/>
      <c r="AFM52" s="216"/>
      <c r="AFN52" s="216"/>
      <c r="AFO52" s="216"/>
      <c r="AFP52" s="216"/>
      <c r="AFQ52" s="216"/>
      <c r="AFR52" s="216"/>
      <c r="AFS52" s="216"/>
      <c r="AFT52" s="216"/>
      <c r="AFU52" s="216"/>
      <c r="AFV52" s="216"/>
      <c r="AFW52" s="216"/>
      <c r="AFX52" s="216"/>
      <c r="AFY52" s="216"/>
      <c r="AFZ52" s="216"/>
      <c r="AGA52" s="216"/>
      <c r="AGB52" s="216"/>
      <c r="AGC52" s="216"/>
      <c r="AGD52" s="216"/>
      <c r="AGE52" s="216"/>
      <c r="AGF52" s="216"/>
      <c r="AGG52" s="216"/>
      <c r="AGH52" s="216"/>
      <c r="AGI52" s="216"/>
      <c r="AGJ52" s="216"/>
      <c r="AGK52" s="216"/>
      <c r="AGL52" s="216"/>
      <c r="AGM52" s="216"/>
      <c r="AGN52" s="216"/>
      <c r="AGO52" s="216"/>
      <c r="AGP52" s="216"/>
      <c r="AGQ52" s="216"/>
      <c r="AGR52" s="216"/>
      <c r="AGS52" s="216"/>
      <c r="AGT52" s="216"/>
      <c r="AGU52" s="216"/>
      <c r="AGV52" s="216"/>
      <c r="AGW52" s="216"/>
      <c r="AGX52" s="216"/>
      <c r="AGY52" s="216"/>
      <c r="AGZ52" s="216"/>
      <c r="AHA52" s="216"/>
      <c r="AHB52" s="216"/>
      <c r="AHC52" s="216"/>
      <c r="AHD52" s="216"/>
      <c r="AHE52" s="216"/>
      <c r="AHF52" s="216"/>
      <c r="AHG52" s="216"/>
      <c r="AHH52" s="216"/>
      <c r="AHI52" s="216"/>
      <c r="AHJ52" s="216"/>
      <c r="AHK52" s="216"/>
      <c r="AHL52" s="216"/>
      <c r="AHM52" s="216"/>
      <c r="AHN52" s="216"/>
      <c r="AHO52" s="216"/>
      <c r="AHP52" s="216"/>
      <c r="AHQ52" s="216"/>
      <c r="AHR52" s="216"/>
      <c r="AHS52" s="216"/>
      <c r="AHT52" s="216"/>
      <c r="AHU52" s="216"/>
      <c r="AHV52" s="216"/>
      <c r="AHW52" s="216"/>
      <c r="AHX52" s="216"/>
      <c r="AHY52" s="216"/>
      <c r="AHZ52" s="216"/>
      <c r="AIA52" s="216"/>
      <c r="AIB52" s="216"/>
      <c r="AIC52" s="216"/>
      <c r="AID52" s="216"/>
      <c r="AIE52" s="216"/>
      <c r="AIF52" s="216"/>
      <c r="AIG52" s="216"/>
      <c r="AIH52" s="216"/>
      <c r="AII52" s="216"/>
      <c r="AIJ52" s="216"/>
      <c r="AIK52" s="216"/>
      <c r="AIL52" s="216"/>
      <c r="AIM52" s="216"/>
      <c r="AIN52" s="216"/>
      <c r="AIO52" s="216"/>
      <c r="AIP52" s="216"/>
      <c r="AIQ52" s="216"/>
      <c r="AIR52" s="216"/>
      <c r="AIS52" s="216"/>
      <c r="AIT52" s="216"/>
      <c r="AIU52" s="216"/>
      <c r="AIV52" s="216"/>
      <c r="AIW52" s="216"/>
      <c r="AIX52" s="216"/>
      <c r="AIY52" s="216"/>
      <c r="AIZ52" s="216"/>
      <c r="AJA52" s="216"/>
      <c r="AJB52" s="216"/>
      <c r="AJC52" s="216"/>
      <c r="AJD52" s="216"/>
      <c r="AJE52" s="216"/>
      <c r="AJF52" s="216"/>
      <c r="AJG52" s="216"/>
      <c r="AJH52" s="216"/>
      <c r="AJI52" s="216"/>
      <c r="AJJ52" s="216"/>
      <c r="AJK52" s="216"/>
      <c r="AJL52" s="216"/>
      <c r="AJM52" s="216"/>
      <c r="AJN52" s="216"/>
      <c r="AJO52" s="216"/>
      <c r="AJP52" s="216"/>
      <c r="AJQ52" s="216"/>
      <c r="AJR52" s="216"/>
      <c r="AJS52" s="216"/>
      <c r="AJT52" s="216"/>
      <c r="AJU52" s="216"/>
      <c r="AJV52" s="216"/>
      <c r="AJW52" s="216"/>
      <c r="AJX52" s="216"/>
      <c r="AJY52" s="216"/>
      <c r="AJZ52" s="216"/>
      <c r="AKA52" s="216"/>
      <c r="AKB52" s="216"/>
      <c r="AKC52" s="216"/>
      <c r="AKD52" s="216"/>
      <c r="AKE52" s="216"/>
      <c r="AKF52" s="216"/>
      <c r="AKG52" s="216"/>
      <c r="AKH52" s="216"/>
      <c r="AKI52" s="216"/>
      <c r="AKJ52" s="216"/>
      <c r="AKK52" s="216"/>
      <c r="AKL52" s="216"/>
      <c r="AKM52" s="216"/>
      <c r="AKN52" s="216"/>
      <c r="AKO52" s="216"/>
      <c r="AKP52" s="216"/>
      <c r="AKQ52" s="216"/>
      <c r="AKR52" s="216"/>
      <c r="AKS52" s="216"/>
      <c r="AKT52" s="216"/>
      <c r="AKU52" s="216"/>
      <c r="AKV52" s="216"/>
      <c r="AKW52" s="216"/>
      <c r="AKX52" s="216"/>
      <c r="AKY52" s="216"/>
      <c r="AKZ52" s="216"/>
      <c r="ALA52" s="216"/>
      <c r="ALB52" s="216"/>
      <c r="ALC52" s="216"/>
      <c r="ALD52" s="216"/>
      <c r="ALE52" s="216"/>
      <c r="ALF52" s="216"/>
      <c r="ALG52" s="216"/>
      <c r="ALH52" s="216"/>
      <c r="ALI52" s="216"/>
      <c r="ALJ52" s="216"/>
      <c r="ALK52" s="216"/>
      <c r="ALL52" s="216"/>
      <c r="ALM52" s="216"/>
      <c r="ALN52" s="216"/>
      <c r="ALO52" s="216"/>
      <c r="ALP52" s="216"/>
      <c r="ALQ52" s="216"/>
      <c r="ALR52" s="216"/>
      <c r="ALS52" s="216"/>
      <c r="ALT52" s="216"/>
      <c r="ALU52" s="216"/>
      <c r="ALV52" s="216"/>
      <c r="ALW52" s="216"/>
      <c r="ALX52" s="216"/>
      <c r="ALY52" s="216"/>
      <c r="ALZ52" s="216"/>
      <c r="AMA52" s="216"/>
      <c r="AMB52" s="216"/>
      <c r="AMC52" s="216"/>
      <c r="AMD52" s="216"/>
      <c r="AME52" s="216"/>
      <c r="AMF52" s="216"/>
      <c r="AMG52" s="216"/>
      <c r="AMH52" s="216"/>
      <c r="AMI52" s="216"/>
      <c r="AMJ52" s="216"/>
      <c r="AMK52" s="216"/>
    </row>
    <row r="53" spans="1:1025" s="1157" customFormat="1" ht="84.75" customHeight="1">
      <c r="A53" s="1163" t="s">
        <v>8471</v>
      </c>
      <c r="B53" s="440"/>
      <c r="C53" s="440"/>
      <c r="D53" s="1163" t="s">
        <v>8473</v>
      </c>
      <c r="E53" s="2282" t="s">
        <v>8478</v>
      </c>
      <c r="F53" s="2283"/>
      <c r="G53" s="1163">
        <v>219.2</v>
      </c>
      <c r="H53" s="1163"/>
      <c r="I53" s="1169" t="s">
        <v>327</v>
      </c>
      <c r="J53" s="1163">
        <v>31865</v>
      </c>
      <c r="K53" s="1414">
        <v>34190</v>
      </c>
      <c r="L53" s="216"/>
      <c r="M53" s="216"/>
      <c r="N53" s="216"/>
      <c r="O53" s="1221"/>
      <c r="P53" s="1220"/>
      <c r="Q53" s="1147"/>
      <c r="R53" s="1147"/>
      <c r="S53" s="1147"/>
      <c r="T53" s="216"/>
      <c r="U53" s="216"/>
      <c r="V53" s="216"/>
      <c r="W53" s="216"/>
      <c r="X53" s="216"/>
      <c r="Y53" s="216"/>
      <c r="Z53" s="216"/>
      <c r="AA53" s="216"/>
      <c r="AB53" s="216"/>
      <c r="AC53" s="216"/>
      <c r="AD53" s="216"/>
      <c r="AE53" s="216"/>
      <c r="AF53" s="216"/>
      <c r="AG53" s="216"/>
      <c r="AH53" s="216"/>
      <c r="AI53" s="216"/>
      <c r="AJ53" s="216"/>
      <c r="AK53" s="216"/>
      <c r="AL53" s="216"/>
      <c r="AM53" s="216"/>
      <c r="AN53" s="216"/>
      <c r="AO53" s="216"/>
      <c r="AP53" s="216"/>
      <c r="AQ53" s="216"/>
      <c r="AR53" s="216"/>
      <c r="AS53" s="216"/>
      <c r="AT53" s="216"/>
      <c r="AU53" s="216"/>
      <c r="AV53" s="216"/>
      <c r="AW53" s="216"/>
      <c r="AX53" s="216"/>
      <c r="AY53" s="216"/>
      <c r="AZ53" s="216"/>
      <c r="BA53" s="216"/>
      <c r="BB53" s="216"/>
      <c r="BC53" s="216"/>
      <c r="BD53" s="216"/>
      <c r="BE53" s="216"/>
      <c r="BF53" s="216"/>
      <c r="BG53" s="216"/>
      <c r="BH53" s="216"/>
      <c r="BI53" s="216"/>
      <c r="BJ53" s="216"/>
      <c r="BK53" s="216"/>
      <c r="BL53" s="216"/>
      <c r="BM53" s="216"/>
      <c r="BN53" s="216"/>
      <c r="BO53" s="216"/>
      <c r="BP53" s="216"/>
      <c r="BQ53" s="216"/>
      <c r="BR53" s="216"/>
      <c r="BS53" s="216"/>
      <c r="BT53" s="216"/>
      <c r="BU53" s="216"/>
      <c r="BV53" s="216"/>
      <c r="BW53" s="216"/>
      <c r="BX53" s="216"/>
      <c r="BY53" s="216"/>
      <c r="BZ53" s="216"/>
      <c r="CA53" s="216"/>
      <c r="CB53" s="216"/>
      <c r="CC53" s="216"/>
      <c r="CD53" s="216"/>
      <c r="CE53" s="216"/>
      <c r="CF53" s="216"/>
      <c r="CG53" s="216"/>
      <c r="CH53" s="216"/>
      <c r="CI53" s="216"/>
      <c r="CJ53" s="216"/>
      <c r="CK53" s="216"/>
      <c r="CL53" s="216"/>
      <c r="CM53" s="216"/>
      <c r="CN53" s="216"/>
      <c r="CO53" s="216"/>
      <c r="CP53" s="216"/>
      <c r="CQ53" s="216"/>
      <c r="CR53" s="216"/>
      <c r="CS53" s="216"/>
      <c r="CT53" s="216"/>
      <c r="CU53" s="216"/>
      <c r="CV53" s="216"/>
      <c r="CW53" s="216"/>
      <c r="CX53" s="216"/>
      <c r="CY53" s="216"/>
      <c r="CZ53" s="216"/>
      <c r="DA53" s="216"/>
      <c r="DB53" s="216"/>
      <c r="DC53" s="216"/>
      <c r="DD53" s="216"/>
      <c r="DE53" s="216"/>
      <c r="DF53" s="216"/>
      <c r="DG53" s="216"/>
      <c r="DH53" s="216"/>
      <c r="DI53" s="216"/>
      <c r="DJ53" s="216"/>
      <c r="DK53" s="216"/>
      <c r="DL53" s="216"/>
      <c r="DM53" s="216"/>
      <c r="DN53" s="216"/>
      <c r="DO53" s="216"/>
      <c r="DP53" s="216"/>
      <c r="DQ53" s="216"/>
      <c r="DR53" s="216"/>
      <c r="DS53" s="216"/>
      <c r="DT53" s="216"/>
      <c r="DU53" s="216"/>
      <c r="DV53" s="216"/>
      <c r="DW53" s="216"/>
      <c r="DX53" s="216"/>
      <c r="DY53" s="216"/>
      <c r="DZ53" s="216"/>
      <c r="EA53" s="216"/>
      <c r="EB53" s="216"/>
      <c r="EC53" s="216"/>
      <c r="ED53" s="216"/>
      <c r="EE53" s="216"/>
      <c r="EF53" s="216"/>
      <c r="EG53" s="216"/>
      <c r="EH53" s="216"/>
      <c r="EI53" s="216"/>
      <c r="EJ53" s="216"/>
      <c r="EK53" s="216"/>
      <c r="EL53" s="216"/>
      <c r="EM53" s="216"/>
      <c r="EN53" s="216"/>
      <c r="EO53" s="216"/>
      <c r="EP53" s="216"/>
      <c r="EQ53" s="216"/>
      <c r="ER53" s="216"/>
      <c r="ES53" s="216"/>
      <c r="ET53" s="216"/>
      <c r="EU53" s="216"/>
      <c r="EV53" s="216"/>
      <c r="EW53" s="216"/>
      <c r="EX53" s="216"/>
      <c r="EY53" s="216"/>
      <c r="EZ53" s="216"/>
      <c r="FA53" s="216"/>
      <c r="FB53" s="216"/>
      <c r="FC53" s="216"/>
      <c r="FD53" s="216"/>
      <c r="FE53" s="216"/>
      <c r="FF53" s="216"/>
      <c r="FG53" s="216"/>
      <c r="FH53" s="216"/>
      <c r="FI53" s="216"/>
      <c r="FJ53" s="216"/>
      <c r="FK53" s="216"/>
      <c r="FL53" s="216"/>
      <c r="FM53" s="216"/>
      <c r="FN53" s="216"/>
      <c r="FO53" s="216"/>
      <c r="FP53" s="216"/>
      <c r="FQ53" s="216"/>
      <c r="FR53" s="216"/>
      <c r="FS53" s="216"/>
      <c r="FT53" s="216"/>
      <c r="FU53" s="216"/>
      <c r="FV53" s="216"/>
      <c r="FW53" s="216"/>
      <c r="FX53" s="216"/>
      <c r="FY53" s="216"/>
      <c r="FZ53" s="216"/>
      <c r="GA53" s="216"/>
      <c r="GB53" s="216"/>
      <c r="GC53" s="216"/>
      <c r="GD53" s="216"/>
      <c r="GE53" s="216"/>
      <c r="GF53" s="216"/>
      <c r="GG53" s="216"/>
      <c r="GH53" s="216"/>
      <c r="GI53" s="216"/>
      <c r="GJ53" s="216"/>
      <c r="GK53" s="216"/>
      <c r="GL53" s="216"/>
      <c r="GM53" s="216"/>
      <c r="GN53" s="216"/>
      <c r="GO53" s="216"/>
      <c r="GP53" s="216"/>
      <c r="GQ53" s="216"/>
      <c r="GR53" s="216"/>
      <c r="GS53" s="216"/>
      <c r="GT53" s="216"/>
      <c r="GU53" s="216"/>
      <c r="GV53" s="216"/>
      <c r="GW53" s="216"/>
      <c r="GX53" s="216"/>
      <c r="GY53" s="216"/>
      <c r="GZ53" s="216"/>
      <c r="HA53" s="216"/>
      <c r="HB53" s="216"/>
      <c r="HC53" s="216"/>
      <c r="HD53" s="216"/>
      <c r="HE53" s="216"/>
      <c r="HF53" s="216"/>
      <c r="HG53" s="216"/>
      <c r="HH53" s="216"/>
      <c r="HI53" s="216"/>
      <c r="HJ53" s="216"/>
      <c r="HK53" s="216"/>
      <c r="HL53" s="216"/>
      <c r="HM53" s="216"/>
      <c r="HN53" s="216"/>
      <c r="HO53" s="216"/>
      <c r="HP53" s="216"/>
      <c r="HQ53" s="216"/>
      <c r="HR53" s="216"/>
      <c r="HS53" s="216"/>
      <c r="HT53" s="216"/>
      <c r="HU53" s="216"/>
      <c r="HV53" s="216"/>
      <c r="HW53" s="216"/>
      <c r="HX53" s="216"/>
      <c r="HY53" s="216"/>
      <c r="HZ53" s="216"/>
      <c r="IA53" s="216"/>
      <c r="IB53" s="216"/>
      <c r="IC53" s="216"/>
      <c r="ID53" s="216"/>
      <c r="IE53" s="216"/>
      <c r="IF53" s="216"/>
      <c r="IG53" s="216"/>
      <c r="IH53" s="216"/>
      <c r="II53" s="216"/>
      <c r="IJ53" s="216"/>
      <c r="IK53" s="216"/>
      <c r="IL53" s="216"/>
      <c r="IM53" s="216"/>
      <c r="IN53" s="216"/>
      <c r="IO53" s="216"/>
      <c r="IP53" s="216"/>
      <c r="IQ53" s="216"/>
      <c r="IR53" s="216"/>
      <c r="IS53" s="216"/>
      <c r="IT53" s="216"/>
      <c r="IU53" s="216"/>
      <c r="IV53" s="216"/>
      <c r="IW53" s="216"/>
      <c r="IX53" s="216"/>
      <c r="IY53" s="216"/>
      <c r="IZ53" s="216"/>
      <c r="JA53" s="216"/>
      <c r="JB53" s="216"/>
      <c r="JC53" s="216"/>
      <c r="JD53" s="216"/>
      <c r="JE53" s="216"/>
      <c r="JF53" s="216"/>
      <c r="JG53" s="216"/>
      <c r="JH53" s="216"/>
      <c r="JI53" s="216"/>
      <c r="JJ53" s="216"/>
      <c r="JK53" s="216"/>
      <c r="JL53" s="216"/>
      <c r="JM53" s="216"/>
      <c r="JN53" s="216"/>
      <c r="JO53" s="216"/>
      <c r="JP53" s="216"/>
      <c r="JQ53" s="216"/>
      <c r="JR53" s="216"/>
      <c r="JS53" s="216"/>
      <c r="JT53" s="216"/>
      <c r="JU53" s="216"/>
      <c r="JV53" s="216"/>
      <c r="JW53" s="216"/>
      <c r="JX53" s="216"/>
      <c r="JY53" s="216"/>
      <c r="JZ53" s="216"/>
      <c r="KA53" s="216"/>
      <c r="KB53" s="216"/>
      <c r="KC53" s="216"/>
      <c r="KD53" s="216"/>
      <c r="KE53" s="216"/>
      <c r="KF53" s="216"/>
      <c r="KG53" s="216"/>
      <c r="KH53" s="216"/>
      <c r="KI53" s="216"/>
      <c r="KJ53" s="216"/>
      <c r="KK53" s="216"/>
      <c r="KL53" s="216"/>
      <c r="KM53" s="216"/>
      <c r="KN53" s="216"/>
      <c r="KO53" s="216"/>
      <c r="KP53" s="216"/>
      <c r="KQ53" s="216"/>
      <c r="KR53" s="216"/>
      <c r="KS53" s="216"/>
      <c r="KT53" s="216"/>
      <c r="KU53" s="216"/>
      <c r="KV53" s="216"/>
      <c r="KW53" s="216"/>
      <c r="KX53" s="216"/>
      <c r="KY53" s="216"/>
      <c r="KZ53" s="216"/>
      <c r="LA53" s="216"/>
      <c r="LB53" s="216"/>
      <c r="LC53" s="216"/>
      <c r="LD53" s="216"/>
      <c r="LE53" s="216"/>
      <c r="LF53" s="216"/>
      <c r="LG53" s="216"/>
      <c r="LH53" s="216"/>
      <c r="LI53" s="216"/>
      <c r="LJ53" s="216"/>
      <c r="LK53" s="216"/>
      <c r="LL53" s="216"/>
      <c r="LM53" s="216"/>
      <c r="LN53" s="216"/>
      <c r="LO53" s="216"/>
      <c r="LP53" s="216"/>
      <c r="LQ53" s="216"/>
      <c r="LR53" s="216"/>
      <c r="LS53" s="216"/>
      <c r="LT53" s="216"/>
      <c r="LU53" s="216"/>
      <c r="LV53" s="216"/>
      <c r="LW53" s="216"/>
      <c r="LX53" s="216"/>
      <c r="LY53" s="216"/>
      <c r="LZ53" s="216"/>
      <c r="MA53" s="216"/>
      <c r="MB53" s="216"/>
      <c r="MC53" s="216"/>
      <c r="MD53" s="216"/>
      <c r="ME53" s="216"/>
      <c r="MF53" s="216"/>
      <c r="MG53" s="216"/>
      <c r="MH53" s="216"/>
      <c r="MI53" s="216"/>
      <c r="MJ53" s="216"/>
      <c r="MK53" s="216"/>
      <c r="ML53" s="216"/>
      <c r="MM53" s="216"/>
      <c r="MN53" s="216"/>
      <c r="MO53" s="216"/>
      <c r="MP53" s="216"/>
      <c r="MQ53" s="216"/>
      <c r="MR53" s="216"/>
      <c r="MS53" s="216"/>
      <c r="MT53" s="216"/>
      <c r="MU53" s="216"/>
      <c r="MV53" s="216"/>
      <c r="MW53" s="216"/>
      <c r="MX53" s="216"/>
      <c r="MY53" s="216"/>
      <c r="MZ53" s="216"/>
      <c r="NA53" s="216"/>
      <c r="NB53" s="216"/>
      <c r="NC53" s="216"/>
      <c r="ND53" s="216"/>
      <c r="NE53" s="216"/>
      <c r="NF53" s="216"/>
      <c r="NG53" s="216"/>
      <c r="NH53" s="216"/>
      <c r="NI53" s="216"/>
      <c r="NJ53" s="216"/>
      <c r="NK53" s="216"/>
      <c r="NL53" s="216"/>
      <c r="NM53" s="216"/>
      <c r="NN53" s="216"/>
      <c r="NO53" s="216"/>
      <c r="NP53" s="216"/>
      <c r="NQ53" s="216"/>
      <c r="NR53" s="216"/>
      <c r="NS53" s="216"/>
      <c r="NT53" s="216"/>
      <c r="NU53" s="216"/>
      <c r="NV53" s="216"/>
      <c r="NW53" s="216"/>
      <c r="NX53" s="216"/>
      <c r="NY53" s="216"/>
      <c r="NZ53" s="216"/>
      <c r="OA53" s="216"/>
      <c r="OB53" s="216"/>
      <c r="OC53" s="216"/>
      <c r="OD53" s="216"/>
      <c r="OE53" s="216"/>
      <c r="OF53" s="216"/>
      <c r="OG53" s="216"/>
      <c r="OH53" s="216"/>
      <c r="OI53" s="216"/>
      <c r="OJ53" s="216"/>
      <c r="OK53" s="216"/>
      <c r="OL53" s="216"/>
      <c r="OM53" s="216"/>
      <c r="ON53" s="216"/>
      <c r="OO53" s="216"/>
      <c r="OP53" s="216"/>
      <c r="OQ53" s="216"/>
      <c r="OR53" s="216"/>
      <c r="OS53" s="216"/>
      <c r="OT53" s="216"/>
      <c r="OU53" s="216"/>
      <c r="OV53" s="216"/>
      <c r="OW53" s="216"/>
      <c r="OX53" s="216"/>
      <c r="OY53" s="216"/>
      <c r="OZ53" s="216"/>
      <c r="PA53" s="216"/>
      <c r="PB53" s="216"/>
      <c r="PC53" s="216"/>
      <c r="PD53" s="216"/>
      <c r="PE53" s="216"/>
      <c r="PF53" s="216"/>
      <c r="PG53" s="216"/>
      <c r="PH53" s="216"/>
      <c r="PI53" s="216"/>
      <c r="PJ53" s="216"/>
      <c r="PK53" s="216"/>
      <c r="PL53" s="216"/>
      <c r="PM53" s="216"/>
      <c r="PN53" s="216"/>
      <c r="PO53" s="216"/>
      <c r="PP53" s="216"/>
      <c r="PQ53" s="216"/>
      <c r="PR53" s="216"/>
      <c r="PS53" s="216"/>
      <c r="PT53" s="216"/>
      <c r="PU53" s="216"/>
      <c r="PV53" s="216"/>
      <c r="PW53" s="216"/>
      <c r="PX53" s="216"/>
      <c r="PY53" s="216"/>
      <c r="PZ53" s="216"/>
      <c r="QA53" s="216"/>
      <c r="QB53" s="216"/>
      <c r="QC53" s="216"/>
      <c r="QD53" s="216"/>
      <c r="QE53" s="216"/>
      <c r="QF53" s="216"/>
      <c r="QG53" s="216"/>
      <c r="QH53" s="216"/>
      <c r="QI53" s="216"/>
      <c r="QJ53" s="216"/>
      <c r="QK53" s="216"/>
      <c r="QL53" s="216"/>
      <c r="QM53" s="216"/>
      <c r="QN53" s="216"/>
      <c r="QO53" s="216"/>
      <c r="QP53" s="216"/>
      <c r="QQ53" s="216"/>
      <c r="QR53" s="216"/>
      <c r="QS53" s="216"/>
      <c r="QT53" s="216"/>
      <c r="QU53" s="216"/>
      <c r="QV53" s="216"/>
      <c r="QW53" s="216"/>
      <c r="QX53" s="216"/>
      <c r="QY53" s="216"/>
      <c r="QZ53" s="216"/>
      <c r="RA53" s="216"/>
      <c r="RB53" s="216"/>
      <c r="RC53" s="216"/>
      <c r="RD53" s="216"/>
      <c r="RE53" s="216"/>
      <c r="RF53" s="216"/>
      <c r="RG53" s="216"/>
      <c r="RH53" s="216"/>
      <c r="RI53" s="216"/>
      <c r="RJ53" s="216"/>
      <c r="RK53" s="216"/>
      <c r="RL53" s="216"/>
      <c r="RM53" s="216"/>
      <c r="RN53" s="216"/>
      <c r="RO53" s="216"/>
      <c r="RP53" s="216"/>
      <c r="RQ53" s="216"/>
      <c r="RR53" s="216"/>
      <c r="RS53" s="216"/>
      <c r="RT53" s="216"/>
      <c r="RU53" s="216"/>
      <c r="RV53" s="216"/>
      <c r="RW53" s="216"/>
      <c r="RX53" s="216"/>
      <c r="RY53" s="216"/>
      <c r="RZ53" s="216"/>
      <c r="SA53" s="216"/>
      <c r="SB53" s="216"/>
      <c r="SC53" s="216"/>
      <c r="SD53" s="216"/>
      <c r="SE53" s="216"/>
      <c r="SF53" s="216"/>
      <c r="SG53" s="216"/>
      <c r="SH53" s="216"/>
      <c r="SI53" s="216"/>
      <c r="SJ53" s="216"/>
      <c r="SK53" s="216"/>
      <c r="SL53" s="216"/>
      <c r="SM53" s="216"/>
      <c r="SN53" s="216"/>
      <c r="SO53" s="216"/>
      <c r="SP53" s="216"/>
      <c r="SQ53" s="216"/>
      <c r="SR53" s="216"/>
      <c r="SS53" s="216"/>
      <c r="ST53" s="216"/>
      <c r="SU53" s="216"/>
      <c r="SV53" s="216"/>
      <c r="SW53" s="216"/>
      <c r="SX53" s="216"/>
      <c r="SY53" s="216"/>
      <c r="SZ53" s="216"/>
      <c r="TA53" s="216"/>
      <c r="TB53" s="216"/>
      <c r="TC53" s="216"/>
      <c r="TD53" s="216"/>
      <c r="TE53" s="216"/>
      <c r="TF53" s="216"/>
      <c r="TG53" s="216"/>
      <c r="TH53" s="216"/>
      <c r="TI53" s="216"/>
      <c r="TJ53" s="216"/>
      <c r="TK53" s="216"/>
      <c r="TL53" s="216"/>
      <c r="TM53" s="216"/>
      <c r="TN53" s="216"/>
      <c r="TO53" s="216"/>
      <c r="TP53" s="216"/>
      <c r="TQ53" s="216"/>
      <c r="TR53" s="216"/>
      <c r="TS53" s="216"/>
      <c r="TT53" s="216"/>
      <c r="TU53" s="216"/>
      <c r="TV53" s="216"/>
      <c r="TW53" s="216"/>
      <c r="TX53" s="216"/>
      <c r="TY53" s="216"/>
      <c r="TZ53" s="216"/>
      <c r="UA53" s="216"/>
      <c r="UB53" s="216"/>
      <c r="UC53" s="216"/>
      <c r="UD53" s="216"/>
      <c r="UE53" s="216"/>
      <c r="UF53" s="216"/>
      <c r="UG53" s="216"/>
      <c r="UH53" s="216"/>
      <c r="UI53" s="216"/>
      <c r="UJ53" s="216"/>
      <c r="UK53" s="216"/>
      <c r="UL53" s="216"/>
      <c r="UM53" s="216"/>
      <c r="UN53" s="216"/>
      <c r="UO53" s="216"/>
      <c r="UP53" s="216"/>
      <c r="UQ53" s="216"/>
      <c r="UR53" s="216"/>
      <c r="US53" s="216"/>
      <c r="UT53" s="216"/>
      <c r="UU53" s="216"/>
      <c r="UV53" s="216"/>
      <c r="UW53" s="216"/>
      <c r="UX53" s="216"/>
      <c r="UY53" s="216"/>
      <c r="UZ53" s="216"/>
      <c r="VA53" s="216"/>
      <c r="VB53" s="216"/>
      <c r="VC53" s="216"/>
      <c r="VD53" s="216"/>
      <c r="VE53" s="216"/>
      <c r="VF53" s="216"/>
      <c r="VG53" s="216"/>
      <c r="VH53" s="216"/>
      <c r="VI53" s="216"/>
      <c r="VJ53" s="216"/>
      <c r="VK53" s="216"/>
      <c r="VL53" s="216"/>
      <c r="VM53" s="216"/>
      <c r="VN53" s="216"/>
      <c r="VO53" s="216"/>
      <c r="VP53" s="216"/>
      <c r="VQ53" s="216"/>
      <c r="VR53" s="216"/>
      <c r="VS53" s="216"/>
      <c r="VT53" s="216"/>
      <c r="VU53" s="216"/>
      <c r="VV53" s="216"/>
      <c r="VW53" s="216"/>
      <c r="VX53" s="216"/>
      <c r="VY53" s="216"/>
      <c r="VZ53" s="216"/>
      <c r="WA53" s="216"/>
      <c r="WB53" s="216"/>
      <c r="WC53" s="216"/>
      <c r="WD53" s="216"/>
      <c r="WE53" s="216"/>
      <c r="WF53" s="216"/>
      <c r="WG53" s="216"/>
      <c r="WH53" s="216"/>
      <c r="WI53" s="216"/>
      <c r="WJ53" s="216"/>
      <c r="WK53" s="216"/>
      <c r="WL53" s="216"/>
      <c r="WM53" s="216"/>
      <c r="WN53" s="216"/>
      <c r="WO53" s="216"/>
      <c r="WP53" s="216"/>
      <c r="WQ53" s="216"/>
      <c r="WR53" s="216"/>
      <c r="WS53" s="216"/>
      <c r="WT53" s="216"/>
      <c r="WU53" s="216"/>
      <c r="WV53" s="216"/>
      <c r="WW53" s="216"/>
      <c r="WX53" s="216"/>
      <c r="WY53" s="216"/>
      <c r="WZ53" s="216"/>
      <c r="XA53" s="216"/>
      <c r="XB53" s="216"/>
      <c r="XC53" s="216"/>
      <c r="XD53" s="216"/>
      <c r="XE53" s="216"/>
      <c r="XF53" s="216"/>
      <c r="XG53" s="216"/>
      <c r="XH53" s="216"/>
      <c r="XI53" s="216"/>
      <c r="XJ53" s="216"/>
      <c r="XK53" s="216"/>
      <c r="XL53" s="216"/>
      <c r="XM53" s="216"/>
      <c r="XN53" s="216"/>
      <c r="XO53" s="216"/>
      <c r="XP53" s="216"/>
      <c r="XQ53" s="216"/>
      <c r="XR53" s="216"/>
      <c r="XS53" s="216"/>
      <c r="XT53" s="216"/>
      <c r="XU53" s="216"/>
      <c r="XV53" s="216"/>
      <c r="XW53" s="216"/>
      <c r="XX53" s="216"/>
      <c r="XY53" s="216"/>
      <c r="XZ53" s="216"/>
      <c r="YA53" s="216"/>
      <c r="YB53" s="216"/>
      <c r="YC53" s="216"/>
      <c r="YD53" s="216"/>
      <c r="YE53" s="216"/>
      <c r="YF53" s="216"/>
      <c r="YG53" s="216"/>
      <c r="YH53" s="216"/>
      <c r="YI53" s="216"/>
      <c r="YJ53" s="216"/>
      <c r="YK53" s="216"/>
      <c r="YL53" s="216"/>
      <c r="YM53" s="216"/>
      <c r="YN53" s="216"/>
      <c r="YO53" s="216"/>
      <c r="YP53" s="216"/>
      <c r="YQ53" s="216"/>
      <c r="YR53" s="216"/>
      <c r="YS53" s="216"/>
      <c r="YT53" s="216"/>
      <c r="YU53" s="216"/>
      <c r="YV53" s="216"/>
      <c r="YW53" s="216"/>
      <c r="YX53" s="216"/>
      <c r="YY53" s="216"/>
      <c r="YZ53" s="216"/>
      <c r="ZA53" s="216"/>
      <c r="ZB53" s="216"/>
      <c r="ZC53" s="216"/>
      <c r="ZD53" s="216"/>
      <c r="ZE53" s="216"/>
      <c r="ZF53" s="216"/>
      <c r="ZG53" s="216"/>
      <c r="ZH53" s="216"/>
      <c r="ZI53" s="216"/>
      <c r="ZJ53" s="216"/>
      <c r="ZK53" s="216"/>
      <c r="ZL53" s="216"/>
      <c r="ZM53" s="216"/>
      <c r="ZN53" s="216"/>
      <c r="ZO53" s="216"/>
      <c r="ZP53" s="216"/>
      <c r="ZQ53" s="216"/>
      <c r="ZR53" s="216"/>
      <c r="ZS53" s="216"/>
      <c r="ZT53" s="216"/>
      <c r="ZU53" s="216"/>
      <c r="ZV53" s="216"/>
      <c r="ZW53" s="216"/>
      <c r="ZX53" s="216"/>
      <c r="ZY53" s="216"/>
      <c r="ZZ53" s="216"/>
      <c r="AAA53" s="216"/>
      <c r="AAB53" s="216"/>
      <c r="AAC53" s="216"/>
      <c r="AAD53" s="216"/>
      <c r="AAE53" s="216"/>
      <c r="AAF53" s="216"/>
      <c r="AAG53" s="216"/>
      <c r="AAH53" s="216"/>
      <c r="AAI53" s="216"/>
      <c r="AAJ53" s="216"/>
      <c r="AAK53" s="216"/>
      <c r="AAL53" s="216"/>
      <c r="AAM53" s="216"/>
      <c r="AAN53" s="216"/>
      <c r="AAO53" s="216"/>
      <c r="AAP53" s="216"/>
      <c r="AAQ53" s="216"/>
      <c r="AAR53" s="216"/>
      <c r="AAS53" s="216"/>
      <c r="AAT53" s="216"/>
      <c r="AAU53" s="216"/>
      <c r="AAV53" s="216"/>
      <c r="AAW53" s="216"/>
      <c r="AAX53" s="216"/>
      <c r="AAY53" s="216"/>
      <c r="AAZ53" s="216"/>
      <c r="ABA53" s="216"/>
      <c r="ABB53" s="216"/>
      <c r="ABC53" s="216"/>
      <c r="ABD53" s="216"/>
      <c r="ABE53" s="216"/>
      <c r="ABF53" s="216"/>
      <c r="ABG53" s="216"/>
      <c r="ABH53" s="216"/>
      <c r="ABI53" s="216"/>
      <c r="ABJ53" s="216"/>
      <c r="ABK53" s="216"/>
      <c r="ABL53" s="216"/>
      <c r="ABM53" s="216"/>
      <c r="ABN53" s="216"/>
      <c r="ABO53" s="216"/>
      <c r="ABP53" s="216"/>
      <c r="ABQ53" s="216"/>
      <c r="ABR53" s="216"/>
      <c r="ABS53" s="216"/>
      <c r="ABT53" s="216"/>
      <c r="ABU53" s="216"/>
      <c r="ABV53" s="216"/>
      <c r="ABW53" s="216"/>
      <c r="ABX53" s="216"/>
      <c r="ABY53" s="216"/>
      <c r="ABZ53" s="216"/>
      <c r="ACA53" s="216"/>
      <c r="ACB53" s="216"/>
      <c r="ACC53" s="216"/>
      <c r="ACD53" s="216"/>
      <c r="ACE53" s="216"/>
      <c r="ACF53" s="216"/>
      <c r="ACG53" s="216"/>
      <c r="ACH53" s="216"/>
      <c r="ACI53" s="216"/>
      <c r="ACJ53" s="216"/>
      <c r="ACK53" s="216"/>
      <c r="ACL53" s="216"/>
      <c r="ACM53" s="216"/>
      <c r="ACN53" s="216"/>
      <c r="ACO53" s="216"/>
      <c r="ACP53" s="216"/>
      <c r="ACQ53" s="216"/>
      <c r="ACR53" s="216"/>
      <c r="ACS53" s="216"/>
      <c r="ACT53" s="216"/>
      <c r="ACU53" s="216"/>
      <c r="ACV53" s="216"/>
      <c r="ACW53" s="216"/>
      <c r="ACX53" s="216"/>
      <c r="ACY53" s="216"/>
      <c r="ACZ53" s="216"/>
      <c r="ADA53" s="216"/>
      <c r="ADB53" s="216"/>
      <c r="ADC53" s="216"/>
      <c r="ADD53" s="216"/>
      <c r="ADE53" s="216"/>
      <c r="ADF53" s="216"/>
      <c r="ADG53" s="216"/>
      <c r="ADH53" s="216"/>
      <c r="ADI53" s="216"/>
      <c r="ADJ53" s="216"/>
      <c r="ADK53" s="216"/>
      <c r="ADL53" s="216"/>
      <c r="ADM53" s="216"/>
      <c r="ADN53" s="216"/>
      <c r="ADO53" s="216"/>
      <c r="ADP53" s="216"/>
      <c r="ADQ53" s="216"/>
      <c r="ADR53" s="216"/>
      <c r="ADS53" s="216"/>
      <c r="ADT53" s="216"/>
      <c r="ADU53" s="216"/>
      <c r="ADV53" s="216"/>
      <c r="ADW53" s="216"/>
      <c r="ADX53" s="216"/>
      <c r="ADY53" s="216"/>
      <c r="ADZ53" s="216"/>
      <c r="AEA53" s="216"/>
      <c r="AEB53" s="216"/>
      <c r="AEC53" s="216"/>
      <c r="AED53" s="216"/>
      <c r="AEE53" s="216"/>
      <c r="AEF53" s="216"/>
      <c r="AEG53" s="216"/>
      <c r="AEH53" s="216"/>
      <c r="AEI53" s="216"/>
      <c r="AEJ53" s="216"/>
      <c r="AEK53" s="216"/>
      <c r="AEL53" s="216"/>
      <c r="AEM53" s="216"/>
      <c r="AEN53" s="216"/>
      <c r="AEO53" s="216"/>
      <c r="AEP53" s="216"/>
      <c r="AEQ53" s="216"/>
      <c r="AER53" s="216"/>
      <c r="AES53" s="216"/>
      <c r="AET53" s="216"/>
      <c r="AEU53" s="216"/>
      <c r="AEV53" s="216"/>
      <c r="AEW53" s="216"/>
      <c r="AEX53" s="216"/>
      <c r="AEY53" s="216"/>
      <c r="AEZ53" s="216"/>
      <c r="AFA53" s="216"/>
      <c r="AFB53" s="216"/>
      <c r="AFC53" s="216"/>
      <c r="AFD53" s="216"/>
      <c r="AFE53" s="216"/>
      <c r="AFF53" s="216"/>
      <c r="AFG53" s="216"/>
      <c r="AFH53" s="216"/>
      <c r="AFI53" s="216"/>
      <c r="AFJ53" s="216"/>
      <c r="AFK53" s="216"/>
      <c r="AFL53" s="216"/>
      <c r="AFM53" s="216"/>
      <c r="AFN53" s="216"/>
      <c r="AFO53" s="216"/>
      <c r="AFP53" s="216"/>
      <c r="AFQ53" s="216"/>
      <c r="AFR53" s="216"/>
      <c r="AFS53" s="216"/>
      <c r="AFT53" s="216"/>
      <c r="AFU53" s="216"/>
      <c r="AFV53" s="216"/>
      <c r="AFW53" s="216"/>
      <c r="AFX53" s="216"/>
      <c r="AFY53" s="216"/>
      <c r="AFZ53" s="216"/>
      <c r="AGA53" s="216"/>
      <c r="AGB53" s="216"/>
      <c r="AGC53" s="216"/>
      <c r="AGD53" s="216"/>
      <c r="AGE53" s="216"/>
      <c r="AGF53" s="216"/>
      <c r="AGG53" s="216"/>
      <c r="AGH53" s="216"/>
      <c r="AGI53" s="216"/>
      <c r="AGJ53" s="216"/>
      <c r="AGK53" s="216"/>
      <c r="AGL53" s="216"/>
      <c r="AGM53" s="216"/>
      <c r="AGN53" s="216"/>
      <c r="AGO53" s="216"/>
      <c r="AGP53" s="216"/>
      <c r="AGQ53" s="216"/>
      <c r="AGR53" s="216"/>
      <c r="AGS53" s="216"/>
      <c r="AGT53" s="216"/>
      <c r="AGU53" s="216"/>
      <c r="AGV53" s="216"/>
      <c r="AGW53" s="216"/>
      <c r="AGX53" s="216"/>
      <c r="AGY53" s="216"/>
      <c r="AGZ53" s="216"/>
      <c r="AHA53" s="216"/>
      <c r="AHB53" s="216"/>
      <c r="AHC53" s="216"/>
      <c r="AHD53" s="216"/>
      <c r="AHE53" s="216"/>
      <c r="AHF53" s="216"/>
      <c r="AHG53" s="216"/>
      <c r="AHH53" s="216"/>
      <c r="AHI53" s="216"/>
      <c r="AHJ53" s="216"/>
      <c r="AHK53" s="216"/>
      <c r="AHL53" s="216"/>
      <c r="AHM53" s="216"/>
      <c r="AHN53" s="216"/>
      <c r="AHO53" s="216"/>
      <c r="AHP53" s="216"/>
      <c r="AHQ53" s="216"/>
      <c r="AHR53" s="216"/>
      <c r="AHS53" s="216"/>
      <c r="AHT53" s="216"/>
      <c r="AHU53" s="216"/>
      <c r="AHV53" s="216"/>
      <c r="AHW53" s="216"/>
      <c r="AHX53" s="216"/>
      <c r="AHY53" s="216"/>
      <c r="AHZ53" s="216"/>
      <c r="AIA53" s="216"/>
      <c r="AIB53" s="216"/>
      <c r="AIC53" s="216"/>
      <c r="AID53" s="216"/>
      <c r="AIE53" s="216"/>
      <c r="AIF53" s="216"/>
      <c r="AIG53" s="216"/>
      <c r="AIH53" s="216"/>
      <c r="AII53" s="216"/>
      <c r="AIJ53" s="216"/>
      <c r="AIK53" s="216"/>
      <c r="AIL53" s="216"/>
      <c r="AIM53" s="216"/>
      <c r="AIN53" s="216"/>
      <c r="AIO53" s="216"/>
      <c r="AIP53" s="216"/>
      <c r="AIQ53" s="216"/>
      <c r="AIR53" s="216"/>
      <c r="AIS53" s="216"/>
      <c r="AIT53" s="216"/>
      <c r="AIU53" s="216"/>
      <c r="AIV53" s="216"/>
      <c r="AIW53" s="216"/>
      <c r="AIX53" s="216"/>
      <c r="AIY53" s="216"/>
      <c r="AIZ53" s="216"/>
      <c r="AJA53" s="216"/>
      <c r="AJB53" s="216"/>
      <c r="AJC53" s="216"/>
      <c r="AJD53" s="216"/>
      <c r="AJE53" s="216"/>
      <c r="AJF53" s="216"/>
      <c r="AJG53" s="216"/>
      <c r="AJH53" s="216"/>
      <c r="AJI53" s="216"/>
      <c r="AJJ53" s="216"/>
      <c r="AJK53" s="216"/>
      <c r="AJL53" s="216"/>
      <c r="AJM53" s="216"/>
      <c r="AJN53" s="216"/>
      <c r="AJO53" s="216"/>
      <c r="AJP53" s="216"/>
      <c r="AJQ53" s="216"/>
      <c r="AJR53" s="216"/>
      <c r="AJS53" s="216"/>
      <c r="AJT53" s="216"/>
      <c r="AJU53" s="216"/>
      <c r="AJV53" s="216"/>
      <c r="AJW53" s="216"/>
      <c r="AJX53" s="216"/>
      <c r="AJY53" s="216"/>
      <c r="AJZ53" s="216"/>
      <c r="AKA53" s="216"/>
      <c r="AKB53" s="216"/>
      <c r="AKC53" s="216"/>
      <c r="AKD53" s="216"/>
      <c r="AKE53" s="216"/>
      <c r="AKF53" s="216"/>
      <c r="AKG53" s="216"/>
      <c r="AKH53" s="216"/>
      <c r="AKI53" s="216"/>
      <c r="AKJ53" s="216"/>
      <c r="AKK53" s="216"/>
      <c r="AKL53" s="216"/>
      <c r="AKM53" s="216"/>
      <c r="AKN53" s="216"/>
      <c r="AKO53" s="216"/>
      <c r="AKP53" s="216"/>
      <c r="AKQ53" s="216"/>
      <c r="AKR53" s="216"/>
      <c r="AKS53" s="216"/>
      <c r="AKT53" s="216"/>
      <c r="AKU53" s="216"/>
      <c r="AKV53" s="216"/>
      <c r="AKW53" s="216"/>
      <c r="AKX53" s="216"/>
      <c r="AKY53" s="216"/>
      <c r="AKZ53" s="216"/>
      <c r="ALA53" s="216"/>
      <c r="ALB53" s="216"/>
      <c r="ALC53" s="216"/>
      <c r="ALD53" s="216"/>
      <c r="ALE53" s="216"/>
      <c r="ALF53" s="216"/>
      <c r="ALG53" s="216"/>
      <c r="ALH53" s="216"/>
      <c r="ALI53" s="216"/>
      <c r="ALJ53" s="216"/>
      <c r="ALK53" s="216"/>
      <c r="ALL53" s="216"/>
      <c r="ALM53" s="216"/>
      <c r="ALN53" s="216"/>
      <c r="ALO53" s="216"/>
      <c r="ALP53" s="216"/>
      <c r="ALQ53" s="216"/>
      <c r="ALR53" s="216"/>
      <c r="ALS53" s="216"/>
      <c r="ALT53" s="216"/>
      <c r="ALU53" s="216"/>
      <c r="ALV53" s="216"/>
      <c r="ALW53" s="216"/>
      <c r="ALX53" s="216"/>
      <c r="ALY53" s="216"/>
      <c r="ALZ53" s="216"/>
      <c r="AMA53" s="216"/>
      <c r="AMB53" s="216"/>
      <c r="AMC53" s="216"/>
      <c r="AMD53" s="216"/>
      <c r="AME53" s="216"/>
      <c r="AMF53" s="216"/>
      <c r="AMG53" s="216"/>
      <c r="AMH53" s="216"/>
      <c r="AMI53" s="216"/>
      <c r="AMJ53" s="216"/>
      <c r="AMK53" s="216"/>
    </row>
    <row r="54" spans="1:1025" s="1157" customFormat="1" ht="84.75" customHeight="1">
      <c r="A54" s="1163" t="s">
        <v>8472</v>
      </c>
      <c r="B54" s="440"/>
      <c r="C54" s="440"/>
      <c r="D54" s="1163" t="s">
        <v>8473</v>
      </c>
      <c r="E54" s="2282" t="s">
        <v>8479</v>
      </c>
      <c r="F54" s="2283"/>
      <c r="G54" s="1163">
        <v>247.2</v>
      </c>
      <c r="H54" s="1163"/>
      <c r="I54" s="1169" t="s">
        <v>327</v>
      </c>
      <c r="J54" s="1163">
        <v>35835</v>
      </c>
      <c r="K54" s="1414">
        <v>38450</v>
      </c>
      <c r="L54" s="216"/>
      <c r="M54" s="216"/>
      <c r="N54" s="216"/>
      <c r="O54" s="1221"/>
      <c r="P54" s="1220"/>
      <c r="Q54" s="1147"/>
      <c r="R54" s="1147"/>
      <c r="S54" s="1147"/>
      <c r="T54" s="216"/>
      <c r="U54" s="216"/>
      <c r="V54" s="216"/>
      <c r="W54" s="216"/>
      <c r="X54" s="216"/>
      <c r="Y54" s="216"/>
      <c r="Z54" s="216"/>
      <c r="AA54" s="216"/>
      <c r="AB54" s="216"/>
      <c r="AC54" s="216"/>
      <c r="AD54" s="216"/>
      <c r="AE54" s="216"/>
      <c r="AF54" s="216"/>
      <c r="AG54" s="216"/>
      <c r="AH54" s="216"/>
      <c r="AI54" s="216"/>
      <c r="AJ54" s="216"/>
      <c r="AK54" s="216"/>
      <c r="AL54" s="216"/>
      <c r="AM54" s="216"/>
      <c r="AN54" s="216"/>
      <c r="AO54" s="216"/>
      <c r="AP54" s="216"/>
      <c r="AQ54" s="216"/>
      <c r="AR54" s="216"/>
      <c r="AS54" s="216"/>
      <c r="AT54" s="216"/>
      <c r="AU54" s="216"/>
      <c r="AV54" s="216"/>
      <c r="AW54" s="216"/>
      <c r="AX54" s="216"/>
      <c r="AY54" s="216"/>
      <c r="AZ54" s="216"/>
      <c r="BA54" s="216"/>
      <c r="BB54" s="216"/>
      <c r="BC54" s="216"/>
      <c r="BD54" s="216"/>
      <c r="BE54" s="216"/>
      <c r="BF54" s="216"/>
      <c r="BG54" s="216"/>
      <c r="BH54" s="216"/>
      <c r="BI54" s="216"/>
      <c r="BJ54" s="216"/>
      <c r="BK54" s="216"/>
      <c r="BL54" s="216"/>
      <c r="BM54" s="216"/>
      <c r="BN54" s="216"/>
      <c r="BO54" s="216"/>
      <c r="BP54" s="216"/>
      <c r="BQ54" s="216"/>
      <c r="BR54" s="216"/>
      <c r="BS54" s="216"/>
      <c r="BT54" s="216"/>
      <c r="BU54" s="216"/>
      <c r="BV54" s="216"/>
      <c r="BW54" s="216"/>
      <c r="BX54" s="216"/>
      <c r="BY54" s="216"/>
      <c r="BZ54" s="216"/>
      <c r="CA54" s="216"/>
      <c r="CB54" s="216"/>
      <c r="CC54" s="216"/>
      <c r="CD54" s="216"/>
      <c r="CE54" s="216"/>
      <c r="CF54" s="216"/>
      <c r="CG54" s="216"/>
      <c r="CH54" s="216"/>
      <c r="CI54" s="216"/>
      <c r="CJ54" s="216"/>
      <c r="CK54" s="216"/>
      <c r="CL54" s="216"/>
      <c r="CM54" s="216"/>
      <c r="CN54" s="216"/>
      <c r="CO54" s="216"/>
      <c r="CP54" s="216"/>
      <c r="CQ54" s="216"/>
      <c r="CR54" s="216"/>
      <c r="CS54" s="216"/>
      <c r="CT54" s="216"/>
      <c r="CU54" s="216"/>
      <c r="CV54" s="216"/>
      <c r="CW54" s="216"/>
      <c r="CX54" s="216"/>
      <c r="CY54" s="216"/>
      <c r="CZ54" s="216"/>
      <c r="DA54" s="216"/>
      <c r="DB54" s="216"/>
      <c r="DC54" s="216"/>
      <c r="DD54" s="216"/>
      <c r="DE54" s="216"/>
      <c r="DF54" s="216"/>
      <c r="DG54" s="216"/>
      <c r="DH54" s="216"/>
      <c r="DI54" s="216"/>
      <c r="DJ54" s="216"/>
      <c r="DK54" s="216"/>
      <c r="DL54" s="216"/>
      <c r="DM54" s="216"/>
      <c r="DN54" s="216"/>
      <c r="DO54" s="216"/>
      <c r="DP54" s="216"/>
      <c r="DQ54" s="216"/>
      <c r="DR54" s="216"/>
      <c r="DS54" s="216"/>
      <c r="DT54" s="216"/>
      <c r="DU54" s="216"/>
      <c r="DV54" s="216"/>
      <c r="DW54" s="216"/>
      <c r="DX54" s="216"/>
      <c r="DY54" s="216"/>
      <c r="DZ54" s="216"/>
      <c r="EA54" s="216"/>
      <c r="EB54" s="216"/>
      <c r="EC54" s="216"/>
      <c r="ED54" s="216"/>
      <c r="EE54" s="216"/>
      <c r="EF54" s="216"/>
      <c r="EG54" s="216"/>
      <c r="EH54" s="216"/>
      <c r="EI54" s="216"/>
      <c r="EJ54" s="216"/>
      <c r="EK54" s="216"/>
      <c r="EL54" s="216"/>
      <c r="EM54" s="216"/>
      <c r="EN54" s="216"/>
      <c r="EO54" s="216"/>
      <c r="EP54" s="216"/>
      <c r="EQ54" s="216"/>
      <c r="ER54" s="216"/>
      <c r="ES54" s="216"/>
      <c r="ET54" s="216"/>
      <c r="EU54" s="216"/>
      <c r="EV54" s="216"/>
      <c r="EW54" s="216"/>
      <c r="EX54" s="216"/>
      <c r="EY54" s="216"/>
      <c r="EZ54" s="216"/>
      <c r="FA54" s="216"/>
      <c r="FB54" s="216"/>
      <c r="FC54" s="216"/>
      <c r="FD54" s="216"/>
      <c r="FE54" s="216"/>
      <c r="FF54" s="216"/>
      <c r="FG54" s="216"/>
      <c r="FH54" s="216"/>
      <c r="FI54" s="216"/>
      <c r="FJ54" s="216"/>
      <c r="FK54" s="216"/>
      <c r="FL54" s="216"/>
      <c r="FM54" s="216"/>
      <c r="FN54" s="216"/>
      <c r="FO54" s="216"/>
      <c r="FP54" s="216"/>
      <c r="FQ54" s="216"/>
      <c r="FR54" s="216"/>
      <c r="FS54" s="216"/>
      <c r="FT54" s="216"/>
      <c r="FU54" s="216"/>
      <c r="FV54" s="216"/>
      <c r="FW54" s="216"/>
      <c r="FX54" s="216"/>
      <c r="FY54" s="216"/>
      <c r="FZ54" s="216"/>
      <c r="GA54" s="216"/>
      <c r="GB54" s="216"/>
      <c r="GC54" s="216"/>
      <c r="GD54" s="216"/>
      <c r="GE54" s="216"/>
      <c r="GF54" s="216"/>
      <c r="GG54" s="216"/>
      <c r="GH54" s="216"/>
      <c r="GI54" s="216"/>
      <c r="GJ54" s="216"/>
      <c r="GK54" s="216"/>
      <c r="GL54" s="216"/>
      <c r="GM54" s="216"/>
      <c r="GN54" s="216"/>
      <c r="GO54" s="216"/>
      <c r="GP54" s="216"/>
      <c r="GQ54" s="216"/>
      <c r="GR54" s="216"/>
      <c r="GS54" s="216"/>
      <c r="GT54" s="216"/>
      <c r="GU54" s="216"/>
      <c r="GV54" s="216"/>
      <c r="GW54" s="216"/>
      <c r="GX54" s="216"/>
      <c r="GY54" s="216"/>
      <c r="GZ54" s="216"/>
      <c r="HA54" s="216"/>
      <c r="HB54" s="216"/>
      <c r="HC54" s="216"/>
      <c r="HD54" s="216"/>
      <c r="HE54" s="216"/>
      <c r="HF54" s="216"/>
      <c r="HG54" s="216"/>
      <c r="HH54" s="216"/>
      <c r="HI54" s="216"/>
      <c r="HJ54" s="216"/>
      <c r="HK54" s="216"/>
      <c r="HL54" s="216"/>
      <c r="HM54" s="216"/>
      <c r="HN54" s="216"/>
      <c r="HO54" s="216"/>
      <c r="HP54" s="216"/>
      <c r="HQ54" s="216"/>
      <c r="HR54" s="216"/>
      <c r="HS54" s="216"/>
      <c r="HT54" s="216"/>
      <c r="HU54" s="216"/>
      <c r="HV54" s="216"/>
      <c r="HW54" s="216"/>
      <c r="HX54" s="216"/>
      <c r="HY54" s="216"/>
      <c r="HZ54" s="216"/>
      <c r="IA54" s="216"/>
      <c r="IB54" s="216"/>
      <c r="IC54" s="216"/>
      <c r="ID54" s="216"/>
      <c r="IE54" s="216"/>
      <c r="IF54" s="216"/>
      <c r="IG54" s="216"/>
      <c r="IH54" s="216"/>
      <c r="II54" s="216"/>
      <c r="IJ54" s="216"/>
      <c r="IK54" s="216"/>
      <c r="IL54" s="216"/>
      <c r="IM54" s="216"/>
      <c r="IN54" s="216"/>
      <c r="IO54" s="216"/>
      <c r="IP54" s="216"/>
      <c r="IQ54" s="216"/>
      <c r="IR54" s="216"/>
      <c r="IS54" s="216"/>
      <c r="IT54" s="216"/>
      <c r="IU54" s="216"/>
      <c r="IV54" s="216"/>
      <c r="IW54" s="216"/>
      <c r="IX54" s="216"/>
      <c r="IY54" s="216"/>
      <c r="IZ54" s="216"/>
      <c r="JA54" s="216"/>
      <c r="JB54" s="216"/>
      <c r="JC54" s="216"/>
      <c r="JD54" s="216"/>
      <c r="JE54" s="216"/>
      <c r="JF54" s="216"/>
      <c r="JG54" s="216"/>
      <c r="JH54" s="216"/>
      <c r="JI54" s="216"/>
      <c r="JJ54" s="216"/>
      <c r="JK54" s="216"/>
      <c r="JL54" s="216"/>
      <c r="JM54" s="216"/>
      <c r="JN54" s="216"/>
      <c r="JO54" s="216"/>
      <c r="JP54" s="216"/>
      <c r="JQ54" s="216"/>
      <c r="JR54" s="216"/>
      <c r="JS54" s="216"/>
      <c r="JT54" s="216"/>
      <c r="JU54" s="216"/>
      <c r="JV54" s="216"/>
      <c r="JW54" s="216"/>
      <c r="JX54" s="216"/>
      <c r="JY54" s="216"/>
      <c r="JZ54" s="216"/>
      <c r="KA54" s="216"/>
      <c r="KB54" s="216"/>
      <c r="KC54" s="216"/>
      <c r="KD54" s="216"/>
      <c r="KE54" s="216"/>
      <c r="KF54" s="216"/>
      <c r="KG54" s="216"/>
      <c r="KH54" s="216"/>
      <c r="KI54" s="216"/>
      <c r="KJ54" s="216"/>
      <c r="KK54" s="216"/>
      <c r="KL54" s="216"/>
      <c r="KM54" s="216"/>
      <c r="KN54" s="216"/>
      <c r="KO54" s="216"/>
      <c r="KP54" s="216"/>
      <c r="KQ54" s="216"/>
      <c r="KR54" s="216"/>
      <c r="KS54" s="216"/>
      <c r="KT54" s="216"/>
      <c r="KU54" s="216"/>
      <c r="KV54" s="216"/>
      <c r="KW54" s="216"/>
      <c r="KX54" s="216"/>
      <c r="KY54" s="216"/>
      <c r="KZ54" s="216"/>
      <c r="LA54" s="216"/>
      <c r="LB54" s="216"/>
      <c r="LC54" s="216"/>
      <c r="LD54" s="216"/>
      <c r="LE54" s="216"/>
      <c r="LF54" s="216"/>
      <c r="LG54" s="216"/>
      <c r="LH54" s="216"/>
      <c r="LI54" s="216"/>
      <c r="LJ54" s="216"/>
      <c r="LK54" s="216"/>
      <c r="LL54" s="216"/>
      <c r="LM54" s="216"/>
      <c r="LN54" s="216"/>
      <c r="LO54" s="216"/>
      <c r="LP54" s="216"/>
      <c r="LQ54" s="216"/>
      <c r="LR54" s="216"/>
      <c r="LS54" s="216"/>
      <c r="LT54" s="216"/>
      <c r="LU54" s="216"/>
      <c r="LV54" s="216"/>
      <c r="LW54" s="216"/>
      <c r="LX54" s="216"/>
      <c r="LY54" s="216"/>
      <c r="LZ54" s="216"/>
      <c r="MA54" s="216"/>
      <c r="MB54" s="216"/>
      <c r="MC54" s="216"/>
      <c r="MD54" s="216"/>
      <c r="ME54" s="216"/>
      <c r="MF54" s="216"/>
      <c r="MG54" s="216"/>
      <c r="MH54" s="216"/>
      <c r="MI54" s="216"/>
      <c r="MJ54" s="216"/>
      <c r="MK54" s="216"/>
      <c r="ML54" s="216"/>
      <c r="MM54" s="216"/>
      <c r="MN54" s="216"/>
      <c r="MO54" s="216"/>
      <c r="MP54" s="216"/>
      <c r="MQ54" s="216"/>
      <c r="MR54" s="216"/>
      <c r="MS54" s="216"/>
      <c r="MT54" s="216"/>
      <c r="MU54" s="216"/>
      <c r="MV54" s="216"/>
      <c r="MW54" s="216"/>
      <c r="MX54" s="216"/>
      <c r="MY54" s="216"/>
      <c r="MZ54" s="216"/>
      <c r="NA54" s="216"/>
      <c r="NB54" s="216"/>
      <c r="NC54" s="216"/>
      <c r="ND54" s="216"/>
      <c r="NE54" s="216"/>
      <c r="NF54" s="216"/>
      <c r="NG54" s="216"/>
      <c r="NH54" s="216"/>
      <c r="NI54" s="216"/>
      <c r="NJ54" s="216"/>
      <c r="NK54" s="216"/>
      <c r="NL54" s="216"/>
      <c r="NM54" s="216"/>
      <c r="NN54" s="216"/>
      <c r="NO54" s="216"/>
      <c r="NP54" s="216"/>
      <c r="NQ54" s="216"/>
      <c r="NR54" s="216"/>
      <c r="NS54" s="216"/>
      <c r="NT54" s="216"/>
      <c r="NU54" s="216"/>
      <c r="NV54" s="216"/>
      <c r="NW54" s="216"/>
      <c r="NX54" s="216"/>
      <c r="NY54" s="216"/>
      <c r="NZ54" s="216"/>
      <c r="OA54" s="216"/>
      <c r="OB54" s="216"/>
      <c r="OC54" s="216"/>
      <c r="OD54" s="216"/>
      <c r="OE54" s="216"/>
      <c r="OF54" s="216"/>
      <c r="OG54" s="216"/>
      <c r="OH54" s="216"/>
      <c r="OI54" s="216"/>
      <c r="OJ54" s="216"/>
      <c r="OK54" s="216"/>
      <c r="OL54" s="216"/>
      <c r="OM54" s="216"/>
      <c r="ON54" s="216"/>
      <c r="OO54" s="216"/>
      <c r="OP54" s="216"/>
      <c r="OQ54" s="216"/>
      <c r="OR54" s="216"/>
      <c r="OS54" s="216"/>
      <c r="OT54" s="216"/>
      <c r="OU54" s="216"/>
      <c r="OV54" s="216"/>
      <c r="OW54" s="216"/>
      <c r="OX54" s="216"/>
      <c r="OY54" s="216"/>
      <c r="OZ54" s="216"/>
      <c r="PA54" s="216"/>
      <c r="PB54" s="216"/>
      <c r="PC54" s="216"/>
      <c r="PD54" s="216"/>
      <c r="PE54" s="216"/>
      <c r="PF54" s="216"/>
      <c r="PG54" s="216"/>
      <c r="PH54" s="216"/>
      <c r="PI54" s="216"/>
      <c r="PJ54" s="216"/>
      <c r="PK54" s="216"/>
      <c r="PL54" s="216"/>
      <c r="PM54" s="216"/>
      <c r="PN54" s="216"/>
      <c r="PO54" s="216"/>
      <c r="PP54" s="216"/>
      <c r="PQ54" s="216"/>
      <c r="PR54" s="216"/>
      <c r="PS54" s="216"/>
      <c r="PT54" s="216"/>
      <c r="PU54" s="216"/>
      <c r="PV54" s="216"/>
      <c r="PW54" s="216"/>
      <c r="PX54" s="216"/>
      <c r="PY54" s="216"/>
      <c r="PZ54" s="216"/>
      <c r="QA54" s="216"/>
      <c r="QB54" s="216"/>
      <c r="QC54" s="216"/>
      <c r="QD54" s="216"/>
      <c r="QE54" s="216"/>
      <c r="QF54" s="216"/>
      <c r="QG54" s="216"/>
      <c r="QH54" s="216"/>
      <c r="QI54" s="216"/>
      <c r="QJ54" s="216"/>
      <c r="QK54" s="216"/>
      <c r="QL54" s="216"/>
      <c r="QM54" s="216"/>
      <c r="QN54" s="216"/>
      <c r="QO54" s="216"/>
      <c r="QP54" s="216"/>
      <c r="QQ54" s="216"/>
      <c r="QR54" s="216"/>
      <c r="QS54" s="216"/>
      <c r="QT54" s="216"/>
      <c r="QU54" s="216"/>
      <c r="QV54" s="216"/>
      <c r="QW54" s="216"/>
      <c r="QX54" s="216"/>
      <c r="QY54" s="216"/>
      <c r="QZ54" s="216"/>
      <c r="RA54" s="216"/>
      <c r="RB54" s="216"/>
      <c r="RC54" s="216"/>
      <c r="RD54" s="216"/>
      <c r="RE54" s="216"/>
      <c r="RF54" s="216"/>
      <c r="RG54" s="216"/>
      <c r="RH54" s="216"/>
      <c r="RI54" s="216"/>
      <c r="RJ54" s="216"/>
      <c r="RK54" s="216"/>
      <c r="RL54" s="216"/>
      <c r="RM54" s="216"/>
      <c r="RN54" s="216"/>
      <c r="RO54" s="216"/>
      <c r="RP54" s="216"/>
      <c r="RQ54" s="216"/>
      <c r="RR54" s="216"/>
      <c r="RS54" s="216"/>
      <c r="RT54" s="216"/>
      <c r="RU54" s="216"/>
      <c r="RV54" s="216"/>
      <c r="RW54" s="216"/>
      <c r="RX54" s="216"/>
      <c r="RY54" s="216"/>
      <c r="RZ54" s="216"/>
      <c r="SA54" s="216"/>
      <c r="SB54" s="216"/>
      <c r="SC54" s="216"/>
      <c r="SD54" s="216"/>
      <c r="SE54" s="216"/>
      <c r="SF54" s="216"/>
      <c r="SG54" s="216"/>
      <c r="SH54" s="216"/>
      <c r="SI54" s="216"/>
      <c r="SJ54" s="216"/>
      <c r="SK54" s="216"/>
      <c r="SL54" s="216"/>
      <c r="SM54" s="216"/>
      <c r="SN54" s="216"/>
      <c r="SO54" s="216"/>
      <c r="SP54" s="216"/>
      <c r="SQ54" s="216"/>
      <c r="SR54" s="216"/>
      <c r="SS54" s="216"/>
      <c r="ST54" s="216"/>
      <c r="SU54" s="216"/>
      <c r="SV54" s="216"/>
      <c r="SW54" s="216"/>
      <c r="SX54" s="216"/>
      <c r="SY54" s="216"/>
      <c r="SZ54" s="216"/>
      <c r="TA54" s="216"/>
      <c r="TB54" s="216"/>
      <c r="TC54" s="216"/>
      <c r="TD54" s="216"/>
      <c r="TE54" s="216"/>
      <c r="TF54" s="216"/>
      <c r="TG54" s="216"/>
      <c r="TH54" s="216"/>
      <c r="TI54" s="216"/>
      <c r="TJ54" s="216"/>
      <c r="TK54" s="216"/>
      <c r="TL54" s="216"/>
      <c r="TM54" s="216"/>
      <c r="TN54" s="216"/>
      <c r="TO54" s="216"/>
      <c r="TP54" s="216"/>
      <c r="TQ54" s="216"/>
      <c r="TR54" s="216"/>
      <c r="TS54" s="216"/>
      <c r="TT54" s="216"/>
      <c r="TU54" s="216"/>
      <c r="TV54" s="216"/>
      <c r="TW54" s="216"/>
      <c r="TX54" s="216"/>
      <c r="TY54" s="216"/>
      <c r="TZ54" s="216"/>
      <c r="UA54" s="216"/>
      <c r="UB54" s="216"/>
      <c r="UC54" s="216"/>
      <c r="UD54" s="216"/>
      <c r="UE54" s="216"/>
      <c r="UF54" s="216"/>
      <c r="UG54" s="216"/>
      <c r="UH54" s="216"/>
      <c r="UI54" s="216"/>
      <c r="UJ54" s="216"/>
      <c r="UK54" s="216"/>
      <c r="UL54" s="216"/>
      <c r="UM54" s="216"/>
      <c r="UN54" s="216"/>
      <c r="UO54" s="216"/>
      <c r="UP54" s="216"/>
      <c r="UQ54" s="216"/>
      <c r="UR54" s="216"/>
      <c r="US54" s="216"/>
      <c r="UT54" s="216"/>
      <c r="UU54" s="216"/>
      <c r="UV54" s="216"/>
      <c r="UW54" s="216"/>
      <c r="UX54" s="216"/>
      <c r="UY54" s="216"/>
      <c r="UZ54" s="216"/>
      <c r="VA54" s="216"/>
      <c r="VB54" s="216"/>
      <c r="VC54" s="216"/>
      <c r="VD54" s="216"/>
      <c r="VE54" s="216"/>
      <c r="VF54" s="216"/>
      <c r="VG54" s="216"/>
      <c r="VH54" s="216"/>
      <c r="VI54" s="216"/>
      <c r="VJ54" s="216"/>
      <c r="VK54" s="216"/>
      <c r="VL54" s="216"/>
      <c r="VM54" s="216"/>
      <c r="VN54" s="216"/>
      <c r="VO54" s="216"/>
      <c r="VP54" s="216"/>
      <c r="VQ54" s="216"/>
      <c r="VR54" s="216"/>
      <c r="VS54" s="216"/>
      <c r="VT54" s="216"/>
      <c r="VU54" s="216"/>
      <c r="VV54" s="216"/>
      <c r="VW54" s="216"/>
      <c r="VX54" s="216"/>
      <c r="VY54" s="216"/>
      <c r="VZ54" s="216"/>
      <c r="WA54" s="216"/>
      <c r="WB54" s="216"/>
      <c r="WC54" s="216"/>
      <c r="WD54" s="216"/>
      <c r="WE54" s="216"/>
      <c r="WF54" s="216"/>
      <c r="WG54" s="216"/>
      <c r="WH54" s="216"/>
      <c r="WI54" s="216"/>
      <c r="WJ54" s="216"/>
      <c r="WK54" s="216"/>
      <c r="WL54" s="216"/>
      <c r="WM54" s="216"/>
      <c r="WN54" s="216"/>
      <c r="WO54" s="216"/>
      <c r="WP54" s="216"/>
      <c r="WQ54" s="216"/>
      <c r="WR54" s="216"/>
      <c r="WS54" s="216"/>
      <c r="WT54" s="216"/>
      <c r="WU54" s="216"/>
      <c r="WV54" s="216"/>
      <c r="WW54" s="216"/>
      <c r="WX54" s="216"/>
      <c r="WY54" s="216"/>
      <c r="WZ54" s="216"/>
      <c r="XA54" s="216"/>
      <c r="XB54" s="216"/>
      <c r="XC54" s="216"/>
      <c r="XD54" s="216"/>
      <c r="XE54" s="216"/>
      <c r="XF54" s="216"/>
      <c r="XG54" s="216"/>
      <c r="XH54" s="216"/>
      <c r="XI54" s="216"/>
      <c r="XJ54" s="216"/>
      <c r="XK54" s="216"/>
      <c r="XL54" s="216"/>
      <c r="XM54" s="216"/>
      <c r="XN54" s="216"/>
      <c r="XO54" s="216"/>
      <c r="XP54" s="216"/>
      <c r="XQ54" s="216"/>
      <c r="XR54" s="216"/>
      <c r="XS54" s="216"/>
      <c r="XT54" s="216"/>
      <c r="XU54" s="216"/>
      <c r="XV54" s="216"/>
      <c r="XW54" s="216"/>
      <c r="XX54" s="216"/>
      <c r="XY54" s="216"/>
      <c r="XZ54" s="216"/>
      <c r="YA54" s="216"/>
      <c r="YB54" s="216"/>
      <c r="YC54" s="216"/>
      <c r="YD54" s="216"/>
      <c r="YE54" s="216"/>
      <c r="YF54" s="216"/>
      <c r="YG54" s="216"/>
      <c r="YH54" s="216"/>
      <c r="YI54" s="216"/>
      <c r="YJ54" s="216"/>
      <c r="YK54" s="216"/>
      <c r="YL54" s="216"/>
      <c r="YM54" s="216"/>
      <c r="YN54" s="216"/>
      <c r="YO54" s="216"/>
      <c r="YP54" s="216"/>
      <c r="YQ54" s="216"/>
      <c r="YR54" s="216"/>
      <c r="YS54" s="216"/>
      <c r="YT54" s="216"/>
      <c r="YU54" s="216"/>
      <c r="YV54" s="216"/>
      <c r="YW54" s="216"/>
      <c r="YX54" s="216"/>
      <c r="YY54" s="216"/>
      <c r="YZ54" s="216"/>
      <c r="ZA54" s="216"/>
      <c r="ZB54" s="216"/>
      <c r="ZC54" s="216"/>
      <c r="ZD54" s="216"/>
      <c r="ZE54" s="216"/>
      <c r="ZF54" s="216"/>
      <c r="ZG54" s="216"/>
      <c r="ZH54" s="216"/>
      <c r="ZI54" s="216"/>
      <c r="ZJ54" s="216"/>
      <c r="ZK54" s="216"/>
      <c r="ZL54" s="216"/>
      <c r="ZM54" s="216"/>
      <c r="ZN54" s="216"/>
      <c r="ZO54" s="216"/>
      <c r="ZP54" s="216"/>
      <c r="ZQ54" s="216"/>
      <c r="ZR54" s="216"/>
      <c r="ZS54" s="216"/>
      <c r="ZT54" s="216"/>
      <c r="ZU54" s="216"/>
      <c r="ZV54" s="216"/>
      <c r="ZW54" s="216"/>
      <c r="ZX54" s="216"/>
      <c r="ZY54" s="216"/>
      <c r="ZZ54" s="216"/>
      <c r="AAA54" s="216"/>
      <c r="AAB54" s="216"/>
      <c r="AAC54" s="216"/>
      <c r="AAD54" s="216"/>
      <c r="AAE54" s="216"/>
      <c r="AAF54" s="216"/>
      <c r="AAG54" s="216"/>
      <c r="AAH54" s="216"/>
      <c r="AAI54" s="216"/>
      <c r="AAJ54" s="216"/>
      <c r="AAK54" s="216"/>
      <c r="AAL54" s="216"/>
      <c r="AAM54" s="216"/>
      <c r="AAN54" s="216"/>
      <c r="AAO54" s="216"/>
      <c r="AAP54" s="216"/>
      <c r="AAQ54" s="216"/>
      <c r="AAR54" s="216"/>
      <c r="AAS54" s="216"/>
      <c r="AAT54" s="216"/>
      <c r="AAU54" s="216"/>
      <c r="AAV54" s="216"/>
      <c r="AAW54" s="216"/>
      <c r="AAX54" s="216"/>
      <c r="AAY54" s="216"/>
      <c r="AAZ54" s="216"/>
      <c r="ABA54" s="216"/>
      <c r="ABB54" s="216"/>
      <c r="ABC54" s="216"/>
      <c r="ABD54" s="216"/>
      <c r="ABE54" s="216"/>
      <c r="ABF54" s="216"/>
      <c r="ABG54" s="216"/>
      <c r="ABH54" s="216"/>
      <c r="ABI54" s="216"/>
      <c r="ABJ54" s="216"/>
      <c r="ABK54" s="216"/>
      <c r="ABL54" s="216"/>
      <c r="ABM54" s="216"/>
      <c r="ABN54" s="216"/>
      <c r="ABO54" s="216"/>
      <c r="ABP54" s="216"/>
      <c r="ABQ54" s="216"/>
      <c r="ABR54" s="216"/>
      <c r="ABS54" s="216"/>
      <c r="ABT54" s="216"/>
      <c r="ABU54" s="216"/>
      <c r="ABV54" s="216"/>
      <c r="ABW54" s="216"/>
      <c r="ABX54" s="216"/>
      <c r="ABY54" s="216"/>
      <c r="ABZ54" s="216"/>
      <c r="ACA54" s="216"/>
      <c r="ACB54" s="216"/>
      <c r="ACC54" s="216"/>
      <c r="ACD54" s="216"/>
      <c r="ACE54" s="216"/>
      <c r="ACF54" s="216"/>
      <c r="ACG54" s="216"/>
      <c r="ACH54" s="216"/>
      <c r="ACI54" s="216"/>
      <c r="ACJ54" s="216"/>
      <c r="ACK54" s="216"/>
      <c r="ACL54" s="216"/>
      <c r="ACM54" s="216"/>
      <c r="ACN54" s="216"/>
      <c r="ACO54" s="216"/>
      <c r="ACP54" s="216"/>
      <c r="ACQ54" s="216"/>
      <c r="ACR54" s="216"/>
      <c r="ACS54" s="216"/>
      <c r="ACT54" s="216"/>
      <c r="ACU54" s="216"/>
      <c r="ACV54" s="216"/>
      <c r="ACW54" s="216"/>
      <c r="ACX54" s="216"/>
      <c r="ACY54" s="216"/>
      <c r="ACZ54" s="216"/>
      <c r="ADA54" s="216"/>
      <c r="ADB54" s="216"/>
      <c r="ADC54" s="216"/>
      <c r="ADD54" s="216"/>
      <c r="ADE54" s="216"/>
      <c r="ADF54" s="216"/>
      <c r="ADG54" s="216"/>
      <c r="ADH54" s="216"/>
      <c r="ADI54" s="216"/>
      <c r="ADJ54" s="216"/>
      <c r="ADK54" s="216"/>
      <c r="ADL54" s="216"/>
      <c r="ADM54" s="216"/>
      <c r="ADN54" s="216"/>
      <c r="ADO54" s="216"/>
      <c r="ADP54" s="216"/>
      <c r="ADQ54" s="216"/>
      <c r="ADR54" s="216"/>
      <c r="ADS54" s="216"/>
      <c r="ADT54" s="216"/>
      <c r="ADU54" s="216"/>
      <c r="ADV54" s="216"/>
      <c r="ADW54" s="216"/>
      <c r="ADX54" s="216"/>
      <c r="ADY54" s="216"/>
      <c r="ADZ54" s="216"/>
      <c r="AEA54" s="216"/>
      <c r="AEB54" s="216"/>
      <c r="AEC54" s="216"/>
      <c r="AED54" s="216"/>
      <c r="AEE54" s="216"/>
      <c r="AEF54" s="216"/>
      <c r="AEG54" s="216"/>
      <c r="AEH54" s="216"/>
      <c r="AEI54" s="216"/>
      <c r="AEJ54" s="216"/>
      <c r="AEK54" s="216"/>
      <c r="AEL54" s="216"/>
      <c r="AEM54" s="216"/>
      <c r="AEN54" s="216"/>
      <c r="AEO54" s="216"/>
      <c r="AEP54" s="216"/>
      <c r="AEQ54" s="216"/>
      <c r="AER54" s="216"/>
      <c r="AES54" s="216"/>
      <c r="AET54" s="216"/>
      <c r="AEU54" s="216"/>
      <c r="AEV54" s="216"/>
      <c r="AEW54" s="216"/>
      <c r="AEX54" s="216"/>
      <c r="AEY54" s="216"/>
      <c r="AEZ54" s="216"/>
      <c r="AFA54" s="216"/>
      <c r="AFB54" s="216"/>
      <c r="AFC54" s="216"/>
      <c r="AFD54" s="216"/>
      <c r="AFE54" s="216"/>
      <c r="AFF54" s="216"/>
      <c r="AFG54" s="216"/>
      <c r="AFH54" s="216"/>
      <c r="AFI54" s="216"/>
      <c r="AFJ54" s="216"/>
      <c r="AFK54" s="216"/>
      <c r="AFL54" s="216"/>
      <c r="AFM54" s="216"/>
      <c r="AFN54" s="216"/>
      <c r="AFO54" s="216"/>
      <c r="AFP54" s="216"/>
      <c r="AFQ54" s="216"/>
      <c r="AFR54" s="216"/>
      <c r="AFS54" s="216"/>
      <c r="AFT54" s="216"/>
      <c r="AFU54" s="216"/>
      <c r="AFV54" s="216"/>
      <c r="AFW54" s="216"/>
      <c r="AFX54" s="216"/>
      <c r="AFY54" s="216"/>
      <c r="AFZ54" s="216"/>
      <c r="AGA54" s="216"/>
      <c r="AGB54" s="216"/>
      <c r="AGC54" s="216"/>
      <c r="AGD54" s="216"/>
      <c r="AGE54" s="216"/>
      <c r="AGF54" s="216"/>
      <c r="AGG54" s="216"/>
      <c r="AGH54" s="216"/>
      <c r="AGI54" s="216"/>
      <c r="AGJ54" s="216"/>
      <c r="AGK54" s="216"/>
      <c r="AGL54" s="216"/>
      <c r="AGM54" s="216"/>
      <c r="AGN54" s="216"/>
      <c r="AGO54" s="216"/>
      <c r="AGP54" s="216"/>
      <c r="AGQ54" s="216"/>
      <c r="AGR54" s="216"/>
      <c r="AGS54" s="216"/>
      <c r="AGT54" s="216"/>
      <c r="AGU54" s="216"/>
      <c r="AGV54" s="216"/>
      <c r="AGW54" s="216"/>
      <c r="AGX54" s="216"/>
      <c r="AGY54" s="216"/>
      <c r="AGZ54" s="216"/>
      <c r="AHA54" s="216"/>
      <c r="AHB54" s="216"/>
      <c r="AHC54" s="216"/>
      <c r="AHD54" s="216"/>
      <c r="AHE54" s="216"/>
      <c r="AHF54" s="216"/>
      <c r="AHG54" s="216"/>
      <c r="AHH54" s="216"/>
      <c r="AHI54" s="216"/>
      <c r="AHJ54" s="216"/>
      <c r="AHK54" s="216"/>
      <c r="AHL54" s="216"/>
      <c r="AHM54" s="216"/>
      <c r="AHN54" s="216"/>
      <c r="AHO54" s="216"/>
      <c r="AHP54" s="216"/>
      <c r="AHQ54" s="216"/>
      <c r="AHR54" s="216"/>
      <c r="AHS54" s="216"/>
      <c r="AHT54" s="216"/>
      <c r="AHU54" s="216"/>
      <c r="AHV54" s="216"/>
      <c r="AHW54" s="216"/>
      <c r="AHX54" s="216"/>
      <c r="AHY54" s="216"/>
      <c r="AHZ54" s="216"/>
      <c r="AIA54" s="216"/>
      <c r="AIB54" s="216"/>
      <c r="AIC54" s="216"/>
      <c r="AID54" s="216"/>
      <c r="AIE54" s="216"/>
      <c r="AIF54" s="216"/>
      <c r="AIG54" s="216"/>
      <c r="AIH54" s="216"/>
      <c r="AII54" s="216"/>
      <c r="AIJ54" s="216"/>
      <c r="AIK54" s="216"/>
      <c r="AIL54" s="216"/>
      <c r="AIM54" s="216"/>
      <c r="AIN54" s="216"/>
      <c r="AIO54" s="216"/>
      <c r="AIP54" s="216"/>
      <c r="AIQ54" s="216"/>
      <c r="AIR54" s="216"/>
      <c r="AIS54" s="216"/>
      <c r="AIT54" s="216"/>
      <c r="AIU54" s="216"/>
      <c r="AIV54" s="216"/>
      <c r="AIW54" s="216"/>
      <c r="AIX54" s="216"/>
      <c r="AIY54" s="216"/>
      <c r="AIZ54" s="216"/>
      <c r="AJA54" s="216"/>
      <c r="AJB54" s="216"/>
      <c r="AJC54" s="216"/>
      <c r="AJD54" s="216"/>
      <c r="AJE54" s="216"/>
      <c r="AJF54" s="216"/>
      <c r="AJG54" s="216"/>
      <c r="AJH54" s="216"/>
      <c r="AJI54" s="216"/>
      <c r="AJJ54" s="216"/>
      <c r="AJK54" s="216"/>
      <c r="AJL54" s="216"/>
      <c r="AJM54" s="216"/>
      <c r="AJN54" s="216"/>
      <c r="AJO54" s="216"/>
      <c r="AJP54" s="216"/>
      <c r="AJQ54" s="216"/>
      <c r="AJR54" s="216"/>
      <c r="AJS54" s="216"/>
      <c r="AJT54" s="216"/>
      <c r="AJU54" s="216"/>
      <c r="AJV54" s="216"/>
      <c r="AJW54" s="216"/>
      <c r="AJX54" s="216"/>
      <c r="AJY54" s="216"/>
      <c r="AJZ54" s="216"/>
      <c r="AKA54" s="216"/>
      <c r="AKB54" s="216"/>
      <c r="AKC54" s="216"/>
      <c r="AKD54" s="216"/>
      <c r="AKE54" s="216"/>
      <c r="AKF54" s="216"/>
      <c r="AKG54" s="216"/>
      <c r="AKH54" s="216"/>
      <c r="AKI54" s="216"/>
      <c r="AKJ54" s="216"/>
      <c r="AKK54" s="216"/>
      <c r="AKL54" s="216"/>
      <c r="AKM54" s="216"/>
      <c r="AKN54" s="216"/>
      <c r="AKO54" s="216"/>
      <c r="AKP54" s="216"/>
      <c r="AKQ54" s="216"/>
      <c r="AKR54" s="216"/>
      <c r="AKS54" s="216"/>
      <c r="AKT54" s="216"/>
      <c r="AKU54" s="216"/>
      <c r="AKV54" s="216"/>
      <c r="AKW54" s="216"/>
      <c r="AKX54" s="216"/>
      <c r="AKY54" s="216"/>
      <c r="AKZ54" s="216"/>
      <c r="ALA54" s="216"/>
      <c r="ALB54" s="216"/>
      <c r="ALC54" s="216"/>
      <c r="ALD54" s="216"/>
      <c r="ALE54" s="216"/>
      <c r="ALF54" s="216"/>
      <c r="ALG54" s="216"/>
      <c r="ALH54" s="216"/>
      <c r="ALI54" s="216"/>
      <c r="ALJ54" s="216"/>
      <c r="ALK54" s="216"/>
      <c r="ALL54" s="216"/>
      <c r="ALM54" s="216"/>
      <c r="ALN54" s="216"/>
      <c r="ALO54" s="216"/>
      <c r="ALP54" s="216"/>
      <c r="ALQ54" s="216"/>
      <c r="ALR54" s="216"/>
      <c r="ALS54" s="216"/>
      <c r="ALT54" s="216"/>
      <c r="ALU54" s="216"/>
      <c r="ALV54" s="216"/>
      <c r="ALW54" s="216"/>
      <c r="ALX54" s="216"/>
      <c r="ALY54" s="216"/>
      <c r="ALZ54" s="216"/>
      <c r="AMA54" s="216"/>
      <c r="AMB54" s="216"/>
      <c r="AMC54" s="216"/>
      <c r="AMD54" s="216"/>
      <c r="AME54" s="216"/>
      <c r="AMF54" s="216"/>
      <c r="AMG54" s="216"/>
      <c r="AMH54" s="216"/>
      <c r="AMI54" s="216"/>
      <c r="AMJ54" s="216"/>
      <c r="AMK54" s="216"/>
    </row>
    <row r="55" spans="1:1025" ht="189.75" customHeight="1">
      <c r="A55" s="2142" t="s">
        <v>2268</v>
      </c>
      <c r="B55" s="2142"/>
      <c r="C55" s="2142"/>
      <c r="D55" s="2142"/>
      <c r="E55" s="2142"/>
      <c r="F55" s="2142"/>
      <c r="G55" s="2142"/>
      <c r="H55" s="2142"/>
      <c r="I55" s="2142"/>
      <c r="J55" s="2142"/>
      <c r="K55" s="2142"/>
      <c r="L55" s="216"/>
      <c r="M55" s="216"/>
      <c r="N55" s="216"/>
      <c r="O55" s="53"/>
      <c r="P55" s="216"/>
      <c r="Q55" s="216"/>
      <c r="R55" s="216"/>
      <c r="S55" s="216"/>
    </row>
    <row r="56" spans="1:1025" ht="51" customHeight="1">
      <c r="A56" s="385"/>
      <c r="D56" s="385"/>
      <c r="E56" s="385"/>
      <c r="F56" s="385"/>
      <c r="G56" s="385"/>
      <c r="H56" s="385"/>
      <c r="I56" s="385"/>
      <c r="J56" s="385"/>
      <c r="K56" s="385"/>
      <c r="L56" s="216"/>
      <c r="M56" s="216"/>
      <c r="N56" s="216"/>
      <c r="O56" s="53"/>
      <c r="P56" s="216"/>
      <c r="Q56" s="216"/>
      <c r="R56" s="216"/>
      <c r="S56" s="216"/>
    </row>
    <row r="57" spans="1:1025" ht="170.25" customHeight="1">
      <c r="A57" s="385"/>
      <c r="D57" s="385"/>
      <c r="E57" s="385"/>
      <c r="F57" s="385"/>
      <c r="G57" s="385"/>
      <c r="H57" s="385"/>
      <c r="I57" s="385"/>
      <c r="J57" s="385"/>
      <c r="K57" s="385"/>
    </row>
    <row r="58" spans="1:1025" ht="14.25" customHeight="1">
      <c r="A58" s="385"/>
      <c r="D58" s="385"/>
      <c r="E58" s="385"/>
      <c r="F58" s="385"/>
      <c r="G58" s="385"/>
      <c r="H58" s="385"/>
      <c r="I58" s="385"/>
      <c r="J58" s="385"/>
      <c r="K58" s="385"/>
    </row>
    <row r="59" spans="1:1025" ht="14.25" customHeight="1">
      <c r="A59" s="385"/>
      <c r="D59" s="385"/>
      <c r="E59" s="385"/>
      <c r="F59" s="385"/>
      <c r="G59" s="385"/>
      <c r="H59" s="385"/>
      <c r="I59" s="385"/>
      <c r="J59" s="385"/>
      <c r="K59" s="385"/>
    </row>
    <row r="60" spans="1:1025" ht="14.25" customHeight="1">
      <c r="A60" s="385"/>
      <c r="D60" s="385"/>
      <c r="E60" s="385"/>
      <c r="F60" s="385"/>
      <c r="G60" s="385"/>
      <c r="H60" s="385"/>
      <c r="I60" s="385"/>
      <c r="J60" s="385"/>
      <c r="K60" s="385"/>
    </row>
    <row r="61" spans="1:1025" ht="14.25" customHeight="1">
      <c r="A61" s="385"/>
      <c r="D61" s="385"/>
      <c r="E61" s="385"/>
      <c r="F61" s="385"/>
      <c r="G61" s="385"/>
      <c r="H61" s="385"/>
      <c r="I61" s="385"/>
      <c r="J61" s="385"/>
      <c r="K61" s="385"/>
    </row>
    <row r="62" spans="1:1025" ht="14.25" customHeight="1">
      <c r="A62" s="385"/>
      <c r="D62" s="385"/>
      <c r="E62" s="385"/>
      <c r="F62" s="385"/>
      <c r="G62" s="385"/>
      <c r="H62" s="385"/>
      <c r="I62" s="385"/>
      <c r="J62" s="385"/>
      <c r="K62" s="385"/>
    </row>
    <row r="63" spans="1:1025" ht="14.25" customHeight="1">
      <c r="A63" s="385"/>
      <c r="D63" s="385"/>
      <c r="E63" s="385"/>
      <c r="F63" s="385"/>
      <c r="G63" s="385"/>
      <c r="H63" s="385"/>
      <c r="I63" s="385"/>
      <c r="J63" s="385"/>
      <c r="K63" s="385"/>
    </row>
    <row r="64" spans="1:1025" s="52" customFormat="1" ht="14.25" customHeight="1">
      <c r="A64" s="385"/>
      <c r="B64" s="121"/>
      <c r="C64" s="121"/>
      <c r="D64" s="385"/>
      <c r="E64" s="385"/>
      <c r="F64" s="385"/>
      <c r="G64" s="385"/>
      <c r="H64" s="385"/>
      <c r="I64" s="385"/>
      <c r="J64" s="385"/>
      <c r="K64" s="385"/>
      <c r="O64" s="53"/>
    </row>
    <row r="65" spans="1:15" s="52" customFormat="1" ht="14.25" customHeight="1">
      <c r="A65" s="385"/>
      <c r="B65" s="121"/>
      <c r="C65" s="121"/>
      <c r="D65" s="385"/>
      <c r="E65" s="385"/>
      <c r="F65" s="385"/>
      <c r="G65" s="385"/>
      <c r="H65" s="385"/>
      <c r="I65" s="385"/>
      <c r="J65" s="385"/>
      <c r="K65" s="385"/>
      <c r="O65" s="53"/>
    </row>
    <row r="66" spans="1:15" s="52" customFormat="1" ht="14.25" customHeight="1">
      <c r="A66" s="385"/>
      <c r="B66" s="121"/>
      <c r="C66" s="121"/>
      <c r="D66" s="385"/>
      <c r="E66" s="385"/>
      <c r="F66" s="385"/>
      <c r="G66" s="385"/>
      <c r="H66" s="385"/>
      <c r="I66" s="385"/>
      <c r="J66" s="385"/>
      <c r="K66" s="385"/>
      <c r="O66" s="53"/>
    </row>
    <row r="67" spans="1:15" s="52" customFormat="1" ht="14.25" customHeight="1">
      <c r="A67" s="385"/>
      <c r="B67" s="121"/>
      <c r="C67" s="121"/>
      <c r="D67" s="385"/>
      <c r="E67" s="385"/>
      <c r="F67" s="385"/>
      <c r="G67" s="385"/>
      <c r="H67" s="385"/>
      <c r="I67" s="385"/>
      <c r="J67" s="385"/>
      <c r="K67" s="385"/>
      <c r="O67" s="53"/>
    </row>
    <row r="68" spans="1:15" s="52" customFormat="1" ht="14.25" customHeight="1">
      <c r="A68" s="385"/>
      <c r="B68" s="121"/>
      <c r="C68" s="121"/>
      <c r="D68" s="385"/>
      <c r="E68" s="385"/>
      <c r="F68" s="385"/>
      <c r="G68" s="385"/>
      <c r="H68" s="385"/>
      <c r="I68" s="385"/>
      <c r="J68" s="385"/>
      <c r="K68" s="385"/>
      <c r="O68" s="53"/>
    </row>
    <row r="69" spans="1:15" s="52" customFormat="1" ht="14.25" customHeight="1">
      <c r="A69" s="385"/>
      <c r="B69" s="121"/>
      <c r="C69" s="121"/>
      <c r="D69" s="385"/>
      <c r="E69" s="385"/>
      <c r="F69" s="385"/>
      <c r="G69" s="385"/>
      <c r="H69" s="385"/>
      <c r="I69" s="385"/>
      <c r="J69" s="385"/>
      <c r="K69" s="385"/>
      <c r="O69" s="53"/>
    </row>
    <row r="70" spans="1:15" s="52" customFormat="1" ht="14.25" customHeight="1">
      <c r="A70" s="385"/>
      <c r="B70" s="121"/>
      <c r="C70" s="121"/>
      <c r="D70" s="385"/>
      <c r="E70" s="385"/>
      <c r="F70" s="385"/>
      <c r="G70" s="385"/>
      <c r="H70" s="385"/>
      <c r="I70" s="385"/>
      <c r="J70" s="385"/>
      <c r="K70" s="385"/>
      <c r="O70" s="53"/>
    </row>
    <row r="71" spans="1:15" s="52" customFormat="1" ht="14.25" customHeight="1">
      <c r="A71" s="385"/>
      <c r="B71" s="121"/>
      <c r="C71" s="121"/>
      <c r="D71" s="385"/>
      <c r="E71" s="385"/>
      <c r="F71" s="385"/>
      <c r="G71" s="385"/>
      <c r="H71" s="385"/>
      <c r="I71" s="385"/>
      <c r="J71" s="385"/>
      <c r="K71" s="385"/>
      <c r="O71" s="53"/>
    </row>
    <row r="72" spans="1:15" s="52" customFormat="1" ht="14.25" customHeight="1">
      <c r="A72" s="385"/>
      <c r="B72" s="121"/>
      <c r="C72" s="121"/>
      <c r="D72" s="385"/>
      <c r="E72" s="385"/>
      <c r="F72" s="385"/>
      <c r="G72" s="385"/>
      <c r="H72" s="385"/>
      <c r="I72" s="385"/>
      <c r="J72" s="385"/>
      <c r="K72" s="385"/>
      <c r="O72" s="53"/>
    </row>
    <row r="73" spans="1:15" s="52" customFormat="1" ht="14.25" customHeight="1">
      <c r="A73" s="385"/>
      <c r="B73" s="121"/>
      <c r="C73" s="121"/>
      <c r="D73" s="385"/>
      <c r="E73" s="385"/>
      <c r="F73" s="385"/>
      <c r="G73" s="385"/>
      <c r="H73" s="385"/>
      <c r="I73" s="385"/>
      <c r="J73" s="385"/>
      <c r="K73" s="385"/>
      <c r="O73" s="53"/>
    </row>
    <row r="74" spans="1:15" s="52" customFormat="1" ht="14.25" customHeight="1">
      <c r="A74" s="385"/>
      <c r="B74" s="121"/>
      <c r="C74" s="121"/>
      <c r="D74" s="385"/>
      <c r="E74" s="385"/>
      <c r="F74" s="385"/>
      <c r="G74" s="385"/>
      <c r="H74" s="385"/>
      <c r="I74" s="385"/>
      <c r="J74" s="488"/>
      <c r="K74" s="385"/>
      <c r="O74" s="53"/>
    </row>
    <row r="75" spans="1:15" s="52" customFormat="1" ht="14.25" customHeight="1">
      <c r="A75" s="385"/>
      <c r="B75" s="121"/>
      <c r="C75" s="121"/>
      <c r="D75" s="385"/>
      <c r="E75" s="385"/>
      <c r="F75" s="385"/>
      <c r="G75" s="385"/>
      <c r="H75" s="385"/>
      <c r="I75" s="385"/>
      <c r="J75" s="385"/>
      <c r="K75" s="385"/>
      <c r="O75" s="53"/>
    </row>
    <row r="76" spans="1:15" s="52" customFormat="1" ht="14.25" customHeight="1">
      <c r="A76" s="385"/>
      <c r="B76" s="121"/>
      <c r="C76" s="121"/>
      <c r="D76" s="385"/>
      <c r="E76" s="385"/>
      <c r="F76" s="385"/>
      <c r="G76" s="385"/>
      <c r="H76" s="385"/>
      <c r="I76" s="385"/>
      <c r="J76" s="385"/>
      <c r="K76" s="385"/>
      <c r="O76" s="53"/>
    </row>
    <row r="77" spans="1:15" s="52" customFormat="1" ht="14.25" customHeight="1">
      <c r="A77" s="385"/>
      <c r="B77" s="121"/>
      <c r="C77" s="121"/>
      <c r="D77" s="385"/>
      <c r="E77" s="385"/>
      <c r="F77" s="385"/>
      <c r="G77" s="385"/>
      <c r="H77" s="385"/>
      <c r="I77" s="385"/>
      <c r="J77" s="385"/>
      <c r="K77" s="385"/>
      <c r="O77" s="53"/>
    </row>
    <row r="78" spans="1:15" s="52" customFormat="1" ht="14.25" customHeight="1">
      <c r="A78" s="385"/>
      <c r="B78" s="121"/>
      <c r="C78" s="121"/>
      <c r="D78" s="385"/>
      <c r="E78" s="385"/>
      <c r="F78" s="385"/>
      <c r="G78" s="385"/>
      <c r="H78" s="385"/>
      <c r="I78" s="385"/>
      <c r="J78" s="385"/>
      <c r="K78" s="385"/>
      <c r="O78" s="53"/>
    </row>
    <row r="79" spans="1:15" s="52" customFormat="1" ht="14.25" customHeight="1">
      <c r="A79" s="385"/>
      <c r="B79" s="121"/>
      <c r="C79" s="121"/>
      <c r="D79" s="385"/>
      <c r="E79" s="385"/>
      <c r="F79" s="385"/>
      <c r="G79" s="385"/>
      <c r="H79" s="385"/>
      <c r="I79" s="385"/>
      <c r="J79" s="385"/>
      <c r="K79" s="385"/>
      <c r="O79" s="53"/>
    </row>
    <row r="80" spans="1:15" s="52" customFormat="1" ht="14.25" customHeight="1">
      <c r="A80" s="385"/>
      <c r="B80" s="121"/>
      <c r="C80" s="121"/>
      <c r="D80" s="385"/>
      <c r="E80" s="385"/>
      <c r="F80" s="385"/>
      <c r="G80" s="385"/>
      <c r="H80" s="385"/>
      <c r="I80" s="385"/>
      <c r="J80" s="385"/>
      <c r="K80" s="385"/>
      <c r="O80" s="53"/>
    </row>
    <row r="81" spans="1:11" ht="14.25" customHeight="1">
      <c r="A81" s="385"/>
      <c r="D81" s="385"/>
      <c r="E81" s="385"/>
      <c r="F81" s="385"/>
      <c r="G81" s="385"/>
      <c r="H81" s="385"/>
      <c r="I81" s="385"/>
      <c r="J81" s="385"/>
      <c r="K81" s="385"/>
    </row>
    <row r="82" spans="1:11" ht="14.25" customHeight="1">
      <c r="A82" s="385"/>
      <c r="D82" s="385"/>
      <c r="E82" s="385"/>
      <c r="F82" s="385"/>
      <c r="G82" s="385"/>
      <c r="H82" s="385"/>
      <c r="I82" s="385"/>
      <c r="J82" s="385"/>
      <c r="K82" s="385"/>
    </row>
    <row r="83" spans="1:11" ht="14.25" customHeight="1">
      <c r="A83" s="385"/>
      <c r="D83" s="385"/>
      <c r="E83" s="385"/>
      <c r="F83" s="385"/>
      <c r="G83" s="385"/>
      <c r="H83" s="385"/>
      <c r="I83" s="385"/>
      <c r="J83" s="385"/>
      <c r="K83" s="385"/>
    </row>
    <row r="84" spans="1:11" ht="14.25" customHeight="1">
      <c r="A84" s="385"/>
      <c r="D84" s="385"/>
      <c r="E84" s="385"/>
      <c r="F84" s="385"/>
      <c r="G84" s="385"/>
      <c r="H84" s="385"/>
      <c r="I84" s="385"/>
      <c r="J84" s="385"/>
      <c r="K84" s="385"/>
    </row>
    <row r="85" spans="1:11" ht="14.25" customHeight="1">
      <c r="A85" s="385"/>
      <c r="D85" s="385"/>
      <c r="E85" s="385"/>
      <c r="F85" s="385"/>
      <c r="G85" s="385"/>
      <c r="H85" s="385"/>
      <c r="I85" s="385"/>
      <c r="J85" s="385"/>
      <c r="K85" s="385"/>
    </row>
    <row r="86" spans="1:11" ht="14.25" customHeight="1">
      <c r="A86" s="385"/>
      <c r="D86" s="385"/>
      <c r="E86" s="385"/>
      <c r="F86" s="385"/>
      <c r="G86" s="385"/>
      <c r="H86" s="385"/>
      <c r="I86" s="385"/>
      <c r="J86" s="385"/>
      <c r="K86" s="385"/>
    </row>
    <row r="87" spans="1:11" ht="14.25" customHeight="1">
      <c r="A87" s="385"/>
      <c r="D87" s="385"/>
      <c r="E87" s="385"/>
      <c r="F87" s="385"/>
      <c r="G87" s="385"/>
      <c r="H87" s="385"/>
      <c r="I87" s="385"/>
      <c r="J87" s="385"/>
      <c r="K87" s="385"/>
    </row>
    <row r="88" spans="1:11" ht="14.25" customHeight="1">
      <c r="A88" s="385"/>
      <c r="D88" s="385"/>
      <c r="E88" s="385"/>
      <c r="F88" s="385"/>
      <c r="G88" s="385"/>
      <c r="H88" s="385"/>
      <c r="I88" s="385"/>
      <c r="J88" s="385"/>
      <c r="K88" s="385"/>
    </row>
    <row r="89" spans="1:11" ht="14.25" customHeight="1">
      <c r="A89" s="385"/>
      <c r="D89" s="385"/>
      <c r="E89" s="385"/>
      <c r="F89" s="385"/>
      <c r="G89" s="385"/>
      <c r="H89" s="385"/>
      <c r="I89" s="385"/>
      <c r="J89" s="385"/>
      <c r="K89" s="385"/>
    </row>
    <row r="90" spans="1:11" ht="14.25" customHeight="1">
      <c r="A90" s="385"/>
      <c r="D90" s="385"/>
      <c r="E90" s="385"/>
      <c r="F90" s="385"/>
      <c r="G90" s="385"/>
      <c r="H90" s="385"/>
      <c r="I90" s="385"/>
      <c r="J90" s="385"/>
      <c r="K90" s="385"/>
    </row>
    <row r="91" spans="1:11" ht="14.25" customHeight="1">
      <c r="A91" s="385"/>
      <c r="D91" s="385"/>
      <c r="E91" s="385"/>
      <c r="F91" s="385"/>
      <c r="G91" s="385"/>
      <c r="H91" s="385"/>
      <c r="I91" s="385"/>
      <c r="J91" s="385"/>
      <c r="K91" s="385"/>
    </row>
    <row r="92" spans="1:11" ht="14.25" customHeight="1">
      <c r="A92" s="385"/>
      <c r="D92" s="385"/>
      <c r="E92" s="385"/>
      <c r="F92" s="385"/>
      <c r="G92" s="385"/>
      <c r="H92" s="385"/>
      <c r="I92" s="385"/>
      <c r="J92" s="385"/>
      <c r="K92" s="385"/>
    </row>
    <row r="93" spans="1:11" ht="14.25" customHeight="1">
      <c r="A93" s="385"/>
      <c r="D93" s="385"/>
      <c r="E93" s="385"/>
      <c r="F93" s="385"/>
      <c r="G93" s="385"/>
      <c r="H93" s="385"/>
      <c r="I93" s="385"/>
      <c r="J93" s="385"/>
      <c r="K93" s="385"/>
    </row>
    <row r="94" spans="1:11" ht="14.25" customHeight="1">
      <c r="A94" s="385"/>
      <c r="D94" s="385"/>
      <c r="E94" s="385"/>
      <c r="F94" s="385"/>
      <c r="G94" s="385"/>
      <c r="H94" s="385"/>
      <c r="I94" s="385"/>
      <c r="J94" s="385"/>
      <c r="K94" s="385"/>
    </row>
    <row r="95" spans="1:11" ht="14.25" customHeight="1">
      <c r="A95" s="385"/>
      <c r="D95" s="385"/>
      <c r="E95" s="385"/>
      <c r="F95" s="385"/>
      <c r="G95" s="385"/>
      <c r="H95" s="385"/>
      <c r="I95" s="385"/>
      <c r="J95" s="385"/>
      <c r="K95" s="385"/>
    </row>
    <row r="96" spans="1:11" ht="14.25" customHeight="1">
      <c r="A96" s="385"/>
      <c r="D96" s="385"/>
      <c r="E96" s="385"/>
      <c r="F96" s="385"/>
      <c r="G96" s="385"/>
      <c r="H96" s="385"/>
      <c r="I96" s="385"/>
      <c r="J96" s="385"/>
      <c r="K96" s="385"/>
    </row>
    <row r="97" spans="1:11" ht="14.25" customHeight="1">
      <c r="A97" s="385"/>
      <c r="D97" s="385"/>
      <c r="E97" s="385"/>
      <c r="F97" s="385"/>
      <c r="G97" s="385"/>
      <c r="H97" s="385"/>
      <c r="I97" s="385"/>
      <c r="J97" s="385"/>
      <c r="K97" s="385"/>
    </row>
    <row r="98" spans="1:11" ht="14.25" customHeight="1">
      <c r="A98" s="385"/>
      <c r="D98" s="385"/>
      <c r="E98" s="385"/>
      <c r="F98" s="385"/>
      <c r="G98" s="385"/>
      <c r="H98" s="385"/>
      <c r="I98" s="385"/>
      <c r="J98" s="385"/>
      <c r="K98" s="385"/>
    </row>
    <row r="99" spans="1:11" ht="14.25" customHeight="1">
      <c r="A99" s="385"/>
      <c r="D99" s="385"/>
      <c r="E99" s="385"/>
      <c r="F99" s="385"/>
      <c r="G99" s="385"/>
      <c r="H99" s="385"/>
      <c r="I99" s="385"/>
      <c r="J99" s="385"/>
      <c r="K99" s="385"/>
    </row>
    <row r="100" spans="1:11" ht="14.25" customHeight="1">
      <c r="A100" s="385"/>
      <c r="D100" s="385"/>
      <c r="E100" s="385"/>
      <c r="F100" s="385"/>
      <c r="G100" s="385"/>
      <c r="H100" s="385"/>
      <c r="I100" s="385"/>
      <c r="J100" s="385"/>
      <c r="K100" s="385"/>
    </row>
    <row r="101" spans="1:11" ht="14.25" customHeight="1">
      <c r="A101" s="385"/>
      <c r="D101" s="385"/>
      <c r="E101" s="385"/>
      <c r="F101" s="385"/>
      <c r="G101" s="385"/>
      <c r="H101" s="385"/>
      <c r="I101" s="385"/>
      <c r="J101" s="385"/>
      <c r="K101" s="385"/>
    </row>
    <row r="102" spans="1:11" ht="14.25" customHeight="1">
      <c r="A102" s="385"/>
      <c r="D102" s="385"/>
      <c r="E102" s="385"/>
      <c r="F102" s="385"/>
      <c r="G102" s="385"/>
      <c r="H102" s="385"/>
      <c r="I102" s="385"/>
      <c r="J102" s="385"/>
      <c r="K102" s="385"/>
    </row>
    <row r="103" spans="1:11" ht="14.25" customHeight="1">
      <c r="A103" s="385"/>
      <c r="D103" s="385"/>
      <c r="E103" s="385"/>
      <c r="F103" s="385"/>
      <c r="G103" s="385"/>
      <c r="H103" s="385"/>
      <c r="I103" s="385"/>
      <c r="J103" s="385"/>
      <c r="K103" s="385"/>
    </row>
    <row r="104" spans="1:11" ht="14.25" customHeight="1">
      <c r="A104" s="385"/>
      <c r="D104" s="385"/>
      <c r="E104" s="385"/>
      <c r="F104" s="385"/>
      <c r="G104" s="385"/>
      <c r="H104" s="385"/>
      <c r="I104" s="385"/>
      <c r="J104" s="385"/>
      <c r="K104" s="385"/>
    </row>
    <row r="105" spans="1:11" ht="14.25" customHeight="1">
      <c r="A105" s="385"/>
      <c r="D105" s="385"/>
      <c r="E105" s="385"/>
      <c r="F105" s="385"/>
      <c r="G105" s="385"/>
      <c r="H105" s="385"/>
      <c r="I105" s="385"/>
      <c r="J105" s="385"/>
      <c r="K105" s="385"/>
    </row>
    <row r="106" spans="1:11" ht="14.25" customHeight="1">
      <c r="A106" s="385"/>
      <c r="D106" s="385"/>
      <c r="E106" s="385"/>
      <c r="F106" s="385"/>
      <c r="G106" s="385"/>
      <c r="H106" s="385"/>
      <c r="I106" s="385"/>
      <c r="J106" s="385"/>
      <c r="K106" s="385"/>
    </row>
    <row r="107" spans="1:11" ht="14.25" customHeight="1">
      <c r="A107" s="385"/>
      <c r="D107" s="385"/>
      <c r="E107" s="385"/>
      <c r="F107" s="385"/>
      <c r="G107" s="385"/>
      <c r="H107" s="385"/>
      <c r="I107" s="385"/>
      <c r="J107" s="385"/>
      <c r="K107" s="385"/>
    </row>
    <row r="108" spans="1:11" ht="14.25" customHeight="1">
      <c r="A108" s="385"/>
      <c r="D108" s="385"/>
      <c r="E108" s="385"/>
      <c r="F108" s="385"/>
      <c r="G108" s="385"/>
      <c r="H108" s="385"/>
      <c r="I108" s="385"/>
      <c r="J108" s="385"/>
      <c r="K108" s="385"/>
    </row>
    <row r="109" spans="1:11" ht="14.25" customHeight="1">
      <c r="A109" s="385"/>
      <c r="D109" s="385"/>
      <c r="E109" s="385"/>
      <c r="F109" s="385"/>
      <c r="G109" s="385"/>
      <c r="H109" s="385"/>
      <c r="I109" s="385"/>
      <c r="J109" s="385"/>
      <c r="K109" s="385"/>
    </row>
    <row r="110" spans="1:11" ht="14.25" customHeight="1">
      <c r="A110" s="385"/>
      <c r="D110" s="385"/>
      <c r="E110" s="385"/>
      <c r="F110" s="385"/>
      <c r="G110" s="385"/>
      <c r="H110" s="385"/>
      <c r="I110" s="385"/>
      <c r="J110" s="385"/>
      <c r="K110" s="385"/>
    </row>
    <row r="111" spans="1:11" ht="14.25" customHeight="1">
      <c r="A111" s="385"/>
      <c r="D111" s="385"/>
      <c r="E111" s="385"/>
      <c r="F111" s="385"/>
      <c r="G111" s="385"/>
      <c r="H111" s="385"/>
      <c r="I111" s="385"/>
      <c r="J111" s="385"/>
      <c r="K111" s="385"/>
    </row>
    <row r="112" spans="1:11" ht="14.25" customHeight="1">
      <c r="A112" s="385"/>
      <c r="D112" s="385"/>
      <c r="E112" s="385"/>
      <c r="F112" s="385"/>
      <c r="G112" s="385"/>
      <c r="H112" s="385"/>
      <c r="I112" s="385"/>
      <c r="J112" s="385"/>
      <c r="K112" s="385"/>
    </row>
    <row r="113" spans="1:11" ht="14.25" customHeight="1">
      <c r="A113" s="385"/>
      <c r="D113" s="385"/>
      <c r="E113" s="385"/>
      <c r="F113" s="385"/>
      <c r="G113" s="385"/>
      <c r="H113" s="385"/>
      <c r="I113" s="385"/>
      <c r="J113" s="385"/>
      <c r="K113" s="385"/>
    </row>
    <row r="114" spans="1:11" ht="14.25" customHeight="1">
      <c r="A114" s="385"/>
      <c r="D114" s="385"/>
      <c r="E114" s="385"/>
      <c r="F114" s="385"/>
      <c r="G114" s="385"/>
      <c r="H114" s="385"/>
      <c r="I114" s="385"/>
      <c r="J114" s="385"/>
      <c r="K114" s="385"/>
    </row>
    <row r="115" spans="1:11" ht="14.25" customHeight="1">
      <c r="A115" s="385"/>
      <c r="D115" s="385"/>
      <c r="E115" s="385"/>
      <c r="F115" s="385"/>
      <c r="G115" s="385"/>
      <c r="H115" s="385"/>
      <c r="I115" s="385"/>
      <c r="J115" s="385"/>
      <c r="K115" s="385"/>
    </row>
    <row r="116" spans="1:11" ht="14.25" customHeight="1">
      <c r="A116" s="385"/>
      <c r="D116" s="385"/>
      <c r="E116" s="385"/>
      <c r="F116" s="385"/>
      <c r="G116" s="385"/>
      <c r="H116" s="385"/>
      <c r="I116" s="385"/>
      <c r="J116" s="385"/>
      <c r="K116" s="385"/>
    </row>
    <row r="117" spans="1:11" ht="14.25" customHeight="1">
      <c r="A117" s="385"/>
      <c r="D117" s="385"/>
      <c r="E117" s="385"/>
      <c r="F117" s="385"/>
      <c r="G117" s="385"/>
      <c r="H117" s="385"/>
      <c r="I117" s="385"/>
      <c r="J117" s="385"/>
      <c r="K117" s="385"/>
    </row>
    <row r="118" spans="1:11" ht="14.25" customHeight="1">
      <c r="A118" s="385"/>
      <c r="D118" s="385"/>
      <c r="E118" s="385"/>
      <c r="F118" s="385"/>
      <c r="G118" s="385"/>
      <c r="H118" s="385"/>
      <c r="I118" s="385"/>
      <c r="J118" s="385"/>
      <c r="K118" s="385"/>
    </row>
    <row r="119" spans="1:11" ht="14.25" customHeight="1">
      <c r="A119" s="385"/>
      <c r="D119" s="385"/>
      <c r="E119" s="385"/>
      <c r="F119" s="385"/>
      <c r="G119" s="385"/>
      <c r="H119" s="385"/>
      <c r="I119" s="385"/>
      <c r="J119" s="385"/>
      <c r="K119" s="385"/>
    </row>
    <row r="120" spans="1:11" ht="14.25" customHeight="1">
      <c r="A120" s="385"/>
      <c r="D120" s="385"/>
      <c r="E120" s="385"/>
      <c r="F120" s="385"/>
      <c r="G120" s="385"/>
      <c r="H120" s="385"/>
      <c r="I120" s="385"/>
      <c r="J120" s="385"/>
      <c r="K120" s="385"/>
    </row>
    <row r="121" spans="1:11" ht="14.25" customHeight="1">
      <c r="A121" s="385"/>
      <c r="D121" s="385"/>
      <c r="E121" s="385"/>
      <c r="F121" s="385"/>
      <c r="G121" s="385"/>
      <c r="H121" s="385"/>
      <c r="I121" s="385"/>
      <c r="J121" s="385"/>
      <c r="K121" s="385"/>
    </row>
    <row r="122" spans="1:11" ht="14.25" customHeight="1">
      <c r="A122" s="385"/>
      <c r="D122" s="385"/>
      <c r="E122" s="385"/>
      <c r="F122" s="385"/>
      <c r="G122" s="385"/>
      <c r="H122" s="385"/>
      <c r="I122" s="385"/>
      <c r="J122" s="385"/>
      <c r="K122" s="385"/>
    </row>
    <row r="123" spans="1:11" ht="14.25" customHeight="1">
      <c r="A123" s="385"/>
      <c r="D123" s="385"/>
      <c r="E123" s="385"/>
      <c r="F123" s="385"/>
      <c r="G123" s="385"/>
      <c r="H123" s="385"/>
      <c r="I123" s="385"/>
      <c r="J123" s="385"/>
      <c r="K123" s="385"/>
    </row>
    <row r="124" spans="1:11" ht="14.25" customHeight="1">
      <c r="A124" s="385"/>
      <c r="D124" s="385"/>
      <c r="E124" s="385"/>
      <c r="F124" s="385"/>
      <c r="G124" s="385"/>
      <c r="H124" s="385"/>
      <c r="I124" s="385"/>
      <c r="J124" s="385"/>
      <c r="K124" s="385"/>
    </row>
    <row r="125" spans="1:11" ht="14.25" customHeight="1"/>
    <row r="126" spans="1:11" ht="14.25" customHeight="1"/>
  </sheetData>
  <mergeCells count="30">
    <mergeCell ref="A1:B1"/>
    <mergeCell ref="A5:K5"/>
    <mergeCell ref="A7:A8"/>
    <mergeCell ref="B7:C8"/>
    <mergeCell ref="D7:H7"/>
    <mergeCell ref="I7:I8"/>
    <mergeCell ref="J7:J8"/>
    <mergeCell ref="K7:K8"/>
    <mergeCell ref="A9:K9"/>
    <mergeCell ref="A10:K10"/>
    <mergeCell ref="A14:K14"/>
    <mergeCell ref="B18:C18"/>
    <mergeCell ref="A19:K19"/>
    <mergeCell ref="B20:C20"/>
    <mergeCell ref="B21:C21"/>
    <mergeCell ref="B22:C22"/>
    <mergeCell ref="A23:K23"/>
    <mergeCell ref="A24:K24"/>
    <mergeCell ref="A30:K30"/>
    <mergeCell ref="A38:K38"/>
    <mergeCell ref="A43:K43"/>
    <mergeCell ref="A55:K55"/>
    <mergeCell ref="A48:K48"/>
    <mergeCell ref="A47:K47"/>
    <mergeCell ref="E49:F49"/>
    <mergeCell ref="E50:F50"/>
    <mergeCell ref="E51:F51"/>
    <mergeCell ref="E52:F52"/>
    <mergeCell ref="E53:F53"/>
    <mergeCell ref="E54:F54"/>
  </mergeCells>
  <hyperlinks>
    <hyperlink ref="A5" location="Меню!A1" display="ИДН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AMK166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15.5703125" defaultRowHeight="15"/>
  <cols>
    <col min="1" max="1" width="13.140625" style="52" customWidth="1"/>
    <col min="2" max="2" width="15.85546875" style="52" customWidth="1"/>
    <col min="3" max="3" width="12.140625" style="52" customWidth="1"/>
    <col min="4" max="4" width="14.140625" style="52" customWidth="1"/>
    <col min="5" max="5" width="13.85546875" style="52" customWidth="1"/>
    <col min="6" max="6" width="13.85546875" style="1703" customWidth="1"/>
    <col min="7" max="7" width="10" style="52" customWidth="1"/>
    <col min="8" max="8" width="10.140625" style="52" customWidth="1"/>
    <col min="9" max="9" width="7.5703125" style="52" customWidth="1"/>
    <col min="10" max="10" width="8.140625" style="52" customWidth="1"/>
    <col min="11" max="11" width="9.140625" style="52" customWidth="1"/>
    <col min="12" max="13" width="8.42578125" style="52" customWidth="1"/>
    <col min="14" max="14" width="9.28515625" style="52" customWidth="1"/>
    <col min="15" max="16" width="10.28515625" style="52" customWidth="1"/>
    <col min="17" max="17" width="12.85546875" style="386" customWidth="1"/>
    <col min="18" max="18" width="11.7109375" style="386" customWidth="1"/>
    <col min="19" max="19" width="13.85546875" style="386" customWidth="1"/>
    <col min="20" max="20" width="12.5703125" style="386" customWidth="1"/>
    <col min="21" max="1025" width="15.5703125" style="386"/>
  </cols>
  <sheetData>
    <row r="1" spans="1:21" ht="31.5" customHeight="1">
      <c r="A1" s="2115"/>
      <c r="B1" s="2115"/>
      <c r="S1" s="52"/>
      <c r="T1" s="52"/>
      <c r="U1" s="52"/>
    </row>
    <row r="2" spans="1:21">
      <c r="A2" s="60"/>
      <c r="B2" s="64"/>
      <c r="C2" s="60"/>
      <c r="D2" s="60"/>
      <c r="E2" s="62" t="s">
        <v>131</v>
      </c>
      <c r="F2" s="62"/>
      <c r="G2" s="57" t="s">
        <v>2</v>
      </c>
      <c r="H2" s="59"/>
      <c r="J2" s="59"/>
      <c r="K2" s="59"/>
      <c r="M2" s="59"/>
      <c r="S2" s="52"/>
      <c r="T2" s="52"/>
      <c r="U2" s="52"/>
    </row>
    <row r="3" spans="1:21">
      <c r="A3" s="61" t="s">
        <v>4</v>
      </c>
      <c r="B3" s="58" t="s">
        <v>5</v>
      </c>
      <c r="D3" s="60"/>
      <c r="E3" s="62" t="s">
        <v>132</v>
      </c>
      <c r="F3" s="62"/>
      <c r="G3" s="57" t="s">
        <v>7</v>
      </c>
      <c r="H3" s="59"/>
      <c r="J3" s="59"/>
      <c r="K3" s="59"/>
      <c r="M3" s="59"/>
      <c r="S3" s="52"/>
      <c r="T3" s="52"/>
      <c r="U3" s="52"/>
    </row>
    <row r="4" spans="1:21">
      <c r="B4" s="70"/>
      <c r="I4" s="65"/>
      <c r="M4" s="65"/>
      <c r="S4" s="52"/>
      <c r="T4" s="52"/>
      <c r="U4" s="52"/>
    </row>
    <row r="5" spans="1:21">
      <c r="A5" s="2116" t="s">
        <v>2269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S5" s="52"/>
      <c r="T5" s="52"/>
      <c r="U5" s="52"/>
    </row>
    <row r="6" spans="1:21">
      <c r="S6" s="52"/>
      <c r="T6" s="52"/>
      <c r="U6" s="52"/>
    </row>
    <row r="7" spans="1:21" ht="12.75" customHeight="1">
      <c r="A7" s="2144" t="s">
        <v>134</v>
      </c>
      <c r="B7" s="2145" t="s">
        <v>135</v>
      </c>
      <c r="C7" s="2146" t="s">
        <v>138</v>
      </c>
      <c r="D7" s="2146"/>
      <c r="E7" s="2146"/>
      <c r="F7" s="2146"/>
      <c r="G7" s="2146"/>
      <c r="H7" s="2146"/>
      <c r="I7" s="2146"/>
      <c r="J7" s="2146"/>
      <c r="K7" s="2308" t="s">
        <v>139</v>
      </c>
      <c r="L7" s="2147" t="s">
        <v>308</v>
      </c>
      <c r="M7" s="2148" t="s">
        <v>141</v>
      </c>
      <c r="S7" s="52"/>
      <c r="T7" s="52"/>
      <c r="U7" s="52"/>
    </row>
    <row r="8" spans="1:21" ht="57.6" customHeight="1">
      <c r="A8" s="2144"/>
      <c r="B8" s="2145"/>
      <c r="C8" s="162" t="s">
        <v>309</v>
      </c>
      <c r="D8" s="162" t="s">
        <v>310</v>
      </c>
      <c r="E8" s="162" t="s">
        <v>311</v>
      </c>
      <c r="F8" s="162" t="s">
        <v>8526</v>
      </c>
      <c r="G8" s="162" t="s">
        <v>130</v>
      </c>
      <c r="H8" s="162" t="s">
        <v>312</v>
      </c>
      <c r="I8" s="162" t="s">
        <v>146</v>
      </c>
      <c r="J8" s="162" t="s">
        <v>144</v>
      </c>
      <c r="K8" s="2308"/>
      <c r="L8" s="2147"/>
      <c r="M8" s="2148"/>
      <c r="N8" s="70"/>
      <c r="O8" s="70"/>
      <c r="P8" s="70"/>
      <c r="Q8" s="388"/>
      <c r="S8" s="70"/>
      <c r="T8" s="70"/>
      <c r="U8" s="70"/>
    </row>
    <row r="9" spans="1:21">
      <c r="A9" s="2293" t="s">
        <v>2270</v>
      </c>
      <c r="B9" s="2293"/>
      <c r="C9" s="2293"/>
      <c r="D9" s="2293"/>
      <c r="E9" s="2293"/>
      <c r="F9" s="2293"/>
      <c r="G9" s="2293"/>
      <c r="H9" s="2293"/>
      <c r="I9" s="2293"/>
      <c r="J9" s="2293"/>
      <c r="K9" s="2293"/>
      <c r="L9" s="2293"/>
      <c r="M9" s="2293"/>
      <c r="N9" s="70"/>
      <c r="O9" s="70"/>
      <c r="P9" s="70"/>
      <c r="Q9" s="388"/>
      <c r="S9" s="52"/>
      <c r="T9" s="52"/>
      <c r="U9" s="52"/>
    </row>
    <row r="10" spans="1:21">
      <c r="A10" s="2293" t="s">
        <v>2271</v>
      </c>
      <c r="B10" s="2293"/>
      <c r="C10" s="2293"/>
      <c r="D10" s="2293"/>
      <c r="E10" s="2293"/>
      <c r="F10" s="2293"/>
      <c r="G10" s="2293"/>
      <c r="H10" s="2293"/>
      <c r="I10" s="2293"/>
      <c r="J10" s="2293"/>
      <c r="K10" s="2293"/>
      <c r="L10" s="2293"/>
      <c r="M10" s="2293"/>
      <c r="N10" s="70"/>
      <c r="O10" s="70"/>
      <c r="P10" s="70"/>
      <c r="Q10" s="388"/>
      <c r="S10" s="52"/>
      <c r="T10" s="52"/>
      <c r="U10" s="52"/>
    </row>
    <row r="11" spans="1:21" ht="18" customHeight="1">
      <c r="A11" s="533" t="s">
        <v>2272</v>
      </c>
      <c r="B11" s="2306"/>
      <c r="C11" s="2306" t="s">
        <v>325</v>
      </c>
      <c r="D11" s="167">
        <v>16</v>
      </c>
      <c r="E11" s="2307" t="s">
        <v>316</v>
      </c>
      <c r="F11" s="1713"/>
      <c r="G11" s="167" t="s">
        <v>2273</v>
      </c>
      <c r="H11" s="167">
        <v>600</v>
      </c>
      <c r="I11" s="167">
        <v>2.9</v>
      </c>
      <c r="J11" s="167">
        <v>0.05</v>
      </c>
      <c r="K11" s="166" t="s">
        <v>158</v>
      </c>
      <c r="L11" s="167">
        <v>4205</v>
      </c>
      <c r="M11" s="168">
        <v>4545</v>
      </c>
      <c r="Q11" s="53"/>
      <c r="S11" s="52"/>
      <c r="T11" s="52"/>
      <c r="U11" s="52"/>
    </row>
    <row r="12" spans="1:21" ht="18" customHeight="1">
      <c r="A12" s="534" t="s">
        <v>2274</v>
      </c>
      <c r="B12" s="2306"/>
      <c r="C12" s="2306"/>
      <c r="D12" s="80">
        <v>20</v>
      </c>
      <c r="E12" s="2307"/>
      <c r="F12" s="1705"/>
      <c r="G12" s="80" t="s">
        <v>2273</v>
      </c>
      <c r="H12" s="80">
        <v>800</v>
      </c>
      <c r="I12" s="80">
        <v>7.5</v>
      </c>
      <c r="J12" s="80">
        <v>0.11</v>
      </c>
      <c r="K12" s="81" t="s">
        <v>158</v>
      </c>
      <c r="L12" s="80">
        <v>6785</v>
      </c>
      <c r="M12" s="169">
        <v>6990</v>
      </c>
      <c r="Q12" s="53"/>
      <c r="S12" s="52"/>
      <c r="T12" s="52"/>
      <c r="U12" s="52"/>
    </row>
    <row r="13" spans="1:21" ht="18" customHeight="1">
      <c r="A13" s="534" t="s">
        <v>2275</v>
      </c>
      <c r="B13" s="2306"/>
      <c r="C13" s="2306"/>
      <c r="D13" s="80"/>
      <c r="E13" s="2307"/>
      <c r="F13" s="1705"/>
      <c r="G13" s="80" t="s">
        <v>2273</v>
      </c>
      <c r="H13" s="80">
        <v>1000</v>
      </c>
      <c r="I13" s="80">
        <v>8</v>
      </c>
      <c r="J13" s="80">
        <v>0.15</v>
      </c>
      <c r="K13" s="81" t="s">
        <v>158</v>
      </c>
      <c r="L13" s="305">
        <v>8980</v>
      </c>
      <c r="M13" s="535">
        <v>9825</v>
      </c>
      <c r="Q13" s="53"/>
      <c r="S13" s="52"/>
      <c r="T13" s="52"/>
      <c r="U13" s="52"/>
    </row>
    <row r="14" spans="1:21" ht="18" customHeight="1">
      <c r="A14" s="534" t="s">
        <v>2276</v>
      </c>
      <c r="B14" s="2306"/>
      <c r="C14" s="2306"/>
      <c r="D14" s="80">
        <v>40</v>
      </c>
      <c r="E14" s="2307"/>
      <c r="F14" s="1705"/>
      <c r="G14" s="80" t="s">
        <v>2273</v>
      </c>
      <c r="H14" s="80">
        <v>1200</v>
      </c>
      <c r="I14" s="80">
        <v>9</v>
      </c>
      <c r="J14" s="80">
        <v>0.36</v>
      </c>
      <c r="K14" s="81" t="s">
        <v>158</v>
      </c>
      <c r="L14" s="80">
        <v>27395</v>
      </c>
      <c r="M14" s="169">
        <v>29590</v>
      </c>
      <c r="Q14" s="53"/>
      <c r="S14" s="52"/>
      <c r="T14" s="52"/>
      <c r="U14" s="52"/>
    </row>
    <row r="15" spans="1:21" ht="62.25" customHeight="1">
      <c r="A15" s="536" t="s">
        <v>2277</v>
      </c>
      <c r="B15" s="537"/>
      <c r="C15" s="537" t="s">
        <v>325</v>
      </c>
      <c r="D15" s="538">
        <v>30</v>
      </c>
      <c r="E15" s="538" t="s">
        <v>316</v>
      </c>
      <c r="F15" s="538"/>
      <c r="G15" s="538" t="s">
        <v>2273</v>
      </c>
      <c r="H15" s="538">
        <v>900</v>
      </c>
      <c r="I15" s="538">
        <v>8</v>
      </c>
      <c r="J15" s="538">
        <v>0.17</v>
      </c>
      <c r="K15" s="538" t="s">
        <v>158</v>
      </c>
      <c r="L15" s="538">
        <v>100410</v>
      </c>
      <c r="M15" s="539">
        <v>108440</v>
      </c>
      <c r="Q15" s="53"/>
      <c r="S15" s="52"/>
      <c r="T15" s="52"/>
      <c r="U15" s="52"/>
    </row>
    <row r="16" spans="1:21" ht="15.75" thickBot="1">
      <c r="A16" s="2305" t="s">
        <v>2278</v>
      </c>
      <c r="B16" s="2305"/>
      <c r="C16" s="2305"/>
      <c r="D16" s="2305"/>
      <c r="E16" s="2305"/>
      <c r="F16" s="2305"/>
      <c r="G16" s="2305"/>
      <c r="H16" s="2305"/>
      <c r="I16" s="2305"/>
      <c r="J16" s="2305"/>
      <c r="K16" s="2305"/>
      <c r="L16" s="2305"/>
      <c r="M16" s="2305"/>
      <c r="Q16" s="53"/>
      <c r="S16" s="52"/>
      <c r="T16" s="52"/>
      <c r="U16" s="52"/>
    </row>
    <row r="17" spans="1:21" ht="12" customHeight="1" thickBot="1">
      <c r="A17" s="533" t="s">
        <v>2279</v>
      </c>
      <c r="B17" s="2297"/>
      <c r="C17" s="2297" t="s">
        <v>314</v>
      </c>
      <c r="D17" s="181">
        <v>18</v>
      </c>
      <c r="E17" s="2299" t="s">
        <v>316</v>
      </c>
      <c r="F17" s="2292"/>
      <c r="G17" s="2210" t="s">
        <v>2273</v>
      </c>
      <c r="H17" s="167">
        <v>500</v>
      </c>
      <c r="I17" s="167">
        <v>3.1</v>
      </c>
      <c r="J17" s="167">
        <v>4.6600000000000003E-2</v>
      </c>
      <c r="K17" s="166" t="s">
        <v>327</v>
      </c>
      <c r="L17" s="167">
        <v>10625</v>
      </c>
      <c r="M17" s="168">
        <v>11730</v>
      </c>
      <c r="N17" s="541"/>
      <c r="Q17" s="53"/>
      <c r="S17" s="52"/>
      <c r="T17" s="52"/>
      <c r="U17" s="52"/>
    </row>
    <row r="18" spans="1:21" ht="15" customHeight="1" thickBot="1">
      <c r="A18" s="1732" t="s">
        <v>2280</v>
      </c>
      <c r="B18" s="2297"/>
      <c r="C18" s="2297"/>
      <c r="D18" s="80">
        <v>22</v>
      </c>
      <c r="E18" s="2299"/>
      <c r="F18" s="2210"/>
      <c r="G18" s="2299"/>
      <c r="H18" s="80">
        <v>600</v>
      </c>
      <c r="I18" s="80">
        <v>4</v>
      </c>
      <c r="J18" s="80">
        <v>0.06</v>
      </c>
      <c r="K18" s="81" t="s">
        <v>327</v>
      </c>
      <c r="L18" s="80">
        <v>13625</v>
      </c>
      <c r="M18" s="169">
        <v>15045</v>
      </c>
      <c r="N18" s="541"/>
      <c r="Q18" s="1722"/>
      <c r="S18" s="52"/>
      <c r="T18" s="52"/>
      <c r="U18" s="52"/>
    </row>
    <row r="19" spans="1:21" ht="11.45" customHeight="1" thickBot="1">
      <c r="A19" s="543" t="s">
        <v>2281</v>
      </c>
      <c r="B19" s="2297"/>
      <c r="C19" s="2297"/>
      <c r="D19" s="80">
        <v>26</v>
      </c>
      <c r="E19" s="2299"/>
      <c r="F19" s="2210"/>
      <c r="G19" s="2299"/>
      <c r="H19" s="80">
        <v>700</v>
      </c>
      <c r="I19" s="80">
        <v>4.95</v>
      </c>
      <c r="J19" s="80">
        <v>9.4E-2</v>
      </c>
      <c r="K19" s="81" t="s">
        <v>327</v>
      </c>
      <c r="L19" s="504">
        <v>19500</v>
      </c>
      <c r="M19" s="544">
        <v>21530</v>
      </c>
      <c r="N19" s="541"/>
      <c r="Q19" s="1722"/>
      <c r="S19" s="52"/>
      <c r="T19" s="52"/>
      <c r="U19" s="52"/>
    </row>
    <row r="20" spans="1:21" ht="15" customHeight="1" thickBot="1">
      <c r="A20" s="543" t="s">
        <v>2282</v>
      </c>
      <c r="B20" s="2297"/>
      <c r="C20" s="2297"/>
      <c r="D20" s="80">
        <v>30</v>
      </c>
      <c r="E20" s="2299"/>
      <c r="F20" s="2210"/>
      <c r="G20" s="2299"/>
      <c r="H20" s="80">
        <v>800</v>
      </c>
      <c r="I20" s="80">
        <v>7</v>
      </c>
      <c r="J20" s="80">
        <v>0.15</v>
      </c>
      <c r="K20" s="81" t="s">
        <v>327</v>
      </c>
      <c r="L20" s="504">
        <v>22500</v>
      </c>
      <c r="M20" s="544">
        <v>24840</v>
      </c>
      <c r="N20" s="541"/>
      <c r="Q20" s="1722"/>
      <c r="S20" s="52"/>
      <c r="T20" s="52"/>
      <c r="U20" s="52"/>
    </row>
    <row r="21" spans="1:21" ht="15" customHeight="1" thickBot="1">
      <c r="A21" s="543" t="s">
        <v>2283</v>
      </c>
      <c r="B21" s="2297"/>
      <c r="C21" s="2297"/>
      <c r="D21" s="80">
        <v>34</v>
      </c>
      <c r="E21" s="2299"/>
      <c r="F21" s="2210"/>
      <c r="G21" s="2299"/>
      <c r="H21" s="80">
        <v>900</v>
      </c>
      <c r="I21" s="80">
        <v>7.2</v>
      </c>
      <c r="J21" s="80">
        <v>0.16</v>
      </c>
      <c r="K21" s="81" t="s">
        <v>327</v>
      </c>
      <c r="L21" s="504">
        <v>29625</v>
      </c>
      <c r="M21" s="544">
        <v>32710</v>
      </c>
      <c r="N21" s="541"/>
      <c r="Q21" s="1722"/>
      <c r="S21" s="52"/>
      <c r="T21" s="52"/>
      <c r="U21" s="52"/>
    </row>
    <row r="22" spans="1:21" ht="15" customHeight="1" thickBot="1">
      <c r="A22" s="543" t="s">
        <v>2284</v>
      </c>
      <c r="B22" s="2297"/>
      <c r="C22" s="2297"/>
      <c r="D22" s="80">
        <v>38</v>
      </c>
      <c r="E22" s="2299"/>
      <c r="F22" s="2210"/>
      <c r="G22" s="2299"/>
      <c r="H22" s="80">
        <v>1000</v>
      </c>
      <c r="I22" s="80">
        <v>8</v>
      </c>
      <c r="J22" s="80">
        <v>0.27</v>
      </c>
      <c r="K22" s="81" t="s">
        <v>327</v>
      </c>
      <c r="L22" s="504">
        <v>35000</v>
      </c>
      <c r="M22" s="544">
        <v>38640</v>
      </c>
      <c r="N22" s="541"/>
      <c r="Q22" s="1722"/>
      <c r="S22" s="52"/>
      <c r="T22" s="52"/>
      <c r="U22" s="52"/>
    </row>
    <row r="23" spans="1:21" ht="15.75" customHeight="1" thickBot="1">
      <c r="A23" s="545" t="s">
        <v>2285</v>
      </c>
      <c r="B23" s="2297"/>
      <c r="C23" s="2297"/>
      <c r="D23" s="99">
        <v>45</v>
      </c>
      <c r="E23" s="2299"/>
      <c r="F23" s="2259"/>
      <c r="G23" s="2210"/>
      <c r="H23" s="288">
        <v>1200</v>
      </c>
      <c r="I23" s="288">
        <v>9.5</v>
      </c>
      <c r="J23" s="99">
        <v>0.35</v>
      </c>
      <c r="K23" s="140" t="s">
        <v>327</v>
      </c>
      <c r="L23" s="546">
        <v>51250</v>
      </c>
      <c r="M23" s="547">
        <v>56580</v>
      </c>
      <c r="N23" s="541"/>
      <c r="Q23" s="1722"/>
      <c r="S23" s="52"/>
      <c r="T23" s="52"/>
      <c r="U23" s="52"/>
    </row>
    <row r="24" spans="1:21" ht="15" customHeight="1" thickBot="1">
      <c r="A24" s="548" t="s">
        <v>2286</v>
      </c>
      <c r="B24" s="2297"/>
      <c r="C24" s="2211" t="s">
        <v>325</v>
      </c>
      <c r="D24" s="74">
        <v>22</v>
      </c>
      <c r="E24" s="2202" t="s">
        <v>316</v>
      </c>
      <c r="F24" s="2202"/>
      <c r="G24" s="2202" t="s">
        <v>2273</v>
      </c>
      <c r="H24" s="75">
        <v>600</v>
      </c>
      <c r="I24" s="75">
        <v>3.3</v>
      </c>
      <c r="J24" s="74">
        <v>0.05</v>
      </c>
      <c r="K24" s="149" t="s">
        <v>158</v>
      </c>
      <c r="L24" s="74">
        <v>8845</v>
      </c>
      <c r="M24" s="183">
        <v>9555</v>
      </c>
      <c r="N24" s="541"/>
      <c r="Q24" s="53"/>
      <c r="S24" s="52"/>
      <c r="T24" s="52"/>
      <c r="U24" s="52"/>
    </row>
    <row r="25" spans="1:21" ht="15" customHeight="1" thickBot="1">
      <c r="A25" s="534" t="s">
        <v>2287</v>
      </c>
      <c r="B25" s="2297"/>
      <c r="C25" s="2297"/>
      <c r="D25" s="80">
        <v>30</v>
      </c>
      <c r="E25" s="2202"/>
      <c r="F25" s="2210"/>
      <c r="G25" s="2202"/>
      <c r="H25" s="80">
        <v>800</v>
      </c>
      <c r="I25" s="80">
        <v>5.9</v>
      </c>
      <c r="J25" s="80">
        <v>0.106</v>
      </c>
      <c r="K25" s="81" t="s">
        <v>158</v>
      </c>
      <c r="L25" s="80">
        <v>13235</v>
      </c>
      <c r="M25" s="169">
        <v>14295</v>
      </c>
      <c r="N25" s="541"/>
      <c r="Q25" s="53"/>
      <c r="S25" s="52"/>
      <c r="T25" s="52"/>
      <c r="U25" s="52"/>
    </row>
    <row r="26" spans="1:21" ht="15.75" customHeight="1" thickBot="1">
      <c r="A26" s="549" t="s">
        <v>2288</v>
      </c>
      <c r="B26" s="2297"/>
      <c r="C26" s="2297"/>
      <c r="D26" s="99">
        <v>38</v>
      </c>
      <c r="E26" s="2202"/>
      <c r="F26" s="2294"/>
      <c r="G26" s="2202"/>
      <c r="H26" s="99">
        <v>1000</v>
      </c>
      <c r="I26" s="99">
        <v>8.1999999999999993</v>
      </c>
      <c r="J26" s="99">
        <v>0.16600000000000001</v>
      </c>
      <c r="K26" s="140" t="s">
        <v>158</v>
      </c>
      <c r="L26" s="99">
        <v>17070</v>
      </c>
      <c r="M26" s="185">
        <v>18435</v>
      </c>
      <c r="N26" s="541"/>
      <c r="Q26" s="53"/>
      <c r="S26" s="52"/>
      <c r="T26" s="52"/>
      <c r="U26" s="52"/>
    </row>
    <row r="27" spans="1:21" ht="20.25" customHeight="1" thickBot="1">
      <c r="A27" s="550" t="s">
        <v>2289</v>
      </c>
      <c r="B27" s="2140"/>
      <c r="C27" s="2298" t="s">
        <v>314</v>
      </c>
      <c r="D27" s="167">
        <v>22</v>
      </c>
      <c r="E27" s="2299" t="s">
        <v>332</v>
      </c>
      <c r="F27" s="2292"/>
      <c r="G27" s="2299" t="s">
        <v>2273</v>
      </c>
      <c r="H27" s="167" t="s">
        <v>333</v>
      </c>
      <c r="I27" s="167">
        <v>4</v>
      </c>
      <c r="J27" s="167">
        <v>7.1999999999999995E-2</v>
      </c>
      <c r="K27" s="166" t="s">
        <v>327</v>
      </c>
      <c r="L27" s="551">
        <v>16625</v>
      </c>
      <c r="M27" s="552">
        <v>18355</v>
      </c>
      <c r="N27" s="541"/>
      <c r="Q27" s="1722"/>
      <c r="S27" s="52"/>
      <c r="T27" s="52"/>
      <c r="U27" s="52"/>
    </row>
    <row r="28" spans="1:21" ht="20.25" customHeight="1" thickBot="1">
      <c r="A28" s="534" t="s">
        <v>2290</v>
      </c>
      <c r="B28" s="2140"/>
      <c r="C28" s="2140"/>
      <c r="D28" s="80">
        <v>30</v>
      </c>
      <c r="E28" s="2299"/>
      <c r="F28" s="2210"/>
      <c r="G28" s="2299"/>
      <c r="H28" s="80" t="s">
        <v>335</v>
      </c>
      <c r="I28" s="1718">
        <v>4.0999999999999996</v>
      </c>
      <c r="J28" s="1718">
        <v>9.9000000000000005E-2</v>
      </c>
      <c r="K28" s="81" t="s">
        <v>327</v>
      </c>
      <c r="L28" s="80">
        <v>21125</v>
      </c>
      <c r="M28" s="553">
        <v>23325</v>
      </c>
      <c r="N28" s="541"/>
      <c r="Q28" s="1722"/>
      <c r="S28" s="52"/>
      <c r="T28" s="52"/>
      <c r="U28" s="52"/>
    </row>
    <row r="29" spans="1:21" ht="20.25" customHeight="1" thickBot="1">
      <c r="A29" s="554" t="s">
        <v>2291</v>
      </c>
      <c r="B29" s="2140"/>
      <c r="C29" s="2298"/>
      <c r="D29" s="288">
        <v>38</v>
      </c>
      <c r="E29" s="2299"/>
      <c r="F29" s="2259"/>
      <c r="G29" s="2299"/>
      <c r="H29" s="288" t="s">
        <v>2292</v>
      </c>
      <c r="I29" s="1719">
        <v>7.5</v>
      </c>
      <c r="J29" s="1719">
        <v>0.18</v>
      </c>
      <c r="K29" s="289" t="s">
        <v>327</v>
      </c>
      <c r="L29" s="288">
        <v>43750</v>
      </c>
      <c r="M29" s="555">
        <v>48300</v>
      </c>
      <c r="N29" s="541"/>
      <c r="Q29" s="1722"/>
      <c r="S29" s="52"/>
      <c r="T29" s="52"/>
      <c r="U29" s="52"/>
    </row>
    <row r="30" spans="1:21" ht="20.25" customHeight="1" thickBot="1">
      <c r="A30" s="548" t="s">
        <v>2293</v>
      </c>
      <c r="B30" s="2140"/>
      <c r="C30" s="2287" t="s">
        <v>325</v>
      </c>
      <c r="D30" s="75">
        <v>22</v>
      </c>
      <c r="E30" s="2294" t="s">
        <v>332</v>
      </c>
      <c r="F30" s="2202"/>
      <c r="G30" s="2296" t="s">
        <v>2273</v>
      </c>
      <c r="H30" s="75" t="s">
        <v>333</v>
      </c>
      <c r="I30" s="75">
        <v>3</v>
      </c>
      <c r="J30" s="75">
        <v>4.2000000000000003E-2</v>
      </c>
      <c r="K30" s="76" t="s">
        <v>158</v>
      </c>
      <c r="L30" s="75">
        <v>12370</v>
      </c>
      <c r="M30" s="559">
        <v>13360</v>
      </c>
      <c r="N30" s="541"/>
      <c r="Q30" s="53"/>
      <c r="S30" s="52"/>
      <c r="T30" s="52"/>
      <c r="U30" s="52"/>
    </row>
    <row r="31" spans="1:21" ht="20.25" customHeight="1" thickBot="1">
      <c r="A31" s="560" t="s">
        <v>2294</v>
      </c>
      <c r="B31" s="2140"/>
      <c r="C31" s="2140"/>
      <c r="D31" s="172">
        <v>30</v>
      </c>
      <c r="E31" s="2294"/>
      <c r="F31" s="2294"/>
      <c r="G31" s="2294"/>
      <c r="H31" s="172" t="s">
        <v>335</v>
      </c>
      <c r="I31" s="172">
        <v>5.4</v>
      </c>
      <c r="J31" s="172">
        <v>7.8E-2</v>
      </c>
      <c r="K31" s="171" t="s">
        <v>158</v>
      </c>
      <c r="L31" s="172">
        <v>16135</v>
      </c>
      <c r="M31" s="561">
        <v>17425</v>
      </c>
      <c r="N31" s="541"/>
      <c r="Q31" s="53"/>
      <c r="S31" s="52"/>
      <c r="T31" s="52"/>
      <c r="U31" s="52"/>
    </row>
    <row r="32" spans="1:21" ht="15.75" thickBot="1">
      <c r="A32" s="2289" t="s">
        <v>2295</v>
      </c>
      <c r="B32" s="2289"/>
      <c r="C32" s="2289"/>
      <c r="D32" s="2289"/>
      <c r="E32" s="2289"/>
      <c r="F32" s="2289"/>
      <c r="G32" s="2289"/>
      <c r="H32" s="2289"/>
      <c r="I32" s="2289"/>
      <c r="J32" s="2289"/>
      <c r="K32" s="2289"/>
      <c r="L32" s="2289"/>
      <c r="M32" s="2289"/>
      <c r="Q32" s="53"/>
      <c r="S32" s="52"/>
      <c r="T32" s="52"/>
      <c r="U32" s="52"/>
    </row>
    <row r="33" spans="1:21" ht="12" customHeight="1" thickBot="1">
      <c r="A33" s="1729" t="s">
        <v>313</v>
      </c>
      <c r="B33" s="2297"/>
      <c r="C33" s="2297" t="s">
        <v>314</v>
      </c>
      <c r="D33" s="167">
        <v>5</v>
      </c>
      <c r="E33" s="2299" t="s">
        <v>316</v>
      </c>
      <c r="F33" s="2302" t="s">
        <v>8527</v>
      </c>
      <c r="G33" s="2292" t="s">
        <v>317</v>
      </c>
      <c r="H33" s="167">
        <v>300</v>
      </c>
      <c r="I33" s="1723">
        <v>0.49</v>
      </c>
      <c r="J33" s="1723">
        <v>3.3999999999999998E-3</v>
      </c>
      <c r="K33" s="166" t="s">
        <v>327</v>
      </c>
      <c r="L33" s="167">
        <v>2875</v>
      </c>
      <c r="M33" s="168">
        <v>3175</v>
      </c>
      <c r="Q33" s="1722"/>
      <c r="S33" s="52"/>
      <c r="T33" s="52"/>
      <c r="U33" s="52"/>
    </row>
    <row r="34" spans="1:21" ht="15.75" thickBot="1">
      <c r="A34" s="534" t="s">
        <v>318</v>
      </c>
      <c r="B34" s="2297"/>
      <c r="C34" s="2297"/>
      <c r="D34" s="80">
        <v>7</v>
      </c>
      <c r="E34" s="2299"/>
      <c r="F34" s="2303"/>
      <c r="G34" s="2299"/>
      <c r="H34" s="80">
        <v>400</v>
      </c>
      <c r="I34" s="1718">
        <v>0.65</v>
      </c>
      <c r="J34" s="1718">
        <v>6.0000000000000001E-3</v>
      </c>
      <c r="K34" s="81" t="s">
        <v>327</v>
      </c>
      <c r="L34" s="80">
        <v>3500</v>
      </c>
      <c r="M34" s="169">
        <v>3865</v>
      </c>
      <c r="Q34" s="1722"/>
      <c r="S34" s="52"/>
      <c r="T34" s="52"/>
      <c r="U34" s="52"/>
    </row>
    <row r="35" spans="1:21" ht="15" customHeight="1" thickBot="1">
      <c r="A35" s="534" t="s">
        <v>319</v>
      </c>
      <c r="B35" s="2297"/>
      <c r="C35" s="2297"/>
      <c r="D35" s="80">
        <v>8</v>
      </c>
      <c r="E35" s="2299"/>
      <c r="F35" s="2303"/>
      <c r="G35" s="2299"/>
      <c r="H35" s="80">
        <v>500</v>
      </c>
      <c r="I35" s="1718">
        <v>0.85</v>
      </c>
      <c r="J35" s="1718">
        <v>1.2999999999999999E-2</v>
      </c>
      <c r="K35" s="81" t="s">
        <v>327</v>
      </c>
      <c r="L35" s="80">
        <v>4125</v>
      </c>
      <c r="M35" s="169">
        <v>4555</v>
      </c>
      <c r="Q35" s="1722"/>
      <c r="S35" s="52"/>
      <c r="T35" s="52"/>
      <c r="U35" s="52"/>
    </row>
    <row r="36" spans="1:21" ht="15" customHeight="1" thickBot="1">
      <c r="A36" s="534" t="s">
        <v>320</v>
      </c>
      <c r="B36" s="2297"/>
      <c r="C36" s="2297"/>
      <c r="D36" s="80">
        <v>10</v>
      </c>
      <c r="E36" s="2299"/>
      <c r="F36" s="2303"/>
      <c r="G36" s="2299"/>
      <c r="H36" s="80">
        <v>600</v>
      </c>
      <c r="I36" s="1718">
        <v>1.1000000000000001</v>
      </c>
      <c r="J36" s="1718">
        <v>0.02</v>
      </c>
      <c r="K36" s="81" t="s">
        <v>327</v>
      </c>
      <c r="L36" s="80">
        <v>5625</v>
      </c>
      <c r="M36" s="169">
        <v>6210</v>
      </c>
      <c r="Q36" s="1722"/>
      <c r="S36" s="52"/>
      <c r="T36" s="52"/>
      <c r="U36" s="52"/>
    </row>
    <row r="37" spans="1:21" ht="15" customHeight="1" thickBot="1">
      <c r="A37" s="534" t="s">
        <v>321</v>
      </c>
      <c r="B37" s="2297"/>
      <c r="C37" s="2297"/>
      <c r="D37" s="80">
        <v>12</v>
      </c>
      <c r="E37" s="2299"/>
      <c r="F37" s="2303"/>
      <c r="G37" s="2299"/>
      <c r="H37" s="1718">
        <v>700</v>
      </c>
      <c r="I37" s="1718">
        <v>1.38</v>
      </c>
      <c r="J37" s="1718">
        <v>0.03</v>
      </c>
      <c r="K37" s="1169" t="s">
        <v>327</v>
      </c>
      <c r="L37" s="1718">
        <v>7875</v>
      </c>
      <c r="M37" s="169">
        <v>8695</v>
      </c>
      <c r="Q37" s="1710"/>
      <c r="S37" s="52"/>
      <c r="T37" s="52"/>
      <c r="U37" s="52"/>
    </row>
    <row r="38" spans="1:21" ht="36.75" thickBot="1">
      <c r="A38" s="534" t="s">
        <v>2296</v>
      </c>
      <c r="B38" s="2297"/>
      <c r="C38" s="2297"/>
      <c r="D38" s="80">
        <v>12</v>
      </c>
      <c r="E38" s="2299"/>
      <c r="F38" s="2303"/>
      <c r="G38" s="2299"/>
      <c r="H38" s="80">
        <v>700</v>
      </c>
      <c r="I38" s="1718">
        <v>1.38</v>
      </c>
      <c r="J38" s="80">
        <v>0.03</v>
      </c>
      <c r="K38" s="81" t="s">
        <v>327</v>
      </c>
      <c r="L38" s="80">
        <v>8125</v>
      </c>
      <c r="M38" s="169">
        <v>8970</v>
      </c>
      <c r="Q38" s="1722"/>
      <c r="S38" s="52"/>
      <c r="T38" s="52"/>
      <c r="U38" s="52"/>
    </row>
    <row r="39" spans="1:21" ht="15" customHeight="1" thickBot="1">
      <c r="A39" s="534" t="s">
        <v>322</v>
      </c>
      <c r="B39" s="2297"/>
      <c r="C39" s="2297"/>
      <c r="D39" s="80">
        <v>14</v>
      </c>
      <c r="E39" s="2299"/>
      <c r="F39" s="2303"/>
      <c r="G39" s="2299"/>
      <c r="H39" s="80">
        <v>800</v>
      </c>
      <c r="I39" s="1718">
        <v>1.65</v>
      </c>
      <c r="J39" s="1718">
        <v>3.9399999999999998E-2</v>
      </c>
      <c r="K39" s="81" t="s">
        <v>327</v>
      </c>
      <c r="L39" s="80">
        <v>9875</v>
      </c>
      <c r="M39" s="169">
        <v>10905</v>
      </c>
      <c r="Q39" s="1722"/>
      <c r="S39" s="52"/>
      <c r="T39" s="52"/>
      <c r="U39" s="52"/>
    </row>
    <row r="40" spans="1:21" ht="15.75" customHeight="1">
      <c r="A40" s="546" t="s">
        <v>323</v>
      </c>
      <c r="B40" s="2297"/>
      <c r="C40" s="2297"/>
      <c r="D40" s="288">
        <v>16</v>
      </c>
      <c r="E40" s="2299"/>
      <c r="F40" s="2304"/>
      <c r="G40" s="2292"/>
      <c r="H40" s="288">
        <v>900</v>
      </c>
      <c r="I40" s="288">
        <v>3</v>
      </c>
      <c r="J40" s="288">
        <v>5.7000000000000002E-2</v>
      </c>
      <c r="K40" s="289" t="s">
        <v>327</v>
      </c>
      <c r="L40" s="469">
        <v>14875</v>
      </c>
      <c r="M40" s="547">
        <v>16425</v>
      </c>
      <c r="Q40" s="1722"/>
      <c r="S40" s="52"/>
      <c r="T40" s="52"/>
      <c r="U40" s="52"/>
    </row>
    <row r="41" spans="1:21" ht="15" customHeight="1" thickBot="1">
      <c r="A41" s="74" t="s">
        <v>2297</v>
      </c>
      <c r="B41" s="2295"/>
      <c r="C41" s="2211" t="s">
        <v>325</v>
      </c>
      <c r="D41" s="75">
        <v>5</v>
      </c>
      <c r="E41" s="2210" t="s">
        <v>316</v>
      </c>
      <c r="F41" s="2202" t="s">
        <v>8689</v>
      </c>
      <c r="G41" s="2202" t="s">
        <v>2298</v>
      </c>
      <c r="H41" s="75">
        <v>300</v>
      </c>
      <c r="I41" s="75">
        <v>0.6</v>
      </c>
      <c r="J41" s="75">
        <v>6.0000000000000001E-3</v>
      </c>
      <c r="K41" s="76" t="s">
        <v>158</v>
      </c>
      <c r="L41" s="75">
        <v>2415</v>
      </c>
      <c r="M41" s="183">
        <v>2610</v>
      </c>
      <c r="Q41" s="53"/>
      <c r="S41" s="52"/>
      <c r="T41" s="52"/>
      <c r="U41" s="52"/>
    </row>
    <row r="42" spans="1:21" ht="15" customHeight="1" thickBot="1">
      <c r="A42" s="542" t="s">
        <v>2299</v>
      </c>
      <c r="B42" s="2295"/>
      <c r="C42" s="2295"/>
      <c r="D42" s="441">
        <v>7</v>
      </c>
      <c r="E42" s="2210"/>
      <c r="F42" s="2210"/>
      <c r="G42" s="2210"/>
      <c r="H42" s="80">
        <v>400</v>
      </c>
      <c r="I42" s="80">
        <v>0.8</v>
      </c>
      <c r="J42" s="80">
        <v>1.2E-2</v>
      </c>
      <c r="K42" s="81" t="s">
        <v>158</v>
      </c>
      <c r="L42" s="80">
        <v>2710</v>
      </c>
      <c r="M42" s="183">
        <v>2925</v>
      </c>
      <c r="Q42" s="53"/>
      <c r="S42" s="52"/>
      <c r="T42" s="52"/>
      <c r="U42" s="52"/>
    </row>
    <row r="43" spans="1:21" ht="15" customHeight="1" thickBot="1">
      <c r="A43" s="534" t="s">
        <v>2300</v>
      </c>
      <c r="B43" s="2295"/>
      <c r="C43" s="2295"/>
      <c r="D43" s="100">
        <v>8</v>
      </c>
      <c r="E43" s="2210"/>
      <c r="F43" s="2210"/>
      <c r="G43" s="2210"/>
      <c r="H43" s="80">
        <v>500</v>
      </c>
      <c r="I43" s="80">
        <v>1.3</v>
      </c>
      <c r="J43" s="80">
        <v>1.6E-2</v>
      </c>
      <c r="K43" s="81" t="s">
        <v>158</v>
      </c>
      <c r="L43" s="80">
        <v>3215</v>
      </c>
      <c r="M43" s="169">
        <v>3475</v>
      </c>
      <c r="Q43" s="53"/>
      <c r="S43" s="52"/>
      <c r="T43" s="52"/>
      <c r="U43" s="52"/>
    </row>
    <row r="44" spans="1:21" ht="15.75" customHeight="1" thickBot="1">
      <c r="A44" s="549" t="s">
        <v>2301</v>
      </c>
      <c r="B44" s="2295"/>
      <c r="C44" s="2295"/>
      <c r="D44" s="357">
        <v>12</v>
      </c>
      <c r="E44" s="2210"/>
      <c r="F44" s="2210"/>
      <c r="G44" s="2210"/>
      <c r="H44" s="99">
        <v>600</v>
      </c>
      <c r="I44" s="99">
        <v>1.6</v>
      </c>
      <c r="J44" s="99">
        <v>2.8000000000000001E-2</v>
      </c>
      <c r="K44" s="140" t="s">
        <v>158</v>
      </c>
      <c r="L44" s="99">
        <v>4205</v>
      </c>
      <c r="M44" s="185">
        <v>4545</v>
      </c>
      <c r="Q44" s="53"/>
      <c r="S44" s="52"/>
      <c r="T44" s="52"/>
      <c r="U44" s="52"/>
    </row>
    <row r="45" spans="1:21" ht="15" customHeight="1" thickBot="1">
      <c r="A45" s="534" t="s">
        <v>2302</v>
      </c>
      <c r="B45" s="2295"/>
      <c r="C45" s="2285" t="s">
        <v>325</v>
      </c>
      <c r="D45" s="100">
        <v>12</v>
      </c>
      <c r="E45" s="2301" t="s">
        <v>316</v>
      </c>
      <c r="F45" s="2210"/>
      <c r="G45" s="2301" t="s">
        <v>2298</v>
      </c>
      <c r="H45" s="80">
        <v>700</v>
      </c>
      <c r="I45" s="80">
        <v>2</v>
      </c>
      <c r="J45" s="80">
        <v>4.2999999999999997E-2</v>
      </c>
      <c r="K45" s="81" t="s">
        <v>158</v>
      </c>
      <c r="L45" s="80">
        <v>6215</v>
      </c>
      <c r="M45" s="169">
        <v>6715</v>
      </c>
      <c r="Q45" s="53"/>
      <c r="S45" s="52"/>
      <c r="T45" s="52"/>
      <c r="U45" s="52"/>
    </row>
    <row r="46" spans="1:21" ht="15" customHeight="1" thickBot="1">
      <c r="A46" s="534" t="s">
        <v>2303</v>
      </c>
      <c r="B46" s="2295"/>
      <c r="C46" s="2295"/>
      <c r="D46" s="100">
        <v>14</v>
      </c>
      <c r="E46" s="2301"/>
      <c r="F46" s="2210"/>
      <c r="G46" s="2301"/>
      <c r="H46" s="80">
        <v>800</v>
      </c>
      <c r="I46" s="80">
        <v>3.2</v>
      </c>
      <c r="J46" s="80">
        <v>6.9000000000000006E-2</v>
      </c>
      <c r="K46" s="81" t="s">
        <v>158</v>
      </c>
      <c r="L46" s="80">
        <v>8410</v>
      </c>
      <c r="M46" s="169">
        <v>9085</v>
      </c>
      <c r="Q46" s="53"/>
      <c r="S46" s="52"/>
      <c r="T46" s="52"/>
      <c r="U46" s="52"/>
    </row>
    <row r="47" spans="1:21" ht="15" customHeight="1" thickBot="1">
      <c r="A47" s="560" t="s">
        <v>2304</v>
      </c>
      <c r="B47" s="2295"/>
      <c r="C47" s="2295"/>
      <c r="D47" s="563">
        <v>16</v>
      </c>
      <c r="E47" s="2301"/>
      <c r="F47" s="2294"/>
      <c r="G47" s="2301"/>
      <c r="H47" s="172">
        <v>900</v>
      </c>
      <c r="I47" s="172">
        <v>3.9</v>
      </c>
      <c r="J47" s="172">
        <v>8.5000000000000006E-2</v>
      </c>
      <c r="K47" s="171" t="s">
        <v>158</v>
      </c>
      <c r="L47" s="172">
        <v>11135</v>
      </c>
      <c r="M47" s="173">
        <v>12025</v>
      </c>
      <c r="Q47" s="53"/>
      <c r="S47" s="52"/>
      <c r="T47" s="52"/>
      <c r="U47" s="52"/>
    </row>
    <row r="48" spans="1:21" ht="25.5" customHeight="1" thickBot="1">
      <c r="A48" s="2300" t="s">
        <v>324</v>
      </c>
      <c r="B48" s="540"/>
      <c r="C48" s="2140" t="s">
        <v>325</v>
      </c>
      <c r="D48" s="167">
        <v>11</v>
      </c>
      <c r="E48" s="2141" t="s">
        <v>316</v>
      </c>
      <c r="F48" s="2292"/>
      <c r="G48" s="2141" t="s">
        <v>326</v>
      </c>
      <c r="H48" s="167">
        <v>450</v>
      </c>
      <c r="I48" s="167"/>
      <c r="J48" s="167"/>
      <c r="K48" s="166" t="s">
        <v>1386</v>
      </c>
      <c r="L48" s="167">
        <v>3440</v>
      </c>
      <c r="M48" s="168">
        <v>3715</v>
      </c>
      <c r="Q48" s="53"/>
      <c r="S48" s="52"/>
      <c r="T48" s="52"/>
      <c r="U48" s="52"/>
    </row>
    <row r="49" spans="1:21" ht="25.5" customHeight="1" thickBot="1">
      <c r="A49" s="2300"/>
      <c r="B49" s="151"/>
      <c r="C49" s="2140"/>
      <c r="D49" s="564">
        <v>16</v>
      </c>
      <c r="E49" s="2141"/>
      <c r="F49" s="2210"/>
      <c r="G49" s="2141"/>
      <c r="H49" s="564">
        <v>600</v>
      </c>
      <c r="I49" s="564">
        <v>1.2</v>
      </c>
      <c r="J49" s="564">
        <v>0.02</v>
      </c>
      <c r="K49" s="564" t="s">
        <v>158</v>
      </c>
      <c r="L49" s="564">
        <v>3675</v>
      </c>
      <c r="M49" s="565">
        <v>3970</v>
      </c>
      <c r="Q49" s="53"/>
      <c r="S49" s="52"/>
      <c r="T49" s="52"/>
      <c r="U49" s="52"/>
    </row>
    <row r="50" spans="1:21" ht="25.5" customHeight="1" thickBot="1">
      <c r="A50" s="2300"/>
      <c r="B50" s="151"/>
      <c r="C50" s="2140"/>
      <c r="D50" s="80">
        <v>16</v>
      </c>
      <c r="E50" s="2141"/>
      <c r="F50" s="2210"/>
      <c r="G50" s="2141"/>
      <c r="H50" s="80">
        <v>600</v>
      </c>
      <c r="I50" s="80"/>
      <c r="J50" s="80"/>
      <c r="K50" s="81" t="s">
        <v>1386</v>
      </c>
      <c r="L50" s="80">
        <v>4725</v>
      </c>
      <c r="M50" s="169">
        <v>5220</v>
      </c>
      <c r="P50" s="1161"/>
      <c r="Q50" s="53"/>
      <c r="S50" s="52"/>
      <c r="T50" s="52"/>
      <c r="U50" s="52"/>
    </row>
    <row r="51" spans="1:21" ht="25.5" customHeight="1" thickBot="1">
      <c r="A51" s="2300"/>
      <c r="B51" s="556"/>
      <c r="C51" s="2140"/>
      <c r="D51" s="557">
        <v>18</v>
      </c>
      <c r="E51" s="2141"/>
      <c r="F51" s="2294"/>
      <c r="G51" s="2141"/>
      <c r="H51" s="172">
        <v>800</v>
      </c>
      <c r="I51" s="172"/>
      <c r="J51" s="172"/>
      <c r="K51" s="171" t="s">
        <v>1386</v>
      </c>
      <c r="L51" s="172">
        <v>6975</v>
      </c>
      <c r="M51" s="173">
        <v>7705</v>
      </c>
      <c r="P51" s="1161"/>
      <c r="Q51" s="1221"/>
      <c r="S51" s="52"/>
      <c r="T51" s="52"/>
      <c r="U51" s="52"/>
    </row>
    <row r="52" spans="1:21" ht="75" customHeight="1" thickBot="1">
      <c r="A52" s="566" t="s">
        <v>328</v>
      </c>
      <c r="B52" s="151"/>
      <c r="C52" s="151" t="s">
        <v>314</v>
      </c>
      <c r="D52" s="103">
        <v>5</v>
      </c>
      <c r="E52" s="103" t="s">
        <v>329</v>
      </c>
      <c r="F52" s="1709"/>
      <c r="G52" s="103" t="s">
        <v>317</v>
      </c>
      <c r="H52" s="103" t="s">
        <v>2305</v>
      </c>
      <c r="I52" s="1720">
        <v>0.55000000000000004</v>
      </c>
      <c r="J52" s="1720">
        <v>1.7999999999999999E-2</v>
      </c>
      <c r="K52" s="176" t="s">
        <v>327</v>
      </c>
      <c r="L52" s="103">
        <v>3625</v>
      </c>
      <c r="M52" s="567">
        <v>4005</v>
      </c>
      <c r="Q52" s="1722"/>
      <c r="S52" s="52"/>
      <c r="T52" s="52"/>
      <c r="U52" s="52"/>
    </row>
    <row r="53" spans="1:21" ht="34.5" customHeight="1" thickBot="1">
      <c r="A53" s="533" t="s">
        <v>331</v>
      </c>
      <c r="B53" s="2140"/>
      <c r="C53" s="2298" t="s">
        <v>314</v>
      </c>
      <c r="D53" s="167">
        <v>10</v>
      </c>
      <c r="E53" s="2292" t="s">
        <v>332</v>
      </c>
      <c r="F53" s="2292"/>
      <c r="G53" s="2299" t="s">
        <v>317</v>
      </c>
      <c r="H53" s="167" t="s">
        <v>333</v>
      </c>
      <c r="I53" s="1723">
        <v>0.9</v>
      </c>
      <c r="J53" s="167">
        <v>1.4999999999999999E-2</v>
      </c>
      <c r="K53" s="166" t="s">
        <v>327</v>
      </c>
      <c r="L53" s="167">
        <v>8625</v>
      </c>
      <c r="M53" s="168">
        <v>9525</v>
      </c>
      <c r="Q53" s="1722"/>
      <c r="S53" s="52"/>
      <c r="T53" s="52"/>
      <c r="U53" s="52"/>
    </row>
    <row r="54" spans="1:21" ht="34.5" customHeight="1" thickBot="1">
      <c r="A54" s="549" t="s">
        <v>334</v>
      </c>
      <c r="B54" s="2140"/>
      <c r="C54" s="2298"/>
      <c r="D54" s="103">
        <v>13</v>
      </c>
      <c r="E54" s="2292"/>
      <c r="F54" s="2259"/>
      <c r="G54" s="2299"/>
      <c r="H54" s="99" t="s">
        <v>335</v>
      </c>
      <c r="I54" s="1721">
        <v>1.6</v>
      </c>
      <c r="J54" s="1721">
        <v>3.2000000000000001E-2</v>
      </c>
      <c r="K54" s="140" t="s">
        <v>327</v>
      </c>
      <c r="L54" s="99">
        <v>11875</v>
      </c>
      <c r="M54" s="185">
        <v>13110</v>
      </c>
      <c r="Q54" s="1722"/>
      <c r="S54" s="52"/>
      <c r="T54" s="52"/>
      <c r="U54" s="52"/>
    </row>
    <row r="55" spans="1:21" ht="34.5" customHeight="1" thickBot="1">
      <c r="A55" s="568" t="s">
        <v>2306</v>
      </c>
      <c r="B55" s="2140"/>
      <c r="C55" s="562" t="s">
        <v>325</v>
      </c>
      <c r="D55" s="558">
        <v>13</v>
      </c>
      <c r="E55" s="569" t="s">
        <v>332</v>
      </c>
      <c r="F55" s="569"/>
      <c r="G55" s="558" t="s">
        <v>2298</v>
      </c>
      <c r="H55" s="558" t="s">
        <v>335</v>
      </c>
      <c r="I55" s="558">
        <v>3.2</v>
      </c>
      <c r="J55" s="558">
        <v>5.8999999999999997E-2</v>
      </c>
      <c r="K55" s="570" t="s">
        <v>158</v>
      </c>
      <c r="L55" s="558">
        <v>10885</v>
      </c>
      <c r="M55" s="571">
        <v>11755</v>
      </c>
      <c r="Q55" s="53"/>
      <c r="S55" s="52"/>
      <c r="T55" s="52"/>
      <c r="U55" s="52"/>
    </row>
    <row r="56" spans="1:21" ht="15.75" thickBot="1">
      <c r="A56" s="2289" t="s">
        <v>2307</v>
      </c>
      <c r="B56" s="2289"/>
      <c r="C56" s="2289"/>
      <c r="D56" s="2289"/>
      <c r="E56" s="2289"/>
      <c r="F56" s="2289"/>
      <c r="G56" s="2289"/>
      <c r="H56" s="2289"/>
      <c r="I56" s="2289"/>
      <c r="J56" s="2289"/>
      <c r="K56" s="2289"/>
      <c r="L56" s="2289"/>
      <c r="M56" s="2289"/>
      <c r="Q56" s="53"/>
      <c r="S56" s="52"/>
      <c r="T56" s="52"/>
      <c r="U56" s="52"/>
    </row>
    <row r="57" spans="1:21" ht="36" customHeight="1" thickBot="1">
      <c r="A57" s="572" t="s">
        <v>2308</v>
      </c>
      <c r="B57" s="2140"/>
      <c r="C57" s="2298" t="s">
        <v>314</v>
      </c>
      <c r="D57" s="75">
        <v>22</v>
      </c>
      <c r="E57" s="2292" t="s">
        <v>316</v>
      </c>
      <c r="F57" s="2292"/>
      <c r="G57" s="2299" t="s">
        <v>2298</v>
      </c>
      <c r="H57" s="75">
        <v>600</v>
      </c>
      <c r="I57" s="75">
        <v>5.0999999999999996</v>
      </c>
      <c r="J57" s="75">
        <v>6.0999999999999999E-2</v>
      </c>
      <c r="K57" s="76" t="s">
        <v>327</v>
      </c>
      <c r="L57" s="564">
        <v>12375</v>
      </c>
      <c r="M57" s="565">
        <v>13665</v>
      </c>
      <c r="Q57" s="1722"/>
      <c r="S57" s="52"/>
      <c r="T57" s="52"/>
      <c r="U57" s="52"/>
    </row>
    <row r="58" spans="1:21" ht="36" customHeight="1" thickBot="1">
      <c r="A58" s="573" t="s">
        <v>2309</v>
      </c>
      <c r="B58" s="2140"/>
      <c r="C58" s="2298"/>
      <c r="D58" s="103">
        <v>35</v>
      </c>
      <c r="E58" s="2292"/>
      <c r="F58" s="2259"/>
      <c r="G58" s="2299"/>
      <c r="H58" s="99">
        <v>900</v>
      </c>
      <c r="I58" s="99">
        <v>9.4</v>
      </c>
      <c r="J58" s="99">
        <v>0.17499999999999999</v>
      </c>
      <c r="K58" s="140" t="s">
        <v>327</v>
      </c>
      <c r="L58" s="546">
        <v>18625</v>
      </c>
      <c r="M58" s="574">
        <v>20565</v>
      </c>
      <c r="Q58" s="1722"/>
      <c r="S58" s="52"/>
      <c r="T58" s="52"/>
      <c r="U58" s="52"/>
    </row>
    <row r="59" spans="1:21" ht="36" customHeight="1" thickBot="1">
      <c r="A59" s="568" t="s">
        <v>2310</v>
      </c>
      <c r="B59" s="2140"/>
      <c r="C59" s="562" t="s">
        <v>325</v>
      </c>
      <c r="D59" s="558">
        <v>22</v>
      </c>
      <c r="E59" s="558" t="s">
        <v>316</v>
      </c>
      <c r="F59" s="1711"/>
      <c r="G59" s="558" t="s">
        <v>2298</v>
      </c>
      <c r="H59" s="558">
        <v>600</v>
      </c>
      <c r="I59" s="558">
        <v>2.8</v>
      </c>
      <c r="J59" s="558">
        <v>3.5999999999999997E-2</v>
      </c>
      <c r="K59" s="570" t="s">
        <v>158</v>
      </c>
      <c r="L59" s="558">
        <v>8610</v>
      </c>
      <c r="M59" s="571">
        <v>9300</v>
      </c>
      <c r="Q59" s="53"/>
      <c r="S59" s="52"/>
      <c r="T59" s="52"/>
      <c r="U59" s="52"/>
    </row>
    <row r="60" spans="1:21" ht="30.75" customHeight="1" thickBot="1">
      <c r="A60" s="550" t="s">
        <v>2311</v>
      </c>
      <c r="B60" s="575"/>
      <c r="C60" s="2140" t="s">
        <v>314</v>
      </c>
      <c r="D60" s="167">
        <v>17</v>
      </c>
      <c r="E60" s="2292" t="s">
        <v>316</v>
      </c>
      <c r="F60" s="2292"/>
      <c r="G60" s="2292" t="s">
        <v>2273</v>
      </c>
      <c r="H60" s="167">
        <v>450</v>
      </c>
      <c r="I60" s="167"/>
      <c r="J60" s="167"/>
      <c r="K60" s="166" t="s">
        <v>327</v>
      </c>
      <c r="L60" s="551">
        <v>9125</v>
      </c>
      <c r="M60" s="576">
        <v>10075</v>
      </c>
      <c r="Q60" s="1722"/>
      <c r="S60" s="52"/>
      <c r="T60" s="52"/>
      <c r="U60" s="52"/>
    </row>
    <row r="61" spans="1:21" ht="30.75" customHeight="1" thickBot="1">
      <c r="A61" s="534" t="s">
        <v>2312</v>
      </c>
      <c r="B61" s="518"/>
      <c r="C61" s="2140"/>
      <c r="D61" s="1718">
        <v>17</v>
      </c>
      <c r="E61" s="2292"/>
      <c r="F61" s="2210"/>
      <c r="G61" s="2292"/>
      <c r="H61" s="80">
        <v>600</v>
      </c>
      <c r="I61" s="1718">
        <v>4.4000000000000004</v>
      </c>
      <c r="J61" s="1718">
        <v>0.04</v>
      </c>
      <c r="K61" s="81" t="s">
        <v>327</v>
      </c>
      <c r="L61" s="80">
        <v>11125</v>
      </c>
      <c r="M61" s="169">
        <v>12285</v>
      </c>
      <c r="Q61" s="1722"/>
      <c r="S61" s="52"/>
      <c r="T61" s="52"/>
      <c r="U61" s="52"/>
    </row>
    <row r="62" spans="1:21" ht="30.75" customHeight="1" thickBot="1">
      <c r="A62" s="534" t="s">
        <v>2313</v>
      </c>
      <c r="B62" s="518"/>
      <c r="C62" s="2140"/>
      <c r="D62" s="1718">
        <v>30</v>
      </c>
      <c r="E62" s="2292"/>
      <c r="F62" s="2210"/>
      <c r="G62" s="2292"/>
      <c r="H62" s="80">
        <v>800</v>
      </c>
      <c r="I62" s="1718">
        <v>5</v>
      </c>
      <c r="J62" s="1718">
        <v>0.1</v>
      </c>
      <c r="K62" s="81" t="s">
        <v>327</v>
      </c>
      <c r="L62" s="80">
        <v>16125</v>
      </c>
      <c r="M62" s="169">
        <v>17805</v>
      </c>
      <c r="Q62" s="1722"/>
      <c r="S62" s="52"/>
      <c r="T62" s="52"/>
      <c r="U62" s="52"/>
    </row>
    <row r="63" spans="1:21" ht="30.75" customHeight="1" thickBot="1">
      <c r="A63" s="573" t="s">
        <v>2314</v>
      </c>
      <c r="B63" s="518"/>
      <c r="C63" s="2140"/>
      <c r="D63" s="99">
        <v>37</v>
      </c>
      <c r="E63" s="2292"/>
      <c r="F63" s="2294"/>
      <c r="G63" s="2292"/>
      <c r="H63" s="99">
        <v>1000</v>
      </c>
      <c r="I63" s="99">
        <v>9.85</v>
      </c>
      <c r="J63" s="99">
        <v>0.13600000000000001</v>
      </c>
      <c r="K63" s="140" t="s">
        <v>327</v>
      </c>
      <c r="L63" s="99">
        <v>21000</v>
      </c>
      <c r="M63" s="185">
        <v>23185</v>
      </c>
      <c r="Q63" s="1722"/>
      <c r="S63" s="52"/>
      <c r="T63" s="52"/>
      <c r="U63" s="52"/>
    </row>
    <row r="64" spans="1:21" ht="15.75" thickBot="1">
      <c r="A64" s="2289" t="s">
        <v>2315</v>
      </c>
      <c r="B64" s="2289"/>
      <c r="C64" s="2289"/>
      <c r="D64" s="2289"/>
      <c r="E64" s="2289"/>
      <c r="F64" s="2289"/>
      <c r="G64" s="2289"/>
      <c r="H64" s="2289"/>
      <c r="I64" s="2289"/>
      <c r="J64" s="2289"/>
      <c r="K64" s="2289"/>
      <c r="L64" s="2289"/>
      <c r="M64" s="2289"/>
      <c r="Q64" s="53"/>
      <c r="S64" s="52"/>
      <c r="T64" s="52"/>
      <c r="U64" s="52"/>
    </row>
    <row r="65" spans="1:21" ht="24.75" customHeight="1" thickBot="1">
      <c r="A65" s="577" t="s">
        <v>336</v>
      </c>
      <c r="B65" s="2297"/>
      <c r="C65" s="2298" t="s">
        <v>314</v>
      </c>
      <c r="D65" s="167">
        <v>8</v>
      </c>
      <c r="E65" s="2292" t="s">
        <v>337</v>
      </c>
      <c r="F65" s="2292"/>
      <c r="G65" s="2292" t="s">
        <v>2316</v>
      </c>
      <c r="H65" s="167">
        <v>600</v>
      </c>
      <c r="I65" s="167">
        <v>0.72</v>
      </c>
      <c r="J65" s="167">
        <v>0.11</v>
      </c>
      <c r="K65" s="166" t="s">
        <v>327</v>
      </c>
      <c r="L65" s="551">
        <v>8750</v>
      </c>
      <c r="M65" s="576">
        <v>9660</v>
      </c>
      <c r="Q65" s="1722"/>
      <c r="S65" s="52"/>
      <c r="T65" s="52"/>
      <c r="U65" s="52"/>
    </row>
    <row r="66" spans="1:21" ht="24.75" customHeight="1" thickBot="1">
      <c r="A66" s="534" t="s">
        <v>341</v>
      </c>
      <c r="B66" s="2297"/>
      <c r="C66" s="2297"/>
      <c r="D66" s="80">
        <v>12</v>
      </c>
      <c r="E66" s="2292"/>
      <c r="F66" s="2210"/>
      <c r="G66" s="2292"/>
      <c r="H66" s="80">
        <v>800</v>
      </c>
      <c r="I66" s="80">
        <v>1.5</v>
      </c>
      <c r="J66" s="80">
        <v>0.25</v>
      </c>
      <c r="K66" s="81" t="s">
        <v>327</v>
      </c>
      <c r="L66" s="80">
        <v>12375</v>
      </c>
      <c r="M66" s="169">
        <v>13665</v>
      </c>
      <c r="Q66" s="1722"/>
      <c r="S66" s="52"/>
      <c r="T66" s="52"/>
      <c r="U66" s="52"/>
    </row>
    <row r="67" spans="1:21" ht="24.75" customHeight="1" thickBot="1">
      <c r="A67" s="573" t="s">
        <v>344</v>
      </c>
      <c r="B67" s="2297"/>
      <c r="C67" s="2297"/>
      <c r="D67" s="99">
        <v>18</v>
      </c>
      <c r="E67" s="2292"/>
      <c r="F67" s="2210"/>
      <c r="G67" s="2292"/>
      <c r="H67" s="80">
        <v>1000</v>
      </c>
      <c r="I67" s="80">
        <v>2.8</v>
      </c>
      <c r="J67" s="80">
        <v>0.48</v>
      </c>
      <c r="K67" s="81" t="s">
        <v>327</v>
      </c>
      <c r="L67" s="504">
        <v>21875</v>
      </c>
      <c r="M67" s="544">
        <v>24150</v>
      </c>
      <c r="Q67" s="1722"/>
      <c r="S67" s="52"/>
      <c r="T67" s="52"/>
      <c r="U67" s="52"/>
    </row>
    <row r="68" spans="1:21" ht="24.75" customHeight="1">
      <c r="A68" s="578" t="s">
        <v>347</v>
      </c>
      <c r="B68" s="2297"/>
      <c r="C68" s="2298"/>
      <c r="D68" s="75">
        <v>45</v>
      </c>
      <c r="E68" s="2292"/>
      <c r="F68" s="2259"/>
      <c r="G68" s="2292"/>
      <c r="H68" s="103">
        <v>1200</v>
      </c>
      <c r="I68" s="460">
        <v>5.2</v>
      </c>
      <c r="J68" s="460">
        <v>0.52</v>
      </c>
      <c r="K68" s="579" t="s">
        <v>327</v>
      </c>
      <c r="L68" s="580">
        <v>48750</v>
      </c>
      <c r="M68" s="581">
        <v>53820</v>
      </c>
      <c r="Q68" s="1722"/>
      <c r="S68" s="52"/>
      <c r="T68" s="52"/>
      <c r="U68" s="52"/>
    </row>
    <row r="69" spans="1:21" ht="34.5" customHeight="1" thickBot="1">
      <c r="A69" s="582" t="s">
        <v>2317</v>
      </c>
      <c r="B69" s="583"/>
      <c r="C69" s="2295" t="s">
        <v>325</v>
      </c>
      <c r="D69" s="74">
        <v>8</v>
      </c>
      <c r="E69" s="2296" t="s">
        <v>337</v>
      </c>
      <c r="F69" s="2202"/>
      <c r="G69" s="2296" t="s">
        <v>2316</v>
      </c>
      <c r="H69" s="148">
        <v>600</v>
      </c>
      <c r="I69" s="103">
        <v>0.9</v>
      </c>
      <c r="J69" s="103">
        <v>8.3000000000000004E-2</v>
      </c>
      <c r="K69" s="176" t="s">
        <v>158</v>
      </c>
      <c r="L69" s="103">
        <v>5075</v>
      </c>
      <c r="M69" s="567">
        <v>5480</v>
      </c>
      <c r="Q69" s="53"/>
      <c r="S69" s="52"/>
      <c r="T69" s="52"/>
      <c r="U69" s="52"/>
    </row>
    <row r="70" spans="1:21" ht="22.5" customHeight="1" thickBot="1">
      <c r="A70" s="534" t="s">
        <v>2318</v>
      </c>
      <c r="B70" s="518"/>
      <c r="C70" s="2295"/>
      <c r="D70" s="80">
        <v>12</v>
      </c>
      <c r="E70" s="2296"/>
      <c r="F70" s="2210"/>
      <c r="G70" s="2296"/>
      <c r="H70" s="75">
        <v>800</v>
      </c>
      <c r="I70" s="75">
        <v>1.5</v>
      </c>
      <c r="J70" s="75">
        <v>0.19800000000000001</v>
      </c>
      <c r="K70" s="76" t="s">
        <v>158</v>
      </c>
      <c r="L70" s="75">
        <v>7795</v>
      </c>
      <c r="M70" s="183">
        <v>8415</v>
      </c>
      <c r="Q70" s="53"/>
      <c r="S70" s="52"/>
      <c r="T70" s="52"/>
      <c r="U70" s="52"/>
    </row>
    <row r="71" spans="1:21" ht="22.5" customHeight="1" thickBot="1">
      <c r="A71" s="584" t="s">
        <v>2319</v>
      </c>
      <c r="B71" s="585"/>
      <c r="C71" s="2295"/>
      <c r="D71" s="172">
        <v>18</v>
      </c>
      <c r="E71" s="2296"/>
      <c r="F71" s="2294"/>
      <c r="G71" s="2296"/>
      <c r="H71" s="172">
        <v>1000</v>
      </c>
      <c r="I71" s="172">
        <v>2.4</v>
      </c>
      <c r="J71" s="172">
        <v>0.4</v>
      </c>
      <c r="K71" s="171" t="s">
        <v>158</v>
      </c>
      <c r="L71" s="172">
        <v>16725</v>
      </c>
      <c r="M71" s="173">
        <v>18060</v>
      </c>
      <c r="Q71" s="53"/>
      <c r="S71" s="52"/>
      <c r="T71" s="52"/>
      <c r="U71" s="52"/>
    </row>
    <row r="72" spans="1:21" ht="22.5" customHeight="1" thickBot="1">
      <c r="A72" s="550" t="s">
        <v>339</v>
      </c>
      <c r="B72" s="540"/>
      <c r="C72" s="2140" t="s">
        <v>314</v>
      </c>
      <c r="D72" s="167">
        <v>8</v>
      </c>
      <c r="E72" s="2141" t="s">
        <v>337</v>
      </c>
      <c r="F72" s="2292"/>
      <c r="G72" s="2141" t="s">
        <v>2316</v>
      </c>
      <c r="H72" s="167">
        <v>600</v>
      </c>
      <c r="I72" s="167">
        <v>0.4</v>
      </c>
      <c r="J72" s="167">
        <v>0.06</v>
      </c>
      <c r="K72" s="166" t="s">
        <v>327</v>
      </c>
      <c r="L72" s="551">
        <v>6125</v>
      </c>
      <c r="M72" s="576">
        <v>6765</v>
      </c>
      <c r="Q72" s="1722"/>
      <c r="S72" s="52"/>
      <c r="T72" s="52"/>
      <c r="U72" s="52"/>
    </row>
    <row r="73" spans="1:21" ht="22.5" customHeight="1" thickBot="1">
      <c r="A73" s="534" t="s">
        <v>342</v>
      </c>
      <c r="B73" s="151"/>
      <c r="C73" s="2140"/>
      <c r="D73" s="80">
        <v>12</v>
      </c>
      <c r="E73" s="2141"/>
      <c r="F73" s="2210"/>
      <c r="G73" s="2141"/>
      <c r="H73" s="80">
        <v>800</v>
      </c>
      <c r="I73" s="1718">
        <v>0.75</v>
      </c>
      <c r="J73" s="1718">
        <v>0.125</v>
      </c>
      <c r="K73" s="81" t="s">
        <v>327</v>
      </c>
      <c r="L73" s="80">
        <v>9500</v>
      </c>
      <c r="M73" s="169">
        <v>10490</v>
      </c>
      <c r="Q73" s="1722"/>
      <c r="S73" s="52"/>
      <c r="T73" s="52"/>
      <c r="U73" s="52"/>
    </row>
    <row r="74" spans="1:21" ht="22.5" customHeight="1" thickBot="1">
      <c r="A74" s="536" t="s">
        <v>345</v>
      </c>
      <c r="B74" s="556"/>
      <c r="C74" s="2140"/>
      <c r="D74" s="172">
        <v>18</v>
      </c>
      <c r="E74" s="2141"/>
      <c r="F74" s="2294"/>
      <c r="G74" s="2141"/>
      <c r="H74" s="172">
        <v>1000</v>
      </c>
      <c r="I74" s="172">
        <v>1.4</v>
      </c>
      <c r="J74" s="172">
        <v>0.24</v>
      </c>
      <c r="K74" s="171" t="s">
        <v>327</v>
      </c>
      <c r="L74" s="538">
        <v>15315</v>
      </c>
      <c r="M74" s="539">
        <v>16905</v>
      </c>
      <c r="Q74" s="1722"/>
      <c r="S74" s="52"/>
      <c r="T74" s="52"/>
      <c r="U74" s="52"/>
    </row>
    <row r="75" spans="1:21" ht="22.5" customHeight="1" thickBot="1">
      <c r="A75" s="550" t="s">
        <v>340</v>
      </c>
      <c r="B75" s="540"/>
      <c r="C75" s="2140" t="s">
        <v>314</v>
      </c>
      <c r="D75" s="167">
        <v>8</v>
      </c>
      <c r="E75" s="2141" t="s">
        <v>337</v>
      </c>
      <c r="F75" s="2292"/>
      <c r="G75" s="2292" t="s">
        <v>2316</v>
      </c>
      <c r="H75" s="167">
        <v>600</v>
      </c>
      <c r="I75" s="167">
        <v>0.17499999999999999</v>
      </c>
      <c r="J75" s="167">
        <v>0.02</v>
      </c>
      <c r="K75" s="166" t="s">
        <v>327</v>
      </c>
      <c r="L75" s="551">
        <v>4375</v>
      </c>
      <c r="M75" s="576">
        <v>4830</v>
      </c>
      <c r="Q75" s="1722"/>
      <c r="S75" s="52"/>
      <c r="T75" s="52"/>
      <c r="U75" s="52"/>
    </row>
    <row r="76" spans="1:21" ht="22.5" customHeight="1" thickBot="1">
      <c r="A76" s="534" t="s">
        <v>343</v>
      </c>
      <c r="B76" s="151"/>
      <c r="C76" s="2140"/>
      <c r="D76" s="80">
        <v>12</v>
      </c>
      <c r="E76" s="2141"/>
      <c r="F76" s="2210"/>
      <c r="G76" s="2141"/>
      <c r="H76" s="80">
        <v>800</v>
      </c>
      <c r="I76" s="80">
        <v>0.375</v>
      </c>
      <c r="J76" s="80">
        <v>0.06</v>
      </c>
      <c r="K76" s="81" t="s">
        <v>327</v>
      </c>
      <c r="L76" s="80">
        <v>6815</v>
      </c>
      <c r="M76" s="169">
        <v>7525</v>
      </c>
      <c r="Q76" s="1722"/>
      <c r="S76" s="52"/>
      <c r="T76" s="52"/>
      <c r="U76" s="52"/>
    </row>
    <row r="77" spans="1:21" ht="22.5" customHeight="1" thickBot="1">
      <c r="A77" s="536" t="s">
        <v>346</v>
      </c>
      <c r="B77" s="556"/>
      <c r="C77" s="2140"/>
      <c r="D77" s="172">
        <v>18</v>
      </c>
      <c r="E77" s="2141"/>
      <c r="F77" s="2294"/>
      <c r="G77" s="2292"/>
      <c r="H77" s="172">
        <v>1000</v>
      </c>
      <c r="I77" s="172">
        <v>0.7</v>
      </c>
      <c r="J77" s="172">
        <v>0.12</v>
      </c>
      <c r="K77" s="171" t="s">
        <v>327</v>
      </c>
      <c r="L77" s="538">
        <v>10940</v>
      </c>
      <c r="M77" s="586">
        <v>12075</v>
      </c>
      <c r="Q77" s="1722"/>
      <c r="S77" s="52"/>
      <c r="T77" s="52"/>
      <c r="U77" s="52"/>
    </row>
    <row r="78" spans="1:21" ht="58.5" customHeight="1" thickBot="1">
      <c r="A78" s="1728" t="s">
        <v>348</v>
      </c>
      <c r="B78" s="164"/>
      <c r="C78" s="164" t="s">
        <v>314</v>
      </c>
      <c r="D78" s="165">
        <v>8</v>
      </c>
      <c r="E78" s="165" t="s">
        <v>337</v>
      </c>
      <c r="F78" s="1704"/>
      <c r="G78" s="165" t="s">
        <v>2316</v>
      </c>
      <c r="H78" s="587">
        <v>600</v>
      </c>
      <c r="I78" s="1717">
        <v>1.5</v>
      </c>
      <c r="J78" s="165">
        <v>0.1</v>
      </c>
      <c r="K78" s="178" t="s">
        <v>327</v>
      </c>
      <c r="L78" s="165">
        <v>7375</v>
      </c>
      <c r="M78" s="179">
        <v>8145</v>
      </c>
      <c r="Q78" s="1722"/>
      <c r="S78" s="52"/>
      <c r="T78" s="52"/>
      <c r="U78" s="52"/>
    </row>
    <row r="79" spans="1:21">
      <c r="A79" s="2293" t="s">
        <v>2320</v>
      </c>
      <c r="B79" s="2293"/>
      <c r="C79" s="2293"/>
      <c r="D79" s="2293"/>
      <c r="E79" s="2293"/>
      <c r="F79" s="2293"/>
      <c r="G79" s="2293"/>
      <c r="H79" s="2293"/>
      <c r="I79" s="2293"/>
      <c r="J79" s="2293"/>
      <c r="K79" s="2293"/>
      <c r="L79" s="2293"/>
      <c r="M79" s="2293"/>
      <c r="Q79" s="53"/>
      <c r="S79" s="52"/>
      <c r="T79" s="52"/>
      <c r="U79" s="52"/>
    </row>
    <row r="80" spans="1:21">
      <c r="A80" s="2291" t="s">
        <v>2321</v>
      </c>
      <c r="B80" s="2291"/>
      <c r="C80" s="2291"/>
      <c r="D80" s="2291"/>
      <c r="E80" s="2291"/>
      <c r="F80" s="2291"/>
      <c r="G80" s="2291"/>
      <c r="H80" s="2291"/>
      <c r="I80" s="2291"/>
      <c r="J80" s="2291"/>
      <c r="K80" s="2291"/>
      <c r="L80" s="2291"/>
      <c r="M80" s="2291"/>
      <c r="Q80" s="53"/>
      <c r="S80" s="52"/>
      <c r="T80" s="52"/>
      <c r="U80" s="52"/>
    </row>
    <row r="81" spans="1:21" ht="21.75" customHeight="1">
      <c r="A81" s="578" t="s">
        <v>2322</v>
      </c>
      <c r="B81" s="2290"/>
      <c r="C81" s="2209" t="s">
        <v>314</v>
      </c>
      <c r="D81" s="75">
        <v>22</v>
      </c>
      <c r="E81" s="2130" t="s">
        <v>332</v>
      </c>
      <c r="F81" s="2202"/>
      <c r="G81" s="2130" t="s">
        <v>2298</v>
      </c>
      <c r="H81" s="75" t="s">
        <v>333</v>
      </c>
      <c r="I81" s="75">
        <v>4.9000000000000004</v>
      </c>
      <c r="J81" s="75">
        <v>5.0999999999999997E-2</v>
      </c>
      <c r="K81" s="76" t="s">
        <v>327</v>
      </c>
      <c r="L81" s="564">
        <v>20500</v>
      </c>
      <c r="M81" s="565">
        <v>22635</v>
      </c>
      <c r="P81" s="588"/>
      <c r="Q81" s="53"/>
      <c r="S81" s="52"/>
      <c r="T81" s="52"/>
      <c r="U81" s="52"/>
    </row>
    <row r="82" spans="1:21" ht="21.75" customHeight="1">
      <c r="A82" s="543" t="s">
        <v>2323</v>
      </c>
      <c r="B82" s="2290"/>
      <c r="C82" s="2209"/>
      <c r="D82" s="80">
        <v>30</v>
      </c>
      <c r="E82" s="2130"/>
      <c r="F82" s="2210"/>
      <c r="G82" s="2130"/>
      <c r="H82" s="80" t="s">
        <v>335</v>
      </c>
      <c r="I82" s="80">
        <v>7</v>
      </c>
      <c r="J82" s="80">
        <v>0.121</v>
      </c>
      <c r="K82" s="81" t="s">
        <v>327</v>
      </c>
      <c r="L82" s="80">
        <v>31250</v>
      </c>
      <c r="M82" s="169">
        <v>34500</v>
      </c>
      <c r="P82" s="588"/>
      <c r="Q82" s="53"/>
      <c r="S82" s="52"/>
      <c r="T82" s="52"/>
      <c r="U82" s="52"/>
    </row>
    <row r="83" spans="1:21" ht="21.75" customHeight="1">
      <c r="A83" s="573" t="s">
        <v>2324</v>
      </c>
      <c r="B83" s="2290"/>
      <c r="C83" s="2209"/>
      <c r="D83" s="99">
        <v>38</v>
      </c>
      <c r="E83" s="2130"/>
      <c r="F83" s="2259"/>
      <c r="G83" s="2130"/>
      <c r="H83" s="99" t="s">
        <v>2292</v>
      </c>
      <c r="I83" s="99">
        <v>10.6</v>
      </c>
      <c r="J83" s="99">
        <v>0.19600000000000001</v>
      </c>
      <c r="K83" s="140" t="s">
        <v>327</v>
      </c>
      <c r="L83" s="546">
        <v>46500</v>
      </c>
      <c r="M83" s="574">
        <v>51340</v>
      </c>
      <c r="P83" s="588"/>
      <c r="Q83" s="53"/>
      <c r="S83" s="52"/>
      <c r="T83" s="52"/>
      <c r="U83" s="52"/>
    </row>
    <row r="84" spans="1:21">
      <c r="A84" s="2291" t="s">
        <v>2325</v>
      </c>
      <c r="B84" s="2291"/>
      <c r="C84" s="2291"/>
      <c r="D84" s="2291"/>
      <c r="E84" s="2291"/>
      <c r="F84" s="2291"/>
      <c r="G84" s="2291"/>
      <c r="H84" s="2291"/>
      <c r="I84" s="2291"/>
      <c r="J84" s="2291"/>
      <c r="K84" s="2291"/>
      <c r="L84" s="2291"/>
      <c r="M84" s="2291"/>
      <c r="Q84" s="53"/>
      <c r="S84" s="52"/>
      <c r="T84" s="52"/>
      <c r="U84" s="52"/>
    </row>
    <row r="85" spans="1:21" ht="21.75" customHeight="1" thickBot="1">
      <c r="A85" s="578" t="s">
        <v>2326</v>
      </c>
      <c r="B85" s="2287"/>
      <c r="C85" s="2288" t="s">
        <v>314</v>
      </c>
      <c r="D85" s="75">
        <v>17</v>
      </c>
      <c r="E85" s="2130" t="s">
        <v>316</v>
      </c>
      <c r="F85" s="2202"/>
      <c r="G85" s="2130" t="s">
        <v>2298</v>
      </c>
      <c r="H85" s="75">
        <v>450</v>
      </c>
      <c r="I85" s="75">
        <v>2.65</v>
      </c>
      <c r="J85" s="75">
        <v>0.03</v>
      </c>
      <c r="K85" s="76" t="s">
        <v>327</v>
      </c>
      <c r="L85" s="564">
        <v>14500</v>
      </c>
      <c r="M85" s="565">
        <v>16010</v>
      </c>
      <c r="Q85" s="53"/>
      <c r="S85" s="52"/>
      <c r="T85" s="52"/>
      <c r="U85" s="52"/>
    </row>
    <row r="86" spans="1:21" ht="37.5" customHeight="1" thickBot="1">
      <c r="A86" s="534" t="s">
        <v>2327</v>
      </c>
      <c r="B86" s="2287"/>
      <c r="C86" s="2287"/>
      <c r="D86" s="80">
        <v>22</v>
      </c>
      <c r="E86" s="2130"/>
      <c r="F86" s="2210"/>
      <c r="G86" s="2130"/>
      <c r="H86" s="80">
        <v>600</v>
      </c>
      <c r="I86" s="80">
        <v>4.5999999999999996</v>
      </c>
      <c r="J86" s="80">
        <v>4.4999999999999998E-2</v>
      </c>
      <c r="K86" s="81" t="s">
        <v>327</v>
      </c>
      <c r="L86" s="80">
        <v>19750</v>
      </c>
      <c r="M86" s="169">
        <v>21805</v>
      </c>
      <c r="Q86" s="1722"/>
      <c r="S86" s="52"/>
      <c r="T86" s="52"/>
      <c r="U86" s="52"/>
    </row>
    <row r="87" spans="1:21" ht="21.75" customHeight="1" thickBot="1">
      <c r="A87" s="543" t="s">
        <v>2328</v>
      </c>
      <c r="B87" s="2287"/>
      <c r="C87" s="2287"/>
      <c r="D87" s="80">
        <v>26</v>
      </c>
      <c r="E87" s="2130"/>
      <c r="F87" s="2210"/>
      <c r="G87" s="2130"/>
      <c r="H87" s="80">
        <v>750</v>
      </c>
      <c r="I87" s="80">
        <v>7.5</v>
      </c>
      <c r="J87" s="80">
        <v>0.1</v>
      </c>
      <c r="K87" s="81" t="s">
        <v>327</v>
      </c>
      <c r="L87" s="504">
        <v>20500</v>
      </c>
      <c r="M87" s="544">
        <v>22635</v>
      </c>
      <c r="Q87" s="53"/>
      <c r="S87" s="52"/>
      <c r="T87" s="52"/>
      <c r="U87" s="52"/>
    </row>
    <row r="88" spans="1:21" ht="37.5" customHeight="1" thickBot="1">
      <c r="A88" s="554" t="s">
        <v>2329</v>
      </c>
      <c r="B88" s="2287"/>
      <c r="C88" s="2288"/>
      <c r="D88" s="288">
        <v>34</v>
      </c>
      <c r="E88" s="2130"/>
      <c r="F88" s="2259"/>
      <c r="G88" s="2130"/>
      <c r="H88" s="288">
        <v>900</v>
      </c>
      <c r="I88" s="288">
        <v>10.1</v>
      </c>
      <c r="J88" s="288">
        <v>0.16600000000000001</v>
      </c>
      <c r="K88" s="289" t="s">
        <v>327</v>
      </c>
      <c r="L88" s="288">
        <v>30250</v>
      </c>
      <c r="M88" s="590">
        <v>33400</v>
      </c>
      <c r="Q88" s="1722"/>
      <c r="S88" s="52"/>
      <c r="T88" s="52"/>
      <c r="U88" s="52"/>
    </row>
    <row r="89" spans="1:21" ht="21.75" customHeight="1" thickBot="1">
      <c r="A89" s="591" t="s">
        <v>2330</v>
      </c>
      <c r="B89" s="2287"/>
      <c r="C89" s="556" t="s">
        <v>325</v>
      </c>
      <c r="D89" s="557">
        <v>20</v>
      </c>
      <c r="E89" s="557" t="s">
        <v>316</v>
      </c>
      <c r="F89" s="1712"/>
      <c r="G89" s="557" t="s">
        <v>2298</v>
      </c>
      <c r="H89" s="557">
        <v>800</v>
      </c>
      <c r="I89" s="557">
        <v>3.7</v>
      </c>
      <c r="J89" s="557">
        <v>9.1999999999999998E-2</v>
      </c>
      <c r="K89" s="177" t="s">
        <v>158</v>
      </c>
      <c r="L89" s="557">
        <v>22835</v>
      </c>
      <c r="M89" s="592">
        <v>24665</v>
      </c>
      <c r="Q89" s="53"/>
      <c r="S89" s="52"/>
      <c r="T89" s="52"/>
      <c r="U89" s="52"/>
    </row>
    <row r="90" spans="1:21">
      <c r="A90" s="2289" t="s">
        <v>2331</v>
      </c>
      <c r="B90" s="2289"/>
      <c r="C90" s="2289"/>
      <c r="D90" s="2289"/>
      <c r="E90" s="2289"/>
      <c r="F90" s="2289"/>
      <c r="G90" s="2289"/>
      <c r="H90" s="2289"/>
      <c r="I90" s="2289"/>
      <c r="J90" s="2289"/>
      <c r="K90" s="2289"/>
      <c r="L90" s="2289"/>
      <c r="M90" s="2289"/>
      <c r="Q90" s="53"/>
      <c r="S90" s="52"/>
      <c r="T90" s="52"/>
      <c r="U90" s="52"/>
    </row>
    <row r="91" spans="1:21" ht="68.25" customHeight="1">
      <c r="A91" s="534" t="s">
        <v>2332</v>
      </c>
      <c r="B91" s="133"/>
      <c r="C91" s="133" t="s">
        <v>2333</v>
      </c>
      <c r="D91" s="75"/>
      <c r="E91" s="75"/>
      <c r="F91" s="1705"/>
      <c r="G91" s="75"/>
      <c r="H91" s="75" t="s">
        <v>2334</v>
      </c>
      <c r="I91" s="75">
        <v>1.5</v>
      </c>
      <c r="J91" s="75"/>
      <c r="K91" s="76" t="s">
        <v>1396</v>
      </c>
      <c r="L91" s="75">
        <v>730</v>
      </c>
      <c r="M91" s="183">
        <v>780</v>
      </c>
      <c r="Q91" s="53"/>
      <c r="S91" s="52"/>
      <c r="T91" s="52"/>
      <c r="U91" s="52"/>
    </row>
    <row r="92" spans="1:21" ht="67.5" customHeight="1">
      <c r="A92" s="534" t="s">
        <v>2335</v>
      </c>
      <c r="B92" s="79"/>
      <c r="C92" s="79" t="s">
        <v>2333</v>
      </c>
      <c r="D92" s="80"/>
      <c r="E92" s="80"/>
      <c r="F92" s="1707"/>
      <c r="G92" s="80"/>
      <c r="H92" s="80" t="s">
        <v>2336</v>
      </c>
      <c r="I92" s="80">
        <v>1.3</v>
      </c>
      <c r="J92" s="80">
        <v>1.2999999999999999E-2</v>
      </c>
      <c r="K92" s="81" t="s">
        <v>1396</v>
      </c>
      <c r="L92" s="80">
        <v>770</v>
      </c>
      <c r="M92" s="169">
        <v>825</v>
      </c>
      <c r="Q92" s="53"/>
      <c r="S92" s="52"/>
      <c r="T92" s="52"/>
      <c r="U92" s="52"/>
    </row>
    <row r="93" spans="1:21" ht="67.5" customHeight="1">
      <c r="A93" s="534" t="s">
        <v>2337</v>
      </c>
      <c r="B93" s="79"/>
      <c r="C93" s="79" t="s">
        <v>2333</v>
      </c>
      <c r="D93" s="80"/>
      <c r="E93" s="80"/>
      <c r="F93" s="1707"/>
      <c r="G93" s="80"/>
      <c r="H93" s="80" t="s">
        <v>2338</v>
      </c>
      <c r="I93" s="80">
        <v>1.9</v>
      </c>
      <c r="J93" s="80">
        <v>1.2999999999999999E-2</v>
      </c>
      <c r="K93" s="81" t="s">
        <v>1396</v>
      </c>
      <c r="L93" s="80">
        <v>885</v>
      </c>
      <c r="M93" s="169">
        <v>945</v>
      </c>
      <c r="Q93" s="53"/>
      <c r="S93" s="52"/>
      <c r="T93" s="52"/>
      <c r="U93" s="52"/>
    </row>
    <row r="94" spans="1:21" ht="62.25" customHeight="1">
      <c r="A94" s="534" t="s">
        <v>2339</v>
      </c>
      <c r="B94" s="98"/>
      <c r="C94" s="98" t="s">
        <v>2333</v>
      </c>
      <c r="D94" s="99"/>
      <c r="E94" s="99"/>
      <c r="F94" s="1708"/>
      <c r="G94" s="99"/>
      <c r="H94" s="80" t="s">
        <v>2340</v>
      </c>
      <c r="I94" s="99"/>
      <c r="J94" s="99"/>
      <c r="K94" s="140" t="s">
        <v>158</v>
      </c>
      <c r="L94" s="99">
        <v>3060</v>
      </c>
      <c r="M94" s="185">
        <v>3305</v>
      </c>
      <c r="Q94" s="53"/>
      <c r="S94" s="52"/>
      <c r="T94" s="52"/>
      <c r="U94" s="52"/>
    </row>
    <row r="95" spans="1:21" ht="36">
      <c r="A95" s="534" t="s">
        <v>2341</v>
      </c>
      <c r="B95" s="2285"/>
      <c r="C95" s="98" t="s">
        <v>2333</v>
      </c>
      <c r="D95" s="99"/>
      <c r="E95" s="99"/>
      <c r="F95" s="1708"/>
      <c r="G95" s="99"/>
      <c r="H95" s="80" t="s">
        <v>2342</v>
      </c>
      <c r="I95" s="99">
        <v>17</v>
      </c>
      <c r="J95" s="99">
        <v>0.31</v>
      </c>
      <c r="K95" s="140" t="s">
        <v>158</v>
      </c>
      <c r="L95" s="99">
        <v>5205</v>
      </c>
      <c r="M95" s="185">
        <v>5620</v>
      </c>
      <c r="Q95" s="53"/>
      <c r="S95" s="52"/>
      <c r="T95" s="52"/>
      <c r="U95" s="52"/>
    </row>
    <row r="96" spans="1:21" ht="44.25" customHeight="1">
      <c r="A96" s="566" t="s">
        <v>2341</v>
      </c>
      <c r="B96" s="2285"/>
      <c r="C96" s="98" t="s">
        <v>2333</v>
      </c>
      <c r="D96" s="99"/>
      <c r="E96" s="99"/>
      <c r="F96" s="1708"/>
      <c r="G96" s="99"/>
      <c r="H96" s="103" t="s">
        <v>2343</v>
      </c>
      <c r="I96" s="99">
        <v>17</v>
      </c>
      <c r="J96" s="99">
        <v>0.31</v>
      </c>
      <c r="K96" s="140" t="s">
        <v>158</v>
      </c>
      <c r="L96" s="99">
        <v>5880</v>
      </c>
      <c r="M96" s="185">
        <v>6350</v>
      </c>
      <c r="Q96" s="53"/>
      <c r="S96" s="52"/>
      <c r="T96" s="52"/>
      <c r="U96" s="52"/>
    </row>
    <row r="97" spans="1:21" ht="167.25" customHeight="1">
      <c r="A97" s="2286" t="s">
        <v>2344</v>
      </c>
      <c r="B97" s="2286"/>
      <c r="C97" s="2286"/>
      <c r="D97" s="2286"/>
      <c r="E97" s="2286"/>
      <c r="F97" s="2286"/>
      <c r="G97" s="2286"/>
      <c r="H97" s="2286"/>
      <c r="I97" s="2286"/>
      <c r="J97" s="2286"/>
      <c r="K97" s="2286"/>
      <c r="L97" s="2286"/>
      <c r="M97" s="2286"/>
      <c r="S97" s="52"/>
      <c r="T97" s="52"/>
      <c r="U97" s="52"/>
    </row>
    <row r="98" spans="1:21">
      <c r="A98" s="70"/>
      <c r="D98" s="70"/>
      <c r="E98" s="70"/>
      <c r="F98" s="1706"/>
      <c r="G98" s="70"/>
      <c r="H98" s="70"/>
      <c r="I98" s="70"/>
      <c r="J98" s="70"/>
      <c r="K98" s="70"/>
      <c r="L98" s="70"/>
      <c r="M98" s="70"/>
      <c r="S98" s="52"/>
      <c r="T98" s="52"/>
      <c r="U98" s="52"/>
    </row>
    <row r="99" spans="1:21">
      <c r="A99" s="70"/>
      <c r="D99" s="70"/>
      <c r="E99" s="70"/>
      <c r="F99" s="1706"/>
      <c r="G99" s="70"/>
      <c r="H99" s="70"/>
      <c r="I99" s="70"/>
      <c r="J99" s="70"/>
      <c r="K99" s="70"/>
      <c r="L99" s="70"/>
      <c r="M99" s="70"/>
      <c r="S99" s="52"/>
      <c r="T99" s="52"/>
      <c r="U99" s="52"/>
    </row>
    <row r="100" spans="1:21">
      <c r="A100" s="70"/>
      <c r="D100" s="70"/>
      <c r="E100" s="70"/>
      <c r="F100" s="1706"/>
      <c r="G100" s="70"/>
      <c r="H100" s="70"/>
      <c r="I100" s="70"/>
      <c r="J100" s="70"/>
      <c r="K100" s="70"/>
      <c r="L100" s="70"/>
      <c r="M100" s="70"/>
      <c r="S100" s="52"/>
      <c r="T100" s="52"/>
      <c r="U100" s="52"/>
    </row>
    <row r="101" spans="1:21">
      <c r="A101" s="70"/>
      <c r="D101" s="70"/>
      <c r="E101" s="70"/>
      <c r="F101" s="1706"/>
      <c r="G101" s="70"/>
      <c r="H101" s="70"/>
      <c r="I101" s="70"/>
      <c r="J101" s="70"/>
      <c r="K101" s="70"/>
      <c r="L101" s="70"/>
      <c r="M101" s="70"/>
      <c r="S101" s="52"/>
      <c r="T101" s="52"/>
      <c r="U101" s="52"/>
    </row>
    <row r="102" spans="1:21">
      <c r="A102" s="70"/>
      <c r="D102" s="70"/>
      <c r="E102" s="70"/>
      <c r="F102" s="1706"/>
      <c r="G102" s="70"/>
      <c r="H102" s="70"/>
      <c r="I102" s="70"/>
      <c r="J102" s="70"/>
      <c r="K102" s="70"/>
      <c r="L102" s="70"/>
      <c r="M102" s="70"/>
      <c r="S102" s="52"/>
      <c r="T102" s="52"/>
      <c r="U102" s="52"/>
    </row>
    <row r="103" spans="1:21">
      <c r="A103" s="70"/>
      <c r="D103" s="70"/>
      <c r="E103" s="70"/>
      <c r="F103" s="1706"/>
      <c r="G103" s="70"/>
      <c r="H103" s="70"/>
      <c r="I103" s="70"/>
      <c r="J103" s="70"/>
      <c r="K103" s="70"/>
      <c r="L103" s="70"/>
      <c r="M103" s="70"/>
      <c r="S103" s="52"/>
      <c r="T103" s="52"/>
      <c r="U103" s="52"/>
    </row>
    <row r="104" spans="1:21">
      <c r="A104" s="70"/>
      <c r="D104" s="70"/>
      <c r="E104" s="70"/>
      <c r="F104" s="1706"/>
      <c r="G104" s="70"/>
      <c r="H104" s="70"/>
      <c r="I104" s="70"/>
      <c r="J104" s="70"/>
      <c r="K104" s="70"/>
      <c r="L104" s="70"/>
      <c r="M104" s="70"/>
      <c r="S104" s="52"/>
      <c r="T104" s="52"/>
      <c r="U104" s="52"/>
    </row>
    <row r="105" spans="1:21">
      <c r="A105" s="70"/>
      <c r="D105" s="70"/>
      <c r="E105" s="70"/>
      <c r="F105" s="1706"/>
      <c r="G105" s="70"/>
      <c r="H105" s="70"/>
      <c r="I105" s="70"/>
      <c r="J105" s="70"/>
      <c r="K105" s="70"/>
      <c r="L105" s="70"/>
      <c r="M105" s="70"/>
      <c r="S105" s="52"/>
      <c r="T105" s="52"/>
      <c r="U105" s="52"/>
    </row>
    <row r="106" spans="1:21">
      <c r="A106" s="70"/>
      <c r="D106" s="70"/>
      <c r="E106" s="70"/>
      <c r="F106" s="1706"/>
      <c r="G106" s="70"/>
      <c r="H106" s="70"/>
      <c r="I106" s="70"/>
      <c r="J106" s="70"/>
      <c r="K106" s="70"/>
      <c r="L106" s="70"/>
      <c r="M106" s="70"/>
      <c r="S106" s="52"/>
      <c r="T106" s="52"/>
      <c r="U106" s="52"/>
    </row>
    <row r="107" spans="1:21">
      <c r="A107" s="70"/>
      <c r="D107" s="70"/>
      <c r="E107" s="70"/>
      <c r="F107" s="1706"/>
      <c r="G107" s="70"/>
      <c r="H107" s="70"/>
      <c r="I107" s="70"/>
      <c r="J107" s="70"/>
      <c r="K107" s="70"/>
      <c r="L107" s="70"/>
      <c r="M107" s="70"/>
      <c r="S107" s="52"/>
      <c r="T107" s="52"/>
      <c r="U107" s="52"/>
    </row>
    <row r="108" spans="1:21">
      <c r="A108" s="70"/>
      <c r="D108" s="70"/>
      <c r="E108" s="70"/>
      <c r="F108" s="1706"/>
      <c r="G108" s="70"/>
      <c r="H108" s="70"/>
      <c r="I108" s="70"/>
      <c r="J108" s="70"/>
      <c r="K108" s="70"/>
      <c r="L108" s="70"/>
      <c r="M108" s="70"/>
      <c r="S108" s="52"/>
      <c r="T108" s="52"/>
      <c r="U108" s="52"/>
    </row>
    <row r="109" spans="1:21">
      <c r="A109" s="70"/>
      <c r="D109" s="70"/>
      <c r="E109" s="70"/>
      <c r="F109" s="1706"/>
      <c r="G109" s="70"/>
      <c r="H109" s="70"/>
      <c r="I109" s="70"/>
      <c r="J109" s="70"/>
      <c r="K109" s="70"/>
      <c r="L109" s="70"/>
      <c r="M109" s="70"/>
      <c r="S109" s="52"/>
      <c r="T109" s="52"/>
      <c r="U109" s="52"/>
    </row>
    <row r="110" spans="1:21">
      <c r="A110" s="70"/>
      <c r="D110" s="70"/>
      <c r="E110" s="70"/>
      <c r="F110" s="1706"/>
      <c r="G110" s="70"/>
      <c r="H110" s="70"/>
      <c r="I110" s="70"/>
      <c r="J110" s="70"/>
      <c r="K110" s="70"/>
      <c r="L110" s="70"/>
      <c r="M110" s="70"/>
      <c r="S110" s="52"/>
      <c r="T110" s="52"/>
      <c r="U110" s="52"/>
    </row>
    <row r="111" spans="1:21">
      <c r="A111" s="70"/>
      <c r="D111" s="70"/>
      <c r="E111" s="70"/>
      <c r="F111" s="1706"/>
      <c r="G111" s="70"/>
      <c r="H111" s="70"/>
      <c r="I111" s="70"/>
      <c r="J111" s="70"/>
      <c r="K111" s="70"/>
      <c r="L111" s="70"/>
      <c r="M111" s="70"/>
      <c r="S111" s="52"/>
      <c r="T111" s="52"/>
      <c r="U111" s="52"/>
    </row>
    <row r="112" spans="1:21">
      <c r="A112" s="70"/>
      <c r="D112" s="70"/>
      <c r="E112" s="70"/>
      <c r="F112" s="1706"/>
      <c r="G112" s="70"/>
      <c r="H112" s="70"/>
      <c r="I112" s="70"/>
      <c r="J112" s="70"/>
      <c r="K112" s="70"/>
      <c r="L112" s="70"/>
      <c r="M112" s="70"/>
      <c r="S112" s="52"/>
      <c r="T112" s="52"/>
      <c r="U112" s="52"/>
    </row>
    <row r="113" spans="1:21">
      <c r="A113" s="70"/>
      <c r="D113" s="70"/>
      <c r="E113" s="70"/>
      <c r="F113" s="1706"/>
      <c r="G113" s="70"/>
      <c r="H113" s="70"/>
      <c r="I113" s="70"/>
      <c r="J113" s="70"/>
      <c r="K113" s="70"/>
      <c r="L113" s="70"/>
      <c r="M113" s="70"/>
      <c r="S113" s="52"/>
      <c r="T113" s="52"/>
      <c r="U113" s="52"/>
    </row>
    <row r="114" spans="1:21">
      <c r="A114" s="70"/>
      <c r="D114" s="70"/>
      <c r="E114" s="70"/>
      <c r="F114" s="1706"/>
      <c r="G114" s="70"/>
      <c r="H114" s="70"/>
      <c r="I114" s="70"/>
      <c r="J114" s="70"/>
      <c r="K114" s="70"/>
      <c r="L114" s="70"/>
      <c r="M114" s="70"/>
      <c r="S114" s="52"/>
      <c r="T114" s="52"/>
      <c r="U114" s="52"/>
    </row>
    <row r="115" spans="1:21">
      <c r="A115" s="70"/>
      <c r="D115" s="70"/>
      <c r="E115" s="70"/>
      <c r="F115" s="1706"/>
      <c r="G115" s="70"/>
      <c r="H115" s="70"/>
      <c r="I115" s="70"/>
      <c r="J115" s="70"/>
      <c r="K115" s="70"/>
      <c r="L115" s="70"/>
      <c r="M115" s="70"/>
      <c r="S115" s="52"/>
      <c r="T115" s="52"/>
      <c r="U115" s="52"/>
    </row>
    <row r="116" spans="1:21">
      <c r="A116" s="70"/>
      <c r="D116" s="70"/>
      <c r="E116" s="70"/>
      <c r="F116" s="1706"/>
      <c r="G116" s="70"/>
      <c r="H116" s="70"/>
      <c r="I116" s="70"/>
      <c r="J116" s="70"/>
      <c r="K116" s="70"/>
      <c r="L116" s="188"/>
      <c r="M116" s="70"/>
      <c r="S116" s="52"/>
      <c r="T116" s="52"/>
      <c r="U116" s="52"/>
    </row>
    <row r="117" spans="1:21">
      <c r="A117" s="70"/>
      <c r="D117" s="70"/>
      <c r="E117" s="70"/>
      <c r="F117" s="1706"/>
      <c r="G117" s="70"/>
      <c r="H117" s="70"/>
      <c r="I117" s="70"/>
      <c r="J117" s="70"/>
      <c r="K117" s="70"/>
      <c r="L117" s="70"/>
      <c r="M117" s="70"/>
      <c r="S117" s="52"/>
      <c r="T117" s="52"/>
      <c r="U117" s="52"/>
    </row>
    <row r="118" spans="1:21">
      <c r="A118" s="70"/>
      <c r="D118" s="70"/>
      <c r="E118" s="70"/>
      <c r="F118" s="1706"/>
      <c r="G118" s="70"/>
      <c r="H118" s="70"/>
      <c r="I118" s="70"/>
      <c r="J118" s="70"/>
      <c r="K118" s="70"/>
      <c r="L118" s="70"/>
      <c r="M118" s="70"/>
      <c r="S118" s="52"/>
      <c r="T118" s="52"/>
      <c r="U118" s="52"/>
    </row>
    <row r="119" spans="1:21">
      <c r="A119" s="70"/>
      <c r="D119" s="70"/>
      <c r="E119" s="70"/>
      <c r="F119" s="1706"/>
      <c r="G119" s="70"/>
      <c r="H119" s="70"/>
      <c r="I119" s="70"/>
      <c r="J119" s="70"/>
      <c r="K119" s="70"/>
      <c r="L119" s="70"/>
      <c r="M119" s="70"/>
      <c r="S119" s="52"/>
      <c r="T119" s="52"/>
      <c r="U119" s="52"/>
    </row>
    <row r="120" spans="1:21">
      <c r="A120" s="70"/>
      <c r="D120" s="70"/>
      <c r="E120" s="70"/>
      <c r="F120" s="1706"/>
      <c r="G120" s="70"/>
      <c r="H120" s="70"/>
      <c r="I120" s="70"/>
      <c r="J120" s="70"/>
      <c r="K120" s="70"/>
      <c r="L120" s="70"/>
      <c r="M120" s="70"/>
      <c r="S120" s="52"/>
      <c r="T120" s="52"/>
      <c r="U120" s="52"/>
    </row>
    <row r="121" spans="1:21">
      <c r="A121" s="70"/>
      <c r="D121" s="70"/>
      <c r="E121" s="70"/>
      <c r="F121" s="1706"/>
      <c r="G121" s="70"/>
      <c r="H121" s="70"/>
      <c r="I121" s="70"/>
      <c r="J121" s="70"/>
      <c r="K121" s="70"/>
      <c r="L121" s="70"/>
      <c r="M121" s="70"/>
      <c r="S121" s="52"/>
      <c r="T121" s="52"/>
      <c r="U121" s="52"/>
    </row>
    <row r="122" spans="1:21">
      <c r="A122" s="70"/>
      <c r="D122" s="70"/>
      <c r="E122" s="70"/>
      <c r="F122" s="1706"/>
      <c r="G122" s="70"/>
      <c r="H122" s="70"/>
      <c r="I122" s="70"/>
      <c r="J122" s="70"/>
      <c r="K122" s="70"/>
      <c r="L122" s="70"/>
      <c r="M122" s="70"/>
      <c r="S122" s="52"/>
      <c r="T122" s="52"/>
      <c r="U122" s="52"/>
    </row>
    <row r="123" spans="1:21">
      <c r="A123" s="70"/>
      <c r="D123" s="70"/>
      <c r="E123" s="70"/>
      <c r="F123" s="1706"/>
      <c r="G123" s="70"/>
      <c r="H123" s="70"/>
      <c r="I123" s="70"/>
      <c r="J123" s="70"/>
      <c r="K123" s="70"/>
      <c r="L123" s="70"/>
      <c r="M123" s="70"/>
      <c r="S123" s="52"/>
      <c r="T123" s="52"/>
      <c r="U123" s="52"/>
    </row>
    <row r="124" spans="1:21">
      <c r="A124" s="70"/>
      <c r="D124" s="70"/>
      <c r="E124" s="70"/>
      <c r="F124" s="1706"/>
      <c r="G124" s="70"/>
      <c r="H124" s="70"/>
      <c r="I124" s="70"/>
      <c r="J124" s="70"/>
      <c r="K124" s="70"/>
      <c r="L124" s="70"/>
      <c r="M124" s="70"/>
      <c r="S124" s="52"/>
      <c r="T124" s="52"/>
      <c r="U124" s="52"/>
    </row>
    <row r="125" spans="1:21">
      <c r="A125" s="70"/>
      <c r="D125" s="70"/>
      <c r="E125" s="70"/>
      <c r="F125" s="1706"/>
      <c r="G125" s="70"/>
      <c r="H125" s="70"/>
      <c r="I125" s="70"/>
      <c r="J125" s="70"/>
      <c r="K125" s="70"/>
      <c r="L125" s="70"/>
      <c r="M125" s="70"/>
      <c r="S125" s="52"/>
      <c r="T125" s="52"/>
      <c r="U125" s="52"/>
    </row>
    <row r="126" spans="1:21">
      <c r="A126" s="70"/>
      <c r="D126" s="70"/>
      <c r="E126" s="70"/>
      <c r="F126" s="1706"/>
      <c r="G126" s="70"/>
      <c r="H126" s="70"/>
      <c r="I126" s="70"/>
      <c r="J126" s="70"/>
      <c r="K126" s="70"/>
      <c r="L126" s="70"/>
      <c r="M126" s="70"/>
      <c r="S126" s="52"/>
      <c r="T126" s="52"/>
      <c r="U126" s="52"/>
    </row>
    <row r="127" spans="1:21">
      <c r="A127" s="70"/>
      <c r="D127" s="70"/>
      <c r="E127" s="70"/>
      <c r="F127" s="1706"/>
      <c r="G127" s="70"/>
      <c r="H127" s="70"/>
      <c r="I127" s="70"/>
      <c r="J127" s="70"/>
      <c r="K127" s="70"/>
      <c r="L127" s="70"/>
      <c r="M127" s="70"/>
      <c r="S127" s="52"/>
      <c r="T127" s="52"/>
      <c r="U127" s="52"/>
    </row>
    <row r="128" spans="1:21">
      <c r="A128" s="70"/>
      <c r="D128" s="70"/>
      <c r="E128" s="70"/>
      <c r="F128" s="1706"/>
      <c r="G128" s="70"/>
      <c r="H128" s="70"/>
      <c r="I128" s="70"/>
      <c r="J128" s="70"/>
      <c r="K128" s="70"/>
      <c r="L128" s="70"/>
      <c r="M128" s="70"/>
      <c r="S128" s="52"/>
      <c r="T128" s="52"/>
      <c r="U128" s="52"/>
    </row>
    <row r="129" spans="1:21">
      <c r="A129" s="70"/>
      <c r="D129" s="70"/>
      <c r="E129" s="70"/>
      <c r="F129" s="1706"/>
      <c r="G129" s="70"/>
      <c r="H129" s="70"/>
      <c r="I129" s="70"/>
      <c r="J129" s="70"/>
      <c r="K129" s="70"/>
      <c r="L129" s="70"/>
      <c r="M129" s="70"/>
      <c r="S129" s="52"/>
      <c r="T129" s="52"/>
      <c r="U129" s="52"/>
    </row>
    <row r="130" spans="1:21">
      <c r="A130" s="70"/>
      <c r="D130" s="70"/>
      <c r="E130" s="70"/>
      <c r="F130" s="1706"/>
      <c r="G130" s="70"/>
      <c r="H130" s="70"/>
      <c r="I130" s="70"/>
      <c r="J130" s="70"/>
      <c r="K130" s="70"/>
      <c r="L130" s="70"/>
      <c r="M130" s="70"/>
      <c r="S130" s="52"/>
      <c r="T130" s="52"/>
      <c r="U130" s="52"/>
    </row>
    <row r="131" spans="1:21">
      <c r="A131" s="70"/>
      <c r="D131" s="70"/>
      <c r="E131" s="70"/>
      <c r="F131" s="1706"/>
      <c r="G131" s="70"/>
      <c r="H131" s="70"/>
      <c r="I131" s="70"/>
      <c r="J131" s="70"/>
      <c r="K131" s="70"/>
      <c r="L131" s="70"/>
      <c r="M131" s="70"/>
      <c r="S131" s="52"/>
      <c r="T131" s="52"/>
      <c r="U131" s="52"/>
    </row>
    <row r="132" spans="1:21">
      <c r="A132" s="70"/>
      <c r="D132" s="70"/>
      <c r="E132" s="70"/>
      <c r="F132" s="1706"/>
      <c r="G132" s="70"/>
      <c r="H132" s="70"/>
      <c r="I132" s="70"/>
      <c r="J132" s="70"/>
      <c r="K132" s="70"/>
      <c r="L132" s="70"/>
      <c r="M132" s="70"/>
      <c r="S132" s="52"/>
      <c r="T132" s="52"/>
      <c r="U132" s="52"/>
    </row>
    <row r="133" spans="1:21">
      <c r="A133" s="70"/>
      <c r="D133" s="70"/>
      <c r="E133" s="70"/>
      <c r="F133" s="1706"/>
      <c r="G133" s="70"/>
      <c r="H133" s="70"/>
      <c r="I133" s="70"/>
      <c r="J133" s="70"/>
      <c r="K133" s="70"/>
      <c r="L133" s="70"/>
      <c r="M133" s="70"/>
      <c r="S133" s="52"/>
      <c r="T133" s="52"/>
      <c r="U133" s="52"/>
    </row>
    <row r="134" spans="1:21">
      <c r="A134" s="70"/>
      <c r="D134" s="70"/>
      <c r="E134" s="70"/>
      <c r="F134" s="1706"/>
      <c r="G134" s="70"/>
      <c r="H134" s="70"/>
      <c r="I134" s="70"/>
      <c r="J134" s="70"/>
      <c r="K134" s="70"/>
      <c r="L134" s="70"/>
      <c r="M134" s="70"/>
      <c r="S134" s="52"/>
      <c r="T134" s="52"/>
      <c r="U134" s="52"/>
    </row>
    <row r="135" spans="1:21">
      <c r="A135" s="70"/>
      <c r="D135" s="70"/>
      <c r="E135" s="70"/>
      <c r="F135" s="1706"/>
      <c r="G135" s="70"/>
      <c r="H135" s="70"/>
      <c r="I135" s="70"/>
      <c r="J135" s="70"/>
      <c r="K135" s="70"/>
      <c r="L135" s="70"/>
      <c r="M135" s="70"/>
      <c r="S135" s="52"/>
      <c r="T135" s="52"/>
      <c r="U135" s="52"/>
    </row>
    <row r="136" spans="1:21">
      <c r="A136" s="70"/>
      <c r="D136" s="70"/>
      <c r="E136" s="70"/>
      <c r="F136" s="1706"/>
      <c r="G136" s="70"/>
      <c r="H136" s="70"/>
      <c r="I136" s="70"/>
      <c r="J136" s="70"/>
      <c r="K136" s="70"/>
      <c r="L136" s="70"/>
      <c r="M136" s="70"/>
      <c r="S136" s="52"/>
      <c r="T136" s="52"/>
      <c r="U136" s="52"/>
    </row>
    <row r="137" spans="1:21">
      <c r="A137" s="70"/>
      <c r="D137" s="70"/>
      <c r="E137" s="70"/>
      <c r="F137" s="1706"/>
      <c r="G137" s="70"/>
      <c r="H137" s="70"/>
      <c r="I137" s="70"/>
      <c r="J137" s="70"/>
      <c r="K137" s="70"/>
      <c r="L137" s="70"/>
      <c r="M137" s="70"/>
      <c r="S137" s="52"/>
      <c r="T137" s="52"/>
      <c r="U137" s="52"/>
    </row>
    <row r="138" spans="1:21">
      <c r="A138" s="70"/>
      <c r="D138" s="70"/>
      <c r="E138" s="70"/>
      <c r="F138" s="1706"/>
      <c r="G138" s="70"/>
      <c r="H138" s="70"/>
      <c r="I138" s="70"/>
      <c r="J138" s="70"/>
      <c r="K138" s="70"/>
      <c r="L138" s="70"/>
      <c r="M138" s="70"/>
      <c r="S138" s="52"/>
      <c r="T138" s="52"/>
      <c r="U138" s="52"/>
    </row>
    <row r="139" spans="1:21">
      <c r="A139" s="70"/>
      <c r="D139" s="70"/>
      <c r="E139" s="70"/>
      <c r="F139" s="1706"/>
      <c r="G139" s="70"/>
      <c r="H139" s="70"/>
      <c r="I139" s="70"/>
      <c r="J139" s="70"/>
      <c r="K139" s="70"/>
      <c r="L139" s="70"/>
      <c r="M139" s="70"/>
      <c r="S139" s="52"/>
      <c r="T139" s="52"/>
      <c r="U139" s="52"/>
    </row>
    <row r="140" spans="1:21">
      <c r="A140" s="70"/>
      <c r="D140" s="70"/>
      <c r="E140" s="70"/>
      <c r="F140" s="1706"/>
      <c r="G140" s="70"/>
      <c r="H140" s="70"/>
      <c r="I140" s="70"/>
      <c r="J140" s="70"/>
      <c r="K140" s="70"/>
      <c r="L140" s="70"/>
      <c r="M140" s="70"/>
      <c r="S140" s="52"/>
      <c r="T140" s="52"/>
      <c r="U140" s="52"/>
    </row>
    <row r="141" spans="1:21">
      <c r="A141" s="70"/>
      <c r="D141" s="70"/>
      <c r="E141" s="70"/>
      <c r="F141" s="1706"/>
      <c r="G141" s="70"/>
      <c r="H141" s="70"/>
      <c r="I141" s="70"/>
      <c r="J141" s="70"/>
      <c r="K141" s="70"/>
      <c r="L141" s="70"/>
      <c r="M141" s="70"/>
      <c r="S141" s="52"/>
      <c r="T141" s="52"/>
      <c r="U141" s="52"/>
    </row>
    <row r="142" spans="1:21">
      <c r="A142" s="70"/>
      <c r="D142" s="70"/>
      <c r="E142" s="70"/>
      <c r="F142" s="1706"/>
      <c r="G142" s="70"/>
      <c r="H142" s="70"/>
      <c r="I142" s="70"/>
      <c r="J142" s="70"/>
      <c r="K142" s="70"/>
      <c r="L142" s="70"/>
      <c r="M142" s="70"/>
      <c r="S142" s="52"/>
      <c r="T142" s="52"/>
      <c r="U142" s="52"/>
    </row>
    <row r="143" spans="1:21">
      <c r="A143" s="70"/>
      <c r="D143" s="70"/>
      <c r="E143" s="70"/>
      <c r="F143" s="1706"/>
      <c r="G143" s="70"/>
      <c r="H143" s="70"/>
      <c r="I143" s="70"/>
      <c r="J143" s="70"/>
      <c r="K143" s="70"/>
      <c r="L143" s="70"/>
      <c r="M143" s="70"/>
      <c r="S143" s="52"/>
      <c r="T143" s="52"/>
      <c r="U143" s="52"/>
    </row>
    <row r="144" spans="1:21">
      <c r="A144" s="70"/>
      <c r="D144" s="70"/>
      <c r="E144" s="70"/>
      <c r="F144" s="1706"/>
      <c r="G144" s="70"/>
      <c r="H144" s="70"/>
      <c r="I144" s="70"/>
      <c r="J144" s="70"/>
      <c r="K144" s="70"/>
      <c r="L144" s="70"/>
      <c r="M144" s="70"/>
      <c r="S144" s="52"/>
      <c r="T144" s="52"/>
      <c r="U144" s="52"/>
    </row>
    <row r="145" spans="1:21">
      <c r="A145" s="70"/>
      <c r="D145" s="70"/>
      <c r="E145" s="70"/>
      <c r="F145" s="1706"/>
      <c r="G145" s="70"/>
      <c r="H145" s="70"/>
      <c r="I145" s="70"/>
      <c r="J145" s="70"/>
      <c r="K145" s="70"/>
      <c r="L145" s="70"/>
      <c r="M145" s="70"/>
      <c r="S145" s="52"/>
      <c r="T145" s="52"/>
      <c r="U145" s="52"/>
    </row>
    <row r="146" spans="1:21">
      <c r="A146" s="70"/>
      <c r="D146" s="70"/>
      <c r="E146" s="70"/>
      <c r="F146" s="1706"/>
      <c r="G146" s="70"/>
      <c r="H146" s="70"/>
      <c r="I146" s="70"/>
      <c r="J146" s="70"/>
      <c r="K146" s="70"/>
      <c r="L146" s="70"/>
      <c r="M146" s="70"/>
      <c r="S146" s="52"/>
      <c r="T146" s="52"/>
      <c r="U146" s="52"/>
    </row>
    <row r="147" spans="1:21">
      <c r="A147" s="70"/>
      <c r="D147" s="70"/>
      <c r="E147" s="70"/>
      <c r="F147" s="1706"/>
      <c r="G147" s="70"/>
      <c r="H147" s="70"/>
      <c r="I147" s="70"/>
      <c r="J147" s="70"/>
      <c r="K147" s="70"/>
      <c r="L147" s="70"/>
      <c r="M147" s="70"/>
      <c r="S147" s="52"/>
      <c r="T147" s="52"/>
      <c r="U147" s="52"/>
    </row>
    <row r="148" spans="1:21">
      <c r="A148" s="70"/>
      <c r="D148" s="70"/>
      <c r="E148" s="70"/>
      <c r="F148" s="1706"/>
      <c r="G148" s="70"/>
      <c r="H148" s="70"/>
      <c r="I148" s="70"/>
      <c r="J148" s="70"/>
      <c r="K148" s="70"/>
      <c r="L148" s="70"/>
      <c r="M148" s="70"/>
      <c r="S148" s="52"/>
      <c r="T148" s="52"/>
      <c r="U148" s="52"/>
    </row>
    <row r="149" spans="1:21">
      <c r="A149" s="70"/>
      <c r="D149" s="70"/>
      <c r="E149" s="70"/>
      <c r="F149" s="1706"/>
      <c r="G149" s="70"/>
      <c r="H149" s="70"/>
      <c r="I149" s="70"/>
      <c r="J149" s="70"/>
      <c r="K149" s="70"/>
      <c r="L149" s="70"/>
      <c r="M149" s="70"/>
      <c r="S149" s="52"/>
      <c r="T149" s="52"/>
      <c r="U149" s="52"/>
    </row>
    <row r="150" spans="1:21">
      <c r="A150" s="70"/>
      <c r="D150" s="70"/>
      <c r="E150" s="70"/>
      <c r="F150" s="1706"/>
      <c r="G150" s="70"/>
      <c r="H150" s="70"/>
      <c r="I150" s="70"/>
      <c r="J150" s="70"/>
      <c r="K150" s="70"/>
      <c r="L150" s="70"/>
      <c r="M150" s="70"/>
      <c r="S150" s="52"/>
      <c r="T150" s="52"/>
      <c r="U150" s="52"/>
    </row>
    <row r="151" spans="1:21">
      <c r="A151" s="70"/>
      <c r="D151" s="70"/>
      <c r="E151" s="70"/>
      <c r="F151" s="1706"/>
      <c r="G151" s="70"/>
      <c r="H151" s="70"/>
      <c r="I151" s="70"/>
      <c r="J151" s="70"/>
      <c r="K151" s="70"/>
      <c r="L151" s="70"/>
      <c r="M151" s="70"/>
      <c r="S151" s="52"/>
      <c r="T151" s="52"/>
      <c r="U151" s="52"/>
    </row>
    <row r="152" spans="1:21">
      <c r="A152" s="70"/>
      <c r="D152" s="70"/>
      <c r="E152" s="70"/>
      <c r="F152" s="1706"/>
      <c r="G152" s="70"/>
      <c r="H152" s="70"/>
      <c r="I152" s="70"/>
      <c r="J152" s="70"/>
      <c r="K152" s="70"/>
      <c r="L152" s="70"/>
      <c r="M152" s="70"/>
      <c r="S152" s="52"/>
      <c r="T152" s="52"/>
      <c r="U152" s="52"/>
    </row>
    <row r="153" spans="1:21">
      <c r="A153" s="70"/>
      <c r="D153" s="70"/>
      <c r="E153" s="70"/>
      <c r="F153" s="1706"/>
      <c r="G153" s="70"/>
      <c r="H153" s="70"/>
      <c r="I153" s="70"/>
      <c r="J153" s="70"/>
      <c r="K153" s="70"/>
      <c r="L153" s="70"/>
      <c r="M153" s="70"/>
      <c r="S153" s="52"/>
      <c r="T153" s="52"/>
      <c r="U153" s="52"/>
    </row>
    <row r="154" spans="1:21">
      <c r="A154" s="70"/>
      <c r="D154" s="70"/>
      <c r="E154" s="70"/>
      <c r="F154" s="1706"/>
      <c r="G154" s="70"/>
      <c r="H154" s="70"/>
      <c r="I154" s="70"/>
      <c r="J154" s="70"/>
      <c r="K154" s="70"/>
      <c r="L154" s="70"/>
      <c r="M154" s="70"/>
      <c r="S154" s="52"/>
      <c r="T154" s="52"/>
      <c r="U154" s="52"/>
    </row>
    <row r="155" spans="1:21">
      <c r="A155" s="70"/>
      <c r="D155" s="70"/>
      <c r="E155" s="70"/>
      <c r="F155" s="1706"/>
      <c r="G155" s="70"/>
      <c r="H155" s="70"/>
      <c r="I155" s="70"/>
      <c r="J155" s="70"/>
      <c r="K155" s="70"/>
      <c r="L155" s="70"/>
      <c r="M155" s="70"/>
      <c r="S155" s="52"/>
      <c r="T155" s="52"/>
      <c r="U155" s="52"/>
    </row>
    <row r="156" spans="1:21">
      <c r="A156" s="70"/>
      <c r="D156" s="70"/>
      <c r="E156" s="70"/>
      <c r="F156" s="1706"/>
      <c r="G156" s="70"/>
      <c r="H156" s="70"/>
      <c r="I156" s="70"/>
      <c r="J156" s="70"/>
      <c r="K156" s="70"/>
      <c r="L156" s="70"/>
      <c r="M156" s="70"/>
      <c r="S156" s="52"/>
      <c r="T156" s="52"/>
      <c r="U156" s="52"/>
    </row>
    <row r="157" spans="1:21">
      <c r="A157" s="70"/>
      <c r="D157" s="70"/>
      <c r="E157" s="70"/>
      <c r="F157" s="1706"/>
      <c r="G157" s="70"/>
      <c r="H157" s="70"/>
      <c r="I157" s="70"/>
      <c r="J157" s="70"/>
      <c r="K157" s="70"/>
      <c r="L157" s="70"/>
      <c r="M157" s="70"/>
      <c r="S157" s="52"/>
      <c r="T157" s="52"/>
      <c r="U157" s="52"/>
    </row>
    <row r="158" spans="1:21">
      <c r="A158" s="70"/>
      <c r="D158" s="70"/>
      <c r="E158" s="70"/>
      <c r="F158" s="1706"/>
      <c r="G158" s="70"/>
      <c r="H158" s="70"/>
      <c r="I158" s="70"/>
      <c r="J158" s="70"/>
      <c r="K158" s="70"/>
      <c r="L158" s="70"/>
      <c r="M158" s="70"/>
      <c r="S158" s="52"/>
      <c r="T158" s="52"/>
      <c r="U158" s="52"/>
    </row>
    <row r="159" spans="1:21">
      <c r="A159" s="70"/>
      <c r="D159" s="70"/>
      <c r="E159" s="70"/>
      <c r="F159" s="1706"/>
      <c r="G159" s="70"/>
      <c r="H159" s="70"/>
      <c r="I159" s="70"/>
      <c r="J159" s="70"/>
      <c r="K159" s="70"/>
      <c r="L159" s="70"/>
      <c r="M159" s="70"/>
      <c r="S159" s="52"/>
      <c r="T159" s="52"/>
      <c r="U159" s="52"/>
    </row>
    <row r="160" spans="1:21">
      <c r="A160" s="70"/>
      <c r="D160" s="70"/>
      <c r="E160" s="70"/>
      <c r="F160" s="1706"/>
      <c r="G160" s="70"/>
      <c r="H160" s="70"/>
      <c r="I160" s="70"/>
      <c r="J160" s="70"/>
      <c r="K160" s="70"/>
      <c r="L160" s="70"/>
      <c r="M160" s="70"/>
      <c r="S160" s="52"/>
      <c r="T160" s="52"/>
      <c r="U160" s="52"/>
    </row>
    <row r="161" spans="1:21">
      <c r="A161" s="70"/>
      <c r="D161" s="70"/>
      <c r="E161" s="70"/>
      <c r="F161" s="1706"/>
      <c r="G161" s="70"/>
      <c r="H161" s="70"/>
      <c r="I161" s="70"/>
      <c r="J161" s="70"/>
      <c r="K161" s="70"/>
      <c r="L161" s="70"/>
      <c r="M161" s="70"/>
      <c r="S161" s="52"/>
      <c r="T161" s="52"/>
      <c r="U161" s="52"/>
    </row>
    <row r="162" spans="1:21">
      <c r="A162" s="70"/>
      <c r="D162" s="70"/>
      <c r="E162" s="70"/>
      <c r="F162" s="1706"/>
      <c r="G162" s="70"/>
      <c r="H162" s="70"/>
      <c r="I162" s="70"/>
      <c r="J162" s="70"/>
      <c r="K162" s="70"/>
      <c r="L162" s="70"/>
      <c r="M162" s="70"/>
      <c r="S162" s="52"/>
      <c r="T162" s="52"/>
      <c r="U162" s="52"/>
    </row>
    <row r="163" spans="1:21">
      <c r="A163" s="70"/>
      <c r="D163" s="70"/>
      <c r="E163" s="70"/>
      <c r="F163" s="1706"/>
      <c r="G163" s="70"/>
      <c r="H163" s="70"/>
      <c r="I163" s="70"/>
      <c r="J163" s="70"/>
      <c r="K163" s="70"/>
      <c r="L163" s="70"/>
      <c r="M163" s="70"/>
      <c r="S163" s="52"/>
      <c r="T163" s="52"/>
      <c r="U163" s="52"/>
    </row>
    <row r="164" spans="1:21">
      <c r="A164" s="70"/>
      <c r="D164" s="70"/>
      <c r="E164" s="70"/>
      <c r="F164" s="1706"/>
      <c r="G164" s="70"/>
      <c r="H164" s="70"/>
      <c r="I164" s="70"/>
      <c r="J164" s="70"/>
      <c r="K164" s="70"/>
      <c r="L164" s="70"/>
      <c r="M164" s="70"/>
      <c r="S164" s="52"/>
      <c r="T164" s="52"/>
      <c r="U164" s="52"/>
    </row>
    <row r="165" spans="1:21">
      <c r="A165" s="70"/>
      <c r="D165" s="70"/>
      <c r="E165" s="70"/>
      <c r="F165" s="1706"/>
      <c r="G165" s="70"/>
      <c r="H165" s="70"/>
      <c r="I165" s="70"/>
      <c r="J165" s="70"/>
      <c r="K165" s="70"/>
      <c r="L165" s="70"/>
      <c r="M165" s="70"/>
      <c r="S165" s="52"/>
      <c r="T165" s="52"/>
      <c r="U165" s="52"/>
    </row>
    <row r="166" spans="1:21">
      <c r="A166" s="70"/>
      <c r="D166" s="70"/>
      <c r="E166" s="70"/>
      <c r="F166" s="1706"/>
      <c r="G166" s="70"/>
      <c r="H166" s="70"/>
      <c r="I166" s="70"/>
      <c r="J166" s="70"/>
      <c r="K166" s="70"/>
      <c r="L166" s="70"/>
      <c r="M166" s="70"/>
      <c r="S166" s="52"/>
      <c r="T166" s="52"/>
      <c r="U166" s="52"/>
    </row>
  </sheetData>
  <mergeCells count="100">
    <mergeCell ref="A1:B1"/>
    <mergeCell ref="A5:M5"/>
    <mergeCell ref="A7:A8"/>
    <mergeCell ref="B7:B8"/>
    <mergeCell ref="C7:J7"/>
    <mergeCell ref="K7:K8"/>
    <mergeCell ref="L7:L8"/>
    <mergeCell ref="M7:M8"/>
    <mergeCell ref="A9:M9"/>
    <mergeCell ref="A10:M10"/>
    <mergeCell ref="B11:B14"/>
    <mergeCell ref="C11:C14"/>
    <mergeCell ref="E11:E14"/>
    <mergeCell ref="A16:M16"/>
    <mergeCell ref="B17:B26"/>
    <mergeCell ref="C17:C23"/>
    <mergeCell ref="E17:E23"/>
    <mergeCell ref="G17:G23"/>
    <mergeCell ref="C24:C26"/>
    <mergeCell ref="E24:E26"/>
    <mergeCell ref="G24:G26"/>
    <mergeCell ref="F17:F23"/>
    <mergeCell ref="F24:F26"/>
    <mergeCell ref="B27:B31"/>
    <mergeCell ref="C27:C29"/>
    <mergeCell ref="E27:E29"/>
    <mergeCell ref="G27:G29"/>
    <mergeCell ref="C30:C31"/>
    <mergeCell ref="E30:E31"/>
    <mergeCell ref="G30:G31"/>
    <mergeCell ref="F27:F29"/>
    <mergeCell ref="F30:F31"/>
    <mergeCell ref="F33:F40"/>
    <mergeCell ref="A32:M32"/>
    <mergeCell ref="B33:B40"/>
    <mergeCell ref="C33:C40"/>
    <mergeCell ref="E33:E40"/>
    <mergeCell ref="G33:G40"/>
    <mergeCell ref="B41:B47"/>
    <mergeCell ref="C41:C44"/>
    <mergeCell ref="E41:E44"/>
    <mergeCell ref="G41:G44"/>
    <mergeCell ref="C45:C47"/>
    <mergeCell ref="E45:E47"/>
    <mergeCell ref="G45:G47"/>
    <mergeCell ref="F41:F47"/>
    <mergeCell ref="A48:A51"/>
    <mergeCell ref="C48:C51"/>
    <mergeCell ref="E48:E51"/>
    <mergeCell ref="G48:G51"/>
    <mergeCell ref="B53:B55"/>
    <mergeCell ref="C53:C54"/>
    <mergeCell ref="E53:E54"/>
    <mergeCell ref="G53:G54"/>
    <mergeCell ref="F48:F51"/>
    <mergeCell ref="F53:F54"/>
    <mergeCell ref="A56:M56"/>
    <mergeCell ref="B57:B59"/>
    <mergeCell ref="C57:C58"/>
    <mergeCell ref="E57:E58"/>
    <mergeCell ref="G57:G58"/>
    <mergeCell ref="F57:F58"/>
    <mergeCell ref="C60:C63"/>
    <mergeCell ref="E60:E63"/>
    <mergeCell ref="G60:G63"/>
    <mergeCell ref="A64:M64"/>
    <mergeCell ref="B65:B68"/>
    <mergeCell ref="C65:C68"/>
    <mergeCell ref="E65:E68"/>
    <mergeCell ref="G65:G68"/>
    <mergeCell ref="F60:F63"/>
    <mergeCell ref="F65:F68"/>
    <mergeCell ref="C69:C71"/>
    <mergeCell ref="E69:E71"/>
    <mergeCell ref="G69:G71"/>
    <mergeCell ref="C72:C74"/>
    <mergeCell ref="E72:E74"/>
    <mergeCell ref="G72:G74"/>
    <mergeCell ref="F69:F71"/>
    <mergeCell ref="F72:F74"/>
    <mergeCell ref="C75:C77"/>
    <mergeCell ref="E75:E77"/>
    <mergeCell ref="G75:G77"/>
    <mergeCell ref="A79:M79"/>
    <mergeCell ref="A80:M80"/>
    <mergeCell ref="F75:F77"/>
    <mergeCell ref="B81:B83"/>
    <mergeCell ref="C81:C83"/>
    <mergeCell ref="E81:E83"/>
    <mergeCell ref="G81:G83"/>
    <mergeCell ref="A84:M84"/>
    <mergeCell ref="F81:F83"/>
    <mergeCell ref="B95:B96"/>
    <mergeCell ref="A97:M97"/>
    <mergeCell ref="B85:B89"/>
    <mergeCell ref="C85:C88"/>
    <mergeCell ref="E85:E88"/>
    <mergeCell ref="G85:G88"/>
    <mergeCell ref="A90:M90"/>
    <mergeCell ref="F85:F88"/>
  </mergeCells>
  <hyperlinks>
    <hyperlink ref="A5" location="Меню!A1" display="ЗЕРКАЛА СФЕРИЧЕСКИЕ ОБЗОРНЫЕ"/>
  </hyperlinks>
  <pageMargins left="0.25" right="0.25" top="0.75" bottom="0.75" header="0.511811023622047" footer="0.511811023622047"/>
  <pageSetup paperSize="9" orientation="portrait" horizontalDpi="300" verticalDpi="300" r:id="rId1"/>
  <drawing r:id="rId2"/>
  <legacyDrawing r:id="rId3"/>
</worksheet>
</file>

<file path=xl/worksheets/sheet27.xml><?xml version="1.0" encoding="utf-8"?>
<worksheet xmlns="http://schemas.openxmlformats.org/spreadsheetml/2006/main" xmlns:r="http://schemas.openxmlformats.org/officeDocument/2006/relationships">
  <dimension ref="A1:AMJ110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13.140625" style="52" customWidth="1"/>
    <col min="2" max="2" width="12.28515625" style="121" customWidth="1"/>
    <col min="3" max="3" width="0.140625" style="121" hidden="1" customWidth="1"/>
    <col min="4" max="5" width="9.28515625" style="121" customWidth="1"/>
    <col min="6" max="6" width="10.28515625" style="121" customWidth="1"/>
    <col min="7" max="7" width="7.7109375" style="121" customWidth="1"/>
    <col min="8" max="8" width="9.7109375" style="121" customWidth="1"/>
    <col min="9" max="9" width="10.42578125" style="121" customWidth="1"/>
    <col min="10" max="10" width="7.140625" style="121" customWidth="1"/>
    <col min="11" max="12" width="8.140625" style="121" customWidth="1"/>
    <col min="13" max="14" width="5.85546875" style="121" customWidth="1"/>
    <col min="15" max="15" width="10" style="52" customWidth="1"/>
    <col min="16" max="16" width="9.85546875" style="52" customWidth="1"/>
    <col min="17" max="17" width="10.42578125" style="1161" customWidth="1"/>
    <col min="18" max="19" width="12.85546875" style="386" customWidth="1"/>
    <col min="20" max="20" width="9.85546875" style="386" customWidth="1"/>
    <col min="21" max="21" width="13.5703125" style="386" customWidth="1"/>
    <col min="22" max="22" width="13" style="386" customWidth="1"/>
    <col min="23" max="23" width="9.140625" style="386"/>
    <col min="24" max="1024" width="9.140625" style="387"/>
  </cols>
  <sheetData>
    <row r="1" spans="1:23" ht="31.5" customHeight="1">
      <c r="B1" s="52"/>
      <c r="C1" s="52"/>
      <c r="D1" s="52"/>
      <c r="E1" s="52"/>
      <c r="F1" s="52"/>
      <c r="G1" s="52"/>
      <c r="H1" s="52"/>
      <c r="I1" s="52"/>
      <c r="J1" s="52"/>
      <c r="K1" s="52"/>
      <c r="L1" s="52"/>
      <c r="R1" s="392"/>
      <c r="U1" s="52"/>
      <c r="V1" s="52"/>
      <c r="W1" s="52"/>
    </row>
    <row r="2" spans="1:23">
      <c r="A2" s="54"/>
      <c r="B2" s="55"/>
      <c r="C2" s="54"/>
      <c r="D2" s="54"/>
      <c r="E2" s="54"/>
      <c r="F2" s="54"/>
      <c r="G2" s="56" t="s">
        <v>131</v>
      </c>
      <c r="H2" s="57" t="s">
        <v>2</v>
      </c>
      <c r="I2" s="367"/>
      <c r="N2" s="367"/>
      <c r="O2" s="59"/>
      <c r="R2" s="392"/>
      <c r="U2" s="52"/>
      <c r="V2" s="52"/>
      <c r="W2" s="52"/>
    </row>
    <row r="3" spans="1:23" ht="15.75" customHeight="1">
      <c r="A3" s="61" t="s">
        <v>4</v>
      </c>
      <c r="B3" s="58" t="s">
        <v>5</v>
      </c>
      <c r="C3" s="58"/>
      <c r="D3" s="54"/>
      <c r="E3" s="54"/>
      <c r="F3" s="54"/>
      <c r="G3" s="56" t="s">
        <v>132</v>
      </c>
      <c r="H3" s="57" t="s">
        <v>7</v>
      </c>
      <c r="I3" s="367"/>
      <c r="N3" s="367"/>
      <c r="O3" s="59"/>
      <c r="R3" s="392"/>
      <c r="U3" s="52"/>
      <c r="V3" s="52"/>
      <c r="W3" s="52"/>
    </row>
    <row r="4" spans="1:23">
      <c r="B4" s="385"/>
      <c r="J4" s="368"/>
      <c r="N4" s="368"/>
      <c r="O4" s="65"/>
      <c r="R4" s="392"/>
      <c r="U4" s="52"/>
      <c r="V4" s="52"/>
      <c r="W4" s="52"/>
    </row>
    <row r="5" spans="1:23">
      <c r="A5" s="2116" t="s">
        <v>2345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62"/>
      <c r="R5" s="392"/>
      <c r="U5" s="52"/>
      <c r="V5" s="52"/>
      <c r="W5" s="52"/>
    </row>
    <row r="6" spans="1:23">
      <c r="R6" s="392"/>
      <c r="U6" s="52"/>
      <c r="V6" s="52"/>
      <c r="W6" s="52"/>
    </row>
    <row r="7" spans="1:23" ht="12.75" customHeight="1">
      <c r="A7" s="2119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7"/>
      <c r="I7" s="2117"/>
      <c r="J7" s="2117"/>
      <c r="K7" s="2117"/>
      <c r="L7" s="2119" t="s">
        <v>139</v>
      </c>
      <c r="M7" s="2119" t="s">
        <v>565</v>
      </c>
      <c r="N7" s="2119" t="s">
        <v>141</v>
      </c>
      <c r="R7" s="392"/>
      <c r="U7" s="52"/>
      <c r="V7" s="52"/>
      <c r="W7" s="52"/>
    </row>
    <row r="8" spans="1:23" ht="51.75" customHeight="1">
      <c r="A8" s="2119"/>
      <c r="B8" s="2117"/>
      <c r="C8" s="2117"/>
      <c r="D8" s="68" t="s">
        <v>374</v>
      </c>
      <c r="E8" s="68" t="s">
        <v>2346</v>
      </c>
      <c r="F8" s="68" t="s">
        <v>2347</v>
      </c>
      <c r="G8" s="68" t="s">
        <v>2348</v>
      </c>
      <c r="H8" s="68" t="s">
        <v>2349</v>
      </c>
      <c r="I8" s="68" t="s">
        <v>568</v>
      </c>
      <c r="J8" s="68" t="s">
        <v>146</v>
      </c>
      <c r="K8" s="68" t="s">
        <v>144</v>
      </c>
      <c r="L8" s="2119"/>
      <c r="M8" s="2119"/>
      <c r="N8" s="2119"/>
      <c r="O8" s="70"/>
      <c r="P8" s="70"/>
      <c r="Q8" s="1263"/>
      <c r="R8" s="393"/>
      <c r="S8" s="388"/>
      <c r="U8" s="70"/>
      <c r="V8" s="70"/>
      <c r="W8" s="70"/>
    </row>
    <row r="9" spans="1:23">
      <c r="A9" s="2175" t="s">
        <v>2350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R9" s="392"/>
      <c r="U9" s="52"/>
      <c r="V9" s="52"/>
      <c r="W9" s="52"/>
    </row>
    <row r="10" spans="1:23" ht="60.75" customHeight="1">
      <c r="A10" s="182" t="s">
        <v>2351</v>
      </c>
      <c r="B10" s="2129"/>
      <c r="C10" s="2129"/>
      <c r="D10" s="75" t="s">
        <v>1731</v>
      </c>
      <c r="E10" s="75"/>
      <c r="F10" s="75" t="s">
        <v>2352</v>
      </c>
      <c r="G10" s="75" t="s">
        <v>2352</v>
      </c>
      <c r="H10" s="75"/>
      <c r="I10" s="75" t="s">
        <v>2353</v>
      </c>
      <c r="J10" s="75">
        <v>0.35</v>
      </c>
      <c r="K10" s="75">
        <v>4.4999999999999997E-3</v>
      </c>
      <c r="L10" s="76" t="s">
        <v>575</v>
      </c>
      <c r="M10" s="75">
        <v>245</v>
      </c>
      <c r="N10" s="102">
        <v>270</v>
      </c>
      <c r="R10" s="392"/>
      <c r="S10" s="53"/>
      <c r="U10" s="52"/>
      <c r="V10" s="52"/>
      <c r="W10" s="52"/>
    </row>
    <row r="11" spans="1:23" ht="63" customHeight="1">
      <c r="A11" s="78" t="s">
        <v>2354</v>
      </c>
      <c r="B11" s="2134"/>
      <c r="C11" s="2134"/>
      <c r="D11" s="80" t="s">
        <v>1731</v>
      </c>
      <c r="E11" s="80"/>
      <c r="F11" s="80" t="s">
        <v>2355</v>
      </c>
      <c r="G11" s="80" t="s">
        <v>2352</v>
      </c>
      <c r="H11" s="80"/>
      <c r="I11" s="80" t="s">
        <v>2353</v>
      </c>
      <c r="J11" s="80">
        <v>0.35</v>
      </c>
      <c r="K11" s="80">
        <v>4.4999999999999997E-3</v>
      </c>
      <c r="L11" s="81" t="s">
        <v>575</v>
      </c>
      <c r="M11" s="80">
        <v>275</v>
      </c>
      <c r="N11" s="82">
        <v>300</v>
      </c>
      <c r="R11" s="392"/>
      <c r="S11" s="1221"/>
      <c r="U11" s="52"/>
      <c r="V11" s="52"/>
      <c r="W11" s="52"/>
    </row>
    <row r="12" spans="1:23" ht="65.25" customHeight="1">
      <c r="A12" s="78" t="s">
        <v>2356</v>
      </c>
      <c r="B12" s="2134"/>
      <c r="C12" s="2134"/>
      <c r="D12" s="80" t="s">
        <v>1731</v>
      </c>
      <c r="E12" s="80"/>
      <c r="F12" s="80" t="s">
        <v>2357</v>
      </c>
      <c r="G12" s="80" t="s">
        <v>2352</v>
      </c>
      <c r="H12" s="80"/>
      <c r="I12" s="80" t="s">
        <v>2353</v>
      </c>
      <c r="J12" s="80">
        <v>0.35</v>
      </c>
      <c r="K12" s="80">
        <v>4.4999999999999997E-3</v>
      </c>
      <c r="L12" s="81" t="s">
        <v>575</v>
      </c>
      <c r="M12" s="80">
        <v>470</v>
      </c>
      <c r="N12" s="82">
        <v>515</v>
      </c>
      <c r="R12" s="392"/>
      <c r="S12" s="1221"/>
      <c r="U12" s="52"/>
      <c r="V12" s="52"/>
      <c r="W12" s="52"/>
    </row>
    <row r="13" spans="1:23" ht="34.5" customHeight="1">
      <c r="A13" s="78" t="s">
        <v>2358</v>
      </c>
      <c r="B13" s="2134"/>
      <c r="C13" s="2134"/>
      <c r="D13" s="80" t="s">
        <v>1731</v>
      </c>
      <c r="E13" s="75"/>
      <c r="F13" s="75" t="s">
        <v>2352</v>
      </c>
      <c r="G13" s="75" t="s">
        <v>2352</v>
      </c>
      <c r="H13" s="75"/>
      <c r="I13" s="75" t="s">
        <v>2359</v>
      </c>
      <c r="J13" s="80">
        <v>0.7</v>
      </c>
      <c r="K13" s="80">
        <v>1.2999999999999999E-2</v>
      </c>
      <c r="L13" s="81" t="s">
        <v>575</v>
      </c>
      <c r="M13" s="80">
        <v>610</v>
      </c>
      <c r="N13" s="82">
        <v>670</v>
      </c>
      <c r="R13" s="392"/>
      <c r="S13" s="1221"/>
      <c r="U13" s="52"/>
      <c r="V13" s="52"/>
      <c r="W13" s="52"/>
    </row>
    <row r="14" spans="1:23" ht="34.5" customHeight="1">
      <c r="A14" s="78" t="s">
        <v>2360</v>
      </c>
      <c r="B14" s="2134"/>
      <c r="C14" s="2134"/>
      <c r="D14" s="80" t="s">
        <v>1731</v>
      </c>
      <c r="E14" s="75"/>
      <c r="F14" s="75" t="s">
        <v>2352</v>
      </c>
      <c r="G14" s="75" t="s">
        <v>2361</v>
      </c>
      <c r="H14" s="75"/>
      <c r="I14" s="75" t="s">
        <v>2359</v>
      </c>
      <c r="J14" s="80">
        <v>2.4</v>
      </c>
      <c r="K14" s="80">
        <v>1.2999999999999999E-2</v>
      </c>
      <c r="L14" s="81" t="s">
        <v>575</v>
      </c>
      <c r="M14" s="80">
        <v>610</v>
      </c>
      <c r="N14" s="82">
        <v>670</v>
      </c>
      <c r="R14" s="392"/>
      <c r="S14" s="1221"/>
      <c r="U14" s="52"/>
      <c r="V14" s="52"/>
      <c r="W14" s="52"/>
    </row>
    <row r="15" spans="1:23" ht="38.25" customHeight="1">
      <c r="A15" s="78" t="s">
        <v>2362</v>
      </c>
      <c r="B15" s="2134"/>
      <c r="C15" s="2134"/>
      <c r="D15" s="80" t="s">
        <v>1731</v>
      </c>
      <c r="E15" s="80"/>
      <c r="F15" s="80" t="s">
        <v>2355</v>
      </c>
      <c r="G15" s="80" t="s">
        <v>2352</v>
      </c>
      <c r="H15" s="80"/>
      <c r="I15" s="80" t="s">
        <v>2359</v>
      </c>
      <c r="J15" s="80">
        <v>0.7</v>
      </c>
      <c r="K15" s="80">
        <v>1.2999999999999999E-2</v>
      </c>
      <c r="L15" s="81" t="s">
        <v>575</v>
      </c>
      <c r="M15" s="80">
        <v>525</v>
      </c>
      <c r="N15" s="82">
        <v>575</v>
      </c>
      <c r="R15" s="392"/>
      <c r="S15" s="1221"/>
      <c r="U15" s="52"/>
      <c r="V15" s="52"/>
      <c r="W15" s="52"/>
    </row>
    <row r="16" spans="1:23" ht="38.25" customHeight="1">
      <c r="A16" s="78" t="s">
        <v>2363</v>
      </c>
      <c r="B16" s="2134"/>
      <c r="C16" s="2134"/>
      <c r="D16" s="80" t="s">
        <v>1731</v>
      </c>
      <c r="E16" s="80"/>
      <c r="F16" s="80" t="s">
        <v>2355</v>
      </c>
      <c r="G16" s="80" t="s">
        <v>2361</v>
      </c>
      <c r="H16" s="80"/>
      <c r="I16" s="80" t="s">
        <v>2359</v>
      </c>
      <c r="J16" s="80">
        <v>2.4</v>
      </c>
      <c r="K16" s="80">
        <v>1.2999999999999999E-2</v>
      </c>
      <c r="L16" s="81" t="s">
        <v>575</v>
      </c>
      <c r="M16" s="80">
        <v>665</v>
      </c>
      <c r="N16" s="82">
        <v>730</v>
      </c>
      <c r="R16" s="392"/>
      <c r="S16" s="1221"/>
      <c r="U16" s="52"/>
      <c r="V16" s="52"/>
      <c r="W16" s="52"/>
    </row>
    <row r="17" spans="1:23" ht="36" customHeight="1">
      <c r="A17" s="78" t="s">
        <v>2364</v>
      </c>
      <c r="B17" s="2134"/>
      <c r="C17" s="2134"/>
      <c r="D17" s="80" t="s">
        <v>1731</v>
      </c>
      <c r="E17" s="80"/>
      <c r="F17" s="80" t="s">
        <v>2365</v>
      </c>
      <c r="G17" s="80" t="s">
        <v>2352</v>
      </c>
      <c r="H17" s="80"/>
      <c r="I17" s="80" t="s">
        <v>2359</v>
      </c>
      <c r="J17" s="80">
        <v>0.7</v>
      </c>
      <c r="K17" s="80">
        <v>1.2999999999999999E-2</v>
      </c>
      <c r="L17" s="81" t="s">
        <v>575</v>
      </c>
      <c r="M17" s="80">
        <v>535</v>
      </c>
      <c r="N17" s="82">
        <v>585</v>
      </c>
      <c r="R17" s="392"/>
      <c r="S17" s="1221"/>
      <c r="U17" s="52"/>
      <c r="V17" s="52"/>
      <c r="W17" s="52"/>
    </row>
    <row r="18" spans="1:23" ht="36" customHeight="1">
      <c r="A18" s="78" t="s">
        <v>2366</v>
      </c>
      <c r="B18" s="2134"/>
      <c r="C18" s="2134"/>
      <c r="D18" s="80" t="s">
        <v>1731</v>
      </c>
      <c r="E18" s="80"/>
      <c r="F18" s="80" t="s">
        <v>2365</v>
      </c>
      <c r="G18" s="80" t="s">
        <v>2361</v>
      </c>
      <c r="H18" s="80"/>
      <c r="I18" s="80" t="s">
        <v>2359</v>
      </c>
      <c r="J18" s="80">
        <v>2.4</v>
      </c>
      <c r="K18" s="80">
        <v>1.2999999999999999E-2</v>
      </c>
      <c r="L18" s="81" t="s">
        <v>575</v>
      </c>
      <c r="M18" s="80">
        <v>675</v>
      </c>
      <c r="N18" s="102">
        <v>740</v>
      </c>
      <c r="R18" s="392"/>
      <c r="S18" s="1221"/>
      <c r="U18" s="52"/>
      <c r="V18" s="52"/>
      <c r="W18" s="52"/>
    </row>
    <row r="19" spans="1:23" ht="42.75" customHeight="1">
      <c r="A19" s="78" t="s">
        <v>2367</v>
      </c>
      <c r="B19" s="2134"/>
      <c r="C19" s="2134"/>
      <c r="D19" s="80" t="s">
        <v>1731</v>
      </c>
      <c r="E19" s="80"/>
      <c r="F19" s="80" t="s">
        <v>2357</v>
      </c>
      <c r="G19" s="80" t="s">
        <v>2352</v>
      </c>
      <c r="H19" s="80"/>
      <c r="I19" s="80" t="s">
        <v>2359</v>
      </c>
      <c r="J19" s="80">
        <v>0.7</v>
      </c>
      <c r="K19" s="80">
        <v>1.2999999999999999E-2</v>
      </c>
      <c r="L19" s="81" t="s">
        <v>575</v>
      </c>
      <c r="M19" s="80">
        <v>570</v>
      </c>
      <c r="N19" s="82">
        <v>625</v>
      </c>
      <c r="R19" s="392"/>
      <c r="S19" s="1221"/>
      <c r="U19" s="52"/>
      <c r="V19" s="52"/>
      <c r="W19" s="52"/>
    </row>
    <row r="20" spans="1:23" ht="42.75" customHeight="1">
      <c r="A20" s="78" t="s">
        <v>2368</v>
      </c>
      <c r="B20" s="2134"/>
      <c r="C20" s="2134"/>
      <c r="D20" s="80" t="s">
        <v>1731</v>
      </c>
      <c r="E20" s="80"/>
      <c r="F20" s="80" t="s">
        <v>2357</v>
      </c>
      <c r="G20" s="80" t="s">
        <v>2361</v>
      </c>
      <c r="H20" s="80"/>
      <c r="I20" s="80" t="s">
        <v>2359</v>
      </c>
      <c r="J20" s="80">
        <v>2.4</v>
      </c>
      <c r="K20" s="80">
        <v>1.2999999999999999E-2</v>
      </c>
      <c r="L20" s="81" t="s">
        <v>575</v>
      </c>
      <c r="M20" s="80">
        <v>705</v>
      </c>
      <c r="N20" s="82">
        <v>775</v>
      </c>
      <c r="R20" s="392"/>
      <c r="S20" s="1221"/>
      <c r="U20" s="52"/>
      <c r="V20" s="52"/>
      <c r="W20" s="52"/>
    </row>
    <row r="21" spans="1:23" ht="52.5" customHeight="1">
      <c r="A21" s="78" t="s">
        <v>2369</v>
      </c>
      <c r="B21" s="2134"/>
      <c r="C21" s="2134"/>
      <c r="D21" s="80" t="s">
        <v>1731</v>
      </c>
      <c r="E21" s="80"/>
      <c r="F21" s="80" t="s">
        <v>2352</v>
      </c>
      <c r="G21" s="80" t="s">
        <v>2352</v>
      </c>
      <c r="H21" s="80"/>
      <c r="I21" s="80" t="s">
        <v>2370</v>
      </c>
      <c r="J21" s="80">
        <v>1</v>
      </c>
      <c r="K21" s="80">
        <v>1.2E-2</v>
      </c>
      <c r="L21" s="81" t="s">
        <v>575</v>
      </c>
      <c r="M21" s="80">
        <v>855</v>
      </c>
      <c r="N21" s="82">
        <v>940</v>
      </c>
      <c r="R21" s="392"/>
      <c r="S21" s="1221"/>
      <c r="U21" s="52"/>
      <c r="V21" s="52"/>
      <c r="W21" s="52"/>
    </row>
    <row r="22" spans="1:23" ht="52.5" customHeight="1">
      <c r="A22" s="78" t="s">
        <v>2371</v>
      </c>
      <c r="B22" s="2134"/>
      <c r="C22" s="2134"/>
      <c r="D22" s="80" t="s">
        <v>1731</v>
      </c>
      <c r="E22" s="80"/>
      <c r="F22" s="80" t="s">
        <v>2352</v>
      </c>
      <c r="G22" s="80" t="s">
        <v>2361</v>
      </c>
      <c r="H22" s="80"/>
      <c r="I22" s="80" t="s">
        <v>2370</v>
      </c>
      <c r="J22" s="80">
        <v>2.6</v>
      </c>
      <c r="K22" s="80">
        <v>1.2E-2</v>
      </c>
      <c r="L22" s="81" t="s">
        <v>575</v>
      </c>
      <c r="M22" s="80">
        <v>1040</v>
      </c>
      <c r="N22" s="82">
        <v>1145</v>
      </c>
      <c r="R22" s="392"/>
      <c r="S22" s="1221"/>
      <c r="U22" s="52"/>
      <c r="V22" s="52"/>
      <c r="W22" s="52"/>
    </row>
    <row r="23" spans="1:23" ht="57" customHeight="1">
      <c r="A23" s="78" t="s">
        <v>2372</v>
      </c>
      <c r="B23" s="2134"/>
      <c r="C23" s="2134"/>
      <c r="D23" s="80" t="s">
        <v>1731</v>
      </c>
      <c r="E23" s="80"/>
      <c r="F23" s="80" t="s">
        <v>2355</v>
      </c>
      <c r="G23" s="80" t="s">
        <v>2352</v>
      </c>
      <c r="H23" s="80"/>
      <c r="I23" s="80" t="s">
        <v>2370</v>
      </c>
      <c r="J23" s="80">
        <v>1</v>
      </c>
      <c r="K23" s="80">
        <v>1.2E-2</v>
      </c>
      <c r="L23" s="81" t="s">
        <v>575</v>
      </c>
      <c r="M23" s="80">
        <v>940</v>
      </c>
      <c r="N23" s="82">
        <v>1030</v>
      </c>
      <c r="R23" s="392"/>
      <c r="S23" s="1221"/>
      <c r="U23" s="52"/>
      <c r="V23" s="52"/>
      <c r="W23" s="52"/>
    </row>
    <row r="24" spans="1:23" ht="57" customHeight="1">
      <c r="A24" s="78" t="s">
        <v>2373</v>
      </c>
      <c r="B24" s="2134"/>
      <c r="C24" s="2134"/>
      <c r="D24" s="80" t="s">
        <v>1731</v>
      </c>
      <c r="E24" s="80"/>
      <c r="F24" s="80" t="s">
        <v>2355</v>
      </c>
      <c r="G24" s="80" t="s">
        <v>2361</v>
      </c>
      <c r="H24" s="80"/>
      <c r="I24" s="80" t="s">
        <v>2370</v>
      </c>
      <c r="J24" s="80">
        <v>2.6</v>
      </c>
      <c r="K24" s="80">
        <v>1.2E-2</v>
      </c>
      <c r="L24" s="81" t="s">
        <v>575</v>
      </c>
      <c r="M24" s="80">
        <v>1120</v>
      </c>
      <c r="N24" s="82">
        <v>1230</v>
      </c>
      <c r="R24" s="392"/>
      <c r="S24" s="1221"/>
      <c r="U24" s="52"/>
      <c r="V24" s="52"/>
      <c r="W24" s="52"/>
    </row>
    <row r="25" spans="1:23" ht="65.25" customHeight="1">
      <c r="A25" s="78" t="s">
        <v>2374</v>
      </c>
      <c r="B25" s="2134"/>
      <c r="C25" s="2134"/>
      <c r="D25" s="80" t="s">
        <v>1731</v>
      </c>
      <c r="E25" s="80"/>
      <c r="F25" s="80" t="s">
        <v>2365</v>
      </c>
      <c r="G25" s="80" t="s">
        <v>2352</v>
      </c>
      <c r="H25" s="80"/>
      <c r="I25" s="80" t="s">
        <v>2375</v>
      </c>
      <c r="J25" s="80">
        <v>1</v>
      </c>
      <c r="K25" s="80">
        <v>1.2E-2</v>
      </c>
      <c r="L25" s="81" t="s">
        <v>575</v>
      </c>
      <c r="M25" s="80">
        <v>945</v>
      </c>
      <c r="N25" s="82">
        <v>1040</v>
      </c>
      <c r="R25" s="392"/>
      <c r="S25" s="1221"/>
      <c r="U25" s="52"/>
      <c r="V25" s="52"/>
      <c r="W25" s="52"/>
    </row>
    <row r="26" spans="1:23" ht="65.25" customHeight="1">
      <c r="A26" s="78" t="s">
        <v>2376</v>
      </c>
      <c r="B26" s="2134"/>
      <c r="C26" s="2134"/>
      <c r="D26" s="80" t="s">
        <v>1731</v>
      </c>
      <c r="E26" s="80"/>
      <c r="F26" s="80" t="s">
        <v>2365</v>
      </c>
      <c r="G26" s="80" t="s">
        <v>2361</v>
      </c>
      <c r="H26" s="80"/>
      <c r="I26" s="80" t="s">
        <v>2375</v>
      </c>
      <c r="J26" s="80">
        <v>2.6</v>
      </c>
      <c r="K26" s="80">
        <v>1.2E-2</v>
      </c>
      <c r="L26" s="81" t="s">
        <v>575</v>
      </c>
      <c r="M26" s="80">
        <v>1275</v>
      </c>
      <c r="N26" s="82">
        <v>1400</v>
      </c>
      <c r="R26" s="392"/>
      <c r="S26" s="1221"/>
      <c r="U26" s="52"/>
      <c r="V26" s="52"/>
      <c r="W26" s="52"/>
    </row>
    <row r="27" spans="1:23" ht="61.5" customHeight="1">
      <c r="A27" s="78" t="s">
        <v>2377</v>
      </c>
      <c r="B27" s="2134"/>
      <c r="C27" s="2134"/>
      <c r="D27" s="80" t="s">
        <v>1731</v>
      </c>
      <c r="E27" s="80"/>
      <c r="F27" s="80" t="s">
        <v>2357</v>
      </c>
      <c r="G27" s="80" t="s">
        <v>2352</v>
      </c>
      <c r="H27" s="80"/>
      <c r="I27" s="80" t="s">
        <v>2370</v>
      </c>
      <c r="J27" s="80">
        <v>1</v>
      </c>
      <c r="K27" s="80">
        <v>1.2E-2</v>
      </c>
      <c r="L27" s="81" t="s">
        <v>575</v>
      </c>
      <c r="M27" s="80">
        <v>965</v>
      </c>
      <c r="N27" s="82">
        <v>1060</v>
      </c>
      <c r="R27" s="392"/>
      <c r="S27" s="1221"/>
      <c r="U27" s="52"/>
      <c r="V27" s="52"/>
      <c r="W27" s="52"/>
    </row>
    <row r="28" spans="1:23" ht="61.5" customHeight="1">
      <c r="A28" s="78" t="s">
        <v>2378</v>
      </c>
      <c r="B28" s="2134"/>
      <c r="C28" s="2134"/>
      <c r="D28" s="80" t="s">
        <v>1731</v>
      </c>
      <c r="E28" s="80"/>
      <c r="F28" s="80" t="s">
        <v>2357</v>
      </c>
      <c r="G28" s="80" t="s">
        <v>2361</v>
      </c>
      <c r="H28" s="80"/>
      <c r="I28" s="80" t="s">
        <v>2370</v>
      </c>
      <c r="J28" s="80">
        <v>2.6</v>
      </c>
      <c r="K28" s="80">
        <v>1.2E-2</v>
      </c>
      <c r="L28" s="81" t="s">
        <v>575</v>
      </c>
      <c r="M28" s="80">
        <v>1300</v>
      </c>
      <c r="N28" s="82">
        <v>1430</v>
      </c>
      <c r="R28" s="392"/>
      <c r="S28" s="1221"/>
      <c r="U28" s="52"/>
      <c r="V28" s="52"/>
      <c r="W28" s="52"/>
    </row>
    <row r="29" spans="1:23" ht="120.75" customHeight="1">
      <c r="A29" s="78" t="s">
        <v>2379</v>
      </c>
      <c r="B29" s="530"/>
      <c r="C29" s="529"/>
      <c r="D29" s="99" t="s">
        <v>1731</v>
      </c>
      <c r="E29" s="99"/>
      <c r="F29" s="80" t="s">
        <v>2357</v>
      </c>
      <c r="G29" s="99" t="s">
        <v>2361</v>
      </c>
      <c r="H29" s="99"/>
      <c r="I29" s="99" t="s">
        <v>2370</v>
      </c>
      <c r="J29" s="99">
        <v>4.0999999999999996</v>
      </c>
      <c r="K29" s="99">
        <v>1.2E-2</v>
      </c>
      <c r="L29" s="81" t="s">
        <v>575</v>
      </c>
      <c r="M29" s="99">
        <v>1525</v>
      </c>
      <c r="N29" s="136">
        <v>1675</v>
      </c>
      <c r="R29" s="392"/>
      <c r="S29" s="1221"/>
      <c r="U29" s="52"/>
      <c r="V29" s="52"/>
      <c r="W29" s="52"/>
    </row>
    <row r="30" spans="1:23">
      <c r="A30" s="2175" t="s">
        <v>2380</v>
      </c>
      <c r="B30" s="2175"/>
      <c r="C30" s="2175"/>
      <c r="D30" s="2175"/>
      <c r="E30" s="2175"/>
      <c r="F30" s="2175"/>
      <c r="G30" s="2175"/>
      <c r="H30" s="2175"/>
      <c r="I30" s="2175"/>
      <c r="J30" s="2175"/>
      <c r="K30" s="2175"/>
      <c r="L30" s="2175"/>
      <c r="M30" s="2175"/>
      <c r="N30" s="2175"/>
      <c r="R30" s="392"/>
      <c r="U30" s="52"/>
      <c r="V30" s="52"/>
      <c r="W30" s="52"/>
    </row>
    <row r="31" spans="1:23" s="386" customFormat="1" ht="48" customHeight="1">
      <c r="A31" s="593" t="s">
        <v>2381</v>
      </c>
      <c r="B31" s="73"/>
      <c r="C31" s="139"/>
      <c r="D31" s="471" t="s">
        <v>1731</v>
      </c>
      <c r="E31" s="471"/>
      <c r="F31" s="471" t="s">
        <v>2352</v>
      </c>
      <c r="G31" s="471" t="s">
        <v>2352</v>
      </c>
      <c r="H31" s="471">
        <v>40</v>
      </c>
      <c r="I31" s="74" t="s">
        <v>2382</v>
      </c>
      <c r="J31" s="149">
        <v>0.44</v>
      </c>
      <c r="K31" s="74">
        <v>1.7999999999999999E-2</v>
      </c>
      <c r="L31" s="149" t="s">
        <v>158</v>
      </c>
      <c r="M31" s="74">
        <v>145</v>
      </c>
      <c r="N31" s="435">
        <v>160</v>
      </c>
      <c r="O31" s="52"/>
      <c r="P31" s="52"/>
      <c r="Q31" s="1161"/>
      <c r="R31" s="392"/>
      <c r="S31" s="53"/>
      <c r="U31" s="52"/>
      <c r="V31" s="52"/>
      <c r="W31" s="52"/>
    </row>
    <row r="32" spans="1:23" s="386" customFormat="1" ht="48" customHeight="1">
      <c r="A32" s="593" t="s">
        <v>2383</v>
      </c>
      <c r="B32" s="134"/>
      <c r="C32" s="79"/>
      <c r="D32" s="80" t="s">
        <v>1731</v>
      </c>
      <c r="E32" s="75"/>
      <c r="F32" s="75" t="s">
        <v>2355</v>
      </c>
      <c r="G32" s="75" t="s">
        <v>2352</v>
      </c>
      <c r="H32" s="75">
        <v>40</v>
      </c>
      <c r="I32" s="75" t="s">
        <v>2382</v>
      </c>
      <c r="J32" s="108">
        <v>0.44</v>
      </c>
      <c r="K32" s="80">
        <v>1.7999999999999999E-2</v>
      </c>
      <c r="L32" s="81" t="s">
        <v>158</v>
      </c>
      <c r="M32" s="80">
        <v>165</v>
      </c>
      <c r="N32" s="82">
        <v>180</v>
      </c>
      <c r="O32" s="52"/>
      <c r="P32" s="52"/>
      <c r="Q32" s="1161"/>
      <c r="R32" s="392"/>
      <c r="S32" s="53"/>
      <c r="U32" s="52"/>
      <c r="V32" s="52"/>
      <c r="W32" s="52"/>
    </row>
    <row r="33" spans="1:23" s="386" customFormat="1" ht="48" customHeight="1">
      <c r="A33" s="593" t="s">
        <v>2384</v>
      </c>
      <c r="B33" s="79"/>
      <c r="C33" s="79"/>
      <c r="D33" s="80" t="s">
        <v>1731</v>
      </c>
      <c r="E33" s="80"/>
      <c r="F33" s="80" t="s">
        <v>2357</v>
      </c>
      <c r="G33" s="103" t="s">
        <v>2352</v>
      </c>
      <c r="H33" s="1936">
        <v>40</v>
      </c>
      <c r="I33" s="103" t="s">
        <v>2382</v>
      </c>
      <c r="J33" s="81">
        <v>0.44</v>
      </c>
      <c r="K33" s="80">
        <v>1.7999999999999999E-2</v>
      </c>
      <c r="L33" s="81" t="s">
        <v>158</v>
      </c>
      <c r="M33" s="80">
        <v>175</v>
      </c>
      <c r="N33" s="82">
        <v>190</v>
      </c>
      <c r="O33" s="52"/>
      <c r="P33" s="52"/>
      <c r="Q33" s="1161"/>
      <c r="R33" s="392"/>
      <c r="S33" s="53"/>
      <c r="U33" s="52"/>
      <c r="V33" s="52"/>
      <c r="W33" s="52"/>
    </row>
    <row r="34" spans="1:23" s="386" customFormat="1" ht="30" customHeight="1">
      <c r="A34" s="593" t="s">
        <v>2385</v>
      </c>
      <c r="B34" s="2134"/>
      <c r="C34" s="79"/>
      <c r="D34" s="80" t="s">
        <v>1731</v>
      </c>
      <c r="E34" s="80"/>
      <c r="F34" s="80" t="s">
        <v>2352</v>
      </c>
      <c r="G34" s="80" t="s">
        <v>2352</v>
      </c>
      <c r="H34" s="1936">
        <v>40</v>
      </c>
      <c r="I34" s="80" t="s">
        <v>2386</v>
      </c>
      <c r="J34" s="81">
        <v>0.78</v>
      </c>
      <c r="K34" s="80">
        <v>3.7999999999999999E-2</v>
      </c>
      <c r="L34" s="81" t="s">
        <v>158</v>
      </c>
      <c r="M34" s="80">
        <v>335</v>
      </c>
      <c r="N34" s="82">
        <v>365</v>
      </c>
      <c r="O34" s="52"/>
      <c r="P34" s="52"/>
      <c r="Q34" s="1161"/>
      <c r="R34" s="392"/>
      <c r="S34" s="53"/>
      <c r="U34" s="52"/>
      <c r="V34" s="52"/>
      <c r="W34" s="52"/>
    </row>
    <row r="35" spans="1:23" s="386" customFormat="1" ht="30" customHeight="1">
      <c r="A35" s="1170" t="s">
        <v>2387</v>
      </c>
      <c r="B35" s="2134"/>
      <c r="C35" s="79"/>
      <c r="D35" s="80" t="s">
        <v>1731</v>
      </c>
      <c r="E35" s="80" t="s">
        <v>1731</v>
      </c>
      <c r="F35" s="80" t="s">
        <v>2352</v>
      </c>
      <c r="G35" s="80" t="s">
        <v>2361</v>
      </c>
      <c r="H35" s="1936">
        <v>40</v>
      </c>
      <c r="I35" s="80" t="s">
        <v>2386</v>
      </c>
      <c r="J35" s="81">
        <v>2.2400000000000002</v>
      </c>
      <c r="K35" s="80">
        <v>3.7999999999999999E-2</v>
      </c>
      <c r="L35" s="81" t="s">
        <v>158</v>
      </c>
      <c r="M35" s="80">
        <v>425</v>
      </c>
      <c r="N35" s="82">
        <v>465</v>
      </c>
      <c r="O35" s="52"/>
      <c r="P35" s="52"/>
      <c r="Q35" s="1161"/>
      <c r="R35" s="392"/>
      <c r="S35" s="53"/>
      <c r="U35" s="52"/>
      <c r="V35" s="52"/>
      <c r="W35" s="52"/>
    </row>
    <row r="36" spans="1:23" s="386" customFormat="1" ht="53.25" customHeight="1">
      <c r="A36" s="593" t="s">
        <v>2388</v>
      </c>
      <c r="B36" s="151"/>
      <c r="C36" s="79"/>
      <c r="D36" s="80" t="s">
        <v>1731</v>
      </c>
      <c r="E36" s="80" t="s">
        <v>1731</v>
      </c>
      <c r="F36" s="80" t="s">
        <v>2352</v>
      </c>
      <c r="G36" s="80" t="s">
        <v>2361</v>
      </c>
      <c r="H36" s="1940">
        <v>40</v>
      </c>
      <c r="I36" s="80" t="s">
        <v>2389</v>
      </c>
      <c r="J36" s="81">
        <v>2.2400000000000002</v>
      </c>
      <c r="K36" s="80">
        <v>3.9E-2</v>
      </c>
      <c r="L36" s="81" t="s">
        <v>158</v>
      </c>
      <c r="M36" s="80">
        <v>555</v>
      </c>
      <c r="N36" s="82">
        <v>610</v>
      </c>
      <c r="O36" s="52"/>
      <c r="P36" s="52"/>
      <c r="Q36" s="1161"/>
      <c r="R36" s="392"/>
      <c r="S36" s="53"/>
      <c r="U36" s="52"/>
      <c r="V36" s="52"/>
      <c r="W36" s="52"/>
    </row>
    <row r="37" spans="1:23" s="386" customFormat="1" ht="34.5" customHeight="1">
      <c r="A37" s="593" t="s">
        <v>2390</v>
      </c>
      <c r="B37" s="2134"/>
      <c r="C37" s="79"/>
      <c r="D37" s="80" t="s">
        <v>1731</v>
      </c>
      <c r="E37" s="75"/>
      <c r="F37" s="75" t="s">
        <v>2355</v>
      </c>
      <c r="G37" s="80" t="s">
        <v>2352</v>
      </c>
      <c r="H37" s="1938">
        <v>40</v>
      </c>
      <c r="I37" s="80" t="s">
        <v>2386</v>
      </c>
      <c r="J37" s="81">
        <v>0.78</v>
      </c>
      <c r="K37" s="80">
        <v>3.7999999999999999E-2</v>
      </c>
      <c r="L37" s="81" t="s">
        <v>158</v>
      </c>
      <c r="M37" s="80">
        <v>405</v>
      </c>
      <c r="N37" s="82">
        <v>445</v>
      </c>
      <c r="O37" s="52"/>
      <c r="P37" s="52"/>
      <c r="Q37" s="1161"/>
      <c r="R37" s="392"/>
      <c r="S37" s="53"/>
      <c r="U37" s="52"/>
      <c r="V37" s="52"/>
      <c r="W37" s="52"/>
    </row>
    <row r="38" spans="1:23" s="386" customFormat="1" ht="34.5" customHeight="1">
      <c r="A38" s="593" t="s">
        <v>2391</v>
      </c>
      <c r="B38" s="2134"/>
      <c r="C38" s="79"/>
      <c r="D38" s="80" t="s">
        <v>1731</v>
      </c>
      <c r="E38" s="80" t="s">
        <v>1731</v>
      </c>
      <c r="F38" s="75" t="s">
        <v>2355</v>
      </c>
      <c r="G38" s="80" t="s">
        <v>2361</v>
      </c>
      <c r="H38" s="1938">
        <v>40</v>
      </c>
      <c r="I38" s="80" t="s">
        <v>2386</v>
      </c>
      <c r="J38" s="81">
        <v>2.2400000000000002</v>
      </c>
      <c r="K38" s="80">
        <v>3.7999999999999999E-2</v>
      </c>
      <c r="L38" s="81" t="s">
        <v>158</v>
      </c>
      <c r="M38" s="80">
        <v>455</v>
      </c>
      <c r="N38" s="82">
        <v>500</v>
      </c>
      <c r="O38" s="52"/>
      <c r="P38" s="52"/>
      <c r="Q38" s="1161"/>
      <c r="R38" s="392"/>
      <c r="S38" s="53"/>
      <c r="U38" s="52"/>
      <c r="V38" s="52"/>
      <c r="W38" s="52"/>
    </row>
    <row r="39" spans="1:23" s="386" customFormat="1" ht="54" customHeight="1">
      <c r="A39" s="593" t="s">
        <v>2392</v>
      </c>
      <c r="B39" s="151"/>
      <c r="C39" s="79"/>
      <c r="D39" s="80" t="s">
        <v>1731</v>
      </c>
      <c r="E39" s="80" t="s">
        <v>1731</v>
      </c>
      <c r="F39" s="75" t="s">
        <v>2355</v>
      </c>
      <c r="G39" s="80" t="s">
        <v>2361</v>
      </c>
      <c r="H39" s="1938">
        <v>40</v>
      </c>
      <c r="I39" s="80" t="s">
        <v>2389</v>
      </c>
      <c r="J39" s="81">
        <v>2.2400000000000002</v>
      </c>
      <c r="K39" s="80">
        <v>3.9E-2</v>
      </c>
      <c r="L39" s="81" t="s">
        <v>158</v>
      </c>
      <c r="M39" s="80">
        <v>575</v>
      </c>
      <c r="N39" s="82">
        <v>635</v>
      </c>
      <c r="O39" s="52"/>
      <c r="P39" s="52"/>
      <c r="Q39" s="1161"/>
      <c r="R39" s="392"/>
      <c r="S39" s="53"/>
      <c r="U39" s="52"/>
      <c r="V39" s="52"/>
      <c r="W39" s="52"/>
    </row>
    <row r="40" spans="1:23" s="386" customFormat="1" ht="36.75" customHeight="1">
      <c r="A40" s="594" t="s">
        <v>2393</v>
      </c>
      <c r="B40" s="2134"/>
      <c r="C40" s="79"/>
      <c r="D40" s="80" t="s">
        <v>1731</v>
      </c>
      <c r="E40" s="80"/>
      <c r="F40" s="80" t="s">
        <v>2365</v>
      </c>
      <c r="G40" s="80" t="s">
        <v>2352</v>
      </c>
      <c r="H40" s="1936">
        <v>40</v>
      </c>
      <c r="I40" s="80" t="s">
        <v>2386</v>
      </c>
      <c r="J40" s="81">
        <v>0.78</v>
      </c>
      <c r="K40" s="80">
        <v>3.7999999999999999E-2</v>
      </c>
      <c r="L40" s="81" t="s">
        <v>158</v>
      </c>
      <c r="M40" s="80">
        <v>460</v>
      </c>
      <c r="N40" s="82">
        <v>505</v>
      </c>
      <c r="O40" s="52"/>
      <c r="P40" s="52"/>
      <c r="Q40" s="1161"/>
      <c r="R40" s="392"/>
      <c r="S40" s="53"/>
      <c r="U40" s="52"/>
      <c r="V40" s="52"/>
      <c r="W40" s="52"/>
    </row>
    <row r="41" spans="1:23" s="386" customFormat="1" ht="36.75" customHeight="1">
      <c r="A41" s="594" t="s">
        <v>2394</v>
      </c>
      <c r="B41" s="2134"/>
      <c r="C41" s="79"/>
      <c r="D41" s="80" t="s">
        <v>1731</v>
      </c>
      <c r="E41" s="80" t="s">
        <v>1731</v>
      </c>
      <c r="F41" s="80" t="s">
        <v>2365</v>
      </c>
      <c r="G41" s="80" t="s">
        <v>2361</v>
      </c>
      <c r="H41" s="1940">
        <v>40</v>
      </c>
      <c r="I41" s="80" t="s">
        <v>2386</v>
      </c>
      <c r="J41" s="1169">
        <v>1.95</v>
      </c>
      <c r="K41" s="80">
        <v>3.7999999999999999E-2</v>
      </c>
      <c r="L41" s="81" t="s">
        <v>158</v>
      </c>
      <c r="M41" s="80">
        <v>495</v>
      </c>
      <c r="N41" s="82">
        <v>540</v>
      </c>
      <c r="O41" s="52"/>
      <c r="P41" s="52"/>
      <c r="Q41" s="1161"/>
      <c r="R41" s="392"/>
      <c r="S41" s="53"/>
      <c r="U41" s="52"/>
      <c r="V41" s="52"/>
      <c r="W41" s="52"/>
    </row>
    <row r="42" spans="1:23" s="386" customFormat="1" ht="56.25" customHeight="1">
      <c r="A42" s="594" t="s">
        <v>2395</v>
      </c>
      <c r="B42" s="151"/>
      <c r="C42" s="79"/>
      <c r="D42" s="80" t="s">
        <v>1731</v>
      </c>
      <c r="E42" s="80" t="s">
        <v>1731</v>
      </c>
      <c r="F42" s="80" t="s">
        <v>2365</v>
      </c>
      <c r="G42" s="80" t="s">
        <v>2361</v>
      </c>
      <c r="H42" s="1938">
        <v>40</v>
      </c>
      <c r="I42" s="80" t="s">
        <v>2386</v>
      </c>
      <c r="J42" s="81">
        <v>2.2400000000000002</v>
      </c>
      <c r="K42" s="80">
        <v>3.9E-2</v>
      </c>
      <c r="L42" s="81" t="s">
        <v>158</v>
      </c>
      <c r="M42" s="80">
        <v>595</v>
      </c>
      <c r="N42" s="82">
        <v>655</v>
      </c>
      <c r="O42" s="52"/>
      <c r="P42" s="52"/>
      <c r="Q42" s="1161"/>
      <c r="R42" s="392"/>
      <c r="S42" s="53"/>
      <c r="U42" s="52"/>
      <c r="V42" s="52"/>
      <c r="W42" s="52"/>
    </row>
    <row r="43" spans="1:23" s="386" customFormat="1" ht="36.75" customHeight="1">
      <c r="A43" s="593" t="s">
        <v>2396</v>
      </c>
      <c r="B43" s="2134"/>
      <c r="C43" s="79"/>
      <c r="D43" s="80" t="s">
        <v>1731</v>
      </c>
      <c r="E43" s="80"/>
      <c r="F43" s="80" t="s">
        <v>2357</v>
      </c>
      <c r="G43" s="80" t="s">
        <v>2352</v>
      </c>
      <c r="H43" s="1938">
        <v>40</v>
      </c>
      <c r="I43" s="80" t="s">
        <v>2386</v>
      </c>
      <c r="J43" s="81">
        <v>0.78</v>
      </c>
      <c r="K43" s="80">
        <v>3.7999999999999999E-2</v>
      </c>
      <c r="L43" s="81" t="s">
        <v>158</v>
      </c>
      <c r="M43" s="80">
        <v>440</v>
      </c>
      <c r="N43" s="82">
        <v>480</v>
      </c>
      <c r="O43" s="52"/>
      <c r="P43" s="52"/>
      <c r="Q43" s="1161"/>
      <c r="R43" s="392"/>
      <c r="S43" s="53"/>
      <c r="U43" s="52"/>
      <c r="V43" s="52"/>
      <c r="W43" s="52"/>
    </row>
    <row r="44" spans="1:23" s="386" customFormat="1" ht="36.75" customHeight="1">
      <c r="A44" s="593" t="s">
        <v>2397</v>
      </c>
      <c r="B44" s="2134"/>
      <c r="C44" s="79"/>
      <c r="D44" s="80" t="s">
        <v>1731</v>
      </c>
      <c r="E44" s="80" t="s">
        <v>1731</v>
      </c>
      <c r="F44" s="80" t="s">
        <v>2357</v>
      </c>
      <c r="G44" s="80" t="s">
        <v>2361</v>
      </c>
      <c r="H44" s="1936">
        <v>40</v>
      </c>
      <c r="I44" s="80" t="s">
        <v>2386</v>
      </c>
      <c r="J44" s="81">
        <v>1.8</v>
      </c>
      <c r="K44" s="80">
        <v>3.7999999999999999E-2</v>
      </c>
      <c r="L44" s="81" t="s">
        <v>158</v>
      </c>
      <c r="M44" s="80">
        <v>495</v>
      </c>
      <c r="N44" s="82">
        <v>540</v>
      </c>
      <c r="O44" s="52"/>
      <c r="P44" s="52"/>
      <c r="Q44" s="1161"/>
      <c r="R44" s="392"/>
      <c r="S44" s="53"/>
      <c r="U44" s="52"/>
      <c r="V44" s="52"/>
      <c r="W44" s="52"/>
    </row>
    <row r="45" spans="1:23" s="386" customFormat="1" ht="59.25" customHeight="1">
      <c r="A45" s="593" t="s">
        <v>2398</v>
      </c>
      <c r="B45" s="151"/>
      <c r="C45" s="79"/>
      <c r="D45" s="80" t="s">
        <v>1731</v>
      </c>
      <c r="E45" s="80" t="s">
        <v>1731</v>
      </c>
      <c r="F45" s="80" t="s">
        <v>2357</v>
      </c>
      <c r="G45" s="80" t="s">
        <v>2361</v>
      </c>
      <c r="H45" s="1940">
        <v>40</v>
      </c>
      <c r="I45" s="80" t="s">
        <v>2389</v>
      </c>
      <c r="J45" s="81">
        <v>2.2400000000000002</v>
      </c>
      <c r="K45" s="80">
        <v>3.9E-2</v>
      </c>
      <c r="L45" s="81" t="s">
        <v>158</v>
      </c>
      <c r="M45" s="80">
        <v>600</v>
      </c>
      <c r="N45" s="82">
        <v>660</v>
      </c>
      <c r="O45" s="52"/>
      <c r="P45" s="52"/>
      <c r="Q45" s="1161"/>
      <c r="R45" s="392"/>
      <c r="S45" s="53"/>
      <c r="U45" s="52"/>
      <c r="V45" s="52"/>
      <c r="W45" s="52"/>
    </row>
    <row r="46" spans="1:23" s="386" customFormat="1" ht="36.75" customHeight="1">
      <c r="A46" s="593" t="s">
        <v>2399</v>
      </c>
      <c r="B46" s="2134"/>
      <c r="C46" s="79"/>
      <c r="D46" s="80" t="s">
        <v>1731</v>
      </c>
      <c r="E46" s="80"/>
      <c r="F46" s="80" t="s">
        <v>2352</v>
      </c>
      <c r="G46" s="80" t="s">
        <v>2352</v>
      </c>
      <c r="H46" s="1936">
        <v>40</v>
      </c>
      <c r="I46" s="80" t="s">
        <v>2370</v>
      </c>
      <c r="J46" s="81">
        <v>1.52</v>
      </c>
      <c r="K46" s="80">
        <v>8.6999999999999994E-2</v>
      </c>
      <c r="L46" s="81" t="s">
        <v>158</v>
      </c>
      <c r="M46" s="80">
        <v>480</v>
      </c>
      <c r="N46" s="82">
        <v>525</v>
      </c>
      <c r="O46" s="52"/>
      <c r="P46" s="52"/>
      <c r="Q46" s="1161"/>
      <c r="R46" s="392"/>
      <c r="S46" s="53"/>
      <c r="U46" s="52"/>
      <c r="V46" s="52"/>
      <c r="W46" s="52"/>
    </row>
    <row r="47" spans="1:23" s="386" customFormat="1" ht="36.75" customHeight="1">
      <c r="A47" s="593" t="s">
        <v>2400</v>
      </c>
      <c r="B47" s="2134"/>
      <c r="C47" s="79"/>
      <c r="D47" s="80" t="s">
        <v>1731</v>
      </c>
      <c r="E47" s="80" t="s">
        <v>1731</v>
      </c>
      <c r="F47" s="80" t="s">
        <v>2352</v>
      </c>
      <c r="G47" s="80" t="s">
        <v>2361</v>
      </c>
      <c r="H47" s="1936">
        <v>40</v>
      </c>
      <c r="I47" s="80" t="s">
        <v>2370</v>
      </c>
      <c r="J47" s="81">
        <v>3.2</v>
      </c>
      <c r="K47" s="80">
        <v>8.6999999999999994E-2</v>
      </c>
      <c r="L47" s="81" t="s">
        <v>158</v>
      </c>
      <c r="M47" s="80">
        <v>575</v>
      </c>
      <c r="N47" s="82">
        <v>630</v>
      </c>
      <c r="O47" s="52"/>
      <c r="P47" s="52"/>
      <c r="Q47" s="1161"/>
      <c r="R47" s="392"/>
      <c r="S47" s="53"/>
      <c r="U47" s="52"/>
      <c r="V47" s="52"/>
      <c r="W47" s="52"/>
    </row>
    <row r="48" spans="1:23" s="386" customFormat="1" ht="72.75" customHeight="1">
      <c r="A48" s="594" t="s">
        <v>2401</v>
      </c>
      <c r="B48" s="151"/>
      <c r="C48" s="79"/>
      <c r="D48" s="80" t="s">
        <v>1731</v>
      </c>
      <c r="E48" s="80" t="s">
        <v>1731</v>
      </c>
      <c r="F48" s="75" t="s">
        <v>2352</v>
      </c>
      <c r="G48" s="80" t="s">
        <v>2361</v>
      </c>
      <c r="H48" s="1940">
        <v>40</v>
      </c>
      <c r="I48" s="80" t="s">
        <v>2370</v>
      </c>
      <c r="J48" s="81">
        <v>3.2</v>
      </c>
      <c r="K48" s="80">
        <v>8.5999999999999993E-2</v>
      </c>
      <c r="L48" s="81" t="s">
        <v>158</v>
      </c>
      <c r="M48" s="80">
        <v>805</v>
      </c>
      <c r="N48" s="82">
        <v>885</v>
      </c>
      <c r="O48" s="52"/>
      <c r="P48" s="52"/>
      <c r="Q48" s="1161"/>
      <c r="R48" s="392"/>
      <c r="S48" s="53"/>
      <c r="U48" s="52"/>
      <c r="V48" s="52"/>
      <c r="W48" s="52"/>
    </row>
    <row r="49" spans="1:23" s="386" customFormat="1" ht="36.75" customHeight="1">
      <c r="A49" s="593" t="s">
        <v>2402</v>
      </c>
      <c r="B49" s="2134"/>
      <c r="C49" s="79"/>
      <c r="D49" s="80" t="s">
        <v>1731</v>
      </c>
      <c r="E49" s="75"/>
      <c r="F49" s="75" t="s">
        <v>2355</v>
      </c>
      <c r="G49" s="80" t="s">
        <v>2352</v>
      </c>
      <c r="H49" s="1938">
        <v>40</v>
      </c>
      <c r="I49" s="80" t="s">
        <v>2370</v>
      </c>
      <c r="J49" s="81">
        <v>1.52</v>
      </c>
      <c r="K49" s="80">
        <v>8.6999999999999994E-2</v>
      </c>
      <c r="L49" s="81" t="s">
        <v>158</v>
      </c>
      <c r="M49" s="80">
        <v>570</v>
      </c>
      <c r="N49" s="82">
        <v>625</v>
      </c>
      <c r="O49" s="52"/>
      <c r="P49" s="52"/>
      <c r="Q49" s="1161"/>
      <c r="R49" s="392"/>
      <c r="S49" s="53"/>
      <c r="U49" s="52"/>
      <c r="V49" s="52"/>
      <c r="W49" s="52"/>
    </row>
    <row r="50" spans="1:23" s="386" customFormat="1" ht="36.75" customHeight="1">
      <c r="A50" s="593" t="s">
        <v>2403</v>
      </c>
      <c r="B50" s="2134"/>
      <c r="C50" s="79"/>
      <c r="D50" s="80" t="s">
        <v>1731</v>
      </c>
      <c r="E50" s="80" t="s">
        <v>1731</v>
      </c>
      <c r="F50" s="75" t="s">
        <v>2355</v>
      </c>
      <c r="G50" s="80" t="s">
        <v>2361</v>
      </c>
      <c r="H50" s="1938">
        <v>40</v>
      </c>
      <c r="I50" s="80" t="s">
        <v>2370</v>
      </c>
      <c r="J50" s="81">
        <v>3.74</v>
      </c>
      <c r="K50" s="80">
        <v>8.6999999999999994E-2</v>
      </c>
      <c r="L50" s="81" t="s">
        <v>158</v>
      </c>
      <c r="M50" s="80">
        <v>670</v>
      </c>
      <c r="N50" s="82">
        <v>735</v>
      </c>
      <c r="O50" s="52"/>
      <c r="P50" s="52"/>
      <c r="Q50" s="1161"/>
      <c r="R50" s="392"/>
      <c r="S50" s="53"/>
      <c r="U50" s="52"/>
      <c r="V50" s="52"/>
      <c r="W50" s="52"/>
    </row>
    <row r="51" spans="1:23" s="386" customFormat="1" ht="64.5" customHeight="1">
      <c r="A51" s="594" t="s">
        <v>2404</v>
      </c>
      <c r="B51" s="151"/>
      <c r="C51" s="79"/>
      <c r="D51" s="80" t="s">
        <v>1731</v>
      </c>
      <c r="E51" s="80" t="s">
        <v>1731</v>
      </c>
      <c r="F51" s="75" t="s">
        <v>2355</v>
      </c>
      <c r="G51" s="80" t="s">
        <v>2361</v>
      </c>
      <c r="H51" s="1938">
        <v>40</v>
      </c>
      <c r="I51" s="80" t="s">
        <v>2370</v>
      </c>
      <c r="J51" s="81">
        <v>3.74</v>
      </c>
      <c r="K51" s="80">
        <v>0.13</v>
      </c>
      <c r="L51" s="81" t="s">
        <v>158</v>
      </c>
      <c r="M51" s="80">
        <v>980</v>
      </c>
      <c r="N51" s="82">
        <v>1075</v>
      </c>
      <c r="O51" s="52"/>
      <c r="P51" s="52"/>
      <c r="Q51" s="1161"/>
      <c r="R51" s="392"/>
      <c r="S51" s="1221"/>
      <c r="U51" s="52"/>
      <c r="V51" s="52"/>
      <c r="W51" s="52"/>
    </row>
    <row r="52" spans="1:23" s="386" customFormat="1" ht="36.75" customHeight="1">
      <c r="A52" s="594" t="s">
        <v>2405</v>
      </c>
      <c r="B52" s="2134"/>
      <c r="C52" s="79"/>
      <c r="D52" s="80" t="s">
        <v>1731</v>
      </c>
      <c r="E52" s="80"/>
      <c r="F52" s="80" t="s">
        <v>2365</v>
      </c>
      <c r="G52" s="80" t="s">
        <v>2352</v>
      </c>
      <c r="H52" s="1938">
        <v>40</v>
      </c>
      <c r="I52" s="80" t="s">
        <v>2370</v>
      </c>
      <c r="J52" s="81">
        <v>1.52</v>
      </c>
      <c r="K52" s="80">
        <v>8.6999999999999994E-2</v>
      </c>
      <c r="L52" s="81" t="s">
        <v>158</v>
      </c>
      <c r="M52" s="80">
        <v>745</v>
      </c>
      <c r="N52" s="82">
        <v>820</v>
      </c>
      <c r="O52" s="52"/>
      <c r="P52" s="52"/>
      <c r="Q52" s="1161"/>
      <c r="R52" s="392"/>
      <c r="S52" s="53"/>
      <c r="U52" s="52"/>
      <c r="V52" s="52"/>
      <c r="W52" s="52"/>
    </row>
    <row r="53" spans="1:23" s="386" customFormat="1" ht="36.75" customHeight="1">
      <c r="A53" s="594" t="s">
        <v>2406</v>
      </c>
      <c r="B53" s="2134"/>
      <c r="C53" s="79"/>
      <c r="D53" s="80" t="s">
        <v>1731</v>
      </c>
      <c r="E53" s="80" t="s">
        <v>1731</v>
      </c>
      <c r="F53" s="80" t="s">
        <v>2365</v>
      </c>
      <c r="G53" s="80" t="s">
        <v>2361</v>
      </c>
      <c r="H53" s="1938">
        <v>40</v>
      </c>
      <c r="I53" s="80" t="s">
        <v>2370</v>
      </c>
      <c r="J53" s="81">
        <v>3.2</v>
      </c>
      <c r="K53" s="80">
        <v>8.6999999999999994E-2</v>
      </c>
      <c r="L53" s="81" t="s">
        <v>158</v>
      </c>
      <c r="M53" s="80">
        <v>840</v>
      </c>
      <c r="N53" s="82">
        <v>925</v>
      </c>
      <c r="O53" s="52"/>
      <c r="P53" s="52"/>
      <c r="Q53" s="1161"/>
      <c r="R53" s="392"/>
      <c r="S53" s="53"/>
      <c r="U53" s="52"/>
      <c r="V53" s="52"/>
      <c r="W53" s="52"/>
    </row>
    <row r="54" spans="1:23" s="386" customFormat="1" ht="62.25" customHeight="1">
      <c r="A54" s="594" t="s">
        <v>2407</v>
      </c>
      <c r="B54" s="79"/>
      <c r="C54" s="79"/>
      <c r="D54" s="80" t="s">
        <v>1731</v>
      </c>
      <c r="E54" s="80" t="s">
        <v>1731</v>
      </c>
      <c r="F54" s="80" t="s">
        <v>2365</v>
      </c>
      <c r="G54" s="80" t="s">
        <v>2361</v>
      </c>
      <c r="H54" s="1936">
        <v>40</v>
      </c>
      <c r="I54" s="80" t="s">
        <v>2370</v>
      </c>
      <c r="J54" s="81">
        <v>3.2</v>
      </c>
      <c r="K54" s="80">
        <v>0.13</v>
      </c>
      <c r="L54" s="81" t="s">
        <v>158</v>
      </c>
      <c r="M54" s="80">
        <v>1000</v>
      </c>
      <c r="N54" s="82">
        <v>1095</v>
      </c>
      <c r="O54" s="52"/>
      <c r="P54" s="52"/>
      <c r="Q54" s="1161"/>
      <c r="R54" s="392"/>
      <c r="S54" s="53"/>
      <c r="U54" s="52"/>
      <c r="V54" s="52"/>
      <c r="W54" s="52"/>
    </row>
    <row r="55" spans="1:23" s="386" customFormat="1" ht="30" customHeight="1">
      <c r="A55" s="594" t="s">
        <v>2408</v>
      </c>
      <c r="B55" s="151"/>
      <c r="C55" s="79"/>
      <c r="D55" s="80" t="s">
        <v>1731</v>
      </c>
      <c r="E55" s="80"/>
      <c r="F55" s="80" t="s">
        <v>2365</v>
      </c>
      <c r="G55" s="80" t="s">
        <v>2352</v>
      </c>
      <c r="H55" s="1936">
        <v>40</v>
      </c>
      <c r="I55" s="80" t="s">
        <v>2370</v>
      </c>
      <c r="J55" s="81">
        <v>1.52</v>
      </c>
      <c r="K55" s="80">
        <v>8.5999999999999993E-2</v>
      </c>
      <c r="L55" s="81" t="s">
        <v>158</v>
      </c>
      <c r="M55" s="80">
        <v>805</v>
      </c>
      <c r="N55" s="82">
        <v>885</v>
      </c>
      <c r="O55" s="52"/>
      <c r="P55" s="52"/>
      <c r="Q55" s="1161"/>
      <c r="R55" s="392"/>
      <c r="S55" s="53"/>
      <c r="U55" s="52"/>
      <c r="V55" s="52"/>
      <c r="W55" s="52"/>
    </row>
    <row r="56" spans="1:23" s="386" customFormat="1" ht="36.75" customHeight="1">
      <c r="A56" s="594" t="s">
        <v>2409</v>
      </c>
      <c r="B56" s="151"/>
      <c r="C56" s="79"/>
      <c r="D56" s="80" t="s">
        <v>1731</v>
      </c>
      <c r="E56" s="80" t="s">
        <v>1731</v>
      </c>
      <c r="F56" s="80" t="s">
        <v>2365</v>
      </c>
      <c r="G56" s="80" t="s">
        <v>2361</v>
      </c>
      <c r="H56" s="1940">
        <v>40</v>
      </c>
      <c r="I56" s="80" t="s">
        <v>2370</v>
      </c>
      <c r="J56" s="81">
        <v>3.2</v>
      </c>
      <c r="K56" s="80">
        <v>8.5999999999999993E-2</v>
      </c>
      <c r="L56" s="81" t="s">
        <v>158</v>
      </c>
      <c r="M56" s="80">
        <v>905</v>
      </c>
      <c r="N56" s="82">
        <v>990</v>
      </c>
      <c r="O56" s="52"/>
      <c r="P56" s="52"/>
      <c r="Q56" s="1161"/>
      <c r="R56" s="392"/>
      <c r="S56" s="53"/>
      <c r="U56" s="52"/>
      <c r="V56" s="52"/>
      <c r="W56" s="52"/>
    </row>
    <row r="57" spans="1:23" s="386" customFormat="1" ht="60.75" customHeight="1">
      <c r="A57" s="594" t="s">
        <v>2410</v>
      </c>
      <c r="B57" s="79"/>
      <c r="C57" s="79"/>
      <c r="D57" s="80" t="s">
        <v>1731</v>
      </c>
      <c r="E57" s="80" t="s">
        <v>1731</v>
      </c>
      <c r="F57" s="80" t="s">
        <v>2365</v>
      </c>
      <c r="G57" s="80" t="s">
        <v>2361</v>
      </c>
      <c r="H57" s="1938">
        <v>40</v>
      </c>
      <c r="I57" s="80" t="s">
        <v>2370</v>
      </c>
      <c r="J57" s="81">
        <v>3.2</v>
      </c>
      <c r="K57" s="80">
        <v>0.13</v>
      </c>
      <c r="L57" s="81" t="s">
        <v>158</v>
      </c>
      <c r="M57" s="80">
        <v>1010</v>
      </c>
      <c r="N57" s="82">
        <v>1105</v>
      </c>
      <c r="O57" s="52"/>
      <c r="P57" s="52"/>
      <c r="Q57" s="1161"/>
      <c r="R57" s="392"/>
      <c r="S57" s="53"/>
      <c r="U57" s="52"/>
      <c r="V57" s="52"/>
      <c r="W57" s="52"/>
    </row>
    <row r="58" spans="1:23" s="386" customFormat="1" ht="36.75" customHeight="1">
      <c r="A58" s="321" t="s">
        <v>2411</v>
      </c>
      <c r="B58" s="2134"/>
      <c r="C58" s="79"/>
      <c r="D58" s="80" t="s">
        <v>1731</v>
      </c>
      <c r="E58" s="80"/>
      <c r="F58" s="80" t="s">
        <v>2357</v>
      </c>
      <c r="G58" s="80" t="s">
        <v>2352</v>
      </c>
      <c r="H58" s="1938">
        <v>40</v>
      </c>
      <c r="I58" s="80" t="s">
        <v>2370</v>
      </c>
      <c r="J58" s="81">
        <v>1.52</v>
      </c>
      <c r="K58" s="80">
        <v>8.6999999999999994E-2</v>
      </c>
      <c r="L58" s="81" t="s">
        <v>158</v>
      </c>
      <c r="M58" s="81">
        <v>770</v>
      </c>
      <c r="N58" s="82">
        <v>845</v>
      </c>
      <c r="O58" s="52"/>
      <c r="P58" s="52"/>
      <c r="Q58" s="1161"/>
      <c r="R58" s="392"/>
      <c r="S58" s="53"/>
      <c r="U58" s="52"/>
      <c r="V58" s="52"/>
      <c r="W58" s="52"/>
    </row>
    <row r="59" spans="1:23" s="386" customFormat="1" ht="36.75" customHeight="1">
      <c r="A59" s="321" t="s">
        <v>2412</v>
      </c>
      <c r="B59" s="2134"/>
      <c r="C59" s="79"/>
      <c r="D59" s="80" t="s">
        <v>1731</v>
      </c>
      <c r="E59" s="80" t="s">
        <v>1731</v>
      </c>
      <c r="F59" s="80" t="s">
        <v>2357</v>
      </c>
      <c r="G59" s="80" t="s">
        <v>2361</v>
      </c>
      <c r="H59" s="1938">
        <v>40</v>
      </c>
      <c r="I59" s="80" t="s">
        <v>2370</v>
      </c>
      <c r="J59" s="81">
        <v>3.2</v>
      </c>
      <c r="K59" s="80">
        <v>8.6999999999999994E-2</v>
      </c>
      <c r="L59" s="81" t="s">
        <v>158</v>
      </c>
      <c r="M59" s="80">
        <v>865</v>
      </c>
      <c r="N59" s="82">
        <v>950</v>
      </c>
      <c r="O59" s="52"/>
      <c r="P59" s="52"/>
      <c r="Q59" s="1161"/>
      <c r="R59" s="392"/>
      <c r="S59" s="53"/>
      <c r="U59" s="52"/>
      <c r="V59" s="52"/>
      <c r="W59" s="52"/>
    </row>
    <row r="60" spans="1:23" s="386" customFormat="1" ht="80.25" customHeight="1">
      <c r="A60" s="104" t="s">
        <v>2413</v>
      </c>
      <c r="B60" s="133"/>
      <c r="C60" s="79"/>
      <c r="D60" s="80" t="s">
        <v>1731</v>
      </c>
      <c r="E60" s="80" t="s">
        <v>1731</v>
      </c>
      <c r="F60" s="80" t="s">
        <v>2357</v>
      </c>
      <c r="G60" s="80" t="s">
        <v>2361</v>
      </c>
      <c r="H60" s="1936">
        <v>40</v>
      </c>
      <c r="I60" s="80" t="s">
        <v>2414</v>
      </c>
      <c r="J60" s="81">
        <v>4.88</v>
      </c>
      <c r="K60" s="80">
        <v>0.13</v>
      </c>
      <c r="L60" s="81" t="s">
        <v>158</v>
      </c>
      <c r="M60" s="80">
        <v>1740</v>
      </c>
      <c r="N60" s="82">
        <v>1910</v>
      </c>
      <c r="O60" s="52"/>
      <c r="P60" s="52"/>
      <c r="Q60" s="1161"/>
      <c r="R60" s="392"/>
      <c r="S60" s="53"/>
      <c r="U60" s="52"/>
      <c r="V60" s="52"/>
      <c r="W60" s="52"/>
    </row>
    <row r="61" spans="1:23" s="386" customFormat="1" ht="63.75" customHeight="1">
      <c r="A61" s="321" t="s">
        <v>2415</v>
      </c>
      <c r="B61" s="133"/>
      <c r="C61" s="79"/>
      <c r="D61" s="80" t="s">
        <v>1731</v>
      </c>
      <c r="E61" s="80" t="s">
        <v>1731</v>
      </c>
      <c r="F61" s="80" t="s">
        <v>2357</v>
      </c>
      <c r="G61" s="80" t="s">
        <v>2361</v>
      </c>
      <c r="H61" s="1940">
        <v>40</v>
      </c>
      <c r="I61" s="80" t="s">
        <v>2370</v>
      </c>
      <c r="J61" s="80">
        <v>3.2</v>
      </c>
      <c r="K61" s="80">
        <v>0.13</v>
      </c>
      <c r="L61" s="81" t="s">
        <v>158</v>
      </c>
      <c r="M61" s="80">
        <v>1020</v>
      </c>
      <c r="N61" s="82">
        <v>1120</v>
      </c>
      <c r="O61" s="52"/>
      <c r="P61" s="52"/>
      <c r="Q61" s="1161"/>
      <c r="R61" s="392"/>
      <c r="S61" s="53"/>
      <c r="U61" s="52"/>
      <c r="V61" s="52"/>
      <c r="W61" s="52"/>
    </row>
    <row r="62" spans="1:23" s="386" customFormat="1" ht="12">
      <c r="A62" s="2175" t="s">
        <v>2416</v>
      </c>
      <c r="B62" s="2175"/>
      <c r="C62" s="2175"/>
      <c r="D62" s="2175"/>
      <c r="E62" s="2175"/>
      <c r="F62" s="2175"/>
      <c r="G62" s="2175"/>
      <c r="H62" s="2175"/>
      <c r="I62" s="2175"/>
      <c r="J62" s="2175"/>
      <c r="K62" s="2175"/>
      <c r="L62" s="2175"/>
      <c r="M62" s="2175"/>
      <c r="N62" s="2175"/>
      <c r="O62" s="52"/>
      <c r="P62" s="52"/>
      <c r="Q62" s="1161"/>
      <c r="R62" s="392"/>
      <c r="U62" s="52"/>
      <c r="V62" s="52"/>
      <c r="W62" s="52"/>
    </row>
    <row r="63" spans="1:23" s="386" customFormat="1" ht="29.25" customHeight="1">
      <c r="A63" s="595" t="s">
        <v>2385</v>
      </c>
      <c r="B63" s="2309"/>
      <c r="C63" s="597"/>
      <c r="D63" s="598" t="s">
        <v>1731</v>
      </c>
      <c r="E63" s="598"/>
      <c r="F63" s="599" t="s">
        <v>2352</v>
      </c>
      <c r="G63" s="599" t="s">
        <v>2352</v>
      </c>
      <c r="H63" s="599">
        <v>39</v>
      </c>
      <c r="I63" s="599" t="s">
        <v>2417</v>
      </c>
      <c r="J63" s="599">
        <v>0.67500000000000004</v>
      </c>
      <c r="K63" s="599">
        <v>4.2999999999999997E-2</v>
      </c>
      <c r="L63" s="93"/>
      <c r="M63" s="599">
        <v>255</v>
      </c>
      <c r="N63" s="600">
        <v>275</v>
      </c>
      <c r="O63" s="52"/>
      <c r="P63" s="52"/>
      <c r="Q63" s="1161"/>
      <c r="R63" s="392"/>
      <c r="S63" s="2242"/>
      <c r="U63" s="52"/>
      <c r="V63" s="52"/>
      <c r="W63" s="52"/>
    </row>
    <row r="64" spans="1:23" s="386" customFormat="1" ht="29.25" customHeight="1">
      <c r="A64" s="601" t="s">
        <v>2385</v>
      </c>
      <c r="B64" s="2309"/>
      <c r="C64" s="370"/>
      <c r="D64" s="602" t="s">
        <v>1731</v>
      </c>
      <c r="E64" s="602"/>
      <c r="F64" s="564" t="s">
        <v>2352</v>
      </c>
      <c r="G64" s="564" t="s">
        <v>2361</v>
      </c>
      <c r="H64" s="564">
        <v>39</v>
      </c>
      <c r="I64" s="564" t="s">
        <v>2417</v>
      </c>
      <c r="J64" s="564">
        <v>1.98</v>
      </c>
      <c r="K64" s="564">
        <v>4.2999999999999997E-2</v>
      </c>
      <c r="L64" s="93"/>
      <c r="M64" s="564">
        <v>340</v>
      </c>
      <c r="N64" s="603">
        <v>365</v>
      </c>
      <c r="O64" s="52"/>
      <c r="P64" s="52"/>
      <c r="Q64" s="1161"/>
      <c r="R64" s="392"/>
      <c r="S64" s="2242"/>
      <c r="U64" s="52"/>
      <c r="V64" s="52"/>
      <c r="W64" s="52"/>
    </row>
    <row r="65" spans="1:23" s="386" customFormat="1" ht="29.25" customHeight="1">
      <c r="A65" s="601" t="s">
        <v>2387</v>
      </c>
      <c r="B65" s="2310"/>
      <c r="C65" s="370"/>
      <c r="D65" s="602" t="s">
        <v>1731</v>
      </c>
      <c r="E65" s="602"/>
      <c r="F65" s="564" t="s">
        <v>2357</v>
      </c>
      <c r="G65" s="564" t="s">
        <v>2352</v>
      </c>
      <c r="H65" s="564">
        <v>39</v>
      </c>
      <c r="I65" s="564" t="s">
        <v>2417</v>
      </c>
      <c r="J65" s="564">
        <v>0.67500000000000004</v>
      </c>
      <c r="K65" s="564">
        <v>4.2999999999999997E-2</v>
      </c>
      <c r="L65" s="93"/>
      <c r="M65" s="564">
        <v>340</v>
      </c>
      <c r="N65" s="603">
        <v>365</v>
      </c>
      <c r="O65" s="52"/>
      <c r="P65" s="52"/>
      <c r="Q65" s="1161"/>
      <c r="R65" s="392"/>
      <c r="S65" s="2242"/>
      <c r="U65" s="52"/>
      <c r="V65" s="52"/>
      <c r="W65" s="52"/>
    </row>
    <row r="66" spans="1:23" s="386" customFormat="1" ht="29.25" customHeight="1">
      <c r="A66" s="601" t="s">
        <v>2387</v>
      </c>
      <c r="B66" s="2310"/>
      <c r="C66" s="370"/>
      <c r="D66" s="602" t="s">
        <v>1731</v>
      </c>
      <c r="E66" s="602"/>
      <c r="F66" s="564" t="s">
        <v>2357</v>
      </c>
      <c r="G66" s="564" t="s">
        <v>2361</v>
      </c>
      <c r="H66" s="564">
        <v>39</v>
      </c>
      <c r="I66" s="564" t="s">
        <v>2417</v>
      </c>
      <c r="J66" s="564">
        <v>1.98</v>
      </c>
      <c r="K66" s="564">
        <v>4.2999999999999997E-2</v>
      </c>
      <c r="L66" s="93"/>
      <c r="M66" s="564">
        <v>425</v>
      </c>
      <c r="N66" s="603">
        <v>455</v>
      </c>
      <c r="O66" s="52"/>
      <c r="P66" s="52"/>
      <c r="Q66" s="1161"/>
      <c r="R66" s="392"/>
      <c r="S66" s="2242"/>
      <c r="U66" s="52"/>
      <c r="V66" s="52"/>
      <c r="W66" s="52"/>
    </row>
    <row r="67" spans="1:23" s="386" customFormat="1" ht="29.25" customHeight="1">
      <c r="A67" s="601" t="s">
        <v>2390</v>
      </c>
      <c r="B67" s="2310"/>
      <c r="C67" s="370"/>
      <c r="D67" s="602" t="s">
        <v>1731</v>
      </c>
      <c r="E67" s="602"/>
      <c r="F67" s="564" t="s">
        <v>2355</v>
      </c>
      <c r="G67" s="564" t="s">
        <v>2352</v>
      </c>
      <c r="H67" s="564">
        <v>39</v>
      </c>
      <c r="I67" s="564" t="s">
        <v>2417</v>
      </c>
      <c r="J67" s="564">
        <v>3.5</v>
      </c>
      <c r="K67" s="564">
        <v>4.2999999999999997E-2</v>
      </c>
      <c r="L67" s="93"/>
      <c r="M67" s="564">
        <v>300</v>
      </c>
      <c r="N67" s="603">
        <v>320</v>
      </c>
      <c r="O67" s="52"/>
      <c r="P67" s="52"/>
      <c r="Q67" s="1161"/>
      <c r="R67" s="392"/>
      <c r="S67" s="2242"/>
      <c r="U67" s="52"/>
      <c r="V67" s="52"/>
      <c r="W67" s="52"/>
    </row>
    <row r="68" spans="1:23" s="386" customFormat="1" ht="29.25" customHeight="1">
      <c r="A68" s="601" t="s">
        <v>2390</v>
      </c>
      <c r="B68" s="2310"/>
      <c r="C68" s="370"/>
      <c r="D68" s="602" t="s">
        <v>1731</v>
      </c>
      <c r="E68" s="602"/>
      <c r="F68" s="564" t="s">
        <v>2355</v>
      </c>
      <c r="G68" s="564" t="s">
        <v>2361</v>
      </c>
      <c r="H68" s="564">
        <v>39</v>
      </c>
      <c r="I68" s="564" t="s">
        <v>2417</v>
      </c>
      <c r="J68" s="564">
        <v>1.98</v>
      </c>
      <c r="K68" s="564">
        <v>4.2999999999999997E-2</v>
      </c>
      <c r="L68" s="93"/>
      <c r="M68" s="564">
        <v>385</v>
      </c>
      <c r="N68" s="603">
        <v>410</v>
      </c>
      <c r="O68" s="52"/>
      <c r="P68" s="52"/>
      <c r="Q68" s="1161"/>
      <c r="R68" s="392"/>
      <c r="S68" s="2242"/>
      <c r="U68" s="52"/>
      <c r="V68" s="52"/>
      <c r="W68" s="52"/>
    </row>
    <row r="69" spans="1:23" s="386" customFormat="1" ht="29.25" customHeight="1">
      <c r="A69" s="601" t="s">
        <v>2391</v>
      </c>
      <c r="B69" s="2310"/>
      <c r="C69" s="370"/>
      <c r="D69" s="602" t="s">
        <v>1731</v>
      </c>
      <c r="E69" s="602"/>
      <c r="F69" s="504" t="s">
        <v>2365</v>
      </c>
      <c r="G69" s="564" t="s">
        <v>2352</v>
      </c>
      <c r="H69" s="564">
        <v>39</v>
      </c>
      <c r="I69" s="564" t="s">
        <v>2417</v>
      </c>
      <c r="J69" s="564">
        <v>0.67500000000000004</v>
      </c>
      <c r="K69" s="564">
        <v>4.2999999999999997E-2</v>
      </c>
      <c r="L69" s="93"/>
      <c r="M69" s="564">
        <v>340</v>
      </c>
      <c r="N69" s="603">
        <v>365</v>
      </c>
      <c r="O69" s="52"/>
      <c r="P69" s="52"/>
      <c r="Q69" s="1161"/>
      <c r="R69" s="392"/>
      <c r="S69" s="2242"/>
      <c r="U69" s="52"/>
      <c r="V69" s="52"/>
      <c r="W69" s="52"/>
    </row>
    <row r="70" spans="1:23" s="386" customFormat="1" ht="29.25" customHeight="1">
      <c r="A70" s="601" t="s">
        <v>2391</v>
      </c>
      <c r="B70" s="2310"/>
      <c r="C70" s="370"/>
      <c r="D70" s="602" t="s">
        <v>1731</v>
      </c>
      <c r="E70" s="602"/>
      <c r="F70" s="564" t="s">
        <v>2365</v>
      </c>
      <c r="G70" s="564" t="s">
        <v>2361</v>
      </c>
      <c r="H70" s="564">
        <v>39</v>
      </c>
      <c r="I70" s="564" t="s">
        <v>2417</v>
      </c>
      <c r="J70" s="564">
        <v>1.98</v>
      </c>
      <c r="K70" s="564">
        <v>4.2999999999999997E-2</v>
      </c>
      <c r="L70" s="93"/>
      <c r="M70" s="564">
        <v>425</v>
      </c>
      <c r="N70" s="603">
        <v>455</v>
      </c>
      <c r="O70" s="52"/>
      <c r="P70" s="52"/>
      <c r="Q70" s="1161"/>
      <c r="R70" s="392"/>
      <c r="S70" s="2242"/>
      <c r="U70" s="52"/>
      <c r="V70" s="52"/>
      <c r="W70" s="52"/>
    </row>
    <row r="71" spans="1:23" s="386" customFormat="1" ht="29.25" customHeight="1">
      <c r="A71" s="92" t="s">
        <v>2399</v>
      </c>
      <c r="B71" s="93"/>
      <c r="C71" s="93"/>
      <c r="D71" s="94" t="s">
        <v>1731</v>
      </c>
      <c r="E71" s="94"/>
      <c r="F71" s="94" t="s">
        <v>2352</v>
      </c>
      <c r="G71" s="94" t="s">
        <v>2352</v>
      </c>
      <c r="H71" s="94"/>
      <c r="I71" s="94" t="s">
        <v>2418</v>
      </c>
      <c r="J71" s="94">
        <v>1.17</v>
      </c>
      <c r="K71" s="94">
        <v>0.09</v>
      </c>
      <c r="L71" s="94"/>
      <c r="M71" s="94">
        <v>425</v>
      </c>
      <c r="N71" s="96">
        <v>455</v>
      </c>
      <c r="O71" s="52"/>
      <c r="P71" s="52"/>
      <c r="Q71" s="1161"/>
      <c r="R71" s="392"/>
      <c r="S71" s="2242"/>
      <c r="U71" s="52"/>
      <c r="V71" s="52"/>
      <c r="W71" s="52"/>
    </row>
    <row r="72" spans="1:23" s="386" customFormat="1" ht="29.25" customHeight="1">
      <c r="A72" s="92" t="s">
        <v>2399</v>
      </c>
      <c r="B72" s="93"/>
      <c r="C72" s="93"/>
      <c r="D72" s="94" t="s">
        <v>1731</v>
      </c>
      <c r="E72" s="94"/>
      <c r="F72" s="94" t="s">
        <v>2352</v>
      </c>
      <c r="G72" s="94" t="s">
        <v>2361</v>
      </c>
      <c r="H72" s="94"/>
      <c r="I72" s="94" t="s">
        <v>2418</v>
      </c>
      <c r="J72" s="94">
        <v>1.98</v>
      </c>
      <c r="K72" s="94">
        <v>0.09</v>
      </c>
      <c r="L72" s="94"/>
      <c r="M72" s="94">
        <v>570</v>
      </c>
      <c r="N72" s="96">
        <v>615</v>
      </c>
      <c r="O72" s="52"/>
      <c r="P72" s="52"/>
      <c r="Q72" s="1161"/>
      <c r="R72" s="392"/>
      <c r="S72" s="2242"/>
      <c r="U72" s="52"/>
      <c r="V72" s="52"/>
      <c r="W72" s="52"/>
    </row>
    <row r="73" spans="1:23" s="386" customFormat="1" ht="29.25" customHeight="1">
      <c r="A73" s="92" t="s">
        <v>2400</v>
      </c>
      <c r="B73" s="93"/>
      <c r="C73" s="93"/>
      <c r="D73" s="94" t="s">
        <v>1731</v>
      </c>
      <c r="E73" s="94"/>
      <c r="F73" s="94" t="s">
        <v>2357</v>
      </c>
      <c r="G73" s="94" t="s">
        <v>2352</v>
      </c>
      <c r="H73" s="94"/>
      <c r="I73" s="94" t="s">
        <v>2418</v>
      </c>
      <c r="J73" s="94">
        <v>1.17</v>
      </c>
      <c r="K73" s="94">
        <v>0.09</v>
      </c>
      <c r="L73" s="94"/>
      <c r="M73" s="94">
        <v>655</v>
      </c>
      <c r="N73" s="96">
        <v>705</v>
      </c>
      <c r="O73" s="52"/>
      <c r="P73" s="52"/>
      <c r="Q73" s="1161"/>
      <c r="R73" s="392"/>
      <c r="S73" s="2242"/>
      <c r="U73" s="52"/>
      <c r="V73" s="52"/>
      <c r="W73" s="52"/>
    </row>
    <row r="74" spans="1:23" s="386" customFormat="1" ht="29.25" customHeight="1">
      <c r="A74" s="92" t="s">
        <v>2400</v>
      </c>
      <c r="B74" s="93"/>
      <c r="C74" s="93"/>
      <c r="D74" s="94" t="s">
        <v>1731</v>
      </c>
      <c r="E74" s="94"/>
      <c r="F74" s="94" t="s">
        <v>2357</v>
      </c>
      <c r="G74" s="94" t="s">
        <v>2361</v>
      </c>
      <c r="H74" s="94"/>
      <c r="I74" s="94" t="s">
        <v>2418</v>
      </c>
      <c r="J74" s="94">
        <v>1.98</v>
      </c>
      <c r="K74" s="94">
        <v>0.09</v>
      </c>
      <c r="L74" s="94"/>
      <c r="M74" s="94">
        <v>800</v>
      </c>
      <c r="N74" s="96">
        <v>860</v>
      </c>
      <c r="O74" s="52"/>
      <c r="P74" s="52"/>
      <c r="Q74" s="1161"/>
      <c r="R74" s="392"/>
      <c r="S74" s="2242"/>
      <c r="U74" s="52"/>
      <c r="V74" s="52"/>
      <c r="W74" s="52"/>
    </row>
    <row r="75" spans="1:23" s="386" customFormat="1" ht="29.25" customHeight="1">
      <c r="A75" s="92" t="s">
        <v>2402</v>
      </c>
      <c r="B75" s="93"/>
      <c r="C75" s="93"/>
      <c r="D75" s="94" t="s">
        <v>1731</v>
      </c>
      <c r="E75" s="94"/>
      <c r="F75" s="94" t="s">
        <v>2355</v>
      </c>
      <c r="G75" s="94" t="s">
        <v>2352</v>
      </c>
      <c r="H75" s="94"/>
      <c r="I75" s="94" t="s">
        <v>2418</v>
      </c>
      <c r="J75" s="94">
        <v>1.17</v>
      </c>
      <c r="K75" s="94">
        <v>0.09</v>
      </c>
      <c r="L75" s="94"/>
      <c r="M75" s="94">
        <v>530</v>
      </c>
      <c r="N75" s="96">
        <v>570</v>
      </c>
      <c r="O75" s="52"/>
      <c r="P75" s="52"/>
      <c r="Q75" s="1161"/>
      <c r="R75" s="392"/>
      <c r="S75" s="2242"/>
      <c r="U75" s="52"/>
      <c r="V75" s="52"/>
      <c r="W75" s="52"/>
    </row>
    <row r="76" spans="1:23" s="386" customFormat="1" ht="29.25" customHeight="1">
      <c r="A76" s="321" t="s">
        <v>2402</v>
      </c>
      <c r="B76" s="605"/>
      <c r="C76" s="606"/>
      <c r="D76" s="81" t="s">
        <v>1731</v>
      </c>
      <c r="E76" s="81"/>
      <c r="F76" s="81" t="s">
        <v>2355</v>
      </c>
      <c r="G76" s="140" t="s">
        <v>2361</v>
      </c>
      <c r="H76" s="140"/>
      <c r="I76" s="140" t="s">
        <v>2418</v>
      </c>
      <c r="J76" s="81">
        <v>1.98</v>
      </c>
      <c r="K76" s="81">
        <v>0.09</v>
      </c>
      <c r="L76" s="289" t="s">
        <v>158</v>
      </c>
      <c r="M76" s="140">
        <v>655</v>
      </c>
      <c r="N76" s="607">
        <v>705</v>
      </c>
      <c r="O76" s="52"/>
      <c r="P76" s="52"/>
      <c r="Q76" s="1161"/>
      <c r="R76" s="392"/>
      <c r="S76" s="2242"/>
      <c r="U76" s="52"/>
      <c r="V76" s="52"/>
      <c r="W76" s="52"/>
    </row>
    <row r="77" spans="1:23" s="386" customFormat="1" ht="29.25" customHeight="1">
      <c r="A77" s="608" t="s">
        <v>2403</v>
      </c>
      <c r="B77" s="606"/>
      <c r="C77" s="606"/>
      <c r="D77" s="408" t="s">
        <v>1731</v>
      </c>
      <c r="E77" s="408"/>
      <c r="F77" s="408" t="s">
        <v>2365</v>
      </c>
      <c r="G77" s="408" t="s">
        <v>2352</v>
      </c>
      <c r="H77" s="408"/>
      <c r="I77" s="408" t="s">
        <v>2418</v>
      </c>
      <c r="J77" s="408">
        <v>1.17</v>
      </c>
      <c r="K77" s="94">
        <v>0.09</v>
      </c>
      <c r="L77" s="94"/>
      <c r="M77" s="408">
        <v>535</v>
      </c>
      <c r="N77" s="413">
        <v>575</v>
      </c>
      <c r="O77" s="52"/>
      <c r="P77" s="52"/>
      <c r="Q77" s="1161"/>
      <c r="R77" s="392"/>
      <c r="S77" s="2242"/>
      <c r="U77" s="52"/>
      <c r="V77" s="52"/>
      <c r="W77" s="52"/>
    </row>
    <row r="78" spans="1:23" s="386" customFormat="1" ht="29.25" customHeight="1">
      <c r="A78" s="608" t="s">
        <v>2403</v>
      </c>
      <c r="B78" s="606"/>
      <c r="C78" s="606"/>
      <c r="D78" s="408" t="s">
        <v>1731</v>
      </c>
      <c r="E78" s="408"/>
      <c r="F78" s="408" t="s">
        <v>2365</v>
      </c>
      <c r="G78" s="408" t="s">
        <v>2361</v>
      </c>
      <c r="H78" s="408"/>
      <c r="I78" s="408" t="s">
        <v>2418</v>
      </c>
      <c r="J78" s="408">
        <v>1.98</v>
      </c>
      <c r="K78" s="94">
        <v>0.09</v>
      </c>
      <c r="L78" s="94"/>
      <c r="M78" s="408">
        <v>680</v>
      </c>
      <c r="N78" s="413">
        <v>730</v>
      </c>
      <c r="O78" s="52"/>
      <c r="P78" s="52"/>
      <c r="Q78" s="1161"/>
      <c r="R78" s="392"/>
      <c r="S78" s="2242"/>
      <c r="U78" s="52"/>
      <c r="V78" s="52"/>
      <c r="W78" s="52"/>
    </row>
    <row r="79" spans="1:23" s="386" customFormat="1" ht="45" customHeight="1">
      <c r="A79" s="479" t="s">
        <v>2419</v>
      </c>
      <c r="B79" s="2244"/>
      <c r="C79" s="450"/>
      <c r="D79" s="2238" t="s">
        <v>2420</v>
      </c>
      <c r="E79" s="451"/>
      <c r="F79" s="2238" t="s">
        <v>2357</v>
      </c>
      <c r="G79" s="451" t="s">
        <v>2352</v>
      </c>
      <c r="H79" s="451"/>
      <c r="I79" s="2238">
        <v>500</v>
      </c>
      <c r="J79" s="451">
        <v>0.73</v>
      </c>
      <c r="K79" s="451"/>
      <c r="L79" s="451"/>
      <c r="M79" s="451">
        <v>380</v>
      </c>
      <c r="N79" s="452">
        <v>405</v>
      </c>
      <c r="O79" s="52"/>
      <c r="P79" s="52"/>
      <c r="Q79" s="1161"/>
      <c r="R79" s="392"/>
      <c r="S79" s="53"/>
      <c r="U79" s="52"/>
      <c r="V79" s="52"/>
      <c r="W79" s="52"/>
    </row>
    <row r="80" spans="1:23" s="386" customFormat="1" ht="45" customHeight="1">
      <c r="A80" s="474" t="s">
        <v>2421</v>
      </c>
      <c r="B80" s="2244"/>
      <c r="C80" s="450"/>
      <c r="D80" s="2238"/>
      <c r="E80" s="451"/>
      <c r="F80" s="2238"/>
      <c r="G80" s="451" t="s">
        <v>606</v>
      </c>
      <c r="H80" s="451"/>
      <c r="I80" s="2238"/>
      <c r="J80" s="451">
        <v>2.23</v>
      </c>
      <c r="K80" s="451"/>
      <c r="L80" s="451"/>
      <c r="M80" s="451">
        <v>455</v>
      </c>
      <c r="N80" s="452">
        <v>490</v>
      </c>
      <c r="O80" s="52"/>
      <c r="P80" s="52"/>
      <c r="Q80" s="1161"/>
      <c r="R80" s="392"/>
      <c r="S80" s="53"/>
      <c r="U80" s="52"/>
      <c r="V80" s="52"/>
      <c r="W80" s="52"/>
    </row>
    <row r="81" spans="1:23" s="386" customFormat="1" ht="45" customHeight="1">
      <c r="A81" s="474" t="s">
        <v>2422</v>
      </c>
      <c r="B81" s="450"/>
      <c r="C81" s="450"/>
      <c r="D81" s="451" t="s">
        <v>1731</v>
      </c>
      <c r="E81" s="451"/>
      <c r="F81" s="451" t="s">
        <v>2357</v>
      </c>
      <c r="G81" s="451" t="s">
        <v>606</v>
      </c>
      <c r="H81" s="451"/>
      <c r="I81" s="451" t="s">
        <v>2370</v>
      </c>
      <c r="J81" s="451">
        <v>3</v>
      </c>
      <c r="K81" s="451"/>
      <c r="L81" s="451"/>
      <c r="M81" s="451">
        <v>930</v>
      </c>
      <c r="N81" s="452">
        <v>995</v>
      </c>
      <c r="O81" s="52"/>
      <c r="P81" s="52"/>
      <c r="Q81" s="1161"/>
      <c r="R81" s="392"/>
      <c r="S81" s="53"/>
      <c r="U81" s="52"/>
      <c r="V81" s="52"/>
      <c r="W81" s="52"/>
    </row>
    <row r="82" spans="1:23" s="386" customFormat="1" ht="45" customHeight="1">
      <c r="A82" s="474" t="s">
        <v>2423</v>
      </c>
      <c r="B82" s="450"/>
      <c r="C82" s="450"/>
      <c r="D82" s="451" t="s">
        <v>2420</v>
      </c>
      <c r="E82" s="451"/>
      <c r="F82" s="451" t="s">
        <v>2357</v>
      </c>
      <c r="G82" s="451" t="s">
        <v>606</v>
      </c>
      <c r="H82" s="451"/>
      <c r="I82" s="451">
        <v>790</v>
      </c>
      <c r="J82" s="451">
        <v>9</v>
      </c>
      <c r="K82" s="451"/>
      <c r="L82" s="451"/>
      <c r="M82" s="451">
        <v>1450</v>
      </c>
      <c r="N82" s="452">
        <v>1560</v>
      </c>
      <c r="O82" s="52"/>
      <c r="P82" s="52"/>
      <c r="Q82" s="1161"/>
      <c r="R82" s="392"/>
      <c r="S82" s="53"/>
      <c r="U82" s="52"/>
      <c r="V82" s="52"/>
      <c r="W82" s="52"/>
    </row>
    <row r="83" spans="1:23" s="386" customFormat="1" ht="45" customHeight="1">
      <c r="A83" s="474" t="s">
        <v>2424</v>
      </c>
      <c r="B83" s="450"/>
      <c r="C83" s="450"/>
      <c r="D83" s="2238" t="s">
        <v>2425</v>
      </c>
      <c r="E83" s="451"/>
      <c r="F83" s="2238" t="s">
        <v>2357</v>
      </c>
      <c r="G83" s="2238" t="s">
        <v>2352</v>
      </c>
      <c r="H83" s="451"/>
      <c r="I83" s="2238" t="s">
        <v>2426</v>
      </c>
      <c r="J83" s="451"/>
      <c r="K83" s="451"/>
      <c r="L83" s="451"/>
      <c r="M83" s="451">
        <v>3580</v>
      </c>
      <c r="N83" s="452">
        <v>3845</v>
      </c>
      <c r="O83" s="52"/>
      <c r="P83" s="52"/>
      <c r="Q83" s="1161"/>
      <c r="R83" s="392"/>
      <c r="S83" s="53"/>
      <c r="U83" s="52"/>
      <c r="V83" s="52"/>
      <c r="W83" s="52"/>
    </row>
    <row r="84" spans="1:23" s="386" customFormat="1" ht="60.75" customHeight="1">
      <c r="A84" s="474" t="s">
        <v>2424</v>
      </c>
      <c r="B84" s="450"/>
      <c r="C84" s="450"/>
      <c r="D84" s="2238"/>
      <c r="E84" s="451"/>
      <c r="F84" s="2238"/>
      <c r="G84" s="2238"/>
      <c r="H84" s="451"/>
      <c r="I84" s="2238"/>
      <c r="J84" s="451"/>
      <c r="K84" s="451"/>
      <c r="L84" s="451"/>
      <c r="M84" s="451">
        <v>3580</v>
      </c>
      <c r="N84" s="452">
        <v>3845</v>
      </c>
      <c r="O84" s="52"/>
      <c r="P84" s="52"/>
      <c r="Q84" s="1161"/>
      <c r="R84" s="392"/>
      <c r="S84" s="53"/>
      <c r="U84" s="52"/>
      <c r="V84" s="52"/>
      <c r="W84" s="52"/>
    </row>
    <row r="85" spans="1:23" s="386" customFormat="1" ht="60.75" customHeight="1">
      <c r="A85" s="474" t="s">
        <v>2427</v>
      </c>
      <c r="B85" s="450"/>
      <c r="C85" s="450"/>
      <c r="D85" s="451" t="s">
        <v>2420</v>
      </c>
      <c r="E85" s="451"/>
      <c r="F85" s="451"/>
      <c r="G85" s="451" t="s">
        <v>2352</v>
      </c>
      <c r="H85" s="451"/>
      <c r="I85" s="451" t="s">
        <v>2428</v>
      </c>
      <c r="J85" s="451">
        <v>2</v>
      </c>
      <c r="K85" s="451"/>
      <c r="L85" s="451"/>
      <c r="M85" s="451">
        <v>750</v>
      </c>
      <c r="N85" s="452">
        <v>805</v>
      </c>
      <c r="O85" s="52"/>
      <c r="P85" s="52"/>
      <c r="Q85" s="1161"/>
      <c r="R85" s="392"/>
      <c r="S85" s="53"/>
      <c r="U85" s="52"/>
      <c r="V85" s="52"/>
      <c r="W85" s="52"/>
    </row>
    <row r="86" spans="1:23" s="386" customFormat="1" ht="60.75" customHeight="1">
      <c r="A86" s="522" t="s">
        <v>2429</v>
      </c>
      <c r="B86" s="521"/>
      <c r="C86" s="521"/>
      <c r="D86" s="523" t="s">
        <v>1731</v>
      </c>
      <c r="E86" s="523"/>
      <c r="F86" s="523"/>
      <c r="G86" s="523"/>
      <c r="H86" s="523"/>
      <c r="I86" s="523" t="s">
        <v>2430</v>
      </c>
      <c r="J86" s="523">
        <v>2</v>
      </c>
      <c r="K86" s="523">
        <v>0.8</v>
      </c>
      <c r="L86" s="523"/>
      <c r="M86" s="523">
        <v>1420</v>
      </c>
      <c r="N86" s="609">
        <v>1525</v>
      </c>
      <c r="O86" s="52"/>
      <c r="P86" s="52"/>
      <c r="Q86" s="1161"/>
      <c r="R86" s="392"/>
      <c r="S86" s="53"/>
      <c r="U86" s="52"/>
      <c r="V86" s="52"/>
      <c r="W86" s="52"/>
    </row>
    <row r="87" spans="1:23" s="386" customFormat="1" ht="12">
      <c r="A87" s="2175" t="s">
        <v>2431</v>
      </c>
      <c r="B87" s="2175"/>
      <c r="C87" s="2175"/>
      <c r="D87" s="2175"/>
      <c r="E87" s="2175"/>
      <c r="F87" s="2175"/>
      <c r="G87" s="2175"/>
      <c r="H87" s="2175"/>
      <c r="I87" s="2175"/>
      <c r="J87" s="2175"/>
      <c r="K87" s="2175"/>
      <c r="L87" s="2175"/>
      <c r="M87" s="2175"/>
      <c r="N87" s="2175"/>
      <c r="O87" s="52"/>
      <c r="P87" s="52"/>
      <c r="Q87" s="1161"/>
      <c r="R87" s="392"/>
      <c r="S87" s="53"/>
      <c r="U87" s="52"/>
      <c r="V87" s="52"/>
      <c r="W87" s="52"/>
    </row>
    <row r="88" spans="1:23" s="386" customFormat="1" ht="72" customHeight="1">
      <c r="A88" s="78" t="s">
        <v>2432</v>
      </c>
      <c r="B88" s="79"/>
      <c r="C88" s="79"/>
      <c r="D88" s="80" t="s">
        <v>1731</v>
      </c>
      <c r="E88" s="80"/>
      <c r="F88" s="80"/>
      <c r="G88" s="80"/>
      <c r="H88" s="80">
        <v>120</v>
      </c>
      <c r="I88" s="80" t="s">
        <v>2433</v>
      </c>
      <c r="J88" s="80">
        <v>0.44</v>
      </c>
      <c r="K88" s="80"/>
      <c r="L88" s="81" t="s">
        <v>158</v>
      </c>
      <c r="M88" s="80">
        <v>4135</v>
      </c>
      <c r="N88" s="82">
        <v>4540</v>
      </c>
      <c r="O88" s="52"/>
      <c r="P88" s="52"/>
      <c r="Q88" s="1161"/>
      <c r="R88" s="392"/>
      <c r="S88" s="53"/>
      <c r="U88" s="52"/>
      <c r="V88" s="52"/>
      <c r="W88" s="52"/>
    </row>
    <row r="89" spans="1:23" s="386" customFormat="1" ht="72" customHeight="1">
      <c r="A89" s="78" t="s">
        <v>2434</v>
      </c>
      <c r="B89" s="79"/>
      <c r="C89" s="79"/>
      <c r="D89" s="80" t="s">
        <v>1731</v>
      </c>
      <c r="E89" s="80"/>
      <c r="F89" s="80"/>
      <c r="G89" s="80"/>
      <c r="H89" s="80">
        <v>120</v>
      </c>
      <c r="I89" s="80" t="s">
        <v>2435</v>
      </c>
      <c r="J89" s="80">
        <v>0.84</v>
      </c>
      <c r="K89" s="80"/>
      <c r="L89" s="81" t="s">
        <v>158</v>
      </c>
      <c r="M89" s="80">
        <v>7630</v>
      </c>
      <c r="N89" s="82">
        <v>8370</v>
      </c>
      <c r="O89" s="52"/>
      <c r="P89" s="52"/>
      <c r="Q89" s="1161"/>
      <c r="R89" s="392"/>
      <c r="S89" s="53"/>
      <c r="U89" s="52"/>
      <c r="V89" s="52"/>
      <c r="W89" s="52"/>
    </row>
    <row r="90" spans="1:23" s="386" customFormat="1" ht="72" customHeight="1">
      <c r="A90" s="474" t="s">
        <v>2436</v>
      </c>
      <c r="B90" s="450"/>
      <c r="C90" s="450"/>
      <c r="D90" s="451"/>
      <c r="E90" s="451"/>
      <c r="F90" s="451"/>
      <c r="G90" s="451"/>
      <c r="H90" s="451"/>
      <c r="I90" s="451"/>
      <c r="J90" s="451"/>
      <c r="K90" s="451"/>
      <c r="L90" s="451" t="s">
        <v>158</v>
      </c>
      <c r="M90" s="451"/>
      <c r="N90" s="452"/>
      <c r="O90" s="52"/>
      <c r="P90" s="52"/>
      <c r="Q90" s="1161"/>
      <c r="R90" s="392"/>
      <c r="S90" s="53"/>
      <c r="U90" s="52"/>
      <c r="V90" s="52"/>
      <c r="W90" s="52"/>
    </row>
    <row r="91" spans="1:23" s="386" customFormat="1" ht="72" customHeight="1">
      <c r="A91" s="474" t="s">
        <v>2437</v>
      </c>
      <c r="B91" s="450"/>
      <c r="C91" s="450"/>
      <c r="D91" s="451"/>
      <c r="E91" s="451"/>
      <c r="F91" s="451"/>
      <c r="G91" s="451"/>
      <c r="H91" s="451"/>
      <c r="I91" s="451"/>
      <c r="J91" s="451">
        <v>0.06</v>
      </c>
      <c r="K91" s="451"/>
      <c r="L91" s="451" t="s">
        <v>158</v>
      </c>
      <c r="M91" s="451">
        <v>80</v>
      </c>
      <c r="N91" s="452">
        <v>90</v>
      </c>
      <c r="O91" s="52"/>
      <c r="P91" s="52"/>
      <c r="Q91" s="1161"/>
      <c r="R91" s="392"/>
      <c r="S91" s="53"/>
      <c r="U91" s="52"/>
      <c r="V91" s="52"/>
      <c r="W91" s="52"/>
    </row>
    <row r="92" spans="1:23" s="386" customFormat="1" ht="72" customHeight="1">
      <c r="A92" s="78" t="s">
        <v>2438</v>
      </c>
      <c r="B92" s="79"/>
      <c r="C92" s="79"/>
      <c r="D92" s="80"/>
      <c r="E92" s="80"/>
      <c r="F92" s="80"/>
      <c r="G92" s="80"/>
      <c r="H92" s="80"/>
      <c r="I92" s="81" t="s">
        <v>2439</v>
      </c>
      <c r="J92" s="81"/>
      <c r="K92" s="80"/>
      <c r="L92" s="81" t="s">
        <v>158</v>
      </c>
      <c r="M92" s="80">
        <v>580</v>
      </c>
      <c r="N92" s="82">
        <v>635</v>
      </c>
      <c r="O92" s="52"/>
      <c r="P92" s="52"/>
      <c r="Q92" s="1161"/>
      <c r="R92" s="392"/>
      <c r="S92" s="53"/>
      <c r="U92" s="52"/>
      <c r="V92" s="52"/>
      <c r="W92" s="52"/>
    </row>
    <row r="93" spans="1:23" s="386" customFormat="1" ht="72" customHeight="1">
      <c r="A93" s="184" t="s">
        <v>2440</v>
      </c>
      <c r="B93" s="98"/>
      <c r="C93" s="98"/>
      <c r="D93" s="99"/>
      <c r="E93" s="99"/>
      <c r="F93" s="99"/>
      <c r="G93" s="99"/>
      <c r="H93" s="99"/>
      <c r="I93" s="140"/>
      <c r="J93" s="140">
        <v>0.08</v>
      </c>
      <c r="K93" s="99"/>
      <c r="L93" s="140" t="s">
        <v>158</v>
      </c>
      <c r="M93" s="99">
        <v>665</v>
      </c>
      <c r="N93" s="136">
        <v>730</v>
      </c>
      <c r="O93" s="52"/>
      <c r="P93" s="52"/>
      <c r="Q93" s="1161"/>
      <c r="R93" s="392"/>
      <c r="S93" s="53"/>
      <c r="U93" s="52"/>
      <c r="V93" s="52"/>
      <c r="W93" s="52"/>
    </row>
    <row r="94" spans="1:23" ht="127.5" customHeight="1">
      <c r="A94" s="2217" t="s">
        <v>2441</v>
      </c>
      <c r="B94" s="2217"/>
      <c r="C94" s="2217"/>
      <c r="D94" s="2217"/>
      <c r="E94" s="2217"/>
      <c r="F94" s="2217"/>
      <c r="G94" s="2217"/>
      <c r="H94" s="2217"/>
      <c r="I94" s="2217"/>
      <c r="J94" s="2217"/>
      <c r="K94" s="2217"/>
      <c r="L94" s="2217"/>
      <c r="M94" s="2217"/>
      <c r="N94" s="2217"/>
      <c r="R94" s="392"/>
      <c r="U94" s="52"/>
      <c r="V94" s="52"/>
      <c r="W94" s="52"/>
    </row>
    <row r="95" spans="1:23">
      <c r="D95" s="385"/>
      <c r="E95" s="385"/>
      <c r="F95" s="385"/>
      <c r="G95" s="385"/>
      <c r="H95" s="385"/>
      <c r="I95" s="385"/>
      <c r="J95" s="385"/>
      <c r="K95" s="385"/>
      <c r="L95" s="385"/>
      <c r="M95" s="385"/>
      <c r="N95" s="385"/>
      <c r="R95" s="392"/>
      <c r="U95" s="52"/>
      <c r="V95" s="52"/>
      <c r="W95" s="52"/>
    </row>
    <row r="96" spans="1:23">
      <c r="D96" s="385"/>
      <c r="E96" s="385"/>
      <c r="F96" s="385"/>
      <c r="G96" s="385"/>
      <c r="H96" s="385"/>
      <c r="I96" s="385"/>
      <c r="J96" s="385"/>
      <c r="K96" s="385"/>
      <c r="L96" s="385"/>
      <c r="M96" s="385"/>
      <c r="N96" s="385"/>
      <c r="R96" s="392"/>
      <c r="U96" s="52"/>
      <c r="V96" s="52"/>
      <c r="W96" s="52"/>
    </row>
    <row r="97" spans="4:23">
      <c r="D97" s="385"/>
      <c r="E97" s="385"/>
      <c r="F97" s="385"/>
      <c r="G97" s="385"/>
      <c r="H97" s="385"/>
      <c r="I97" s="385"/>
      <c r="J97" s="385"/>
      <c r="K97" s="385"/>
      <c r="L97" s="385"/>
      <c r="M97" s="385"/>
      <c r="N97" s="385"/>
      <c r="R97" s="392"/>
      <c r="U97" s="52"/>
      <c r="V97" s="52"/>
      <c r="W97" s="52"/>
    </row>
    <row r="98" spans="4:23">
      <c r="D98" s="385"/>
      <c r="E98" s="385"/>
      <c r="F98" s="385"/>
      <c r="G98" s="385"/>
      <c r="H98" s="385"/>
      <c r="I98" s="385"/>
      <c r="J98" s="385"/>
      <c r="K98" s="385"/>
      <c r="L98" s="385"/>
      <c r="M98" s="385"/>
      <c r="N98" s="385"/>
      <c r="R98" s="392"/>
      <c r="U98" s="52"/>
      <c r="V98" s="52"/>
      <c r="W98" s="52"/>
    </row>
    <row r="99" spans="4:23">
      <c r="D99" s="385"/>
      <c r="E99" s="385"/>
      <c r="F99" s="385"/>
      <c r="G99" s="385"/>
      <c r="H99" s="385"/>
      <c r="I99" s="385"/>
      <c r="J99" s="385"/>
      <c r="K99" s="385"/>
      <c r="L99" s="385"/>
      <c r="M99" s="385"/>
      <c r="N99" s="385"/>
      <c r="R99" s="392"/>
      <c r="U99" s="52"/>
      <c r="V99" s="52"/>
      <c r="W99" s="52"/>
    </row>
    <row r="100" spans="4:23">
      <c r="D100" s="385"/>
      <c r="E100" s="385"/>
      <c r="F100" s="385"/>
      <c r="G100" s="385"/>
      <c r="H100" s="385"/>
      <c r="I100" s="385"/>
      <c r="J100" s="385"/>
      <c r="K100" s="385"/>
      <c r="L100" s="385"/>
      <c r="M100" s="385"/>
      <c r="N100" s="385"/>
      <c r="R100" s="392"/>
      <c r="U100" s="52"/>
      <c r="V100" s="52"/>
      <c r="W100" s="52"/>
    </row>
    <row r="101" spans="4:23">
      <c r="D101" s="385"/>
      <c r="E101" s="385"/>
      <c r="F101" s="385"/>
      <c r="G101" s="385"/>
      <c r="H101" s="385"/>
      <c r="I101" s="385"/>
      <c r="J101" s="385"/>
      <c r="K101" s="385"/>
      <c r="L101" s="385"/>
      <c r="M101" s="385"/>
      <c r="N101" s="385"/>
      <c r="R101" s="392"/>
      <c r="U101" s="52"/>
      <c r="V101" s="52"/>
      <c r="W101" s="52"/>
    </row>
    <row r="102" spans="4:23">
      <c r="D102" s="385"/>
      <c r="E102" s="385"/>
      <c r="F102" s="385"/>
      <c r="G102" s="385"/>
      <c r="H102" s="385"/>
      <c r="I102" s="385"/>
      <c r="J102" s="385"/>
      <c r="K102" s="385"/>
      <c r="L102" s="385"/>
      <c r="M102" s="385"/>
      <c r="N102" s="385"/>
      <c r="R102" s="392"/>
      <c r="U102" s="52"/>
      <c r="V102" s="52"/>
      <c r="W102" s="52"/>
    </row>
    <row r="103" spans="4:23">
      <c r="D103" s="385"/>
      <c r="E103" s="385"/>
      <c r="F103" s="385"/>
      <c r="G103" s="385"/>
      <c r="H103" s="385"/>
      <c r="I103" s="385"/>
      <c r="J103" s="385"/>
      <c r="K103" s="385"/>
      <c r="L103" s="385"/>
      <c r="M103" s="385"/>
      <c r="N103" s="385"/>
      <c r="R103" s="392"/>
      <c r="U103" s="52"/>
      <c r="V103" s="52"/>
      <c r="W103" s="52"/>
    </row>
    <row r="104" spans="4:23">
      <c r="D104" s="385"/>
      <c r="E104" s="385"/>
      <c r="F104" s="385"/>
      <c r="G104" s="385"/>
      <c r="H104" s="385"/>
      <c r="I104" s="385"/>
      <c r="J104" s="385"/>
      <c r="K104" s="385"/>
      <c r="L104" s="385"/>
      <c r="M104" s="385"/>
      <c r="N104" s="385"/>
      <c r="R104" s="392"/>
      <c r="U104" s="52"/>
      <c r="V104" s="52"/>
      <c r="W104" s="52"/>
    </row>
    <row r="105" spans="4:23">
      <c r="D105" s="385"/>
      <c r="E105" s="385"/>
      <c r="F105" s="385"/>
      <c r="G105" s="385"/>
      <c r="H105" s="385"/>
      <c r="I105" s="385"/>
      <c r="J105" s="385"/>
      <c r="K105" s="385"/>
      <c r="L105" s="385"/>
      <c r="M105" s="385"/>
      <c r="N105" s="385"/>
      <c r="R105" s="392"/>
      <c r="U105" s="52"/>
      <c r="V105" s="52"/>
      <c r="W105" s="52"/>
    </row>
    <row r="106" spans="4:23">
      <c r="D106" s="385"/>
      <c r="E106" s="385"/>
      <c r="F106" s="385"/>
      <c r="G106" s="385"/>
      <c r="H106" s="385"/>
      <c r="I106" s="385"/>
      <c r="J106" s="385"/>
      <c r="K106" s="385"/>
      <c r="L106" s="385"/>
      <c r="M106" s="385"/>
      <c r="N106" s="385"/>
      <c r="R106" s="392"/>
      <c r="U106" s="52"/>
      <c r="V106" s="52"/>
      <c r="W106" s="52"/>
    </row>
    <row r="107" spans="4:23">
      <c r="D107" s="385"/>
      <c r="E107" s="385"/>
      <c r="F107" s="385"/>
      <c r="G107" s="385"/>
      <c r="H107" s="385"/>
      <c r="I107" s="385"/>
      <c r="J107" s="385"/>
      <c r="K107" s="385"/>
      <c r="L107" s="385"/>
      <c r="M107" s="385"/>
      <c r="N107" s="385"/>
      <c r="R107" s="392"/>
      <c r="U107" s="52"/>
      <c r="V107" s="52"/>
      <c r="W107" s="52"/>
    </row>
    <row r="108" spans="4:23">
      <c r="D108" s="385"/>
      <c r="E108" s="385"/>
      <c r="F108" s="385"/>
      <c r="G108" s="385"/>
      <c r="H108" s="385"/>
      <c r="I108" s="385"/>
      <c r="J108" s="385"/>
      <c r="K108" s="385"/>
      <c r="L108" s="385"/>
      <c r="M108" s="385"/>
      <c r="N108" s="385"/>
      <c r="R108" s="392"/>
      <c r="U108" s="52"/>
      <c r="V108" s="52"/>
      <c r="W108" s="52"/>
    </row>
    <row r="109" spans="4:23">
      <c r="D109" s="385"/>
      <c r="E109" s="385"/>
      <c r="F109" s="385"/>
      <c r="G109" s="385"/>
      <c r="H109" s="385"/>
      <c r="I109" s="385"/>
      <c r="J109" s="385"/>
      <c r="K109" s="385"/>
      <c r="L109" s="385"/>
      <c r="M109" s="385"/>
      <c r="N109" s="385"/>
      <c r="R109" s="392"/>
      <c r="U109" s="52"/>
      <c r="V109" s="52"/>
      <c r="W109" s="52"/>
    </row>
    <row r="110" spans="4:23">
      <c r="D110" s="385"/>
      <c r="E110" s="385"/>
      <c r="F110" s="385"/>
      <c r="G110" s="385"/>
      <c r="H110" s="385"/>
      <c r="I110" s="385"/>
      <c r="J110" s="385"/>
      <c r="K110" s="385"/>
      <c r="L110" s="385"/>
      <c r="M110" s="385"/>
      <c r="N110" s="385"/>
      <c r="R110" s="392"/>
      <c r="U110" s="52"/>
      <c r="V110" s="52"/>
      <c r="W110" s="52"/>
    </row>
  </sheetData>
  <mergeCells count="45">
    <mergeCell ref="A5:N5"/>
    <mergeCell ref="A7:A8"/>
    <mergeCell ref="B7:C8"/>
    <mergeCell ref="D7:K7"/>
    <mergeCell ref="L7:L8"/>
    <mergeCell ref="M7:M8"/>
    <mergeCell ref="N7:N8"/>
    <mergeCell ref="A9:N9"/>
    <mergeCell ref="B10:C10"/>
    <mergeCell ref="B11:C11"/>
    <mergeCell ref="B12:C12"/>
    <mergeCell ref="B13:C14"/>
    <mergeCell ref="B15:C16"/>
    <mergeCell ref="B17:C18"/>
    <mergeCell ref="B19:C20"/>
    <mergeCell ref="B21:C22"/>
    <mergeCell ref="B23:C24"/>
    <mergeCell ref="B25:C26"/>
    <mergeCell ref="B27:C27"/>
    <mergeCell ref="B28:C28"/>
    <mergeCell ref="A30:N30"/>
    <mergeCell ref="B34:B35"/>
    <mergeCell ref="B37:B38"/>
    <mergeCell ref="B40:B41"/>
    <mergeCell ref="B43:B44"/>
    <mergeCell ref="B46:B47"/>
    <mergeCell ref="B49:B50"/>
    <mergeCell ref="B52:B53"/>
    <mergeCell ref="B58:B59"/>
    <mergeCell ref="A62:N62"/>
    <mergeCell ref="B63:B64"/>
    <mergeCell ref="S63:S78"/>
    <mergeCell ref="B65:B66"/>
    <mergeCell ref="B67:B68"/>
    <mergeCell ref="B69:B70"/>
    <mergeCell ref="A87:N87"/>
    <mergeCell ref="A94:N94"/>
    <mergeCell ref="B79:B80"/>
    <mergeCell ref="D79:D80"/>
    <mergeCell ref="F79:F80"/>
    <mergeCell ref="I79:I80"/>
    <mergeCell ref="D83:D84"/>
    <mergeCell ref="F83:F84"/>
    <mergeCell ref="G83:G84"/>
    <mergeCell ref="I83:I84"/>
  </mergeCells>
  <hyperlinks>
    <hyperlink ref="A5" location="Меню!A1" display="КОНУСЫ ДОРОЖНЫЕ СИГН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AMJ120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0.5703125" style="52" customWidth="1"/>
    <col min="2" max="2" width="15.85546875" style="52" customWidth="1"/>
    <col min="3" max="3" width="10.7109375" style="52" customWidth="1"/>
    <col min="4" max="4" width="10.42578125" style="52" customWidth="1"/>
    <col min="5" max="5" width="10.7109375" style="52" customWidth="1"/>
    <col min="6" max="6" width="12.140625" style="52" customWidth="1"/>
    <col min="7" max="7" width="6.5703125" style="52" customWidth="1"/>
    <col min="8" max="9" width="9.5703125" style="52" customWidth="1"/>
    <col min="10" max="11" width="6.85546875" style="52" customWidth="1"/>
    <col min="12" max="12" width="10.140625" style="52" customWidth="1"/>
    <col min="13" max="13" width="10.28515625" style="52" customWidth="1"/>
    <col min="14" max="14" width="10.85546875" style="1161" customWidth="1"/>
    <col min="15" max="15" width="13.42578125" style="386" customWidth="1"/>
    <col min="16" max="16" width="11.140625" style="386" customWidth="1"/>
    <col min="17" max="18" width="11.7109375" style="386" customWidth="1"/>
    <col min="19" max="1024" width="9.140625" style="386"/>
  </cols>
  <sheetData>
    <row r="1" spans="1:20" ht="31.5" customHeight="1">
      <c r="A1" s="2115"/>
      <c r="B1" s="2115"/>
      <c r="Q1" s="52"/>
      <c r="R1" s="52"/>
      <c r="S1" s="52"/>
      <c r="T1" s="52"/>
    </row>
    <row r="2" spans="1:20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I2" s="59"/>
      <c r="K2" s="59"/>
      <c r="Q2" s="52"/>
      <c r="R2" s="52"/>
      <c r="S2" s="52"/>
      <c r="T2" s="52"/>
    </row>
    <row r="3" spans="1:20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I3" s="59"/>
      <c r="K3" s="59"/>
      <c r="Q3" s="52"/>
      <c r="R3" s="52"/>
      <c r="S3" s="52"/>
      <c r="T3" s="52"/>
    </row>
    <row r="4" spans="1:20">
      <c r="B4" s="70"/>
      <c r="G4" s="65"/>
      <c r="K4" s="65"/>
      <c r="Q4" s="52"/>
      <c r="R4" s="52"/>
      <c r="S4" s="52"/>
      <c r="T4" s="52"/>
    </row>
    <row r="5" spans="1:20">
      <c r="A5" s="2116" t="s">
        <v>2442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Q5" s="52"/>
      <c r="R5" s="52"/>
      <c r="S5" s="52"/>
      <c r="T5" s="52"/>
    </row>
    <row r="6" spans="1:20" ht="10.5" customHeight="1">
      <c r="Q6" s="52"/>
      <c r="R6" s="52"/>
      <c r="S6" s="52"/>
      <c r="T6" s="52"/>
    </row>
    <row r="7" spans="1:20" ht="12.75" customHeight="1">
      <c r="A7" s="2117" t="s">
        <v>134</v>
      </c>
      <c r="B7" s="2135" t="s">
        <v>135</v>
      </c>
      <c r="C7" s="2117" t="s">
        <v>138</v>
      </c>
      <c r="D7" s="2117"/>
      <c r="E7" s="2117"/>
      <c r="F7" s="2117"/>
      <c r="G7" s="2117"/>
      <c r="H7" s="2117"/>
      <c r="I7" s="2119" t="s">
        <v>564</v>
      </c>
      <c r="J7" s="2119" t="s">
        <v>308</v>
      </c>
      <c r="K7" s="2119" t="s">
        <v>141</v>
      </c>
      <c r="Q7" s="52"/>
      <c r="R7" s="52"/>
      <c r="S7" s="52"/>
      <c r="T7" s="52"/>
    </row>
    <row r="8" spans="1:20" ht="51.75" customHeight="1">
      <c r="A8" s="2117"/>
      <c r="B8" s="2135"/>
      <c r="C8" s="68" t="s">
        <v>374</v>
      </c>
      <c r="D8" s="68" t="s">
        <v>312</v>
      </c>
      <c r="E8" s="68" t="s">
        <v>2443</v>
      </c>
      <c r="F8" s="68" t="s">
        <v>2444</v>
      </c>
      <c r="G8" s="68" t="s">
        <v>146</v>
      </c>
      <c r="H8" s="68" t="s">
        <v>144</v>
      </c>
      <c r="I8" s="2119"/>
      <c r="J8" s="2119"/>
      <c r="K8" s="2119"/>
      <c r="L8" s="70"/>
      <c r="M8" s="70"/>
      <c r="N8" s="1263"/>
      <c r="O8" s="388"/>
      <c r="Q8" s="70"/>
      <c r="R8" s="70"/>
      <c r="S8" s="70"/>
      <c r="T8" s="52"/>
    </row>
    <row r="9" spans="1:20">
      <c r="A9" s="2175" t="s">
        <v>2445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Q9" s="52"/>
      <c r="R9" s="52"/>
      <c r="S9" s="52"/>
      <c r="T9" s="52"/>
    </row>
    <row r="10" spans="1:20" ht="37.5" customHeight="1">
      <c r="A10" s="157" t="s">
        <v>2446</v>
      </c>
      <c r="B10" s="348"/>
      <c r="C10" s="75" t="s">
        <v>2447</v>
      </c>
      <c r="D10" s="74" t="s">
        <v>2448</v>
      </c>
      <c r="E10" s="74" t="s">
        <v>2449</v>
      </c>
      <c r="F10" s="74"/>
      <c r="G10" s="74">
        <v>8.8000000000000007</v>
      </c>
      <c r="H10" s="74">
        <v>1.2999999999999999E-2</v>
      </c>
      <c r="I10" s="74"/>
      <c r="J10" s="74">
        <v>1970</v>
      </c>
      <c r="K10" s="77">
        <v>2130</v>
      </c>
      <c r="O10" s="53"/>
      <c r="Q10" s="52"/>
      <c r="R10" s="52"/>
      <c r="S10" s="52"/>
      <c r="T10" s="52"/>
    </row>
    <row r="11" spans="1:20" ht="40.5" customHeight="1">
      <c r="A11" s="610" t="s">
        <v>2450</v>
      </c>
      <c r="B11" s="604"/>
      <c r="C11" s="564" t="s">
        <v>2447</v>
      </c>
      <c r="D11" s="564" t="s">
        <v>2451</v>
      </c>
      <c r="E11" s="564" t="s">
        <v>2452</v>
      </c>
      <c r="F11" s="611"/>
      <c r="G11" s="564">
        <v>15.2</v>
      </c>
      <c r="H11" s="564">
        <v>0.03</v>
      </c>
      <c r="I11" s="611"/>
      <c r="J11" s="546">
        <v>3585</v>
      </c>
      <c r="K11" s="505">
        <v>3870</v>
      </c>
      <c r="O11" s="53"/>
      <c r="Q11" s="52"/>
      <c r="R11" s="52"/>
      <c r="S11" s="52"/>
      <c r="T11" s="52"/>
    </row>
    <row r="12" spans="1:20" ht="34.5" customHeight="1">
      <c r="A12" s="78" t="s">
        <v>2453</v>
      </c>
      <c r="B12" s="133"/>
      <c r="C12" s="75" t="s">
        <v>1731</v>
      </c>
      <c r="D12" s="103" t="s">
        <v>2454</v>
      </c>
      <c r="E12" s="103" t="s">
        <v>2455</v>
      </c>
      <c r="F12" s="80">
        <v>1500</v>
      </c>
      <c r="G12" s="103">
        <v>0.56000000000000005</v>
      </c>
      <c r="H12" s="612">
        <v>3.0000000000000001E-3</v>
      </c>
      <c r="I12" s="81" t="s">
        <v>2220</v>
      </c>
      <c r="J12" s="437">
        <v>1250</v>
      </c>
      <c r="K12" s="102">
        <v>1295</v>
      </c>
      <c r="O12" s="53"/>
      <c r="Q12" s="52"/>
      <c r="R12" s="52"/>
      <c r="S12" s="52"/>
      <c r="T12" s="52"/>
    </row>
    <row r="13" spans="1:20" ht="33" customHeight="1">
      <c r="A13" s="259" t="s">
        <v>2456</v>
      </c>
      <c r="B13" s="275"/>
      <c r="C13" s="75" t="s">
        <v>1416</v>
      </c>
      <c r="D13" s="81" t="s">
        <v>2457</v>
      </c>
      <c r="E13" s="80" t="s">
        <v>2458</v>
      </c>
      <c r="F13" s="75">
        <v>12000</v>
      </c>
      <c r="G13" s="80">
        <v>5.3</v>
      </c>
      <c r="H13" s="80">
        <v>8.9999999999999993E-3</v>
      </c>
      <c r="I13" s="76" t="s">
        <v>575</v>
      </c>
      <c r="J13" s="75">
        <v>3710</v>
      </c>
      <c r="K13" s="102">
        <v>4010</v>
      </c>
      <c r="O13" s="53"/>
      <c r="Q13" s="52"/>
      <c r="R13" s="52"/>
      <c r="S13" s="52"/>
      <c r="T13" s="52"/>
    </row>
    <row r="14" spans="1:20" ht="42" customHeight="1">
      <c r="A14" s="83" t="s">
        <v>2459</v>
      </c>
      <c r="B14" s="275"/>
      <c r="C14" s="75" t="s">
        <v>1416</v>
      </c>
      <c r="D14" s="1900" t="s">
        <v>8631</v>
      </c>
      <c r="E14" s="75" t="s">
        <v>2460</v>
      </c>
      <c r="F14" s="75">
        <v>12000</v>
      </c>
      <c r="G14" s="76">
        <v>10.199999999999999</v>
      </c>
      <c r="H14" s="75">
        <v>1.9E-2</v>
      </c>
      <c r="I14" s="76" t="s">
        <v>575</v>
      </c>
      <c r="J14" s="75">
        <v>6310</v>
      </c>
      <c r="K14" s="102">
        <v>6815</v>
      </c>
      <c r="O14" s="53"/>
      <c r="Q14" s="52"/>
      <c r="R14" s="52"/>
      <c r="S14" s="52"/>
      <c r="T14" s="52"/>
    </row>
    <row r="15" spans="1:20" ht="34.5" customHeight="1">
      <c r="A15" s="78" t="s">
        <v>2453</v>
      </c>
      <c r="B15" s="139"/>
      <c r="C15" s="75" t="s">
        <v>1731</v>
      </c>
      <c r="D15" s="75" t="s">
        <v>2454</v>
      </c>
      <c r="E15" s="75" t="s">
        <v>2461</v>
      </c>
      <c r="F15" s="75">
        <v>1500</v>
      </c>
      <c r="G15" s="75">
        <v>1</v>
      </c>
      <c r="H15" s="75">
        <v>3.0000000000000001E-3</v>
      </c>
      <c r="I15" s="76" t="s">
        <v>575</v>
      </c>
      <c r="J15" s="75">
        <v>1550</v>
      </c>
      <c r="K15" s="102">
        <v>1670</v>
      </c>
      <c r="O15" s="53"/>
      <c r="Q15" s="52"/>
      <c r="R15" s="52"/>
      <c r="S15" s="52"/>
      <c r="T15" s="52"/>
    </row>
    <row r="16" spans="1:20" ht="42" customHeight="1">
      <c r="A16" s="402" t="s">
        <v>2462</v>
      </c>
      <c r="B16" s="79"/>
      <c r="C16" s="99" t="s">
        <v>1416</v>
      </c>
      <c r="D16" s="99" t="s">
        <v>2089</v>
      </c>
      <c r="E16" s="99" t="s">
        <v>2463</v>
      </c>
      <c r="F16" s="99">
        <v>1500</v>
      </c>
      <c r="G16" s="99">
        <v>1.92</v>
      </c>
      <c r="H16" s="99">
        <v>0.03</v>
      </c>
      <c r="I16" s="140" t="s">
        <v>575</v>
      </c>
      <c r="J16" s="99">
        <v>1405</v>
      </c>
      <c r="K16" s="613">
        <v>1520</v>
      </c>
      <c r="O16" s="53"/>
      <c r="Q16" s="52"/>
      <c r="R16" s="52"/>
      <c r="S16" s="52"/>
      <c r="T16" s="52"/>
    </row>
    <row r="17" spans="1:20" ht="54.75" customHeight="1">
      <c r="A17" s="78" t="s">
        <v>2464</v>
      </c>
      <c r="B17" s="79"/>
      <c r="C17" s="80" t="s">
        <v>1416</v>
      </c>
      <c r="D17" s="80" t="s">
        <v>2465</v>
      </c>
      <c r="E17" s="80" t="s">
        <v>2466</v>
      </c>
      <c r="F17" s="80">
        <v>200</v>
      </c>
      <c r="G17" s="80">
        <v>4.2</v>
      </c>
      <c r="H17" s="80">
        <v>6.0000000000000001E-3</v>
      </c>
      <c r="I17" s="81" t="s">
        <v>575</v>
      </c>
      <c r="J17" s="80">
        <v>4065</v>
      </c>
      <c r="K17" s="82">
        <v>4390</v>
      </c>
      <c r="O17" s="53"/>
      <c r="Q17" s="52"/>
      <c r="R17" s="52"/>
      <c r="S17" s="52"/>
      <c r="T17" s="52"/>
    </row>
    <row r="18" spans="1:20" ht="54.75" customHeight="1">
      <c r="A18" s="182" t="s">
        <v>2467</v>
      </c>
      <c r="B18" s="133"/>
      <c r="C18" s="75" t="s">
        <v>1416</v>
      </c>
      <c r="D18" s="75" t="s">
        <v>2468</v>
      </c>
      <c r="E18" s="75" t="s">
        <v>2469</v>
      </c>
      <c r="F18" s="75">
        <v>200</v>
      </c>
      <c r="G18" s="75">
        <v>7</v>
      </c>
      <c r="H18" s="75">
        <v>0.01</v>
      </c>
      <c r="I18" s="76" t="s">
        <v>575</v>
      </c>
      <c r="J18" s="75">
        <v>5950</v>
      </c>
      <c r="K18" s="102">
        <v>6430</v>
      </c>
      <c r="O18" s="53"/>
      <c r="Q18" s="52"/>
      <c r="R18" s="52"/>
      <c r="S18" s="52"/>
      <c r="T18" s="52"/>
    </row>
    <row r="19" spans="1:20" ht="54.75" customHeight="1">
      <c r="A19" s="207" t="s">
        <v>2470</v>
      </c>
      <c r="B19" s="153"/>
      <c r="C19" s="288" t="s">
        <v>1416</v>
      </c>
      <c r="D19" s="288" t="s">
        <v>2471</v>
      </c>
      <c r="E19" s="288" t="s">
        <v>2472</v>
      </c>
      <c r="F19" s="288">
        <v>200</v>
      </c>
      <c r="G19" s="288">
        <v>10</v>
      </c>
      <c r="H19" s="288">
        <v>1.7000000000000001E-2</v>
      </c>
      <c r="I19" s="289" t="s">
        <v>575</v>
      </c>
      <c r="J19" s="288">
        <v>8355</v>
      </c>
      <c r="K19" s="290">
        <v>9025</v>
      </c>
      <c r="O19" s="53"/>
      <c r="Q19" s="52"/>
      <c r="R19" s="52"/>
      <c r="S19" s="52"/>
      <c r="T19" s="52"/>
    </row>
    <row r="20" spans="1:20">
      <c r="A20" s="2175" t="s">
        <v>2473</v>
      </c>
      <c r="B20" s="2175"/>
      <c r="C20" s="2175"/>
      <c r="D20" s="2175"/>
      <c r="E20" s="2175"/>
      <c r="F20" s="2175"/>
      <c r="G20" s="2175"/>
      <c r="H20" s="2175"/>
      <c r="I20" s="2175"/>
      <c r="J20" s="2175"/>
      <c r="K20" s="2175"/>
      <c r="Q20" s="52"/>
      <c r="R20" s="52"/>
      <c r="S20" s="52"/>
      <c r="T20" s="52"/>
    </row>
    <row r="21" spans="1:20" ht="59.25" customHeight="1">
      <c r="A21" s="614" t="s">
        <v>2474</v>
      </c>
      <c r="B21" s="615"/>
      <c r="C21" s="74" t="s">
        <v>1731</v>
      </c>
      <c r="D21" s="74" t="s">
        <v>2475</v>
      </c>
      <c r="E21" s="74" t="s">
        <v>2476</v>
      </c>
      <c r="F21" s="74">
        <v>1000</v>
      </c>
      <c r="G21" s="74">
        <v>2.89</v>
      </c>
      <c r="H21" s="74">
        <v>7.0000000000000001E-3</v>
      </c>
      <c r="I21" s="149" t="s">
        <v>575</v>
      </c>
      <c r="J21" s="74"/>
      <c r="K21" s="77">
        <v>800</v>
      </c>
      <c r="O21" s="53"/>
      <c r="Q21" s="52"/>
      <c r="R21" s="52"/>
      <c r="S21" s="52"/>
      <c r="T21" s="52"/>
    </row>
    <row r="22" spans="1:20" ht="36.75" customHeight="1">
      <c r="A22" s="182" t="s">
        <v>2477</v>
      </c>
      <c r="B22" s="349"/>
      <c r="C22" s="75" t="s">
        <v>1416</v>
      </c>
      <c r="D22" s="75" t="s">
        <v>2478</v>
      </c>
      <c r="E22" s="75" t="s">
        <v>2479</v>
      </c>
      <c r="F22" s="75">
        <v>10000</v>
      </c>
      <c r="G22" s="76">
        <v>11</v>
      </c>
      <c r="H22" s="80">
        <v>1.0999999999999999E-2</v>
      </c>
      <c r="I22" s="81" t="s">
        <v>575</v>
      </c>
      <c r="J22" s="80">
        <v>2845</v>
      </c>
      <c r="K22" s="82">
        <v>3075</v>
      </c>
      <c r="O22" s="53"/>
      <c r="Q22" s="52"/>
      <c r="R22" s="52"/>
      <c r="S22" s="52"/>
      <c r="T22" s="52"/>
    </row>
    <row r="23" spans="1:20" ht="42" customHeight="1">
      <c r="A23" s="182" t="s">
        <v>2480</v>
      </c>
      <c r="B23" s="349"/>
      <c r="C23" s="75" t="s">
        <v>1416</v>
      </c>
      <c r="D23" s="75" t="s">
        <v>2258</v>
      </c>
      <c r="E23" s="75" t="s">
        <v>2481</v>
      </c>
      <c r="F23" s="75">
        <v>12000</v>
      </c>
      <c r="G23" s="75">
        <v>7.5</v>
      </c>
      <c r="H23" s="80">
        <v>1.0999999999999999E-2</v>
      </c>
      <c r="I23" s="81" t="s">
        <v>575</v>
      </c>
      <c r="J23" s="80">
        <v>3710</v>
      </c>
      <c r="K23" s="102">
        <v>4010</v>
      </c>
      <c r="O23" s="53"/>
      <c r="Q23" s="52"/>
      <c r="R23" s="52"/>
      <c r="S23" s="52"/>
      <c r="T23" s="52"/>
    </row>
    <row r="24" spans="1:20" ht="42" customHeight="1">
      <c r="A24" s="182" t="s">
        <v>2480</v>
      </c>
      <c r="B24" s="349"/>
      <c r="C24" s="75" t="s">
        <v>1416</v>
      </c>
      <c r="D24" s="75" t="s">
        <v>2258</v>
      </c>
      <c r="E24" s="75" t="s">
        <v>2481</v>
      </c>
      <c r="F24" s="75">
        <v>12000</v>
      </c>
      <c r="G24" s="75">
        <v>7.5</v>
      </c>
      <c r="H24" s="80">
        <v>1.0999999999999999E-2</v>
      </c>
      <c r="I24" s="81" t="s">
        <v>575</v>
      </c>
      <c r="J24" s="80">
        <v>3710</v>
      </c>
      <c r="K24" s="102">
        <v>4010</v>
      </c>
      <c r="O24" s="53"/>
      <c r="Q24" s="52"/>
      <c r="R24" s="52"/>
      <c r="S24" s="52"/>
      <c r="T24" s="52"/>
    </row>
    <row r="25" spans="1:20" ht="59.25" customHeight="1">
      <c r="A25" s="182" t="s">
        <v>2482</v>
      </c>
      <c r="B25" s="349"/>
      <c r="C25" s="75" t="s">
        <v>1812</v>
      </c>
      <c r="D25" s="75" t="s">
        <v>2483</v>
      </c>
      <c r="E25" s="75" t="s">
        <v>2484</v>
      </c>
      <c r="F25" s="75">
        <v>12000</v>
      </c>
      <c r="G25" s="75">
        <v>4.2</v>
      </c>
      <c r="H25" s="80">
        <v>1.0999999999999999E-2</v>
      </c>
      <c r="I25" s="81" t="s">
        <v>575</v>
      </c>
      <c r="J25" s="80">
        <v>4720</v>
      </c>
      <c r="K25" s="102">
        <v>5095</v>
      </c>
      <c r="O25" s="53"/>
      <c r="Q25" s="52"/>
      <c r="R25" s="52"/>
      <c r="S25" s="52"/>
      <c r="T25" s="52"/>
    </row>
    <row r="26" spans="1:20" ht="39.75" customHeight="1">
      <c r="A26" s="182" t="s">
        <v>2485</v>
      </c>
      <c r="B26" s="349"/>
      <c r="C26" s="75" t="s">
        <v>1416</v>
      </c>
      <c r="D26" s="75" t="s">
        <v>2486</v>
      </c>
      <c r="E26" s="75" t="s">
        <v>2458</v>
      </c>
      <c r="F26" s="75">
        <v>12000</v>
      </c>
      <c r="G26" s="80">
        <v>2.5</v>
      </c>
      <c r="H26" s="80">
        <v>5.0000000000000001E-3</v>
      </c>
      <c r="I26" s="81" t="s">
        <v>575</v>
      </c>
      <c r="J26" s="80">
        <v>2350</v>
      </c>
      <c r="K26" s="82">
        <v>2540</v>
      </c>
      <c r="O26" s="53"/>
      <c r="Q26" s="52"/>
      <c r="R26" s="52"/>
      <c r="S26" s="52"/>
      <c r="T26" s="52"/>
    </row>
    <row r="27" spans="1:20" ht="46.5" customHeight="1">
      <c r="A27" s="182" t="s">
        <v>2487</v>
      </c>
      <c r="B27" s="349"/>
      <c r="C27" s="75" t="s">
        <v>1416</v>
      </c>
      <c r="D27" s="75" t="s">
        <v>2488</v>
      </c>
      <c r="E27" s="75" t="s">
        <v>2489</v>
      </c>
      <c r="F27" s="75">
        <v>18000</v>
      </c>
      <c r="G27" s="80">
        <v>28.5</v>
      </c>
      <c r="H27" s="75">
        <v>5.8000000000000003E-2</v>
      </c>
      <c r="I27" s="76" t="s">
        <v>575</v>
      </c>
      <c r="J27" s="80">
        <v>10145</v>
      </c>
      <c r="K27" s="82">
        <v>10955</v>
      </c>
      <c r="O27" s="53"/>
      <c r="Q27" s="52"/>
      <c r="R27" s="52"/>
      <c r="S27" s="52"/>
      <c r="T27" s="52"/>
    </row>
    <row r="28" spans="1:20" ht="65.45" customHeight="1">
      <c r="A28" s="182" t="s">
        <v>2490</v>
      </c>
      <c r="B28" s="349"/>
      <c r="C28" s="75" t="s">
        <v>1416</v>
      </c>
      <c r="D28" s="75" t="s">
        <v>2491</v>
      </c>
      <c r="E28" s="75" t="s">
        <v>2492</v>
      </c>
      <c r="F28" s="75">
        <v>1000</v>
      </c>
      <c r="G28" s="80">
        <v>13</v>
      </c>
      <c r="H28" s="75">
        <v>1.2999999999999999E-2</v>
      </c>
      <c r="I28" s="76" t="s">
        <v>2220</v>
      </c>
      <c r="J28" s="80">
        <v>2375</v>
      </c>
      <c r="K28" s="82">
        <v>2565</v>
      </c>
      <c r="O28" s="53"/>
      <c r="Q28" s="52"/>
      <c r="R28" s="52"/>
      <c r="S28" s="52"/>
      <c r="T28" s="52"/>
    </row>
    <row r="29" spans="1:20" ht="66" customHeight="1">
      <c r="A29" s="182" t="s">
        <v>2256</v>
      </c>
      <c r="B29" s="349"/>
      <c r="C29" s="75" t="s">
        <v>2241</v>
      </c>
      <c r="D29" s="75" t="s">
        <v>2227</v>
      </c>
      <c r="E29" s="75"/>
      <c r="F29" s="75"/>
      <c r="G29" s="80">
        <v>16.5</v>
      </c>
      <c r="H29" s="75">
        <v>1.4999999999999999E-2</v>
      </c>
      <c r="I29" s="76" t="s">
        <v>158</v>
      </c>
      <c r="J29" s="305">
        <v>1490</v>
      </c>
      <c r="K29" s="616">
        <v>1610</v>
      </c>
      <c r="O29" s="53"/>
      <c r="Q29" s="52"/>
      <c r="R29" s="52"/>
      <c r="S29" s="52"/>
      <c r="T29" s="52"/>
    </row>
    <row r="30" spans="1:20" ht="43.5" customHeight="1">
      <c r="A30" s="182" t="s">
        <v>2493</v>
      </c>
      <c r="B30" s="349"/>
      <c r="C30" s="75" t="s">
        <v>1416</v>
      </c>
      <c r="D30" s="75" t="s">
        <v>2494</v>
      </c>
      <c r="E30" s="75" t="s">
        <v>2495</v>
      </c>
      <c r="F30" s="75">
        <v>20000</v>
      </c>
      <c r="G30" s="80">
        <v>19</v>
      </c>
      <c r="H30" s="75">
        <v>0.03</v>
      </c>
      <c r="I30" s="76" t="s">
        <v>575</v>
      </c>
      <c r="J30" s="80">
        <v>6280</v>
      </c>
      <c r="K30" s="102">
        <v>6780</v>
      </c>
      <c r="O30" s="53"/>
      <c r="Q30" s="52"/>
      <c r="R30" s="52"/>
      <c r="S30" s="52"/>
      <c r="T30" s="52"/>
    </row>
    <row r="31" spans="1:20" ht="36.75" customHeight="1">
      <c r="A31" s="610" t="s">
        <v>2496</v>
      </c>
      <c r="B31" s="617"/>
      <c r="C31" s="564" t="s">
        <v>1416</v>
      </c>
      <c r="D31" s="564" t="s">
        <v>2497</v>
      </c>
      <c r="E31" s="564" t="s">
        <v>2498</v>
      </c>
      <c r="F31" s="564">
        <v>12000</v>
      </c>
      <c r="G31" s="564">
        <v>5</v>
      </c>
      <c r="H31" s="504">
        <v>8.9999999999999993E-3</v>
      </c>
      <c r="I31" s="504"/>
      <c r="J31" s="504">
        <v>2000</v>
      </c>
      <c r="K31" s="505">
        <v>2160</v>
      </c>
      <c r="O31" s="53"/>
      <c r="Q31" s="52"/>
      <c r="R31" s="52"/>
      <c r="S31" s="52"/>
      <c r="T31" s="52"/>
    </row>
    <row r="32" spans="1:20" ht="36.75" customHeight="1">
      <c r="A32" s="182" t="s">
        <v>2499</v>
      </c>
      <c r="B32" s="349"/>
      <c r="C32" s="75" t="s">
        <v>1988</v>
      </c>
      <c r="D32" s="75" t="s">
        <v>2500</v>
      </c>
      <c r="E32" s="75" t="s">
        <v>2501</v>
      </c>
      <c r="F32" s="75">
        <v>12000</v>
      </c>
      <c r="G32" s="75">
        <v>7.5</v>
      </c>
      <c r="H32" s="80">
        <v>1.2E-2</v>
      </c>
      <c r="I32" s="81" t="s">
        <v>575</v>
      </c>
      <c r="J32" s="80">
        <v>3035</v>
      </c>
      <c r="K32" s="102">
        <v>3275</v>
      </c>
      <c r="O32" s="53"/>
      <c r="Q32" s="52"/>
      <c r="R32" s="52"/>
      <c r="S32" s="52"/>
      <c r="T32" s="52"/>
    </row>
    <row r="33" spans="1:20" ht="58.5" customHeight="1">
      <c r="A33" s="417" t="s">
        <v>2502</v>
      </c>
      <c r="B33" s="618"/>
      <c r="C33" s="76" t="s">
        <v>1416</v>
      </c>
      <c r="D33" s="76" t="s">
        <v>2503</v>
      </c>
      <c r="E33" s="76" t="s">
        <v>2504</v>
      </c>
      <c r="F33" s="76">
        <v>20000</v>
      </c>
      <c r="G33" s="76">
        <v>12</v>
      </c>
      <c r="H33" s="81">
        <v>0.19</v>
      </c>
      <c r="I33" s="81" t="s">
        <v>2220</v>
      </c>
      <c r="J33" s="81">
        <v>5125</v>
      </c>
      <c r="K33" s="106">
        <v>5535</v>
      </c>
      <c r="L33" s="101"/>
      <c r="O33" s="1221"/>
      <c r="Q33" s="52"/>
      <c r="R33" s="52"/>
      <c r="S33" s="52"/>
      <c r="T33" s="52"/>
    </row>
    <row r="34" spans="1:20">
      <c r="A34" s="2175" t="s">
        <v>2505</v>
      </c>
      <c r="B34" s="2175"/>
      <c r="C34" s="2175"/>
      <c r="D34" s="2175"/>
      <c r="E34" s="2175"/>
      <c r="F34" s="2175"/>
      <c r="G34" s="2175"/>
      <c r="H34" s="2175"/>
      <c r="I34" s="2175"/>
      <c r="J34" s="2175"/>
      <c r="K34" s="2175"/>
      <c r="Q34" s="52"/>
      <c r="R34" s="52"/>
      <c r="S34" s="52"/>
      <c r="T34" s="52"/>
    </row>
    <row r="35" spans="1:20" ht="48.6" customHeight="1">
      <c r="A35" s="182" t="s">
        <v>2506</v>
      </c>
      <c r="B35" s="349"/>
      <c r="C35" s="75" t="s">
        <v>1731</v>
      </c>
      <c r="D35" s="75" t="s">
        <v>2507</v>
      </c>
      <c r="E35" s="75" t="s">
        <v>2508</v>
      </c>
      <c r="F35" s="75"/>
      <c r="G35" s="80">
        <v>5.03</v>
      </c>
      <c r="H35" s="75">
        <v>1.2999999999999999E-2</v>
      </c>
      <c r="I35" s="76" t="s">
        <v>2509</v>
      </c>
      <c r="J35" s="80"/>
      <c r="K35" s="77">
        <v>1000</v>
      </c>
      <c r="O35" s="53"/>
      <c r="Q35" s="52"/>
      <c r="R35" s="52"/>
      <c r="S35" s="52"/>
      <c r="T35" s="52"/>
    </row>
    <row r="36" spans="1:20" ht="48.6" customHeight="1">
      <c r="A36" s="182" t="s">
        <v>2510</v>
      </c>
      <c r="B36" s="349"/>
      <c r="C36" s="75" t="s">
        <v>1416</v>
      </c>
      <c r="D36" s="75" t="s">
        <v>2511</v>
      </c>
      <c r="E36" s="75" t="s">
        <v>2512</v>
      </c>
      <c r="F36" s="75">
        <v>12000</v>
      </c>
      <c r="G36" s="80">
        <v>9.5</v>
      </c>
      <c r="H36" s="75">
        <v>1.2E-2</v>
      </c>
      <c r="I36" s="76" t="s">
        <v>2513</v>
      </c>
      <c r="J36" s="80">
        <v>7055</v>
      </c>
      <c r="K36" s="102">
        <v>7630</v>
      </c>
      <c r="O36" s="1221"/>
      <c r="Q36" s="52"/>
      <c r="R36" s="52"/>
      <c r="S36" s="52"/>
      <c r="T36" s="52"/>
    </row>
    <row r="37" spans="1:20" ht="48.6" customHeight="1">
      <c r="A37" s="182" t="s">
        <v>2514</v>
      </c>
      <c r="B37" s="349"/>
      <c r="C37" s="75" t="s">
        <v>1416</v>
      </c>
      <c r="D37" s="75" t="s">
        <v>2511</v>
      </c>
      <c r="E37" s="75" t="s">
        <v>2515</v>
      </c>
      <c r="F37" s="75">
        <v>12000</v>
      </c>
      <c r="G37" s="80">
        <v>9.5</v>
      </c>
      <c r="H37" s="75">
        <v>1.2E-2</v>
      </c>
      <c r="I37" s="76" t="s">
        <v>575</v>
      </c>
      <c r="J37" s="80">
        <v>5470</v>
      </c>
      <c r="K37" s="154">
        <v>5905</v>
      </c>
      <c r="O37" s="53"/>
      <c r="Q37" s="52"/>
      <c r="R37" s="52"/>
      <c r="S37" s="52"/>
      <c r="T37" s="52"/>
    </row>
    <row r="38" spans="1:20" ht="48.6" customHeight="1">
      <c r="A38" s="78" t="s">
        <v>2516</v>
      </c>
      <c r="B38" s="196"/>
      <c r="C38" s="80" t="s">
        <v>1416</v>
      </c>
      <c r="D38" s="80" t="s">
        <v>2517</v>
      </c>
      <c r="E38" s="80" t="s">
        <v>2518</v>
      </c>
      <c r="F38" s="80">
        <v>12000</v>
      </c>
      <c r="G38" s="80">
        <v>5</v>
      </c>
      <c r="H38" s="80">
        <v>7.0000000000000001E-3</v>
      </c>
      <c r="I38" s="81" t="s">
        <v>575</v>
      </c>
      <c r="J38" s="80">
        <v>2675</v>
      </c>
      <c r="K38" s="82">
        <v>2885</v>
      </c>
      <c r="O38" s="53"/>
      <c r="Q38" s="52"/>
      <c r="R38" s="52"/>
      <c r="S38" s="52"/>
      <c r="T38" s="52"/>
    </row>
    <row r="39" spans="1:20" ht="48.6" customHeight="1">
      <c r="A39" s="402" t="s">
        <v>2519</v>
      </c>
      <c r="B39" s="374"/>
      <c r="C39" s="103" t="s">
        <v>1416</v>
      </c>
      <c r="D39" s="75" t="s">
        <v>2520</v>
      </c>
      <c r="E39" s="75" t="s">
        <v>2521</v>
      </c>
      <c r="F39" s="75">
        <v>12000</v>
      </c>
      <c r="G39" s="103">
        <v>20</v>
      </c>
      <c r="H39" s="75">
        <v>3.4000000000000002E-2</v>
      </c>
      <c r="I39" s="76" t="s">
        <v>575</v>
      </c>
      <c r="J39" s="75">
        <v>5940</v>
      </c>
      <c r="K39" s="82">
        <v>6415</v>
      </c>
      <c r="O39" s="53"/>
      <c r="Q39" s="52"/>
      <c r="R39" s="52"/>
      <c r="S39" s="52"/>
      <c r="T39" s="52"/>
    </row>
    <row r="40" spans="1:20" ht="48.6" customHeight="1">
      <c r="A40" s="504" t="s">
        <v>2522</v>
      </c>
      <c r="B40" s="604"/>
      <c r="C40" s="504" t="s">
        <v>1416</v>
      </c>
      <c r="D40" s="504" t="s">
        <v>2523</v>
      </c>
      <c r="E40" s="504" t="s">
        <v>2524</v>
      </c>
      <c r="F40" s="504">
        <v>20000</v>
      </c>
      <c r="G40" s="504">
        <v>13</v>
      </c>
      <c r="H40" s="504">
        <v>0.03</v>
      </c>
      <c r="I40" s="504"/>
      <c r="J40" s="504">
        <v>3440</v>
      </c>
      <c r="K40" s="505">
        <v>3715</v>
      </c>
      <c r="O40" s="53"/>
      <c r="Q40" s="52"/>
      <c r="R40" s="52"/>
      <c r="S40" s="52"/>
      <c r="T40" s="52"/>
    </row>
    <row r="41" spans="1:20" ht="48.6" customHeight="1">
      <c r="A41" s="472" t="s">
        <v>2525</v>
      </c>
      <c r="B41" s="374"/>
      <c r="C41" s="151" t="s">
        <v>1416</v>
      </c>
      <c r="D41" s="151" t="s">
        <v>2526</v>
      </c>
      <c r="E41" s="151" t="s">
        <v>2527</v>
      </c>
      <c r="F41" s="151">
        <v>20000</v>
      </c>
      <c r="G41" s="151">
        <v>5</v>
      </c>
      <c r="H41" s="133">
        <v>1.2E-2</v>
      </c>
      <c r="I41" s="419" t="s">
        <v>575</v>
      </c>
      <c r="J41" s="133">
        <v>4335</v>
      </c>
      <c r="K41" s="619">
        <v>4685</v>
      </c>
      <c r="O41" s="53"/>
      <c r="Q41" s="52"/>
      <c r="R41" s="52"/>
      <c r="S41" s="52"/>
      <c r="T41" s="52"/>
    </row>
    <row r="42" spans="1:20">
      <c r="A42" s="2175" t="s">
        <v>2528</v>
      </c>
      <c r="B42" s="2175"/>
      <c r="C42" s="2175"/>
      <c r="D42" s="2175"/>
      <c r="E42" s="2175"/>
      <c r="F42" s="2175"/>
      <c r="G42" s="2175"/>
      <c r="H42" s="2175"/>
      <c r="I42" s="2175"/>
      <c r="J42" s="2175"/>
      <c r="K42" s="2175"/>
      <c r="Q42" s="52"/>
      <c r="R42" s="52"/>
      <c r="S42" s="52"/>
      <c r="T42" s="52"/>
    </row>
    <row r="43" spans="1:20" ht="48" customHeight="1">
      <c r="A43" s="184" t="s">
        <v>2529</v>
      </c>
      <c r="B43" s="349"/>
      <c r="C43" s="99" t="s">
        <v>1416</v>
      </c>
      <c r="D43" s="99" t="s">
        <v>2530</v>
      </c>
      <c r="E43" s="99" t="s">
        <v>2531</v>
      </c>
      <c r="F43" s="99">
        <v>1500</v>
      </c>
      <c r="G43" s="99">
        <v>5.0999999999999996</v>
      </c>
      <c r="H43" s="80">
        <v>3.1E-2</v>
      </c>
      <c r="I43" s="81" t="s">
        <v>575</v>
      </c>
      <c r="J43" s="80">
        <v>2865</v>
      </c>
      <c r="K43" s="82">
        <v>3095</v>
      </c>
      <c r="O43" s="53"/>
      <c r="Q43" s="52"/>
      <c r="R43" s="52"/>
      <c r="S43" s="52"/>
      <c r="T43" s="52"/>
    </row>
    <row r="44" spans="1:20" ht="48" customHeight="1">
      <c r="A44" s="409" t="s">
        <v>2532</v>
      </c>
      <c r="B44" s="620"/>
      <c r="C44" s="408" t="s">
        <v>1416</v>
      </c>
      <c r="D44" s="408" t="s">
        <v>2533</v>
      </c>
      <c r="E44" s="408" t="s">
        <v>2534</v>
      </c>
      <c r="F44" s="408">
        <v>20000</v>
      </c>
      <c r="G44" s="408">
        <v>18</v>
      </c>
      <c r="H44" s="94">
        <v>3.1E-2</v>
      </c>
      <c r="I44" s="94" t="s">
        <v>575</v>
      </c>
      <c r="J44" s="94">
        <v>5965</v>
      </c>
      <c r="K44" s="96">
        <v>6445</v>
      </c>
      <c r="O44" s="53"/>
      <c r="Q44" s="52"/>
      <c r="R44" s="52"/>
      <c r="S44" s="52"/>
      <c r="T44" s="52"/>
    </row>
    <row r="45" spans="1:20">
      <c r="A45" s="2175" t="s">
        <v>2535</v>
      </c>
      <c r="B45" s="2175"/>
      <c r="C45" s="2175"/>
      <c r="D45" s="2175"/>
      <c r="E45" s="2175"/>
      <c r="F45" s="2175"/>
      <c r="G45" s="2175"/>
      <c r="H45" s="2175"/>
      <c r="I45" s="2175"/>
      <c r="J45" s="2175"/>
      <c r="K45" s="2175"/>
      <c r="Q45" s="52"/>
      <c r="R45" s="52"/>
      <c r="S45" s="52"/>
      <c r="T45" s="52"/>
    </row>
    <row r="46" spans="1:20" ht="55.7" customHeight="1">
      <c r="A46" s="78" t="s">
        <v>2536</v>
      </c>
      <c r="B46" s="79"/>
      <c r="C46" s="80" t="s">
        <v>1731</v>
      </c>
      <c r="D46" s="80" t="s">
        <v>2537</v>
      </c>
      <c r="E46" s="80" t="s">
        <v>2538</v>
      </c>
      <c r="F46" s="80"/>
      <c r="G46" s="80">
        <v>9.77</v>
      </c>
      <c r="H46" s="80">
        <v>0.02</v>
      </c>
      <c r="I46" s="140" t="s">
        <v>2220</v>
      </c>
      <c r="J46" s="80"/>
      <c r="K46" s="1159">
        <v>1200</v>
      </c>
      <c r="O46" s="53"/>
      <c r="Q46" s="52"/>
      <c r="R46" s="52"/>
      <c r="S46" s="52"/>
      <c r="T46" s="52"/>
    </row>
    <row r="47" spans="1:20" ht="55.7" customHeight="1">
      <c r="A47" s="78" t="s">
        <v>2539</v>
      </c>
      <c r="B47" s="79"/>
      <c r="C47" s="80" t="s">
        <v>1812</v>
      </c>
      <c r="D47" s="80" t="s">
        <v>2540</v>
      </c>
      <c r="E47" s="80" t="s">
        <v>2541</v>
      </c>
      <c r="F47" s="80">
        <v>20000</v>
      </c>
      <c r="G47" s="80">
        <v>8.9</v>
      </c>
      <c r="H47" s="100">
        <v>2.4E-2</v>
      </c>
      <c r="I47" s="81" t="s">
        <v>575</v>
      </c>
      <c r="J47" s="437">
        <v>7915</v>
      </c>
      <c r="K47" s="82">
        <v>8550</v>
      </c>
      <c r="O47" s="53"/>
      <c r="Q47" s="52"/>
      <c r="R47" s="52"/>
      <c r="S47" s="52"/>
      <c r="T47" s="52"/>
    </row>
    <row r="48" spans="1:20" ht="55.7" customHeight="1">
      <c r="A48" s="402" t="s">
        <v>2542</v>
      </c>
      <c r="B48" s="151"/>
      <c r="C48" s="103" t="s">
        <v>1416</v>
      </c>
      <c r="D48" s="103" t="s">
        <v>2543</v>
      </c>
      <c r="E48" s="103" t="s">
        <v>2544</v>
      </c>
      <c r="F48" s="103">
        <v>12000</v>
      </c>
      <c r="G48" s="103">
        <v>19</v>
      </c>
      <c r="H48" s="103">
        <v>2.7E-2</v>
      </c>
      <c r="I48" s="176" t="s">
        <v>2513</v>
      </c>
      <c r="J48" s="1872">
        <v>7055</v>
      </c>
      <c r="K48" s="154">
        <v>7630</v>
      </c>
      <c r="O48" s="53"/>
      <c r="Q48" s="52"/>
      <c r="R48" s="52"/>
      <c r="S48" s="52"/>
      <c r="T48" s="52"/>
    </row>
    <row r="49" spans="1:20" ht="55.7" customHeight="1">
      <c r="A49" s="78" t="s">
        <v>2545</v>
      </c>
      <c r="B49" s="79"/>
      <c r="C49" s="80" t="s">
        <v>1416</v>
      </c>
      <c r="D49" s="80" t="s">
        <v>2540</v>
      </c>
      <c r="E49" s="80" t="s">
        <v>2546</v>
      </c>
      <c r="F49" s="80">
        <v>20000</v>
      </c>
      <c r="G49" s="80">
        <v>19</v>
      </c>
      <c r="H49" s="80">
        <v>2.4E-2</v>
      </c>
      <c r="I49" s="81" t="s">
        <v>575</v>
      </c>
      <c r="J49" s="80">
        <v>6555</v>
      </c>
      <c r="K49" s="82">
        <v>7080</v>
      </c>
      <c r="O49" s="53"/>
      <c r="Q49" s="52"/>
      <c r="R49" s="52"/>
      <c r="S49" s="52"/>
      <c r="T49" s="52"/>
    </row>
    <row r="50" spans="1:20" ht="55.7" customHeight="1">
      <c r="A50" s="78" t="s">
        <v>2547</v>
      </c>
      <c r="B50" s="79"/>
      <c r="C50" s="80" t="s">
        <v>1416</v>
      </c>
      <c r="D50" s="80" t="s">
        <v>2548</v>
      </c>
      <c r="E50" s="80" t="s">
        <v>2546</v>
      </c>
      <c r="F50" s="80">
        <v>20000</v>
      </c>
      <c r="G50" s="80">
        <v>4.5</v>
      </c>
      <c r="H50" s="80">
        <v>8.0000000000000002E-3</v>
      </c>
      <c r="I50" s="81" t="s">
        <v>575</v>
      </c>
      <c r="J50" s="80">
        <v>3525</v>
      </c>
      <c r="K50" s="82">
        <v>3810</v>
      </c>
      <c r="O50" s="53"/>
      <c r="Q50" s="52"/>
      <c r="R50" s="52"/>
      <c r="S50" s="52"/>
      <c r="T50" s="52"/>
    </row>
    <row r="51" spans="1:20" ht="55.5" customHeight="1">
      <c r="A51" s="468" t="s">
        <v>2549</v>
      </c>
      <c r="B51" s="621"/>
      <c r="C51" s="469" t="s">
        <v>1416</v>
      </c>
      <c r="D51" s="469" t="s">
        <v>2550</v>
      </c>
      <c r="E51" s="469" t="s">
        <v>2551</v>
      </c>
      <c r="F51" s="469">
        <v>20000</v>
      </c>
      <c r="G51" s="469">
        <v>14</v>
      </c>
      <c r="H51" s="469">
        <v>0.02</v>
      </c>
      <c r="I51" s="469"/>
      <c r="J51" s="469">
        <v>4590</v>
      </c>
      <c r="K51" s="470">
        <v>4955</v>
      </c>
      <c r="O51" s="53"/>
      <c r="Q51" s="52"/>
      <c r="R51" s="52"/>
      <c r="S51" s="52"/>
      <c r="T51" s="52"/>
    </row>
    <row r="52" spans="1:20" ht="189.75" customHeight="1">
      <c r="A52" s="2142" t="s">
        <v>2552</v>
      </c>
      <c r="B52" s="2142"/>
      <c r="C52" s="2142"/>
      <c r="D52" s="2142"/>
      <c r="E52" s="2142"/>
      <c r="F52" s="2142"/>
      <c r="G52" s="2142"/>
      <c r="H52" s="2142"/>
      <c r="I52" s="2142"/>
      <c r="J52" s="2142"/>
      <c r="K52" s="2142"/>
      <c r="Q52" s="52"/>
      <c r="R52" s="52"/>
      <c r="S52" s="52"/>
      <c r="T52" s="52"/>
    </row>
    <row r="53" spans="1:20">
      <c r="A53" s="70"/>
      <c r="C53" s="70"/>
      <c r="D53" s="70"/>
      <c r="E53" s="70"/>
      <c r="F53" s="70"/>
      <c r="G53" s="70"/>
      <c r="H53" s="70"/>
      <c r="I53" s="70"/>
      <c r="J53" s="70"/>
      <c r="K53" s="70"/>
      <c r="Q53" s="52"/>
      <c r="R53" s="52"/>
      <c r="S53" s="52"/>
      <c r="T53" s="52"/>
    </row>
    <row r="54" spans="1:20">
      <c r="A54" s="70"/>
      <c r="C54" s="70"/>
      <c r="D54" s="70"/>
      <c r="E54" s="70"/>
      <c r="F54" s="70"/>
      <c r="G54" s="70"/>
      <c r="H54" s="70"/>
      <c r="I54" s="70"/>
      <c r="J54" s="70"/>
      <c r="K54" s="70"/>
      <c r="Q54" s="52"/>
      <c r="R54" s="52"/>
      <c r="S54" s="52"/>
      <c r="T54" s="52"/>
    </row>
    <row r="55" spans="1:20">
      <c r="A55" s="70"/>
      <c r="C55" s="70"/>
      <c r="D55" s="70"/>
      <c r="E55" s="70"/>
      <c r="F55" s="70"/>
      <c r="G55" s="70"/>
      <c r="H55" s="70"/>
      <c r="I55" s="70"/>
      <c r="J55" s="70"/>
      <c r="K55" s="70"/>
      <c r="Q55" s="52"/>
      <c r="R55" s="52"/>
      <c r="S55" s="52"/>
      <c r="T55" s="52"/>
    </row>
    <row r="56" spans="1:20">
      <c r="A56" s="70"/>
      <c r="C56" s="70"/>
      <c r="D56" s="70"/>
      <c r="E56" s="70"/>
      <c r="F56" s="70"/>
      <c r="G56" s="70"/>
      <c r="H56" s="70"/>
      <c r="I56" s="70"/>
      <c r="J56" s="70"/>
      <c r="K56" s="70"/>
      <c r="Q56" s="52"/>
      <c r="R56" s="52"/>
      <c r="S56" s="52"/>
      <c r="T56" s="52"/>
    </row>
    <row r="57" spans="1:20">
      <c r="A57" s="70"/>
      <c r="C57" s="70"/>
      <c r="D57" s="70"/>
      <c r="E57" s="70"/>
      <c r="F57" s="70"/>
      <c r="G57" s="70"/>
      <c r="H57" s="70"/>
      <c r="I57" s="70"/>
      <c r="J57" s="70"/>
      <c r="K57" s="70"/>
      <c r="Q57" s="52"/>
      <c r="R57" s="52"/>
      <c r="S57" s="52"/>
      <c r="T57" s="52"/>
    </row>
    <row r="58" spans="1:20">
      <c r="A58" s="70"/>
      <c r="C58" s="70"/>
      <c r="D58" s="70"/>
      <c r="E58" s="70"/>
      <c r="F58" s="70"/>
      <c r="G58" s="70"/>
      <c r="H58" s="70"/>
      <c r="I58" s="70"/>
      <c r="J58" s="70"/>
      <c r="K58" s="70"/>
      <c r="Q58" s="52"/>
      <c r="R58" s="52"/>
      <c r="S58" s="52"/>
      <c r="T58" s="52"/>
    </row>
    <row r="59" spans="1:20">
      <c r="A59" s="70"/>
      <c r="C59" s="70"/>
      <c r="D59" s="70"/>
      <c r="E59" s="70"/>
      <c r="F59" s="70"/>
      <c r="G59" s="70"/>
      <c r="H59" s="70"/>
      <c r="I59" s="70"/>
      <c r="J59" s="70"/>
      <c r="K59" s="70"/>
      <c r="Q59" s="52"/>
      <c r="R59" s="52"/>
      <c r="S59" s="52"/>
      <c r="T59" s="52"/>
    </row>
    <row r="60" spans="1:20">
      <c r="A60" s="70"/>
      <c r="C60" s="70"/>
      <c r="D60" s="70"/>
      <c r="E60" s="70"/>
      <c r="F60" s="70"/>
      <c r="G60" s="70"/>
      <c r="H60" s="70"/>
      <c r="I60" s="70"/>
      <c r="J60" s="70"/>
      <c r="K60" s="70"/>
      <c r="Q60" s="52"/>
      <c r="R60" s="52"/>
      <c r="S60" s="52"/>
      <c r="T60" s="52"/>
    </row>
    <row r="61" spans="1:20">
      <c r="A61" s="70"/>
      <c r="C61" s="70"/>
      <c r="D61" s="70"/>
      <c r="E61" s="70"/>
      <c r="F61" s="70"/>
      <c r="G61" s="70"/>
      <c r="H61" s="70"/>
      <c r="I61" s="70"/>
      <c r="J61" s="70"/>
      <c r="K61" s="70"/>
      <c r="Q61" s="52"/>
      <c r="R61" s="52"/>
      <c r="S61" s="52"/>
      <c r="T61" s="52"/>
    </row>
    <row r="62" spans="1:20">
      <c r="A62" s="70"/>
      <c r="C62" s="70"/>
      <c r="D62" s="70"/>
      <c r="E62" s="70"/>
      <c r="F62" s="70"/>
      <c r="G62" s="70"/>
      <c r="H62" s="70"/>
      <c r="I62" s="70"/>
      <c r="J62" s="70"/>
      <c r="K62" s="70"/>
      <c r="Q62" s="52"/>
      <c r="R62" s="52"/>
      <c r="S62" s="52"/>
      <c r="T62" s="52"/>
    </row>
    <row r="63" spans="1:20">
      <c r="A63" s="70"/>
      <c r="C63" s="70"/>
      <c r="D63" s="70"/>
      <c r="E63" s="70"/>
      <c r="F63" s="70"/>
      <c r="G63" s="70"/>
      <c r="H63" s="70"/>
      <c r="I63" s="70"/>
      <c r="J63" s="70"/>
      <c r="K63" s="70"/>
      <c r="Q63" s="52"/>
      <c r="R63" s="52"/>
      <c r="S63" s="52"/>
      <c r="T63" s="52"/>
    </row>
    <row r="64" spans="1:20">
      <c r="A64" s="70"/>
      <c r="C64" s="70"/>
      <c r="D64" s="70"/>
      <c r="E64" s="70"/>
      <c r="F64" s="70"/>
      <c r="G64" s="70"/>
      <c r="H64" s="70"/>
      <c r="I64" s="70"/>
      <c r="J64" s="70"/>
      <c r="K64" s="70"/>
      <c r="Q64" s="52"/>
      <c r="R64" s="52"/>
      <c r="S64" s="52"/>
      <c r="T64" s="52"/>
    </row>
    <row r="65" spans="1:20">
      <c r="A65" s="70"/>
      <c r="C65" s="70"/>
      <c r="D65" s="70"/>
      <c r="E65" s="70"/>
      <c r="F65" s="70"/>
      <c r="G65" s="70"/>
      <c r="H65" s="70"/>
      <c r="I65" s="70"/>
      <c r="J65" s="70"/>
      <c r="K65" s="70"/>
      <c r="Q65" s="52"/>
      <c r="R65" s="52"/>
      <c r="S65" s="52"/>
      <c r="T65" s="52"/>
    </row>
    <row r="66" spans="1:20">
      <c r="A66" s="70"/>
      <c r="C66" s="70"/>
      <c r="D66" s="70"/>
      <c r="E66" s="70"/>
      <c r="F66" s="70"/>
      <c r="G66" s="70"/>
      <c r="H66" s="70"/>
      <c r="I66" s="70"/>
      <c r="J66" s="70"/>
      <c r="K66" s="70"/>
      <c r="Q66" s="52"/>
      <c r="R66" s="52"/>
      <c r="S66" s="52"/>
      <c r="T66" s="52"/>
    </row>
    <row r="67" spans="1:20">
      <c r="A67" s="70"/>
      <c r="C67" s="70"/>
      <c r="D67" s="70"/>
      <c r="E67" s="70"/>
      <c r="F67" s="70"/>
      <c r="G67" s="70"/>
      <c r="H67" s="70"/>
      <c r="I67" s="70"/>
      <c r="J67" s="70"/>
      <c r="K67" s="70"/>
      <c r="Q67" s="52"/>
      <c r="R67" s="52"/>
      <c r="S67" s="52"/>
      <c r="T67" s="52"/>
    </row>
    <row r="68" spans="1:20">
      <c r="A68" s="70"/>
      <c r="C68" s="70"/>
      <c r="D68" s="70"/>
      <c r="E68" s="70"/>
      <c r="F68" s="70"/>
      <c r="G68" s="70"/>
      <c r="H68" s="70"/>
      <c r="I68" s="70"/>
      <c r="J68" s="70"/>
      <c r="K68" s="70"/>
      <c r="Q68" s="52"/>
      <c r="R68" s="52"/>
      <c r="S68" s="52"/>
      <c r="T68" s="52"/>
    </row>
    <row r="69" spans="1:20">
      <c r="A69" s="70"/>
      <c r="C69" s="70"/>
      <c r="D69" s="70"/>
      <c r="E69" s="70"/>
      <c r="F69" s="70"/>
      <c r="G69" s="70"/>
      <c r="H69" s="70"/>
      <c r="I69" s="70"/>
      <c r="J69" s="70"/>
      <c r="K69" s="70"/>
      <c r="Q69" s="52"/>
      <c r="R69" s="52"/>
      <c r="S69" s="52"/>
      <c r="T69" s="52"/>
    </row>
    <row r="70" spans="1:20">
      <c r="A70" s="70"/>
      <c r="C70" s="70"/>
      <c r="D70" s="70"/>
      <c r="E70" s="70"/>
      <c r="F70" s="70"/>
      <c r="G70" s="70"/>
      <c r="H70" s="70"/>
      <c r="I70" s="70"/>
      <c r="J70" s="188"/>
      <c r="K70" s="70"/>
      <c r="Q70" s="52"/>
      <c r="R70" s="52"/>
      <c r="S70" s="52"/>
      <c r="T70" s="52"/>
    </row>
    <row r="71" spans="1:20">
      <c r="A71" s="70"/>
      <c r="C71" s="70"/>
      <c r="D71" s="70"/>
      <c r="E71" s="70"/>
      <c r="F71" s="70"/>
      <c r="G71" s="70"/>
      <c r="H71" s="70"/>
      <c r="I71" s="70"/>
      <c r="J71" s="70"/>
      <c r="K71" s="70"/>
      <c r="Q71" s="52"/>
      <c r="R71" s="52"/>
      <c r="S71" s="52"/>
      <c r="T71" s="52"/>
    </row>
    <row r="72" spans="1:20">
      <c r="A72" s="70"/>
      <c r="C72" s="70"/>
      <c r="D72" s="70"/>
      <c r="E72" s="70"/>
      <c r="F72" s="70"/>
      <c r="G72" s="70"/>
      <c r="H72" s="70"/>
      <c r="I72" s="70"/>
      <c r="J72" s="70"/>
      <c r="K72" s="70"/>
      <c r="Q72" s="52"/>
      <c r="R72" s="52"/>
      <c r="S72" s="52"/>
      <c r="T72" s="52"/>
    </row>
    <row r="73" spans="1:20">
      <c r="A73" s="70"/>
      <c r="C73" s="70"/>
      <c r="D73" s="70"/>
      <c r="E73" s="70"/>
      <c r="F73" s="70"/>
      <c r="G73" s="70"/>
      <c r="H73" s="70"/>
      <c r="I73" s="70"/>
      <c r="J73" s="70"/>
      <c r="K73" s="70"/>
      <c r="Q73" s="52"/>
      <c r="R73" s="52"/>
      <c r="S73" s="52"/>
      <c r="T73" s="52"/>
    </row>
    <row r="74" spans="1:20">
      <c r="A74" s="70"/>
      <c r="C74" s="70"/>
      <c r="D74" s="70"/>
      <c r="E74" s="70"/>
      <c r="F74" s="70"/>
      <c r="G74" s="70"/>
      <c r="H74" s="70"/>
      <c r="I74" s="70"/>
      <c r="J74" s="70"/>
      <c r="K74" s="70"/>
      <c r="Q74" s="52"/>
      <c r="R74" s="52"/>
      <c r="S74" s="52"/>
      <c r="T74" s="52"/>
    </row>
    <row r="75" spans="1:20">
      <c r="A75" s="70"/>
      <c r="C75" s="70"/>
      <c r="D75" s="70"/>
      <c r="E75" s="70"/>
      <c r="F75" s="70"/>
      <c r="G75" s="70"/>
      <c r="H75" s="70"/>
      <c r="I75" s="70"/>
      <c r="J75" s="70"/>
      <c r="K75" s="70"/>
      <c r="Q75" s="52"/>
      <c r="R75" s="52"/>
      <c r="S75" s="52"/>
      <c r="T75" s="52"/>
    </row>
    <row r="76" spans="1:20">
      <c r="A76" s="70"/>
      <c r="C76" s="70"/>
      <c r="D76" s="70"/>
      <c r="E76" s="70"/>
      <c r="F76" s="70"/>
      <c r="G76" s="70"/>
      <c r="H76" s="70"/>
      <c r="I76" s="70"/>
      <c r="J76" s="70"/>
      <c r="K76" s="70"/>
      <c r="Q76" s="52"/>
      <c r="R76" s="52"/>
      <c r="S76" s="52"/>
      <c r="T76" s="52"/>
    </row>
    <row r="77" spans="1:20">
      <c r="A77" s="70"/>
      <c r="C77" s="70"/>
      <c r="D77" s="70"/>
      <c r="E77" s="70"/>
      <c r="F77" s="70"/>
      <c r="G77" s="70"/>
      <c r="H77" s="70"/>
      <c r="I77" s="70"/>
      <c r="J77" s="70"/>
      <c r="K77" s="70"/>
      <c r="Q77" s="52"/>
      <c r="R77" s="52"/>
      <c r="S77" s="52"/>
      <c r="T77" s="52"/>
    </row>
    <row r="78" spans="1:20">
      <c r="A78" s="70"/>
      <c r="C78" s="70"/>
      <c r="D78" s="70"/>
      <c r="E78" s="70"/>
      <c r="F78" s="70"/>
      <c r="G78" s="70"/>
      <c r="H78" s="70"/>
      <c r="I78" s="70"/>
      <c r="J78" s="70"/>
      <c r="K78" s="70"/>
      <c r="Q78" s="52"/>
      <c r="R78" s="52"/>
      <c r="S78" s="52"/>
      <c r="T78" s="52"/>
    </row>
    <row r="79" spans="1:20">
      <c r="A79" s="70"/>
      <c r="C79" s="70"/>
      <c r="D79" s="70"/>
      <c r="E79" s="70"/>
      <c r="F79" s="70"/>
      <c r="G79" s="70"/>
      <c r="H79" s="70"/>
      <c r="I79" s="70"/>
      <c r="J79" s="70"/>
      <c r="K79" s="70"/>
      <c r="Q79" s="52"/>
      <c r="R79" s="52"/>
      <c r="S79" s="52"/>
      <c r="T79" s="52"/>
    </row>
    <row r="80" spans="1:20">
      <c r="A80" s="70"/>
      <c r="C80" s="70"/>
      <c r="D80" s="70"/>
      <c r="E80" s="70"/>
      <c r="F80" s="70"/>
      <c r="G80" s="70"/>
      <c r="H80" s="70"/>
      <c r="I80" s="70"/>
      <c r="J80" s="70"/>
      <c r="K80" s="70"/>
      <c r="Q80" s="52"/>
      <c r="R80" s="52"/>
      <c r="S80" s="52"/>
      <c r="T80" s="52"/>
    </row>
    <row r="81" spans="1:20">
      <c r="A81" s="70"/>
      <c r="C81" s="70"/>
      <c r="D81" s="70"/>
      <c r="E81" s="70"/>
      <c r="F81" s="70"/>
      <c r="G81" s="70"/>
      <c r="H81" s="70"/>
      <c r="I81" s="70"/>
      <c r="J81" s="70"/>
      <c r="K81" s="70"/>
      <c r="Q81" s="52"/>
      <c r="R81" s="52"/>
      <c r="S81" s="52"/>
      <c r="T81" s="52"/>
    </row>
    <row r="82" spans="1:20">
      <c r="A82" s="70"/>
      <c r="C82" s="70"/>
      <c r="D82" s="70"/>
      <c r="E82" s="70"/>
      <c r="F82" s="70"/>
      <c r="G82" s="70"/>
      <c r="H82" s="70"/>
      <c r="I82" s="70"/>
      <c r="J82" s="70"/>
      <c r="K82" s="70"/>
      <c r="Q82" s="52"/>
      <c r="R82" s="52"/>
      <c r="S82" s="52"/>
      <c r="T82" s="52"/>
    </row>
    <row r="83" spans="1:20">
      <c r="A83" s="70"/>
      <c r="C83" s="70"/>
      <c r="D83" s="70"/>
      <c r="E83" s="70"/>
      <c r="F83" s="70"/>
      <c r="G83" s="70"/>
      <c r="H83" s="70"/>
      <c r="I83" s="70"/>
      <c r="J83" s="70"/>
      <c r="K83" s="70"/>
      <c r="Q83" s="52"/>
      <c r="R83" s="52"/>
      <c r="S83" s="52"/>
      <c r="T83" s="52"/>
    </row>
    <row r="84" spans="1:20">
      <c r="A84" s="70"/>
      <c r="C84" s="70"/>
      <c r="D84" s="70"/>
      <c r="E84" s="70"/>
      <c r="F84" s="70"/>
      <c r="G84" s="70"/>
      <c r="H84" s="70"/>
      <c r="I84" s="70"/>
      <c r="J84" s="70"/>
      <c r="K84" s="70"/>
      <c r="Q84" s="52"/>
      <c r="R84" s="52"/>
      <c r="S84" s="52"/>
      <c r="T84" s="52"/>
    </row>
    <row r="85" spans="1:20">
      <c r="A85" s="70"/>
      <c r="C85" s="70"/>
      <c r="D85" s="70"/>
      <c r="E85" s="70"/>
      <c r="F85" s="70"/>
      <c r="G85" s="70"/>
      <c r="H85" s="70"/>
      <c r="I85" s="70"/>
      <c r="J85" s="70"/>
      <c r="K85" s="70"/>
      <c r="Q85" s="52"/>
      <c r="R85" s="52"/>
      <c r="S85" s="52"/>
      <c r="T85" s="52"/>
    </row>
    <row r="86" spans="1:20">
      <c r="A86" s="70"/>
      <c r="C86" s="70"/>
      <c r="D86" s="70"/>
      <c r="E86" s="70"/>
      <c r="F86" s="70"/>
      <c r="G86" s="70"/>
      <c r="H86" s="70"/>
      <c r="I86" s="70"/>
      <c r="J86" s="70"/>
      <c r="K86" s="70"/>
      <c r="Q86" s="52"/>
      <c r="R86" s="52"/>
      <c r="S86" s="52"/>
      <c r="T86" s="52"/>
    </row>
    <row r="87" spans="1:20">
      <c r="A87" s="70"/>
      <c r="C87" s="70"/>
      <c r="D87" s="70"/>
      <c r="E87" s="70"/>
      <c r="F87" s="70"/>
      <c r="G87" s="70"/>
      <c r="H87" s="70"/>
      <c r="I87" s="70"/>
      <c r="J87" s="70"/>
      <c r="K87" s="70"/>
      <c r="Q87" s="52"/>
      <c r="R87" s="52"/>
      <c r="S87" s="52"/>
      <c r="T87" s="52"/>
    </row>
    <row r="88" spans="1:20">
      <c r="A88" s="70"/>
      <c r="C88" s="70"/>
      <c r="D88" s="70"/>
      <c r="E88" s="70"/>
      <c r="F88" s="70"/>
      <c r="G88" s="70"/>
      <c r="H88" s="70"/>
      <c r="I88" s="70"/>
      <c r="J88" s="70"/>
      <c r="K88" s="70"/>
      <c r="Q88" s="52"/>
      <c r="R88" s="52"/>
      <c r="S88" s="52"/>
      <c r="T88" s="52"/>
    </row>
    <row r="89" spans="1:20">
      <c r="A89" s="70"/>
      <c r="C89" s="70"/>
      <c r="D89" s="70"/>
      <c r="E89" s="70"/>
      <c r="F89" s="70"/>
      <c r="G89" s="70"/>
      <c r="H89" s="70"/>
      <c r="I89" s="70"/>
      <c r="J89" s="70"/>
      <c r="K89" s="70"/>
      <c r="Q89" s="52"/>
      <c r="R89" s="52"/>
      <c r="S89" s="52"/>
      <c r="T89" s="52"/>
    </row>
    <row r="90" spans="1:20">
      <c r="A90" s="70"/>
      <c r="C90" s="70"/>
      <c r="D90" s="70"/>
      <c r="E90" s="70"/>
      <c r="F90" s="70"/>
      <c r="G90" s="70"/>
      <c r="H90" s="70"/>
      <c r="I90" s="70"/>
      <c r="J90" s="70"/>
      <c r="K90" s="70"/>
      <c r="Q90" s="52"/>
      <c r="R90" s="52"/>
      <c r="S90" s="52"/>
      <c r="T90" s="52"/>
    </row>
    <row r="91" spans="1:20">
      <c r="A91" s="70"/>
      <c r="C91" s="70"/>
      <c r="D91" s="70"/>
      <c r="E91" s="70"/>
      <c r="F91" s="70"/>
      <c r="G91" s="70"/>
      <c r="H91" s="70"/>
      <c r="I91" s="70"/>
      <c r="J91" s="70"/>
      <c r="K91" s="70"/>
      <c r="Q91" s="52"/>
      <c r="R91" s="52"/>
      <c r="S91" s="52"/>
      <c r="T91" s="52"/>
    </row>
    <row r="92" spans="1:20">
      <c r="A92" s="70"/>
      <c r="C92" s="70"/>
      <c r="D92" s="70"/>
      <c r="E92" s="70"/>
      <c r="F92" s="70"/>
      <c r="G92" s="70"/>
      <c r="H92" s="70"/>
      <c r="I92" s="70"/>
      <c r="J92" s="70"/>
      <c r="K92" s="70"/>
      <c r="Q92" s="52"/>
      <c r="R92" s="52"/>
      <c r="S92" s="52"/>
      <c r="T92" s="52"/>
    </row>
    <row r="93" spans="1:20">
      <c r="A93" s="70"/>
      <c r="C93" s="70"/>
      <c r="D93" s="70"/>
      <c r="E93" s="70"/>
      <c r="F93" s="70"/>
      <c r="G93" s="70"/>
      <c r="H93" s="70"/>
      <c r="I93" s="70"/>
      <c r="J93" s="70"/>
      <c r="K93" s="70"/>
      <c r="Q93" s="52"/>
      <c r="R93" s="52"/>
      <c r="S93" s="52"/>
      <c r="T93" s="52"/>
    </row>
    <row r="94" spans="1:20">
      <c r="A94" s="70"/>
      <c r="C94" s="70"/>
      <c r="D94" s="70"/>
      <c r="E94" s="70"/>
      <c r="F94" s="70"/>
      <c r="G94" s="70"/>
      <c r="H94" s="70"/>
      <c r="I94" s="70"/>
      <c r="J94" s="70"/>
      <c r="K94" s="70"/>
      <c r="Q94" s="52"/>
      <c r="R94" s="52"/>
      <c r="S94" s="52"/>
      <c r="T94" s="52"/>
    </row>
    <row r="95" spans="1:20">
      <c r="A95" s="70"/>
      <c r="C95" s="70"/>
      <c r="D95" s="70"/>
      <c r="E95" s="70"/>
      <c r="F95" s="70"/>
      <c r="G95" s="70"/>
      <c r="H95" s="70"/>
      <c r="I95" s="70"/>
      <c r="J95" s="70"/>
      <c r="K95" s="70"/>
      <c r="Q95" s="52"/>
      <c r="R95" s="52"/>
      <c r="S95" s="52"/>
      <c r="T95" s="52"/>
    </row>
    <row r="96" spans="1:20">
      <c r="A96" s="70"/>
      <c r="C96" s="70"/>
      <c r="D96" s="70"/>
      <c r="E96" s="70"/>
      <c r="F96" s="70"/>
      <c r="G96" s="70"/>
      <c r="H96" s="70"/>
      <c r="I96" s="70"/>
      <c r="J96" s="70"/>
      <c r="K96" s="70"/>
      <c r="Q96" s="52"/>
      <c r="R96" s="52"/>
      <c r="S96" s="52"/>
      <c r="T96" s="52"/>
    </row>
    <row r="97" spans="1:20">
      <c r="A97" s="70"/>
      <c r="C97" s="70"/>
      <c r="D97" s="70"/>
      <c r="E97" s="70"/>
      <c r="F97" s="70"/>
      <c r="G97" s="70"/>
      <c r="H97" s="70"/>
      <c r="I97" s="70"/>
      <c r="J97" s="70"/>
      <c r="K97" s="70"/>
      <c r="Q97" s="52"/>
      <c r="R97" s="52"/>
      <c r="S97" s="52"/>
      <c r="T97" s="52"/>
    </row>
    <row r="98" spans="1:20">
      <c r="A98" s="70"/>
      <c r="C98" s="70"/>
      <c r="D98" s="70"/>
      <c r="E98" s="70"/>
      <c r="F98" s="70"/>
      <c r="G98" s="70"/>
      <c r="H98" s="70"/>
      <c r="I98" s="70"/>
      <c r="J98" s="70"/>
      <c r="K98" s="70"/>
      <c r="Q98" s="52"/>
      <c r="R98" s="52"/>
      <c r="S98" s="52"/>
      <c r="T98" s="52"/>
    </row>
    <row r="99" spans="1:20">
      <c r="A99" s="70"/>
      <c r="C99" s="70"/>
      <c r="D99" s="70"/>
      <c r="E99" s="70"/>
      <c r="F99" s="70"/>
      <c r="G99" s="70"/>
      <c r="H99" s="70"/>
      <c r="I99" s="70"/>
      <c r="J99" s="70"/>
      <c r="K99" s="70"/>
      <c r="Q99" s="52"/>
      <c r="R99" s="52"/>
      <c r="S99" s="52"/>
      <c r="T99" s="52"/>
    </row>
    <row r="100" spans="1:20">
      <c r="A100" s="70"/>
      <c r="C100" s="70"/>
      <c r="D100" s="70"/>
      <c r="E100" s="70"/>
      <c r="F100" s="70"/>
      <c r="G100" s="70"/>
      <c r="H100" s="70"/>
      <c r="I100" s="70"/>
      <c r="J100" s="70"/>
      <c r="K100" s="70"/>
      <c r="Q100" s="52"/>
      <c r="R100" s="52"/>
      <c r="S100" s="52"/>
      <c r="T100" s="52"/>
    </row>
    <row r="101" spans="1:20">
      <c r="A101" s="70"/>
      <c r="C101" s="70"/>
      <c r="D101" s="70"/>
      <c r="E101" s="70"/>
      <c r="F101" s="70"/>
      <c r="G101" s="70"/>
      <c r="H101" s="70"/>
      <c r="I101" s="70"/>
      <c r="J101" s="70"/>
      <c r="K101" s="70"/>
      <c r="Q101" s="52"/>
      <c r="R101" s="52"/>
      <c r="S101" s="52"/>
      <c r="T101" s="52"/>
    </row>
    <row r="102" spans="1:20">
      <c r="A102" s="70"/>
      <c r="C102" s="70"/>
      <c r="D102" s="70"/>
      <c r="E102" s="70"/>
      <c r="F102" s="70"/>
      <c r="G102" s="70"/>
      <c r="H102" s="70"/>
      <c r="I102" s="70"/>
      <c r="J102" s="70"/>
      <c r="K102" s="70"/>
      <c r="Q102" s="52"/>
      <c r="R102" s="52"/>
      <c r="S102" s="52"/>
      <c r="T102" s="52"/>
    </row>
    <row r="103" spans="1:20">
      <c r="A103" s="70"/>
      <c r="C103" s="70"/>
      <c r="D103" s="70"/>
      <c r="E103" s="70"/>
      <c r="F103" s="70"/>
      <c r="G103" s="70"/>
      <c r="H103" s="70"/>
      <c r="I103" s="70"/>
      <c r="J103" s="70"/>
      <c r="K103" s="70"/>
      <c r="Q103" s="52"/>
      <c r="R103" s="52"/>
      <c r="S103" s="52"/>
      <c r="T103" s="52"/>
    </row>
    <row r="104" spans="1:20">
      <c r="A104" s="70"/>
      <c r="C104" s="70"/>
      <c r="D104" s="70"/>
      <c r="E104" s="70"/>
      <c r="F104" s="70"/>
      <c r="G104" s="70"/>
      <c r="H104" s="70"/>
      <c r="I104" s="70"/>
      <c r="J104" s="70"/>
      <c r="K104" s="70"/>
      <c r="Q104" s="52"/>
      <c r="R104" s="52"/>
      <c r="S104" s="52"/>
      <c r="T104" s="52"/>
    </row>
    <row r="105" spans="1:20">
      <c r="A105" s="70"/>
      <c r="C105" s="70"/>
      <c r="D105" s="70"/>
      <c r="E105" s="70"/>
      <c r="F105" s="70"/>
      <c r="G105" s="70"/>
      <c r="H105" s="70"/>
      <c r="I105" s="70"/>
      <c r="J105" s="70"/>
      <c r="K105" s="70"/>
      <c r="Q105" s="52"/>
      <c r="R105" s="52"/>
      <c r="S105" s="52"/>
      <c r="T105" s="52"/>
    </row>
    <row r="106" spans="1:20">
      <c r="A106" s="70"/>
      <c r="C106" s="70"/>
      <c r="D106" s="70"/>
      <c r="E106" s="70"/>
      <c r="F106" s="70"/>
      <c r="G106" s="70"/>
      <c r="H106" s="70"/>
      <c r="I106" s="70"/>
      <c r="J106" s="70"/>
      <c r="K106" s="70"/>
      <c r="Q106" s="52"/>
      <c r="R106" s="52"/>
      <c r="S106" s="52"/>
      <c r="T106" s="52"/>
    </row>
    <row r="107" spans="1:20">
      <c r="A107" s="70"/>
      <c r="C107" s="70"/>
      <c r="D107" s="70"/>
      <c r="E107" s="70"/>
      <c r="F107" s="70"/>
      <c r="G107" s="70"/>
      <c r="H107" s="70"/>
      <c r="I107" s="70"/>
      <c r="J107" s="70"/>
      <c r="K107" s="70"/>
      <c r="Q107" s="52"/>
      <c r="R107" s="52"/>
      <c r="S107" s="52"/>
      <c r="T107" s="52"/>
    </row>
    <row r="108" spans="1:20">
      <c r="A108" s="70"/>
      <c r="C108" s="70"/>
      <c r="D108" s="70"/>
      <c r="E108" s="70"/>
      <c r="F108" s="70"/>
      <c r="G108" s="70"/>
      <c r="H108" s="70"/>
      <c r="I108" s="70"/>
      <c r="J108" s="70"/>
      <c r="K108" s="70"/>
      <c r="Q108" s="52"/>
      <c r="R108" s="52"/>
      <c r="S108" s="52"/>
      <c r="T108" s="52"/>
    </row>
    <row r="109" spans="1:20">
      <c r="A109" s="70"/>
      <c r="C109" s="70"/>
      <c r="D109" s="70"/>
      <c r="E109" s="70"/>
      <c r="F109" s="70"/>
      <c r="G109" s="70"/>
      <c r="H109" s="70"/>
      <c r="I109" s="70"/>
      <c r="J109" s="70"/>
      <c r="K109" s="70"/>
      <c r="Q109" s="52"/>
      <c r="R109" s="52"/>
      <c r="S109" s="52"/>
      <c r="T109" s="52"/>
    </row>
    <row r="110" spans="1:20">
      <c r="A110" s="70"/>
      <c r="C110" s="70"/>
      <c r="D110" s="70"/>
      <c r="E110" s="70"/>
      <c r="F110" s="70"/>
      <c r="G110" s="70"/>
      <c r="H110" s="70"/>
      <c r="I110" s="70"/>
      <c r="J110" s="70"/>
      <c r="K110" s="70"/>
      <c r="Q110" s="52"/>
      <c r="R110" s="52"/>
      <c r="S110" s="52"/>
      <c r="T110" s="52"/>
    </row>
    <row r="111" spans="1:20">
      <c r="A111" s="70"/>
      <c r="C111" s="70"/>
      <c r="D111" s="70"/>
      <c r="E111" s="70"/>
      <c r="F111" s="70"/>
      <c r="G111" s="70"/>
      <c r="H111" s="70"/>
      <c r="I111" s="70"/>
      <c r="J111" s="70"/>
      <c r="K111" s="70"/>
      <c r="Q111" s="52"/>
      <c r="R111" s="52"/>
      <c r="S111" s="52"/>
      <c r="T111" s="52"/>
    </row>
    <row r="112" spans="1:20">
      <c r="A112" s="70"/>
      <c r="C112" s="70"/>
      <c r="D112" s="70"/>
      <c r="E112" s="70"/>
      <c r="F112" s="70"/>
      <c r="G112" s="70"/>
      <c r="H112" s="70"/>
      <c r="I112" s="70"/>
      <c r="J112" s="70"/>
      <c r="K112" s="70"/>
      <c r="Q112" s="52"/>
      <c r="R112" s="52"/>
      <c r="S112" s="52"/>
      <c r="T112" s="52"/>
    </row>
    <row r="113" spans="1:20">
      <c r="A113" s="70"/>
      <c r="C113" s="70"/>
      <c r="D113" s="70"/>
      <c r="E113" s="70"/>
      <c r="F113" s="70"/>
      <c r="G113" s="70"/>
      <c r="H113" s="70"/>
      <c r="I113" s="70"/>
      <c r="J113" s="70"/>
      <c r="K113" s="70"/>
      <c r="Q113" s="52"/>
      <c r="R113" s="52"/>
      <c r="S113" s="52"/>
      <c r="T113" s="52"/>
    </row>
    <row r="114" spans="1:20">
      <c r="A114" s="70"/>
      <c r="C114" s="70"/>
      <c r="D114" s="70"/>
      <c r="E114" s="70"/>
      <c r="F114" s="70"/>
      <c r="G114" s="70"/>
      <c r="H114" s="70"/>
      <c r="I114" s="70"/>
      <c r="J114" s="70"/>
      <c r="K114" s="70"/>
      <c r="Q114" s="52"/>
      <c r="R114" s="52"/>
      <c r="S114" s="52"/>
      <c r="T114" s="52"/>
    </row>
    <row r="115" spans="1:20">
      <c r="A115" s="70"/>
      <c r="C115" s="70"/>
      <c r="D115" s="70"/>
      <c r="E115" s="70"/>
      <c r="F115" s="70"/>
      <c r="G115" s="70"/>
      <c r="H115" s="70"/>
      <c r="I115" s="70"/>
      <c r="J115" s="70"/>
      <c r="K115" s="70"/>
      <c r="Q115" s="52"/>
      <c r="R115" s="52"/>
      <c r="S115" s="52"/>
      <c r="T115" s="52"/>
    </row>
    <row r="116" spans="1:20">
      <c r="A116" s="70"/>
      <c r="C116" s="70"/>
      <c r="D116" s="70"/>
      <c r="E116" s="70"/>
      <c r="F116" s="70"/>
      <c r="G116" s="70"/>
      <c r="H116" s="70"/>
      <c r="I116" s="70"/>
      <c r="J116" s="70"/>
      <c r="K116" s="70"/>
      <c r="Q116" s="52"/>
      <c r="R116" s="52"/>
      <c r="S116" s="52"/>
      <c r="T116" s="52"/>
    </row>
    <row r="117" spans="1:20">
      <c r="A117" s="70"/>
      <c r="C117" s="70"/>
      <c r="D117" s="70"/>
      <c r="E117" s="70"/>
      <c r="F117" s="70"/>
      <c r="G117" s="70"/>
      <c r="H117" s="70"/>
      <c r="I117" s="70"/>
      <c r="J117" s="70"/>
      <c r="K117" s="70"/>
      <c r="Q117" s="52"/>
      <c r="R117" s="52"/>
      <c r="S117" s="52"/>
      <c r="T117" s="52"/>
    </row>
    <row r="118" spans="1:20">
      <c r="A118" s="70"/>
      <c r="C118" s="70"/>
      <c r="D118" s="70"/>
      <c r="E118" s="70"/>
      <c r="F118" s="70"/>
      <c r="G118" s="70"/>
      <c r="H118" s="70"/>
      <c r="I118" s="70"/>
      <c r="J118" s="70"/>
      <c r="K118" s="70"/>
      <c r="Q118" s="52"/>
      <c r="R118" s="52"/>
      <c r="S118" s="52"/>
      <c r="T118" s="52"/>
    </row>
    <row r="119" spans="1:20">
      <c r="A119" s="70"/>
      <c r="C119" s="70"/>
      <c r="D119" s="70"/>
      <c r="E119" s="70"/>
      <c r="F119" s="70"/>
      <c r="G119" s="70"/>
      <c r="H119" s="70"/>
      <c r="I119" s="70"/>
      <c r="J119" s="70"/>
      <c r="K119" s="70"/>
      <c r="Q119" s="52"/>
      <c r="R119" s="52"/>
      <c r="S119" s="52"/>
      <c r="T119" s="52"/>
    </row>
    <row r="120" spans="1:20">
      <c r="A120" s="70"/>
      <c r="C120" s="70"/>
      <c r="D120" s="70"/>
      <c r="E120" s="70"/>
      <c r="F120" s="70"/>
      <c r="G120" s="70"/>
      <c r="H120" s="70"/>
      <c r="I120" s="70"/>
      <c r="J120" s="70"/>
      <c r="K120" s="70"/>
      <c r="Q120" s="52"/>
      <c r="R120" s="52"/>
      <c r="S120" s="52"/>
      <c r="T120" s="52"/>
    </row>
  </sheetData>
  <mergeCells count="14">
    <mergeCell ref="A1:B1"/>
    <mergeCell ref="A5:K5"/>
    <mergeCell ref="A7:A8"/>
    <mergeCell ref="B7:B8"/>
    <mergeCell ref="C7:H7"/>
    <mergeCell ref="I7:I8"/>
    <mergeCell ref="J7:J8"/>
    <mergeCell ref="K7:K8"/>
    <mergeCell ref="A52:K52"/>
    <mergeCell ref="A9:K9"/>
    <mergeCell ref="A20:K20"/>
    <mergeCell ref="A34:K34"/>
    <mergeCell ref="A42:K42"/>
    <mergeCell ref="A45:K45"/>
  </mergeCells>
  <hyperlinks>
    <hyperlink ref="A5" location="Меню!A1" display="КАБЕЛЬ-КАНАЛЫ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29.xml><?xml version="1.0" encoding="utf-8"?>
<worksheet xmlns="http://schemas.openxmlformats.org/spreadsheetml/2006/main" xmlns:r="http://schemas.openxmlformats.org/officeDocument/2006/relationships">
  <dimension ref="A1:AMJ100"/>
  <sheetViews>
    <sheetView zoomScaleNormal="100" workbookViewId="0">
      <pane ySplit="8" topLeftCell="A9" activePane="bottomLeft" state="frozen"/>
      <selection pane="bottomLeft" activeCell="A5" sqref="A5:I5"/>
    </sheetView>
  </sheetViews>
  <sheetFormatPr defaultColWidth="9.140625" defaultRowHeight="15"/>
  <cols>
    <col min="1" max="1" width="9.140625" style="52"/>
    <col min="2" max="2" width="16" style="52" customWidth="1"/>
    <col min="3" max="3" width="9.42578125" style="52" customWidth="1"/>
    <col min="4" max="4" width="9.7109375" style="52" customWidth="1"/>
    <col min="5" max="5" width="6.85546875" style="52" customWidth="1"/>
    <col min="6" max="7" width="9.5703125" style="52" customWidth="1"/>
    <col min="8" max="8" width="9.42578125" style="52" customWidth="1"/>
    <col min="9" max="9" width="6.85546875" style="52" customWidth="1"/>
    <col min="10" max="10" width="9.140625" style="52"/>
    <col min="11" max="11" width="11.42578125" style="52" customWidth="1"/>
    <col min="12" max="12" width="10.85546875" style="52" customWidth="1"/>
    <col min="13" max="13" width="12.140625" style="386" customWidth="1"/>
    <col min="14" max="14" width="11.140625" style="386" customWidth="1"/>
    <col min="15" max="15" width="12.7109375" style="386" customWidth="1"/>
    <col min="16" max="16" width="12.5703125" style="386" customWidth="1"/>
    <col min="17" max="17" width="10.28515625" style="386" customWidth="1"/>
    <col min="18" max="1024" width="9.140625" style="386"/>
  </cols>
  <sheetData>
    <row r="1" spans="1:17" ht="31.5" customHeight="1">
      <c r="A1" s="2115"/>
      <c r="B1" s="2115"/>
      <c r="O1" s="52"/>
      <c r="P1" s="52"/>
      <c r="Q1" s="52"/>
    </row>
    <row r="2" spans="1:17">
      <c r="A2" s="54"/>
      <c r="B2" s="55"/>
      <c r="C2" s="54"/>
      <c r="D2" s="54"/>
      <c r="E2" s="54"/>
      <c r="G2" s="56" t="s">
        <v>131</v>
      </c>
      <c r="H2" s="57" t="s">
        <v>2</v>
      </c>
      <c r="I2" s="59"/>
      <c r="O2" s="52"/>
      <c r="P2" s="52"/>
      <c r="Q2" s="52"/>
    </row>
    <row r="3" spans="1:17" ht="15.75" customHeight="1">
      <c r="A3" s="61" t="s">
        <v>4</v>
      </c>
      <c r="B3" s="58" t="s">
        <v>5</v>
      </c>
      <c r="C3" s="58"/>
      <c r="D3" s="54"/>
      <c r="E3" s="54"/>
      <c r="G3" s="56" t="s">
        <v>132</v>
      </c>
      <c r="H3" s="57" t="s">
        <v>7</v>
      </c>
      <c r="I3" s="59"/>
      <c r="O3" s="52"/>
      <c r="P3" s="52"/>
      <c r="Q3" s="52"/>
    </row>
    <row r="4" spans="1:17">
      <c r="B4" s="70"/>
      <c r="E4" s="65"/>
      <c r="I4" s="65"/>
      <c r="J4" s="65"/>
      <c r="O4" s="52"/>
      <c r="P4" s="52"/>
      <c r="Q4" s="52"/>
    </row>
    <row r="5" spans="1:17">
      <c r="A5" s="2116" t="s">
        <v>2553</v>
      </c>
      <c r="B5" s="2116"/>
      <c r="C5" s="2116"/>
      <c r="D5" s="2116"/>
      <c r="E5" s="2116"/>
      <c r="F5" s="2116"/>
      <c r="G5" s="2116"/>
      <c r="H5" s="2116"/>
      <c r="I5" s="2116"/>
      <c r="J5" s="62"/>
      <c r="O5" s="52"/>
      <c r="P5" s="52"/>
      <c r="Q5" s="52"/>
    </row>
    <row r="6" spans="1:17">
      <c r="O6" s="52"/>
      <c r="P6" s="52"/>
      <c r="Q6" s="52"/>
    </row>
    <row r="7" spans="1:17" ht="12.75" customHeight="1">
      <c r="A7" s="2118" t="s">
        <v>134</v>
      </c>
      <c r="B7" s="2118" t="s">
        <v>135</v>
      </c>
      <c r="C7" s="2117" t="s">
        <v>138</v>
      </c>
      <c r="D7" s="2117"/>
      <c r="E7" s="2117"/>
      <c r="F7" s="2117"/>
      <c r="G7" s="2119" t="s">
        <v>139</v>
      </c>
      <c r="H7" s="2120" t="s">
        <v>308</v>
      </c>
      <c r="I7" s="2120" t="s">
        <v>141</v>
      </c>
      <c r="O7" s="52"/>
      <c r="P7" s="52"/>
      <c r="Q7" s="52"/>
    </row>
    <row r="8" spans="1:17" ht="48" customHeight="1">
      <c r="A8" s="2118"/>
      <c r="B8" s="2118"/>
      <c r="C8" s="69" t="s">
        <v>374</v>
      </c>
      <c r="D8" s="69" t="s">
        <v>312</v>
      </c>
      <c r="E8" s="69" t="s">
        <v>146</v>
      </c>
      <c r="F8" s="69" t="s">
        <v>144</v>
      </c>
      <c r="G8" s="2119"/>
      <c r="H8" s="2120"/>
      <c r="I8" s="2120"/>
      <c r="J8" s="70"/>
      <c r="K8" s="70"/>
      <c r="L8" s="70"/>
      <c r="M8" s="388"/>
      <c r="O8" s="70"/>
      <c r="P8" s="70"/>
      <c r="Q8" s="70"/>
    </row>
    <row r="9" spans="1:17">
      <c r="A9" s="2117" t="s">
        <v>1954</v>
      </c>
      <c r="B9" s="2117"/>
      <c r="C9" s="2117"/>
      <c r="D9" s="2117"/>
      <c r="E9" s="2117"/>
      <c r="F9" s="2117"/>
      <c r="G9" s="2117"/>
      <c r="H9" s="2117"/>
      <c r="I9" s="2117"/>
      <c r="J9" s="70"/>
      <c r="K9" s="70"/>
      <c r="L9" s="70"/>
      <c r="M9" s="388"/>
      <c r="O9" s="52"/>
      <c r="P9" s="52"/>
      <c r="Q9" s="52"/>
    </row>
    <row r="10" spans="1:17" ht="54.75" customHeight="1">
      <c r="A10" s="72" t="s">
        <v>2554</v>
      </c>
      <c r="B10" s="131"/>
      <c r="C10" s="453" t="s">
        <v>1416</v>
      </c>
      <c r="D10" s="453" t="s">
        <v>2555</v>
      </c>
      <c r="E10" s="453">
        <v>6</v>
      </c>
      <c r="F10" s="453">
        <v>7.0000000000000001E-3</v>
      </c>
      <c r="G10" s="454" t="s">
        <v>2220</v>
      </c>
      <c r="H10" s="453">
        <v>1160</v>
      </c>
      <c r="I10" s="514">
        <v>1235</v>
      </c>
      <c r="M10" s="1164"/>
      <c r="O10" s="52"/>
      <c r="P10" s="52"/>
      <c r="Q10" s="52"/>
    </row>
    <row r="11" spans="1:17" ht="57" customHeight="1">
      <c r="A11" s="83" t="s">
        <v>2556</v>
      </c>
      <c r="B11" s="134"/>
      <c r="C11" s="437" t="s">
        <v>1416</v>
      </c>
      <c r="D11" s="2006" t="s">
        <v>8683</v>
      </c>
      <c r="E11" s="437">
        <v>2</v>
      </c>
      <c r="F11" s="437">
        <v>4.0000000000000001E-3</v>
      </c>
      <c r="G11" s="108" t="s">
        <v>2220</v>
      </c>
      <c r="H11" s="80">
        <v>610</v>
      </c>
      <c r="I11" s="204">
        <v>650</v>
      </c>
      <c r="M11" s="1164"/>
      <c r="O11" s="52"/>
      <c r="P11" s="52"/>
      <c r="Q11" s="52"/>
    </row>
    <row r="12" spans="1:17" ht="64.5" customHeight="1">
      <c r="A12" s="182" t="s">
        <v>2558</v>
      </c>
      <c r="B12" s="374"/>
      <c r="C12" s="75" t="s">
        <v>1416</v>
      </c>
      <c r="D12" s="75" t="s">
        <v>2559</v>
      </c>
      <c r="E12" s="75">
        <v>7</v>
      </c>
      <c r="F12" s="75">
        <v>7.0000000000000001E-3</v>
      </c>
      <c r="G12" s="76" t="s">
        <v>575</v>
      </c>
      <c r="H12" s="75">
        <v>1080</v>
      </c>
      <c r="I12" s="102">
        <v>1165</v>
      </c>
      <c r="M12" s="53"/>
      <c r="O12" s="52"/>
      <c r="P12" s="52"/>
      <c r="Q12" s="52"/>
    </row>
    <row r="13" spans="1:17" ht="52.5" customHeight="1">
      <c r="A13" s="182" t="s">
        <v>2560</v>
      </c>
      <c r="B13" s="349"/>
      <c r="C13" s="75" t="s">
        <v>1416</v>
      </c>
      <c r="D13" s="75" t="s">
        <v>2557</v>
      </c>
      <c r="E13" s="75">
        <v>2</v>
      </c>
      <c r="F13" s="75">
        <v>4.0000000000000001E-3</v>
      </c>
      <c r="G13" s="76" t="s">
        <v>575</v>
      </c>
      <c r="H13" s="75">
        <v>615</v>
      </c>
      <c r="I13" s="82">
        <v>665</v>
      </c>
      <c r="M13" s="53"/>
      <c r="O13" s="52"/>
      <c r="P13" s="52"/>
      <c r="Q13" s="52"/>
    </row>
    <row r="14" spans="1:17" ht="52.5" customHeight="1">
      <c r="A14" s="417" t="s">
        <v>2561</v>
      </c>
      <c r="B14" s="618"/>
      <c r="C14" s="76" t="s">
        <v>1416</v>
      </c>
      <c r="D14" s="76" t="s">
        <v>2562</v>
      </c>
      <c r="E14" s="76">
        <v>6</v>
      </c>
      <c r="F14" s="76">
        <v>7.0000000000000001E-3</v>
      </c>
      <c r="G14" s="76" t="s">
        <v>327</v>
      </c>
      <c r="H14" s="76">
        <v>1050</v>
      </c>
      <c r="I14" s="198">
        <v>1135</v>
      </c>
      <c r="M14" s="53"/>
      <c r="O14" s="52"/>
      <c r="P14" s="52"/>
      <c r="Q14" s="52"/>
    </row>
    <row r="15" spans="1:17" ht="52.5" customHeight="1">
      <c r="A15" s="610" t="s">
        <v>2563</v>
      </c>
      <c r="B15" s="617"/>
      <c r="C15" s="564" t="s">
        <v>1416</v>
      </c>
      <c r="D15" s="564" t="s">
        <v>2564</v>
      </c>
      <c r="E15" s="564">
        <v>2</v>
      </c>
      <c r="F15" s="564">
        <v>4.0000000000000001E-3</v>
      </c>
      <c r="G15" s="564" t="s">
        <v>327</v>
      </c>
      <c r="H15" s="564">
        <v>525</v>
      </c>
      <c r="I15" s="505">
        <v>565</v>
      </c>
      <c r="M15" s="53"/>
      <c r="O15" s="52"/>
      <c r="P15" s="52"/>
      <c r="Q15" s="52"/>
    </row>
    <row r="16" spans="1:17" ht="52.5" customHeight="1">
      <c r="A16" s="182" t="s">
        <v>2565</v>
      </c>
      <c r="B16" s="349"/>
      <c r="C16" s="75" t="s">
        <v>1416</v>
      </c>
      <c r="D16" s="75" t="s">
        <v>2566</v>
      </c>
      <c r="E16" s="75">
        <v>4.7</v>
      </c>
      <c r="F16" s="75">
        <v>8.0000000000000002E-3</v>
      </c>
      <c r="G16" s="76" t="s">
        <v>2220</v>
      </c>
      <c r="H16" s="75">
        <v>1190</v>
      </c>
      <c r="I16" s="82">
        <v>1265</v>
      </c>
      <c r="M16" s="53"/>
      <c r="O16" s="52"/>
      <c r="P16" s="52"/>
      <c r="Q16" s="52"/>
    </row>
    <row r="17" spans="1:17" ht="55.5" customHeight="1">
      <c r="A17" s="182" t="s">
        <v>2567</v>
      </c>
      <c r="B17" s="349"/>
      <c r="C17" s="75" t="s">
        <v>1416</v>
      </c>
      <c r="D17" s="75" t="s">
        <v>2568</v>
      </c>
      <c r="E17" s="75">
        <v>8</v>
      </c>
      <c r="F17" s="75">
        <v>1.4999999999999999E-2</v>
      </c>
      <c r="G17" s="76" t="s">
        <v>575</v>
      </c>
      <c r="H17" s="75">
        <v>3575</v>
      </c>
      <c r="I17" s="82">
        <v>3865</v>
      </c>
      <c r="M17" s="53"/>
      <c r="O17" s="52"/>
      <c r="P17" s="52"/>
      <c r="Q17" s="52"/>
    </row>
    <row r="18" spans="1:17" ht="80.25" customHeight="1">
      <c r="A18" s="182" t="s">
        <v>2569</v>
      </c>
      <c r="B18" s="349"/>
      <c r="C18" s="75" t="s">
        <v>1416</v>
      </c>
      <c r="D18" s="75" t="s">
        <v>2570</v>
      </c>
      <c r="E18" s="80">
        <v>1.5</v>
      </c>
      <c r="F18" s="80">
        <v>6.0000000000000001E-3</v>
      </c>
      <c r="G18" s="81" t="s">
        <v>575</v>
      </c>
      <c r="H18" s="75">
        <v>1705</v>
      </c>
      <c r="I18" s="82">
        <v>1845</v>
      </c>
      <c r="M18" s="53"/>
      <c r="O18" s="52"/>
      <c r="P18" s="52"/>
      <c r="Q18" s="52"/>
    </row>
    <row r="19" spans="1:17" ht="54.75" customHeight="1">
      <c r="A19" s="182" t="s">
        <v>2571</v>
      </c>
      <c r="B19" s="349"/>
      <c r="C19" s="75" t="s">
        <v>1416</v>
      </c>
      <c r="D19" s="75" t="s">
        <v>2572</v>
      </c>
      <c r="E19" s="75">
        <v>6.9</v>
      </c>
      <c r="F19" s="75"/>
      <c r="G19" s="76" t="s">
        <v>2220</v>
      </c>
      <c r="H19" s="75">
        <v>1315</v>
      </c>
      <c r="I19" s="82">
        <v>1400</v>
      </c>
      <c r="M19" s="1164"/>
      <c r="O19" s="52"/>
      <c r="P19" s="52"/>
      <c r="Q19" s="52"/>
    </row>
    <row r="20" spans="1:17" ht="80.25" customHeight="1">
      <c r="A20" s="363" t="s">
        <v>2573</v>
      </c>
      <c r="B20" s="620"/>
      <c r="C20" s="95" t="s">
        <v>1416</v>
      </c>
      <c r="D20" s="95" t="s">
        <v>2574</v>
      </c>
      <c r="E20" s="95">
        <v>16</v>
      </c>
      <c r="F20" s="95">
        <v>2.1000000000000001E-2</v>
      </c>
      <c r="G20" s="95" t="s">
        <v>575</v>
      </c>
      <c r="H20" s="95">
        <v>3900</v>
      </c>
      <c r="I20" s="96">
        <v>4150</v>
      </c>
      <c r="M20" s="53"/>
      <c r="O20" s="52"/>
      <c r="P20" s="52"/>
      <c r="Q20" s="52"/>
    </row>
    <row r="21" spans="1:17" ht="80.25" customHeight="1">
      <c r="A21" s="182" t="s">
        <v>2575</v>
      </c>
      <c r="B21" s="349"/>
      <c r="C21" s="75" t="s">
        <v>1416</v>
      </c>
      <c r="D21" s="75" t="s">
        <v>2576</v>
      </c>
      <c r="E21" s="75">
        <v>16</v>
      </c>
      <c r="F21" s="75">
        <v>2.1000000000000001E-2</v>
      </c>
      <c r="G21" s="76" t="s">
        <v>575</v>
      </c>
      <c r="H21" s="75">
        <v>4335</v>
      </c>
      <c r="I21" s="82">
        <v>4615</v>
      </c>
      <c r="M21" s="53"/>
      <c r="O21" s="52"/>
      <c r="P21" s="52"/>
      <c r="Q21" s="52"/>
    </row>
    <row r="22" spans="1:17" ht="63.75" customHeight="1">
      <c r="A22" s="182" t="s">
        <v>2577</v>
      </c>
      <c r="B22" s="349"/>
      <c r="C22" s="75" t="s">
        <v>1416</v>
      </c>
      <c r="D22" s="75" t="s">
        <v>2578</v>
      </c>
      <c r="E22" s="80">
        <v>16</v>
      </c>
      <c r="F22" s="80">
        <v>3.3000000000000002E-2</v>
      </c>
      <c r="G22" s="81" t="s">
        <v>575</v>
      </c>
      <c r="H22" s="75">
        <v>5930</v>
      </c>
      <c r="I22" s="82">
        <v>6405</v>
      </c>
      <c r="M22" s="53"/>
      <c r="O22" s="52"/>
      <c r="P22" s="52"/>
      <c r="Q22" s="52"/>
    </row>
    <row r="23" spans="1:17" ht="66" customHeight="1">
      <c r="A23" s="402" t="s">
        <v>2579</v>
      </c>
      <c r="B23" s="349"/>
      <c r="C23" s="103" t="s">
        <v>1416</v>
      </c>
      <c r="D23" s="103" t="s">
        <v>2580</v>
      </c>
      <c r="E23" s="99">
        <v>6</v>
      </c>
      <c r="F23" s="99">
        <v>1.7000000000000001E-2</v>
      </c>
      <c r="G23" s="140" t="s">
        <v>575</v>
      </c>
      <c r="H23" s="103">
        <v>3445</v>
      </c>
      <c r="I23" s="154">
        <v>3720</v>
      </c>
      <c r="M23" s="53"/>
      <c r="O23" s="52"/>
      <c r="P23" s="52"/>
      <c r="Q23" s="52"/>
    </row>
    <row r="24" spans="1:17">
      <c r="A24" s="2117" t="s">
        <v>2240</v>
      </c>
      <c r="B24" s="2117"/>
      <c r="C24" s="2117"/>
      <c r="D24" s="2117"/>
      <c r="E24" s="2117"/>
      <c r="F24" s="2117"/>
      <c r="G24" s="2117"/>
      <c r="H24" s="2117"/>
      <c r="I24" s="2117"/>
      <c r="M24" s="53"/>
      <c r="O24" s="52"/>
      <c r="P24" s="52"/>
      <c r="Q24" s="52"/>
    </row>
    <row r="25" spans="1:17" ht="66" customHeight="1">
      <c r="A25" s="417" t="s">
        <v>2581</v>
      </c>
      <c r="B25" s="419"/>
      <c r="C25" s="81" t="s">
        <v>2582</v>
      </c>
      <c r="D25" s="76" t="s">
        <v>2583</v>
      </c>
      <c r="E25" s="76">
        <v>22.5</v>
      </c>
      <c r="F25" s="76">
        <v>0.02</v>
      </c>
      <c r="G25" s="76" t="s">
        <v>575</v>
      </c>
      <c r="H25" s="76">
        <v>4910</v>
      </c>
      <c r="I25" s="106">
        <v>5305</v>
      </c>
      <c r="M25" s="53"/>
      <c r="O25" s="52"/>
      <c r="P25" s="52"/>
      <c r="Q25" s="52"/>
    </row>
    <row r="26" spans="1:17" ht="66" customHeight="1">
      <c r="A26" s="417" t="s">
        <v>2584</v>
      </c>
      <c r="B26" s="419"/>
      <c r="C26" s="81" t="s">
        <v>2582</v>
      </c>
      <c r="D26" s="76" t="s">
        <v>2585</v>
      </c>
      <c r="E26" s="76">
        <v>9.5</v>
      </c>
      <c r="F26" s="76">
        <v>0.01</v>
      </c>
      <c r="G26" s="76" t="s">
        <v>575</v>
      </c>
      <c r="H26" s="76">
        <v>2940</v>
      </c>
      <c r="I26" s="106">
        <v>3175</v>
      </c>
      <c r="M26" s="53"/>
      <c r="O26" s="52"/>
      <c r="P26" s="52"/>
      <c r="Q26" s="52"/>
    </row>
    <row r="27" spans="1:17" ht="66" customHeight="1">
      <c r="A27" s="182" t="s">
        <v>2586</v>
      </c>
      <c r="B27" s="133"/>
      <c r="C27" s="80" t="s">
        <v>2582</v>
      </c>
      <c r="D27" s="75" t="s">
        <v>2587</v>
      </c>
      <c r="E27" s="75">
        <v>6</v>
      </c>
      <c r="F27" s="75">
        <v>0.01</v>
      </c>
      <c r="G27" s="76" t="s">
        <v>575</v>
      </c>
      <c r="H27" s="75">
        <v>855</v>
      </c>
      <c r="I27" s="102">
        <v>925</v>
      </c>
      <c r="M27" s="53"/>
      <c r="O27" s="52"/>
      <c r="P27" s="52"/>
      <c r="Q27" s="52"/>
    </row>
    <row r="28" spans="1:17" ht="66" customHeight="1">
      <c r="A28" s="78" t="s">
        <v>2588</v>
      </c>
      <c r="B28" s="79"/>
      <c r="C28" s="80" t="s">
        <v>2582</v>
      </c>
      <c r="D28" s="80" t="s">
        <v>2589</v>
      </c>
      <c r="E28" s="80">
        <v>1.75</v>
      </c>
      <c r="F28" s="80">
        <v>4.0000000000000001E-3</v>
      </c>
      <c r="G28" s="81" t="s">
        <v>575</v>
      </c>
      <c r="H28" s="80">
        <v>510</v>
      </c>
      <c r="I28" s="82">
        <v>550</v>
      </c>
      <c r="M28" s="53"/>
      <c r="O28" s="52"/>
      <c r="P28" s="52"/>
      <c r="Q28" s="52"/>
    </row>
    <row r="29" spans="1:17" ht="64.5" customHeight="1">
      <c r="A29" s="182" t="s">
        <v>2590</v>
      </c>
      <c r="B29" s="374"/>
      <c r="C29" s="75" t="s">
        <v>1988</v>
      </c>
      <c r="D29" s="75" t="s">
        <v>2591</v>
      </c>
      <c r="E29" s="75">
        <v>8.3000000000000007</v>
      </c>
      <c r="F29" s="75">
        <v>7.0000000000000001E-3</v>
      </c>
      <c r="G29" s="76" t="s">
        <v>158</v>
      </c>
      <c r="H29" s="75">
        <v>1050</v>
      </c>
      <c r="I29" s="102">
        <v>1180</v>
      </c>
      <c r="J29" s="101"/>
      <c r="L29" s="1161"/>
      <c r="M29" s="53"/>
      <c r="O29" s="52"/>
      <c r="P29" s="52"/>
      <c r="Q29" s="52"/>
    </row>
    <row r="30" spans="1:17" ht="66" customHeight="1">
      <c r="A30" s="207" t="s">
        <v>2592</v>
      </c>
      <c r="B30" s="153"/>
      <c r="C30" s="288" t="s">
        <v>2582</v>
      </c>
      <c r="D30" s="288" t="s">
        <v>2593</v>
      </c>
      <c r="E30" s="288">
        <v>3.2</v>
      </c>
      <c r="F30" s="288">
        <v>4.0000000000000001E-3</v>
      </c>
      <c r="G30" s="289" t="s">
        <v>158</v>
      </c>
      <c r="H30" s="288">
        <v>690</v>
      </c>
      <c r="I30" s="290">
        <v>770</v>
      </c>
      <c r="J30" s="101"/>
      <c r="L30" s="1161"/>
      <c r="M30" s="1221"/>
      <c r="O30" s="52"/>
      <c r="P30" s="52"/>
      <c r="Q30" s="52"/>
    </row>
    <row r="31" spans="1:17" ht="177.75" customHeight="1">
      <c r="A31" s="2142" t="s">
        <v>2594</v>
      </c>
      <c r="B31" s="2142"/>
      <c r="C31" s="2142"/>
      <c r="D31" s="2142"/>
      <c r="E31" s="2142"/>
      <c r="F31" s="2142"/>
      <c r="G31" s="2142"/>
      <c r="H31" s="2142"/>
      <c r="I31" s="2142"/>
      <c r="O31" s="52"/>
      <c r="P31" s="52"/>
      <c r="Q31" s="52"/>
    </row>
    <row r="32" spans="1:17">
      <c r="A32" s="70"/>
      <c r="C32" s="70"/>
      <c r="D32" s="70"/>
      <c r="E32" s="70"/>
      <c r="F32" s="70"/>
      <c r="G32" s="70"/>
      <c r="H32" s="70"/>
      <c r="I32" s="70"/>
      <c r="O32" s="52"/>
      <c r="P32" s="52"/>
      <c r="Q32" s="52"/>
    </row>
    <row r="33" spans="1:17">
      <c r="A33" s="70"/>
      <c r="C33" s="70"/>
      <c r="D33" s="70"/>
      <c r="E33" s="70"/>
      <c r="F33" s="70"/>
      <c r="G33" s="70"/>
      <c r="H33" s="70"/>
      <c r="I33" s="70"/>
      <c r="O33" s="52"/>
      <c r="P33" s="52"/>
      <c r="Q33" s="52"/>
    </row>
    <row r="34" spans="1:17">
      <c r="A34" s="70"/>
      <c r="C34" s="70"/>
      <c r="D34" s="70"/>
      <c r="E34" s="70"/>
      <c r="F34" s="70"/>
      <c r="G34" s="70"/>
      <c r="H34" s="70"/>
      <c r="I34" s="70"/>
      <c r="O34" s="52"/>
      <c r="P34" s="52"/>
      <c r="Q34" s="52"/>
    </row>
    <row r="35" spans="1:17">
      <c r="A35" s="70"/>
      <c r="C35" s="70"/>
      <c r="D35" s="70"/>
      <c r="E35" s="70"/>
      <c r="F35" s="70"/>
      <c r="G35" s="70"/>
      <c r="H35" s="70"/>
      <c r="I35" s="70"/>
      <c r="O35" s="52"/>
      <c r="P35" s="52"/>
      <c r="Q35" s="52"/>
    </row>
    <row r="36" spans="1:17">
      <c r="A36" s="70"/>
      <c r="C36" s="70"/>
      <c r="D36" s="70"/>
      <c r="E36" s="70"/>
      <c r="F36" s="70"/>
      <c r="G36" s="70"/>
      <c r="H36" s="70"/>
      <c r="I36" s="70"/>
      <c r="O36" s="52"/>
      <c r="P36" s="52"/>
      <c r="Q36" s="52"/>
    </row>
    <row r="37" spans="1:17">
      <c r="A37" s="70"/>
      <c r="C37" s="70"/>
      <c r="D37" s="70"/>
      <c r="E37" s="70"/>
      <c r="F37" s="70"/>
      <c r="G37" s="70"/>
      <c r="H37" s="70"/>
      <c r="I37" s="70"/>
      <c r="O37" s="52"/>
      <c r="P37" s="52"/>
      <c r="Q37" s="52"/>
    </row>
    <row r="38" spans="1:17">
      <c r="A38" s="70"/>
      <c r="C38" s="70"/>
      <c r="D38" s="70"/>
      <c r="E38" s="70"/>
      <c r="F38" s="70"/>
      <c r="G38" s="70"/>
      <c r="H38" s="70"/>
      <c r="I38" s="70"/>
      <c r="O38" s="52"/>
      <c r="P38" s="52"/>
      <c r="Q38" s="52"/>
    </row>
    <row r="39" spans="1:17">
      <c r="A39" s="70"/>
      <c r="C39" s="70"/>
      <c r="D39" s="70"/>
      <c r="E39" s="70"/>
      <c r="F39" s="70"/>
      <c r="G39" s="70"/>
      <c r="H39" s="70"/>
      <c r="I39" s="70"/>
      <c r="O39" s="52"/>
      <c r="P39" s="52"/>
      <c r="Q39" s="52"/>
    </row>
    <row r="40" spans="1:17">
      <c r="A40" s="70"/>
      <c r="C40" s="70"/>
      <c r="D40" s="70"/>
      <c r="E40" s="70"/>
      <c r="F40" s="70"/>
      <c r="G40" s="70"/>
      <c r="H40" s="70"/>
      <c r="I40" s="70"/>
      <c r="O40" s="52"/>
      <c r="P40" s="52"/>
      <c r="Q40" s="52"/>
    </row>
    <row r="41" spans="1:17">
      <c r="A41" s="70"/>
      <c r="C41" s="70"/>
      <c r="D41" s="70"/>
      <c r="E41" s="70"/>
      <c r="F41" s="70"/>
      <c r="G41" s="70"/>
      <c r="H41" s="70"/>
      <c r="I41" s="70"/>
      <c r="O41" s="52"/>
      <c r="P41" s="52"/>
      <c r="Q41" s="52"/>
    </row>
    <row r="42" spans="1:17">
      <c r="A42" s="70"/>
      <c r="C42" s="70"/>
      <c r="D42" s="70"/>
      <c r="E42" s="70"/>
      <c r="F42" s="70"/>
      <c r="G42" s="70"/>
      <c r="H42" s="70"/>
      <c r="I42" s="70"/>
      <c r="O42" s="52"/>
      <c r="P42" s="52"/>
      <c r="Q42" s="52"/>
    </row>
    <row r="43" spans="1:17">
      <c r="A43" s="70"/>
      <c r="C43" s="70"/>
      <c r="D43" s="70"/>
      <c r="E43" s="70"/>
      <c r="F43" s="70"/>
      <c r="G43" s="70"/>
      <c r="H43" s="70"/>
      <c r="I43" s="70"/>
      <c r="O43" s="52"/>
      <c r="P43" s="52"/>
      <c r="Q43" s="52"/>
    </row>
    <row r="44" spans="1:17">
      <c r="A44" s="70"/>
      <c r="C44" s="70"/>
      <c r="D44" s="70"/>
      <c r="E44" s="70"/>
      <c r="F44" s="70"/>
      <c r="G44" s="70"/>
      <c r="H44" s="70"/>
      <c r="I44" s="70"/>
      <c r="O44" s="52"/>
      <c r="P44" s="52"/>
      <c r="Q44" s="52"/>
    </row>
    <row r="45" spans="1:17">
      <c r="A45" s="70"/>
      <c r="C45" s="70"/>
      <c r="D45" s="70"/>
      <c r="E45" s="70"/>
      <c r="F45" s="70"/>
      <c r="G45" s="70"/>
      <c r="H45" s="70"/>
      <c r="I45" s="70"/>
      <c r="O45" s="52"/>
      <c r="P45" s="52"/>
      <c r="Q45" s="52"/>
    </row>
    <row r="46" spans="1:17">
      <c r="A46" s="70"/>
      <c r="C46" s="70"/>
      <c r="D46" s="70"/>
      <c r="E46" s="70"/>
      <c r="F46" s="70"/>
      <c r="G46" s="70"/>
      <c r="H46" s="70"/>
      <c r="I46" s="70"/>
      <c r="O46" s="52"/>
      <c r="P46" s="52"/>
      <c r="Q46" s="52"/>
    </row>
    <row r="47" spans="1:17">
      <c r="A47" s="70"/>
      <c r="C47" s="70"/>
      <c r="D47" s="70"/>
      <c r="E47" s="70"/>
      <c r="F47" s="70"/>
      <c r="G47" s="70"/>
      <c r="H47" s="70"/>
      <c r="I47" s="70"/>
      <c r="O47" s="52"/>
      <c r="P47" s="52"/>
      <c r="Q47" s="52"/>
    </row>
    <row r="48" spans="1:17">
      <c r="A48" s="70"/>
      <c r="C48" s="70"/>
      <c r="D48" s="70"/>
      <c r="E48" s="70"/>
      <c r="F48" s="70"/>
      <c r="G48" s="70"/>
      <c r="H48" s="70"/>
      <c r="I48" s="70"/>
      <c r="O48" s="52"/>
      <c r="P48" s="52"/>
      <c r="Q48" s="52"/>
    </row>
    <row r="49" spans="1:17">
      <c r="A49" s="70"/>
      <c r="C49" s="70"/>
      <c r="D49" s="70"/>
      <c r="E49" s="70"/>
      <c r="F49" s="70"/>
      <c r="G49" s="70"/>
      <c r="H49" s="70"/>
      <c r="I49" s="70"/>
      <c r="O49" s="52"/>
      <c r="P49" s="52"/>
      <c r="Q49" s="52"/>
    </row>
    <row r="50" spans="1:17">
      <c r="A50" s="70"/>
      <c r="C50" s="70"/>
      <c r="D50" s="70"/>
      <c r="E50" s="70"/>
      <c r="F50" s="70"/>
      <c r="G50" s="70"/>
      <c r="H50" s="188"/>
      <c r="I50" s="70"/>
      <c r="O50" s="52"/>
      <c r="P50" s="52"/>
      <c r="Q50" s="52"/>
    </row>
    <row r="51" spans="1:17">
      <c r="A51" s="70"/>
      <c r="C51" s="70"/>
      <c r="D51" s="70"/>
      <c r="E51" s="70"/>
      <c r="F51" s="70"/>
      <c r="G51" s="70"/>
      <c r="H51" s="70"/>
      <c r="I51" s="70"/>
      <c r="O51" s="52"/>
      <c r="P51" s="52"/>
      <c r="Q51" s="52"/>
    </row>
    <row r="52" spans="1:17">
      <c r="A52" s="70"/>
      <c r="C52" s="70"/>
      <c r="D52" s="70"/>
      <c r="E52" s="70"/>
      <c r="F52" s="70"/>
      <c r="G52" s="70"/>
      <c r="H52" s="70"/>
      <c r="I52" s="70"/>
      <c r="O52" s="52"/>
      <c r="P52" s="52"/>
      <c r="Q52" s="52"/>
    </row>
    <row r="53" spans="1:17">
      <c r="A53" s="70"/>
      <c r="C53" s="70"/>
      <c r="D53" s="70"/>
      <c r="E53" s="70"/>
      <c r="F53" s="70"/>
      <c r="G53" s="70"/>
      <c r="H53" s="70"/>
      <c r="I53" s="70"/>
      <c r="O53" s="52"/>
      <c r="P53" s="52"/>
      <c r="Q53" s="52"/>
    </row>
    <row r="54" spans="1:17">
      <c r="A54" s="70"/>
      <c r="C54" s="70"/>
      <c r="D54" s="70"/>
      <c r="E54" s="70"/>
      <c r="F54" s="70"/>
      <c r="G54" s="70"/>
      <c r="H54" s="70"/>
      <c r="I54" s="70"/>
      <c r="O54" s="52"/>
      <c r="P54" s="52"/>
      <c r="Q54" s="52"/>
    </row>
    <row r="55" spans="1:17">
      <c r="A55" s="70"/>
      <c r="C55" s="70"/>
      <c r="D55" s="70"/>
      <c r="E55" s="70"/>
      <c r="F55" s="70"/>
      <c r="G55" s="70"/>
      <c r="H55" s="70"/>
      <c r="I55" s="70"/>
      <c r="O55" s="52"/>
      <c r="P55" s="52"/>
      <c r="Q55" s="52"/>
    </row>
    <row r="56" spans="1:17">
      <c r="A56" s="70"/>
      <c r="C56" s="70"/>
      <c r="D56" s="70"/>
      <c r="E56" s="70"/>
      <c r="F56" s="70"/>
      <c r="G56" s="70"/>
      <c r="H56" s="70"/>
      <c r="I56" s="70"/>
      <c r="O56" s="52"/>
      <c r="P56" s="52"/>
      <c r="Q56" s="52"/>
    </row>
    <row r="57" spans="1:17">
      <c r="A57" s="70"/>
      <c r="C57" s="70"/>
      <c r="D57" s="70"/>
      <c r="E57" s="70"/>
      <c r="F57" s="70"/>
      <c r="G57" s="70"/>
      <c r="H57" s="70"/>
      <c r="I57" s="70"/>
      <c r="O57" s="52"/>
      <c r="P57" s="52"/>
      <c r="Q57" s="52"/>
    </row>
    <row r="58" spans="1:17">
      <c r="A58" s="70"/>
      <c r="C58" s="70"/>
      <c r="D58" s="70"/>
      <c r="E58" s="70"/>
      <c r="F58" s="70"/>
      <c r="G58" s="70"/>
      <c r="H58" s="70"/>
      <c r="I58" s="70"/>
      <c r="O58" s="52"/>
      <c r="P58" s="52"/>
      <c r="Q58" s="52"/>
    </row>
    <row r="59" spans="1:17">
      <c r="A59" s="70"/>
      <c r="C59" s="70"/>
      <c r="D59" s="70"/>
      <c r="E59" s="70"/>
      <c r="F59" s="70"/>
      <c r="G59" s="70"/>
      <c r="H59" s="70"/>
      <c r="I59" s="70"/>
      <c r="O59" s="52"/>
      <c r="P59" s="52"/>
      <c r="Q59" s="52"/>
    </row>
    <row r="60" spans="1:17">
      <c r="A60" s="70"/>
      <c r="C60" s="70"/>
      <c r="D60" s="70"/>
      <c r="E60" s="70"/>
      <c r="F60" s="70"/>
      <c r="G60" s="70"/>
      <c r="H60" s="70"/>
      <c r="I60" s="70"/>
      <c r="O60" s="52"/>
      <c r="P60" s="52"/>
      <c r="Q60" s="52"/>
    </row>
    <row r="61" spans="1:17">
      <c r="A61" s="70"/>
      <c r="C61" s="70"/>
      <c r="D61" s="70"/>
      <c r="E61" s="70"/>
      <c r="F61" s="70"/>
      <c r="G61" s="70"/>
      <c r="H61" s="70"/>
      <c r="I61" s="70"/>
      <c r="O61" s="52"/>
      <c r="P61" s="52"/>
      <c r="Q61" s="52"/>
    </row>
    <row r="62" spans="1:17">
      <c r="A62" s="70"/>
      <c r="C62" s="70"/>
      <c r="D62" s="70"/>
      <c r="E62" s="70"/>
      <c r="F62" s="70"/>
      <c r="G62" s="70"/>
      <c r="H62" s="70"/>
      <c r="I62" s="70"/>
      <c r="O62" s="52"/>
      <c r="P62" s="52"/>
      <c r="Q62" s="52"/>
    </row>
    <row r="63" spans="1:17">
      <c r="A63" s="70"/>
      <c r="C63" s="70"/>
      <c r="D63" s="70"/>
      <c r="E63" s="70"/>
      <c r="F63" s="70"/>
      <c r="G63" s="70"/>
      <c r="H63" s="70"/>
      <c r="I63" s="70"/>
      <c r="O63" s="52"/>
      <c r="P63" s="52"/>
      <c r="Q63" s="52"/>
    </row>
    <row r="64" spans="1:17">
      <c r="A64" s="70"/>
      <c r="C64" s="70"/>
      <c r="D64" s="70"/>
      <c r="E64" s="70"/>
      <c r="F64" s="70"/>
      <c r="G64" s="70"/>
      <c r="H64" s="70"/>
      <c r="I64" s="70"/>
      <c r="O64" s="52"/>
      <c r="P64" s="52"/>
      <c r="Q64" s="52"/>
    </row>
    <row r="65" spans="1:17">
      <c r="A65" s="70"/>
      <c r="C65" s="70"/>
      <c r="D65" s="70"/>
      <c r="E65" s="70"/>
      <c r="F65" s="70"/>
      <c r="G65" s="70"/>
      <c r="H65" s="70"/>
      <c r="I65" s="70"/>
      <c r="O65" s="52"/>
      <c r="P65" s="52"/>
      <c r="Q65" s="52"/>
    </row>
    <row r="66" spans="1:17">
      <c r="A66" s="70"/>
      <c r="C66" s="70"/>
      <c r="D66" s="70"/>
      <c r="E66" s="70"/>
      <c r="F66" s="70"/>
      <c r="G66" s="70"/>
      <c r="H66" s="70"/>
      <c r="I66" s="70"/>
      <c r="O66" s="52"/>
      <c r="P66" s="52"/>
      <c r="Q66" s="52"/>
    </row>
    <row r="67" spans="1:17">
      <c r="A67" s="70"/>
      <c r="C67" s="70"/>
      <c r="D67" s="70"/>
      <c r="E67" s="70"/>
      <c r="F67" s="70"/>
      <c r="G67" s="70"/>
      <c r="H67" s="70"/>
      <c r="I67" s="70"/>
      <c r="O67" s="52"/>
      <c r="P67" s="52"/>
      <c r="Q67" s="52"/>
    </row>
    <row r="68" spans="1:17">
      <c r="A68" s="70"/>
      <c r="C68" s="70"/>
      <c r="D68" s="70"/>
      <c r="E68" s="70"/>
      <c r="F68" s="70"/>
      <c r="G68" s="70"/>
      <c r="H68" s="70"/>
      <c r="I68" s="70"/>
      <c r="O68" s="52"/>
      <c r="P68" s="52"/>
      <c r="Q68" s="52"/>
    </row>
    <row r="69" spans="1:17">
      <c r="A69" s="70"/>
      <c r="C69" s="70"/>
      <c r="D69" s="70"/>
      <c r="E69" s="70"/>
      <c r="F69" s="70"/>
      <c r="G69" s="70"/>
      <c r="H69" s="70"/>
      <c r="I69" s="70"/>
      <c r="O69" s="52"/>
      <c r="P69" s="52"/>
      <c r="Q69" s="52"/>
    </row>
    <row r="70" spans="1:17">
      <c r="A70" s="70"/>
      <c r="C70" s="70"/>
      <c r="D70" s="70"/>
      <c r="E70" s="70"/>
      <c r="F70" s="70"/>
      <c r="G70" s="70"/>
      <c r="H70" s="70"/>
      <c r="I70" s="70"/>
      <c r="O70" s="52"/>
      <c r="P70" s="52"/>
      <c r="Q70" s="52"/>
    </row>
    <row r="71" spans="1:17">
      <c r="A71" s="70"/>
      <c r="C71" s="70"/>
      <c r="D71" s="70"/>
      <c r="E71" s="70"/>
      <c r="F71" s="70"/>
      <c r="G71" s="70"/>
      <c r="H71" s="70"/>
      <c r="I71" s="70"/>
      <c r="O71" s="52"/>
      <c r="P71" s="52"/>
      <c r="Q71" s="52"/>
    </row>
    <row r="72" spans="1:17">
      <c r="A72" s="70"/>
      <c r="C72" s="70"/>
      <c r="D72" s="70"/>
      <c r="E72" s="70"/>
      <c r="F72" s="70"/>
      <c r="G72" s="70"/>
      <c r="H72" s="70"/>
      <c r="I72" s="70"/>
      <c r="O72" s="52"/>
      <c r="P72" s="52"/>
      <c r="Q72" s="52"/>
    </row>
    <row r="73" spans="1:17">
      <c r="A73" s="70"/>
      <c r="C73" s="70"/>
      <c r="D73" s="70"/>
      <c r="E73" s="70"/>
      <c r="F73" s="70"/>
      <c r="G73" s="70"/>
      <c r="H73" s="70"/>
      <c r="I73" s="70"/>
      <c r="O73" s="52"/>
      <c r="P73" s="52"/>
      <c r="Q73" s="52"/>
    </row>
    <row r="74" spans="1:17">
      <c r="A74" s="70"/>
      <c r="C74" s="70"/>
      <c r="D74" s="70"/>
      <c r="E74" s="70"/>
      <c r="F74" s="70"/>
      <c r="G74" s="70"/>
      <c r="H74" s="70"/>
      <c r="I74" s="70"/>
      <c r="O74" s="52"/>
      <c r="P74" s="52"/>
      <c r="Q74" s="52"/>
    </row>
    <row r="75" spans="1:17">
      <c r="A75" s="70"/>
      <c r="C75" s="70"/>
      <c r="D75" s="70"/>
      <c r="E75" s="70"/>
      <c r="F75" s="70"/>
      <c r="G75" s="70"/>
      <c r="H75" s="70"/>
      <c r="I75" s="70"/>
      <c r="O75" s="52"/>
      <c r="P75" s="52"/>
      <c r="Q75" s="52"/>
    </row>
    <row r="76" spans="1:17">
      <c r="A76" s="70"/>
      <c r="C76" s="70"/>
      <c r="D76" s="70"/>
      <c r="E76" s="70"/>
      <c r="F76" s="70"/>
      <c r="G76" s="70"/>
      <c r="H76" s="70"/>
      <c r="I76" s="70"/>
      <c r="O76" s="52"/>
      <c r="P76" s="52"/>
      <c r="Q76" s="52"/>
    </row>
    <row r="77" spans="1:17">
      <c r="A77" s="70"/>
      <c r="C77" s="70"/>
      <c r="D77" s="70"/>
      <c r="E77" s="70"/>
      <c r="F77" s="70"/>
      <c r="G77" s="70"/>
      <c r="H77" s="70"/>
      <c r="I77" s="70"/>
      <c r="O77" s="52"/>
      <c r="P77" s="52"/>
      <c r="Q77" s="52"/>
    </row>
    <row r="78" spans="1:17">
      <c r="A78" s="70"/>
      <c r="C78" s="70"/>
      <c r="D78" s="70"/>
      <c r="E78" s="70"/>
      <c r="F78" s="70"/>
      <c r="G78" s="70"/>
      <c r="H78" s="70"/>
      <c r="I78" s="70"/>
      <c r="O78" s="52"/>
      <c r="P78" s="52"/>
      <c r="Q78" s="52"/>
    </row>
    <row r="79" spans="1:17">
      <c r="A79" s="70"/>
      <c r="C79" s="70"/>
      <c r="D79" s="70"/>
      <c r="E79" s="70"/>
      <c r="F79" s="70"/>
      <c r="G79" s="70"/>
      <c r="H79" s="70"/>
      <c r="I79" s="70"/>
      <c r="O79" s="52"/>
      <c r="P79" s="52"/>
      <c r="Q79" s="52"/>
    </row>
    <row r="80" spans="1:17">
      <c r="A80" s="70"/>
      <c r="C80" s="70"/>
      <c r="D80" s="70"/>
      <c r="E80" s="70"/>
      <c r="F80" s="70"/>
      <c r="G80" s="70"/>
      <c r="H80" s="70"/>
      <c r="I80" s="70"/>
      <c r="O80" s="52"/>
      <c r="P80" s="52"/>
      <c r="Q80" s="52"/>
    </row>
    <row r="81" spans="1:17">
      <c r="A81" s="70"/>
      <c r="C81" s="70"/>
      <c r="D81" s="70"/>
      <c r="E81" s="70"/>
      <c r="F81" s="70"/>
      <c r="G81" s="70"/>
      <c r="H81" s="70"/>
      <c r="I81" s="70"/>
      <c r="O81" s="52"/>
      <c r="P81" s="52"/>
      <c r="Q81" s="52"/>
    </row>
    <row r="82" spans="1:17">
      <c r="A82" s="70"/>
      <c r="C82" s="70"/>
      <c r="D82" s="70"/>
      <c r="E82" s="70"/>
      <c r="F82" s="70"/>
      <c r="G82" s="70"/>
      <c r="H82" s="70"/>
      <c r="I82" s="70"/>
      <c r="O82" s="52"/>
      <c r="P82" s="52"/>
      <c r="Q82" s="52"/>
    </row>
    <row r="83" spans="1:17">
      <c r="A83" s="70"/>
      <c r="C83" s="70"/>
      <c r="D83" s="70"/>
      <c r="E83" s="70"/>
      <c r="F83" s="70"/>
      <c r="G83" s="70"/>
      <c r="H83" s="70"/>
      <c r="I83" s="70"/>
      <c r="O83" s="52"/>
      <c r="P83" s="52"/>
      <c r="Q83" s="52"/>
    </row>
    <row r="84" spans="1:17">
      <c r="A84" s="70"/>
      <c r="C84" s="70"/>
      <c r="D84" s="70"/>
      <c r="E84" s="70"/>
      <c r="F84" s="70"/>
      <c r="G84" s="70"/>
      <c r="H84" s="70"/>
      <c r="I84" s="70"/>
      <c r="O84" s="52"/>
      <c r="P84" s="52"/>
      <c r="Q84" s="52"/>
    </row>
    <row r="85" spans="1:17">
      <c r="A85" s="70"/>
      <c r="C85" s="70"/>
      <c r="D85" s="70"/>
      <c r="E85" s="70"/>
      <c r="F85" s="70"/>
      <c r="G85" s="70"/>
      <c r="H85" s="70"/>
      <c r="I85" s="70"/>
      <c r="O85" s="52"/>
      <c r="P85" s="52"/>
      <c r="Q85" s="52"/>
    </row>
    <row r="86" spans="1:17">
      <c r="A86" s="70"/>
      <c r="C86" s="70"/>
      <c r="D86" s="70"/>
      <c r="E86" s="70"/>
      <c r="F86" s="70"/>
      <c r="G86" s="70"/>
      <c r="H86" s="70"/>
      <c r="I86" s="70"/>
      <c r="O86" s="52"/>
      <c r="P86" s="52"/>
      <c r="Q86" s="52"/>
    </row>
    <row r="87" spans="1:17">
      <c r="A87" s="70"/>
      <c r="C87" s="70"/>
      <c r="D87" s="70"/>
      <c r="E87" s="70"/>
      <c r="F87" s="70"/>
      <c r="G87" s="70"/>
      <c r="H87" s="70"/>
      <c r="I87" s="70"/>
      <c r="O87" s="52"/>
      <c r="P87" s="52"/>
      <c r="Q87" s="52"/>
    </row>
    <row r="88" spans="1:17">
      <c r="A88" s="70"/>
      <c r="C88" s="70"/>
      <c r="D88" s="70"/>
      <c r="E88" s="70"/>
      <c r="F88" s="70"/>
      <c r="G88" s="70"/>
      <c r="H88" s="70"/>
      <c r="I88" s="70"/>
      <c r="O88" s="52"/>
      <c r="P88" s="52"/>
      <c r="Q88" s="52"/>
    </row>
    <row r="89" spans="1:17">
      <c r="A89" s="70"/>
      <c r="C89" s="70"/>
      <c r="D89" s="70"/>
      <c r="E89" s="70"/>
      <c r="F89" s="70"/>
      <c r="G89" s="70"/>
      <c r="H89" s="70"/>
      <c r="I89" s="70"/>
      <c r="O89" s="52"/>
      <c r="P89" s="52"/>
      <c r="Q89" s="52"/>
    </row>
    <row r="90" spans="1:17">
      <c r="A90" s="70"/>
      <c r="C90" s="70"/>
      <c r="D90" s="70"/>
      <c r="E90" s="70"/>
      <c r="F90" s="70"/>
      <c r="G90" s="70"/>
      <c r="H90" s="70"/>
      <c r="I90" s="70"/>
      <c r="O90" s="52"/>
      <c r="P90" s="52"/>
      <c r="Q90" s="52"/>
    </row>
    <row r="91" spans="1:17">
      <c r="A91" s="70"/>
      <c r="C91" s="70"/>
      <c r="D91" s="70"/>
      <c r="E91" s="70"/>
      <c r="F91" s="70"/>
      <c r="G91" s="70"/>
      <c r="H91" s="70"/>
      <c r="I91" s="70"/>
      <c r="O91" s="52"/>
      <c r="P91" s="52"/>
      <c r="Q91" s="52"/>
    </row>
    <row r="92" spans="1:17">
      <c r="A92" s="70"/>
      <c r="C92" s="70"/>
      <c r="D92" s="70"/>
      <c r="E92" s="70"/>
      <c r="F92" s="70"/>
      <c r="G92" s="70"/>
      <c r="H92" s="70"/>
      <c r="I92" s="70"/>
      <c r="O92" s="52"/>
      <c r="P92" s="52"/>
      <c r="Q92" s="52"/>
    </row>
    <row r="93" spans="1:17">
      <c r="A93" s="70"/>
      <c r="C93" s="70"/>
      <c r="D93" s="70"/>
      <c r="E93" s="70"/>
      <c r="F93" s="70"/>
      <c r="G93" s="70"/>
      <c r="H93" s="70"/>
      <c r="I93" s="70"/>
      <c r="O93" s="52"/>
      <c r="P93" s="52"/>
      <c r="Q93" s="52"/>
    </row>
    <row r="94" spans="1:17">
      <c r="A94" s="70"/>
      <c r="C94" s="70"/>
      <c r="D94" s="70"/>
      <c r="E94" s="70"/>
      <c r="F94" s="70"/>
      <c r="G94" s="70"/>
      <c r="H94" s="70"/>
      <c r="I94" s="70"/>
      <c r="O94" s="52"/>
      <c r="P94" s="52"/>
      <c r="Q94" s="52"/>
    </row>
    <row r="95" spans="1:17">
      <c r="A95" s="70"/>
      <c r="C95" s="70"/>
      <c r="D95" s="70"/>
      <c r="E95" s="70"/>
      <c r="F95" s="70"/>
      <c r="G95" s="70"/>
      <c r="H95" s="70"/>
      <c r="I95" s="70"/>
      <c r="O95" s="52"/>
      <c r="P95" s="52"/>
      <c r="Q95" s="52"/>
    </row>
    <row r="96" spans="1:17">
      <c r="A96" s="70"/>
      <c r="C96" s="70"/>
      <c r="D96" s="70"/>
      <c r="E96" s="70"/>
      <c r="F96" s="70"/>
      <c r="G96" s="70"/>
      <c r="H96" s="70"/>
      <c r="I96" s="70"/>
      <c r="O96" s="52"/>
      <c r="P96" s="52"/>
      <c r="Q96" s="52"/>
    </row>
    <row r="97" spans="1:17">
      <c r="A97" s="70"/>
      <c r="C97" s="70"/>
      <c r="D97" s="70"/>
      <c r="E97" s="70"/>
      <c r="F97" s="70"/>
      <c r="G97" s="70"/>
      <c r="H97" s="70"/>
      <c r="I97" s="70"/>
      <c r="O97" s="52"/>
      <c r="P97" s="52"/>
      <c r="Q97" s="52"/>
    </row>
    <row r="98" spans="1:17">
      <c r="A98" s="70"/>
      <c r="C98" s="70"/>
      <c r="D98" s="70"/>
      <c r="E98" s="70"/>
      <c r="F98" s="70"/>
      <c r="G98" s="70"/>
      <c r="H98" s="70"/>
      <c r="I98" s="70"/>
      <c r="O98" s="52"/>
      <c r="P98" s="52"/>
      <c r="Q98" s="52"/>
    </row>
    <row r="99" spans="1:17">
      <c r="A99" s="70"/>
      <c r="C99" s="70"/>
      <c r="D99" s="70"/>
      <c r="E99" s="70"/>
      <c r="F99" s="70"/>
      <c r="G99" s="70"/>
      <c r="H99" s="70"/>
      <c r="I99" s="70"/>
      <c r="O99" s="52"/>
      <c r="P99" s="52"/>
      <c r="Q99" s="52"/>
    </row>
    <row r="100" spans="1:17">
      <c r="A100" s="70"/>
      <c r="C100" s="70"/>
      <c r="D100" s="70"/>
      <c r="E100" s="70"/>
      <c r="F100" s="70"/>
      <c r="G100" s="70"/>
      <c r="H100" s="70"/>
      <c r="I100" s="70"/>
      <c r="O100" s="52"/>
      <c r="P100" s="52"/>
      <c r="Q100" s="52"/>
    </row>
  </sheetData>
  <mergeCells count="11">
    <mergeCell ref="A9:I9"/>
    <mergeCell ref="A24:I24"/>
    <mergeCell ref="A31:I31"/>
    <mergeCell ref="A1:B1"/>
    <mergeCell ref="A5:I5"/>
    <mergeCell ref="A7:A8"/>
    <mergeCell ref="B7:B8"/>
    <mergeCell ref="C7:F7"/>
    <mergeCell ref="G7:G8"/>
    <mergeCell ref="H7:H8"/>
    <mergeCell ref="I7:I8"/>
  </mergeCells>
  <hyperlinks>
    <hyperlink ref="A5" location="Меню!A1" display="СЪЕЗДЫ/ЗАЕЗДЫ С БОРДЮРА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>
  <dimension ref="A1:AMJ116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4.42578125" style="52" customWidth="1"/>
    <col min="2" max="2" width="21.42578125" style="52" customWidth="1"/>
    <col min="3" max="3" width="0.140625" style="52" hidden="1" customWidth="1"/>
    <col min="4" max="4" width="8.7109375" style="52" customWidth="1"/>
    <col min="5" max="5" width="10.7109375" style="52" customWidth="1"/>
    <col min="6" max="6" width="7.7109375" style="52" customWidth="1"/>
    <col min="7" max="8" width="9" style="52" customWidth="1"/>
    <col min="9" max="9" width="6.7109375" style="52" customWidth="1"/>
    <col min="10" max="10" width="6" style="52" customWidth="1"/>
    <col min="11" max="11" width="9.140625" style="52"/>
    <col min="12" max="12" width="10.140625" style="52" customWidth="1"/>
    <col min="13" max="13" width="10.42578125" style="1161" customWidth="1"/>
    <col min="14" max="14" width="12.140625" style="386" customWidth="1"/>
    <col min="15" max="15" width="13.85546875" style="386" customWidth="1"/>
    <col min="16" max="16" width="13" style="386" customWidth="1"/>
    <col min="17" max="17" width="12.5703125" style="386" customWidth="1"/>
    <col min="18" max="18" width="11" style="386" customWidth="1"/>
    <col min="19" max="1024" width="9.140625" style="386"/>
  </cols>
  <sheetData>
    <row r="1" spans="1:18" ht="31.5" customHeight="1">
      <c r="A1" s="2115"/>
      <c r="B1" s="2115"/>
      <c r="P1" s="52"/>
      <c r="Q1" s="52"/>
      <c r="R1" s="52"/>
    </row>
    <row r="2" spans="1:18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9"/>
      <c r="P2" s="52"/>
      <c r="Q2" s="52"/>
      <c r="R2" s="52"/>
    </row>
    <row r="3" spans="1:18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9"/>
      <c r="P3" s="52"/>
      <c r="Q3" s="52"/>
      <c r="R3" s="52"/>
    </row>
    <row r="4" spans="1:18" ht="15" customHeight="1">
      <c r="B4" s="70"/>
      <c r="F4" s="65"/>
      <c r="J4" s="65"/>
      <c r="P4" s="52"/>
      <c r="Q4" s="52"/>
      <c r="R4" s="52"/>
    </row>
    <row r="5" spans="1:18">
      <c r="A5" s="2116" t="s">
        <v>2595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P6" s="52"/>
      <c r="Q6" s="52"/>
      <c r="R6" s="52"/>
    </row>
    <row r="7" spans="1:18" ht="12.75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9" t="s">
        <v>139</v>
      </c>
      <c r="I7" s="2119" t="s">
        <v>308</v>
      </c>
      <c r="J7" s="2119" t="s">
        <v>141</v>
      </c>
      <c r="P7" s="52"/>
      <c r="Q7" s="52"/>
      <c r="R7" s="52"/>
    </row>
    <row r="8" spans="1:18" ht="46.5" customHeight="1">
      <c r="A8" s="2117"/>
      <c r="B8" s="2117"/>
      <c r="C8" s="2117"/>
      <c r="D8" s="68" t="s">
        <v>374</v>
      </c>
      <c r="E8" s="68" t="s">
        <v>312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1263"/>
      <c r="N8" s="388"/>
      <c r="P8" s="70"/>
      <c r="Q8" s="70"/>
      <c r="R8" s="70"/>
    </row>
    <row r="9" spans="1:18">
      <c r="A9" s="2117" t="s">
        <v>1954</v>
      </c>
      <c r="B9" s="2117"/>
      <c r="C9" s="2117"/>
      <c r="D9" s="2117"/>
      <c r="E9" s="2117"/>
      <c r="F9" s="2117"/>
      <c r="G9" s="2117"/>
      <c r="H9" s="2117"/>
      <c r="I9" s="2117"/>
      <c r="J9" s="2117"/>
      <c r="K9" s="70"/>
      <c r="L9" s="70"/>
      <c r="M9" s="1263"/>
      <c r="N9" s="388"/>
      <c r="P9" s="52"/>
      <c r="Q9" s="52"/>
      <c r="R9" s="52"/>
    </row>
    <row r="10" spans="1:18" ht="70.5" customHeight="1">
      <c r="A10" s="104" t="s">
        <v>2596</v>
      </c>
      <c r="B10" s="79"/>
      <c r="C10" s="79"/>
      <c r="D10" s="80" t="s">
        <v>1416</v>
      </c>
      <c r="E10" s="80" t="s">
        <v>2597</v>
      </c>
      <c r="F10" s="80">
        <v>11.6</v>
      </c>
      <c r="G10" s="80">
        <v>2.4E-2</v>
      </c>
      <c r="H10" s="81" t="s">
        <v>2598</v>
      </c>
      <c r="I10" s="75">
        <v>4375</v>
      </c>
      <c r="J10" s="136">
        <v>4725</v>
      </c>
      <c r="N10" s="53"/>
      <c r="P10" s="52"/>
      <c r="Q10" s="52"/>
      <c r="R10" s="52"/>
    </row>
    <row r="11" spans="1:18" ht="70.5" customHeight="1">
      <c r="A11" s="78" t="s">
        <v>1963</v>
      </c>
      <c r="B11" s="79"/>
      <c r="C11" s="80" t="s">
        <v>1416</v>
      </c>
      <c r="D11" s="80"/>
      <c r="E11" s="80" t="s">
        <v>1964</v>
      </c>
      <c r="F11" s="80">
        <v>10</v>
      </c>
      <c r="G11" s="80">
        <v>0.03</v>
      </c>
      <c r="H11" s="81" t="s">
        <v>2599</v>
      </c>
      <c r="I11" s="80">
        <v>2375</v>
      </c>
      <c r="J11" s="82">
        <v>2565</v>
      </c>
      <c r="N11" s="53"/>
      <c r="P11" s="52"/>
      <c r="Q11" s="52"/>
      <c r="R11" s="52"/>
    </row>
    <row r="12" spans="1:18" ht="70.5" customHeight="1">
      <c r="A12" s="487" t="s">
        <v>1965</v>
      </c>
      <c r="B12" s="79"/>
      <c r="C12" s="80" t="s">
        <v>1416</v>
      </c>
      <c r="D12" s="80" t="s">
        <v>1959</v>
      </c>
      <c r="E12" s="80" t="s">
        <v>1966</v>
      </c>
      <c r="F12" s="80">
        <v>13</v>
      </c>
      <c r="G12" s="80">
        <v>0.02</v>
      </c>
      <c r="H12" s="81" t="s">
        <v>575</v>
      </c>
      <c r="I12" s="80">
        <v>3415</v>
      </c>
      <c r="J12" s="82">
        <v>3690</v>
      </c>
      <c r="N12" s="53"/>
      <c r="P12" s="52"/>
      <c r="Q12" s="52"/>
      <c r="R12" s="52"/>
    </row>
    <row r="13" spans="1:18" ht="70.5" customHeight="1">
      <c r="A13" s="104" t="s">
        <v>1967</v>
      </c>
      <c r="B13" s="79"/>
      <c r="C13" s="80" t="s">
        <v>1416</v>
      </c>
      <c r="D13" s="80"/>
      <c r="E13" s="80" t="s">
        <v>1968</v>
      </c>
      <c r="F13" s="80">
        <v>8.4</v>
      </c>
      <c r="G13" s="80">
        <v>0.01</v>
      </c>
      <c r="H13" s="81" t="s">
        <v>575</v>
      </c>
      <c r="I13" s="75">
        <v>2770</v>
      </c>
      <c r="J13" s="136">
        <v>2995</v>
      </c>
      <c r="N13" s="53"/>
      <c r="P13" s="52"/>
      <c r="Q13" s="52"/>
      <c r="R13" s="52"/>
    </row>
    <row r="14" spans="1:18" ht="70.5" customHeight="1">
      <c r="A14" s="104" t="s">
        <v>1969</v>
      </c>
      <c r="B14" s="79"/>
      <c r="C14" s="80" t="s">
        <v>1416</v>
      </c>
      <c r="D14" s="80"/>
      <c r="E14" s="80" t="s">
        <v>1968</v>
      </c>
      <c r="F14" s="80">
        <v>8.4</v>
      </c>
      <c r="G14" s="80">
        <v>0.01</v>
      </c>
      <c r="H14" s="81" t="s">
        <v>575</v>
      </c>
      <c r="I14" s="75">
        <v>2770</v>
      </c>
      <c r="J14" s="82">
        <v>2995</v>
      </c>
      <c r="N14" s="53"/>
      <c r="P14" s="52"/>
      <c r="Q14" s="52"/>
      <c r="R14" s="52"/>
    </row>
    <row r="15" spans="1:18" ht="70.5" customHeight="1">
      <c r="A15" s="104" t="s">
        <v>2600</v>
      </c>
      <c r="B15" s="79"/>
      <c r="C15" s="79"/>
      <c r="D15" s="80" t="s">
        <v>1416</v>
      </c>
      <c r="E15" s="80" t="s">
        <v>2601</v>
      </c>
      <c r="F15" s="80">
        <v>5</v>
      </c>
      <c r="G15" s="80">
        <v>8.0000000000000002E-3</v>
      </c>
      <c r="H15" s="81" t="s">
        <v>2599</v>
      </c>
      <c r="I15" s="75">
        <v>1190</v>
      </c>
      <c r="J15" s="136">
        <v>1285</v>
      </c>
      <c r="N15" s="1221"/>
      <c r="P15" s="52"/>
      <c r="Q15" s="52"/>
      <c r="R15" s="52"/>
    </row>
    <row r="16" spans="1:18" ht="69" customHeight="1">
      <c r="A16" s="622" t="s">
        <v>2602</v>
      </c>
      <c r="B16" s="98"/>
      <c r="C16" s="98"/>
      <c r="D16" s="99" t="s">
        <v>1416</v>
      </c>
      <c r="E16" s="99" t="s">
        <v>2603</v>
      </c>
      <c r="F16" s="99">
        <v>10</v>
      </c>
      <c r="G16" s="99">
        <v>1.7000000000000001E-2</v>
      </c>
      <c r="H16" s="140" t="s">
        <v>2599</v>
      </c>
      <c r="I16" s="103">
        <v>2125</v>
      </c>
      <c r="J16" s="136">
        <v>2295</v>
      </c>
      <c r="N16" s="1221"/>
      <c r="P16" s="52"/>
      <c r="Q16" s="52"/>
      <c r="R16" s="52"/>
    </row>
    <row r="17" spans="1:18" ht="69" customHeight="1">
      <c r="A17" s="104" t="s">
        <v>2604</v>
      </c>
      <c r="B17" s="79"/>
      <c r="C17" s="79"/>
      <c r="D17" s="80" t="s">
        <v>1416</v>
      </c>
      <c r="E17" s="80" t="s">
        <v>2603</v>
      </c>
      <c r="F17" s="80">
        <v>10</v>
      </c>
      <c r="G17" s="80">
        <v>1.7000000000000001E-2</v>
      </c>
      <c r="H17" s="81" t="s">
        <v>2599</v>
      </c>
      <c r="I17" s="80">
        <v>2125</v>
      </c>
      <c r="J17" s="82">
        <v>2295</v>
      </c>
      <c r="N17" s="1221"/>
      <c r="P17" s="52"/>
      <c r="Q17" s="52"/>
      <c r="R17" s="52"/>
    </row>
    <row r="18" spans="1:18" ht="69" customHeight="1">
      <c r="A18" s="104" t="s">
        <v>2605</v>
      </c>
      <c r="B18" s="79"/>
      <c r="C18" s="79"/>
      <c r="D18" s="80" t="s">
        <v>1416</v>
      </c>
      <c r="E18" s="80" t="s">
        <v>2603</v>
      </c>
      <c r="F18" s="80">
        <v>10</v>
      </c>
      <c r="G18" s="80">
        <v>1.7000000000000001E-2</v>
      </c>
      <c r="H18" s="81" t="s">
        <v>2599</v>
      </c>
      <c r="I18" s="80">
        <v>2125</v>
      </c>
      <c r="J18" s="82">
        <v>2295</v>
      </c>
      <c r="N18" s="1221"/>
      <c r="P18" s="52"/>
      <c r="Q18" s="52"/>
      <c r="R18" s="52"/>
    </row>
    <row r="19" spans="1:18" ht="69" customHeight="1">
      <c r="A19" s="104" t="s">
        <v>2606</v>
      </c>
      <c r="B19" s="79"/>
      <c r="C19" s="79"/>
      <c r="D19" s="80" t="s">
        <v>1416</v>
      </c>
      <c r="E19" s="80" t="s">
        <v>2603</v>
      </c>
      <c r="F19" s="80">
        <v>10</v>
      </c>
      <c r="G19" s="80">
        <v>1.7000000000000001E-2</v>
      </c>
      <c r="H19" s="81" t="s">
        <v>2599</v>
      </c>
      <c r="I19" s="80">
        <v>2125</v>
      </c>
      <c r="J19" s="82">
        <v>2295</v>
      </c>
      <c r="N19" s="1221"/>
      <c r="P19" s="52"/>
      <c r="Q19" s="52"/>
      <c r="R19" s="52"/>
    </row>
    <row r="20" spans="1:18" s="387" customFormat="1" ht="53.25" customHeight="1">
      <c r="A20" s="421" t="s">
        <v>2607</v>
      </c>
      <c r="B20" s="623"/>
      <c r="C20" s="624"/>
      <c r="D20" s="460" t="s">
        <v>1416</v>
      </c>
      <c r="E20" s="460" t="s">
        <v>2608</v>
      </c>
      <c r="F20" s="460">
        <v>6.5</v>
      </c>
      <c r="G20" s="460">
        <v>1.6E-2</v>
      </c>
      <c r="H20" s="579" t="s">
        <v>575</v>
      </c>
      <c r="I20" s="288">
        <v>2385</v>
      </c>
      <c r="J20" s="156">
        <v>2575</v>
      </c>
      <c r="K20" s="52"/>
      <c r="L20" s="52"/>
      <c r="M20" s="1161"/>
      <c r="N20" s="53"/>
      <c r="O20" s="386"/>
      <c r="P20" s="52"/>
      <c r="Q20" s="52"/>
      <c r="R20" s="52"/>
    </row>
    <row r="21" spans="1:18" ht="12" customHeight="1">
      <c r="A21" s="2119" t="s">
        <v>2609</v>
      </c>
      <c r="B21" s="2119"/>
      <c r="C21" s="2119"/>
      <c r="D21" s="2119"/>
      <c r="E21" s="2119"/>
      <c r="F21" s="2119"/>
      <c r="G21" s="2119"/>
      <c r="H21" s="2119"/>
      <c r="I21" s="2119"/>
      <c r="J21" s="2119"/>
      <c r="N21" s="53"/>
      <c r="P21" s="52"/>
      <c r="Q21" s="52"/>
      <c r="R21" s="52"/>
    </row>
    <row r="22" spans="1:18" ht="123" customHeight="1">
      <c r="A22" s="417" t="s">
        <v>2610</v>
      </c>
      <c r="B22" s="2129"/>
      <c r="C22" s="2129"/>
      <c r="D22" s="75" t="s">
        <v>2611</v>
      </c>
      <c r="E22" s="75" t="s">
        <v>2612</v>
      </c>
      <c r="F22" s="75">
        <v>25</v>
      </c>
      <c r="G22" s="75">
        <v>2.9000000000000001E-2</v>
      </c>
      <c r="H22" s="76" t="s">
        <v>1396</v>
      </c>
      <c r="I22" s="75">
        <v>3065</v>
      </c>
      <c r="J22" s="154">
        <v>3310</v>
      </c>
      <c r="N22" s="71"/>
      <c r="P22" s="52"/>
      <c r="Q22" s="52"/>
      <c r="R22" s="52"/>
    </row>
    <row r="23" spans="1:18" ht="63.75" customHeight="1">
      <c r="A23" s="104" t="s">
        <v>2613</v>
      </c>
      <c r="B23" s="2134"/>
      <c r="C23" s="2134"/>
      <c r="D23" s="80" t="s">
        <v>2611</v>
      </c>
      <c r="E23" s="80" t="s">
        <v>2614</v>
      </c>
      <c r="F23" s="80">
        <v>15</v>
      </c>
      <c r="G23" s="80">
        <v>1.2E-2</v>
      </c>
      <c r="H23" s="81" t="s">
        <v>1396</v>
      </c>
      <c r="I23" s="75">
        <v>1470</v>
      </c>
      <c r="J23" s="136">
        <v>1590</v>
      </c>
      <c r="N23" s="53"/>
      <c r="P23" s="52"/>
      <c r="Q23" s="52"/>
      <c r="R23" s="52"/>
    </row>
    <row r="24" spans="1:18" s="387" customFormat="1" ht="68.25" customHeight="1">
      <c r="A24" s="104" t="s">
        <v>2615</v>
      </c>
      <c r="B24" s="79"/>
      <c r="C24" s="80" t="s">
        <v>2616</v>
      </c>
      <c r="D24" s="80" t="s">
        <v>2617</v>
      </c>
      <c r="E24" s="80" t="s">
        <v>2618</v>
      </c>
      <c r="F24" s="80">
        <v>12</v>
      </c>
      <c r="G24" s="80">
        <v>1.2999999999999999E-2</v>
      </c>
      <c r="H24" s="81" t="s">
        <v>158</v>
      </c>
      <c r="I24" s="80">
        <v>1415</v>
      </c>
      <c r="J24" s="82">
        <v>1585</v>
      </c>
      <c r="K24" s="101"/>
      <c r="L24" s="52"/>
      <c r="M24" s="1161"/>
      <c r="N24" s="1221"/>
      <c r="O24" s="386"/>
      <c r="P24" s="52"/>
      <c r="Q24" s="52"/>
      <c r="R24" s="52"/>
    </row>
    <row r="25" spans="1:18" s="387" customFormat="1" ht="68.25" customHeight="1">
      <c r="A25" s="104" t="s">
        <v>2140</v>
      </c>
      <c r="B25" s="79"/>
      <c r="C25" s="80" t="s">
        <v>2616</v>
      </c>
      <c r="D25" s="80" t="s">
        <v>2617</v>
      </c>
      <c r="E25" s="80" t="s">
        <v>2619</v>
      </c>
      <c r="F25" s="80">
        <v>24</v>
      </c>
      <c r="G25" s="80">
        <v>2.9000000000000001E-2</v>
      </c>
      <c r="H25" s="81" t="s">
        <v>158</v>
      </c>
      <c r="I25" s="80">
        <v>2400</v>
      </c>
      <c r="J25" s="82">
        <v>2690</v>
      </c>
      <c r="K25" s="101"/>
      <c r="L25" s="52"/>
      <c r="M25" s="1161"/>
      <c r="N25" s="1221"/>
      <c r="O25" s="386"/>
      <c r="P25" s="52"/>
      <c r="Q25" s="52"/>
      <c r="R25" s="52"/>
    </row>
    <row r="26" spans="1:18" s="387" customFormat="1" ht="68.25" customHeight="1">
      <c r="A26" s="104" t="s">
        <v>2620</v>
      </c>
      <c r="B26" s="79"/>
      <c r="C26" s="80" t="s">
        <v>2616</v>
      </c>
      <c r="D26" s="80" t="s">
        <v>2617</v>
      </c>
      <c r="E26" s="80" t="s">
        <v>2621</v>
      </c>
      <c r="F26" s="80">
        <v>12</v>
      </c>
      <c r="G26" s="80">
        <v>1.4E-2</v>
      </c>
      <c r="H26" s="81" t="s">
        <v>158</v>
      </c>
      <c r="I26" s="80">
        <v>2130</v>
      </c>
      <c r="J26" s="82">
        <v>2390</v>
      </c>
      <c r="K26" s="101"/>
      <c r="L26" s="52"/>
      <c r="M26" s="1161"/>
      <c r="N26" s="1221"/>
      <c r="O26" s="386"/>
      <c r="P26" s="52"/>
      <c r="Q26" s="52"/>
      <c r="R26" s="52"/>
    </row>
    <row r="27" spans="1:18" s="387" customFormat="1" ht="68.25" customHeight="1">
      <c r="A27" s="104" t="s">
        <v>2622</v>
      </c>
      <c r="B27" s="79"/>
      <c r="C27" s="80" t="s">
        <v>2616</v>
      </c>
      <c r="D27" s="80" t="s">
        <v>2617</v>
      </c>
      <c r="E27" s="80" t="s">
        <v>2623</v>
      </c>
      <c r="F27" s="80">
        <v>12</v>
      </c>
      <c r="G27" s="80">
        <v>0.01</v>
      </c>
      <c r="H27" s="81" t="s">
        <v>158</v>
      </c>
      <c r="I27" s="80">
        <v>2130</v>
      </c>
      <c r="J27" s="82">
        <v>2390</v>
      </c>
      <c r="K27" s="101"/>
      <c r="L27" s="52"/>
      <c r="M27" s="1161"/>
      <c r="N27" s="1221"/>
      <c r="O27" s="386"/>
      <c r="P27" s="52"/>
      <c r="Q27" s="52"/>
      <c r="R27" s="52"/>
    </row>
    <row r="28" spans="1:18" s="387" customFormat="1" ht="54.75" customHeight="1">
      <c r="A28" s="104" t="s">
        <v>2624</v>
      </c>
      <c r="B28" s="349"/>
      <c r="C28" s="437"/>
      <c r="D28" s="80" t="s">
        <v>2617</v>
      </c>
      <c r="E28" s="81" t="s">
        <v>2625</v>
      </c>
      <c r="F28" s="80">
        <v>9</v>
      </c>
      <c r="G28" s="80">
        <v>1.2E-2</v>
      </c>
      <c r="H28" s="81" t="s">
        <v>575</v>
      </c>
      <c r="I28" s="75">
        <v>2960</v>
      </c>
      <c r="J28" s="136">
        <v>3195</v>
      </c>
      <c r="K28" s="52"/>
      <c r="L28" s="52"/>
      <c r="M28" s="1161"/>
      <c r="N28" s="53"/>
      <c r="O28" s="386"/>
      <c r="P28" s="52"/>
      <c r="Q28" s="52"/>
      <c r="R28" s="52"/>
    </row>
    <row r="29" spans="1:18" s="387" customFormat="1" ht="53.25" customHeight="1">
      <c r="A29" s="104" t="s">
        <v>2626</v>
      </c>
      <c r="B29" s="349"/>
      <c r="C29" s="437"/>
      <c r="D29" s="80" t="s">
        <v>2617</v>
      </c>
      <c r="E29" s="80" t="s">
        <v>2627</v>
      </c>
      <c r="F29" s="80">
        <v>22</v>
      </c>
      <c r="G29" s="80">
        <v>1.2E-2</v>
      </c>
      <c r="H29" s="81" t="s">
        <v>575</v>
      </c>
      <c r="I29" s="75">
        <v>3115</v>
      </c>
      <c r="J29" s="136">
        <v>3365</v>
      </c>
      <c r="K29" s="52"/>
      <c r="L29" s="52"/>
      <c r="M29" s="1161"/>
      <c r="N29" s="53"/>
      <c r="O29" s="386"/>
      <c r="P29" s="52"/>
      <c r="Q29" s="52"/>
      <c r="R29" s="52"/>
    </row>
    <row r="30" spans="1:18" s="387" customFormat="1" ht="53.25" customHeight="1">
      <c r="A30" s="104" t="s">
        <v>2628</v>
      </c>
      <c r="B30" s="349"/>
      <c r="C30" s="437"/>
      <c r="D30" s="80" t="s">
        <v>2617</v>
      </c>
      <c r="E30" s="81" t="s">
        <v>2625</v>
      </c>
      <c r="F30" s="80">
        <v>9</v>
      </c>
      <c r="G30" s="80">
        <v>1.2E-2</v>
      </c>
      <c r="H30" s="81" t="s">
        <v>575</v>
      </c>
      <c r="I30" s="75">
        <v>2960</v>
      </c>
      <c r="J30" s="136">
        <v>3195</v>
      </c>
      <c r="K30" s="52"/>
      <c r="L30" s="52"/>
      <c r="M30" s="1161"/>
      <c r="N30" s="53"/>
      <c r="O30" s="386"/>
      <c r="P30" s="52"/>
      <c r="Q30" s="52"/>
      <c r="R30" s="52"/>
    </row>
    <row r="31" spans="1:18" s="387" customFormat="1" ht="53.25" customHeight="1">
      <c r="A31" s="622" t="s">
        <v>2629</v>
      </c>
      <c r="B31" s="349"/>
      <c r="C31" s="446"/>
      <c r="D31" s="99" t="s">
        <v>2617</v>
      </c>
      <c r="E31" s="140" t="s">
        <v>2614</v>
      </c>
      <c r="F31" s="99"/>
      <c r="G31" s="99">
        <v>0.01</v>
      </c>
      <c r="H31" s="140" t="s">
        <v>575</v>
      </c>
      <c r="I31" s="103">
        <v>2145</v>
      </c>
      <c r="J31" s="136">
        <v>2315</v>
      </c>
      <c r="K31" s="52"/>
      <c r="L31" s="52"/>
      <c r="M31" s="1161"/>
      <c r="N31" s="53"/>
      <c r="O31" s="386"/>
      <c r="P31" s="52"/>
      <c r="Q31" s="52"/>
      <c r="R31" s="52"/>
    </row>
    <row r="32" spans="1:18" ht="12" customHeight="1">
      <c r="A32" s="2169" t="s">
        <v>2630</v>
      </c>
      <c r="B32" s="2169"/>
      <c r="C32" s="2169"/>
      <c r="D32" s="2169"/>
      <c r="E32" s="2169"/>
      <c r="F32" s="2169"/>
      <c r="G32" s="2169"/>
      <c r="H32" s="2169"/>
      <c r="I32" s="2169"/>
      <c r="J32" s="2169"/>
      <c r="N32" s="53"/>
      <c r="P32" s="52"/>
      <c r="Q32" s="52"/>
      <c r="R32" s="52"/>
    </row>
    <row r="33" spans="1:18" ht="32.25" customHeight="1">
      <c r="A33" s="104" t="s">
        <v>2631</v>
      </c>
      <c r="B33" s="133"/>
      <c r="C33" s="358"/>
      <c r="D33" s="80" t="s">
        <v>1416</v>
      </c>
      <c r="E33" s="80" t="s">
        <v>2632</v>
      </c>
      <c r="F33" s="80">
        <v>3</v>
      </c>
      <c r="G33" s="80">
        <v>1E-3</v>
      </c>
      <c r="H33" s="81" t="s">
        <v>575</v>
      </c>
      <c r="I33" s="80">
        <v>1335</v>
      </c>
      <c r="J33" s="82">
        <v>1440</v>
      </c>
      <c r="K33" s="101"/>
      <c r="N33" s="53"/>
      <c r="P33" s="52"/>
      <c r="Q33" s="52"/>
      <c r="R33" s="52"/>
    </row>
    <row r="34" spans="1:18" ht="32.25" customHeight="1">
      <c r="A34" s="417" t="s">
        <v>2633</v>
      </c>
      <c r="B34" s="133"/>
      <c r="C34" s="358"/>
      <c r="D34" s="75" t="s">
        <v>1416</v>
      </c>
      <c r="E34" s="75" t="s">
        <v>2634</v>
      </c>
      <c r="F34" s="75">
        <v>5</v>
      </c>
      <c r="G34" s="75">
        <v>1E-3</v>
      </c>
      <c r="H34" s="76" t="s">
        <v>575</v>
      </c>
      <c r="I34" s="75">
        <v>2585</v>
      </c>
      <c r="J34" s="102">
        <v>2790</v>
      </c>
      <c r="N34" s="53"/>
      <c r="P34" s="52"/>
      <c r="Q34" s="52"/>
      <c r="R34" s="52"/>
    </row>
    <row r="35" spans="1:18" ht="31.5" customHeight="1">
      <c r="A35" s="104" t="s">
        <v>2635</v>
      </c>
      <c r="B35" s="133"/>
      <c r="C35" s="134"/>
      <c r="D35" s="80" t="s">
        <v>1416</v>
      </c>
      <c r="E35" s="80" t="s">
        <v>2636</v>
      </c>
      <c r="F35" s="80">
        <v>9</v>
      </c>
      <c r="G35" s="80">
        <v>1E-3</v>
      </c>
      <c r="H35" s="81" t="s">
        <v>575</v>
      </c>
      <c r="I35" s="80">
        <v>3405</v>
      </c>
      <c r="J35" s="82">
        <v>3680</v>
      </c>
      <c r="N35" s="53"/>
      <c r="P35" s="52"/>
      <c r="Q35" s="52"/>
      <c r="R35" s="52"/>
    </row>
    <row r="36" spans="1:18" ht="49.5" customHeight="1">
      <c r="A36" s="421" t="s">
        <v>2637</v>
      </c>
      <c r="B36" s="2133"/>
      <c r="C36" s="2133"/>
      <c r="D36" s="103" t="s">
        <v>1416</v>
      </c>
      <c r="E36" s="103" t="s">
        <v>2530</v>
      </c>
      <c r="F36" s="103">
        <v>4.7</v>
      </c>
      <c r="G36" s="103">
        <v>5.4000000000000003E-3</v>
      </c>
      <c r="H36" s="176" t="s">
        <v>575</v>
      </c>
      <c r="I36" s="75">
        <v>2865</v>
      </c>
      <c r="J36" s="136">
        <v>3095</v>
      </c>
      <c r="N36" s="53"/>
      <c r="P36" s="52"/>
      <c r="Q36" s="52"/>
      <c r="R36" s="52"/>
    </row>
    <row r="37" spans="1:18" s="387" customFormat="1" ht="12" customHeight="1">
      <c r="A37" s="2169" t="s">
        <v>2638</v>
      </c>
      <c r="B37" s="2169"/>
      <c r="C37" s="2169"/>
      <c r="D37" s="2169"/>
      <c r="E37" s="2169"/>
      <c r="F37" s="2169"/>
      <c r="G37" s="2169"/>
      <c r="H37" s="2169"/>
      <c r="I37" s="2169"/>
      <c r="J37" s="2169"/>
      <c r="K37" s="52"/>
      <c r="L37" s="52"/>
      <c r="M37" s="1161"/>
      <c r="N37" s="53"/>
      <c r="O37" s="386"/>
      <c r="P37" s="52"/>
      <c r="Q37" s="52"/>
      <c r="R37" s="52"/>
    </row>
    <row r="38" spans="1:18" ht="81.75" customHeight="1">
      <c r="A38" s="104" t="s">
        <v>2639</v>
      </c>
      <c r="B38" s="2134"/>
      <c r="C38" s="2134"/>
      <c r="D38" s="80" t="s">
        <v>1416</v>
      </c>
      <c r="E38" s="80" t="s">
        <v>2640</v>
      </c>
      <c r="F38" s="80">
        <v>0.4</v>
      </c>
      <c r="G38" s="80">
        <v>1E-3</v>
      </c>
      <c r="H38" s="81" t="s">
        <v>575</v>
      </c>
      <c r="I38" s="75">
        <v>805</v>
      </c>
      <c r="J38" s="82">
        <v>870</v>
      </c>
      <c r="N38" s="53"/>
      <c r="P38" s="52"/>
      <c r="Q38" s="52"/>
      <c r="R38" s="52"/>
    </row>
    <row r="39" spans="1:18" ht="90" customHeight="1">
      <c r="A39" s="417" t="s">
        <v>2641</v>
      </c>
      <c r="B39" s="2134"/>
      <c r="C39" s="378"/>
      <c r="D39" s="80" t="s">
        <v>1731</v>
      </c>
      <c r="E39" s="80" t="s">
        <v>2642</v>
      </c>
      <c r="F39" s="80">
        <v>0.5</v>
      </c>
      <c r="G39" s="80">
        <v>2.9999999999999997E-4</v>
      </c>
      <c r="H39" s="81" t="s">
        <v>575</v>
      </c>
      <c r="I39" s="80">
        <v>1875</v>
      </c>
      <c r="J39" s="82">
        <v>2025</v>
      </c>
      <c r="N39" s="53"/>
      <c r="P39" s="52"/>
      <c r="Q39" s="52"/>
      <c r="R39" s="52"/>
    </row>
    <row r="40" spans="1:18" ht="90" customHeight="1">
      <c r="A40" s="104" t="s">
        <v>2643</v>
      </c>
      <c r="B40" s="2134"/>
      <c r="C40" s="378"/>
      <c r="D40" s="80" t="s">
        <v>1731</v>
      </c>
      <c r="E40" s="80" t="s">
        <v>2642</v>
      </c>
      <c r="F40" s="80">
        <v>0.5</v>
      </c>
      <c r="G40" s="80">
        <v>2.9999999999999997E-4</v>
      </c>
      <c r="H40" s="81" t="s">
        <v>575</v>
      </c>
      <c r="I40" s="80">
        <v>2040</v>
      </c>
      <c r="J40" s="82">
        <v>2205</v>
      </c>
      <c r="N40" s="53"/>
      <c r="P40" s="52"/>
      <c r="Q40" s="52"/>
      <c r="R40" s="52"/>
    </row>
    <row r="41" spans="1:18" ht="90" customHeight="1">
      <c r="A41" s="417" t="s">
        <v>2644</v>
      </c>
      <c r="B41" s="2311"/>
      <c r="C41" s="532"/>
      <c r="D41" s="80" t="s">
        <v>1988</v>
      </c>
      <c r="E41" s="80" t="s">
        <v>2645</v>
      </c>
      <c r="F41" s="80">
        <v>0.5</v>
      </c>
      <c r="G41" s="80">
        <v>2.8E-3</v>
      </c>
      <c r="H41" s="81" t="s">
        <v>575</v>
      </c>
      <c r="I41" s="80">
        <v>1875</v>
      </c>
      <c r="J41" s="136">
        <v>2025</v>
      </c>
      <c r="N41" s="53"/>
      <c r="P41" s="52"/>
      <c r="Q41" s="52"/>
      <c r="R41" s="52"/>
    </row>
    <row r="42" spans="1:18" ht="63" customHeight="1">
      <c r="A42" s="622" t="s">
        <v>2646</v>
      </c>
      <c r="B42" s="2311"/>
      <c r="C42" s="529"/>
      <c r="D42" s="99" t="s">
        <v>1988</v>
      </c>
      <c r="E42" s="99" t="s">
        <v>2645</v>
      </c>
      <c r="F42" s="99">
        <v>0.5</v>
      </c>
      <c r="G42" s="99">
        <v>2.8E-3</v>
      </c>
      <c r="H42" s="140" t="s">
        <v>575</v>
      </c>
      <c r="I42" s="103">
        <v>2040</v>
      </c>
      <c r="J42" s="136">
        <v>2205</v>
      </c>
      <c r="N42" s="53"/>
      <c r="P42" s="52"/>
      <c r="Q42" s="52"/>
      <c r="R42" s="52"/>
    </row>
    <row r="43" spans="1:18" ht="47.25" customHeight="1">
      <c r="A43" s="104" t="s">
        <v>2647</v>
      </c>
      <c r="B43" s="2134"/>
      <c r="C43" s="79"/>
      <c r="D43" s="2177" t="s">
        <v>1731</v>
      </c>
      <c r="E43" s="2177">
        <v>750</v>
      </c>
      <c r="F43" s="80"/>
      <c r="G43" s="80"/>
      <c r="H43" s="81" t="s">
        <v>1386</v>
      </c>
      <c r="I43" s="1899">
        <v>1725</v>
      </c>
      <c r="J43" s="1802">
        <v>1930</v>
      </c>
      <c r="K43" s="101"/>
      <c r="N43" s="53"/>
      <c r="P43" s="52"/>
      <c r="Q43" s="52"/>
      <c r="R43" s="52"/>
    </row>
    <row r="44" spans="1:18" ht="50.25" customHeight="1">
      <c r="A44" s="104" t="s">
        <v>2648</v>
      </c>
      <c r="B44" s="2134"/>
      <c r="C44" s="79"/>
      <c r="D44" s="2177"/>
      <c r="E44" s="2177"/>
      <c r="F44" s="80"/>
      <c r="G44" s="80"/>
      <c r="H44" s="81" t="s">
        <v>1386</v>
      </c>
      <c r="I44" s="1899">
        <v>1365</v>
      </c>
      <c r="J44" s="100">
        <v>1530</v>
      </c>
      <c r="K44" s="101"/>
      <c r="N44" s="1906"/>
      <c r="P44" s="52"/>
      <c r="Q44" s="52"/>
      <c r="R44" s="52"/>
    </row>
    <row r="45" spans="1:18" ht="60.75" customHeight="1">
      <c r="A45" s="510" t="s">
        <v>2649</v>
      </c>
      <c r="B45" s="625"/>
      <c r="C45" s="625"/>
      <c r="D45" s="492" t="s">
        <v>1416</v>
      </c>
      <c r="E45" s="492" t="s">
        <v>2650</v>
      </c>
      <c r="F45" s="492">
        <v>1.6</v>
      </c>
      <c r="G45" s="492">
        <v>5.0000000000000001E-3</v>
      </c>
      <c r="H45" s="492" t="s">
        <v>2599</v>
      </c>
      <c r="I45" s="492">
        <v>660</v>
      </c>
      <c r="J45" s="493">
        <v>715</v>
      </c>
      <c r="M45" s="1263"/>
      <c r="N45" s="71"/>
      <c r="P45" s="52"/>
      <c r="Q45" s="52"/>
      <c r="R45" s="52"/>
    </row>
    <row r="46" spans="1:18" s="387" customFormat="1" ht="68.25" customHeight="1">
      <c r="A46" s="104" t="s">
        <v>2651</v>
      </c>
      <c r="B46" s="79"/>
      <c r="C46" s="80" t="s">
        <v>2616</v>
      </c>
      <c r="D46" s="80" t="s">
        <v>740</v>
      </c>
      <c r="E46" s="80"/>
      <c r="F46" s="80"/>
      <c r="G46" s="80"/>
      <c r="H46" s="81" t="s">
        <v>1386</v>
      </c>
      <c r="I46" s="80">
        <v>55</v>
      </c>
      <c r="J46" s="82">
        <v>60</v>
      </c>
      <c r="K46" s="52"/>
      <c r="L46" s="52"/>
      <c r="M46" s="1161"/>
      <c r="N46" s="53"/>
      <c r="O46" s="386"/>
      <c r="P46" s="52"/>
      <c r="Q46" s="52"/>
      <c r="R46" s="52"/>
    </row>
    <row r="47" spans="1:18" ht="359.25" customHeight="1">
      <c r="A47" s="2124" t="s">
        <v>2652</v>
      </c>
      <c r="B47" s="2124"/>
      <c r="C47" s="2124"/>
      <c r="D47" s="2124"/>
      <c r="E47" s="2124"/>
      <c r="F47" s="2124"/>
      <c r="G47" s="2124"/>
      <c r="H47" s="2124"/>
      <c r="I47" s="2124"/>
      <c r="J47" s="2124"/>
      <c r="P47" s="52"/>
      <c r="Q47" s="52"/>
      <c r="R47" s="52"/>
    </row>
    <row r="48" spans="1:18">
      <c r="A48" s="70"/>
      <c r="D48" s="70"/>
      <c r="E48" s="70"/>
      <c r="F48" s="70"/>
      <c r="G48" s="70"/>
      <c r="H48" s="70"/>
      <c r="I48" s="70"/>
      <c r="J48" s="70"/>
      <c r="P48" s="52"/>
      <c r="Q48" s="52"/>
      <c r="R48" s="52"/>
    </row>
    <row r="49" spans="1:18">
      <c r="A49" s="70"/>
      <c r="D49" s="70"/>
      <c r="E49" s="70"/>
      <c r="F49" s="70"/>
      <c r="G49" s="70"/>
      <c r="H49" s="70"/>
      <c r="I49" s="70"/>
      <c r="J49" s="70"/>
      <c r="P49" s="52"/>
      <c r="Q49" s="52"/>
      <c r="R49" s="52"/>
    </row>
    <row r="50" spans="1:18">
      <c r="A50" s="70"/>
      <c r="D50" s="70"/>
      <c r="E50" s="70"/>
      <c r="F50" s="70"/>
      <c r="G50" s="70"/>
      <c r="H50" s="70"/>
      <c r="I50" s="70"/>
      <c r="J50" s="70"/>
      <c r="P50" s="52"/>
      <c r="Q50" s="52"/>
      <c r="R50" s="52"/>
    </row>
    <row r="51" spans="1:18">
      <c r="A51" s="70"/>
      <c r="D51" s="70"/>
      <c r="E51" s="70"/>
      <c r="F51" s="70"/>
      <c r="G51" s="70"/>
      <c r="H51" s="70"/>
      <c r="I51" s="70"/>
      <c r="J51" s="70"/>
      <c r="P51" s="52"/>
      <c r="Q51" s="52"/>
      <c r="R51" s="52"/>
    </row>
    <row r="52" spans="1:18">
      <c r="A52" s="70"/>
      <c r="D52" s="70"/>
      <c r="E52" s="70"/>
      <c r="F52" s="70"/>
      <c r="G52" s="70"/>
      <c r="H52" s="70"/>
      <c r="I52" s="70"/>
      <c r="J52" s="70"/>
      <c r="P52" s="52"/>
      <c r="Q52" s="52"/>
      <c r="R52" s="52"/>
    </row>
    <row r="53" spans="1:18">
      <c r="A53" s="70"/>
      <c r="D53" s="70"/>
      <c r="E53" s="70"/>
      <c r="F53" s="70"/>
      <c r="G53" s="70"/>
      <c r="H53" s="70"/>
      <c r="I53" s="70"/>
      <c r="J53" s="70"/>
      <c r="P53" s="52"/>
      <c r="Q53" s="52"/>
      <c r="R53" s="52"/>
    </row>
    <row r="54" spans="1:18">
      <c r="A54" s="70"/>
      <c r="D54" s="70"/>
      <c r="E54" s="70"/>
      <c r="F54" s="70"/>
      <c r="G54" s="70"/>
      <c r="H54" s="70"/>
      <c r="I54" s="70"/>
      <c r="J54" s="70"/>
      <c r="P54" s="52"/>
      <c r="Q54" s="52"/>
      <c r="R54" s="52"/>
    </row>
    <row r="55" spans="1:18">
      <c r="A55" s="70"/>
      <c r="D55" s="70"/>
      <c r="E55" s="70"/>
      <c r="F55" s="70"/>
      <c r="G55" s="70"/>
      <c r="H55" s="70"/>
      <c r="I55" s="70"/>
      <c r="J55" s="70"/>
      <c r="P55" s="52"/>
      <c r="Q55" s="52"/>
      <c r="R55" s="52"/>
    </row>
    <row r="56" spans="1:18">
      <c r="A56" s="70"/>
      <c r="D56" s="70"/>
      <c r="E56" s="70"/>
      <c r="F56" s="70"/>
      <c r="G56" s="70"/>
      <c r="H56" s="70"/>
      <c r="I56" s="70"/>
      <c r="J56" s="70"/>
      <c r="P56" s="52"/>
      <c r="Q56" s="52"/>
      <c r="R56" s="52"/>
    </row>
    <row r="57" spans="1:18">
      <c r="A57" s="70"/>
      <c r="D57" s="70"/>
      <c r="E57" s="70"/>
      <c r="F57" s="70"/>
      <c r="G57" s="70"/>
      <c r="H57" s="70"/>
      <c r="I57" s="70"/>
      <c r="J57" s="70"/>
      <c r="P57" s="52"/>
      <c r="Q57" s="52"/>
      <c r="R57" s="52"/>
    </row>
    <row r="58" spans="1:18">
      <c r="A58" s="70"/>
      <c r="D58" s="70"/>
      <c r="E58" s="70"/>
      <c r="F58" s="70"/>
      <c r="G58" s="70"/>
      <c r="H58" s="70"/>
      <c r="I58" s="70"/>
      <c r="J58" s="70"/>
      <c r="P58" s="52"/>
      <c r="Q58" s="52"/>
      <c r="R58" s="52"/>
    </row>
    <row r="59" spans="1:18">
      <c r="A59" s="70"/>
      <c r="D59" s="70"/>
      <c r="E59" s="70"/>
      <c r="F59" s="70"/>
      <c r="G59" s="70"/>
      <c r="H59" s="70"/>
      <c r="I59" s="70"/>
      <c r="J59" s="70"/>
      <c r="P59" s="52"/>
      <c r="Q59" s="52"/>
      <c r="R59" s="52"/>
    </row>
    <row r="60" spans="1:18">
      <c r="A60" s="70"/>
      <c r="D60" s="70"/>
      <c r="E60" s="70"/>
      <c r="F60" s="70"/>
      <c r="G60" s="70"/>
      <c r="H60" s="70"/>
      <c r="I60" s="70"/>
      <c r="J60" s="70"/>
      <c r="P60" s="52"/>
      <c r="Q60" s="52"/>
      <c r="R60" s="52"/>
    </row>
    <row r="61" spans="1:18">
      <c r="A61" s="70"/>
      <c r="D61" s="70"/>
      <c r="E61" s="70"/>
      <c r="F61" s="70"/>
      <c r="G61" s="70"/>
      <c r="H61" s="70"/>
      <c r="I61" s="70"/>
      <c r="J61" s="70"/>
      <c r="P61" s="52"/>
      <c r="Q61" s="52"/>
      <c r="R61" s="52"/>
    </row>
    <row r="62" spans="1:18">
      <c r="A62" s="70"/>
      <c r="D62" s="70"/>
      <c r="E62" s="70"/>
      <c r="F62" s="70"/>
      <c r="G62" s="70"/>
      <c r="H62" s="70"/>
      <c r="I62" s="70"/>
      <c r="J62" s="70"/>
      <c r="P62" s="52"/>
      <c r="Q62" s="52"/>
      <c r="R62" s="52"/>
    </row>
    <row r="63" spans="1:18">
      <c r="A63" s="70"/>
      <c r="D63" s="70"/>
      <c r="E63" s="70"/>
      <c r="F63" s="70"/>
      <c r="G63" s="70"/>
      <c r="H63" s="70"/>
      <c r="I63" s="70"/>
      <c r="J63" s="70"/>
      <c r="P63" s="52"/>
      <c r="Q63" s="52"/>
      <c r="R63" s="52"/>
    </row>
    <row r="64" spans="1:18">
      <c r="A64" s="70"/>
      <c r="D64" s="70"/>
      <c r="E64" s="70"/>
      <c r="F64" s="70"/>
      <c r="G64" s="70"/>
      <c r="H64" s="70"/>
      <c r="I64" s="70"/>
      <c r="J64" s="70"/>
      <c r="P64" s="52"/>
      <c r="Q64" s="52"/>
      <c r="R64" s="52"/>
    </row>
    <row r="65" spans="1:18">
      <c r="A65" s="70"/>
      <c r="D65" s="70"/>
      <c r="E65" s="70"/>
      <c r="F65" s="70"/>
      <c r="G65" s="70"/>
      <c r="H65" s="70"/>
      <c r="I65" s="70"/>
      <c r="J65" s="70"/>
      <c r="P65" s="52"/>
      <c r="Q65" s="52"/>
      <c r="R65" s="52"/>
    </row>
    <row r="66" spans="1:18">
      <c r="A66" s="70"/>
      <c r="D66" s="70"/>
      <c r="E66" s="70"/>
      <c r="F66" s="70"/>
      <c r="G66" s="70"/>
      <c r="H66" s="70"/>
      <c r="I66" s="188"/>
      <c r="J66" s="70"/>
      <c r="P66" s="52"/>
      <c r="Q66" s="52"/>
      <c r="R66" s="52"/>
    </row>
    <row r="67" spans="1:18">
      <c r="A67" s="70"/>
      <c r="D67" s="70"/>
      <c r="E67" s="70"/>
      <c r="F67" s="70"/>
      <c r="G67" s="70"/>
      <c r="H67" s="70"/>
      <c r="I67" s="70"/>
      <c r="J67" s="70"/>
      <c r="P67" s="52"/>
      <c r="Q67" s="52"/>
      <c r="R67" s="52"/>
    </row>
    <row r="68" spans="1:18">
      <c r="A68" s="70"/>
      <c r="D68" s="70"/>
      <c r="E68" s="70"/>
      <c r="F68" s="70"/>
      <c r="G68" s="70"/>
      <c r="H68" s="70"/>
      <c r="I68" s="70"/>
      <c r="J68" s="70"/>
      <c r="P68" s="52"/>
      <c r="Q68" s="52"/>
      <c r="R68" s="52"/>
    </row>
    <row r="69" spans="1:18">
      <c r="A69" s="70"/>
      <c r="D69" s="70"/>
      <c r="E69" s="70"/>
      <c r="F69" s="70"/>
      <c r="G69" s="70"/>
      <c r="H69" s="70"/>
      <c r="I69" s="70"/>
      <c r="J69" s="70"/>
      <c r="P69" s="52"/>
      <c r="Q69" s="52"/>
      <c r="R69" s="52"/>
    </row>
    <row r="70" spans="1:18">
      <c r="A70" s="70"/>
      <c r="D70" s="70"/>
      <c r="E70" s="70"/>
      <c r="F70" s="70"/>
      <c r="G70" s="70"/>
      <c r="H70" s="70"/>
      <c r="I70" s="70"/>
      <c r="J70" s="70"/>
      <c r="P70" s="52"/>
      <c r="Q70" s="52"/>
      <c r="R70" s="52"/>
    </row>
    <row r="71" spans="1:18">
      <c r="A71" s="70"/>
      <c r="D71" s="70"/>
      <c r="E71" s="70"/>
      <c r="F71" s="70"/>
      <c r="G71" s="70"/>
      <c r="H71" s="70"/>
      <c r="I71" s="70"/>
      <c r="J71" s="70"/>
      <c r="P71" s="52"/>
      <c r="Q71" s="52"/>
      <c r="R71" s="52"/>
    </row>
    <row r="72" spans="1:18">
      <c r="A72" s="70"/>
      <c r="D72" s="70"/>
      <c r="E72" s="70"/>
      <c r="F72" s="70"/>
      <c r="G72" s="70"/>
      <c r="H72" s="70"/>
      <c r="I72" s="70"/>
      <c r="J72" s="70"/>
      <c r="P72" s="52"/>
      <c r="Q72" s="52"/>
      <c r="R72" s="52"/>
    </row>
    <row r="73" spans="1:18">
      <c r="A73" s="70"/>
      <c r="D73" s="70"/>
      <c r="E73" s="70"/>
      <c r="F73" s="70"/>
      <c r="G73" s="70"/>
      <c r="H73" s="70"/>
      <c r="I73" s="70"/>
      <c r="J73" s="70"/>
      <c r="P73" s="52"/>
      <c r="Q73" s="52"/>
      <c r="R73" s="52"/>
    </row>
    <row r="74" spans="1:18">
      <c r="A74" s="70"/>
      <c r="D74" s="70"/>
      <c r="E74" s="70"/>
      <c r="F74" s="70"/>
      <c r="G74" s="70"/>
      <c r="H74" s="70"/>
      <c r="I74" s="70"/>
      <c r="J74" s="70"/>
      <c r="P74" s="52"/>
      <c r="Q74" s="52"/>
      <c r="R74" s="52"/>
    </row>
    <row r="75" spans="1:18">
      <c r="A75" s="70"/>
      <c r="D75" s="70"/>
      <c r="E75" s="70"/>
      <c r="F75" s="70"/>
      <c r="G75" s="70"/>
      <c r="H75" s="70"/>
      <c r="I75" s="70"/>
      <c r="J75" s="70"/>
      <c r="P75" s="52"/>
      <c r="Q75" s="52"/>
      <c r="R75" s="52"/>
    </row>
    <row r="76" spans="1:18">
      <c r="A76" s="70"/>
      <c r="D76" s="70"/>
      <c r="E76" s="70"/>
      <c r="F76" s="70"/>
      <c r="G76" s="70"/>
      <c r="H76" s="70"/>
      <c r="I76" s="70"/>
      <c r="J76" s="70"/>
      <c r="P76" s="52"/>
      <c r="Q76" s="52"/>
      <c r="R76" s="52"/>
    </row>
    <row r="77" spans="1:18">
      <c r="A77" s="70"/>
      <c r="D77" s="70"/>
      <c r="E77" s="70"/>
      <c r="F77" s="70"/>
      <c r="G77" s="70"/>
      <c r="H77" s="70"/>
      <c r="I77" s="70"/>
      <c r="J77" s="70"/>
      <c r="P77" s="52"/>
      <c r="Q77" s="52"/>
      <c r="R77" s="52"/>
    </row>
    <row r="78" spans="1:18">
      <c r="A78" s="70"/>
      <c r="D78" s="70"/>
      <c r="E78" s="70"/>
      <c r="F78" s="70"/>
      <c r="G78" s="70"/>
      <c r="H78" s="70"/>
      <c r="I78" s="70"/>
      <c r="J78" s="70"/>
      <c r="P78" s="52"/>
      <c r="Q78" s="52"/>
      <c r="R78" s="52"/>
    </row>
    <row r="79" spans="1:18">
      <c r="A79" s="70"/>
      <c r="D79" s="70"/>
      <c r="E79" s="70"/>
      <c r="F79" s="70"/>
      <c r="G79" s="70"/>
      <c r="H79" s="70"/>
      <c r="I79" s="70"/>
      <c r="J79" s="70"/>
      <c r="P79" s="52"/>
      <c r="Q79" s="52"/>
      <c r="R79" s="52"/>
    </row>
    <row r="80" spans="1:18">
      <c r="A80" s="70"/>
      <c r="D80" s="70"/>
      <c r="E80" s="70"/>
      <c r="F80" s="70"/>
      <c r="G80" s="70"/>
      <c r="H80" s="70"/>
      <c r="I80" s="70"/>
      <c r="J80" s="70"/>
      <c r="P80" s="52"/>
      <c r="Q80" s="52"/>
      <c r="R80" s="52"/>
    </row>
    <row r="81" spans="1:18">
      <c r="A81" s="70"/>
      <c r="D81" s="70"/>
      <c r="E81" s="70"/>
      <c r="F81" s="70"/>
      <c r="G81" s="70"/>
      <c r="H81" s="70"/>
      <c r="I81" s="70"/>
      <c r="J81" s="70"/>
      <c r="P81" s="52"/>
      <c r="Q81" s="52"/>
      <c r="R81" s="52"/>
    </row>
    <row r="82" spans="1:18">
      <c r="A82" s="70"/>
      <c r="D82" s="70"/>
      <c r="E82" s="70"/>
      <c r="F82" s="70"/>
      <c r="G82" s="70"/>
      <c r="H82" s="70"/>
      <c r="I82" s="70"/>
      <c r="J82" s="70"/>
      <c r="P82" s="52"/>
      <c r="Q82" s="52"/>
      <c r="R82" s="52"/>
    </row>
    <row r="83" spans="1:18">
      <c r="A83" s="70"/>
      <c r="D83" s="70"/>
      <c r="E83" s="70"/>
      <c r="F83" s="70"/>
      <c r="G83" s="70"/>
      <c r="H83" s="70"/>
      <c r="I83" s="70"/>
      <c r="J83" s="70"/>
      <c r="P83" s="52"/>
      <c r="Q83" s="52"/>
      <c r="R83" s="52"/>
    </row>
    <row r="84" spans="1:18">
      <c r="A84" s="70"/>
      <c r="D84" s="70"/>
      <c r="E84" s="70"/>
      <c r="F84" s="70"/>
      <c r="G84" s="70"/>
      <c r="H84" s="70"/>
      <c r="I84" s="70"/>
      <c r="J84" s="70"/>
      <c r="P84" s="52"/>
      <c r="Q84" s="52"/>
      <c r="R84" s="52"/>
    </row>
    <row r="85" spans="1:18">
      <c r="A85" s="70"/>
      <c r="D85" s="70"/>
      <c r="E85" s="70"/>
      <c r="F85" s="70"/>
      <c r="G85" s="70"/>
      <c r="H85" s="70"/>
      <c r="I85" s="70"/>
      <c r="J85" s="70"/>
      <c r="P85" s="52"/>
      <c r="Q85" s="52"/>
      <c r="R85" s="52"/>
    </row>
    <row r="86" spans="1:18">
      <c r="A86" s="70"/>
      <c r="D86" s="70"/>
      <c r="E86" s="70"/>
      <c r="F86" s="70"/>
      <c r="G86" s="70"/>
      <c r="H86" s="70"/>
      <c r="I86" s="70"/>
      <c r="J86" s="70"/>
      <c r="P86" s="52"/>
      <c r="Q86" s="52"/>
      <c r="R86" s="52"/>
    </row>
    <row r="87" spans="1:18">
      <c r="A87" s="70"/>
      <c r="D87" s="70"/>
      <c r="E87" s="70"/>
      <c r="F87" s="70"/>
      <c r="G87" s="70"/>
      <c r="H87" s="70"/>
      <c r="I87" s="70"/>
      <c r="J87" s="70"/>
      <c r="P87" s="52"/>
      <c r="Q87" s="52"/>
      <c r="R87" s="52"/>
    </row>
    <row r="88" spans="1:18">
      <c r="A88" s="70"/>
      <c r="D88" s="70"/>
      <c r="E88" s="70"/>
      <c r="F88" s="70"/>
      <c r="G88" s="70"/>
      <c r="H88" s="70"/>
      <c r="I88" s="70"/>
      <c r="J88" s="70"/>
      <c r="P88" s="52"/>
      <c r="Q88" s="52"/>
      <c r="R88" s="52"/>
    </row>
    <row r="89" spans="1:18">
      <c r="A89" s="70"/>
      <c r="D89" s="70"/>
      <c r="E89" s="70"/>
      <c r="F89" s="70"/>
      <c r="G89" s="70"/>
      <c r="H89" s="70"/>
      <c r="I89" s="70"/>
      <c r="J89" s="70"/>
      <c r="P89" s="52"/>
      <c r="Q89" s="52"/>
      <c r="R89" s="52"/>
    </row>
    <row r="90" spans="1:18">
      <c r="A90" s="70"/>
      <c r="D90" s="70"/>
      <c r="E90" s="70"/>
      <c r="F90" s="70"/>
      <c r="G90" s="70"/>
      <c r="H90" s="70"/>
      <c r="I90" s="70"/>
      <c r="J90" s="70"/>
      <c r="P90" s="52"/>
      <c r="Q90" s="52"/>
      <c r="R90" s="52"/>
    </row>
    <row r="91" spans="1:18">
      <c r="A91" s="70"/>
      <c r="D91" s="70"/>
      <c r="E91" s="70"/>
      <c r="F91" s="70"/>
      <c r="G91" s="70"/>
      <c r="H91" s="70"/>
      <c r="I91" s="70"/>
      <c r="J91" s="70"/>
      <c r="P91" s="52"/>
      <c r="Q91" s="52"/>
      <c r="R91" s="52"/>
    </row>
    <row r="92" spans="1:18">
      <c r="A92" s="70"/>
      <c r="D92" s="70"/>
      <c r="E92" s="70"/>
      <c r="F92" s="70"/>
      <c r="G92" s="70"/>
      <c r="H92" s="70"/>
      <c r="I92" s="70"/>
      <c r="J92" s="70"/>
      <c r="P92" s="52"/>
      <c r="Q92" s="52"/>
      <c r="R92" s="52"/>
    </row>
    <row r="93" spans="1:18">
      <c r="A93" s="70"/>
      <c r="D93" s="70"/>
      <c r="E93" s="70"/>
      <c r="F93" s="70"/>
      <c r="G93" s="70"/>
      <c r="H93" s="70"/>
      <c r="I93" s="70"/>
      <c r="J93" s="70"/>
      <c r="P93" s="52"/>
      <c r="Q93" s="52"/>
      <c r="R93" s="52"/>
    </row>
    <row r="94" spans="1:18">
      <c r="A94" s="70"/>
      <c r="D94" s="70"/>
      <c r="E94" s="70"/>
      <c r="F94" s="70"/>
      <c r="G94" s="70"/>
      <c r="H94" s="70"/>
      <c r="I94" s="70"/>
      <c r="J94" s="70"/>
      <c r="P94" s="52"/>
      <c r="Q94" s="52"/>
      <c r="R94" s="52"/>
    </row>
    <row r="95" spans="1:18">
      <c r="A95" s="70"/>
      <c r="D95" s="70"/>
      <c r="E95" s="70"/>
      <c r="F95" s="70"/>
      <c r="G95" s="70"/>
      <c r="H95" s="70"/>
      <c r="I95" s="70"/>
      <c r="J95" s="70"/>
      <c r="P95" s="52"/>
      <c r="Q95" s="52"/>
      <c r="R95" s="52"/>
    </row>
    <row r="96" spans="1:18">
      <c r="A96" s="70"/>
      <c r="D96" s="70"/>
      <c r="E96" s="70"/>
      <c r="F96" s="70"/>
      <c r="G96" s="70"/>
      <c r="H96" s="70"/>
      <c r="I96" s="70"/>
      <c r="J96" s="70"/>
      <c r="P96" s="52"/>
      <c r="Q96" s="52"/>
      <c r="R96" s="52"/>
    </row>
    <row r="97" spans="1:18">
      <c r="A97" s="70"/>
      <c r="D97" s="70"/>
      <c r="E97" s="70"/>
      <c r="F97" s="70"/>
      <c r="G97" s="70"/>
      <c r="H97" s="70"/>
      <c r="I97" s="70"/>
      <c r="J97" s="70"/>
      <c r="P97" s="52"/>
      <c r="Q97" s="52"/>
      <c r="R97" s="52"/>
    </row>
    <row r="98" spans="1:18">
      <c r="A98" s="70"/>
      <c r="D98" s="70"/>
      <c r="E98" s="70"/>
      <c r="F98" s="70"/>
      <c r="G98" s="70"/>
      <c r="H98" s="70"/>
      <c r="I98" s="70"/>
      <c r="J98" s="70"/>
      <c r="P98" s="52"/>
      <c r="Q98" s="52"/>
      <c r="R98" s="52"/>
    </row>
    <row r="99" spans="1:18">
      <c r="A99" s="70"/>
      <c r="D99" s="70"/>
      <c r="E99" s="70"/>
      <c r="F99" s="70"/>
      <c r="G99" s="70"/>
      <c r="H99" s="70"/>
      <c r="I99" s="70"/>
      <c r="J99" s="70"/>
      <c r="P99" s="52"/>
      <c r="Q99" s="52"/>
      <c r="R99" s="52"/>
    </row>
    <row r="100" spans="1:18">
      <c r="A100" s="70"/>
      <c r="D100" s="70"/>
      <c r="E100" s="70"/>
      <c r="F100" s="70"/>
      <c r="G100" s="70"/>
      <c r="H100" s="70"/>
      <c r="I100" s="70"/>
      <c r="J100" s="70"/>
      <c r="P100" s="52"/>
      <c r="Q100" s="52"/>
      <c r="R100" s="52"/>
    </row>
    <row r="101" spans="1:18">
      <c r="A101" s="70"/>
      <c r="D101" s="70"/>
      <c r="E101" s="70"/>
      <c r="F101" s="70"/>
      <c r="G101" s="70"/>
      <c r="H101" s="70"/>
      <c r="I101" s="70"/>
      <c r="J101" s="70"/>
      <c r="P101" s="52"/>
      <c r="Q101" s="52"/>
      <c r="R101" s="52"/>
    </row>
    <row r="102" spans="1:18">
      <c r="A102" s="70"/>
      <c r="D102" s="70"/>
      <c r="E102" s="70"/>
      <c r="F102" s="70"/>
      <c r="G102" s="70"/>
      <c r="H102" s="70"/>
      <c r="I102" s="70"/>
      <c r="J102" s="70"/>
      <c r="P102" s="52"/>
      <c r="Q102" s="52"/>
      <c r="R102" s="52"/>
    </row>
    <row r="103" spans="1:18">
      <c r="A103" s="70"/>
      <c r="D103" s="70"/>
      <c r="E103" s="70"/>
      <c r="F103" s="70"/>
      <c r="G103" s="70"/>
      <c r="H103" s="70"/>
      <c r="I103" s="70"/>
      <c r="J103" s="70"/>
      <c r="P103" s="52"/>
      <c r="Q103" s="52"/>
      <c r="R103" s="52"/>
    </row>
    <row r="104" spans="1:18">
      <c r="A104" s="70"/>
      <c r="D104" s="70"/>
      <c r="E104" s="70"/>
      <c r="F104" s="70"/>
      <c r="G104" s="70"/>
      <c r="H104" s="70"/>
      <c r="I104" s="70"/>
      <c r="J104" s="70"/>
      <c r="P104" s="52"/>
      <c r="Q104" s="52"/>
      <c r="R104" s="52"/>
    </row>
    <row r="105" spans="1:18">
      <c r="A105" s="70"/>
      <c r="D105" s="70"/>
      <c r="E105" s="70"/>
      <c r="F105" s="70"/>
      <c r="G105" s="70"/>
      <c r="H105" s="70"/>
      <c r="I105" s="70"/>
      <c r="J105" s="70"/>
      <c r="P105" s="52"/>
      <c r="Q105" s="52"/>
      <c r="R105" s="52"/>
    </row>
    <row r="106" spans="1:18">
      <c r="A106" s="70"/>
      <c r="D106" s="70"/>
      <c r="E106" s="70"/>
      <c r="F106" s="70"/>
      <c r="G106" s="70"/>
      <c r="H106" s="70"/>
      <c r="I106" s="70"/>
      <c r="J106" s="70"/>
      <c r="P106" s="52"/>
      <c r="Q106" s="52"/>
      <c r="R106" s="52"/>
    </row>
    <row r="107" spans="1:18">
      <c r="A107" s="70"/>
      <c r="D107" s="70"/>
      <c r="E107" s="70"/>
      <c r="F107" s="70"/>
      <c r="G107" s="70"/>
      <c r="H107" s="70"/>
      <c r="I107" s="70"/>
      <c r="J107" s="70"/>
      <c r="P107" s="52"/>
      <c r="Q107" s="52"/>
      <c r="R107" s="52"/>
    </row>
    <row r="108" spans="1:18">
      <c r="A108" s="70"/>
      <c r="D108" s="70"/>
      <c r="E108" s="70"/>
      <c r="F108" s="70"/>
      <c r="G108" s="70"/>
      <c r="H108" s="70"/>
      <c r="I108" s="70"/>
      <c r="J108" s="70"/>
      <c r="P108" s="52"/>
      <c r="Q108" s="52"/>
      <c r="R108" s="52"/>
    </row>
    <row r="109" spans="1:18">
      <c r="A109" s="70"/>
      <c r="D109" s="70"/>
      <c r="E109" s="70"/>
      <c r="F109" s="70"/>
      <c r="G109" s="70"/>
      <c r="H109" s="70"/>
      <c r="I109" s="70"/>
      <c r="J109" s="70"/>
      <c r="P109" s="52"/>
      <c r="Q109" s="52"/>
      <c r="R109" s="52"/>
    </row>
    <row r="110" spans="1:18">
      <c r="A110" s="70"/>
      <c r="D110" s="70"/>
      <c r="E110" s="70"/>
      <c r="F110" s="70"/>
      <c r="G110" s="70"/>
      <c r="H110" s="70"/>
      <c r="I110" s="70"/>
      <c r="J110" s="70"/>
      <c r="P110" s="52"/>
      <c r="Q110" s="52"/>
      <c r="R110" s="52"/>
    </row>
    <row r="111" spans="1:18">
      <c r="A111" s="70"/>
      <c r="D111" s="70"/>
      <c r="E111" s="70"/>
      <c r="F111" s="70"/>
      <c r="G111" s="70"/>
      <c r="H111" s="70"/>
      <c r="I111" s="70"/>
      <c r="J111" s="70"/>
      <c r="P111" s="52"/>
      <c r="Q111" s="52"/>
      <c r="R111" s="52"/>
    </row>
    <row r="112" spans="1:18">
      <c r="A112" s="70"/>
      <c r="D112" s="70"/>
      <c r="E112" s="70"/>
      <c r="F112" s="70"/>
      <c r="G112" s="70"/>
      <c r="H112" s="70"/>
      <c r="I112" s="70"/>
      <c r="J112" s="70"/>
      <c r="P112" s="52"/>
      <c r="Q112" s="52"/>
      <c r="R112" s="52"/>
    </row>
    <row r="113" spans="1:18">
      <c r="A113" s="70"/>
      <c r="D113" s="70"/>
      <c r="E113" s="70"/>
      <c r="F113" s="70"/>
      <c r="G113" s="70"/>
      <c r="H113" s="70"/>
      <c r="I113" s="70"/>
      <c r="J113" s="70"/>
      <c r="P113" s="52"/>
      <c r="Q113" s="52"/>
      <c r="R113" s="52"/>
    </row>
    <row r="114" spans="1:18">
      <c r="A114" s="70"/>
      <c r="D114" s="70"/>
      <c r="E114" s="70"/>
      <c r="F114" s="70"/>
      <c r="G114" s="70"/>
      <c r="H114" s="70"/>
      <c r="I114" s="70"/>
      <c r="J114" s="70"/>
      <c r="P114" s="52"/>
      <c r="Q114" s="52"/>
      <c r="R114" s="52"/>
    </row>
    <row r="115" spans="1:18">
      <c r="A115" s="70"/>
      <c r="D115" s="70"/>
      <c r="E115" s="70"/>
      <c r="F115" s="70"/>
      <c r="G115" s="70"/>
      <c r="H115" s="70"/>
      <c r="I115" s="70"/>
      <c r="J115" s="70"/>
      <c r="P115" s="52"/>
      <c r="Q115" s="52"/>
      <c r="R115" s="52"/>
    </row>
    <row r="116" spans="1:18">
      <c r="A116" s="70"/>
      <c r="D116" s="70"/>
      <c r="E116" s="70"/>
      <c r="F116" s="70"/>
      <c r="G116" s="70"/>
      <c r="H116" s="70"/>
      <c r="I116" s="70"/>
      <c r="J116" s="70"/>
      <c r="P116" s="52"/>
      <c r="Q116" s="52"/>
      <c r="R116" s="52"/>
    </row>
  </sheetData>
  <mergeCells count="22">
    <mergeCell ref="A1:B1"/>
    <mergeCell ref="A5:J5"/>
    <mergeCell ref="A7:A8"/>
    <mergeCell ref="B7:C8"/>
    <mergeCell ref="D7:G7"/>
    <mergeCell ref="H7:H8"/>
    <mergeCell ref="I7:I8"/>
    <mergeCell ref="J7:J8"/>
    <mergeCell ref="A9:J9"/>
    <mergeCell ref="A21:J21"/>
    <mergeCell ref="B22:C22"/>
    <mergeCell ref="B23:C23"/>
    <mergeCell ref="A32:J32"/>
    <mergeCell ref="B43:B44"/>
    <mergeCell ref="D43:D44"/>
    <mergeCell ref="E43:E44"/>
    <mergeCell ref="A47:J47"/>
    <mergeCell ref="B36:C36"/>
    <mergeCell ref="A37:J37"/>
    <mergeCell ref="B38:C38"/>
    <mergeCell ref="B39:B40"/>
    <mergeCell ref="B41:B42"/>
  </mergeCells>
  <hyperlinks>
    <hyperlink ref="A5" location="Меню!A1" display="ДЕЛИНИАТОРЫ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31.xml><?xml version="1.0" encoding="utf-8"?>
<worksheet xmlns="http://schemas.openxmlformats.org/spreadsheetml/2006/main" xmlns:r="http://schemas.openxmlformats.org/officeDocument/2006/relationships">
  <dimension ref="A1:AMJ46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2" width="15.85546875" style="52" customWidth="1"/>
    <col min="3" max="3" width="8.28515625" style="70" customWidth="1"/>
    <col min="4" max="4" width="0.140625" style="52" hidden="1" customWidth="1"/>
    <col min="5" max="5" width="1.5703125" style="52" hidden="1" customWidth="1"/>
    <col min="6" max="6" width="10.42578125" style="52" customWidth="1"/>
    <col min="7" max="7" width="14.42578125" style="52" customWidth="1"/>
    <col min="8" max="8" width="7.140625" style="52" customWidth="1"/>
    <col min="9" max="10" width="9.5703125" style="52" customWidth="1"/>
    <col min="11" max="11" width="7.42578125" style="52" customWidth="1"/>
    <col min="12" max="12" width="6.140625" style="52" customWidth="1"/>
    <col min="13" max="13" width="9.140625" style="52"/>
    <col min="14" max="14" width="10.28515625" style="52" customWidth="1"/>
    <col min="15" max="15" width="11.5703125" style="1161" customWidth="1"/>
    <col min="16" max="16" width="13.28515625" style="386" customWidth="1"/>
    <col min="17" max="17" width="14.140625" style="386" customWidth="1"/>
    <col min="18" max="18" width="12.5703125" style="386" customWidth="1"/>
    <col min="19" max="19" width="12.7109375" style="386" customWidth="1"/>
    <col min="20" max="1024" width="9.140625" style="386"/>
  </cols>
  <sheetData>
    <row r="1" spans="1:20" ht="31.5" customHeight="1">
      <c r="A1" s="2115"/>
      <c r="B1" s="2115"/>
      <c r="C1" s="52"/>
      <c r="R1" s="52"/>
      <c r="S1" s="52"/>
      <c r="T1" s="52"/>
    </row>
    <row r="2" spans="1:20">
      <c r="A2" s="60"/>
      <c r="B2" s="64"/>
      <c r="C2" s="60"/>
      <c r="D2" s="60"/>
      <c r="E2" s="60"/>
      <c r="F2" s="62"/>
      <c r="G2" s="62" t="s">
        <v>131</v>
      </c>
      <c r="H2" s="57" t="s">
        <v>2</v>
      </c>
      <c r="L2" s="60"/>
      <c r="M2" s="60"/>
      <c r="R2" s="52"/>
      <c r="S2" s="52"/>
      <c r="T2" s="52"/>
    </row>
    <row r="3" spans="1:20" ht="15.75" customHeight="1">
      <c r="A3" s="61" t="s">
        <v>4</v>
      </c>
      <c r="B3" s="58" t="s">
        <v>5</v>
      </c>
      <c r="C3" s="52"/>
      <c r="D3" s="60"/>
      <c r="E3" s="60"/>
      <c r="F3" s="62"/>
      <c r="G3" s="62" t="s">
        <v>132</v>
      </c>
      <c r="H3" s="57" t="s">
        <v>7</v>
      </c>
      <c r="K3" s="59"/>
      <c r="L3" s="60"/>
      <c r="M3" s="60"/>
      <c r="R3" s="52"/>
      <c r="S3" s="52"/>
      <c r="T3" s="52"/>
    </row>
    <row r="4" spans="1:20">
      <c r="B4" s="70"/>
      <c r="C4" s="52"/>
      <c r="D4" s="65"/>
      <c r="G4" s="65"/>
      <c r="I4" s="65"/>
      <c r="J4" s="65"/>
      <c r="K4" s="65"/>
      <c r="R4" s="52"/>
      <c r="S4" s="52"/>
      <c r="T4" s="52"/>
    </row>
    <row r="5" spans="1:20">
      <c r="A5" s="2116" t="s">
        <v>2653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7" t="s">
        <v>134</v>
      </c>
      <c r="B7" s="2117" t="s">
        <v>135</v>
      </c>
      <c r="C7" s="2316" t="s">
        <v>138</v>
      </c>
      <c r="D7" s="2316"/>
      <c r="E7" s="2316"/>
      <c r="F7" s="2316"/>
      <c r="G7" s="2316"/>
      <c r="H7" s="2316"/>
      <c r="I7" s="2316"/>
      <c r="J7" s="2203" t="s">
        <v>139</v>
      </c>
      <c r="K7" s="2119" t="s">
        <v>1649</v>
      </c>
      <c r="L7" s="2119" t="s">
        <v>141</v>
      </c>
      <c r="R7" s="52"/>
      <c r="S7" s="52"/>
      <c r="T7" s="52"/>
    </row>
    <row r="8" spans="1:20" ht="46.5" customHeight="1">
      <c r="A8" s="2117"/>
      <c r="B8" s="2117"/>
      <c r="C8" s="2119" t="s">
        <v>2654</v>
      </c>
      <c r="D8" s="2119"/>
      <c r="E8" s="2119"/>
      <c r="F8" s="68" t="s">
        <v>567</v>
      </c>
      <c r="G8" s="68" t="s">
        <v>568</v>
      </c>
      <c r="H8" s="68" t="s">
        <v>146</v>
      </c>
      <c r="I8" s="68" t="s">
        <v>144</v>
      </c>
      <c r="J8" s="2203"/>
      <c r="K8" s="2119"/>
      <c r="L8" s="2119"/>
      <c r="M8" s="70"/>
      <c r="N8" s="70"/>
      <c r="O8" s="1263"/>
      <c r="P8" s="388"/>
      <c r="R8" s="70"/>
      <c r="S8" s="70"/>
      <c r="T8" s="70"/>
    </row>
    <row r="9" spans="1:20">
      <c r="A9" s="2175" t="s">
        <v>2655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70"/>
      <c r="N9" s="70"/>
      <c r="O9" s="1263"/>
      <c r="P9" s="388"/>
      <c r="R9" s="52"/>
      <c r="S9" s="52"/>
      <c r="T9" s="52"/>
    </row>
    <row r="10" spans="1:20" ht="32.25" customHeight="1">
      <c r="A10" s="2151" t="s">
        <v>2656</v>
      </c>
      <c r="B10" s="2315"/>
      <c r="C10" s="2278" t="s">
        <v>2657</v>
      </c>
      <c r="D10" s="2278"/>
      <c r="E10" s="2278"/>
      <c r="F10" s="2210" t="s">
        <v>1731</v>
      </c>
      <c r="G10" s="75" t="s">
        <v>2658</v>
      </c>
      <c r="H10" s="75">
        <v>9</v>
      </c>
      <c r="I10" s="1900">
        <v>0.35</v>
      </c>
      <c r="J10" s="1226" t="s">
        <v>575</v>
      </c>
      <c r="K10" s="1900">
        <v>2985</v>
      </c>
      <c r="L10" s="102">
        <v>3340</v>
      </c>
      <c r="M10" s="101"/>
      <c r="P10" s="53"/>
      <c r="R10" s="52"/>
      <c r="S10" s="52"/>
      <c r="T10" s="52"/>
    </row>
    <row r="11" spans="1:20" ht="32.25" customHeight="1">
      <c r="A11" s="2151"/>
      <c r="B11" s="2315"/>
      <c r="C11" s="2278"/>
      <c r="D11" s="2278"/>
      <c r="E11" s="2278"/>
      <c r="F11" s="2210"/>
      <c r="G11" s="1899" t="s">
        <v>2661</v>
      </c>
      <c r="H11" s="80">
        <v>13</v>
      </c>
      <c r="I11" s="80">
        <v>0.6</v>
      </c>
      <c r="J11" s="81" t="s">
        <v>575</v>
      </c>
      <c r="K11" s="1899">
        <v>4245</v>
      </c>
      <c r="L11" s="82">
        <v>4755</v>
      </c>
      <c r="M11" s="101"/>
      <c r="P11" s="1906"/>
      <c r="R11" s="52"/>
      <c r="S11" s="52"/>
      <c r="T11" s="52"/>
    </row>
    <row r="12" spans="1:20" ht="28.5" customHeight="1">
      <c r="A12" s="2152" t="s">
        <v>2659</v>
      </c>
      <c r="B12" s="2134"/>
      <c r="C12" s="2278"/>
      <c r="D12" s="2278"/>
      <c r="E12" s="2278"/>
      <c r="F12" s="2210"/>
      <c r="G12" s="80" t="s">
        <v>2658</v>
      </c>
      <c r="H12" s="80">
        <v>8</v>
      </c>
      <c r="I12" s="80">
        <v>0.12</v>
      </c>
      <c r="J12" s="81" t="s">
        <v>575</v>
      </c>
      <c r="K12" s="1899">
        <v>2985</v>
      </c>
      <c r="L12" s="82">
        <v>3340</v>
      </c>
      <c r="M12" s="101"/>
      <c r="P12" s="1906"/>
      <c r="R12" s="52"/>
      <c r="S12" s="52"/>
      <c r="T12" s="52"/>
    </row>
    <row r="13" spans="1:20" ht="28.5" customHeight="1">
      <c r="A13" s="2152"/>
      <c r="B13" s="2134"/>
      <c r="C13" s="2278"/>
      <c r="D13" s="2278"/>
      <c r="E13" s="2278"/>
      <c r="F13" s="2210"/>
      <c r="G13" s="80" t="s">
        <v>2660</v>
      </c>
      <c r="H13" s="80"/>
      <c r="I13" s="80">
        <v>0.15</v>
      </c>
      <c r="J13" s="81" t="s">
        <v>575</v>
      </c>
      <c r="K13" s="1899">
        <v>3825</v>
      </c>
      <c r="L13" s="82">
        <v>4285</v>
      </c>
      <c r="M13" s="101"/>
      <c r="P13" s="1906"/>
      <c r="R13" s="52"/>
      <c r="S13" s="52"/>
      <c r="T13" s="52"/>
    </row>
    <row r="14" spans="1:20" ht="28.5" customHeight="1">
      <c r="A14" s="2152"/>
      <c r="B14" s="2134"/>
      <c r="C14" s="2278"/>
      <c r="D14" s="2278"/>
      <c r="E14" s="2278"/>
      <c r="F14" s="2210"/>
      <c r="G14" s="80" t="s">
        <v>2661</v>
      </c>
      <c r="H14" s="80">
        <v>13.5</v>
      </c>
      <c r="I14" s="80">
        <v>0.2</v>
      </c>
      <c r="J14" s="81" t="s">
        <v>575</v>
      </c>
      <c r="K14" s="1899">
        <v>4245</v>
      </c>
      <c r="L14" s="82">
        <v>4755</v>
      </c>
      <c r="M14" s="101"/>
      <c r="P14" s="1906"/>
      <c r="R14" s="52"/>
      <c r="S14" s="52"/>
      <c r="T14" s="52"/>
    </row>
    <row r="15" spans="1:20" ht="58.5" customHeight="1">
      <c r="A15" s="184" t="s">
        <v>2662</v>
      </c>
      <c r="B15" s="79"/>
      <c r="C15" s="2215" t="s">
        <v>2663</v>
      </c>
      <c r="D15" s="2215"/>
      <c r="E15" s="2215"/>
      <c r="F15" s="2210"/>
      <c r="G15" s="80" t="s">
        <v>2664</v>
      </c>
      <c r="H15" s="80"/>
      <c r="I15" s="80">
        <v>0.6</v>
      </c>
      <c r="J15" s="81" t="s">
        <v>575</v>
      </c>
      <c r="K15" s="1899">
        <v>6390</v>
      </c>
      <c r="L15" s="82">
        <v>7155</v>
      </c>
      <c r="M15" s="101"/>
      <c r="P15" s="1906"/>
      <c r="R15" s="52"/>
      <c r="S15" s="52"/>
      <c r="T15" s="52"/>
    </row>
    <row r="16" spans="1:20" ht="58.5" customHeight="1">
      <c r="A16" s="78" t="s">
        <v>2665</v>
      </c>
      <c r="B16" s="79"/>
      <c r="C16" s="2215"/>
      <c r="D16" s="2215"/>
      <c r="E16" s="2215"/>
      <c r="F16" s="2210"/>
      <c r="G16" s="99" t="s">
        <v>2666</v>
      </c>
      <c r="H16" s="99"/>
      <c r="I16" s="99">
        <v>0.2</v>
      </c>
      <c r="J16" s="81" t="s">
        <v>575</v>
      </c>
      <c r="K16" s="1902">
        <v>3115</v>
      </c>
      <c r="L16" s="136">
        <v>3485</v>
      </c>
      <c r="M16" s="101"/>
      <c r="P16" s="1906"/>
      <c r="R16" s="52"/>
      <c r="S16" s="52"/>
      <c r="T16" s="52"/>
    </row>
    <row r="17" spans="1:20" ht="58.5" customHeight="1">
      <c r="A17" s="182" t="s">
        <v>2667</v>
      </c>
      <c r="B17" s="79"/>
      <c r="C17" s="2215" t="s">
        <v>2663</v>
      </c>
      <c r="D17" s="2215"/>
      <c r="E17" s="2215"/>
      <c r="F17" s="360"/>
      <c r="G17" s="80" t="s">
        <v>2668</v>
      </c>
      <c r="H17" s="80"/>
      <c r="I17" s="80">
        <v>0.36</v>
      </c>
      <c r="J17" s="81" t="s">
        <v>575</v>
      </c>
      <c r="K17" s="1899">
        <v>5335</v>
      </c>
      <c r="L17" s="82">
        <v>5975</v>
      </c>
      <c r="M17" s="101"/>
      <c r="P17" s="1906"/>
      <c r="R17" s="52"/>
      <c r="S17" s="52"/>
      <c r="T17" s="52"/>
    </row>
    <row r="18" spans="1:20" ht="61.5" customHeight="1">
      <c r="A18" s="2015" t="s">
        <v>2669</v>
      </c>
      <c r="B18" s="2016"/>
      <c r="C18" s="2314" t="s">
        <v>2657</v>
      </c>
      <c r="D18" s="2314"/>
      <c r="E18" s="2314"/>
      <c r="F18" s="2013"/>
      <c r="G18" s="2013" t="s">
        <v>2670</v>
      </c>
      <c r="H18" s="2013"/>
      <c r="I18" s="2013">
        <v>0.45</v>
      </c>
      <c r="J18" s="2012" t="s">
        <v>2671</v>
      </c>
      <c r="K18" s="2013">
        <v>3065</v>
      </c>
      <c r="L18" s="2020">
        <v>3260</v>
      </c>
      <c r="P18" s="53"/>
      <c r="R18" s="52"/>
      <c r="S18" s="52"/>
      <c r="T18" s="52"/>
    </row>
    <row r="19" spans="1:20" ht="57" customHeight="1">
      <c r="A19" s="2008" t="s">
        <v>2672</v>
      </c>
      <c r="B19" s="2009"/>
      <c r="C19" s="2314"/>
      <c r="D19" s="2314"/>
      <c r="E19" s="2314"/>
      <c r="F19" s="2012"/>
      <c r="G19" s="2012" t="s">
        <v>2673</v>
      </c>
      <c r="H19" s="2012"/>
      <c r="I19" s="2012">
        <v>0.75</v>
      </c>
      <c r="J19" s="2012" t="s">
        <v>2671</v>
      </c>
      <c r="K19" s="2012">
        <v>4000</v>
      </c>
      <c r="L19" s="2019">
        <v>4260</v>
      </c>
      <c r="P19" s="1158"/>
      <c r="R19" s="52"/>
      <c r="S19" s="52"/>
      <c r="T19" s="52"/>
    </row>
    <row r="20" spans="1:20" ht="51" customHeight="1">
      <c r="A20" s="2021" t="s">
        <v>2674</v>
      </c>
      <c r="B20" s="2022"/>
      <c r="C20" s="2314"/>
      <c r="D20" s="2314"/>
      <c r="E20" s="2314"/>
      <c r="F20" s="2023"/>
      <c r="G20" s="2023" t="s">
        <v>2673</v>
      </c>
      <c r="H20" s="2023"/>
      <c r="I20" s="2023">
        <v>0.75</v>
      </c>
      <c r="J20" s="2012" t="s">
        <v>2671</v>
      </c>
      <c r="K20" s="2023">
        <v>4000</v>
      </c>
      <c r="L20" s="2024">
        <v>4260</v>
      </c>
      <c r="P20" s="1158"/>
      <c r="R20" s="52"/>
      <c r="S20" s="52"/>
      <c r="T20" s="52"/>
    </row>
    <row r="21" spans="1:20">
      <c r="A21" s="2175" t="s">
        <v>2675</v>
      </c>
      <c r="B21" s="2175"/>
      <c r="C21" s="2175"/>
      <c r="D21" s="2175"/>
      <c r="E21" s="2175"/>
      <c r="F21" s="2175"/>
      <c r="G21" s="2175"/>
      <c r="H21" s="2175"/>
      <c r="I21" s="2175"/>
      <c r="J21" s="2175"/>
      <c r="K21" s="2175"/>
      <c r="L21" s="2175"/>
      <c r="P21" s="53"/>
      <c r="R21" s="52"/>
      <c r="S21" s="52"/>
      <c r="T21" s="52"/>
    </row>
    <row r="22" spans="1:20" ht="51" customHeight="1">
      <c r="A22" s="182" t="s">
        <v>2676</v>
      </c>
      <c r="B22" s="133"/>
      <c r="C22" s="2278" t="s">
        <v>2677</v>
      </c>
      <c r="D22" s="2278"/>
      <c r="E22" s="2278"/>
      <c r="F22" s="457"/>
      <c r="G22" s="75" t="s">
        <v>2678</v>
      </c>
      <c r="H22" s="75"/>
      <c r="I22" s="75">
        <v>0.1</v>
      </c>
      <c r="J22" s="81" t="s">
        <v>575</v>
      </c>
      <c r="K22" s="1900">
        <v>945</v>
      </c>
      <c r="L22" s="102">
        <v>1060</v>
      </c>
      <c r="M22" s="101"/>
      <c r="P22" s="1906"/>
      <c r="R22" s="52"/>
      <c r="S22" s="52"/>
      <c r="T22" s="52"/>
    </row>
    <row r="23" spans="1:20" ht="51" customHeight="1">
      <c r="A23" s="182" t="s">
        <v>2679</v>
      </c>
      <c r="B23" s="79"/>
      <c r="C23" s="2278"/>
      <c r="D23" s="2278"/>
      <c r="E23" s="2278"/>
      <c r="F23" s="457"/>
      <c r="G23" s="80" t="s">
        <v>2073</v>
      </c>
      <c r="H23" s="80"/>
      <c r="I23" s="80">
        <v>0.01</v>
      </c>
      <c r="J23" s="81" t="s">
        <v>575</v>
      </c>
      <c r="K23" s="1899">
        <v>945</v>
      </c>
      <c r="L23" s="82">
        <v>1060</v>
      </c>
      <c r="M23" s="101"/>
      <c r="P23" s="1906"/>
      <c r="R23" s="52"/>
      <c r="S23" s="52"/>
      <c r="T23" s="52"/>
    </row>
    <row r="24" spans="1:20">
      <c r="A24" s="2175" t="s">
        <v>2680</v>
      </c>
      <c r="B24" s="2175"/>
      <c r="C24" s="2175"/>
      <c r="D24" s="2175"/>
      <c r="E24" s="2175"/>
      <c r="F24" s="2175"/>
      <c r="G24" s="2175"/>
      <c r="H24" s="2175"/>
      <c r="I24" s="2175"/>
      <c r="J24" s="2175"/>
      <c r="K24" s="2175"/>
      <c r="L24" s="2175"/>
      <c r="M24" s="101"/>
      <c r="P24" s="53"/>
      <c r="R24" s="52"/>
      <c r="S24" s="52"/>
      <c r="T24" s="52"/>
    </row>
    <row r="25" spans="1:20" ht="58.5" customHeight="1">
      <c r="A25" s="2151" t="s">
        <v>2681</v>
      </c>
      <c r="B25" s="133"/>
      <c r="C25" s="2122" t="s">
        <v>2663</v>
      </c>
      <c r="D25" s="2122"/>
      <c r="E25" s="2122"/>
      <c r="F25" s="457"/>
      <c r="G25" s="75" t="s">
        <v>2682</v>
      </c>
      <c r="H25" s="75"/>
      <c r="I25" s="75">
        <v>0.15</v>
      </c>
      <c r="J25" s="81" t="s">
        <v>575</v>
      </c>
      <c r="K25" s="1900">
        <v>2290</v>
      </c>
      <c r="L25" s="102">
        <v>2565</v>
      </c>
      <c r="M25" s="101"/>
      <c r="P25" s="1906"/>
      <c r="R25" s="52"/>
      <c r="S25" s="52"/>
      <c r="T25" s="52"/>
    </row>
    <row r="26" spans="1:20" ht="58.5" customHeight="1">
      <c r="A26" s="2151"/>
      <c r="B26" s="79"/>
      <c r="C26" s="2122"/>
      <c r="D26" s="2122"/>
      <c r="E26" s="2122"/>
      <c r="F26" s="626"/>
      <c r="G26" s="80" t="s">
        <v>2683</v>
      </c>
      <c r="H26" s="80"/>
      <c r="I26" s="80">
        <v>0.15</v>
      </c>
      <c r="J26" s="81" t="s">
        <v>575</v>
      </c>
      <c r="K26" s="1899">
        <v>2865</v>
      </c>
      <c r="L26" s="82">
        <v>3210</v>
      </c>
      <c r="M26" s="101"/>
      <c r="P26" s="1906"/>
      <c r="R26" s="52"/>
      <c r="S26" s="52"/>
      <c r="T26" s="52"/>
    </row>
    <row r="27" spans="1:20" ht="58.5" customHeight="1">
      <c r="A27" s="182" t="s">
        <v>2684</v>
      </c>
      <c r="B27" s="79"/>
      <c r="C27" s="2122"/>
      <c r="D27" s="2122"/>
      <c r="E27" s="2122"/>
      <c r="F27" s="360"/>
      <c r="G27" s="80" t="s">
        <v>2683</v>
      </c>
      <c r="H27" s="80"/>
      <c r="I27" s="80">
        <v>0.15</v>
      </c>
      <c r="J27" s="81" t="s">
        <v>575</v>
      </c>
      <c r="K27" s="1899">
        <v>3855</v>
      </c>
      <c r="L27" s="82">
        <v>4320</v>
      </c>
      <c r="M27" s="101"/>
      <c r="P27" s="1906"/>
      <c r="R27" s="52"/>
      <c r="S27" s="52"/>
      <c r="T27" s="52"/>
    </row>
    <row r="28" spans="1:20" ht="48.75" customHeight="1">
      <c r="A28" s="182" t="s">
        <v>2685</v>
      </c>
      <c r="B28" s="2216"/>
      <c r="C28" s="2122"/>
      <c r="D28" s="2122"/>
      <c r="E28" s="2122"/>
      <c r="F28" s="627"/>
      <c r="G28" s="80" t="s">
        <v>2686</v>
      </c>
      <c r="H28" s="80"/>
      <c r="I28" s="80">
        <v>0.16</v>
      </c>
      <c r="J28" s="81" t="s">
        <v>575</v>
      </c>
      <c r="K28" s="1899">
        <v>2980</v>
      </c>
      <c r="L28" s="82">
        <v>3335</v>
      </c>
      <c r="M28" s="101"/>
      <c r="P28" s="1906"/>
      <c r="R28" s="52"/>
      <c r="S28" s="52"/>
      <c r="T28" s="52"/>
    </row>
    <row r="29" spans="1:20" ht="48.75" customHeight="1">
      <c r="A29" s="402" t="s">
        <v>2687</v>
      </c>
      <c r="B29" s="2216"/>
      <c r="C29" s="2122"/>
      <c r="D29" s="2122"/>
      <c r="E29" s="2122"/>
      <c r="F29" s="457"/>
      <c r="G29" s="1902" t="s">
        <v>2686</v>
      </c>
      <c r="H29" s="99"/>
      <c r="I29" s="99">
        <v>0.16</v>
      </c>
      <c r="J29" s="81" t="s">
        <v>575</v>
      </c>
      <c r="K29" s="1902">
        <v>3825</v>
      </c>
      <c r="L29" s="136">
        <v>4285</v>
      </c>
      <c r="M29" s="101"/>
      <c r="P29" s="1906"/>
      <c r="R29" s="52"/>
      <c r="S29" s="52"/>
      <c r="T29" s="52"/>
    </row>
    <row r="30" spans="1:20">
      <c r="A30" s="2281" t="s">
        <v>2688</v>
      </c>
      <c r="B30" s="2281"/>
      <c r="C30" s="2281"/>
      <c r="D30" s="2281"/>
      <c r="E30" s="2281"/>
      <c r="F30" s="2281"/>
      <c r="G30" s="2281"/>
      <c r="H30" s="2281"/>
      <c r="I30" s="2281"/>
      <c r="J30" s="2281"/>
      <c r="K30" s="2281"/>
      <c r="L30" s="2281"/>
      <c r="M30" s="101"/>
      <c r="P30" s="53"/>
      <c r="R30" s="52"/>
      <c r="S30" s="52"/>
      <c r="T30" s="52"/>
    </row>
    <row r="31" spans="1:20" ht="63" customHeight="1">
      <c r="A31" s="361" t="s">
        <v>2689</v>
      </c>
      <c r="B31" s="73"/>
      <c r="C31" s="2214" t="s">
        <v>2616</v>
      </c>
      <c r="D31" s="2214"/>
      <c r="E31" s="2214"/>
      <c r="F31" s="628"/>
      <c r="G31" s="74" t="s">
        <v>2690</v>
      </c>
      <c r="H31" s="74">
        <v>30</v>
      </c>
      <c r="I31" s="74">
        <v>1.5</v>
      </c>
      <c r="J31" s="81" t="s">
        <v>575</v>
      </c>
      <c r="K31" s="1898">
        <v>12245</v>
      </c>
      <c r="L31" s="77">
        <v>13715</v>
      </c>
      <c r="M31" s="101"/>
      <c r="P31" s="1906"/>
      <c r="R31" s="52"/>
      <c r="S31" s="52"/>
      <c r="T31" s="52"/>
    </row>
    <row r="32" spans="1:20" ht="73.5" customHeight="1">
      <c r="A32" s="1897" t="s">
        <v>8632</v>
      </c>
      <c r="B32" s="98"/>
      <c r="C32" s="2214"/>
      <c r="D32" s="2214"/>
      <c r="E32" s="2214"/>
      <c r="F32" s="457"/>
      <c r="G32" s="80" t="s">
        <v>2691</v>
      </c>
      <c r="H32" s="80"/>
      <c r="I32" s="80">
        <v>2.5</v>
      </c>
      <c r="J32" s="81" t="s">
        <v>575</v>
      </c>
      <c r="K32" s="1899">
        <v>18235</v>
      </c>
      <c r="L32" s="82">
        <v>20425</v>
      </c>
      <c r="M32" s="101"/>
      <c r="P32" s="1906"/>
      <c r="R32" s="52"/>
      <c r="S32" s="52"/>
      <c r="T32" s="52"/>
    </row>
    <row r="33" spans="1:20" ht="57.75" customHeight="1">
      <c r="A33" s="2008" t="s">
        <v>2692</v>
      </c>
      <c r="B33" s="2009"/>
      <c r="C33" s="2312" t="s">
        <v>2693</v>
      </c>
      <c r="D33" s="2010"/>
      <c r="E33" s="2011"/>
      <c r="F33" s="2012"/>
      <c r="G33" s="2013" t="s">
        <v>2690</v>
      </c>
      <c r="H33" s="2013">
        <v>30</v>
      </c>
      <c r="I33" s="2013">
        <v>1.38</v>
      </c>
      <c r="J33" s="2012" t="s">
        <v>2671</v>
      </c>
      <c r="K33" s="2013">
        <v>12500</v>
      </c>
      <c r="L33" s="2014">
        <v>13300</v>
      </c>
      <c r="P33" s="1158"/>
      <c r="R33" s="52"/>
      <c r="S33" s="52"/>
      <c r="T33" s="52"/>
    </row>
    <row r="34" spans="1:20" ht="54.75" customHeight="1">
      <c r="A34" s="2015" t="s">
        <v>2692</v>
      </c>
      <c r="B34" s="2016"/>
      <c r="C34" s="2312"/>
      <c r="D34" s="2017"/>
      <c r="E34" s="2018"/>
      <c r="F34" s="2012"/>
      <c r="G34" s="2012" t="s">
        <v>2694</v>
      </c>
      <c r="H34" s="2012"/>
      <c r="I34" s="2012">
        <v>2.1</v>
      </c>
      <c r="J34" s="2012" t="s">
        <v>2671</v>
      </c>
      <c r="K34" s="2012">
        <v>17500</v>
      </c>
      <c r="L34" s="2019">
        <v>18620</v>
      </c>
      <c r="P34" s="1158"/>
      <c r="R34" s="52"/>
      <c r="S34" s="52"/>
      <c r="T34" s="52"/>
    </row>
    <row r="35" spans="1:20" ht="58.5" customHeight="1">
      <c r="A35" s="1896" t="s">
        <v>8633</v>
      </c>
      <c r="B35" s="133"/>
      <c r="C35" s="2122" t="s">
        <v>2663</v>
      </c>
      <c r="D35" s="2122"/>
      <c r="E35" s="2122"/>
      <c r="F35" s="360"/>
      <c r="G35" s="75" t="s">
        <v>2695</v>
      </c>
      <c r="H35" s="75"/>
      <c r="I35" s="75">
        <v>2.8</v>
      </c>
      <c r="J35" s="81" t="s">
        <v>575</v>
      </c>
      <c r="K35" s="1900">
        <v>31675</v>
      </c>
      <c r="L35" s="102">
        <v>35475</v>
      </c>
      <c r="M35" s="101"/>
      <c r="P35" s="1906"/>
      <c r="R35" s="52"/>
      <c r="S35" s="52"/>
      <c r="T35" s="52"/>
    </row>
    <row r="36" spans="1:20" ht="58.5" customHeight="1">
      <c r="A36" s="182" t="s">
        <v>2696</v>
      </c>
      <c r="B36" s="79"/>
      <c r="C36" s="2215" t="s">
        <v>1614</v>
      </c>
      <c r="D36" s="2215"/>
      <c r="E36" s="2215"/>
      <c r="F36" s="457"/>
      <c r="G36" s="80" t="s">
        <v>2697</v>
      </c>
      <c r="H36" s="80"/>
      <c r="I36" s="80">
        <v>0.35</v>
      </c>
      <c r="J36" s="81" t="s">
        <v>575</v>
      </c>
      <c r="K36" s="1899">
        <v>3845</v>
      </c>
      <c r="L36" s="82">
        <v>4305</v>
      </c>
      <c r="M36" s="101"/>
      <c r="P36" s="1906"/>
      <c r="R36" s="52"/>
      <c r="S36" s="52"/>
      <c r="T36" s="52"/>
    </row>
    <row r="37" spans="1:20" ht="58.5" customHeight="1">
      <c r="A37" s="182" t="s">
        <v>2698</v>
      </c>
      <c r="B37" s="79"/>
      <c r="C37" s="2313" t="s">
        <v>2616</v>
      </c>
      <c r="D37" s="2313"/>
      <c r="E37" s="2313"/>
      <c r="F37" s="360"/>
      <c r="G37" s="80" t="s">
        <v>2699</v>
      </c>
      <c r="H37" s="80"/>
      <c r="I37" s="80">
        <v>0.3</v>
      </c>
      <c r="J37" s="81" t="s">
        <v>575</v>
      </c>
      <c r="K37" s="1899">
        <v>3360</v>
      </c>
      <c r="L37" s="1802">
        <v>3765</v>
      </c>
      <c r="M37" s="101"/>
      <c r="P37" s="1906"/>
      <c r="R37" s="52"/>
      <c r="S37" s="52"/>
      <c r="T37" s="52"/>
    </row>
    <row r="38" spans="1:20" ht="58.5" customHeight="1">
      <c r="A38" s="428" t="s">
        <v>2700</v>
      </c>
      <c r="B38" s="629"/>
      <c r="C38" s="2313"/>
      <c r="D38" s="2313"/>
      <c r="E38" s="2313"/>
      <c r="F38" s="630"/>
      <c r="G38" s="399" t="s">
        <v>2701</v>
      </c>
      <c r="H38" s="399"/>
      <c r="I38" s="399">
        <v>0.33</v>
      </c>
      <c r="J38" s="399" t="s">
        <v>575</v>
      </c>
      <c r="K38" s="399">
        <v>5720</v>
      </c>
      <c r="L38" s="631">
        <v>5940</v>
      </c>
      <c r="M38" s="101"/>
      <c r="P38" s="53"/>
      <c r="R38" s="52"/>
      <c r="S38" s="52"/>
      <c r="T38" s="52"/>
    </row>
    <row r="39" spans="1:20">
      <c r="A39" s="2281" t="s">
        <v>2702</v>
      </c>
      <c r="B39" s="2281"/>
      <c r="C39" s="2281"/>
      <c r="D39" s="2281"/>
      <c r="E39" s="2281"/>
      <c r="F39" s="2281"/>
      <c r="G39" s="2281"/>
      <c r="H39" s="2281"/>
      <c r="I39" s="2281"/>
      <c r="J39" s="2281"/>
      <c r="K39" s="2281"/>
      <c r="L39" s="2281"/>
      <c r="M39" s="101"/>
      <c r="P39" s="53"/>
      <c r="R39" s="52"/>
      <c r="S39" s="52"/>
      <c r="T39" s="52"/>
    </row>
    <row r="40" spans="1:20" ht="63" customHeight="1">
      <c r="A40" s="361" t="s">
        <v>2703</v>
      </c>
      <c r="B40" s="73"/>
      <c r="C40" s="2192" t="s">
        <v>2677</v>
      </c>
      <c r="D40" s="2192"/>
      <c r="E40" s="2192"/>
      <c r="F40" s="74" t="s">
        <v>2357</v>
      </c>
      <c r="G40" s="74" t="s">
        <v>2704</v>
      </c>
      <c r="H40" s="74"/>
      <c r="I40" s="74"/>
      <c r="J40" s="149" t="s">
        <v>575</v>
      </c>
      <c r="K40" s="1898">
        <v>2640</v>
      </c>
      <c r="L40" s="77">
        <v>2960</v>
      </c>
      <c r="M40" s="101"/>
      <c r="P40" s="1906"/>
      <c r="R40" s="52"/>
      <c r="S40" s="52"/>
      <c r="T40" s="52"/>
    </row>
    <row r="41" spans="1:20" ht="14.25" hidden="1" customHeight="1">
      <c r="A41" s="632"/>
      <c r="B41" s="633"/>
      <c r="C41" s="2192"/>
      <c r="D41" s="2192"/>
      <c r="E41" s="2192"/>
      <c r="F41" s="99"/>
      <c r="G41" s="99"/>
      <c r="H41" s="99"/>
      <c r="I41" s="99"/>
      <c r="J41" s="99"/>
      <c r="K41" s="99">
        <v>150</v>
      </c>
      <c r="L41" s="136">
        <v>170</v>
      </c>
      <c r="M41" s="101"/>
      <c r="R41" s="52"/>
      <c r="S41" s="52"/>
      <c r="T41" s="52"/>
    </row>
    <row r="42" spans="1:20" ht="58.5" customHeight="1">
      <c r="A42" s="515" t="s">
        <v>2705</v>
      </c>
      <c r="B42" s="153"/>
      <c r="C42" s="2192"/>
      <c r="D42" s="2192"/>
      <c r="E42" s="2192"/>
      <c r="F42" s="630"/>
      <c r="G42" s="288" t="s">
        <v>2706</v>
      </c>
      <c r="H42" s="288"/>
      <c r="I42" s="288"/>
      <c r="J42" s="289" t="s">
        <v>575</v>
      </c>
      <c r="K42" s="1901">
        <v>155</v>
      </c>
      <c r="L42" s="290">
        <v>170</v>
      </c>
      <c r="M42" s="101"/>
      <c r="P42" s="1906"/>
      <c r="R42" s="52"/>
      <c r="S42" s="52"/>
      <c r="T42" s="52"/>
    </row>
    <row r="43" spans="1:20" ht="51.75" customHeight="1">
      <c r="A43" s="2142" t="s">
        <v>2707</v>
      </c>
      <c r="B43" s="2142"/>
      <c r="C43" s="2142"/>
      <c r="D43" s="2142"/>
      <c r="E43" s="2142"/>
      <c r="F43" s="2142"/>
      <c r="G43" s="2142"/>
      <c r="H43" s="2142"/>
      <c r="I43" s="2142"/>
      <c r="J43" s="2142"/>
      <c r="K43" s="2142"/>
      <c r="L43" s="2142"/>
      <c r="R43" s="52"/>
      <c r="S43" s="52"/>
      <c r="T43" s="52"/>
    </row>
    <row r="44" spans="1:20">
      <c r="R44" s="52"/>
      <c r="S44" s="52"/>
      <c r="T44" s="52"/>
    </row>
    <row r="45" spans="1:20">
      <c r="R45" s="52"/>
      <c r="S45" s="52"/>
      <c r="T45" s="52"/>
    </row>
    <row r="46" spans="1:20">
      <c r="K46" s="634"/>
      <c r="R46" s="52"/>
      <c r="S46" s="52"/>
      <c r="T46" s="52"/>
    </row>
  </sheetData>
  <mergeCells count="34">
    <mergeCell ref="A1:B1"/>
    <mergeCell ref="A5:L5"/>
    <mergeCell ref="A7:A8"/>
    <mergeCell ref="B7:B8"/>
    <mergeCell ref="C7:I7"/>
    <mergeCell ref="J7:J8"/>
    <mergeCell ref="K7:K8"/>
    <mergeCell ref="L7:L8"/>
    <mergeCell ref="C8:E8"/>
    <mergeCell ref="A9:L9"/>
    <mergeCell ref="A10:A11"/>
    <mergeCell ref="B10:B11"/>
    <mergeCell ref="C10:E14"/>
    <mergeCell ref="F10:F16"/>
    <mergeCell ref="A12:A14"/>
    <mergeCell ref="B12:B14"/>
    <mergeCell ref="C15:E16"/>
    <mergeCell ref="C17:E17"/>
    <mergeCell ref="C18:E20"/>
    <mergeCell ref="A21:L21"/>
    <mergeCell ref="C22:E23"/>
    <mergeCell ref="A24:L24"/>
    <mergeCell ref="A25:A26"/>
    <mergeCell ref="C25:E29"/>
    <mergeCell ref="B28:B29"/>
    <mergeCell ref="A30:L30"/>
    <mergeCell ref="C31:E32"/>
    <mergeCell ref="C40:E42"/>
    <mergeCell ref="A43:L43"/>
    <mergeCell ref="C33:C34"/>
    <mergeCell ref="C35:E35"/>
    <mergeCell ref="C36:E36"/>
    <mergeCell ref="C37:E38"/>
    <mergeCell ref="A39:L39"/>
  </mergeCells>
  <hyperlinks>
    <hyperlink ref="A5" location="Меню!A1" display="БЛОКИ ВОДОНАЛИВ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AMJ64"/>
  <sheetViews>
    <sheetView zoomScaleNormal="100" workbookViewId="0">
      <pane ySplit="9" topLeftCell="A10" activePane="bottomLeft" state="frozen"/>
      <selection pane="bottomLeft" activeCell="A6" sqref="A6:N6"/>
    </sheetView>
  </sheetViews>
  <sheetFormatPr defaultColWidth="9.140625" defaultRowHeight="15"/>
  <cols>
    <col min="1" max="1" width="15.140625" style="52" customWidth="1"/>
    <col min="2" max="2" width="13.5703125" style="52" customWidth="1"/>
    <col min="3" max="3" width="12.85546875" style="52" customWidth="1"/>
    <col min="4" max="4" width="10.42578125" style="70" customWidth="1"/>
    <col min="5" max="5" width="0.140625" style="52" hidden="1" customWidth="1"/>
    <col min="6" max="6" width="10.28515625" style="52" customWidth="1"/>
    <col min="7" max="7" width="10.7109375" style="52" customWidth="1"/>
    <col min="8" max="8" width="13.140625" style="52" customWidth="1"/>
    <col min="9" max="9" width="10" style="52" customWidth="1"/>
    <col min="10" max="10" width="7.140625" style="52" customWidth="1"/>
    <col min="11" max="12" width="9.5703125" style="52" customWidth="1"/>
    <col min="13" max="14" width="7.42578125" style="52" customWidth="1"/>
    <col min="15" max="15" width="9.140625" style="52"/>
    <col min="16" max="16" width="10.7109375" style="52" customWidth="1"/>
    <col min="17" max="17" width="10.5703125" style="1161" customWidth="1"/>
    <col min="18" max="18" width="12.5703125" style="386" customWidth="1"/>
    <col min="19" max="19" width="11.85546875" style="386" customWidth="1"/>
    <col min="20" max="20" width="12.85546875" style="386" customWidth="1"/>
    <col min="21" max="21" width="13.42578125" style="386" customWidth="1"/>
    <col min="22" max="1024" width="9.140625" style="386"/>
  </cols>
  <sheetData>
    <row r="1" spans="1:22" ht="34.5" customHeight="1">
      <c r="A1" s="2115"/>
      <c r="B1" s="2115"/>
      <c r="C1" s="1922"/>
      <c r="D1" s="1922"/>
      <c r="E1" s="1922"/>
      <c r="F1" s="1922"/>
      <c r="G1" s="1922"/>
      <c r="H1" s="1922"/>
      <c r="I1" s="1922"/>
      <c r="J1" s="1922"/>
      <c r="K1" s="1922"/>
      <c r="L1" s="1922"/>
      <c r="M1" s="1922"/>
      <c r="N1" s="1922"/>
      <c r="O1" s="1922"/>
      <c r="P1" s="1922"/>
      <c r="R1" s="1943"/>
      <c r="S1" s="1943"/>
      <c r="T1" s="1922"/>
      <c r="U1" s="1922"/>
      <c r="V1" s="1922"/>
    </row>
    <row r="2" spans="1:22">
      <c r="A2" s="1922"/>
      <c r="B2" s="1922"/>
      <c r="C2" s="1922"/>
      <c r="D2" s="1922"/>
      <c r="E2" s="1922"/>
      <c r="F2" s="1922"/>
      <c r="G2" s="1922"/>
      <c r="H2" s="1922"/>
      <c r="I2" s="1922"/>
      <c r="J2" s="1922"/>
      <c r="K2" s="1922"/>
      <c r="L2" s="1922"/>
      <c r="M2" s="1922"/>
      <c r="N2" s="1922"/>
      <c r="O2" s="1922"/>
      <c r="P2" s="1922"/>
      <c r="R2" s="1943"/>
      <c r="S2" s="1943"/>
      <c r="T2" s="1922"/>
      <c r="U2" s="1922"/>
      <c r="V2" s="1922"/>
    </row>
    <row r="3" spans="1:22">
      <c r="A3" s="60"/>
      <c r="B3" s="60"/>
      <c r="C3" s="64"/>
      <c r="D3" s="60"/>
      <c r="E3" s="60"/>
      <c r="F3" s="60"/>
      <c r="G3" s="56" t="s">
        <v>131</v>
      </c>
      <c r="H3" s="57" t="s">
        <v>2</v>
      </c>
      <c r="I3" s="59"/>
      <c r="J3" s="1922"/>
      <c r="K3" s="59"/>
      <c r="L3" s="59"/>
      <c r="M3" s="1922"/>
      <c r="N3" s="60"/>
      <c r="O3" s="60"/>
      <c r="P3" s="1922"/>
      <c r="R3" s="1943"/>
      <c r="S3" s="1943"/>
      <c r="T3" s="1922"/>
      <c r="U3" s="1922"/>
      <c r="V3" s="1922"/>
    </row>
    <row r="4" spans="1:22">
      <c r="A4" s="61" t="s">
        <v>4</v>
      </c>
      <c r="B4" s="58" t="s">
        <v>5</v>
      </c>
      <c r="C4" s="58"/>
      <c r="D4" s="1922"/>
      <c r="E4" s="60"/>
      <c r="F4" s="60"/>
      <c r="G4" s="56" t="s">
        <v>132</v>
      </c>
      <c r="H4" s="57" t="s">
        <v>7</v>
      </c>
      <c r="I4" s="59"/>
      <c r="J4" s="1922"/>
      <c r="K4" s="59"/>
      <c r="L4" s="59"/>
      <c r="M4" s="59"/>
      <c r="N4" s="60"/>
      <c r="O4" s="60"/>
      <c r="P4" s="1922"/>
      <c r="R4" s="1943"/>
      <c r="S4" s="1943"/>
      <c r="T4" s="1922"/>
      <c r="U4" s="1922"/>
      <c r="V4" s="1922"/>
    </row>
    <row r="5" spans="1:22">
      <c r="A5" s="1922"/>
      <c r="B5" s="1922"/>
      <c r="C5" s="1935"/>
      <c r="D5" s="1922"/>
      <c r="E5" s="1923"/>
      <c r="F5" s="1922"/>
      <c r="G5" s="1922"/>
      <c r="H5" s="1922"/>
      <c r="I5" s="1923"/>
      <c r="J5" s="1922"/>
      <c r="K5" s="1923"/>
      <c r="L5" s="1923"/>
      <c r="M5" s="1923"/>
      <c r="N5" s="1922"/>
      <c r="O5" s="1922"/>
      <c r="P5" s="1922"/>
      <c r="R5" s="1943"/>
      <c r="S5" s="1943"/>
      <c r="T5" s="1922"/>
      <c r="U5" s="1922"/>
      <c r="V5" s="1922"/>
    </row>
    <row r="6" spans="1:22">
      <c r="A6" s="2116" t="s">
        <v>8663</v>
      </c>
      <c r="B6" s="2116"/>
      <c r="C6" s="2116"/>
      <c r="D6" s="2116"/>
      <c r="E6" s="2116"/>
      <c r="F6" s="2116"/>
      <c r="G6" s="2116"/>
      <c r="H6" s="2116"/>
      <c r="I6" s="2116"/>
      <c r="J6" s="2116"/>
      <c r="K6" s="2116"/>
      <c r="L6" s="2116"/>
      <c r="M6" s="2116"/>
      <c r="N6" s="2116"/>
      <c r="O6" s="1922"/>
      <c r="P6" s="1922"/>
      <c r="R6" s="1943"/>
      <c r="S6" s="1943"/>
      <c r="T6" s="1922"/>
      <c r="U6" s="1922"/>
      <c r="V6" s="1922"/>
    </row>
    <row r="7" spans="1:22">
      <c r="A7" s="189"/>
      <c r="B7" s="1922"/>
      <c r="C7" s="1922"/>
      <c r="D7" s="1935"/>
      <c r="E7" s="1922"/>
      <c r="F7" s="1922"/>
      <c r="G7" s="1922"/>
      <c r="H7" s="1922"/>
      <c r="I7" s="1922"/>
      <c r="J7" s="1922"/>
      <c r="K7" s="1922"/>
      <c r="L7" s="1922"/>
      <c r="M7" s="1922"/>
      <c r="N7" s="1922"/>
      <c r="O7" s="1922"/>
      <c r="P7" s="1922"/>
      <c r="R7" s="1943"/>
      <c r="S7" s="1943"/>
      <c r="T7" s="1922"/>
      <c r="U7" s="1922"/>
      <c r="V7" s="1922"/>
    </row>
    <row r="8" spans="1:22" ht="12" customHeight="1">
      <c r="A8" s="2118" t="s">
        <v>563</v>
      </c>
      <c r="B8" s="2118" t="s">
        <v>562</v>
      </c>
      <c r="C8" s="2118" t="s">
        <v>135</v>
      </c>
      <c r="D8" s="2135" t="s">
        <v>138</v>
      </c>
      <c r="E8" s="2321"/>
      <c r="F8" s="2321"/>
      <c r="G8" s="2321"/>
      <c r="H8" s="2321"/>
      <c r="I8" s="2321"/>
      <c r="J8" s="2321"/>
      <c r="K8" s="2136"/>
      <c r="L8" s="2120" t="s">
        <v>139</v>
      </c>
      <c r="M8" s="2120" t="s">
        <v>565</v>
      </c>
      <c r="N8" s="2120" t="s">
        <v>141</v>
      </c>
      <c r="O8" s="1922"/>
      <c r="P8" s="1922"/>
      <c r="R8" s="1943"/>
      <c r="S8" s="1943"/>
      <c r="T8" s="1922"/>
      <c r="U8" s="1922"/>
      <c r="V8" s="1922"/>
    </row>
    <row r="9" spans="1:22" ht="36">
      <c r="A9" s="2320"/>
      <c r="B9" s="2320"/>
      <c r="C9" s="2320"/>
      <c r="D9" s="1924" t="s">
        <v>1609</v>
      </c>
      <c r="E9" s="635"/>
      <c r="F9" s="1925" t="s">
        <v>567</v>
      </c>
      <c r="G9" s="1925" t="s">
        <v>2708</v>
      </c>
      <c r="H9" s="1925" t="s">
        <v>8654</v>
      </c>
      <c r="I9" s="1925" t="s">
        <v>568</v>
      </c>
      <c r="J9" s="1925" t="s">
        <v>146</v>
      </c>
      <c r="K9" s="1925" t="s">
        <v>144</v>
      </c>
      <c r="L9" s="2322"/>
      <c r="M9" s="2322"/>
      <c r="N9" s="2322"/>
      <c r="O9" s="1935"/>
      <c r="P9" s="1935"/>
      <c r="Q9" s="1263"/>
      <c r="R9" s="1961"/>
      <c r="S9" s="1943"/>
      <c r="T9" s="1935"/>
      <c r="U9" s="1935"/>
      <c r="V9" s="1935"/>
    </row>
    <row r="10" spans="1:22">
      <c r="A10" s="2175" t="s">
        <v>2709</v>
      </c>
      <c r="B10" s="2175"/>
      <c r="C10" s="2175"/>
      <c r="D10" s="2175"/>
      <c r="E10" s="2175"/>
      <c r="F10" s="2175"/>
      <c r="G10" s="2175"/>
      <c r="H10" s="2175"/>
      <c r="I10" s="2175"/>
      <c r="J10" s="2175"/>
      <c r="K10" s="2175"/>
      <c r="L10" s="2175"/>
      <c r="M10" s="2175"/>
      <c r="N10" s="2175"/>
      <c r="O10" s="1937"/>
      <c r="P10" s="1935"/>
      <c r="Q10" s="1263"/>
      <c r="R10" s="1961"/>
      <c r="S10" s="1943"/>
      <c r="T10" s="1922"/>
      <c r="U10" s="1922"/>
      <c r="V10" s="1922"/>
    </row>
    <row r="11" spans="1:22" ht="31.5" customHeight="1">
      <c r="A11" s="1958" t="s">
        <v>2710</v>
      </c>
      <c r="B11" s="456"/>
      <c r="C11" s="456"/>
      <c r="D11" s="2176" t="s">
        <v>2711</v>
      </c>
      <c r="E11" s="1927"/>
      <c r="F11" s="2202" t="s">
        <v>1731</v>
      </c>
      <c r="G11" s="1933" t="s">
        <v>2712</v>
      </c>
      <c r="H11" s="1933">
        <v>40</v>
      </c>
      <c r="I11" s="1933">
        <v>1200</v>
      </c>
      <c r="J11" s="1933">
        <v>0.18</v>
      </c>
      <c r="K11" s="1933">
        <v>0.11</v>
      </c>
      <c r="L11" s="1947" t="s">
        <v>2713</v>
      </c>
      <c r="M11" s="1933">
        <v>200</v>
      </c>
      <c r="N11" s="1948">
        <v>215</v>
      </c>
      <c r="O11" s="101"/>
      <c r="P11" s="1922"/>
      <c r="Q11" s="1263"/>
      <c r="R11" s="1934"/>
      <c r="S11" s="1943"/>
      <c r="T11" s="1922"/>
      <c r="U11" s="1922"/>
      <c r="V11" s="1922"/>
    </row>
    <row r="12" spans="1:22" ht="28.5" customHeight="1">
      <c r="A12" s="1932" t="s">
        <v>2714</v>
      </c>
      <c r="B12" s="457"/>
      <c r="C12" s="457"/>
      <c r="D12" s="2176"/>
      <c r="E12" s="360"/>
      <c r="F12" s="2202"/>
      <c r="G12" s="1936" t="s">
        <v>2712</v>
      </c>
      <c r="H12" s="1938">
        <v>40</v>
      </c>
      <c r="I12" s="1936">
        <v>1500</v>
      </c>
      <c r="J12" s="1936">
        <v>0.32</v>
      </c>
      <c r="K12" s="1936">
        <v>0.13500000000000001</v>
      </c>
      <c r="L12" s="1956" t="s">
        <v>2713</v>
      </c>
      <c r="M12" s="1936">
        <v>220</v>
      </c>
      <c r="N12" s="100">
        <v>240</v>
      </c>
      <c r="O12" s="101"/>
      <c r="P12" s="1922"/>
      <c r="Q12" s="1263"/>
      <c r="R12" s="1934"/>
      <c r="S12" s="1943"/>
      <c r="T12" s="1922"/>
      <c r="U12" s="1922"/>
      <c r="V12" s="1922"/>
    </row>
    <row r="13" spans="1:22" ht="26.25" customHeight="1">
      <c r="A13" s="1932" t="s">
        <v>2715</v>
      </c>
      <c r="B13" s="457"/>
      <c r="C13" s="457"/>
      <c r="D13" s="2176"/>
      <c r="E13" s="1927"/>
      <c r="F13" s="2202"/>
      <c r="G13" s="1933" t="s">
        <v>2712</v>
      </c>
      <c r="H13" s="1936">
        <v>40</v>
      </c>
      <c r="I13" s="1933">
        <v>1800</v>
      </c>
      <c r="J13" s="1933">
        <v>0.4</v>
      </c>
      <c r="K13" s="1933">
        <v>0.16200000000000001</v>
      </c>
      <c r="L13" s="1956" t="s">
        <v>2713</v>
      </c>
      <c r="M13" s="1933">
        <v>250</v>
      </c>
      <c r="N13" s="1948">
        <v>270</v>
      </c>
      <c r="O13" s="101"/>
      <c r="P13" s="1922"/>
      <c r="Q13" s="1263"/>
      <c r="R13" s="1934"/>
      <c r="S13" s="1943"/>
      <c r="T13" s="1922"/>
      <c r="U13" s="1922"/>
      <c r="V13" s="1922"/>
    </row>
    <row r="14" spans="1:22" ht="26.25" customHeight="1">
      <c r="A14" s="1932" t="s">
        <v>2716</v>
      </c>
      <c r="B14" s="457"/>
      <c r="C14" s="457"/>
      <c r="D14" s="2176"/>
      <c r="E14" s="1927"/>
      <c r="F14" s="2202"/>
      <c r="G14" s="1933" t="s">
        <v>2712</v>
      </c>
      <c r="H14" s="1936">
        <v>40</v>
      </c>
      <c r="I14" s="1933">
        <v>2000</v>
      </c>
      <c r="J14" s="1933">
        <v>0.45</v>
      </c>
      <c r="K14" s="1933">
        <v>0.18</v>
      </c>
      <c r="L14" s="1956" t="s">
        <v>2713</v>
      </c>
      <c r="M14" s="1933">
        <v>265</v>
      </c>
      <c r="N14" s="1948">
        <v>285</v>
      </c>
      <c r="O14" s="101"/>
      <c r="P14" s="1922"/>
      <c r="Q14" s="1263"/>
      <c r="R14" s="1934"/>
      <c r="S14" s="1943"/>
      <c r="T14" s="1922"/>
      <c r="U14" s="1922"/>
      <c r="V14" s="1922"/>
    </row>
    <row r="15" spans="1:22" ht="29.25" customHeight="1">
      <c r="A15" s="1932" t="s">
        <v>2717</v>
      </c>
      <c r="B15" s="457"/>
      <c r="C15" s="457"/>
      <c r="D15" s="2176"/>
      <c r="E15" s="1927"/>
      <c r="F15" s="2202"/>
      <c r="G15" s="1933" t="s">
        <v>2712</v>
      </c>
      <c r="H15" s="1936">
        <v>40</v>
      </c>
      <c r="I15" s="1933">
        <v>2500</v>
      </c>
      <c r="J15" s="1933">
        <v>0.56599999999999995</v>
      </c>
      <c r="K15" s="1933">
        <v>0.23</v>
      </c>
      <c r="L15" s="1956" t="s">
        <v>2713</v>
      </c>
      <c r="M15" s="1933">
        <v>305</v>
      </c>
      <c r="N15" s="1948">
        <v>330</v>
      </c>
      <c r="O15" s="101"/>
      <c r="P15" s="1922"/>
      <c r="Q15" s="1264"/>
      <c r="R15" s="1934"/>
      <c r="S15" s="1943"/>
      <c r="T15" s="1922"/>
      <c r="U15" s="1922"/>
      <c r="V15" s="1922"/>
    </row>
    <row r="16" spans="1:22" ht="30" customHeight="1">
      <c r="A16" s="1932" t="s">
        <v>2710</v>
      </c>
      <c r="B16" s="457"/>
      <c r="C16" s="457"/>
      <c r="D16" s="2201" t="s">
        <v>1614</v>
      </c>
      <c r="E16" s="1927"/>
      <c r="F16" s="2202"/>
      <c r="G16" s="1933" t="s">
        <v>2712</v>
      </c>
      <c r="H16" s="1936">
        <v>40</v>
      </c>
      <c r="I16" s="1933">
        <v>1200</v>
      </c>
      <c r="J16" s="1933"/>
      <c r="K16" s="1933">
        <v>0.11</v>
      </c>
      <c r="L16" s="1947" t="s">
        <v>158</v>
      </c>
      <c r="M16" s="1933">
        <v>275</v>
      </c>
      <c r="N16" s="1948">
        <v>295</v>
      </c>
      <c r="O16" s="101"/>
      <c r="P16" s="1922"/>
      <c r="Q16" s="1265"/>
      <c r="R16" s="1942"/>
      <c r="S16" s="1943"/>
      <c r="T16" s="1922"/>
      <c r="U16" s="1922"/>
      <c r="V16" s="1922"/>
    </row>
    <row r="17" spans="1:1024" ht="25.5" customHeight="1">
      <c r="A17" s="1932" t="s">
        <v>2714</v>
      </c>
      <c r="B17" s="457"/>
      <c r="C17" s="457"/>
      <c r="D17" s="2201"/>
      <c r="E17" s="1927"/>
      <c r="F17" s="2202"/>
      <c r="G17" s="1933" t="s">
        <v>2712</v>
      </c>
      <c r="H17" s="1936">
        <v>40</v>
      </c>
      <c r="I17" s="1933">
        <v>1500</v>
      </c>
      <c r="J17" s="1933"/>
      <c r="K17" s="1933">
        <v>0.13500000000000001</v>
      </c>
      <c r="L17" s="1947" t="s">
        <v>158</v>
      </c>
      <c r="M17" s="1933">
        <v>320</v>
      </c>
      <c r="N17" s="1948">
        <v>345</v>
      </c>
      <c r="O17" s="101"/>
      <c r="P17" s="1922"/>
      <c r="Q17" s="1265"/>
      <c r="R17" s="1942"/>
      <c r="S17" s="1943"/>
      <c r="T17" s="1922"/>
      <c r="U17" s="1922"/>
      <c r="V17" s="1922"/>
    </row>
    <row r="18" spans="1:1024" ht="28.5" customHeight="1">
      <c r="A18" s="1932" t="s">
        <v>2715</v>
      </c>
      <c r="B18" s="457"/>
      <c r="C18" s="457"/>
      <c r="D18" s="2201"/>
      <c r="E18" s="1927"/>
      <c r="F18" s="2202"/>
      <c r="G18" s="1933" t="s">
        <v>2712</v>
      </c>
      <c r="H18" s="1936">
        <v>40</v>
      </c>
      <c r="I18" s="1933">
        <v>1800</v>
      </c>
      <c r="J18" s="1933">
        <v>0.4</v>
      </c>
      <c r="K18" s="1933">
        <v>0.16200000000000001</v>
      </c>
      <c r="L18" s="1947" t="s">
        <v>158</v>
      </c>
      <c r="M18" s="1933">
        <v>365</v>
      </c>
      <c r="N18" s="1948">
        <v>390</v>
      </c>
      <c r="O18" s="101"/>
      <c r="P18" s="1922"/>
      <c r="Q18" s="1265"/>
      <c r="R18" s="1942"/>
      <c r="S18" s="1943"/>
      <c r="T18" s="1922"/>
      <c r="U18" s="1922"/>
      <c r="V18" s="1922"/>
      <c r="W18" s="1943"/>
      <c r="X18" s="1943"/>
      <c r="Y18" s="1943"/>
      <c r="Z18" s="1943"/>
      <c r="AA18" s="1943"/>
      <c r="AB18" s="1943"/>
      <c r="AC18" s="1943"/>
      <c r="AD18" s="1943"/>
      <c r="AE18" s="1943"/>
      <c r="AF18" s="1943"/>
      <c r="AG18" s="1943"/>
      <c r="AH18" s="1943"/>
      <c r="AI18" s="1943"/>
      <c r="AJ18" s="1943"/>
      <c r="AK18" s="1943"/>
      <c r="AL18" s="1943"/>
      <c r="AM18" s="1943"/>
      <c r="AN18" s="1943"/>
      <c r="AO18" s="1943"/>
      <c r="AP18" s="1943"/>
      <c r="AQ18" s="1943"/>
      <c r="AR18" s="1943"/>
      <c r="AS18" s="1943"/>
      <c r="AT18" s="1943"/>
      <c r="AU18" s="1943"/>
      <c r="AV18" s="1943"/>
      <c r="AW18" s="1943"/>
      <c r="AX18" s="1943"/>
      <c r="AY18" s="1943"/>
      <c r="AZ18" s="1943"/>
      <c r="BA18" s="1943"/>
      <c r="BB18" s="1943"/>
      <c r="BC18" s="1943"/>
      <c r="BD18" s="1943"/>
      <c r="BE18" s="1943"/>
      <c r="BF18" s="1943"/>
      <c r="BG18" s="1943"/>
      <c r="BH18" s="1943"/>
      <c r="BI18" s="1943"/>
      <c r="BJ18" s="1943"/>
      <c r="BK18" s="1943"/>
      <c r="BL18" s="1943"/>
      <c r="BM18" s="1943"/>
      <c r="BN18" s="1943"/>
      <c r="BO18" s="1943"/>
      <c r="BP18" s="1943"/>
      <c r="BQ18" s="1943"/>
      <c r="BR18" s="1943"/>
      <c r="BS18" s="1943"/>
      <c r="BT18" s="1943"/>
      <c r="BU18" s="1943"/>
      <c r="BV18" s="1943"/>
      <c r="BW18" s="1943"/>
      <c r="BX18" s="1943"/>
      <c r="BY18" s="1943"/>
      <c r="BZ18" s="1943"/>
      <c r="CA18" s="1943"/>
      <c r="CB18" s="1943"/>
      <c r="CC18" s="1943"/>
      <c r="CD18" s="1943"/>
      <c r="CE18" s="1943"/>
      <c r="CF18" s="1943"/>
      <c r="CG18" s="1943"/>
      <c r="CH18" s="1943"/>
      <c r="CI18" s="1943"/>
      <c r="CJ18" s="1943"/>
      <c r="CK18" s="1943"/>
      <c r="CL18" s="1943"/>
      <c r="CM18" s="1943"/>
      <c r="CN18" s="1943"/>
      <c r="CO18" s="1943"/>
      <c r="CP18" s="1943"/>
      <c r="CQ18" s="1943"/>
      <c r="CR18" s="1943"/>
      <c r="CS18" s="1943"/>
      <c r="CT18" s="1943"/>
      <c r="CU18" s="1943"/>
      <c r="CV18" s="1943"/>
      <c r="CW18" s="1943"/>
      <c r="CX18" s="1943"/>
      <c r="CY18" s="1943"/>
      <c r="CZ18" s="1943"/>
      <c r="DA18" s="1943"/>
      <c r="DB18" s="1943"/>
      <c r="DC18" s="1943"/>
      <c r="DD18" s="1943"/>
      <c r="DE18" s="1943"/>
      <c r="DF18" s="1943"/>
      <c r="DG18" s="1943"/>
      <c r="DH18" s="1943"/>
      <c r="DI18" s="1943"/>
      <c r="DJ18" s="1943"/>
      <c r="DK18" s="1943"/>
      <c r="DL18" s="1943"/>
      <c r="DM18" s="1943"/>
      <c r="DN18" s="1943"/>
      <c r="DO18" s="1943"/>
      <c r="DP18" s="1943"/>
      <c r="DQ18" s="1943"/>
      <c r="DR18" s="1943"/>
      <c r="DS18" s="1943"/>
      <c r="DT18" s="1943"/>
      <c r="DU18" s="1943"/>
      <c r="DV18" s="1943"/>
      <c r="DW18" s="1943"/>
      <c r="DX18" s="1943"/>
      <c r="DY18" s="1943"/>
      <c r="DZ18" s="1943"/>
      <c r="EA18" s="1943"/>
      <c r="EB18" s="1943"/>
      <c r="EC18" s="1943"/>
      <c r="ED18" s="1943"/>
      <c r="EE18" s="1943"/>
      <c r="EF18" s="1943"/>
      <c r="EG18" s="1943"/>
      <c r="EH18" s="1943"/>
      <c r="EI18" s="1943"/>
      <c r="EJ18" s="1943"/>
      <c r="EK18" s="1943"/>
      <c r="EL18" s="1943"/>
      <c r="EM18" s="1943"/>
      <c r="EN18" s="1943"/>
      <c r="EO18" s="1943"/>
      <c r="EP18" s="1943"/>
      <c r="EQ18" s="1943"/>
      <c r="ER18" s="1943"/>
      <c r="ES18" s="1943"/>
      <c r="ET18" s="1943"/>
      <c r="EU18" s="1943"/>
      <c r="EV18" s="1943"/>
      <c r="EW18" s="1943"/>
      <c r="EX18" s="1943"/>
      <c r="EY18" s="1943"/>
      <c r="EZ18" s="1943"/>
      <c r="FA18" s="1943"/>
      <c r="FB18" s="1943"/>
      <c r="FC18" s="1943"/>
      <c r="FD18" s="1943"/>
      <c r="FE18" s="1943"/>
      <c r="FF18" s="1943"/>
      <c r="FG18" s="1943"/>
      <c r="FH18" s="1943"/>
      <c r="FI18" s="1943"/>
      <c r="FJ18" s="1943"/>
      <c r="FK18" s="1943"/>
      <c r="FL18" s="1943"/>
      <c r="FM18" s="1943"/>
      <c r="FN18" s="1943"/>
      <c r="FO18" s="1943"/>
      <c r="FP18" s="1943"/>
      <c r="FQ18" s="1943"/>
      <c r="FR18" s="1943"/>
      <c r="FS18" s="1943"/>
      <c r="FT18" s="1943"/>
      <c r="FU18" s="1943"/>
      <c r="FV18" s="1943"/>
      <c r="FW18" s="1943"/>
      <c r="FX18" s="1943"/>
      <c r="FY18" s="1943"/>
      <c r="FZ18" s="1943"/>
      <c r="GA18" s="1943"/>
      <c r="GB18" s="1943"/>
      <c r="GC18" s="1943"/>
      <c r="GD18" s="1943"/>
      <c r="GE18" s="1943"/>
      <c r="GF18" s="1943"/>
      <c r="GG18" s="1943"/>
      <c r="GH18" s="1943"/>
      <c r="GI18" s="1943"/>
      <c r="GJ18" s="1943"/>
      <c r="GK18" s="1943"/>
      <c r="GL18" s="1943"/>
      <c r="GM18" s="1943"/>
      <c r="GN18" s="1943"/>
      <c r="GO18" s="1943"/>
      <c r="GP18" s="1943"/>
      <c r="GQ18" s="1943"/>
      <c r="GR18" s="1943"/>
      <c r="GS18" s="1943"/>
      <c r="GT18" s="1943"/>
      <c r="GU18" s="1943"/>
      <c r="GV18" s="1943"/>
      <c r="GW18" s="1943"/>
      <c r="GX18" s="1943"/>
      <c r="GY18" s="1943"/>
      <c r="GZ18" s="1943"/>
      <c r="HA18" s="1943"/>
      <c r="HB18" s="1943"/>
      <c r="HC18" s="1943"/>
      <c r="HD18" s="1943"/>
      <c r="HE18" s="1943"/>
      <c r="HF18" s="1943"/>
      <c r="HG18" s="1943"/>
      <c r="HH18" s="1943"/>
      <c r="HI18" s="1943"/>
      <c r="HJ18" s="1943"/>
      <c r="HK18" s="1943"/>
      <c r="HL18" s="1943"/>
      <c r="HM18" s="1943"/>
      <c r="HN18" s="1943"/>
      <c r="HO18" s="1943"/>
      <c r="HP18" s="1943"/>
      <c r="HQ18" s="1943"/>
      <c r="HR18" s="1943"/>
      <c r="HS18" s="1943"/>
      <c r="HT18" s="1943"/>
      <c r="HU18" s="1943"/>
      <c r="HV18" s="1943"/>
      <c r="HW18" s="1943"/>
      <c r="HX18" s="1943"/>
      <c r="HY18" s="1943"/>
      <c r="HZ18" s="1943"/>
      <c r="IA18" s="1943"/>
      <c r="IB18" s="1943"/>
      <c r="IC18" s="1943"/>
      <c r="ID18" s="1943"/>
      <c r="IE18" s="1943"/>
      <c r="IF18" s="1943"/>
      <c r="IG18" s="1943"/>
      <c r="IH18" s="1943"/>
      <c r="II18" s="1943"/>
      <c r="IJ18" s="1943"/>
      <c r="IK18" s="1943"/>
      <c r="IL18" s="1943"/>
      <c r="IM18" s="1943"/>
      <c r="IN18" s="1943"/>
      <c r="IO18" s="1943"/>
      <c r="IP18" s="1943"/>
      <c r="IQ18" s="1943"/>
      <c r="IR18" s="1943"/>
      <c r="IS18" s="1943"/>
      <c r="IT18" s="1943"/>
      <c r="IU18" s="1943"/>
      <c r="IV18" s="1943"/>
      <c r="IW18" s="1943"/>
      <c r="IX18" s="1943"/>
      <c r="IY18" s="1943"/>
      <c r="IZ18" s="1943"/>
      <c r="JA18" s="1943"/>
      <c r="JB18" s="1943"/>
      <c r="JC18" s="1943"/>
      <c r="JD18" s="1943"/>
      <c r="JE18" s="1943"/>
      <c r="JF18" s="1943"/>
      <c r="JG18" s="1943"/>
      <c r="JH18" s="1943"/>
      <c r="JI18" s="1943"/>
      <c r="JJ18" s="1943"/>
      <c r="JK18" s="1943"/>
      <c r="JL18" s="1943"/>
      <c r="JM18" s="1943"/>
      <c r="JN18" s="1943"/>
      <c r="JO18" s="1943"/>
      <c r="JP18" s="1943"/>
      <c r="JQ18" s="1943"/>
      <c r="JR18" s="1943"/>
      <c r="JS18" s="1943"/>
      <c r="JT18" s="1943"/>
      <c r="JU18" s="1943"/>
      <c r="JV18" s="1943"/>
      <c r="JW18" s="1943"/>
      <c r="JX18" s="1943"/>
      <c r="JY18" s="1943"/>
      <c r="JZ18" s="1943"/>
      <c r="KA18" s="1943"/>
      <c r="KB18" s="1943"/>
      <c r="KC18" s="1943"/>
      <c r="KD18" s="1943"/>
      <c r="KE18" s="1943"/>
      <c r="KF18" s="1943"/>
      <c r="KG18" s="1943"/>
      <c r="KH18" s="1943"/>
      <c r="KI18" s="1943"/>
      <c r="KJ18" s="1943"/>
      <c r="KK18" s="1943"/>
      <c r="KL18" s="1943"/>
      <c r="KM18" s="1943"/>
      <c r="KN18" s="1943"/>
      <c r="KO18" s="1943"/>
      <c r="KP18" s="1943"/>
      <c r="KQ18" s="1943"/>
      <c r="KR18" s="1943"/>
      <c r="KS18" s="1943"/>
      <c r="KT18" s="1943"/>
      <c r="KU18" s="1943"/>
      <c r="KV18" s="1943"/>
      <c r="KW18" s="1943"/>
      <c r="KX18" s="1943"/>
      <c r="KY18" s="1943"/>
      <c r="KZ18" s="1943"/>
      <c r="LA18" s="1943"/>
      <c r="LB18" s="1943"/>
      <c r="LC18" s="1943"/>
      <c r="LD18" s="1943"/>
      <c r="LE18" s="1943"/>
      <c r="LF18" s="1943"/>
      <c r="LG18" s="1943"/>
      <c r="LH18" s="1943"/>
      <c r="LI18" s="1943"/>
      <c r="LJ18" s="1943"/>
      <c r="LK18" s="1943"/>
      <c r="LL18" s="1943"/>
      <c r="LM18" s="1943"/>
      <c r="LN18" s="1943"/>
      <c r="LO18" s="1943"/>
      <c r="LP18" s="1943"/>
      <c r="LQ18" s="1943"/>
      <c r="LR18" s="1943"/>
      <c r="LS18" s="1943"/>
      <c r="LT18" s="1943"/>
      <c r="LU18" s="1943"/>
      <c r="LV18" s="1943"/>
      <c r="LW18" s="1943"/>
      <c r="LX18" s="1943"/>
      <c r="LY18" s="1943"/>
      <c r="LZ18" s="1943"/>
      <c r="MA18" s="1943"/>
      <c r="MB18" s="1943"/>
      <c r="MC18" s="1943"/>
      <c r="MD18" s="1943"/>
      <c r="ME18" s="1943"/>
      <c r="MF18" s="1943"/>
      <c r="MG18" s="1943"/>
      <c r="MH18" s="1943"/>
      <c r="MI18" s="1943"/>
      <c r="MJ18" s="1943"/>
      <c r="MK18" s="1943"/>
      <c r="ML18" s="1943"/>
      <c r="MM18" s="1943"/>
      <c r="MN18" s="1943"/>
      <c r="MO18" s="1943"/>
      <c r="MP18" s="1943"/>
      <c r="MQ18" s="1943"/>
      <c r="MR18" s="1943"/>
      <c r="MS18" s="1943"/>
      <c r="MT18" s="1943"/>
      <c r="MU18" s="1943"/>
      <c r="MV18" s="1943"/>
      <c r="MW18" s="1943"/>
      <c r="MX18" s="1943"/>
      <c r="MY18" s="1943"/>
      <c r="MZ18" s="1943"/>
      <c r="NA18" s="1943"/>
      <c r="NB18" s="1943"/>
      <c r="NC18" s="1943"/>
      <c r="ND18" s="1943"/>
      <c r="NE18" s="1943"/>
      <c r="NF18" s="1943"/>
      <c r="NG18" s="1943"/>
      <c r="NH18" s="1943"/>
      <c r="NI18" s="1943"/>
      <c r="NJ18" s="1943"/>
      <c r="NK18" s="1943"/>
      <c r="NL18" s="1943"/>
      <c r="NM18" s="1943"/>
      <c r="NN18" s="1943"/>
      <c r="NO18" s="1943"/>
      <c r="NP18" s="1943"/>
      <c r="NQ18" s="1943"/>
      <c r="NR18" s="1943"/>
      <c r="NS18" s="1943"/>
      <c r="NT18" s="1943"/>
      <c r="NU18" s="1943"/>
      <c r="NV18" s="1943"/>
      <c r="NW18" s="1943"/>
      <c r="NX18" s="1943"/>
      <c r="NY18" s="1943"/>
      <c r="NZ18" s="1943"/>
      <c r="OA18" s="1943"/>
      <c r="OB18" s="1943"/>
      <c r="OC18" s="1943"/>
      <c r="OD18" s="1943"/>
      <c r="OE18" s="1943"/>
      <c r="OF18" s="1943"/>
      <c r="OG18" s="1943"/>
      <c r="OH18" s="1943"/>
      <c r="OI18" s="1943"/>
      <c r="OJ18" s="1943"/>
      <c r="OK18" s="1943"/>
      <c r="OL18" s="1943"/>
      <c r="OM18" s="1943"/>
      <c r="ON18" s="1943"/>
      <c r="OO18" s="1943"/>
      <c r="OP18" s="1943"/>
      <c r="OQ18" s="1943"/>
      <c r="OR18" s="1943"/>
      <c r="OS18" s="1943"/>
      <c r="OT18" s="1943"/>
      <c r="OU18" s="1943"/>
      <c r="OV18" s="1943"/>
      <c r="OW18" s="1943"/>
      <c r="OX18" s="1943"/>
      <c r="OY18" s="1943"/>
      <c r="OZ18" s="1943"/>
      <c r="PA18" s="1943"/>
      <c r="PB18" s="1943"/>
      <c r="PC18" s="1943"/>
      <c r="PD18" s="1943"/>
      <c r="PE18" s="1943"/>
      <c r="PF18" s="1943"/>
      <c r="PG18" s="1943"/>
      <c r="PH18" s="1943"/>
      <c r="PI18" s="1943"/>
      <c r="PJ18" s="1943"/>
      <c r="PK18" s="1943"/>
      <c r="PL18" s="1943"/>
      <c r="PM18" s="1943"/>
      <c r="PN18" s="1943"/>
      <c r="PO18" s="1943"/>
      <c r="PP18" s="1943"/>
      <c r="PQ18" s="1943"/>
      <c r="PR18" s="1943"/>
      <c r="PS18" s="1943"/>
      <c r="PT18" s="1943"/>
      <c r="PU18" s="1943"/>
      <c r="PV18" s="1943"/>
      <c r="PW18" s="1943"/>
      <c r="PX18" s="1943"/>
      <c r="PY18" s="1943"/>
      <c r="PZ18" s="1943"/>
      <c r="QA18" s="1943"/>
      <c r="QB18" s="1943"/>
      <c r="QC18" s="1943"/>
      <c r="QD18" s="1943"/>
      <c r="QE18" s="1943"/>
      <c r="QF18" s="1943"/>
      <c r="QG18" s="1943"/>
      <c r="QH18" s="1943"/>
      <c r="QI18" s="1943"/>
      <c r="QJ18" s="1943"/>
      <c r="QK18" s="1943"/>
      <c r="QL18" s="1943"/>
      <c r="QM18" s="1943"/>
      <c r="QN18" s="1943"/>
      <c r="QO18" s="1943"/>
      <c r="QP18" s="1943"/>
      <c r="QQ18" s="1943"/>
      <c r="QR18" s="1943"/>
      <c r="QS18" s="1943"/>
      <c r="QT18" s="1943"/>
      <c r="QU18" s="1943"/>
      <c r="QV18" s="1943"/>
      <c r="QW18" s="1943"/>
      <c r="QX18" s="1943"/>
      <c r="QY18" s="1943"/>
      <c r="QZ18" s="1943"/>
      <c r="RA18" s="1943"/>
      <c r="RB18" s="1943"/>
      <c r="RC18" s="1943"/>
      <c r="RD18" s="1943"/>
      <c r="RE18" s="1943"/>
      <c r="RF18" s="1943"/>
      <c r="RG18" s="1943"/>
      <c r="RH18" s="1943"/>
      <c r="RI18" s="1943"/>
      <c r="RJ18" s="1943"/>
      <c r="RK18" s="1943"/>
      <c r="RL18" s="1943"/>
      <c r="RM18" s="1943"/>
      <c r="RN18" s="1943"/>
      <c r="RO18" s="1943"/>
      <c r="RP18" s="1943"/>
      <c r="RQ18" s="1943"/>
      <c r="RR18" s="1943"/>
      <c r="RS18" s="1943"/>
      <c r="RT18" s="1943"/>
      <c r="RU18" s="1943"/>
      <c r="RV18" s="1943"/>
      <c r="RW18" s="1943"/>
      <c r="RX18" s="1943"/>
      <c r="RY18" s="1943"/>
      <c r="RZ18" s="1943"/>
      <c r="SA18" s="1943"/>
      <c r="SB18" s="1943"/>
      <c r="SC18" s="1943"/>
      <c r="SD18" s="1943"/>
      <c r="SE18" s="1943"/>
      <c r="SF18" s="1943"/>
      <c r="SG18" s="1943"/>
      <c r="SH18" s="1943"/>
      <c r="SI18" s="1943"/>
      <c r="SJ18" s="1943"/>
      <c r="SK18" s="1943"/>
      <c r="SL18" s="1943"/>
      <c r="SM18" s="1943"/>
      <c r="SN18" s="1943"/>
      <c r="SO18" s="1943"/>
      <c r="SP18" s="1943"/>
      <c r="SQ18" s="1943"/>
      <c r="SR18" s="1943"/>
      <c r="SS18" s="1943"/>
      <c r="ST18" s="1943"/>
      <c r="SU18" s="1943"/>
      <c r="SV18" s="1943"/>
      <c r="SW18" s="1943"/>
      <c r="SX18" s="1943"/>
      <c r="SY18" s="1943"/>
      <c r="SZ18" s="1943"/>
      <c r="TA18" s="1943"/>
      <c r="TB18" s="1943"/>
      <c r="TC18" s="1943"/>
      <c r="TD18" s="1943"/>
      <c r="TE18" s="1943"/>
      <c r="TF18" s="1943"/>
      <c r="TG18" s="1943"/>
      <c r="TH18" s="1943"/>
      <c r="TI18" s="1943"/>
      <c r="TJ18" s="1943"/>
      <c r="TK18" s="1943"/>
      <c r="TL18" s="1943"/>
      <c r="TM18" s="1943"/>
      <c r="TN18" s="1943"/>
      <c r="TO18" s="1943"/>
      <c r="TP18" s="1943"/>
      <c r="TQ18" s="1943"/>
      <c r="TR18" s="1943"/>
      <c r="TS18" s="1943"/>
      <c r="TT18" s="1943"/>
      <c r="TU18" s="1943"/>
      <c r="TV18" s="1943"/>
      <c r="TW18" s="1943"/>
      <c r="TX18" s="1943"/>
      <c r="TY18" s="1943"/>
      <c r="TZ18" s="1943"/>
      <c r="UA18" s="1943"/>
      <c r="UB18" s="1943"/>
      <c r="UC18" s="1943"/>
      <c r="UD18" s="1943"/>
      <c r="UE18" s="1943"/>
      <c r="UF18" s="1943"/>
      <c r="UG18" s="1943"/>
      <c r="UH18" s="1943"/>
      <c r="UI18" s="1943"/>
      <c r="UJ18" s="1943"/>
      <c r="UK18" s="1943"/>
      <c r="UL18" s="1943"/>
      <c r="UM18" s="1943"/>
      <c r="UN18" s="1943"/>
      <c r="UO18" s="1943"/>
      <c r="UP18" s="1943"/>
      <c r="UQ18" s="1943"/>
      <c r="UR18" s="1943"/>
      <c r="US18" s="1943"/>
      <c r="UT18" s="1943"/>
      <c r="UU18" s="1943"/>
      <c r="UV18" s="1943"/>
      <c r="UW18" s="1943"/>
      <c r="UX18" s="1943"/>
      <c r="UY18" s="1943"/>
      <c r="UZ18" s="1943"/>
      <c r="VA18" s="1943"/>
      <c r="VB18" s="1943"/>
      <c r="VC18" s="1943"/>
      <c r="VD18" s="1943"/>
      <c r="VE18" s="1943"/>
      <c r="VF18" s="1943"/>
      <c r="VG18" s="1943"/>
      <c r="VH18" s="1943"/>
      <c r="VI18" s="1943"/>
      <c r="VJ18" s="1943"/>
      <c r="VK18" s="1943"/>
      <c r="VL18" s="1943"/>
      <c r="VM18" s="1943"/>
      <c r="VN18" s="1943"/>
      <c r="VO18" s="1943"/>
      <c r="VP18" s="1943"/>
      <c r="VQ18" s="1943"/>
      <c r="VR18" s="1943"/>
      <c r="VS18" s="1943"/>
      <c r="VT18" s="1943"/>
      <c r="VU18" s="1943"/>
      <c r="VV18" s="1943"/>
      <c r="VW18" s="1943"/>
      <c r="VX18" s="1943"/>
      <c r="VY18" s="1943"/>
      <c r="VZ18" s="1943"/>
      <c r="WA18" s="1943"/>
      <c r="WB18" s="1943"/>
      <c r="WC18" s="1943"/>
      <c r="WD18" s="1943"/>
      <c r="WE18" s="1943"/>
      <c r="WF18" s="1943"/>
      <c r="WG18" s="1943"/>
      <c r="WH18" s="1943"/>
      <c r="WI18" s="1943"/>
      <c r="WJ18" s="1943"/>
      <c r="WK18" s="1943"/>
      <c r="WL18" s="1943"/>
      <c r="WM18" s="1943"/>
      <c r="WN18" s="1943"/>
      <c r="WO18" s="1943"/>
      <c r="WP18" s="1943"/>
      <c r="WQ18" s="1943"/>
      <c r="WR18" s="1943"/>
      <c r="WS18" s="1943"/>
      <c r="WT18" s="1943"/>
      <c r="WU18" s="1943"/>
      <c r="WV18" s="1943"/>
      <c r="WW18" s="1943"/>
      <c r="WX18" s="1943"/>
      <c r="WY18" s="1943"/>
      <c r="WZ18" s="1943"/>
      <c r="XA18" s="1943"/>
      <c r="XB18" s="1943"/>
      <c r="XC18" s="1943"/>
      <c r="XD18" s="1943"/>
      <c r="XE18" s="1943"/>
      <c r="XF18" s="1943"/>
      <c r="XG18" s="1943"/>
      <c r="XH18" s="1943"/>
      <c r="XI18" s="1943"/>
      <c r="XJ18" s="1943"/>
      <c r="XK18" s="1943"/>
      <c r="XL18" s="1943"/>
      <c r="XM18" s="1943"/>
      <c r="XN18" s="1943"/>
      <c r="XO18" s="1943"/>
      <c r="XP18" s="1943"/>
      <c r="XQ18" s="1943"/>
      <c r="XR18" s="1943"/>
      <c r="XS18" s="1943"/>
      <c r="XT18" s="1943"/>
      <c r="XU18" s="1943"/>
      <c r="XV18" s="1943"/>
      <c r="XW18" s="1943"/>
      <c r="XX18" s="1943"/>
      <c r="XY18" s="1943"/>
      <c r="XZ18" s="1943"/>
      <c r="YA18" s="1943"/>
      <c r="YB18" s="1943"/>
      <c r="YC18" s="1943"/>
      <c r="YD18" s="1943"/>
      <c r="YE18" s="1943"/>
      <c r="YF18" s="1943"/>
      <c r="YG18" s="1943"/>
      <c r="YH18" s="1943"/>
      <c r="YI18" s="1943"/>
      <c r="YJ18" s="1943"/>
      <c r="YK18" s="1943"/>
      <c r="YL18" s="1943"/>
      <c r="YM18" s="1943"/>
      <c r="YN18" s="1943"/>
      <c r="YO18" s="1943"/>
      <c r="YP18" s="1943"/>
      <c r="YQ18" s="1943"/>
      <c r="YR18" s="1943"/>
      <c r="YS18" s="1943"/>
      <c r="YT18" s="1943"/>
      <c r="YU18" s="1943"/>
      <c r="YV18" s="1943"/>
      <c r="YW18" s="1943"/>
      <c r="YX18" s="1943"/>
      <c r="YY18" s="1943"/>
      <c r="YZ18" s="1943"/>
      <c r="ZA18" s="1943"/>
      <c r="ZB18" s="1943"/>
      <c r="ZC18" s="1943"/>
      <c r="ZD18" s="1943"/>
      <c r="ZE18" s="1943"/>
      <c r="ZF18" s="1943"/>
      <c r="ZG18" s="1943"/>
      <c r="ZH18" s="1943"/>
      <c r="ZI18" s="1943"/>
      <c r="ZJ18" s="1943"/>
      <c r="ZK18" s="1943"/>
      <c r="ZL18" s="1943"/>
      <c r="ZM18" s="1943"/>
      <c r="ZN18" s="1943"/>
      <c r="ZO18" s="1943"/>
      <c r="ZP18" s="1943"/>
      <c r="ZQ18" s="1943"/>
      <c r="ZR18" s="1943"/>
      <c r="ZS18" s="1943"/>
      <c r="ZT18" s="1943"/>
      <c r="ZU18" s="1943"/>
      <c r="ZV18" s="1943"/>
      <c r="ZW18" s="1943"/>
      <c r="ZX18" s="1943"/>
      <c r="ZY18" s="1943"/>
      <c r="ZZ18" s="1943"/>
      <c r="AAA18" s="1943"/>
      <c r="AAB18" s="1943"/>
      <c r="AAC18" s="1943"/>
      <c r="AAD18" s="1943"/>
      <c r="AAE18" s="1943"/>
      <c r="AAF18" s="1943"/>
      <c r="AAG18" s="1943"/>
      <c r="AAH18" s="1943"/>
      <c r="AAI18" s="1943"/>
      <c r="AAJ18" s="1943"/>
      <c r="AAK18" s="1943"/>
      <c r="AAL18" s="1943"/>
      <c r="AAM18" s="1943"/>
      <c r="AAN18" s="1943"/>
      <c r="AAO18" s="1943"/>
      <c r="AAP18" s="1943"/>
      <c r="AAQ18" s="1943"/>
      <c r="AAR18" s="1943"/>
      <c r="AAS18" s="1943"/>
      <c r="AAT18" s="1943"/>
      <c r="AAU18" s="1943"/>
      <c r="AAV18" s="1943"/>
      <c r="AAW18" s="1943"/>
      <c r="AAX18" s="1943"/>
      <c r="AAY18" s="1943"/>
      <c r="AAZ18" s="1943"/>
      <c r="ABA18" s="1943"/>
      <c r="ABB18" s="1943"/>
      <c r="ABC18" s="1943"/>
      <c r="ABD18" s="1943"/>
      <c r="ABE18" s="1943"/>
      <c r="ABF18" s="1943"/>
      <c r="ABG18" s="1943"/>
      <c r="ABH18" s="1943"/>
      <c r="ABI18" s="1943"/>
      <c r="ABJ18" s="1943"/>
      <c r="ABK18" s="1943"/>
      <c r="ABL18" s="1943"/>
      <c r="ABM18" s="1943"/>
      <c r="ABN18" s="1943"/>
      <c r="ABO18" s="1943"/>
      <c r="ABP18" s="1943"/>
      <c r="ABQ18" s="1943"/>
      <c r="ABR18" s="1943"/>
      <c r="ABS18" s="1943"/>
      <c r="ABT18" s="1943"/>
      <c r="ABU18" s="1943"/>
      <c r="ABV18" s="1943"/>
      <c r="ABW18" s="1943"/>
      <c r="ABX18" s="1943"/>
      <c r="ABY18" s="1943"/>
      <c r="ABZ18" s="1943"/>
      <c r="ACA18" s="1943"/>
      <c r="ACB18" s="1943"/>
      <c r="ACC18" s="1943"/>
      <c r="ACD18" s="1943"/>
      <c r="ACE18" s="1943"/>
      <c r="ACF18" s="1943"/>
      <c r="ACG18" s="1943"/>
      <c r="ACH18" s="1943"/>
      <c r="ACI18" s="1943"/>
      <c r="ACJ18" s="1943"/>
      <c r="ACK18" s="1943"/>
      <c r="ACL18" s="1943"/>
      <c r="ACM18" s="1943"/>
      <c r="ACN18" s="1943"/>
      <c r="ACO18" s="1943"/>
      <c r="ACP18" s="1943"/>
      <c r="ACQ18" s="1943"/>
      <c r="ACR18" s="1943"/>
      <c r="ACS18" s="1943"/>
      <c r="ACT18" s="1943"/>
      <c r="ACU18" s="1943"/>
      <c r="ACV18" s="1943"/>
      <c r="ACW18" s="1943"/>
      <c r="ACX18" s="1943"/>
      <c r="ACY18" s="1943"/>
      <c r="ACZ18" s="1943"/>
      <c r="ADA18" s="1943"/>
      <c r="ADB18" s="1943"/>
      <c r="ADC18" s="1943"/>
      <c r="ADD18" s="1943"/>
      <c r="ADE18" s="1943"/>
      <c r="ADF18" s="1943"/>
      <c r="ADG18" s="1943"/>
      <c r="ADH18" s="1943"/>
      <c r="ADI18" s="1943"/>
      <c r="ADJ18" s="1943"/>
      <c r="ADK18" s="1943"/>
      <c r="ADL18" s="1943"/>
      <c r="ADM18" s="1943"/>
      <c r="ADN18" s="1943"/>
      <c r="ADO18" s="1943"/>
      <c r="ADP18" s="1943"/>
      <c r="ADQ18" s="1943"/>
      <c r="ADR18" s="1943"/>
      <c r="ADS18" s="1943"/>
      <c r="ADT18" s="1943"/>
      <c r="ADU18" s="1943"/>
      <c r="ADV18" s="1943"/>
      <c r="ADW18" s="1943"/>
      <c r="ADX18" s="1943"/>
      <c r="ADY18" s="1943"/>
      <c r="ADZ18" s="1943"/>
      <c r="AEA18" s="1943"/>
      <c r="AEB18" s="1943"/>
      <c r="AEC18" s="1943"/>
      <c r="AED18" s="1943"/>
      <c r="AEE18" s="1943"/>
      <c r="AEF18" s="1943"/>
      <c r="AEG18" s="1943"/>
      <c r="AEH18" s="1943"/>
      <c r="AEI18" s="1943"/>
      <c r="AEJ18" s="1943"/>
      <c r="AEK18" s="1943"/>
      <c r="AEL18" s="1943"/>
      <c r="AEM18" s="1943"/>
      <c r="AEN18" s="1943"/>
      <c r="AEO18" s="1943"/>
      <c r="AEP18" s="1943"/>
      <c r="AEQ18" s="1943"/>
      <c r="AER18" s="1943"/>
      <c r="AES18" s="1943"/>
      <c r="AET18" s="1943"/>
      <c r="AEU18" s="1943"/>
      <c r="AEV18" s="1943"/>
      <c r="AEW18" s="1943"/>
      <c r="AEX18" s="1943"/>
      <c r="AEY18" s="1943"/>
      <c r="AEZ18" s="1943"/>
      <c r="AFA18" s="1943"/>
      <c r="AFB18" s="1943"/>
      <c r="AFC18" s="1943"/>
      <c r="AFD18" s="1943"/>
      <c r="AFE18" s="1943"/>
      <c r="AFF18" s="1943"/>
      <c r="AFG18" s="1943"/>
      <c r="AFH18" s="1943"/>
      <c r="AFI18" s="1943"/>
      <c r="AFJ18" s="1943"/>
      <c r="AFK18" s="1943"/>
      <c r="AFL18" s="1943"/>
      <c r="AFM18" s="1943"/>
      <c r="AFN18" s="1943"/>
      <c r="AFO18" s="1943"/>
      <c r="AFP18" s="1943"/>
      <c r="AFQ18" s="1943"/>
      <c r="AFR18" s="1943"/>
      <c r="AFS18" s="1943"/>
      <c r="AFT18" s="1943"/>
      <c r="AFU18" s="1943"/>
      <c r="AFV18" s="1943"/>
      <c r="AFW18" s="1943"/>
      <c r="AFX18" s="1943"/>
      <c r="AFY18" s="1943"/>
      <c r="AFZ18" s="1943"/>
      <c r="AGA18" s="1943"/>
      <c r="AGB18" s="1943"/>
      <c r="AGC18" s="1943"/>
      <c r="AGD18" s="1943"/>
      <c r="AGE18" s="1943"/>
      <c r="AGF18" s="1943"/>
      <c r="AGG18" s="1943"/>
      <c r="AGH18" s="1943"/>
      <c r="AGI18" s="1943"/>
      <c r="AGJ18" s="1943"/>
      <c r="AGK18" s="1943"/>
      <c r="AGL18" s="1943"/>
      <c r="AGM18" s="1943"/>
      <c r="AGN18" s="1943"/>
      <c r="AGO18" s="1943"/>
      <c r="AGP18" s="1943"/>
      <c r="AGQ18" s="1943"/>
      <c r="AGR18" s="1943"/>
      <c r="AGS18" s="1943"/>
      <c r="AGT18" s="1943"/>
      <c r="AGU18" s="1943"/>
      <c r="AGV18" s="1943"/>
      <c r="AGW18" s="1943"/>
      <c r="AGX18" s="1943"/>
      <c r="AGY18" s="1943"/>
      <c r="AGZ18" s="1943"/>
      <c r="AHA18" s="1943"/>
      <c r="AHB18" s="1943"/>
      <c r="AHC18" s="1943"/>
      <c r="AHD18" s="1943"/>
      <c r="AHE18" s="1943"/>
      <c r="AHF18" s="1943"/>
      <c r="AHG18" s="1943"/>
      <c r="AHH18" s="1943"/>
      <c r="AHI18" s="1943"/>
      <c r="AHJ18" s="1943"/>
      <c r="AHK18" s="1943"/>
      <c r="AHL18" s="1943"/>
      <c r="AHM18" s="1943"/>
      <c r="AHN18" s="1943"/>
      <c r="AHO18" s="1943"/>
      <c r="AHP18" s="1943"/>
      <c r="AHQ18" s="1943"/>
      <c r="AHR18" s="1943"/>
      <c r="AHS18" s="1943"/>
      <c r="AHT18" s="1943"/>
      <c r="AHU18" s="1943"/>
      <c r="AHV18" s="1943"/>
      <c r="AHW18" s="1943"/>
      <c r="AHX18" s="1943"/>
      <c r="AHY18" s="1943"/>
      <c r="AHZ18" s="1943"/>
      <c r="AIA18" s="1943"/>
      <c r="AIB18" s="1943"/>
      <c r="AIC18" s="1943"/>
      <c r="AID18" s="1943"/>
      <c r="AIE18" s="1943"/>
      <c r="AIF18" s="1943"/>
      <c r="AIG18" s="1943"/>
      <c r="AIH18" s="1943"/>
      <c r="AII18" s="1943"/>
      <c r="AIJ18" s="1943"/>
      <c r="AIK18" s="1943"/>
      <c r="AIL18" s="1943"/>
      <c r="AIM18" s="1943"/>
      <c r="AIN18" s="1943"/>
      <c r="AIO18" s="1943"/>
      <c r="AIP18" s="1943"/>
      <c r="AIQ18" s="1943"/>
      <c r="AIR18" s="1943"/>
      <c r="AIS18" s="1943"/>
      <c r="AIT18" s="1943"/>
      <c r="AIU18" s="1943"/>
      <c r="AIV18" s="1943"/>
      <c r="AIW18" s="1943"/>
      <c r="AIX18" s="1943"/>
      <c r="AIY18" s="1943"/>
      <c r="AIZ18" s="1943"/>
      <c r="AJA18" s="1943"/>
      <c r="AJB18" s="1943"/>
      <c r="AJC18" s="1943"/>
      <c r="AJD18" s="1943"/>
      <c r="AJE18" s="1943"/>
      <c r="AJF18" s="1943"/>
      <c r="AJG18" s="1943"/>
      <c r="AJH18" s="1943"/>
      <c r="AJI18" s="1943"/>
      <c r="AJJ18" s="1943"/>
      <c r="AJK18" s="1943"/>
      <c r="AJL18" s="1943"/>
      <c r="AJM18" s="1943"/>
      <c r="AJN18" s="1943"/>
      <c r="AJO18" s="1943"/>
      <c r="AJP18" s="1943"/>
      <c r="AJQ18" s="1943"/>
      <c r="AJR18" s="1943"/>
      <c r="AJS18" s="1943"/>
      <c r="AJT18" s="1943"/>
      <c r="AJU18" s="1943"/>
      <c r="AJV18" s="1943"/>
      <c r="AJW18" s="1943"/>
      <c r="AJX18" s="1943"/>
      <c r="AJY18" s="1943"/>
      <c r="AJZ18" s="1943"/>
      <c r="AKA18" s="1943"/>
      <c r="AKB18" s="1943"/>
      <c r="AKC18" s="1943"/>
      <c r="AKD18" s="1943"/>
      <c r="AKE18" s="1943"/>
      <c r="AKF18" s="1943"/>
      <c r="AKG18" s="1943"/>
      <c r="AKH18" s="1943"/>
      <c r="AKI18" s="1943"/>
      <c r="AKJ18" s="1943"/>
      <c r="AKK18" s="1943"/>
      <c r="AKL18" s="1943"/>
      <c r="AKM18" s="1943"/>
      <c r="AKN18" s="1943"/>
      <c r="AKO18" s="1943"/>
      <c r="AKP18" s="1943"/>
      <c r="AKQ18" s="1943"/>
      <c r="AKR18" s="1943"/>
      <c r="AKS18" s="1943"/>
      <c r="AKT18" s="1943"/>
      <c r="AKU18" s="1943"/>
      <c r="AKV18" s="1943"/>
      <c r="AKW18" s="1943"/>
      <c r="AKX18" s="1943"/>
      <c r="AKY18" s="1943"/>
      <c r="AKZ18" s="1943"/>
      <c r="ALA18" s="1943"/>
      <c r="ALB18" s="1943"/>
      <c r="ALC18" s="1943"/>
      <c r="ALD18" s="1943"/>
      <c r="ALE18" s="1943"/>
      <c r="ALF18" s="1943"/>
      <c r="ALG18" s="1943"/>
      <c r="ALH18" s="1943"/>
      <c r="ALI18" s="1943"/>
      <c r="ALJ18" s="1943"/>
      <c r="ALK18" s="1943"/>
      <c r="ALL18" s="1943"/>
      <c r="ALM18" s="1943"/>
      <c r="ALN18" s="1943"/>
      <c r="ALO18" s="1943"/>
      <c r="ALP18" s="1943"/>
      <c r="ALQ18" s="1943"/>
      <c r="ALR18" s="1943"/>
      <c r="ALS18" s="1943"/>
      <c r="ALT18" s="1943"/>
      <c r="ALU18" s="1943"/>
      <c r="ALV18" s="1943"/>
      <c r="ALW18" s="1943"/>
      <c r="ALX18" s="1943"/>
      <c r="ALY18" s="1943"/>
      <c r="ALZ18" s="1943"/>
      <c r="AMA18" s="1943"/>
      <c r="AMB18" s="1943"/>
      <c r="AMC18" s="1943"/>
      <c r="AMD18" s="1943"/>
      <c r="AME18" s="1943"/>
      <c r="AMF18" s="1943"/>
      <c r="AMG18" s="1943"/>
      <c r="AMH18" s="1943"/>
      <c r="AMI18" s="1943"/>
      <c r="AMJ18" s="1943"/>
    </row>
    <row r="19" spans="1:1024" ht="33.75" customHeight="1">
      <c r="A19" s="1932" t="s">
        <v>2716</v>
      </c>
      <c r="B19" s="457"/>
      <c r="C19" s="457"/>
      <c r="D19" s="2201"/>
      <c r="E19" s="1927"/>
      <c r="F19" s="2202"/>
      <c r="G19" s="1933" t="s">
        <v>2712</v>
      </c>
      <c r="H19" s="1936">
        <v>40</v>
      </c>
      <c r="I19" s="1933">
        <v>2000</v>
      </c>
      <c r="J19" s="1933"/>
      <c r="K19" s="1933">
        <v>0.06</v>
      </c>
      <c r="L19" s="1947" t="s">
        <v>158</v>
      </c>
      <c r="M19" s="1933">
        <v>395</v>
      </c>
      <c r="N19" s="1948">
        <v>425</v>
      </c>
      <c r="O19" s="101"/>
      <c r="P19" s="1922"/>
      <c r="R19" s="1942"/>
      <c r="S19" s="1943"/>
      <c r="T19" s="1922"/>
      <c r="U19" s="1922"/>
      <c r="V19" s="1922"/>
      <c r="W19" s="1943"/>
      <c r="X19" s="1943"/>
      <c r="Y19" s="1943"/>
      <c r="Z19" s="1943"/>
      <c r="AA19" s="1943"/>
      <c r="AB19" s="1943"/>
      <c r="AC19" s="1943"/>
      <c r="AD19" s="1943"/>
      <c r="AE19" s="1943"/>
      <c r="AF19" s="1943"/>
      <c r="AG19" s="1943"/>
      <c r="AH19" s="1943"/>
      <c r="AI19" s="1943"/>
      <c r="AJ19" s="1943"/>
      <c r="AK19" s="1943"/>
      <c r="AL19" s="1943"/>
      <c r="AM19" s="1943"/>
      <c r="AN19" s="1943"/>
      <c r="AO19" s="1943"/>
      <c r="AP19" s="1943"/>
      <c r="AQ19" s="1943"/>
      <c r="AR19" s="1943"/>
      <c r="AS19" s="1943"/>
      <c r="AT19" s="1943"/>
      <c r="AU19" s="1943"/>
      <c r="AV19" s="1943"/>
      <c r="AW19" s="1943"/>
      <c r="AX19" s="1943"/>
      <c r="AY19" s="1943"/>
      <c r="AZ19" s="1943"/>
      <c r="BA19" s="1943"/>
      <c r="BB19" s="1943"/>
      <c r="BC19" s="1943"/>
      <c r="BD19" s="1943"/>
      <c r="BE19" s="1943"/>
      <c r="BF19" s="1943"/>
      <c r="BG19" s="1943"/>
      <c r="BH19" s="1943"/>
      <c r="BI19" s="1943"/>
      <c r="BJ19" s="1943"/>
      <c r="BK19" s="1943"/>
      <c r="BL19" s="1943"/>
      <c r="BM19" s="1943"/>
      <c r="BN19" s="1943"/>
      <c r="BO19" s="1943"/>
      <c r="BP19" s="1943"/>
      <c r="BQ19" s="1943"/>
      <c r="BR19" s="1943"/>
      <c r="BS19" s="1943"/>
      <c r="BT19" s="1943"/>
      <c r="BU19" s="1943"/>
      <c r="BV19" s="1943"/>
      <c r="BW19" s="1943"/>
      <c r="BX19" s="1943"/>
      <c r="BY19" s="1943"/>
      <c r="BZ19" s="1943"/>
      <c r="CA19" s="1943"/>
      <c r="CB19" s="1943"/>
      <c r="CC19" s="1943"/>
      <c r="CD19" s="1943"/>
      <c r="CE19" s="1943"/>
      <c r="CF19" s="1943"/>
      <c r="CG19" s="1943"/>
      <c r="CH19" s="1943"/>
      <c r="CI19" s="1943"/>
      <c r="CJ19" s="1943"/>
      <c r="CK19" s="1943"/>
      <c r="CL19" s="1943"/>
      <c r="CM19" s="1943"/>
      <c r="CN19" s="1943"/>
      <c r="CO19" s="1943"/>
      <c r="CP19" s="1943"/>
      <c r="CQ19" s="1943"/>
      <c r="CR19" s="1943"/>
      <c r="CS19" s="1943"/>
      <c r="CT19" s="1943"/>
      <c r="CU19" s="1943"/>
      <c r="CV19" s="1943"/>
      <c r="CW19" s="1943"/>
      <c r="CX19" s="1943"/>
      <c r="CY19" s="1943"/>
      <c r="CZ19" s="1943"/>
      <c r="DA19" s="1943"/>
      <c r="DB19" s="1943"/>
      <c r="DC19" s="1943"/>
      <c r="DD19" s="1943"/>
      <c r="DE19" s="1943"/>
      <c r="DF19" s="1943"/>
      <c r="DG19" s="1943"/>
      <c r="DH19" s="1943"/>
      <c r="DI19" s="1943"/>
      <c r="DJ19" s="1943"/>
      <c r="DK19" s="1943"/>
      <c r="DL19" s="1943"/>
      <c r="DM19" s="1943"/>
      <c r="DN19" s="1943"/>
      <c r="DO19" s="1943"/>
      <c r="DP19" s="1943"/>
      <c r="DQ19" s="1943"/>
      <c r="DR19" s="1943"/>
      <c r="DS19" s="1943"/>
      <c r="DT19" s="1943"/>
      <c r="DU19" s="1943"/>
      <c r="DV19" s="1943"/>
      <c r="DW19" s="1943"/>
      <c r="DX19" s="1943"/>
      <c r="DY19" s="1943"/>
      <c r="DZ19" s="1943"/>
      <c r="EA19" s="1943"/>
      <c r="EB19" s="1943"/>
      <c r="EC19" s="1943"/>
      <c r="ED19" s="1943"/>
      <c r="EE19" s="1943"/>
      <c r="EF19" s="1943"/>
      <c r="EG19" s="1943"/>
      <c r="EH19" s="1943"/>
      <c r="EI19" s="1943"/>
      <c r="EJ19" s="1943"/>
      <c r="EK19" s="1943"/>
      <c r="EL19" s="1943"/>
      <c r="EM19" s="1943"/>
      <c r="EN19" s="1943"/>
      <c r="EO19" s="1943"/>
      <c r="EP19" s="1943"/>
      <c r="EQ19" s="1943"/>
      <c r="ER19" s="1943"/>
      <c r="ES19" s="1943"/>
      <c r="ET19" s="1943"/>
      <c r="EU19" s="1943"/>
      <c r="EV19" s="1943"/>
      <c r="EW19" s="1943"/>
      <c r="EX19" s="1943"/>
      <c r="EY19" s="1943"/>
      <c r="EZ19" s="1943"/>
      <c r="FA19" s="1943"/>
      <c r="FB19" s="1943"/>
      <c r="FC19" s="1943"/>
      <c r="FD19" s="1943"/>
      <c r="FE19" s="1943"/>
      <c r="FF19" s="1943"/>
      <c r="FG19" s="1943"/>
      <c r="FH19" s="1943"/>
      <c r="FI19" s="1943"/>
      <c r="FJ19" s="1943"/>
      <c r="FK19" s="1943"/>
      <c r="FL19" s="1943"/>
      <c r="FM19" s="1943"/>
      <c r="FN19" s="1943"/>
      <c r="FO19" s="1943"/>
      <c r="FP19" s="1943"/>
      <c r="FQ19" s="1943"/>
      <c r="FR19" s="1943"/>
      <c r="FS19" s="1943"/>
      <c r="FT19" s="1943"/>
      <c r="FU19" s="1943"/>
      <c r="FV19" s="1943"/>
      <c r="FW19" s="1943"/>
      <c r="FX19" s="1943"/>
      <c r="FY19" s="1943"/>
      <c r="FZ19" s="1943"/>
      <c r="GA19" s="1943"/>
      <c r="GB19" s="1943"/>
      <c r="GC19" s="1943"/>
      <c r="GD19" s="1943"/>
      <c r="GE19" s="1943"/>
      <c r="GF19" s="1943"/>
      <c r="GG19" s="1943"/>
      <c r="GH19" s="1943"/>
      <c r="GI19" s="1943"/>
      <c r="GJ19" s="1943"/>
      <c r="GK19" s="1943"/>
      <c r="GL19" s="1943"/>
      <c r="GM19" s="1943"/>
      <c r="GN19" s="1943"/>
      <c r="GO19" s="1943"/>
      <c r="GP19" s="1943"/>
      <c r="GQ19" s="1943"/>
      <c r="GR19" s="1943"/>
      <c r="GS19" s="1943"/>
      <c r="GT19" s="1943"/>
      <c r="GU19" s="1943"/>
      <c r="GV19" s="1943"/>
      <c r="GW19" s="1943"/>
      <c r="GX19" s="1943"/>
      <c r="GY19" s="1943"/>
      <c r="GZ19" s="1943"/>
      <c r="HA19" s="1943"/>
      <c r="HB19" s="1943"/>
      <c r="HC19" s="1943"/>
      <c r="HD19" s="1943"/>
      <c r="HE19" s="1943"/>
      <c r="HF19" s="1943"/>
      <c r="HG19" s="1943"/>
      <c r="HH19" s="1943"/>
      <c r="HI19" s="1943"/>
      <c r="HJ19" s="1943"/>
      <c r="HK19" s="1943"/>
      <c r="HL19" s="1943"/>
      <c r="HM19" s="1943"/>
      <c r="HN19" s="1943"/>
      <c r="HO19" s="1943"/>
      <c r="HP19" s="1943"/>
      <c r="HQ19" s="1943"/>
      <c r="HR19" s="1943"/>
      <c r="HS19" s="1943"/>
      <c r="HT19" s="1943"/>
      <c r="HU19" s="1943"/>
      <c r="HV19" s="1943"/>
      <c r="HW19" s="1943"/>
      <c r="HX19" s="1943"/>
      <c r="HY19" s="1943"/>
      <c r="HZ19" s="1943"/>
      <c r="IA19" s="1943"/>
      <c r="IB19" s="1943"/>
      <c r="IC19" s="1943"/>
      <c r="ID19" s="1943"/>
      <c r="IE19" s="1943"/>
      <c r="IF19" s="1943"/>
      <c r="IG19" s="1943"/>
      <c r="IH19" s="1943"/>
      <c r="II19" s="1943"/>
      <c r="IJ19" s="1943"/>
      <c r="IK19" s="1943"/>
      <c r="IL19" s="1943"/>
      <c r="IM19" s="1943"/>
      <c r="IN19" s="1943"/>
      <c r="IO19" s="1943"/>
      <c r="IP19" s="1943"/>
      <c r="IQ19" s="1943"/>
      <c r="IR19" s="1943"/>
      <c r="IS19" s="1943"/>
      <c r="IT19" s="1943"/>
      <c r="IU19" s="1943"/>
      <c r="IV19" s="1943"/>
      <c r="IW19" s="1943"/>
      <c r="IX19" s="1943"/>
      <c r="IY19" s="1943"/>
      <c r="IZ19" s="1943"/>
      <c r="JA19" s="1943"/>
      <c r="JB19" s="1943"/>
      <c r="JC19" s="1943"/>
      <c r="JD19" s="1943"/>
      <c r="JE19" s="1943"/>
      <c r="JF19" s="1943"/>
      <c r="JG19" s="1943"/>
      <c r="JH19" s="1943"/>
      <c r="JI19" s="1943"/>
      <c r="JJ19" s="1943"/>
      <c r="JK19" s="1943"/>
      <c r="JL19" s="1943"/>
      <c r="JM19" s="1943"/>
      <c r="JN19" s="1943"/>
      <c r="JO19" s="1943"/>
      <c r="JP19" s="1943"/>
      <c r="JQ19" s="1943"/>
      <c r="JR19" s="1943"/>
      <c r="JS19" s="1943"/>
      <c r="JT19" s="1943"/>
      <c r="JU19" s="1943"/>
      <c r="JV19" s="1943"/>
      <c r="JW19" s="1943"/>
      <c r="JX19" s="1943"/>
      <c r="JY19" s="1943"/>
      <c r="JZ19" s="1943"/>
      <c r="KA19" s="1943"/>
      <c r="KB19" s="1943"/>
      <c r="KC19" s="1943"/>
      <c r="KD19" s="1943"/>
      <c r="KE19" s="1943"/>
      <c r="KF19" s="1943"/>
      <c r="KG19" s="1943"/>
      <c r="KH19" s="1943"/>
      <c r="KI19" s="1943"/>
      <c r="KJ19" s="1943"/>
      <c r="KK19" s="1943"/>
      <c r="KL19" s="1943"/>
      <c r="KM19" s="1943"/>
      <c r="KN19" s="1943"/>
      <c r="KO19" s="1943"/>
      <c r="KP19" s="1943"/>
      <c r="KQ19" s="1943"/>
      <c r="KR19" s="1943"/>
      <c r="KS19" s="1943"/>
      <c r="KT19" s="1943"/>
      <c r="KU19" s="1943"/>
      <c r="KV19" s="1943"/>
      <c r="KW19" s="1943"/>
      <c r="KX19" s="1943"/>
      <c r="KY19" s="1943"/>
      <c r="KZ19" s="1943"/>
      <c r="LA19" s="1943"/>
      <c r="LB19" s="1943"/>
      <c r="LC19" s="1943"/>
      <c r="LD19" s="1943"/>
      <c r="LE19" s="1943"/>
      <c r="LF19" s="1943"/>
      <c r="LG19" s="1943"/>
      <c r="LH19" s="1943"/>
      <c r="LI19" s="1943"/>
      <c r="LJ19" s="1943"/>
      <c r="LK19" s="1943"/>
      <c r="LL19" s="1943"/>
      <c r="LM19" s="1943"/>
      <c r="LN19" s="1943"/>
      <c r="LO19" s="1943"/>
      <c r="LP19" s="1943"/>
      <c r="LQ19" s="1943"/>
      <c r="LR19" s="1943"/>
      <c r="LS19" s="1943"/>
      <c r="LT19" s="1943"/>
      <c r="LU19" s="1943"/>
      <c r="LV19" s="1943"/>
      <c r="LW19" s="1943"/>
      <c r="LX19" s="1943"/>
      <c r="LY19" s="1943"/>
      <c r="LZ19" s="1943"/>
      <c r="MA19" s="1943"/>
      <c r="MB19" s="1943"/>
      <c r="MC19" s="1943"/>
      <c r="MD19" s="1943"/>
      <c r="ME19" s="1943"/>
      <c r="MF19" s="1943"/>
      <c r="MG19" s="1943"/>
      <c r="MH19" s="1943"/>
      <c r="MI19" s="1943"/>
      <c r="MJ19" s="1943"/>
      <c r="MK19" s="1943"/>
      <c r="ML19" s="1943"/>
      <c r="MM19" s="1943"/>
      <c r="MN19" s="1943"/>
      <c r="MO19" s="1943"/>
      <c r="MP19" s="1943"/>
      <c r="MQ19" s="1943"/>
      <c r="MR19" s="1943"/>
      <c r="MS19" s="1943"/>
      <c r="MT19" s="1943"/>
      <c r="MU19" s="1943"/>
      <c r="MV19" s="1943"/>
      <c r="MW19" s="1943"/>
      <c r="MX19" s="1943"/>
      <c r="MY19" s="1943"/>
      <c r="MZ19" s="1943"/>
      <c r="NA19" s="1943"/>
      <c r="NB19" s="1943"/>
      <c r="NC19" s="1943"/>
      <c r="ND19" s="1943"/>
      <c r="NE19" s="1943"/>
      <c r="NF19" s="1943"/>
      <c r="NG19" s="1943"/>
      <c r="NH19" s="1943"/>
      <c r="NI19" s="1943"/>
      <c r="NJ19" s="1943"/>
      <c r="NK19" s="1943"/>
      <c r="NL19" s="1943"/>
      <c r="NM19" s="1943"/>
      <c r="NN19" s="1943"/>
      <c r="NO19" s="1943"/>
      <c r="NP19" s="1943"/>
      <c r="NQ19" s="1943"/>
      <c r="NR19" s="1943"/>
      <c r="NS19" s="1943"/>
      <c r="NT19" s="1943"/>
      <c r="NU19" s="1943"/>
      <c r="NV19" s="1943"/>
      <c r="NW19" s="1943"/>
      <c r="NX19" s="1943"/>
      <c r="NY19" s="1943"/>
      <c r="NZ19" s="1943"/>
      <c r="OA19" s="1943"/>
      <c r="OB19" s="1943"/>
      <c r="OC19" s="1943"/>
      <c r="OD19" s="1943"/>
      <c r="OE19" s="1943"/>
      <c r="OF19" s="1943"/>
      <c r="OG19" s="1943"/>
      <c r="OH19" s="1943"/>
      <c r="OI19" s="1943"/>
      <c r="OJ19" s="1943"/>
      <c r="OK19" s="1943"/>
      <c r="OL19" s="1943"/>
      <c r="OM19" s="1943"/>
      <c r="ON19" s="1943"/>
      <c r="OO19" s="1943"/>
      <c r="OP19" s="1943"/>
      <c r="OQ19" s="1943"/>
      <c r="OR19" s="1943"/>
      <c r="OS19" s="1943"/>
      <c r="OT19" s="1943"/>
      <c r="OU19" s="1943"/>
      <c r="OV19" s="1943"/>
      <c r="OW19" s="1943"/>
      <c r="OX19" s="1943"/>
      <c r="OY19" s="1943"/>
      <c r="OZ19" s="1943"/>
      <c r="PA19" s="1943"/>
      <c r="PB19" s="1943"/>
      <c r="PC19" s="1943"/>
      <c r="PD19" s="1943"/>
      <c r="PE19" s="1943"/>
      <c r="PF19" s="1943"/>
      <c r="PG19" s="1943"/>
      <c r="PH19" s="1943"/>
      <c r="PI19" s="1943"/>
      <c r="PJ19" s="1943"/>
      <c r="PK19" s="1943"/>
      <c r="PL19" s="1943"/>
      <c r="PM19" s="1943"/>
      <c r="PN19" s="1943"/>
      <c r="PO19" s="1943"/>
      <c r="PP19" s="1943"/>
      <c r="PQ19" s="1943"/>
      <c r="PR19" s="1943"/>
      <c r="PS19" s="1943"/>
      <c r="PT19" s="1943"/>
      <c r="PU19" s="1943"/>
      <c r="PV19" s="1943"/>
      <c r="PW19" s="1943"/>
      <c r="PX19" s="1943"/>
      <c r="PY19" s="1943"/>
      <c r="PZ19" s="1943"/>
      <c r="QA19" s="1943"/>
      <c r="QB19" s="1943"/>
      <c r="QC19" s="1943"/>
      <c r="QD19" s="1943"/>
      <c r="QE19" s="1943"/>
      <c r="QF19" s="1943"/>
      <c r="QG19" s="1943"/>
      <c r="QH19" s="1943"/>
      <c r="QI19" s="1943"/>
      <c r="QJ19" s="1943"/>
      <c r="QK19" s="1943"/>
      <c r="QL19" s="1943"/>
      <c r="QM19" s="1943"/>
      <c r="QN19" s="1943"/>
      <c r="QO19" s="1943"/>
      <c r="QP19" s="1943"/>
      <c r="QQ19" s="1943"/>
      <c r="QR19" s="1943"/>
      <c r="QS19" s="1943"/>
      <c r="QT19" s="1943"/>
      <c r="QU19" s="1943"/>
      <c r="QV19" s="1943"/>
      <c r="QW19" s="1943"/>
      <c r="QX19" s="1943"/>
      <c r="QY19" s="1943"/>
      <c r="QZ19" s="1943"/>
      <c r="RA19" s="1943"/>
      <c r="RB19" s="1943"/>
      <c r="RC19" s="1943"/>
      <c r="RD19" s="1943"/>
      <c r="RE19" s="1943"/>
      <c r="RF19" s="1943"/>
      <c r="RG19" s="1943"/>
      <c r="RH19" s="1943"/>
      <c r="RI19" s="1943"/>
      <c r="RJ19" s="1943"/>
      <c r="RK19" s="1943"/>
      <c r="RL19" s="1943"/>
      <c r="RM19" s="1943"/>
      <c r="RN19" s="1943"/>
      <c r="RO19" s="1943"/>
      <c r="RP19" s="1943"/>
      <c r="RQ19" s="1943"/>
      <c r="RR19" s="1943"/>
      <c r="RS19" s="1943"/>
      <c r="RT19" s="1943"/>
      <c r="RU19" s="1943"/>
      <c r="RV19" s="1943"/>
      <c r="RW19" s="1943"/>
      <c r="RX19" s="1943"/>
      <c r="RY19" s="1943"/>
      <c r="RZ19" s="1943"/>
      <c r="SA19" s="1943"/>
      <c r="SB19" s="1943"/>
      <c r="SC19" s="1943"/>
      <c r="SD19" s="1943"/>
      <c r="SE19" s="1943"/>
      <c r="SF19" s="1943"/>
      <c r="SG19" s="1943"/>
      <c r="SH19" s="1943"/>
      <c r="SI19" s="1943"/>
      <c r="SJ19" s="1943"/>
      <c r="SK19" s="1943"/>
      <c r="SL19" s="1943"/>
      <c r="SM19" s="1943"/>
      <c r="SN19" s="1943"/>
      <c r="SO19" s="1943"/>
      <c r="SP19" s="1943"/>
      <c r="SQ19" s="1943"/>
      <c r="SR19" s="1943"/>
      <c r="SS19" s="1943"/>
      <c r="ST19" s="1943"/>
      <c r="SU19" s="1943"/>
      <c r="SV19" s="1943"/>
      <c r="SW19" s="1943"/>
      <c r="SX19" s="1943"/>
      <c r="SY19" s="1943"/>
      <c r="SZ19" s="1943"/>
      <c r="TA19" s="1943"/>
      <c r="TB19" s="1943"/>
      <c r="TC19" s="1943"/>
      <c r="TD19" s="1943"/>
      <c r="TE19" s="1943"/>
      <c r="TF19" s="1943"/>
      <c r="TG19" s="1943"/>
      <c r="TH19" s="1943"/>
      <c r="TI19" s="1943"/>
      <c r="TJ19" s="1943"/>
      <c r="TK19" s="1943"/>
      <c r="TL19" s="1943"/>
      <c r="TM19" s="1943"/>
      <c r="TN19" s="1943"/>
      <c r="TO19" s="1943"/>
      <c r="TP19" s="1943"/>
      <c r="TQ19" s="1943"/>
      <c r="TR19" s="1943"/>
      <c r="TS19" s="1943"/>
      <c r="TT19" s="1943"/>
      <c r="TU19" s="1943"/>
      <c r="TV19" s="1943"/>
      <c r="TW19" s="1943"/>
      <c r="TX19" s="1943"/>
      <c r="TY19" s="1943"/>
      <c r="TZ19" s="1943"/>
      <c r="UA19" s="1943"/>
      <c r="UB19" s="1943"/>
      <c r="UC19" s="1943"/>
      <c r="UD19" s="1943"/>
      <c r="UE19" s="1943"/>
      <c r="UF19" s="1943"/>
      <c r="UG19" s="1943"/>
      <c r="UH19" s="1943"/>
      <c r="UI19" s="1943"/>
      <c r="UJ19" s="1943"/>
      <c r="UK19" s="1943"/>
      <c r="UL19" s="1943"/>
      <c r="UM19" s="1943"/>
      <c r="UN19" s="1943"/>
      <c r="UO19" s="1943"/>
      <c r="UP19" s="1943"/>
      <c r="UQ19" s="1943"/>
      <c r="UR19" s="1943"/>
      <c r="US19" s="1943"/>
      <c r="UT19" s="1943"/>
      <c r="UU19" s="1943"/>
      <c r="UV19" s="1943"/>
      <c r="UW19" s="1943"/>
      <c r="UX19" s="1943"/>
      <c r="UY19" s="1943"/>
      <c r="UZ19" s="1943"/>
      <c r="VA19" s="1943"/>
      <c r="VB19" s="1943"/>
      <c r="VC19" s="1943"/>
      <c r="VD19" s="1943"/>
      <c r="VE19" s="1943"/>
      <c r="VF19" s="1943"/>
      <c r="VG19" s="1943"/>
      <c r="VH19" s="1943"/>
      <c r="VI19" s="1943"/>
      <c r="VJ19" s="1943"/>
      <c r="VK19" s="1943"/>
      <c r="VL19" s="1943"/>
      <c r="VM19" s="1943"/>
      <c r="VN19" s="1943"/>
      <c r="VO19" s="1943"/>
      <c r="VP19" s="1943"/>
      <c r="VQ19" s="1943"/>
      <c r="VR19" s="1943"/>
      <c r="VS19" s="1943"/>
      <c r="VT19" s="1943"/>
      <c r="VU19" s="1943"/>
      <c r="VV19" s="1943"/>
      <c r="VW19" s="1943"/>
      <c r="VX19" s="1943"/>
      <c r="VY19" s="1943"/>
      <c r="VZ19" s="1943"/>
      <c r="WA19" s="1943"/>
      <c r="WB19" s="1943"/>
      <c r="WC19" s="1943"/>
      <c r="WD19" s="1943"/>
      <c r="WE19" s="1943"/>
      <c r="WF19" s="1943"/>
      <c r="WG19" s="1943"/>
      <c r="WH19" s="1943"/>
      <c r="WI19" s="1943"/>
      <c r="WJ19" s="1943"/>
      <c r="WK19" s="1943"/>
      <c r="WL19" s="1943"/>
      <c r="WM19" s="1943"/>
      <c r="WN19" s="1943"/>
      <c r="WO19" s="1943"/>
      <c r="WP19" s="1943"/>
      <c r="WQ19" s="1943"/>
      <c r="WR19" s="1943"/>
      <c r="WS19" s="1943"/>
      <c r="WT19" s="1943"/>
      <c r="WU19" s="1943"/>
      <c r="WV19" s="1943"/>
      <c r="WW19" s="1943"/>
      <c r="WX19" s="1943"/>
      <c r="WY19" s="1943"/>
      <c r="WZ19" s="1943"/>
      <c r="XA19" s="1943"/>
      <c r="XB19" s="1943"/>
      <c r="XC19" s="1943"/>
      <c r="XD19" s="1943"/>
      <c r="XE19" s="1943"/>
      <c r="XF19" s="1943"/>
      <c r="XG19" s="1943"/>
      <c r="XH19" s="1943"/>
      <c r="XI19" s="1943"/>
      <c r="XJ19" s="1943"/>
      <c r="XK19" s="1943"/>
      <c r="XL19" s="1943"/>
      <c r="XM19" s="1943"/>
      <c r="XN19" s="1943"/>
      <c r="XO19" s="1943"/>
      <c r="XP19" s="1943"/>
      <c r="XQ19" s="1943"/>
      <c r="XR19" s="1943"/>
      <c r="XS19" s="1943"/>
      <c r="XT19" s="1943"/>
      <c r="XU19" s="1943"/>
      <c r="XV19" s="1943"/>
      <c r="XW19" s="1943"/>
      <c r="XX19" s="1943"/>
      <c r="XY19" s="1943"/>
      <c r="XZ19" s="1943"/>
      <c r="YA19" s="1943"/>
      <c r="YB19" s="1943"/>
      <c r="YC19" s="1943"/>
      <c r="YD19" s="1943"/>
      <c r="YE19" s="1943"/>
      <c r="YF19" s="1943"/>
      <c r="YG19" s="1943"/>
      <c r="YH19" s="1943"/>
      <c r="YI19" s="1943"/>
      <c r="YJ19" s="1943"/>
      <c r="YK19" s="1943"/>
      <c r="YL19" s="1943"/>
      <c r="YM19" s="1943"/>
      <c r="YN19" s="1943"/>
      <c r="YO19" s="1943"/>
      <c r="YP19" s="1943"/>
      <c r="YQ19" s="1943"/>
      <c r="YR19" s="1943"/>
      <c r="YS19" s="1943"/>
      <c r="YT19" s="1943"/>
      <c r="YU19" s="1943"/>
      <c r="YV19" s="1943"/>
      <c r="YW19" s="1943"/>
      <c r="YX19" s="1943"/>
      <c r="YY19" s="1943"/>
      <c r="YZ19" s="1943"/>
      <c r="ZA19" s="1943"/>
      <c r="ZB19" s="1943"/>
      <c r="ZC19" s="1943"/>
      <c r="ZD19" s="1943"/>
      <c r="ZE19" s="1943"/>
      <c r="ZF19" s="1943"/>
      <c r="ZG19" s="1943"/>
      <c r="ZH19" s="1943"/>
      <c r="ZI19" s="1943"/>
      <c r="ZJ19" s="1943"/>
      <c r="ZK19" s="1943"/>
      <c r="ZL19" s="1943"/>
      <c r="ZM19" s="1943"/>
      <c r="ZN19" s="1943"/>
      <c r="ZO19" s="1943"/>
      <c r="ZP19" s="1943"/>
      <c r="ZQ19" s="1943"/>
      <c r="ZR19" s="1943"/>
      <c r="ZS19" s="1943"/>
      <c r="ZT19" s="1943"/>
      <c r="ZU19" s="1943"/>
      <c r="ZV19" s="1943"/>
      <c r="ZW19" s="1943"/>
      <c r="ZX19" s="1943"/>
      <c r="ZY19" s="1943"/>
      <c r="ZZ19" s="1943"/>
      <c r="AAA19" s="1943"/>
      <c r="AAB19" s="1943"/>
      <c r="AAC19" s="1943"/>
      <c r="AAD19" s="1943"/>
      <c r="AAE19" s="1943"/>
      <c r="AAF19" s="1943"/>
      <c r="AAG19" s="1943"/>
      <c r="AAH19" s="1943"/>
      <c r="AAI19" s="1943"/>
      <c r="AAJ19" s="1943"/>
      <c r="AAK19" s="1943"/>
      <c r="AAL19" s="1943"/>
      <c r="AAM19" s="1943"/>
      <c r="AAN19" s="1943"/>
      <c r="AAO19" s="1943"/>
      <c r="AAP19" s="1943"/>
      <c r="AAQ19" s="1943"/>
      <c r="AAR19" s="1943"/>
      <c r="AAS19" s="1943"/>
      <c r="AAT19" s="1943"/>
      <c r="AAU19" s="1943"/>
      <c r="AAV19" s="1943"/>
      <c r="AAW19" s="1943"/>
      <c r="AAX19" s="1943"/>
      <c r="AAY19" s="1943"/>
      <c r="AAZ19" s="1943"/>
      <c r="ABA19" s="1943"/>
      <c r="ABB19" s="1943"/>
      <c r="ABC19" s="1943"/>
      <c r="ABD19" s="1943"/>
      <c r="ABE19" s="1943"/>
      <c r="ABF19" s="1943"/>
      <c r="ABG19" s="1943"/>
      <c r="ABH19" s="1943"/>
      <c r="ABI19" s="1943"/>
      <c r="ABJ19" s="1943"/>
      <c r="ABK19" s="1943"/>
      <c r="ABL19" s="1943"/>
      <c r="ABM19" s="1943"/>
      <c r="ABN19" s="1943"/>
      <c r="ABO19" s="1943"/>
      <c r="ABP19" s="1943"/>
      <c r="ABQ19" s="1943"/>
      <c r="ABR19" s="1943"/>
      <c r="ABS19" s="1943"/>
      <c r="ABT19" s="1943"/>
      <c r="ABU19" s="1943"/>
      <c r="ABV19" s="1943"/>
      <c r="ABW19" s="1943"/>
      <c r="ABX19" s="1943"/>
      <c r="ABY19" s="1943"/>
      <c r="ABZ19" s="1943"/>
      <c r="ACA19" s="1943"/>
      <c r="ACB19" s="1943"/>
      <c r="ACC19" s="1943"/>
      <c r="ACD19" s="1943"/>
      <c r="ACE19" s="1943"/>
      <c r="ACF19" s="1943"/>
      <c r="ACG19" s="1943"/>
      <c r="ACH19" s="1943"/>
      <c r="ACI19" s="1943"/>
      <c r="ACJ19" s="1943"/>
      <c r="ACK19" s="1943"/>
      <c r="ACL19" s="1943"/>
      <c r="ACM19" s="1943"/>
      <c r="ACN19" s="1943"/>
      <c r="ACO19" s="1943"/>
      <c r="ACP19" s="1943"/>
      <c r="ACQ19" s="1943"/>
      <c r="ACR19" s="1943"/>
      <c r="ACS19" s="1943"/>
      <c r="ACT19" s="1943"/>
      <c r="ACU19" s="1943"/>
      <c r="ACV19" s="1943"/>
      <c r="ACW19" s="1943"/>
      <c r="ACX19" s="1943"/>
      <c r="ACY19" s="1943"/>
      <c r="ACZ19" s="1943"/>
      <c r="ADA19" s="1943"/>
      <c r="ADB19" s="1943"/>
      <c r="ADC19" s="1943"/>
      <c r="ADD19" s="1943"/>
      <c r="ADE19" s="1943"/>
      <c r="ADF19" s="1943"/>
      <c r="ADG19" s="1943"/>
      <c r="ADH19" s="1943"/>
      <c r="ADI19" s="1943"/>
      <c r="ADJ19" s="1943"/>
      <c r="ADK19" s="1943"/>
      <c r="ADL19" s="1943"/>
      <c r="ADM19" s="1943"/>
      <c r="ADN19" s="1943"/>
      <c r="ADO19" s="1943"/>
      <c r="ADP19" s="1943"/>
      <c r="ADQ19" s="1943"/>
      <c r="ADR19" s="1943"/>
      <c r="ADS19" s="1943"/>
      <c r="ADT19" s="1943"/>
      <c r="ADU19" s="1943"/>
      <c r="ADV19" s="1943"/>
      <c r="ADW19" s="1943"/>
      <c r="ADX19" s="1943"/>
      <c r="ADY19" s="1943"/>
      <c r="ADZ19" s="1943"/>
      <c r="AEA19" s="1943"/>
      <c r="AEB19" s="1943"/>
      <c r="AEC19" s="1943"/>
      <c r="AED19" s="1943"/>
      <c r="AEE19" s="1943"/>
      <c r="AEF19" s="1943"/>
      <c r="AEG19" s="1943"/>
      <c r="AEH19" s="1943"/>
      <c r="AEI19" s="1943"/>
      <c r="AEJ19" s="1943"/>
      <c r="AEK19" s="1943"/>
      <c r="AEL19" s="1943"/>
      <c r="AEM19" s="1943"/>
      <c r="AEN19" s="1943"/>
      <c r="AEO19" s="1943"/>
      <c r="AEP19" s="1943"/>
      <c r="AEQ19" s="1943"/>
      <c r="AER19" s="1943"/>
      <c r="AES19" s="1943"/>
      <c r="AET19" s="1943"/>
      <c r="AEU19" s="1943"/>
      <c r="AEV19" s="1943"/>
      <c r="AEW19" s="1943"/>
      <c r="AEX19" s="1943"/>
      <c r="AEY19" s="1943"/>
      <c r="AEZ19" s="1943"/>
      <c r="AFA19" s="1943"/>
      <c r="AFB19" s="1943"/>
      <c r="AFC19" s="1943"/>
      <c r="AFD19" s="1943"/>
      <c r="AFE19" s="1943"/>
      <c r="AFF19" s="1943"/>
      <c r="AFG19" s="1943"/>
      <c r="AFH19" s="1943"/>
      <c r="AFI19" s="1943"/>
      <c r="AFJ19" s="1943"/>
      <c r="AFK19" s="1943"/>
      <c r="AFL19" s="1943"/>
      <c r="AFM19" s="1943"/>
      <c r="AFN19" s="1943"/>
      <c r="AFO19" s="1943"/>
      <c r="AFP19" s="1943"/>
      <c r="AFQ19" s="1943"/>
      <c r="AFR19" s="1943"/>
      <c r="AFS19" s="1943"/>
      <c r="AFT19" s="1943"/>
      <c r="AFU19" s="1943"/>
      <c r="AFV19" s="1943"/>
      <c r="AFW19" s="1943"/>
      <c r="AFX19" s="1943"/>
      <c r="AFY19" s="1943"/>
      <c r="AFZ19" s="1943"/>
      <c r="AGA19" s="1943"/>
      <c r="AGB19" s="1943"/>
      <c r="AGC19" s="1943"/>
      <c r="AGD19" s="1943"/>
      <c r="AGE19" s="1943"/>
      <c r="AGF19" s="1943"/>
      <c r="AGG19" s="1943"/>
      <c r="AGH19" s="1943"/>
      <c r="AGI19" s="1943"/>
      <c r="AGJ19" s="1943"/>
      <c r="AGK19" s="1943"/>
      <c r="AGL19" s="1943"/>
      <c r="AGM19" s="1943"/>
      <c r="AGN19" s="1943"/>
      <c r="AGO19" s="1943"/>
      <c r="AGP19" s="1943"/>
      <c r="AGQ19" s="1943"/>
      <c r="AGR19" s="1943"/>
      <c r="AGS19" s="1943"/>
      <c r="AGT19" s="1943"/>
      <c r="AGU19" s="1943"/>
      <c r="AGV19" s="1943"/>
      <c r="AGW19" s="1943"/>
      <c r="AGX19" s="1943"/>
      <c r="AGY19" s="1943"/>
      <c r="AGZ19" s="1943"/>
      <c r="AHA19" s="1943"/>
      <c r="AHB19" s="1943"/>
      <c r="AHC19" s="1943"/>
      <c r="AHD19" s="1943"/>
      <c r="AHE19" s="1943"/>
      <c r="AHF19" s="1943"/>
      <c r="AHG19" s="1943"/>
      <c r="AHH19" s="1943"/>
      <c r="AHI19" s="1943"/>
      <c r="AHJ19" s="1943"/>
      <c r="AHK19" s="1943"/>
      <c r="AHL19" s="1943"/>
      <c r="AHM19" s="1943"/>
      <c r="AHN19" s="1943"/>
      <c r="AHO19" s="1943"/>
      <c r="AHP19" s="1943"/>
      <c r="AHQ19" s="1943"/>
      <c r="AHR19" s="1943"/>
      <c r="AHS19" s="1943"/>
      <c r="AHT19" s="1943"/>
      <c r="AHU19" s="1943"/>
      <c r="AHV19" s="1943"/>
      <c r="AHW19" s="1943"/>
      <c r="AHX19" s="1943"/>
      <c r="AHY19" s="1943"/>
      <c r="AHZ19" s="1943"/>
      <c r="AIA19" s="1943"/>
      <c r="AIB19" s="1943"/>
      <c r="AIC19" s="1943"/>
      <c r="AID19" s="1943"/>
      <c r="AIE19" s="1943"/>
      <c r="AIF19" s="1943"/>
      <c r="AIG19" s="1943"/>
      <c r="AIH19" s="1943"/>
      <c r="AII19" s="1943"/>
      <c r="AIJ19" s="1943"/>
      <c r="AIK19" s="1943"/>
      <c r="AIL19" s="1943"/>
      <c r="AIM19" s="1943"/>
      <c r="AIN19" s="1943"/>
      <c r="AIO19" s="1943"/>
      <c r="AIP19" s="1943"/>
      <c r="AIQ19" s="1943"/>
      <c r="AIR19" s="1943"/>
      <c r="AIS19" s="1943"/>
      <c r="AIT19" s="1943"/>
      <c r="AIU19" s="1943"/>
      <c r="AIV19" s="1943"/>
      <c r="AIW19" s="1943"/>
      <c r="AIX19" s="1943"/>
      <c r="AIY19" s="1943"/>
      <c r="AIZ19" s="1943"/>
      <c r="AJA19" s="1943"/>
      <c r="AJB19" s="1943"/>
      <c r="AJC19" s="1943"/>
      <c r="AJD19" s="1943"/>
      <c r="AJE19" s="1943"/>
      <c r="AJF19" s="1943"/>
      <c r="AJG19" s="1943"/>
      <c r="AJH19" s="1943"/>
      <c r="AJI19" s="1943"/>
      <c r="AJJ19" s="1943"/>
      <c r="AJK19" s="1943"/>
      <c r="AJL19" s="1943"/>
      <c r="AJM19" s="1943"/>
      <c r="AJN19" s="1943"/>
      <c r="AJO19" s="1943"/>
      <c r="AJP19" s="1943"/>
      <c r="AJQ19" s="1943"/>
      <c r="AJR19" s="1943"/>
      <c r="AJS19" s="1943"/>
      <c r="AJT19" s="1943"/>
      <c r="AJU19" s="1943"/>
      <c r="AJV19" s="1943"/>
      <c r="AJW19" s="1943"/>
      <c r="AJX19" s="1943"/>
      <c r="AJY19" s="1943"/>
      <c r="AJZ19" s="1943"/>
      <c r="AKA19" s="1943"/>
      <c r="AKB19" s="1943"/>
      <c r="AKC19" s="1943"/>
      <c r="AKD19" s="1943"/>
      <c r="AKE19" s="1943"/>
      <c r="AKF19" s="1943"/>
      <c r="AKG19" s="1943"/>
      <c r="AKH19" s="1943"/>
      <c r="AKI19" s="1943"/>
      <c r="AKJ19" s="1943"/>
      <c r="AKK19" s="1943"/>
      <c r="AKL19" s="1943"/>
      <c r="AKM19" s="1943"/>
      <c r="AKN19" s="1943"/>
      <c r="AKO19" s="1943"/>
      <c r="AKP19" s="1943"/>
      <c r="AKQ19" s="1943"/>
      <c r="AKR19" s="1943"/>
      <c r="AKS19" s="1943"/>
      <c r="AKT19" s="1943"/>
      <c r="AKU19" s="1943"/>
      <c r="AKV19" s="1943"/>
      <c r="AKW19" s="1943"/>
      <c r="AKX19" s="1943"/>
      <c r="AKY19" s="1943"/>
      <c r="AKZ19" s="1943"/>
      <c r="ALA19" s="1943"/>
      <c r="ALB19" s="1943"/>
      <c r="ALC19" s="1943"/>
      <c r="ALD19" s="1943"/>
      <c r="ALE19" s="1943"/>
      <c r="ALF19" s="1943"/>
      <c r="ALG19" s="1943"/>
      <c r="ALH19" s="1943"/>
      <c r="ALI19" s="1943"/>
      <c r="ALJ19" s="1943"/>
      <c r="ALK19" s="1943"/>
      <c r="ALL19" s="1943"/>
      <c r="ALM19" s="1943"/>
      <c r="ALN19" s="1943"/>
      <c r="ALO19" s="1943"/>
      <c r="ALP19" s="1943"/>
      <c r="ALQ19" s="1943"/>
      <c r="ALR19" s="1943"/>
      <c r="ALS19" s="1943"/>
      <c r="ALT19" s="1943"/>
      <c r="ALU19" s="1943"/>
      <c r="ALV19" s="1943"/>
      <c r="ALW19" s="1943"/>
      <c r="ALX19" s="1943"/>
      <c r="ALY19" s="1943"/>
      <c r="ALZ19" s="1943"/>
      <c r="AMA19" s="1943"/>
      <c r="AMB19" s="1943"/>
      <c r="AMC19" s="1943"/>
      <c r="AMD19" s="1943"/>
      <c r="AME19" s="1943"/>
      <c r="AMF19" s="1943"/>
      <c r="AMG19" s="1943"/>
      <c r="AMH19" s="1943"/>
      <c r="AMI19" s="1943"/>
      <c r="AMJ19" s="1943"/>
    </row>
    <row r="20" spans="1:1024" ht="29.25" customHeight="1">
      <c r="A20" s="1932" t="s">
        <v>2718</v>
      </c>
      <c r="B20" s="457"/>
      <c r="C20" s="457"/>
      <c r="D20" s="2201"/>
      <c r="E20" s="1927"/>
      <c r="F20" s="2202"/>
      <c r="G20" s="1933" t="s">
        <v>2712</v>
      </c>
      <c r="H20" s="1936">
        <v>45</v>
      </c>
      <c r="I20" s="1933">
        <v>1200</v>
      </c>
      <c r="J20" s="1933">
        <v>0.7</v>
      </c>
      <c r="K20" s="1933">
        <v>3.0000000000000001E-3</v>
      </c>
      <c r="L20" s="1947" t="s">
        <v>158</v>
      </c>
      <c r="M20" s="1933">
        <v>290</v>
      </c>
      <c r="N20" s="1948">
        <v>315</v>
      </c>
      <c r="O20" s="101"/>
      <c r="P20" s="1922"/>
      <c r="Q20" s="1263"/>
      <c r="R20" s="1942"/>
      <c r="S20" s="1943"/>
      <c r="T20" s="1922"/>
      <c r="U20" s="1922"/>
      <c r="V20" s="1922"/>
      <c r="W20" s="1943"/>
      <c r="X20" s="1943"/>
      <c r="Y20" s="1943"/>
      <c r="Z20" s="1943"/>
      <c r="AA20" s="1943"/>
      <c r="AB20" s="1943"/>
      <c r="AC20" s="1943"/>
      <c r="AD20" s="1943"/>
      <c r="AE20" s="1943"/>
      <c r="AF20" s="1943"/>
      <c r="AG20" s="1943"/>
      <c r="AH20" s="1943"/>
      <c r="AI20" s="1943"/>
      <c r="AJ20" s="1943"/>
      <c r="AK20" s="1943"/>
      <c r="AL20" s="1943"/>
      <c r="AM20" s="1943"/>
      <c r="AN20" s="1943"/>
      <c r="AO20" s="1943"/>
      <c r="AP20" s="1943"/>
      <c r="AQ20" s="1943"/>
      <c r="AR20" s="1943"/>
      <c r="AS20" s="1943"/>
      <c r="AT20" s="1943"/>
      <c r="AU20" s="1943"/>
      <c r="AV20" s="1943"/>
      <c r="AW20" s="1943"/>
      <c r="AX20" s="1943"/>
      <c r="AY20" s="1943"/>
      <c r="AZ20" s="1943"/>
      <c r="BA20" s="1943"/>
      <c r="BB20" s="1943"/>
      <c r="BC20" s="1943"/>
      <c r="BD20" s="1943"/>
      <c r="BE20" s="1943"/>
      <c r="BF20" s="1943"/>
      <c r="BG20" s="1943"/>
      <c r="BH20" s="1943"/>
      <c r="BI20" s="1943"/>
      <c r="BJ20" s="1943"/>
      <c r="BK20" s="1943"/>
      <c r="BL20" s="1943"/>
      <c r="BM20" s="1943"/>
      <c r="BN20" s="1943"/>
      <c r="BO20" s="1943"/>
      <c r="BP20" s="1943"/>
      <c r="BQ20" s="1943"/>
      <c r="BR20" s="1943"/>
      <c r="BS20" s="1943"/>
      <c r="BT20" s="1943"/>
      <c r="BU20" s="1943"/>
      <c r="BV20" s="1943"/>
      <c r="BW20" s="1943"/>
      <c r="BX20" s="1943"/>
      <c r="BY20" s="1943"/>
      <c r="BZ20" s="1943"/>
      <c r="CA20" s="1943"/>
      <c r="CB20" s="1943"/>
      <c r="CC20" s="1943"/>
      <c r="CD20" s="1943"/>
      <c r="CE20" s="1943"/>
      <c r="CF20" s="1943"/>
      <c r="CG20" s="1943"/>
      <c r="CH20" s="1943"/>
      <c r="CI20" s="1943"/>
      <c r="CJ20" s="1943"/>
      <c r="CK20" s="1943"/>
      <c r="CL20" s="1943"/>
      <c r="CM20" s="1943"/>
      <c r="CN20" s="1943"/>
      <c r="CO20" s="1943"/>
      <c r="CP20" s="1943"/>
      <c r="CQ20" s="1943"/>
      <c r="CR20" s="1943"/>
      <c r="CS20" s="1943"/>
      <c r="CT20" s="1943"/>
      <c r="CU20" s="1943"/>
      <c r="CV20" s="1943"/>
      <c r="CW20" s="1943"/>
      <c r="CX20" s="1943"/>
      <c r="CY20" s="1943"/>
      <c r="CZ20" s="1943"/>
      <c r="DA20" s="1943"/>
      <c r="DB20" s="1943"/>
      <c r="DC20" s="1943"/>
      <c r="DD20" s="1943"/>
      <c r="DE20" s="1943"/>
      <c r="DF20" s="1943"/>
      <c r="DG20" s="1943"/>
      <c r="DH20" s="1943"/>
      <c r="DI20" s="1943"/>
      <c r="DJ20" s="1943"/>
      <c r="DK20" s="1943"/>
      <c r="DL20" s="1943"/>
      <c r="DM20" s="1943"/>
      <c r="DN20" s="1943"/>
      <c r="DO20" s="1943"/>
      <c r="DP20" s="1943"/>
      <c r="DQ20" s="1943"/>
      <c r="DR20" s="1943"/>
      <c r="DS20" s="1943"/>
      <c r="DT20" s="1943"/>
      <c r="DU20" s="1943"/>
      <c r="DV20" s="1943"/>
      <c r="DW20" s="1943"/>
      <c r="DX20" s="1943"/>
      <c r="DY20" s="1943"/>
      <c r="DZ20" s="1943"/>
      <c r="EA20" s="1943"/>
      <c r="EB20" s="1943"/>
      <c r="EC20" s="1943"/>
      <c r="ED20" s="1943"/>
      <c r="EE20" s="1943"/>
      <c r="EF20" s="1943"/>
      <c r="EG20" s="1943"/>
      <c r="EH20" s="1943"/>
      <c r="EI20" s="1943"/>
      <c r="EJ20" s="1943"/>
      <c r="EK20" s="1943"/>
      <c r="EL20" s="1943"/>
      <c r="EM20" s="1943"/>
      <c r="EN20" s="1943"/>
      <c r="EO20" s="1943"/>
      <c r="EP20" s="1943"/>
      <c r="EQ20" s="1943"/>
      <c r="ER20" s="1943"/>
      <c r="ES20" s="1943"/>
      <c r="ET20" s="1943"/>
      <c r="EU20" s="1943"/>
      <c r="EV20" s="1943"/>
      <c r="EW20" s="1943"/>
      <c r="EX20" s="1943"/>
      <c r="EY20" s="1943"/>
      <c r="EZ20" s="1943"/>
      <c r="FA20" s="1943"/>
      <c r="FB20" s="1943"/>
      <c r="FC20" s="1943"/>
      <c r="FD20" s="1943"/>
      <c r="FE20" s="1943"/>
      <c r="FF20" s="1943"/>
      <c r="FG20" s="1943"/>
      <c r="FH20" s="1943"/>
      <c r="FI20" s="1943"/>
      <c r="FJ20" s="1943"/>
      <c r="FK20" s="1943"/>
      <c r="FL20" s="1943"/>
      <c r="FM20" s="1943"/>
      <c r="FN20" s="1943"/>
      <c r="FO20" s="1943"/>
      <c r="FP20" s="1943"/>
      <c r="FQ20" s="1943"/>
      <c r="FR20" s="1943"/>
      <c r="FS20" s="1943"/>
      <c r="FT20" s="1943"/>
      <c r="FU20" s="1943"/>
      <c r="FV20" s="1943"/>
      <c r="FW20" s="1943"/>
      <c r="FX20" s="1943"/>
      <c r="FY20" s="1943"/>
      <c r="FZ20" s="1943"/>
      <c r="GA20" s="1943"/>
      <c r="GB20" s="1943"/>
      <c r="GC20" s="1943"/>
      <c r="GD20" s="1943"/>
      <c r="GE20" s="1943"/>
      <c r="GF20" s="1943"/>
      <c r="GG20" s="1943"/>
      <c r="GH20" s="1943"/>
      <c r="GI20" s="1943"/>
      <c r="GJ20" s="1943"/>
      <c r="GK20" s="1943"/>
      <c r="GL20" s="1943"/>
      <c r="GM20" s="1943"/>
      <c r="GN20" s="1943"/>
      <c r="GO20" s="1943"/>
      <c r="GP20" s="1943"/>
      <c r="GQ20" s="1943"/>
      <c r="GR20" s="1943"/>
      <c r="GS20" s="1943"/>
      <c r="GT20" s="1943"/>
      <c r="GU20" s="1943"/>
      <c r="GV20" s="1943"/>
      <c r="GW20" s="1943"/>
      <c r="GX20" s="1943"/>
      <c r="GY20" s="1943"/>
      <c r="GZ20" s="1943"/>
      <c r="HA20" s="1943"/>
      <c r="HB20" s="1943"/>
      <c r="HC20" s="1943"/>
      <c r="HD20" s="1943"/>
      <c r="HE20" s="1943"/>
      <c r="HF20" s="1943"/>
      <c r="HG20" s="1943"/>
      <c r="HH20" s="1943"/>
      <c r="HI20" s="1943"/>
      <c r="HJ20" s="1943"/>
      <c r="HK20" s="1943"/>
      <c r="HL20" s="1943"/>
      <c r="HM20" s="1943"/>
      <c r="HN20" s="1943"/>
      <c r="HO20" s="1943"/>
      <c r="HP20" s="1943"/>
      <c r="HQ20" s="1943"/>
      <c r="HR20" s="1943"/>
      <c r="HS20" s="1943"/>
      <c r="HT20" s="1943"/>
      <c r="HU20" s="1943"/>
      <c r="HV20" s="1943"/>
      <c r="HW20" s="1943"/>
      <c r="HX20" s="1943"/>
      <c r="HY20" s="1943"/>
      <c r="HZ20" s="1943"/>
      <c r="IA20" s="1943"/>
      <c r="IB20" s="1943"/>
      <c r="IC20" s="1943"/>
      <c r="ID20" s="1943"/>
      <c r="IE20" s="1943"/>
      <c r="IF20" s="1943"/>
      <c r="IG20" s="1943"/>
      <c r="IH20" s="1943"/>
      <c r="II20" s="1943"/>
      <c r="IJ20" s="1943"/>
      <c r="IK20" s="1943"/>
      <c r="IL20" s="1943"/>
      <c r="IM20" s="1943"/>
      <c r="IN20" s="1943"/>
      <c r="IO20" s="1943"/>
      <c r="IP20" s="1943"/>
      <c r="IQ20" s="1943"/>
      <c r="IR20" s="1943"/>
      <c r="IS20" s="1943"/>
      <c r="IT20" s="1943"/>
      <c r="IU20" s="1943"/>
      <c r="IV20" s="1943"/>
      <c r="IW20" s="1943"/>
      <c r="IX20" s="1943"/>
      <c r="IY20" s="1943"/>
      <c r="IZ20" s="1943"/>
      <c r="JA20" s="1943"/>
      <c r="JB20" s="1943"/>
      <c r="JC20" s="1943"/>
      <c r="JD20" s="1943"/>
      <c r="JE20" s="1943"/>
      <c r="JF20" s="1943"/>
      <c r="JG20" s="1943"/>
      <c r="JH20" s="1943"/>
      <c r="JI20" s="1943"/>
      <c r="JJ20" s="1943"/>
      <c r="JK20" s="1943"/>
      <c r="JL20" s="1943"/>
      <c r="JM20" s="1943"/>
      <c r="JN20" s="1943"/>
      <c r="JO20" s="1943"/>
      <c r="JP20" s="1943"/>
      <c r="JQ20" s="1943"/>
      <c r="JR20" s="1943"/>
      <c r="JS20" s="1943"/>
      <c r="JT20" s="1943"/>
      <c r="JU20" s="1943"/>
      <c r="JV20" s="1943"/>
      <c r="JW20" s="1943"/>
      <c r="JX20" s="1943"/>
      <c r="JY20" s="1943"/>
      <c r="JZ20" s="1943"/>
      <c r="KA20" s="1943"/>
      <c r="KB20" s="1943"/>
      <c r="KC20" s="1943"/>
      <c r="KD20" s="1943"/>
      <c r="KE20" s="1943"/>
      <c r="KF20" s="1943"/>
      <c r="KG20" s="1943"/>
      <c r="KH20" s="1943"/>
      <c r="KI20" s="1943"/>
      <c r="KJ20" s="1943"/>
      <c r="KK20" s="1943"/>
      <c r="KL20" s="1943"/>
      <c r="KM20" s="1943"/>
      <c r="KN20" s="1943"/>
      <c r="KO20" s="1943"/>
      <c r="KP20" s="1943"/>
      <c r="KQ20" s="1943"/>
      <c r="KR20" s="1943"/>
      <c r="KS20" s="1943"/>
      <c r="KT20" s="1943"/>
      <c r="KU20" s="1943"/>
      <c r="KV20" s="1943"/>
      <c r="KW20" s="1943"/>
      <c r="KX20" s="1943"/>
      <c r="KY20" s="1943"/>
      <c r="KZ20" s="1943"/>
      <c r="LA20" s="1943"/>
      <c r="LB20" s="1943"/>
      <c r="LC20" s="1943"/>
      <c r="LD20" s="1943"/>
      <c r="LE20" s="1943"/>
      <c r="LF20" s="1943"/>
      <c r="LG20" s="1943"/>
      <c r="LH20" s="1943"/>
      <c r="LI20" s="1943"/>
      <c r="LJ20" s="1943"/>
      <c r="LK20" s="1943"/>
      <c r="LL20" s="1943"/>
      <c r="LM20" s="1943"/>
      <c r="LN20" s="1943"/>
      <c r="LO20" s="1943"/>
      <c r="LP20" s="1943"/>
      <c r="LQ20" s="1943"/>
      <c r="LR20" s="1943"/>
      <c r="LS20" s="1943"/>
      <c r="LT20" s="1943"/>
      <c r="LU20" s="1943"/>
      <c r="LV20" s="1943"/>
      <c r="LW20" s="1943"/>
      <c r="LX20" s="1943"/>
      <c r="LY20" s="1943"/>
      <c r="LZ20" s="1943"/>
      <c r="MA20" s="1943"/>
      <c r="MB20" s="1943"/>
      <c r="MC20" s="1943"/>
      <c r="MD20" s="1943"/>
      <c r="ME20" s="1943"/>
      <c r="MF20" s="1943"/>
      <c r="MG20" s="1943"/>
      <c r="MH20" s="1943"/>
      <c r="MI20" s="1943"/>
      <c r="MJ20" s="1943"/>
      <c r="MK20" s="1943"/>
      <c r="ML20" s="1943"/>
      <c r="MM20" s="1943"/>
      <c r="MN20" s="1943"/>
      <c r="MO20" s="1943"/>
      <c r="MP20" s="1943"/>
      <c r="MQ20" s="1943"/>
      <c r="MR20" s="1943"/>
      <c r="MS20" s="1943"/>
      <c r="MT20" s="1943"/>
      <c r="MU20" s="1943"/>
      <c r="MV20" s="1943"/>
      <c r="MW20" s="1943"/>
      <c r="MX20" s="1943"/>
      <c r="MY20" s="1943"/>
      <c r="MZ20" s="1943"/>
      <c r="NA20" s="1943"/>
      <c r="NB20" s="1943"/>
      <c r="NC20" s="1943"/>
      <c r="ND20" s="1943"/>
      <c r="NE20" s="1943"/>
      <c r="NF20" s="1943"/>
      <c r="NG20" s="1943"/>
      <c r="NH20" s="1943"/>
      <c r="NI20" s="1943"/>
      <c r="NJ20" s="1943"/>
      <c r="NK20" s="1943"/>
      <c r="NL20" s="1943"/>
      <c r="NM20" s="1943"/>
      <c r="NN20" s="1943"/>
      <c r="NO20" s="1943"/>
      <c r="NP20" s="1943"/>
      <c r="NQ20" s="1943"/>
      <c r="NR20" s="1943"/>
      <c r="NS20" s="1943"/>
      <c r="NT20" s="1943"/>
      <c r="NU20" s="1943"/>
      <c r="NV20" s="1943"/>
      <c r="NW20" s="1943"/>
      <c r="NX20" s="1943"/>
      <c r="NY20" s="1943"/>
      <c r="NZ20" s="1943"/>
      <c r="OA20" s="1943"/>
      <c r="OB20" s="1943"/>
      <c r="OC20" s="1943"/>
      <c r="OD20" s="1943"/>
      <c r="OE20" s="1943"/>
      <c r="OF20" s="1943"/>
      <c r="OG20" s="1943"/>
      <c r="OH20" s="1943"/>
      <c r="OI20" s="1943"/>
      <c r="OJ20" s="1943"/>
      <c r="OK20" s="1943"/>
      <c r="OL20" s="1943"/>
      <c r="OM20" s="1943"/>
      <c r="ON20" s="1943"/>
      <c r="OO20" s="1943"/>
      <c r="OP20" s="1943"/>
      <c r="OQ20" s="1943"/>
      <c r="OR20" s="1943"/>
      <c r="OS20" s="1943"/>
      <c r="OT20" s="1943"/>
      <c r="OU20" s="1943"/>
      <c r="OV20" s="1943"/>
      <c r="OW20" s="1943"/>
      <c r="OX20" s="1943"/>
      <c r="OY20" s="1943"/>
      <c r="OZ20" s="1943"/>
      <c r="PA20" s="1943"/>
      <c r="PB20" s="1943"/>
      <c r="PC20" s="1943"/>
      <c r="PD20" s="1943"/>
      <c r="PE20" s="1943"/>
      <c r="PF20" s="1943"/>
      <c r="PG20" s="1943"/>
      <c r="PH20" s="1943"/>
      <c r="PI20" s="1943"/>
      <c r="PJ20" s="1943"/>
      <c r="PK20" s="1943"/>
      <c r="PL20" s="1943"/>
      <c r="PM20" s="1943"/>
      <c r="PN20" s="1943"/>
      <c r="PO20" s="1943"/>
      <c r="PP20" s="1943"/>
      <c r="PQ20" s="1943"/>
      <c r="PR20" s="1943"/>
      <c r="PS20" s="1943"/>
      <c r="PT20" s="1943"/>
      <c r="PU20" s="1943"/>
      <c r="PV20" s="1943"/>
      <c r="PW20" s="1943"/>
      <c r="PX20" s="1943"/>
      <c r="PY20" s="1943"/>
      <c r="PZ20" s="1943"/>
      <c r="QA20" s="1943"/>
      <c r="QB20" s="1943"/>
      <c r="QC20" s="1943"/>
      <c r="QD20" s="1943"/>
      <c r="QE20" s="1943"/>
      <c r="QF20" s="1943"/>
      <c r="QG20" s="1943"/>
      <c r="QH20" s="1943"/>
      <c r="QI20" s="1943"/>
      <c r="QJ20" s="1943"/>
      <c r="QK20" s="1943"/>
      <c r="QL20" s="1943"/>
      <c r="QM20" s="1943"/>
      <c r="QN20" s="1943"/>
      <c r="QO20" s="1943"/>
      <c r="QP20" s="1943"/>
      <c r="QQ20" s="1943"/>
      <c r="QR20" s="1943"/>
      <c r="QS20" s="1943"/>
      <c r="QT20" s="1943"/>
      <c r="QU20" s="1943"/>
      <c r="QV20" s="1943"/>
      <c r="QW20" s="1943"/>
      <c r="QX20" s="1943"/>
      <c r="QY20" s="1943"/>
      <c r="QZ20" s="1943"/>
      <c r="RA20" s="1943"/>
      <c r="RB20" s="1943"/>
      <c r="RC20" s="1943"/>
      <c r="RD20" s="1943"/>
      <c r="RE20" s="1943"/>
      <c r="RF20" s="1943"/>
      <c r="RG20" s="1943"/>
      <c r="RH20" s="1943"/>
      <c r="RI20" s="1943"/>
      <c r="RJ20" s="1943"/>
      <c r="RK20" s="1943"/>
      <c r="RL20" s="1943"/>
      <c r="RM20" s="1943"/>
      <c r="RN20" s="1943"/>
      <c r="RO20" s="1943"/>
      <c r="RP20" s="1943"/>
      <c r="RQ20" s="1943"/>
      <c r="RR20" s="1943"/>
      <c r="RS20" s="1943"/>
      <c r="RT20" s="1943"/>
      <c r="RU20" s="1943"/>
      <c r="RV20" s="1943"/>
      <c r="RW20" s="1943"/>
      <c r="RX20" s="1943"/>
      <c r="RY20" s="1943"/>
      <c r="RZ20" s="1943"/>
      <c r="SA20" s="1943"/>
      <c r="SB20" s="1943"/>
      <c r="SC20" s="1943"/>
      <c r="SD20" s="1943"/>
      <c r="SE20" s="1943"/>
      <c r="SF20" s="1943"/>
      <c r="SG20" s="1943"/>
      <c r="SH20" s="1943"/>
      <c r="SI20" s="1943"/>
      <c r="SJ20" s="1943"/>
      <c r="SK20" s="1943"/>
      <c r="SL20" s="1943"/>
      <c r="SM20" s="1943"/>
      <c r="SN20" s="1943"/>
      <c r="SO20" s="1943"/>
      <c r="SP20" s="1943"/>
      <c r="SQ20" s="1943"/>
      <c r="SR20" s="1943"/>
      <c r="SS20" s="1943"/>
      <c r="ST20" s="1943"/>
      <c r="SU20" s="1943"/>
      <c r="SV20" s="1943"/>
      <c r="SW20" s="1943"/>
      <c r="SX20" s="1943"/>
      <c r="SY20" s="1943"/>
      <c r="SZ20" s="1943"/>
      <c r="TA20" s="1943"/>
      <c r="TB20" s="1943"/>
      <c r="TC20" s="1943"/>
      <c r="TD20" s="1943"/>
      <c r="TE20" s="1943"/>
      <c r="TF20" s="1943"/>
      <c r="TG20" s="1943"/>
      <c r="TH20" s="1943"/>
      <c r="TI20" s="1943"/>
      <c r="TJ20" s="1943"/>
      <c r="TK20" s="1943"/>
      <c r="TL20" s="1943"/>
      <c r="TM20" s="1943"/>
      <c r="TN20" s="1943"/>
      <c r="TO20" s="1943"/>
      <c r="TP20" s="1943"/>
      <c r="TQ20" s="1943"/>
      <c r="TR20" s="1943"/>
      <c r="TS20" s="1943"/>
      <c r="TT20" s="1943"/>
      <c r="TU20" s="1943"/>
      <c r="TV20" s="1943"/>
      <c r="TW20" s="1943"/>
      <c r="TX20" s="1943"/>
      <c r="TY20" s="1943"/>
      <c r="TZ20" s="1943"/>
      <c r="UA20" s="1943"/>
      <c r="UB20" s="1943"/>
      <c r="UC20" s="1943"/>
      <c r="UD20" s="1943"/>
      <c r="UE20" s="1943"/>
      <c r="UF20" s="1943"/>
      <c r="UG20" s="1943"/>
      <c r="UH20" s="1943"/>
      <c r="UI20" s="1943"/>
      <c r="UJ20" s="1943"/>
      <c r="UK20" s="1943"/>
      <c r="UL20" s="1943"/>
      <c r="UM20" s="1943"/>
      <c r="UN20" s="1943"/>
      <c r="UO20" s="1943"/>
      <c r="UP20" s="1943"/>
      <c r="UQ20" s="1943"/>
      <c r="UR20" s="1943"/>
      <c r="US20" s="1943"/>
      <c r="UT20" s="1943"/>
      <c r="UU20" s="1943"/>
      <c r="UV20" s="1943"/>
      <c r="UW20" s="1943"/>
      <c r="UX20" s="1943"/>
      <c r="UY20" s="1943"/>
      <c r="UZ20" s="1943"/>
      <c r="VA20" s="1943"/>
      <c r="VB20" s="1943"/>
      <c r="VC20" s="1943"/>
      <c r="VD20" s="1943"/>
      <c r="VE20" s="1943"/>
      <c r="VF20" s="1943"/>
      <c r="VG20" s="1943"/>
      <c r="VH20" s="1943"/>
      <c r="VI20" s="1943"/>
      <c r="VJ20" s="1943"/>
      <c r="VK20" s="1943"/>
      <c r="VL20" s="1943"/>
      <c r="VM20" s="1943"/>
      <c r="VN20" s="1943"/>
      <c r="VO20" s="1943"/>
      <c r="VP20" s="1943"/>
      <c r="VQ20" s="1943"/>
      <c r="VR20" s="1943"/>
      <c r="VS20" s="1943"/>
      <c r="VT20" s="1943"/>
      <c r="VU20" s="1943"/>
      <c r="VV20" s="1943"/>
      <c r="VW20" s="1943"/>
      <c r="VX20" s="1943"/>
      <c r="VY20" s="1943"/>
      <c r="VZ20" s="1943"/>
      <c r="WA20" s="1943"/>
      <c r="WB20" s="1943"/>
      <c r="WC20" s="1943"/>
      <c r="WD20" s="1943"/>
      <c r="WE20" s="1943"/>
      <c r="WF20" s="1943"/>
      <c r="WG20" s="1943"/>
      <c r="WH20" s="1943"/>
      <c r="WI20" s="1943"/>
      <c r="WJ20" s="1943"/>
      <c r="WK20" s="1943"/>
      <c r="WL20" s="1943"/>
      <c r="WM20" s="1943"/>
      <c r="WN20" s="1943"/>
      <c r="WO20" s="1943"/>
      <c r="WP20" s="1943"/>
      <c r="WQ20" s="1943"/>
      <c r="WR20" s="1943"/>
      <c r="WS20" s="1943"/>
      <c r="WT20" s="1943"/>
      <c r="WU20" s="1943"/>
      <c r="WV20" s="1943"/>
      <c r="WW20" s="1943"/>
      <c r="WX20" s="1943"/>
      <c r="WY20" s="1943"/>
      <c r="WZ20" s="1943"/>
      <c r="XA20" s="1943"/>
      <c r="XB20" s="1943"/>
      <c r="XC20" s="1943"/>
      <c r="XD20" s="1943"/>
      <c r="XE20" s="1943"/>
      <c r="XF20" s="1943"/>
      <c r="XG20" s="1943"/>
      <c r="XH20" s="1943"/>
      <c r="XI20" s="1943"/>
      <c r="XJ20" s="1943"/>
      <c r="XK20" s="1943"/>
      <c r="XL20" s="1943"/>
      <c r="XM20" s="1943"/>
      <c r="XN20" s="1943"/>
      <c r="XO20" s="1943"/>
      <c r="XP20" s="1943"/>
      <c r="XQ20" s="1943"/>
      <c r="XR20" s="1943"/>
      <c r="XS20" s="1943"/>
      <c r="XT20" s="1943"/>
      <c r="XU20" s="1943"/>
      <c r="XV20" s="1943"/>
      <c r="XW20" s="1943"/>
      <c r="XX20" s="1943"/>
      <c r="XY20" s="1943"/>
      <c r="XZ20" s="1943"/>
      <c r="YA20" s="1943"/>
      <c r="YB20" s="1943"/>
      <c r="YC20" s="1943"/>
      <c r="YD20" s="1943"/>
      <c r="YE20" s="1943"/>
      <c r="YF20" s="1943"/>
      <c r="YG20" s="1943"/>
      <c r="YH20" s="1943"/>
      <c r="YI20" s="1943"/>
      <c r="YJ20" s="1943"/>
      <c r="YK20" s="1943"/>
      <c r="YL20" s="1943"/>
      <c r="YM20" s="1943"/>
      <c r="YN20" s="1943"/>
      <c r="YO20" s="1943"/>
      <c r="YP20" s="1943"/>
      <c r="YQ20" s="1943"/>
      <c r="YR20" s="1943"/>
      <c r="YS20" s="1943"/>
      <c r="YT20" s="1943"/>
      <c r="YU20" s="1943"/>
      <c r="YV20" s="1943"/>
      <c r="YW20" s="1943"/>
      <c r="YX20" s="1943"/>
      <c r="YY20" s="1943"/>
      <c r="YZ20" s="1943"/>
      <c r="ZA20" s="1943"/>
      <c r="ZB20" s="1943"/>
      <c r="ZC20" s="1943"/>
      <c r="ZD20" s="1943"/>
      <c r="ZE20" s="1943"/>
      <c r="ZF20" s="1943"/>
      <c r="ZG20" s="1943"/>
      <c r="ZH20" s="1943"/>
      <c r="ZI20" s="1943"/>
      <c r="ZJ20" s="1943"/>
      <c r="ZK20" s="1943"/>
      <c r="ZL20" s="1943"/>
      <c r="ZM20" s="1943"/>
      <c r="ZN20" s="1943"/>
      <c r="ZO20" s="1943"/>
      <c r="ZP20" s="1943"/>
      <c r="ZQ20" s="1943"/>
      <c r="ZR20" s="1943"/>
      <c r="ZS20" s="1943"/>
      <c r="ZT20" s="1943"/>
      <c r="ZU20" s="1943"/>
      <c r="ZV20" s="1943"/>
      <c r="ZW20" s="1943"/>
      <c r="ZX20" s="1943"/>
      <c r="ZY20" s="1943"/>
      <c r="ZZ20" s="1943"/>
      <c r="AAA20" s="1943"/>
      <c r="AAB20" s="1943"/>
      <c r="AAC20" s="1943"/>
      <c r="AAD20" s="1943"/>
      <c r="AAE20" s="1943"/>
      <c r="AAF20" s="1943"/>
      <c r="AAG20" s="1943"/>
      <c r="AAH20" s="1943"/>
      <c r="AAI20" s="1943"/>
      <c r="AAJ20" s="1943"/>
      <c r="AAK20" s="1943"/>
      <c r="AAL20" s="1943"/>
      <c r="AAM20" s="1943"/>
      <c r="AAN20" s="1943"/>
      <c r="AAO20" s="1943"/>
      <c r="AAP20" s="1943"/>
      <c r="AAQ20" s="1943"/>
      <c r="AAR20" s="1943"/>
      <c r="AAS20" s="1943"/>
      <c r="AAT20" s="1943"/>
      <c r="AAU20" s="1943"/>
      <c r="AAV20" s="1943"/>
      <c r="AAW20" s="1943"/>
      <c r="AAX20" s="1943"/>
      <c r="AAY20" s="1943"/>
      <c r="AAZ20" s="1943"/>
      <c r="ABA20" s="1943"/>
      <c r="ABB20" s="1943"/>
      <c r="ABC20" s="1943"/>
      <c r="ABD20" s="1943"/>
      <c r="ABE20" s="1943"/>
      <c r="ABF20" s="1943"/>
      <c r="ABG20" s="1943"/>
      <c r="ABH20" s="1943"/>
      <c r="ABI20" s="1943"/>
      <c r="ABJ20" s="1943"/>
      <c r="ABK20" s="1943"/>
      <c r="ABL20" s="1943"/>
      <c r="ABM20" s="1943"/>
      <c r="ABN20" s="1943"/>
      <c r="ABO20" s="1943"/>
      <c r="ABP20" s="1943"/>
      <c r="ABQ20" s="1943"/>
      <c r="ABR20" s="1943"/>
      <c r="ABS20" s="1943"/>
      <c r="ABT20" s="1943"/>
      <c r="ABU20" s="1943"/>
      <c r="ABV20" s="1943"/>
      <c r="ABW20" s="1943"/>
      <c r="ABX20" s="1943"/>
      <c r="ABY20" s="1943"/>
      <c r="ABZ20" s="1943"/>
      <c r="ACA20" s="1943"/>
      <c r="ACB20" s="1943"/>
      <c r="ACC20" s="1943"/>
      <c r="ACD20" s="1943"/>
      <c r="ACE20" s="1943"/>
      <c r="ACF20" s="1943"/>
      <c r="ACG20" s="1943"/>
      <c r="ACH20" s="1943"/>
      <c r="ACI20" s="1943"/>
      <c r="ACJ20" s="1943"/>
      <c r="ACK20" s="1943"/>
      <c r="ACL20" s="1943"/>
      <c r="ACM20" s="1943"/>
      <c r="ACN20" s="1943"/>
      <c r="ACO20" s="1943"/>
      <c r="ACP20" s="1943"/>
      <c r="ACQ20" s="1943"/>
      <c r="ACR20" s="1943"/>
      <c r="ACS20" s="1943"/>
      <c r="ACT20" s="1943"/>
      <c r="ACU20" s="1943"/>
      <c r="ACV20" s="1943"/>
      <c r="ACW20" s="1943"/>
      <c r="ACX20" s="1943"/>
      <c r="ACY20" s="1943"/>
      <c r="ACZ20" s="1943"/>
      <c r="ADA20" s="1943"/>
      <c r="ADB20" s="1943"/>
      <c r="ADC20" s="1943"/>
      <c r="ADD20" s="1943"/>
      <c r="ADE20" s="1943"/>
      <c r="ADF20" s="1943"/>
      <c r="ADG20" s="1943"/>
      <c r="ADH20" s="1943"/>
      <c r="ADI20" s="1943"/>
      <c r="ADJ20" s="1943"/>
      <c r="ADK20" s="1943"/>
      <c r="ADL20" s="1943"/>
      <c r="ADM20" s="1943"/>
      <c r="ADN20" s="1943"/>
      <c r="ADO20" s="1943"/>
      <c r="ADP20" s="1943"/>
      <c r="ADQ20" s="1943"/>
      <c r="ADR20" s="1943"/>
      <c r="ADS20" s="1943"/>
      <c r="ADT20" s="1943"/>
      <c r="ADU20" s="1943"/>
      <c r="ADV20" s="1943"/>
      <c r="ADW20" s="1943"/>
      <c r="ADX20" s="1943"/>
      <c r="ADY20" s="1943"/>
      <c r="ADZ20" s="1943"/>
      <c r="AEA20" s="1943"/>
      <c r="AEB20" s="1943"/>
      <c r="AEC20" s="1943"/>
      <c r="AED20" s="1943"/>
      <c r="AEE20" s="1943"/>
      <c r="AEF20" s="1943"/>
      <c r="AEG20" s="1943"/>
      <c r="AEH20" s="1943"/>
      <c r="AEI20" s="1943"/>
      <c r="AEJ20" s="1943"/>
      <c r="AEK20" s="1943"/>
      <c r="AEL20" s="1943"/>
      <c r="AEM20" s="1943"/>
      <c r="AEN20" s="1943"/>
      <c r="AEO20" s="1943"/>
      <c r="AEP20" s="1943"/>
      <c r="AEQ20" s="1943"/>
      <c r="AER20" s="1943"/>
      <c r="AES20" s="1943"/>
      <c r="AET20" s="1943"/>
      <c r="AEU20" s="1943"/>
      <c r="AEV20" s="1943"/>
      <c r="AEW20" s="1943"/>
      <c r="AEX20" s="1943"/>
      <c r="AEY20" s="1943"/>
      <c r="AEZ20" s="1943"/>
      <c r="AFA20" s="1943"/>
      <c r="AFB20" s="1943"/>
      <c r="AFC20" s="1943"/>
      <c r="AFD20" s="1943"/>
      <c r="AFE20" s="1943"/>
      <c r="AFF20" s="1943"/>
      <c r="AFG20" s="1943"/>
      <c r="AFH20" s="1943"/>
      <c r="AFI20" s="1943"/>
      <c r="AFJ20" s="1943"/>
      <c r="AFK20" s="1943"/>
      <c r="AFL20" s="1943"/>
      <c r="AFM20" s="1943"/>
      <c r="AFN20" s="1943"/>
      <c r="AFO20" s="1943"/>
      <c r="AFP20" s="1943"/>
      <c r="AFQ20" s="1943"/>
      <c r="AFR20" s="1943"/>
      <c r="AFS20" s="1943"/>
      <c r="AFT20" s="1943"/>
      <c r="AFU20" s="1943"/>
      <c r="AFV20" s="1943"/>
      <c r="AFW20" s="1943"/>
      <c r="AFX20" s="1943"/>
      <c r="AFY20" s="1943"/>
      <c r="AFZ20" s="1943"/>
      <c r="AGA20" s="1943"/>
      <c r="AGB20" s="1943"/>
      <c r="AGC20" s="1943"/>
      <c r="AGD20" s="1943"/>
      <c r="AGE20" s="1943"/>
      <c r="AGF20" s="1943"/>
      <c r="AGG20" s="1943"/>
      <c r="AGH20" s="1943"/>
      <c r="AGI20" s="1943"/>
      <c r="AGJ20" s="1943"/>
      <c r="AGK20" s="1943"/>
      <c r="AGL20" s="1943"/>
      <c r="AGM20" s="1943"/>
      <c r="AGN20" s="1943"/>
      <c r="AGO20" s="1943"/>
      <c r="AGP20" s="1943"/>
      <c r="AGQ20" s="1943"/>
      <c r="AGR20" s="1943"/>
      <c r="AGS20" s="1943"/>
      <c r="AGT20" s="1943"/>
      <c r="AGU20" s="1943"/>
      <c r="AGV20" s="1943"/>
      <c r="AGW20" s="1943"/>
      <c r="AGX20" s="1943"/>
      <c r="AGY20" s="1943"/>
      <c r="AGZ20" s="1943"/>
      <c r="AHA20" s="1943"/>
      <c r="AHB20" s="1943"/>
      <c r="AHC20" s="1943"/>
      <c r="AHD20" s="1943"/>
      <c r="AHE20" s="1943"/>
      <c r="AHF20" s="1943"/>
      <c r="AHG20" s="1943"/>
      <c r="AHH20" s="1943"/>
      <c r="AHI20" s="1943"/>
      <c r="AHJ20" s="1943"/>
      <c r="AHK20" s="1943"/>
      <c r="AHL20" s="1943"/>
      <c r="AHM20" s="1943"/>
      <c r="AHN20" s="1943"/>
      <c r="AHO20" s="1943"/>
      <c r="AHP20" s="1943"/>
      <c r="AHQ20" s="1943"/>
      <c r="AHR20" s="1943"/>
      <c r="AHS20" s="1943"/>
      <c r="AHT20" s="1943"/>
      <c r="AHU20" s="1943"/>
      <c r="AHV20" s="1943"/>
      <c r="AHW20" s="1943"/>
      <c r="AHX20" s="1943"/>
      <c r="AHY20" s="1943"/>
      <c r="AHZ20" s="1943"/>
      <c r="AIA20" s="1943"/>
      <c r="AIB20" s="1943"/>
      <c r="AIC20" s="1943"/>
      <c r="AID20" s="1943"/>
      <c r="AIE20" s="1943"/>
      <c r="AIF20" s="1943"/>
      <c r="AIG20" s="1943"/>
      <c r="AIH20" s="1943"/>
      <c r="AII20" s="1943"/>
      <c r="AIJ20" s="1943"/>
      <c r="AIK20" s="1943"/>
      <c r="AIL20" s="1943"/>
      <c r="AIM20" s="1943"/>
      <c r="AIN20" s="1943"/>
      <c r="AIO20" s="1943"/>
      <c r="AIP20" s="1943"/>
      <c r="AIQ20" s="1943"/>
      <c r="AIR20" s="1943"/>
      <c r="AIS20" s="1943"/>
      <c r="AIT20" s="1943"/>
      <c r="AIU20" s="1943"/>
      <c r="AIV20" s="1943"/>
      <c r="AIW20" s="1943"/>
      <c r="AIX20" s="1943"/>
      <c r="AIY20" s="1943"/>
      <c r="AIZ20" s="1943"/>
      <c r="AJA20" s="1943"/>
      <c r="AJB20" s="1943"/>
      <c r="AJC20" s="1943"/>
      <c r="AJD20" s="1943"/>
      <c r="AJE20" s="1943"/>
      <c r="AJF20" s="1943"/>
      <c r="AJG20" s="1943"/>
      <c r="AJH20" s="1943"/>
      <c r="AJI20" s="1943"/>
      <c r="AJJ20" s="1943"/>
      <c r="AJK20" s="1943"/>
      <c r="AJL20" s="1943"/>
      <c r="AJM20" s="1943"/>
      <c r="AJN20" s="1943"/>
      <c r="AJO20" s="1943"/>
      <c r="AJP20" s="1943"/>
      <c r="AJQ20" s="1943"/>
      <c r="AJR20" s="1943"/>
      <c r="AJS20" s="1943"/>
      <c r="AJT20" s="1943"/>
      <c r="AJU20" s="1943"/>
      <c r="AJV20" s="1943"/>
      <c r="AJW20" s="1943"/>
      <c r="AJX20" s="1943"/>
      <c r="AJY20" s="1943"/>
      <c r="AJZ20" s="1943"/>
      <c r="AKA20" s="1943"/>
      <c r="AKB20" s="1943"/>
      <c r="AKC20" s="1943"/>
      <c r="AKD20" s="1943"/>
      <c r="AKE20" s="1943"/>
      <c r="AKF20" s="1943"/>
      <c r="AKG20" s="1943"/>
      <c r="AKH20" s="1943"/>
      <c r="AKI20" s="1943"/>
      <c r="AKJ20" s="1943"/>
      <c r="AKK20" s="1943"/>
      <c r="AKL20" s="1943"/>
      <c r="AKM20" s="1943"/>
      <c r="AKN20" s="1943"/>
      <c r="AKO20" s="1943"/>
      <c r="AKP20" s="1943"/>
      <c r="AKQ20" s="1943"/>
      <c r="AKR20" s="1943"/>
      <c r="AKS20" s="1943"/>
      <c r="AKT20" s="1943"/>
      <c r="AKU20" s="1943"/>
      <c r="AKV20" s="1943"/>
      <c r="AKW20" s="1943"/>
      <c r="AKX20" s="1943"/>
      <c r="AKY20" s="1943"/>
      <c r="AKZ20" s="1943"/>
      <c r="ALA20" s="1943"/>
      <c r="ALB20" s="1943"/>
      <c r="ALC20" s="1943"/>
      <c r="ALD20" s="1943"/>
      <c r="ALE20" s="1943"/>
      <c r="ALF20" s="1943"/>
      <c r="ALG20" s="1943"/>
      <c r="ALH20" s="1943"/>
      <c r="ALI20" s="1943"/>
      <c r="ALJ20" s="1943"/>
      <c r="ALK20" s="1943"/>
      <c r="ALL20" s="1943"/>
      <c r="ALM20" s="1943"/>
      <c r="ALN20" s="1943"/>
      <c r="ALO20" s="1943"/>
      <c r="ALP20" s="1943"/>
      <c r="ALQ20" s="1943"/>
      <c r="ALR20" s="1943"/>
      <c r="ALS20" s="1943"/>
      <c r="ALT20" s="1943"/>
      <c r="ALU20" s="1943"/>
      <c r="ALV20" s="1943"/>
      <c r="ALW20" s="1943"/>
      <c r="ALX20" s="1943"/>
      <c r="ALY20" s="1943"/>
      <c r="ALZ20" s="1943"/>
      <c r="AMA20" s="1943"/>
      <c r="AMB20" s="1943"/>
      <c r="AMC20" s="1943"/>
      <c r="AMD20" s="1943"/>
      <c r="AME20" s="1943"/>
      <c r="AMF20" s="1943"/>
      <c r="AMG20" s="1943"/>
      <c r="AMH20" s="1943"/>
      <c r="AMI20" s="1943"/>
      <c r="AMJ20" s="1943"/>
    </row>
    <row r="21" spans="1:1024" ht="28.5" customHeight="1">
      <c r="A21" s="1932" t="s">
        <v>2719</v>
      </c>
      <c r="B21" s="457"/>
      <c r="C21" s="457"/>
      <c r="D21" s="2201"/>
      <c r="E21" s="1927"/>
      <c r="F21" s="2202"/>
      <c r="G21" s="1933" t="s">
        <v>2712</v>
      </c>
      <c r="H21" s="1936">
        <v>45</v>
      </c>
      <c r="I21" s="1933">
        <v>1500</v>
      </c>
      <c r="J21" s="1936">
        <v>0.9</v>
      </c>
      <c r="K21" s="1936">
        <v>3.0000000000000001E-3</v>
      </c>
      <c r="L21" s="1956" t="s">
        <v>158</v>
      </c>
      <c r="M21" s="1933">
        <v>340</v>
      </c>
      <c r="N21" s="1948">
        <v>365</v>
      </c>
      <c r="O21" s="101"/>
      <c r="P21" s="1922"/>
      <c r="Q21" s="1263"/>
      <c r="R21" s="1942"/>
      <c r="S21" s="1943"/>
      <c r="T21" s="1922"/>
      <c r="U21" s="1922"/>
      <c r="V21" s="1922"/>
      <c r="W21" s="1943"/>
      <c r="X21" s="1943"/>
      <c r="Y21" s="1943"/>
      <c r="Z21" s="1943"/>
      <c r="AA21" s="1943"/>
      <c r="AB21" s="1943"/>
      <c r="AC21" s="1943"/>
      <c r="AD21" s="1943"/>
      <c r="AE21" s="1943"/>
      <c r="AF21" s="1943"/>
      <c r="AG21" s="1943"/>
      <c r="AH21" s="1943"/>
      <c r="AI21" s="1943"/>
      <c r="AJ21" s="1943"/>
      <c r="AK21" s="1943"/>
      <c r="AL21" s="1943"/>
      <c r="AM21" s="1943"/>
      <c r="AN21" s="1943"/>
      <c r="AO21" s="1943"/>
      <c r="AP21" s="1943"/>
      <c r="AQ21" s="1943"/>
      <c r="AR21" s="1943"/>
      <c r="AS21" s="1943"/>
      <c r="AT21" s="1943"/>
      <c r="AU21" s="1943"/>
      <c r="AV21" s="1943"/>
      <c r="AW21" s="1943"/>
      <c r="AX21" s="1943"/>
      <c r="AY21" s="1943"/>
      <c r="AZ21" s="1943"/>
      <c r="BA21" s="1943"/>
      <c r="BB21" s="1943"/>
      <c r="BC21" s="1943"/>
      <c r="BD21" s="1943"/>
      <c r="BE21" s="1943"/>
      <c r="BF21" s="1943"/>
      <c r="BG21" s="1943"/>
      <c r="BH21" s="1943"/>
      <c r="BI21" s="1943"/>
      <c r="BJ21" s="1943"/>
      <c r="BK21" s="1943"/>
      <c r="BL21" s="1943"/>
      <c r="BM21" s="1943"/>
      <c r="BN21" s="1943"/>
      <c r="BO21" s="1943"/>
      <c r="BP21" s="1943"/>
      <c r="BQ21" s="1943"/>
      <c r="BR21" s="1943"/>
      <c r="BS21" s="1943"/>
      <c r="BT21" s="1943"/>
      <c r="BU21" s="1943"/>
      <c r="BV21" s="1943"/>
      <c r="BW21" s="1943"/>
      <c r="BX21" s="1943"/>
      <c r="BY21" s="1943"/>
      <c r="BZ21" s="1943"/>
      <c r="CA21" s="1943"/>
      <c r="CB21" s="1943"/>
      <c r="CC21" s="1943"/>
      <c r="CD21" s="1943"/>
      <c r="CE21" s="1943"/>
      <c r="CF21" s="1943"/>
      <c r="CG21" s="1943"/>
      <c r="CH21" s="1943"/>
      <c r="CI21" s="1943"/>
      <c r="CJ21" s="1943"/>
      <c r="CK21" s="1943"/>
      <c r="CL21" s="1943"/>
      <c r="CM21" s="1943"/>
      <c r="CN21" s="1943"/>
      <c r="CO21" s="1943"/>
      <c r="CP21" s="1943"/>
      <c r="CQ21" s="1943"/>
      <c r="CR21" s="1943"/>
      <c r="CS21" s="1943"/>
      <c r="CT21" s="1943"/>
      <c r="CU21" s="1943"/>
      <c r="CV21" s="1943"/>
      <c r="CW21" s="1943"/>
      <c r="CX21" s="1943"/>
      <c r="CY21" s="1943"/>
      <c r="CZ21" s="1943"/>
      <c r="DA21" s="1943"/>
      <c r="DB21" s="1943"/>
      <c r="DC21" s="1943"/>
      <c r="DD21" s="1943"/>
      <c r="DE21" s="1943"/>
      <c r="DF21" s="1943"/>
      <c r="DG21" s="1943"/>
      <c r="DH21" s="1943"/>
      <c r="DI21" s="1943"/>
      <c r="DJ21" s="1943"/>
      <c r="DK21" s="1943"/>
      <c r="DL21" s="1943"/>
      <c r="DM21" s="1943"/>
      <c r="DN21" s="1943"/>
      <c r="DO21" s="1943"/>
      <c r="DP21" s="1943"/>
      <c r="DQ21" s="1943"/>
      <c r="DR21" s="1943"/>
      <c r="DS21" s="1943"/>
      <c r="DT21" s="1943"/>
      <c r="DU21" s="1943"/>
      <c r="DV21" s="1943"/>
      <c r="DW21" s="1943"/>
      <c r="DX21" s="1943"/>
      <c r="DY21" s="1943"/>
      <c r="DZ21" s="1943"/>
      <c r="EA21" s="1943"/>
      <c r="EB21" s="1943"/>
      <c r="EC21" s="1943"/>
      <c r="ED21" s="1943"/>
      <c r="EE21" s="1943"/>
      <c r="EF21" s="1943"/>
      <c r="EG21" s="1943"/>
      <c r="EH21" s="1943"/>
      <c r="EI21" s="1943"/>
      <c r="EJ21" s="1943"/>
      <c r="EK21" s="1943"/>
      <c r="EL21" s="1943"/>
      <c r="EM21" s="1943"/>
      <c r="EN21" s="1943"/>
      <c r="EO21" s="1943"/>
      <c r="EP21" s="1943"/>
      <c r="EQ21" s="1943"/>
      <c r="ER21" s="1943"/>
      <c r="ES21" s="1943"/>
      <c r="ET21" s="1943"/>
      <c r="EU21" s="1943"/>
      <c r="EV21" s="1943"/>
      <c r="EW21" s="1943"/>
      <c r="EX21" s="1943"/>
      <c r="EY21" s="1943"/>
      <c r="EZ21" s="1943"/>
      <c r="FA21" s="1943"/>
      <c r="FB21" s="1943"/>
      <c r="FC21" s="1943"/>
      <c r="FD21" s="1943"/>
      <c r="FE21" s="1943"/>
      <c r="FF21" s="1943"/>
      <c r="FG21" s="1943"/>
      <c r="FH21" s="1943"/>
      <c r="FI21" s="1943"/>
      <c r="FJ21" s="1943"/>
      <c r="FK21" s="1943"/>
      <c r="FL21" s="1943"/>
      <c r="FM21" s="1943"/>
      <c r="FN21" s="1943"/>
      <c r="FO21" s="1943"/>
      <c r="FP21" s="1943"/>
      <c r="FQ21" s="1943"/>
      <c r="FR21" s="1943"/>
      <c r="FS21" s="1943"/>
      <c r="FT21" s="1943"/>
      <c r="FU21" s="1943"/>
      <c r="FV21" s="1943"/>
      <c r="FW21" s="1943"/>
      <c r="FX21" s="1943"/>
      <c r="FY21" s="1943"/>
      <c r="FZ21" s="1943"/>
      <c r="GA21" s="1943"/>
      <c r="GB21" s="1943"/>
      <c r="GC21" s="1943"/>
      <c r="GD21" s="1943"/>
      <c r="GE21" s="1943"/>
      <c r="GF21" s="1943"/>
      <c r="GG21" s="1943"/>
      <c r="GH21" s="1943"/>
      <c r="GI21" s="1943"/>
      <c r="GJ21" s="1943"/>
      <c r="GK21" s="1943"/>
      <c r="GL21" s="1943"/>
      <c r="GM21" s="1943"/>
      <c r="GN21" s="1943"/>
      <c r="GO21" s="1943"/>
      <c r="GP21" s="1943"/>
      <c r="GQ21" s="1943"/>
      <c r="GR21" s="1943"/>
      <c r="GS21" s="1943"/>
      <c r="GT21" s="1943"/>
      <c r="GU21" s="1943"/>
      <c r="GV21" s="1943"/>
      <c r="GW21" s="1943"/>
      <c r="GX21" s="1943"/>
      <c r="GY21" s="1943"/>
      <c r="GZ21" s="1943"/>
      <c r="HA21" s="1943"/>
      <c r="HB21" s="1943"/>
      <c r="HC21" s="1943"/>
      <c r="HD21" s="1943"/>
      <c r="HE21" s="1943"/>
      <c r="HF21" s="1943"/>
      <c r="HG21" s="1943"/>
      <c r="HH21" s="1943"/>
      <c r="HI21" s="1943"/>
      <c r="HJ21" s="1943"/>
      <c r="HK21" s="1943"/>
      <c r="HL21" s="1943"/>
      <c r="HM21" s="1943"/>
      <c r="HN21" s="1943"/>
      <c r="HO21" s="1943"/>
      <c r="HP21" s="1943"/>
      <c r="HQ21" s="1943"/>
      <c r="HR21" s="1943"/>
      <c r="HS21" s="1943"/>
      <c r="HT21" s="1943"/>
      <c r="HU21" s="1943"/>
      <c r="HV21" s="1943"/>
      <c r="HW21" s="1943"/>
      <c r="HX21" s="1943"/>
      <c r="HY21" s="1943"/>
      <c r="HZ21" s="1943"/>
      <c r="IA21" s="1943"/>
      <c r="IB21" s="1943"/>
      <c r="IC21" s="1943"/>
      <c r="ID21" s="1943"/>
      <c r="IE21" s="1943"/>
      <c r="IF21" s="1943"/>
      <c r="IG21" s="1943"/>
      <c r="IH21" s="1943"/>
      <c r="II21" s="1943"/>
      <c r="IJ21" s="1943"/>
      <c r="IK21" s="1943"/>
      <c r="IL21" s="1943"/>
      <c r="IM21" s="1943"/>
      <c r="IN21" s="1943"/>
      <c r="IO21" s="1943"/>
      <c r="IP21" s="1943"/>
      <c r="IQ21" s="1943"/>
      <c r="IR21" s="1943"/>
      <c r="IS21" s="1943"/>
      <c r="IT21" s="1943"/>
      <c r="IU21" s="1943"/>
      <c r="IV21" s="1943"/>
      <c r="IW21" s="1943"/>
      <c r="IX21" s="1943"/>
      <c r="IY21" s="1943"/>
      <c r="IZ21" s="1943"/>
      <c r="JA21" s="1943"/>
      <c r="JB21" s="1943"/>
      <c r="JC21" s="1943"/>
      <c r="JD21" s="1943"/>
      <c r="JE21" s="1943"/>
      <c r="JF21" s="1943"/>
      <c r="JG21" s="1943"/>
      <c r="JH21" s="1943"/>
      <c r="JI21" s="1943"/>
      <c r="JJ21" s="1943"/>
      <c r="JK21" s="1943"/>
      <c r="JL21" s="1943"/>
      <c r="JM21" s="1943"/>
      <c r="JN21" s="1943"/>
      <c r="JO21" s="1943"/>
      <c r="JP21" s="1943"/>
      <c r="JQ21" s="1943"/>
      <c r="JR21" s="1943"/>
      <c r="JS21" s="1943"/>
      <c r="JT21" s="1943"/>
      <c r="JU21" s="1943"/>
      <c r="JV21" s="1943"/>
      <c r="JW21" s="1943"/>
      <c r="JX21" s="1943"/>
      <c r="JY21" s="1943"/>
      <c r="JZ21" s="1943"/>
      <c r="KA21" s="1943"/>
      <c r="KB21" s="1943"/>
      <c r="KC21" s="1943"/>
      <c r="KD21" s="1943"/>
      <c r="KE21" s="1943"/>
      <c r="KF21" s="1943"/>
      <c r="KG21" s="1943"/>
      <c r="KH21" s="1943"/>
      <c r="KI21" s="1943"/>
      <c r="KJ21" s="1943"/>
      <c r="KK21" s="1943"/>
      <c r="KL21" s="1943"/>
      <c r="KM21" s="1943"/>
      <c r="KN21" s="1943"/>
      <c r="KO21" s="1943"/>
      <c r="KP21" s="1943"/>
      <c r="KQ21" s="1943"/>
      <c r="KR21" s="1943"/>
      <c r="KS21" s="1943"/>
      <c r="KT21" s="1943"/>
      <c r="KU21" s="1943"/>
      <c r="KV21" s="1943"/>
      <c r="KW21" s="1943"/>
      <c r="KX21" s="1943"/>
      <c r="KY21" s="1943"/>
      <c r="KZ21" s="1943"/>
      <c r="LA21" s="1943"/>
      <c r="LB21" s="1943"/>
      <c r="LC21" s="1943"/>
      <c r="LD21" s="1943"/>
      <c r="LE21" s="1943"/>
      <c r="LF21" s="1943"/>
      <c r="LG21" s="1943"/>
      <c r="LH21" s="1943"/>
      <c r="LI21" s="1943"/>
      <c r="LJ21" s="1943"/>
      <c r="LK21" s="1943"/>
      <c r="LL21" s="1943"/>
      <c r="LM21" s="1943"/>
      <c r="LN21" s="1943"/>
      <c r="LO21" s="1943"/>
      <c r="LP21" s="1943"/>
      <c r="LQ21" s="1943"/>
      <c r="LR21" s="1943"/>
      <c r="LS21" s="1943"/>
      <c r="LT21" s="1943"/>
      <c r="LU21" s="1943"/>
      <c r="LV21" s="1943"/>
      <c r="LW21" s="1943"/>
      <c r="LX21" s="1943"/>
      <c r="LY21" s="1943"/>
      <c r="LZ21" s="1943"/>
      <c r="MA21" s="1943"/>
      <c r="MB21" s="1943"/>
      <c r="MC21" s="1943"/>
      <c r="MD21" s="1943"/>
      <c r="ME21" s="1943"/>
      <c r="MF21" s="1943"/>
      <c r="MG21" s="1943"/>
      <c r="MH21" s="1943"/>
      <c r="MI21" s="1943"/>
      <c r="MJ21" s="1943"/>
      <c r="MK21" s="1943"/>
      <c r="ML21" s="1943"/>
      <c r="MM21" s="1943"/>
      <c r="MN21" s="1943"/>
      <c r="MO21" s="1943"/>
      <c r="MP21" s="1943"/>
      <c r="MQ21" s="1943"/>
      <c r="MR21" s="1943"/>
      <c r="MS21" s="1943"/>
      <c r="MT21" s="1943"/>
      <c r="MU21" s="1943"/>
      <c r="MV21" s="1943"/>
      <c r="MW21" s="1943"/>
      <c r="MX21" s="1943"/>
      <c r="MY21" s="1943"/>
      <c r="MZ21" s="1943"/>
      <c r="NA21" s="1943"/>
      <c r="NB21" s="1943"/>
      <c r="NC21" s="1943"/>
      <c r="ND21" s="1943"/>
      <c r="NE21" s="1943"/>
      <c r="NF21" s="1943"/>
      <c r="NG21" s="1943"/>
      <c r="NH21" s="1943"/>
      <c r="NI21" s="1943"/>
      <c r="NJ21" s="1943"/>
      <c r="NK21" s="1943"/>
      <c r="NL21" s="1943"/>
      <c r="NM21" s="1943"/>
      <c r="NN21" s="1943"/>
      <c r="NO21" s="1943"/>
      <c r="NP21" s="1943"/>
      <c r="NQ21" s="1943"/>
      <c r="NR21" s="1943"/>
      <c r="NS21" s="1943"/>
      <c r="NT21" s="1943"/>
      <c r="NU21" s="1943"/>
      <c r="NV21" s="1943"/>
      <c r="NW21" s="1943"/>
      <c r="NX21" s="1943"/>
      <c r="NY21" s="1943"/>
      <c r="NZ21" s="1943"/>
      <c r="OA21" s="1943"/>
      <c r="OB21" s="1943"/>
      <c r="OC21" s="1943"/>
      <c r="OD21" s="1943"/>
      <c r="OE21" s="1943"/>
      <c r="OF21" s="1943"/>
      <c r="OG21" s="1943"/>
      <c r="OH21" s="1943"/>
      <c r="OI21" s="1943"/>
      <c r="OJ21" s="1943"/>
      <c r="OK21" s="1943"/>
      <c r="OL21" s="1943"/>
      <c r="OM21" s="1943"/>
      <c r="ON21" s="1943"/>
      <c r="OO21" s="1943"/>
      <c r="OP21" s="1943"/>
      <c r="OQ21" s="1943"/>
      <c r="OR21" s="1943"/>
      <c r="OS21" s="1943"/>
      <c r="OT21" s="1943"/>
      <c r="OU21" s="1943"/>
      <c r="OV21" s="1943"/>
      <c r="OW21" s="1943"/>
      <c r="OX21" s="1943"/>
      <c r="OY21" s="1943"/>
      <c r="OZ21" s="1943"/>
      <c r="PA21" s="1943"/>
      <c r="PB21" s="1943"/>
      <c r="PC21" s="1943"/>
      <c r="PD21" s="1943"/>
      <c r="PE21" s="1943"/>
      <c r="PF21" s="1943"/>
      <c r="PG21" s="1943"/>
      <c r="PH21" s="1943"/>
      <c r="PI21" s="1943"/>
      <c r="PJ21" s="1943"/>
      <c r="PK21" s="1943"/>
      <c r="PL21" s="1943"/>
      <c r="PM21" s="1943"/>
      <c r="PN21" s="1943"/>
      <c r="PO21" s="1943"/>
      <c r="PP21" s="1943"/>
      <c r="PQ21" s="1943"/>
      <c r="PR21" s="1943"/>
      <c r="PS21" s="1943"/>
      <c r="PT21" s="1943"/>
      <c r="PU21" s="1943"/>
      <c r="PV21" s="1943"/>
      <c r="PW21" s="1943"/>
      <c r="PX21" s="1943"/>
      <c r="PY21" s="1943"/>
      <c r="PZ21" s="1943"/>
      <c r="QA21" s="1943"/>
      <c r="QB21" s="1943"/>
      <c r="QC21" s="1943"/>
      <c r="QD21" s="1943"/>
      <c r="QE21" s="1943"/>
      <c r="QF21" s="1943"/>
      <c r="QG21" s="1943"/>
      <c r="QH21" s="1943"/>
      <c r="QI21" s="1943"/>
      <c r="QJ21" s="1943"/>
      <c r="QK21" s="1943"/>
      <c r="QL21" s="1943"/>
      <c r="QM21" s="1943"/>
      <c r="QN21" s="1943"/>
      <c r="QO21" s="1943"/>
      <c r="QP21" s="1943"/>
      <c r="QQ21" s="1943"/>
      <c r="QR21" s="1943"/>
      <c r="QS21" s="1943"/>
      <c r="QT21" s="1943"/>
      <c r="QU21" s="1943"/>
      <c r="QV21" s="1943"/>
      <c r="QW21" s="1943"/>
      <c r="QX21" s="1943"/>
      <c r="QY21" s="1943"/>
      <c r="QZ21" s="1943"/>
      <c r="RA21" s="1943"/>
      <c r="RB21" s="1943"/>
      <c r="RC21" s="1943"/>
      <c r="RD21" s="1943"/>
      <c r="RE21" s="1943"/>
      <c r="RF21" s="1943"/>
      <c r="RG21" s="1943"/>
      <c r="RH21" s="1943"/>
      <c r="RI21" s="1943"/>
      <c r="RJ21" s="1943"/>
      <c r="RK21" s="1943"/>
      <c r="RL21" s="1943"/>
      <c r="RM21" s="1943"/>
      <c r="RN21" s="1943"/>
      <c r="RO21" s="1943"/>
      <c r="RP21" s="1943"/>
      <c r="RQ21" s="1943"/>
      <c r="RR21" s="1943"/>
      <c r="RS21" s="1943"/>
      <c r="RT21" s="1943"/>
      <c r="RU21" s="1943"/>
      <c r="RV21" s="1943"/>
      <c r="RW21" s="1943"/>
      <c r="RX21" s="1943"/>
      <c r="RY21" s="1943"/>
      <c r="RZ21" s="1943"/>
      <c r="SA21" s="1943"/>
      <c r="SB21" s="1943"/>
      <c r="SC21" s="1943"/>
      <c r="SD21" s="1943"/>
      <c r="SE21" s="1943"/>
      <c r="SF21" s="1943"/>
      <c r="SG21" s="1943"/>
      <c r="SH21" s="1943"/>
      <c r="SI21" s="1943"/>
      <c r="SJ21" s="1943"/>
      <c r="SK21" s="1943"/>
      <c r="SL21" s="1943"/>
      <c r="SM21" s="1943"/>
      <c r="SN21" s="1943"/>
      <c r="SO21" s="1943"/>
      <c r="SP21" s="1943"/>
      <c r="SQ21" s="1943"/>
      <c r="SR21" s="1943"/>
      <c r="SS21" s="1943"/>
      <c r="ST21" s="1943"/>
      <c r="SU21" s="1943"/>
      <c r="SV21" s="1943"/>
      <c r="SW21" s="1943"/>
      <c r="SX21" s="1943"/>
      <c r="SY21" s="1943"/>
      <c r="SZ21" s="1943"/>
      <c r="TA21" s="1943"/>
      <c r="TB21" s="1943"/>
      <c r="TC21" s="1943"/>
      <c r="TD21" s="1943"/>
      <c r="TE21" s="1943"/>
      <c r="TF21" s="1943"/>
      <c r="TG21" s="1943"/>
      <c r="TH21" s="1943"/>
      <c r="TI21" s="1943"/>
      <c r="TJ21" s="1943"/>
      <c r="TK21" s="1943"/>
      <c r="TL21" s="1943"/>
      <c r="TM21" s="1943"/>
      <c r="TN21" s="1943"/>
      <c r="TO21" s="1943"/>
      <c r="TP21" s="1943"/>
      <c r="TQ21" s="1943"/>
      <c r="TR21" s="1943"/>
      <c r="TS21" s="1943"/>
      <c r="TT21" s="1943"/>
      <c r="TU21" s="1943"/>
      <c r="TV21" s="1943"/>
      <c r="TW21" s="1943"/>
      <c r="TX21" s="1943"/>
      <c r="TY21" s="1943"/>
      <c r="TZ21" s="1943"/>
      <c r="UA21" s="1943"/>
      <c r="UB21" s="1943"/>
      <c r="UC21" s="1943"/>
      <c r="UD21" s="1943"/>
      <c r="UE21" s="1943"/>
      <c r="UF21" s="1943"/>
      <c r="UG21" s="1943"/>
      <c r="UH21" s="1943"/>
      <c r="UI21" s="1943"/>
      <c r="UJ21" s="1943"/>
      <c r="UK21" s="1943"/>
      <c r="UL21" s="1943"/>
      <c r="UM21" s="1943"/>
      <c r="UN21" s="1943"/>
      <c r="UO21" s="1943"/>
      <c r="UP21" s="1943"/>
      <c r="UQ21" s="1943"/>
      <c r="UR21" s="1943"/>
      <c r="US21" s="1943"/>
      <c r="UT21" s="1943"/>
      <c r="UU21" s="1943"/>
      <c r="UV21" s="1943"/>
      <c r="UW21" s="1943"/>
      <c r="UX21" s="1943"/>
      <c r="UY21" s="1943"/>
      <c r="UZ21" s="1943"/>
      <c r="VA21" s="1943"/>
      <c r="VB21" s="1943"/>
      <c r="VC21" s="1943"/>
      <c r="VD21" s="1943"/>
      <c r="VE21" s="1943"/>
      <c r="VF21" s="1943"/>
      <c r="VG21" s="1943"/>
      <c r="VH21" s="1943"/>
      <c r="VI21" s="1943"/>
      <c r="VJ21" s="1943"/>
      <c r="VK21" s="1943"/>
      <c r="VL21" s="1943"/>
      <c r="VM21" s="1943"/>
      <c r="VN21" s="1943"/>
      <c r="VO21" s="1943"/>
      <c r="VP21" s="1943"/>
      <c r="VQ21" s="1943"/>
      <c r="VR21" s="1943"/>
      <c r="VS21" s="1943"/>
      <c r="VT21" s="1943"/>
      <c r="VU21" s="1943"/>
      <c r="VV21" s="1943"/>
      <c r="VW21" s="1943"/>
      <c r="VX21" s="1943"/>
      <c r="VY21" s="1943"/>
      <c r="VZ21" s="1943"/>
      <c r="WA21" s="1943"/>
      <c r="WB21" s="1943"/>
      <c r="WC21" s="1943"/>
      <c r="WD21" s="1943"/>
      <c r="WE21" s="1943"/>
      <c r="WF21" s="1943"/>
      <c r="WG21" s="1943"/>
      <c r="WH21" s="1943"/>
      <c r="WI21" s="1943"/>
      <c r="WJ21" s="1943"/>
      <c r="WK21" s="1943"/>
      <c r="WL21" s="1943"/>
      <c r="WM21" s="1943"/>
      <c r="WN21" s="1943"/>
      <c r="WO21" s="1943"/>
      <c r="WP21" s="1943"/>
      <c r="WQ21" s="1943"/>
      <c r="WR21" s="1943"/>
      <c r="WS21" s="1943"/>
      <c r="WT21" s="1943"/>
      <c r="WU21" s="1943"/>
      <c r="WV21" s="1943"/>
      <c r="WW21" s="1943"/>
      <c r="WX21" s="1943"/>
      <c r="WY21" s="1943"/>
      <c r="WZ21" s="1943"/>
      <c r="XA21" s="1943"/>
      <c r="XB21" s="1943"/>
      <c r="XC21" s="1943"/>
      <c r="XD21" s="1943"/>
      <c r="XE21" s="1943"/>
      <c r="XF21" s="1943"/>
      <c r="XG21" s="1943"/>
      <c r="XH21" s="1943"/>
      <c r="XI21" s="1943"/>
      <c r="XJ21" s="1943"/>
      <c r="XK21" s="1943"/>
      <c r="XL21" s="1943"/>
      <c r="XM21" s="1943"/>
      <c r="XN21" s="1943"/>
      <c r="XO21" s="1943"/>
      <c r="XP21" s="1943"/>
      <c r="XQ21" s="1943"/>
      <c r="XR21" s="1943"/>
      <c r="XS21" s="1943"/>
      <c r="XT21" s="1943"/>
      <c r="XU21" s="1943"/>
      <c r="XV21" s="1943"/>
      <c r="XW21" s="1943"/>
      <c r="XX21" s="1943"/>
      <c r="XY21" s="1943"/>
      <c r="XZ21" s="1943"/>
      <c r="YA21" s="1943"/>
      <c r="YB21" s="1943"/>
      <c r="YC21" s="1943"/>
      <c r="YD21" s="1943"/>
      <c r="YE21" s="1943"/>
      <c r="YF21" s="1943"/>
      <c r="YG21" s="1943"/>
      <c r="YH21" s="1943"/>
      <c r="YI21" s="1943"/>
      <c r="YJ21" s="1943"/>
      <c r="YK21" s="1943"/>
      <c r="YL21" s="1943"/>
      <c r="YM21" s="1943"/>
      <c r="YN21" s="1943"/>
      <c r="YO21" s="1943"/>
      <c r="YP21" s="1943"/>
      <c r="YQ21" s="1943"/>
      <c r="YR21" s="1943"/>
      <c r="YS21" s="1943"/>
      <c r="YT21" s="1943"/>
      <c r="YU21" s="1943"/>
      <c r="YV21" s="1943"/>
      <c r="YW21" s="1943"/>
      <c r="YX21" s="1943"/>
      <c r="YY21" s="1943"/>
      <c r="YZ21" s="1943"/>
      <c r="ZA21" s="1943"/>
      <c r="ZB21" s="1943"/>
      <c r="ZC21" s="1943"/>
      <c r="ZD21" s="1943"/>
      <c r="ZE21" s="1943"/>
      <c r="ZF21" s="1943"/>
      <c r="ZG21" s="1943"/>
      <c r="ZH21" s="1943"/>
      <c r="ZI21" s="1943"/>
      <c r="ZJ21" s="1943"/>
      <c r="ZK21" s="1943"/>
      <c r="ZL21" s="1943"/>
      <c r="ZM21" s="1943"/>
      <c r="ZN21" s="1943"/>
      <c r="ZO21" s="1943"/>
      <c r="ZP21" s="1943"/>
      <c r="ZQ21" s="1943"/>
      <c r="ZR21" s="1943"/>
      <c r="ZS21" s="1943"/>
      <c r="ZT21" s="1943"/>
      <c r="ZU21" s="1943"/>
      <c r="ZV21" s="1943"/>
      <c r="ZW21" s="1943"/>
      <c r="ZX21" s="1943"/>
      <c r="ZY21" s="1943"/>
      <c r="ZZ21" s="1943"/>
      <c r="AAA21" s="1943"/>
      <c r="AAB21" s="1943"/>
      <c r="AAC21" s="1943"/>
      <c r="AAD21" s="1943"/>
      <c r="AAE21" s="1943"/>
      <c r="AAF21" s="1943"/>
      <c r="AAG21" s="1943"/>
      <c r="AAH21" s="1943"/>
      <c r="AAI21" s="1943"/>
      <c r="AAJ21" s="1943"/>
      <c r="AAK21" s="1943"/>
      <c r="AAL21" s="1943"/>
      <c r="AAM21" s="1943"/>
      <c r="AAN21" s="1943"/>
      <c r="AAO21" s="1943"/>
      <c r="AAP21" s="1943"/>
      <c r="AAQ21" s="1943"/>
      <c r="AAR21" s="1943"/>
      <c r="AAS21" s="1943"/>
      <c r="AAT21" s="1943"/>
      <c r="AAU21" s="1943"/>
      <c r="AAV21" s="1943"/>
      <c r="AAW21" s="1943"/>
      <c r="AAX21" s="1943"/>
      <c r="AAY21" s="1943"/>
      <c r="AAZ21" s="1943"/>
      <c r="ABA21" s="1943"/>
      <c r="ABB21" s="1943"/>
      <c r="ABC21" s="1943"/>
      <c r="ABD21" s="1943"/>
      <c r="ABE21" s="1943"/>
      <c r="ABF21" s="1943"/>
      <c r="ABG21" s="1943"/>
      <c r="ABH21" s="1943"/>
      <c r="ABI21" s="1943"/>
      <c r="ABJ21" s="1943"/>
      <c r="ABK21" s="1943"/>
      <c r="ABL21" s="1943"/>
      <c r="ABM21" s="1943"/>
      <c r="ABN21" s="1943"/>
      <c r="ABO21" s="1943"/>
      <c r="ABP21" s="1943"/>
      <c r="ABQ21" s="1943"/>
      <c r="ABR21" s="1943"/>
      <c r="ABS21" s="1943"/>
      <c r="ABT21" s="1943"/>
      <c r="ABU21" s="1943"/>
      <c r="ABV21" s="1943"/>
      <c r="ABW21" s="1943"/>
      <c r="ABX21" s="1943"/>
      <c r="ABY21" s="1943"/>
      <c r="ABZ21" s="1943"/>
      <c r="ACA21" s="1943"/>
      <c r="ACB21" s="1943"/>
      <c r="ACC21" s="1943"/>
      <c r="ACD21" s="1943"/>
      <c r="ACE21" s="1943"/>
      <c r="ACF21" s="1943"/>
      <c r="ACG21" s="1943"/>
      <c r="ACH21" s="1943"/>
      <c r="ACI21" s="1943"/>
      <c r="ACJ21" s="1943"/>
      <c r="ACK21" s="1943"/>
      <c r="ACL21" s="1943"/>
      <c r="ACM21" s="1943"/>
      <c r="ACN21" s="1943"/>
      <c r="ACO21" s="1943"/>
      <c r="ACP21" s="1943"/>
      <c r="ACQ21" s="1943"/>
      <c r="ACR21" s="1943"/>
      <c r="ACS21" s="1943"/>
      <c r="ACT21" s="1943"/>
      <c r="ACU21" s="1943"/>
      <c r="ACV21" s="1943"/>
      <c r="ACW21" s="1943"/>
      <c r="ACX21" s="1943"/>
      <c r="ACY21" s="1943"/>
      <c r="ACZ21" s="1943"/>
      <c r="ADA21" s="1943"/>
      <c r="ADB21" s="1943"/>
      <c r="ADC21" s="1943"/>
      <c r="ADD21" s="1943"/>
      <c r="ADE21" s="1943"/>
      <c r="ADF21" s="1943"/>
      <c r="ADG21" s="1943"/>
      <c r="ADH21" s="1943"/>
      <c r="ADI21" s="1943"/>
      <c r="ADJ21" s="1943"/>
      <c r="ADK21" s="1943"/>
      <c r="ADL21" s="1943"/>
      <c r="ADM21" s="1943"/>
      <c r="ADN21" s="1943"/>
      <c r="ADO21" s="1943"/>
      <c r="ADP21" s="1943"/>
      <c r="ADQ21" s="1943"/>
      <c r="ADR21" s="1943"/>
      <c r="ADS21" s="1943"/>
      <c r="ADT21" s="1943"/>
      <c r="ADU21" s="1943"/>
      <c r="ADV21" s="1943"/>
      <c r="ADW21" s="1943"/>
      <c r="ADX21" s="1943"/>
      <c r="ADY21" s="1943"/>
      <c r="ADZ21" s="1943"/>
      <c r="AEA21" s="1943"/>
      <c r="AEB21" s="1943"/>
      <c r="AEC21" s="1943"/>
      <c r="AED21" s="1943"/>
      <c r="AEE21" s="1943"/>
      <c r="AEF21" s="1943"/>
      <c r="AEG21" s="1943"/>
      <c r="AEH21" s="1943"/>
      <c r="AEI21" s="1943"/>
      <c r="AEJ21" s="1943"/>
      <c r="AEK21" s="1943"/>
      <c r="AEL21" s="1943"/>
      <c r="AEM21" s="1943"/>
      <c r="AEN21" s="1943"/>
      <c r="AEO21" s="1943"/>
      <c r="AEP21" s="1943"/>
      <c r="AEQ21" s="1943"/>
      <c r="AER21" s="1943"/>
      <c r="AES21" s="1943"/>
      <c r="AET21" s="1943"/>
      <c r="AEU21" s="1943"/>
      <c r="AEV21" s="1943"/>
      <c r="AEW21" s="1943"/>
      <c r="AEX21" s="1943"/>
      <c r="AEY21" s="1943"/>
      <c r="AEZ21" s="1943"/>
      <c r="AFA21" s="1943"/>
      <c r="AFB21" s="1943"/>
      <c r="AFC21" s="1943"/>
      <c r="AFD21" s="1943"/>
      <c r="AFE21" s="1943"/>
      <c r="AFF21" s="1943"/>
      <c r="AFG21" s="1943"/>
      <c r="AFH21" s="1943"/>
      <c r="AFI21" s="1943"/>
      <c r="AFJ21" s="1943"/>
      <c r="AFK21" s="1943"/>
      <c r="AFL21" s="1943"/>
      <c r="AFM21" s="1943"/>
      <c r="AFN21" s="1943"/>
      <c r="AFO21" s="1943"/>
      <c r="AFP21" s="1943"/>
      <c r="AFQ21" s="1943"/>
      <c r="AFR21" s="1943"/>
      <c r="AFS21" s="1943"/>
      <c r="AFT21" s="1943"/>
      <c r="AFU21" s="1943"/>
      <c r="AFV21" s="1943"/>
      <c r="AFW21" s="1943"/>
      <c r="AFX21" s="1943"/>
      <c r="AFY21" s="1943"/>
      <c r="AFZ21" s="1943"/>
      <c r="AGA21" s="1943"/>
      <c r="AGB21" s="1943"/>
      <c r="AGC21" s="1943"/>
      <c r="AGD21" s="1943"/>
      <c r="AGE21" s="1943"/>
      <c r="AGF21" s="1943"/>
      <c r="AGG21" s="1943"/>
      <c r="AGH21" s="1943"/>
      <c r="AGI21" s="1943"/>
      <c r="AGJ21" s="1943"/>
      <c r="AGK21" s="1943"/>
      <c r="AGL21" s="1943"/>
      <c r="AGM21" s="1943"/>
      <c r="AGN21" s="1943"/>
      <c r="AGO21" s="1943"/>
      <c r="AGP21" s="1943"/>
      <c r="AGQ21" s="1943"/>
      <c r="AGR21" s="1943"/>
      <c r="AGS21" s="1943"/>
      <c r="AGT21" s="1943"/>
      <c r="AGU21" s="1943"/>
      <c r="AGV21" s="1943"/>
      <c r="AGW21" s="1943"/>
      <c r="AGX21" s="1943"/>
      <c r="AGY21" s="1943"/>
      <c r="AGZ21" s="1943"/>
      <c r="AHA21" s="1943"/>
      <c r="AHB21" s="1943"/>
      <c r="AHC21" s="1943"/>
      <c r="AHD21" s="1943"/>
      <c r="AHE21" s="1943"/>
      <c r="AHF21" s="1943"/>
      <c r="AHG21" s="1943"/>
      <c r="AHH21" s="1943"/>
      <c r="AHI21" s="1943"/>
      <c r="AHJ21" s="1943"/>
      <c r="AHK21" s="1943"/>
      <c r="AHL21" s="1943"/>
      <c r="AHM21" s="1943"/>
      <c r="AHN21" s="1943"/>
      <c r="AHO21" s="1943"/>
      <c r="AHP21" s="1943"/>
      <c r="AHQ21" s="1943"/>
      <c r="AHR21" s="1943"/>
      <c r="AHS21" s="1943"/>
      <c r="AHT21" s="1943"/>
      <c r="AHU21" s="1943"/>
      <c r="AHV21" s="1943"/>
      <c r="AHW21" s="1943"/>
      <c r="AHX21" s="1943"/>
      <c r="AHY21" s="1943"/>
      <c r="AHZ21" s="1943"/>
      <c r="AIA21" s="1943"/>
      <c r="AIB21" s="1943"/>
      <c r="AIC21" s="1943"/>
      <c r="AID21" s="1943"/>
      <c r="AIE21" s="1943"/>
      <c r="AIF21" s="1943"/>
      <c r="AIG21" s="1943"/>
      <c r="AIH21" s="1943"/>
      <c r="AII21" s="1943"/>
      <c r="AIJ21" s="1943"/>
      <c r="AIK21" s="1943"/>
      <c r="AIL21" s="1943"/>
      <c r="AIM21" s="1943"/>
      <c r="AIN21" s="1943"/>
      <c r="AIO21" s="1943"/>
      <c r="AIP21" s="1943"/>
      <c r="AIQ21" s="1943"/>
      <c r="AIR21" s="1943"/>
      <c r="AIS21" s="1943"/>
      <c r="AIT21" s="1943"/>
      <c r="AIU21" s="1943"/>
      <c r="AIV21" s="1943"/>
      <c r="AIW21" s="1943"/>
      <c r="AIX21" s="1943"/>
      <c r="AIY21" s="1943"/>
      <c r="AIZ21" s="1943"/>
      <c r="AJA21" s="1943"/>
      <c r="AJB21" s="1943"/>
      <c r="AJC21" s="1943"/>
      <c r="AJD21" s="1943"/>
      <c r="AJE21" s="1943"/>
      <c r="AJF21" s="1943"/>
      <c r="AJG21" s="1943"/>
      <c r="AJH21" s="1943"/>
      <c r="AJI21" s="1943"/>
      <c r="AJJ21" s="1943"/>
      <c r="AJK21" s="1943"/>
      <c r="AJL21" s="1943"/>
      <c r="AJM21" s="1943"/>
      <c r="AJN21" s="1943"/>
      <c r="AJO21" s="1943"/>
      <c r="AJP21" s="1943"/>
      <c r="AJQ21" s="1943"/>
      <c r="AJR21" s="1943"/>
      <c r="AJS21" s="1943"/>
      <c r="AJT21" s="1943"/>
      <c r="AJU21" s="1943"/>
      <c r="AJV21" s="1943"/>
      <c r="AJW21" s="1943"/>
      <c r="AJX21" s="1943"/>
      <c r="AJY21" s="1943"/>
      <c r="AJZ21" s="1943"/>
      <c r="AKA21" s="1943"/>
      <c r="AKB21" s="1943"/>
      <c r="AKC21" s="1943"/>
      <c r="AKD21" s="1943"/>
      <c r="AKE21" s="1943"/>
      <c r="AKF21" s="1943"/>
      <c r="AKG21" s="1943"/>
      <c r="AKH21" s="1943"/>
      <c r="AKI21" s="1943"/>
      <c r="AKJ21" s="1943"/>
      <c r="AKK21" s="1943"/>
      <c r="AKL21" s="1943"/>
      <c r="AKM21" s="1943"/>
      <c r="AKN21" s="1943"/>
      <c r="AKO21" s="1943"/>
      <c r="AKP21" s="1943"/>
      <c r="AKQ21" s="1943"/>
      <c r="AKR21" s="1943"/>
      <c r="AKS21" s="1943"/>
      <c r="AKT21" s="1943"/>
      <c r="AKU21" s="1943"/>
      <c r="AKV21" s="1943"/>
      <c r="AKW21" s="1943"/>
      <c r="AKX21" s="1943"/>
      <c r="AKY21" s="1943"/>
      <c r="AKZ21" s="1943"/>
      <c r="ALA21" s="1943"/>
      <c r="ALB21" s="1943"/>
      <c r="ALC21" s="1943"/>
      <c r="ALD21" s="1943"/>
      <c r="ALE21" s="1943"/>
      <c r="ALF21" s="1943"/>
      <c r="ALG21" s="1943"/>
      <c r="ALH21" s="1943"/>
      <c r="ALI21" s="1943"/>
      <c r="ALJ21" s="1943"/>
      <c r="ALK21" s="1943"/>
      <c r="ALL21" s="1943"/>
      <c r="ALM21" s="1943"/>
      <c r="ALN21" s="1943"/>
      <c r="ALO21" s="1943"/>
      <c r="ALP21" s="1943"/>
      <c r="ALQ21" s="1943"/>
      <c r="ALR21" s="1943"/>
      <c r="ALS21" s="1943"/>
      <c r="ALT21" s="1943"/>
      <c r="ALU21" s="1943"/>
      <c r="ALV21" s="1943"/>
      <c r="ALW21" s="1943"/>
      <c r="ALX21" s="1943"/>
      <c r="ALY21" s="1943"/>
      <c r="ALZ21" s="1943"/>
      <c r="AMA21" s="1943"/>
      <c r="AMB21" s="1943"/>
      <c r="AMC21" s="1943"/>
      <c r="AMD21" s="1943"/>
      <c r="AME21" s="1943"/>
      <c r="AMF21" s="1943"/>
      <c r="AMG21" s="1943"/>
      <c r="AMH21" s="1943"/>
      <c r="AMI21" s="1943"/>
      <c r="AMJ21" s="1943"/>
    </row>
    <row r="22" spans="1:1024" ht="30" customHeight="1">
      <c r="A22" s="1932" t="s">
        <v>2720</v>
      </c>
      <c r="B22" s="457"/>
      <c r="C22" s="457"/>
      <c r="D22" s="2201"/>
      <c r="E22" s="1927"/>
      <c r="F22" s="2202"/>
      <c r="G22" s="1933" t="s">
        <v>2712</v>
      </c>
      <c r="H22" s="1936">
        <v>45</v>
      </c>
      <c r="I22" s="1933">
        <v>1800</v>
      </c>
      <c r="J22" s="1936">
        <v>1</v>
      </c>
      <c r="K22" s="1936">
        <v>4.0000000000000001E-3</v>
      </c>
      <c r="L22" s="1956" t="s">
        <v>158</v>
      </c>
      <c r="M22" s="1933">
        <v>390</v>
      </c>
      <c r="N22" s="1948">
        <v>420</v>
      </c>
      <c r="O22" s="101"/>
      <c r="P22" s="1922"/>
      <c r="Q22" s="1263"/>
      <c r="R22" s="1942"/>
      <c r="S22" s="1943"/>
      <c r="T22" s="1922"/>
      <c r="U22" s="1922"/>
      <c r="V22" s="1922"/>
      <c r="W22" s="1943"/>
      <c r="X22" s="1943"/>
      <c r="Y22" s="1943"/>
      <c r="Z22" s="1943"/>
      <c r="AA22" s="1943"/>
      <c r="AB22" s="1943"/>
      <c r="AC22" s="1943"/>
      <c r="AD22" s="1943"/>
      <c r="AE22" s="1943"/>
      <c r="AF22" s="1943"/>
      <c r="AG22" s="1943"/>
      <c r="AH22" s="1943"/>
      <c r="AI22" s="1943"/>
      <c r="AJ22" s="1943"/>
      <c r="AK22" s="1943"/>
      <c r="AL22" s="1943"/>
      <c r="AM22" s="1943"/>
      <c r="AN22" s="1943"/>
      <c r="AO22" s="1943"/>
      <c r="AP22" s="1943"/>
      <c r="AQ22" s="1943"/>
      <c r="AR22" s="1943"/>
      <c r="AS22" s="1943"/>
      <c r="AT22" s="1943"/>
      <c r="AU22" s="1943"/>
      <c r="AV22" s="1943"/>
      <c r="AW22" s="1943"/>
      <c r="AX22" s="1943"/>
      <c r="AY22" s="1943"/>
      <c r="AZ22" s="1943"/>
      <c r="BA22" s="1943"/>
      <c r="BB22" s="1943"/>
      <c r="BC22" s="1943"/>
      <c r="BD22" s="1943"/>
      <c r="BE22" s="1943"/>
      <c r="BF22" s="1943"/>
      <c r="BG22" s="1943"/>
      <c r="BH22" s="1943"/>
      <c r="BI22" s="1943"/>
      <c r="BJ22" s="1943"/>
      <c r="BK22" s="1943"/>
      <c r="BL22" s="1943"/>
      <c r="BM22" s="1943"/>
      <c r="BN22" s="1943"/>
      <c r="BO22" s="1943"/>
      <c r="BP22" s="1943"/>
      <c r="BQ22" s="1943"/>
      <c r="BR22" s="1943"/>
      <c r="BS22" s="1943"/>
      <c r="BT22" s="1943"/>
      <c r="BU22" s="1943"/>
      <c r="BV22" s="1943"/>
      <c r="BW22" s="1943"/>
      <c r="BX22" s="1943"/>
      <c r="BY22" s="1943"/>
      <c r="BZ22" s="1943"/>
      <c r="CA22" s="1943"/>
      <c r="CB22" s="1943"/>
      <c r="CC22" s="1943"/>
      <c r="CD22" s="1943"/>
      <c r="CE22" s="1943"/>
      <c r="CF22" s="1943"/>
      <c r="CG22" s="1943"/>
      <c r="CH22" s="1943"/>
      <c r="CI22" s="1943"/>
      <c r="CJ22" s="1943"/>
      <c r="CK22" s="1943"/>
      <c r="CL22" s="1943"/>
      <c r="CM22" s="1943"/>
      <c r="CN22" s="1943"/>
      <c r="CO22" s="1943"/>
      <c r="CP22" s="1943"/>
      <c r="CQ22" s="1943"/>
      <c r="CR22" s="1943"/>
      <c r="CS22" s="1943"/>
      <c r="CT22" s="1943"/>
      <c r="CU22" s="1943"/>
      <c r="CV22" s="1943"/>
      <c r="CW22" s="1943"/>
      <c r="CX22" s="1943"/>
      <c r="CY22" s="1943"/>
      <c r="CZ22" s="1943"/>
      <c r="DA22" s="1943"/>
      <c r="DB22" s="1943"/>
      <c r="DC22" s="1943"/>
      <c r="DD22" s="1943"/>
      <c r="DE22" s="1943"/>
      <c r="DF22" s="1943"/>
      <c r="DG22" s="1943"/>
      <c r="DH22" s="1943"/>
      <c r="DI22" s="1943"/>
      <c r="DJ22" s="1943"/>
      <c r="DK22" s="1943"/>
      <c r="DL22" s="1943"/>
      <c r="DM22" s="1943"/>
      <c r="DN22" s="1943"/>
      <c r="DO22" s="1943"/>
      <c r="DP22" s="1943"/>
      <c r="DQ22" s="1943"/>
      <c r="DR22" s="1943"/>
      <c r="DS22" s="1943"/>
      <c r="DT22" s="1943"/>
      <c r="DU22" s="1943"/>
      <c r="DV22" s="1943"/>
      <c r="DW22" s="1943"/>
      <c r="DX22" s="1943"/>
      <c r="DY22" s="1943"/>
      <c r="DZ22" s="1943"/>
      <c r="EA22" s="1943"/>
      <c r="EB22" s="1943"/>
      <c r="EC22" s="1943"/>
      <c r="ED22" s="1943"/>
      <c r="EE22" s="1943"/>
      <c r="EF22" s="1943"/>
      <c r="EG22" s="1943"/>
      <c r="EH22" s="1943"/>
      <c r="EI22" s="1943"/>
      <c r="EJ22" s="1943"/>
      <c r="EK22" s="1943"/>
      <c r="EL22" s="1943"/>
      <c r="EM22" s="1943"/>
      <c r="EN22" s="1943"/>
      <c r="EO22" s="1943"/>
      <c r="EP22" s="1943"/>
      <c r="EQ22" s="1943"/>
      <c r="ER22" s="1943"/>
      <c r="ES22" s="1943"/>
      <c r="ET22" s="1943"/>
      <c r="EU22" s="1943"/>
      <c r="EV22" s="1943"/>
      <c r="EW22" s="1943"/>
      <c r="EX22" s="1943"/>
      <c r="EY22" s="1943"/>
      <c r="EZ22" s="1943"/>
      <c r="FA22" s="1943"/>
      <c r="FB22" s="1943"/>
      <c r="FC22" s="1943"/>
      <c r="FD22" s="1943"/>
      <c r="FE22" s="1943"/>
      <c r="FF22" s="1943"/>
      <c r="FG22" s="1943"/>
      <c r="FH22" s="1943"/>
      <c r="FI22" s="1943"/>
      <c r="FJ22" s="1943"/>
      <c r="FK22" s="1943"/>
      <c r="FL22" s="1943"/>
      <c r="FM22" s="1943"/>
      <c r="FN22" s="1943"/>
      <c r="FO22" s="1943"/>
      <c r="FP22" s="1943"/>
      <c r="FQ22" s="1943"/>
      <c r="FR22" s="1943"/>
      <c r="FS22" s="1943"/>
      <c r="FT22" s="1943"/>
      <c r="FU22" s="1943"/>
      <c r="FV22" s="1943"/>
      <c r="FW22" s="1943"/>
      <c r="FX22" s="1943"/>
      <c r="FY22" s="1943"/>
      <c r="FZ22" s="1943"/>
      <c r="GA22" s="1943"/>
      <c r="GB22" s="1943"/>
      <c r="GC22" s="1943"/>
      <c r="GD22" s="1943"/>
      <c r="GE22" s="1943"/>
      <c r="GF22" s="1943"/>
      <c r="GG22" s="1943"/>
      <c r="GH22" s="1943"/>
      <c r="GI22" s="1943"/>
      <c r="GJ22" s="1943"/>
      <c r="GK22" s="1943"/>
      <c r="GL22" s="1943"/>
      <c r="GM22" s="1943"/>
      <c r="GN22" s="1943"/>
      <c r="GO22" s="1943"/>
      <c r="GP22" s="1943"/>
      <c r="GQ22" s="1943"/>
      <c r="GR22" s="1943"/>
      <c r="GS22" s="1943"/>
      <c r="GT22" s="1943"/>
      <c r="GU22" s="1943"/>
      <c r="GV22" s="1943"/>
      <c r="GW22" s="1943"/>
      <c r="GX22" s="1943"/>
      <c r="GY22" s="1943"/>
      <c r="GZ22" s="1943"/>
      <c r="HA22" s="1943"/>
      <c r="HB22" s="1943"/>
      <c r="HC22" s="1943"/>
      <c r="HD22" s="1943"/>
      <c r="HE22" s="1943"/>
      <c r="HF22" s="1943"/>
      <c r="HG22" s="1943"/>
      <c r="HH22" s="1943"/>
      <c r="HI22" s="1943"/>
      <c r="HJ22" s="1943"/>
      <c r="HK22" s="1943"/>
      <c r="HL22" s="1943"/>
      <c r="HM22" s="1943"/>
      <c r="HN22" s="1943"/>
      <c r="HO22" s="1943"/>
      <c r="HP22" s="1943"/>
      <c r="HQ22" s="1943"/>
      <c r="HR22" s="1943"/>
      <c r="HS22" s="1943"/>
      <c r="HT22" s="1943"/>
      <c r="HU22" s="1943"/>
      <c r="HV22" s="1943"/>
      <c r="HW22" s="1943"/>
      <c r="HX22" s="1943"/>
      <c r="HY22" s="1943"/>
      <c r="HZ22" s="1943"/>
      <c r="IA22" s="1943"/>
      <c r="IB22" s="1943"/>
      <c r="IC22" s="1943"/>
      <c r="ID22" s="1943"/>
      <c r="IE22" s="1943"/>
      <c r="IF22" s="1943"/>
      <c r="IG22" s="1943"/>
      <c r="IH22" s="1943"/>
      <c r="II22" s="1943"/>
      <c r="IJ22" s="1943"/>
      <c r="IK22" s="1943"/>
      <c r="IL22" s="1943"/>
      <c r="IM22" s="1943"/>
      <c r="IN22" s="1943"/>
      <c r="IO22" s="1943"/>
      <c r="IP22" s="1943"/>
      <c r="IQ22" s="1943"/>
      <c r="IR22" s="1943"/>
      <c r="IS22" s="1943"/>
      <c r="IT22" s="1943"/>
      <c r="IU22" s="1943"/>
      <c r="IV22" s="1943"/>
      <c r="IW22" s="1943"/>
      <c r="IX22" s="1943"/>
      <c r="IY22" s="1943"/>
      <c r="IZ22" s="1943"/>
      <c r="JA22" s="1943"/>
      <c r="JB22" s="1943"/>
      <c r="JC22" s="1943"/>
      <c r="JD22" s="1943"/>
      <c r="JE22" s="1943"/>
      <c r="JF22" s="1943"/>
      <c r="JG22" s="1943"/>
      <c r="JH22" s="1943"/>
      <c r="JI22" s="1943"/>
      <c r="JJ22" s="1943"/>
      <c r="JK22" s="1943"/>
      <c r="JL22" s="1943"/>
      <c r="JM22" s="1943"/>
      <c r="JN22" s="1943"/>
      <c r="JO22" s="1943"/>
      <c r="JP22" s="1943"/>
      <c r="JQ22" s="1943"/>
      <c r="JR22" s="1943"/>
      <c r="JS22" s="1943"/>
      <c r="JT22" s="1943"/>
      <c r="JU22" s="1943"/>
      <c r="JV22" s="1943"/>
      <c r="JW22" s="1943"/>
      <c r="JX22" s="1943"/>
      <c r="JY22" s="1943"/>
      <c r="JZ22" s="1943"/>
      <c r="KA22" s="1943"/>
      <c r="KB22" s="1943"/>
      <c r="KC22" s="1943"/>
      <c r="KD22" s="1943"/>
      <c r="KE22" s="1943"/>
      <c r="KF22" s="1943"/>
      <c r="KG22" s="1943"/>
      <c r="KH22" s="1943"/>
      <c r="KI22" s="1943"/>
      <c r="KJ22" s="1943"/>
      <c r="KK22" s="1943"/>
      <c r="KL22" s="1943"/>
      <c r="KM22" s="1943"/>
      <c r="KN22" s="1943"/>
      <c r="KO22" s="1943"/>
      <c r="KP22" s="1943"/>
      <c r="KQ22" s="1943"/>
      <c r="KR22" s="1943"/>
      <c r="KS22" s="1943"/>
      <c r="KT22" s="1943"/>
      <c r="KU22" s="1943"/>
      <c r="KV22" s="1943"/>
      <c r="KW22" s="1943"/>
      <c r="KX22" s="1943"/>
      <c r="KY22" s="1943"/>
      <c r="KZ22" s="1943"/>
      <c r="LA22" s="1943"/>
      <c r="LB22" s="1943"/>
      <c r="LC22" s="1943"/>
      <c r="LD22" s="1943"/>
      <c r="LE22" s="1943"/>
      <c r="LF22" s="1943"/>
      <c r="LG22" s="1943"/>
      <c r="LH22" s="1943"/>
      <c r="LI22" s="1943"/>
      <c r="LJ22" s="1943"/>
      <c r="LK22" s="1943"/>
      <c r="LL22" s="1943"/>
      <c r="LM22" s="1943"/>
      <c r="LN22" s="1943"/>
      <c r="LO22" s="1943"/>
      <c r="LP22" s="1943"/>
      <c r="LQ22" s="1943"/>
      <c r="LR22" s="1943"/>
      <c r="LS22" s="1943"/>
      <c r="LT22" s="1943"/>
      <c r="LU22" s="1943"/>
      <c r="LV22" s="1943"/>
      <c r="LW22" s="1943"/>
      <c r="LX22" s="1943"/>
      <c r="LY22" s="1943"/>
      <c r="LZ22" s="1943"/>
      <c r="MA22" s="1943"/>
      <c r="MB22" s="1943"/>
      <c r="MC22" s="1943"/>
      <c r="MD22" s="1943"/>
      <c r="ME22" s="1943"/>
      <c r="MF22" s="1943"/>
      <c r="MG22" s="1943"/>
      <c r="MH22" s="1943"/>
      <c r="MI22" s="1943"/>
      <c r="MJ22" s="1943"/>
      <c r="MK22" s="1943"/>
      <c r="ML22" s="1943"/>
      <c r="MM22" s="1943"/>
      <c r="MN22" s="1943"/>
      <c r="MO22" s="1943"/>
      <c r="MP22" s="1943"/>
      <c r="MQ22" s="1943"/>
      <c r="MR22" s="1943"/>
      <c r="MS22" s="1943"/>
      <c r="MT22" s="1943"/>
      <c r="MU22" s="1943"/>
      <c r="MV22" s="1943"/>
      <c r="MW22" s="1943"/>
      <c r="MX22" s="1943"/>
      <c r="MY22" s="1943"/>
      <c r="MZ22" s="1943"/>
      <c r="NA22" s="1943"/>
      <c r="NB22" s="1943"/>
      <c r="NC22" s="1943"/>
      <c r="ND22" s="1943"/>
      <c r="NE22" s="1943"/>
      <c r="NF22" s="1943"/>
      <c r="NG22" s="1943"/>
      <c r="NH22" s="1943"/>
      <c r="NI22" s="1943"/>
      <c r="NJ22" s="1943"/>
      <c r="NK22" s="1943"/>
      <c r="NL22" s="1943"/>
      <c r="NM22" s="1943"/>
      <c r="NN22" s="1943"/>
      <c r="NO22" s="1943"/>
      <c r="NP22" s="1943"/>
      <c r="NQ22" s="1943"/>
      <c r="NR22" s="1943"/>
      <c r="NS22" s="1943"/>
      <c r="NT22" s="1943"/>
      <c r="NU22" s="1943"/>
      <c r="NV22" s="1943"/>
      <c r="NW22" s="1943"/>
      <c r="NX22" s="1943"/>
      <c r="NY22" s="1943"/>
      <c r="NZ22" s="1943"/>
      <c r="OA22" s="1943"/>
      <c r="OB22" s="1943"/>
      <c r="OC22" s="1943"/>
      <c r="OD22" s="1943"/>
      <c r="OE22" s="1943"/>
      <c r="OF22" s="1943"/>
      <c r="OG22" s="1943"/>
      <c r="OH22" s="1943"/>
      <c r="OI22" s="1943"/>
      <c r="OJ22" s="1943"/>
      <c r="OK22" s="1943"/>
      <c r="OL22" s="1943"/>
      <c r="OM22" s="1943"/>
      <c r="ON22" s="1943"/>
      <c r="OO22" s="1943"/>
      <c r="OP22" s="1943"/>
      <c r="OQ22" s="1943"/>
      <c r="OR22" s="1943"/>
      <c r="OS22" s="1943"/>
      <c r="OT22" s="1943"/>
      <c r="OU22" s="1943"/>
      <c r="OV22" s="1943"/>
      <c r="OW22" s="1943"/>
      <c r="OX22" s="1943"/>
      <c r="OY22" s="1943"/>
      <c r="OZ22" s="1943"/>
      <c r="PA22" s="1943"/>
      <c r="PB22" s="1943"/>
      <c r="PC22" s="1943"/>
      <c r="PD22" s="1943"/>
      <c r="PE22" s="1943"/>
      <c r="PF22" s="1943"/>
      <c r="PG22" s="1943"/>
      <c r="PH22" s="1943"/>
      <c r="PI22" s="1943"/>
      <c r="PJ22" s="1943"/>
      <c r="PK22" s="1943"/>
      <c r="PL22" s="1943"/>
      <c r="PM22" s="1943"/>
      <c r="PN22" s="1943"/>
      <c r="PO22" s="1943"/>
      <c r="PP22" s="1943"/>
      <c r="PQ22" s="1943"/>
      <c r="PR22" s="1943"/>
      <c r="PS22" s="1943"/>
      <c r="PT22" s="1943"/>
      <c r="PU22" s="1943"/>
      <c r="PV22" s="1943"/>
      <c r="PW22" s="1943"/>
      <c r="PX22" s="1943"/>
      <c r="PY22" s="1943"/>
      <c r="PZ22" s="1943"/>
      <c r="QA22" s="1943"/>
      <c r="QB22" s="1943"/>
      <c r="QC22" s="1943"/>
      <c r="QD22" s="1943"/>
      <c r="QE22" s="1943"/>
      <c r="QF22" s="1943"/>
      <c r="QG22" s="1943"/>
      <c r="QH22" s="1943"/>
      <c r="QI22" s="1943"/>
      <c r="QJ22" s="1943"/>
      <c r="QK22" s="1943"/>
      <c r="QL22" s="1943"/>
      <c r="QM22" s="1943"/>
      <c r="QN22" s="1943"/>
      <c r="QO22" s="1943"/>
      <c r="QP22" s="1943"/>
      <c r="QQ22" s="1943"/>
      <c r="QR22" s="1943"/>
      <c r="QS22" s="1943"/>
      <c r="QT22" s="1943"/>
      <c r="QU22" s="1943"/>
      <c r="QV22" s="1943"/>
      <c r="QW22" s="1943"/>
      <c r="QX22" s="1943"/>
      <c r="QY22" s="1943"/>
      <c r="QZ22" s="1943"/>
      <c r="RA22" s="1943"/>
      <c r="RB22" s="1943"/>
      <c r="RC22" s="1943"/>
      <c r="RD22" s="1943"/>
      <c r="RE22" s="1943"/>
      <c r="RF22" s="1943"/>
      <c r="RG22" s="1943"/>
      <c r="RH22" s="1943"/>
      <c r="RI22" s="1943"/>
      <c r="RJ22" s="1943"/>
      <c r="RK22" s="1943"/>
      <c r="RL22" s="1943"/>
      <c r="RM22" s="1943"/>
      <c r="RN22" s="1943"/>
      <c r="RO22" s="1943"/>
      <c r="RP22" s="1943"/>
      <c r="RQ22" s="1943"/>
      <c r="RR22" s="1943"/>
      <c r="RS22" s="1943"/>
      <c r="RT22" s="1943"/>
      <c r="RU22" s="1943"/>
      <c r="RV22" s="1943"/>
      <c r="RW22" s="1943"/>
      <c r="RX22" s="1943"/>
      <c r="RY22" s="1943"/>
      <c r="RZ22" s="1943"/>
      <c r="SA22" s="1943"/>
      <c r="SB22" s="1943"/>
      <c r="SC22" s="1943"/>
      <c r="SD22" s="1943"/>
      <c r="SE22" s="1943"/>
      <c r="SF22" s="1943"/>
      <c r="SG22" s="1943"/>
      <c r="SH22" s="1943"/>
      <c r="SI22" s="1943"/>
      <c r="SJ22" s="1943"/>
      <c r="SK22" s="1943"/>
      <c r="SL22" s="1943"/>
      <c r="SM22" s="1943"/>
      <c r="SN22" s="1943"/>
      <c r="SO22" s="1943"/>
      <c r="SP22" s="1943"/>
      <c r="SQ22" s="1943"/>
      <c r="SR22" s="1943"/>
      <c r="SS22" s="1943"/>
      <c r="ST22" s="1943"/>
      <c r="SU22" s="1943"/>
      <c r="SV22" s="1943"/>
      <c r="SW22" s="1943"/>
      <c r="SX22" s="1943"/>
      <c r="SY22" s="1943"/>
      <c r="SZ22" s="1943"/>
      <c r="TA22" s="1943"/>
      <c r="TB22" s="1943"/>
      <c r="TC22" s="1943"/>
      <c r="TD22" s="1943"/>
      <c r="TE22" s="1943"/>
      <c r="TF22" s="1943"/>
      <c r="TG22" s="1943"/>
      <c r="TH22" s="1943"/>
      <c r="TI22" s="1943"/>
      <c r="TJ22" s="1943"/>
      <c r="TK22" s="1943"/>
      <c r="TL22" s="1943"/>
      <c r="TM22" s="1943"/>
      <c r="TN22" s="1943"/>
      <c r="TO22" s="1943"/>
      <c r="TP22" s="1943"/>
      <c r="TQ22" s="1943"/>
      <c r="TR22" s="1943"/>
      <c r="TS22" s="1943"/>
      <c r="TT22" s="1943"/>
      <c r="TU22" s="1943"/>
      <c r="TV22" s="1943"/>
      <c r="TW22" s="1943"/>
      <c r="TX22" s="1943"/>
      <c r="TY22" s="1943"/>
      <c r="TZ22" s="1943"/>
      <c r="UA22" s="1943"/>
      <c r="UB22" s="1943"/>
      <c r="UC22" s="1943"/>
      <c r="UD22" s="1943"/>
      <c r="UE22" s="1943"/>
      <c r="UF22" s="1943"/>
      <c r="UG22" s="1943"/>
      <c r="UH22" s="1943"/>
      <c r="UI22" s="1943"/>
      <c r="UJ22" s="1943"/>
      <c r="UK22" s="1943"/>
      <c r="UL22" s="1943"/>
      <c r="UM22" s="1943"/>
      <c r="UN22" s="1943"/>
      <c r="UO22" s="1943"/>
      <c r="UP22" s="1943"/>
      <c r="UQ22" s="1943"/>
      <c r="UR22" s="1943"/>
      <c r="US22" s="1943"/>
      <c r="UT22" s="1943"/>
      <c r="UU22" s="1943"/>
      <c r="UV22" s="1943"/>
      <c r="UW22" s="1943"/>
      <c r="UX22" s="1943"/>
      <c r="UY22" s="1943"/>
      <c r="UZ22" s="1943"/>
      <c r="VA22" s="1943"/>
      <c r="VB22" s="1943"/>
      <c r="VC22" s="1943"/>
      <c r="VD22" s="1943"/>
      <c r="VE22" s="1943"/>
      <c r="VF22" s="1943"/>
      <c r="VG22" s="1943"/>
      <c r="VH22" s="1943"/>
      <c r="VI22" s="1943"/>
      <c r="VJ22" s="1943"/>
      <c r="VK22" s="1943"/>
      <c r="VL22" s="1943"/>
      <c r="VM22" s="1943"/>
      <c r="VN22" s="1943"/>
      <c r="VO22" s="1943"/>
      <c r="VP22" s="1943"/>
      <c r="VQ22" s="1943"/>
      <c r="VR22" s="1943"/>
      <c r="VS22" s="1943"/>
      <c r="VT22" s="1943"/>
      <c r="VU22" s="1943"/>
      <c r="VV22" s="1943"/>
      <c r="VW22" s="1943"/>
      <c r="VX22" s="1943"/>
      <c r="VY22" s="1943"/>
      <c r="VZ22" s="1943"/>
      <c r="WA22" s="1943"/>
      <c r="WB22" s="1943"/>
      <c r="WC22" s="1943"/>
      <c r="WD22" s="1943"/>
      <c r="WE22" s="1943"/>
      <c r="WF22" s="1943"/>
      <c r="WG22" s="1943"/>
      <c r="WH22" s="1943"/>
      <c r="WI22" s="1943"/>
      <c r="WJ22" s="1943"/>
      <c r="WK22" s="1943"/>
      <c r="WL22" s="1943"/>
      <c r="WM22" s="1943"/>
      <c r="WN22" s="1943"/>
      <c r="WO22" s="1943"/>
      <c r="WP22" s="1943"/>
      <c r="WQ22" s="1943"/>
      <c r="WR22" s="1943"/>
      <c r="WS22" s="1943"/>
      <c r="WT22" s="1943"/>
      <c r="WU22" s="1943"/>
      <c r="WV22" s="1943"/>
      <c r="WW22" s="1943"/>
      <c r="WX22" s="1943"/>
      <c r="WY22" s="1943"/>
      <c r="WZ22" s="1943"/>
      <c r="XA22" s="1943"/>
      <c r="XB22" s="1943"/>
      <c r="XC22" s="1943"/>
      <c r="XD22" s="1943"/>
      <c r="XE22" s="1943"/>
      <c r="XF22" s="1943"/>
      <c r="XG22" s="1943"/>
      <c r="XH22" s="1943"/>
      <c r="XI22" s="1943"/>
      <c r="XJ22" s="1943"/>
      <c r="XK22" s="1943"/>
      <c r="XL22" s="1943"/>
      <c r="XM22" s="1943"/>
      <c r="XN22" s="1943"/>
      <c r="XO22" s="1943"/>
      <c r="XP22" s="1943"/>
      <c r="XQ22" s="1943"/>
      <c r="XR22" s="1943"/>
      <c r="XS22" s="1943"/>
      <c r="XT22" s="1943"/>
      <c r="XU22" s="1943"/>
      <c r="XV22" s="1943"/>
      <c r="XW22" s="1943"/>
      <c r="XX22" s="1943"/>
      <c r="XY22" s="1943"/>
      <c r="XZ22" s="1943"/>
      <c r="YA22" s="1943"/>
      <c r="YB22" s="1943"/>
      <c r="YC22" s="1943"/>
      <c r="YD22" s="1943"/>
      <c r="YE22" s="1943"/>
      <c r="YF22" s="1943"/>
      <c r="YG22" s="1943"/>
      <c r="YH22" s="1943"/>
      <c r="YI22" s="1943"/>
      <c r="YJ22" s="1943"/>
      <c r="YK22" s="1943"/>
      <c r="YL22" s="1943"/>
      <c r="YM22" s="1943"/>
      <c r="YN22" s="1943"/>
      <c r="YO22" s="1943"/>
      <c r="YP22" s="1943"/>
      <c r="YQ22" s="1943"/>
      <c r="YR22" s="1943"/>
      <c r="YS22" s="1943"/>
      <c r="YT22" s="1943"/>
      <c r="YU22" s="1943"/>
      <c r="YV22" s="1943"/>
      <c r="YW22" s="1943"/>
      <c r="YX22" s="1943"/>
      <c r="YY22" s="1943"/>
      <c r="YZ22" s="1943"/>
      <c r="ZA22" s="1943"/>
      <c r="ZB22" s="1943"/>
      <c r="ZC22" s="1943"/>
      <c r="ZD22" s="1943"/>
      <c r="ZE22" s="1943"/>
      <c r="ZF22" s="1943"/>
      <c r="ZG22" s="1943"/>
      <c r="ZH22" s="1943"/>
      <c r="ZI22" s="1943"/>
      <c r="ZJ22" s="1943"/>
      <c r="ZK22" s="1943"/>
      <c r="ZL22" s="1943"/>
      <c r="ZM22" s="1943"/>
      <c r="ZN22" s="1943"/>
      <c r="ZO22" s="1943"/>
      <c r="ZP22" s="1943"/>
      <c r="ZQ22" s="1943"/>
      <c r="ZR22" s="1943"/>
      <c r="ZS22" s="1943"/>
      <c r="ZT22" s="1943"/>
      <c r="ZU22" s="1943"/>
      <c r="ZV22" s="1943"/>
      <c r="ZW22" s="1943"/>
      <c r="ZX22" s="1943"/>
      <c r="ZY22" s="1943"/>
      <c r="ZZ22" s="1943"/>
      <c r="AAA22" s="1943"/>
      <c r="AAB22" s="1943"/>
      <c r="AAC22" s="1943"/>
      <c r="AAD22" s="1943"/>
      <c r="AAE22" s="1943"/>
      <c r="AAF22" s="1943"/>
      <c r="AAG22" s="1943"/>
      <c r="AAH22" s="1943"/>
      <c r="AAI22" s="1943"/>
      <c r="AAJ22" s="1943"/>
      <c r="AAK22" s="1943"/>
      <c r="AAL22" s="1943"/>
      <c r="AAM22" s="1943"/>
      <c r="AAN22" s="1943"/>
      <c r="AAO22" s="1943"/>
      <c r="AAP22" s="1943"/>
      <c r="AAQ22" s="1943"/>
      <c r="AAR22" s="1943"/>
      <c r="AAS22" s="1943"/>
      <c r="AAT22" s="1943"/>
      <c r="AAU22" s="1943"/>
      <c r="AAV22" s="1943"/>
      <c r="AAW22" s="1943"/>
      <c r="AAX22" s="1943"/>
      <c r="AAY22" s="1943"/>
      <c r="AAZ22" s="1943"/>
      <c r="ABA22" s="1943"/>
      <c r="ABB22" s="1943"/>
      <c r="ABC22" s="1943"/>
      <c r="ABD22" s="1943"/>
      <c r="ABE22" s="1943"/>
      <c r="ABF22" s="1943"/>
      <c r="ABG22" s="1943"/>
      <c r="ABH22" s="1943"/>
      <c r="ABI22" s="1943"/>
      <c r="ABJ22" s="1943"/>
      <c r="ABK22" s="1943"/>
      <c r="ABL22" s="1943"/>
      <c r="ABM22" s="1943"/>
      <c r="ABN22" s="1943"/>
      <c r="ABO22" s="1943"/>
      <c r="ABP22" s="1943"/>
      <c r="ABQ22" s="1943"/>
      <c r="ABR22" s="1943"/>
      <c r="ABS22" s="1943"/>
      <c r="ABT22" s="1943"/>
      <c r="ABU22" s="1943"/>
      <c r="ABV22" s="1943"/>
      <c r="ABW22" s="1943"/>
      <c r="ABX22" s="1943"/>
      <c r="ABY22" s="1943"/>
      <c r="ABZ22" s="1943"/>
      <c r="ACA22" s="1943"/>
      <c r="ACB22" s="1943"/>
      <c r="ACC22" s="1943"/>
      <c r="ACD22" s="1943"/>
      <c r="ACE22" s="1943"/>
      <c r="ACF22" s="1943"/>
      <c r="ACG22" s="1943"/>
      <c r="ACH22" s="1943"/>
      <c r="ACI22" s="1943"/>
      <c r="ACJ22" s="1943"/>
      <c r="ACK22" s="1943"/>
      <c r="ACL22" s="1943"/>
      <c r="ACM22" s="1943"/>
      <c r="ACN22" s="1943"/>
      <c r="ACO22" s="1943"/>
      <c r="ACP22" s="1943"/>
      <c r="ACQ22" s="1943"/>
      <c r="ACR22" s="1943"/>
      <c r="ACS22" s="1943"/>
      <c r="ACT22" s="1943"/>
      <c r="ACU22" s="1943"/>
      <c r="ACV22" s="1943"/>
      <c r="ACW22" s="1943"/>
      <c r="ACX22" s="1943"/>
      <c r="ACY22" s="1943"/>
      <c r="ACZ22" s="1943"/>
      <c r="ADA22" s="1943"/>
      <c r="ADB22" s="1943"/>
      <c r="ADC22" s="1943"/>
      <c r="ADD22" s="1943"/>
      <c r="ADE22" s="1943"/>
      <c r="ADF22" s="1943"/>
      <c r="ADG22" s="1943"/>
      <c r="ADH22" s="1943"/>
      <c r="ADI22" s="1943"/>
      <c r="ADJ22" s="1943"/>
      <c r="ADK22" s="1943"/>
      <c r="ADL22" s="1943"/>
      <c r="ADM22" s="1943"/>
      <c r="ADN22" s="1943"/>
      <c r="ADO22" s="1943"/>
      <c r="ADP22" s="1943"/>
      <c r="ADQ22" s="1943"/>
      <c r="ADR22" s="1943"/>
      <c r="ADS22" s="1943"/>
      <c r="ADT22" s="1943"/>
      <c r="ADU22" s="1943"/>
      <c r="ADV22" s="1943"/>
      <c r="ADW22" s="1943"/>
      <c r="ADX22" s="1943"/>
      <c r="ADY22" s="1943"/>
      <c r="ADZ22" s="1943"/>
      <c r="AEA22" s="1943"/>
      <c r="AEB22" s="1943"/>
      <c r="AEC22" s="1943"/>
      <c r="AED22" s="1943"/>
      <c r="AEE22" s="1943"/>
      <c r="AEF22" s="1943"/>
      <c r="AEG22" s="1943"/>
      <c r="AEH22" s="1943"/>
      <c r="AEI22" s="1943"/>
      <c r="AEJ22" s="1943"/>
      <c r="AEK22" s="1943"/>
      <c r="AEL22" s="1943"/>
      <c r="AEM22" s="1943"/>
      <c r="AEN22" s="1943"/>
      <c r="AEO22" s="1943"/>
      <c r="AEP22" s="1943"/>
      <c r="AEQ22" s="1943"/>
      <c r="AER22" s="1943"/>
      <c r="AES22" s="1943"/>
      <c r="AET22" s="1943"/>
      <c r="AEU22" s="1943"/>
      <c r="AEV22" s="1943"/>
      <c r="AEW22" s="1943"/>
      <c r="AEX22" s="1943"/>
      <c r="AEY22" s="1943"/>
      <c r="AEZ22" s="1943"/>
      <c r="AFA22" s="1943"/>
      <c r="AFB22" s="1943"/>
      <c r="AFC22" s="1943"/>
      <c r="AFD22" s="1943"/>
      <c r="AFE22" s="1943"/>
      <c r="AFF22" s="1943"/>
      <c r="AFG22" s="1943"/>
      <c r="AFH22" s="1943"/>
      <c r="AFI22" s="1943"/>
      <c r="AFJ22" s="1943"/>
      <c r="AFK22" s="1943"/>
      <c r="AFL22" s="1943"/>
      <c r="AFM22" s="1943"/>
      <c r="AFN22" s="1943"/>
      <c r="AFO22" s="1943"/>
      <c r="AFP22" s="1943"/>
      <c r="AFQ22" s="1943"/>
      <c r="AFR22" s="1943"/>
      <c r="AFS22" s="1943"/>
      <c r="AFT22" s="1943"/>
      <c r="AFU22" s="1943"/>
      <c r="AFV22" s="1943"/>
      <c r="AFW22" s="1943"/>
      <c r="AFX22" s="1943"/>
      <c r="AFY22" s="1943"/>
      <c r="AFZ22" s="1943"/>
      <c r="AGA22" s="1943"/>
      <c r="AGB22" s="1943"/>
      <c r="AGC22" s="1943"/>
      <c r="AGD22" s="1943"/>
      <c r="AGE22" s="1943"/>
      <c r="AGF22" s="1943"/>
      <c r="AGG22" s="1943"/>
      <c r="AGH22" s="1943"/>
      <c r="AGI22" s="1943"/>
      <c r="AGJ22" s="1943"/>
      <c r="AGK22" s="1943"/>
      <c r="AGL22" s="1943"/>
      <c r="AGM22" s="1943"/>
      <c r="AGN22" s="1943"/>
      <c r="AGO22" s="1943"/>
      <c r="AGP22" s="1943"/>
      <c r="AGQ22" s="1943"/>
      <c r="AGR22" s="1943"/>
      <c r="AGS22" s="1943"/>
      <c r="AGT22" s="1943"/>
      <c r="AGU22" s="1943"/>
      <c r="AGV22" s="1943"/>
      <c r="AGW22" s="1943"/>
      <c r="AGX22" s="1943"/>
      <c r="AGY22" s="1943"/>
      <c r="AGZ22" s="1943"/>
      <c r="AHA22" s="1943"/>
      <c r="AHB22" s="1943"/>
      <c r="AHC22" s="1943"/>
      <c r="AHD22" s="1943"/>
      <c r="AHE22" s="1943"/>
      <c r="AHF22" s="1943"/>
      <c r="AHG22" s="1943"/>
      <c r="AHH22" s="1943"/>
      <c r="AHI22" s="1943"/>
      <c r="AHJ22" s="1943"/>
      <c r="AHK22" s="1943"/>
      <c r="AHL22" s="1943"/>
      <c r="AHM22" s="1943"/>
      <c r="AHN22" s="1943"/>
      <c r="AHO22" s="1943"/>
      <c r="AHP22" s="1943"/>
      <c r="AHQ22" s="1943"/>
      <c r="AHR22" s="1943"/>
      <c r="AHS22" s="1943"/>
      <c r="AHT22" s="1943"/>
      <c r="AHU22" s="1943"/>
      <c r="AHV22" s="1943"/>
      <c r="AHW22" s="1943"/>
      <c r="AHX22" s="1943"/>
      <c r="AHY22" s="1943"/>
      <c r="AHZ22" s="1943"/>
      <c r="AIA22" s="1943"/>
      <c r="AIB22" s="1943"/>
      <c r="AIC22" s="1943"/>
      <c r="AID22" s="1943"/>
      <c r="AIE22" s="1943"/>
      <c r="AIF22" s="1943"/>
      <c r="AIG22" s="1943"/>
      <c r="AIH22" s="1943"/>
      <c r="AII22" s="1943"/>
      <c r="AIJ22" s="1943"/>
      <c r="AIK22" s="1943"/>
      <c r="AIL22" s="1943"/>
      <c r="AIM22" s="1943"/>
      <c r="AIN22" s="1943"/>
      <c r="AIO22" s="1943"/>
      <c r="AIP22" s="1943"/>
      <c r="AIQ22" s="1943"/>
      <c r="AIR22" s="1943"/>
      <c r="AIS22" s="1943"/>
      <c r="AIT22" s="1943"/>
      <c r="AIU22" s="1943"/>
      <c r="AIV22" s="1943"/>
      <c r="AIW22" s="1943"/>
      <c r="AIX22" s="1943"/>
      <c r="AIY22" s="1943"/>
      <c r="AIZ22" s="1943"/>
      <c r="AJA22" s="1943"/>
      <c r="AJB22" s="1943"/>
      <c r="AJC22" s="1943"/>
      <c r="AJD22" s="1943"/>
      <c r="AJE22" s="1943"/>
      <c r="AJF22" s="1943"/>
      <c r="AJG22" s="1943"/>
      <c r="AJH22" s="1943"/>
      <c r="AJI22" s="1943"/>
      <c r="AJJ22" s="1943"/>
      <c r="AJK22" s="1943"/>
      <c r="AJL22" s="1943"/>
      <c r="AJM22" s="1943"/>
      <c r="AJN22" s="1943"/>
      <c r="AJO22" s="1943"/>
      <c r="AJP22" s="1943"/>
      <c r="AJQ22" s="1943"/>
      <c r="AJR22" s="1943"/>
      <c r="AJS22" s="1943"/>
      <c r="AJT22" s="1943"/>
      <c r="AJU22" s="1943"/>
      <c r="AJV22" s="1943"/>
      <c r="AJW22" s="1943"/>
      <c r="AJX22" s="1943"/>
      <c r="AJY22" s="1943"/>
      <c r="AJZ22" s="1943"/>
      <c r="AKA22" s="1943"/>
      <c r="AKB22" s="1943"/>
      <c r="AKC22" s="1943"/>
      <c r="AKD22" s="1943"/>
      <c r="AKE22" s="1943"/>
      <c r="AKF22" s="1943"/>
      <c r="AKG22" s="1943"/>
      <c r="AKH22" s="1943"/>
      <c r="AKI22" s="1943"/>
      <c r="AKJ22" s="1943"/>
      <c r="AKK22" s="1943"/>
      <c r="AKL22" s="1943"/>
      <c r="AKM22" s="1943"/>
      <c r="AKN22" s="1943"/>
      <c r="AKO22" s="1943"/>
      <c r="AKP22" s="1943"/>
      <c r="AKQ22" s="1943"/>
      <c r="AKR22" s="1943"/>
      <c r="AKS22" s="1943"/>
      <c r="AKT22" s="1943"/>
      <c r="AKU22" s="1943"/>
      <c r="AKV22" s="1943"/>
      <c r="AKW22" s="1943"/>
      <c r="AKX22" s="1943"/>
      <c r="AKY22" s="1943"/>
      <c r="AKZ22" s="1943"/>
      <c r="ALA22" s="1943"/>
      <c r="ALB22" s="1943"/>
      <c r="ALC22" s="1943"/>
      <c r="ALD22" s="1943"/>
      <c r="ALE22" s="1943"/>
      <c r="ALF22" s="1943"/>
      <c r="ALG22" s="1943"/>
      <c r="ALH22" s="1943"/>
      <c r="ALI22" s="1943"/>
      <c r="ALJ22" s="1943"/>
      <c r="ALK22" s="1943"/>
      <c r="ALL22" s="1943"/>
      <c r="ALM22" s="1943"/>
      <c r="ALN22" s="1943"/>
      <c r="ALO22" s="1943"/>
      <c r="ALP22" s="1943"/>
      <c r="ALQ22" s="1943"/>
      <c r="ALR22" s="1943"/>
      <c r="ALS22" s="1943"/>
      <c r="ALT22" s="1943"/>
      <c r="ALU22" s="1943"/>
      <c r="ALV22" s="1943"/>
      <c r="ALW22" s="1943"/>
      <c r="ALX22" s="1943"/>
      <c r="ALY22" s="1943"/>
      <c r="ALZ22" s="1943"/>
      <c r="AMA22" s="1943"/>
      <c r="AMB22" s="1943"/>
      <c r="AMC22" s="1943"/>
      <c r="AMD22" s="1943"/>
      <c r="AME22" s="1943"/>
      <c r="AMF22" s="1943"/>
      <c r="AMG22" s="1943"/>
      <c r="AMH22" s="1943"/>
      <c r="AMI22" s="1943"/>
      <c r="AMJ22" s="1943"/>
    </row>
    <row r="23" spans="1:1024" ht="32.25" customHeight="1">
      <c r="A23" s="1930" t="s">
        <v>2721</v>
      </c>
      <c r="B23" s="630"/>
      <c r="C23" s="630"/>
      <c r="D23" s="2201"/>
      <c r="E23" s="1939"/>
      <c r="F23" s="2202"/>
      <c r="G23" s="1940" t="s">
        <v>2712</v>
      </c>
      <c r="H23" s="1938">
        <v>45</v>
      </c>
      <c r="I23" s="1940">
        <v>2000</v>
      </c>
      <c r="J23" s="1938">
        <v>1.2</v>
      </c>
      <c r="K23" s="1938">
        <v>4.0000000000000001E-3</v>
      </c>
      <c r="L23" s="1945" t="s">
        <v>158</v>
      </c>
      <c r="M23" s="1940">
        <v>425</v>
      </c>
      <c r="N23" s="136">
        <v>455</v>
      </c>
      <c r="O23" s="1922"/>
      <c r="P23" s="1922"/>
      <c r="Q23" s="1263"/>
      <c r="R23" s="1942"/>
      <c r="S23" s="1943"/>
      <c r="T23" s="1922"/>
      <c r="U23" s="1922"/>
      <c r="V23" s="1922"/>
      <c r="W23" s="1943"/>
      <c r="X23" s="1943"/>
      <c r="Y23" s="1943"/>
      <c r="Z23" s="1943"/>
      <c r="AA23" s="1943"/>
      <c r="AB23" s="1943"/>
      <c r="AC23" s="1943"/>
      <c r="AD23" s="1943"/>
      <c r="AE23" s="1943"/>
      <c r="AF23" s="1943"/>
      <c r="AG23" s="1943"/>
      <c r="AH23" s="1943"/>
      <c r="AI23" s="1943"/>
      <c r="AJ23" s="1943"/>
      <c r="AK23" s="1943"/>
      <c r="AL23" s="1943"/>
      <c r="AM23" s="1943"/>
      <c r="AN23" s="1943"/>
      <c r="AO23" s="1943"/>
      <c r="AP23" s="1943"/>
      <c r="AQ23" s="1943"/>
      <c r="AR23" s="1943"/>
      <c r="AS23" s="1943"/>
      <c r="AT23" s="1943"/>
      <c r="AU23" s="1943"/>
      <c r="AV23" s="1943"/>
      <c r="AW23" s="1943"/>
      <c r="AX23" s="1943"/>
      <c r="AY23" s="1943"/>
      <c r="AZ23" s="1943"/>
      <c r="BA23" s="1943"/>
      <c r="BB23" s="1943"/>
      <c r="BC23" s="1943"/>
      <c r="BD23" s="1943"/>
      <c r="BE23" s="1943"/>
      <c r="BF23" s="1943"/>
      <c r="BG23" s="1943"/>
      <c r="BH23" s="1943"/>
      <c r="BI23" s="1943"/>
      <c r="BJ23" s="1943"/>
      <c r="BK23" s="1943"/>
      <c r="BL23" s="1943"/>
      <c r="BM23" s="1943"/>
      <c r="BN23" s="1943"/>
      <c r="BO23" s="1943"/>
      <c r="BP23" s="1943"/>
      <c r="BQ23" s="1943"/>
      <c r="BR23" s="1943"/>
      <c r="BS23" s="1943"/>
      <c r="BT23" s="1943"/>
      <c r="BU23" s="1943"/>
      <c r="BV23" s="1943"/>
      <c r="BW23" s="1943"/>
      <c r="BX23" s="1943"/>
      <c r="BY23" s="1943"/>
      <c r="BZ23" s="1943"/>
      <c r="CA23" s="1943"/>
      <c r="CB23" s="1943"/>
      <c r="CC23" s="1943"/>
      <c r="CD23" s="1943"/>
      <c r="CE23" s="1943"/>
      <c r="CF23" s="1943"/>
      <c r="CG23" s="1943"/>
      <c r="CH23" s="1943"/>
      <c r="CI23" s="1943"/>
      <c r="CJ23" s="1943"/>
      <c r="CK23" s="1943"/>
      <c r="CL23" s="1943"/>
      <c r="CM23" s="1943"/>
      <c r="CN23" s="1943"/>
      <c r="CO23" s="1943"/>
      <c r="CP23" s="1943"/>
      <c r="CQ23" s="1943"/>
      <c r="CR23" s="1943"/>
      <c r="CS23" s="1943"/>
      <c r="CT23" s="1943"/>
      <c r="CU23" s="1943"/>
      <c r="CV23" s="1943"/>
      <c r="CW23" s="1943"/>
      <c r="CX23" s="1943"/>
      <c r="CY23" s="1943"/>
      <c r="CZ23" s="1943"/>
      <c r="DA23" s="1943"/>
      <c r="DB23" s="1943"/>
      <c r="DC23" s="1943"/>
      <c r="DD23" s="1943"/>
      <c r="DE23" s="1943"/>
      <c r="DF23" s="1943"/>
      <c r="DG23" s="1943"/>
      <c r="DH23" s="1943"/>
      <c r="DI23" s="1943"/>
      <c r="DJ23" s="1943"/>
      <c r="DK23" s="1943"/>
      <c r="DL23" s="1943"/>
      <c r="DM23" s="1943"/>
      <c r="DN23" s="1943"/>
      <c r="DO23" s="1943"/>
      <c r="DP23" s="1943"/>
      <c r="DQ23" s="1943"/>
      <c r="DR23" s="1943"/>
      <c r="DS23" s="1943"/>
      <c r="DT23" s="1943"/>
      <c r="DU23" s="1943"/>
      <c r="DV23" s="1943"/>
      <c r="DW23" s="1943"/>
      <c r="DX23" s="1943"/>
      <c r="DY23" s="1943"/>
      <c r="DZ23" s="1943"/>
      <c r="EA23" s="1943"/>
      <c r="EB23" s="1943"/>
      <c r="EC23" s="1943"/>
      <c r="ED23" s="1943"/>
      <c r="EE23" s="1943"/>
      <c r="EF23" s="1943"/>
      <c r="EG23" s="1943"/>
      <c r="EH23" s="1943"/>
      <c r="EI23" s="1943"/>
      <c r="EJ23" s="1943"/>
      <c r="EK23" s="1943"/>
      <c r="EL23" s="1943"/>
      <c r="EM23" s="1943"/>
      <c r="EN23" s="1943"/>
      <c r="EO23" s="1943"/>
      <c r="EP23" s="1943"/>
      <c r="EQ23" s="1943"/>
      <c r="ER23" s="1943"/>
      <c r="ES23" s="1943"/>
      <c r="ET23" s="1943"/>
      <c r="EU23" s="1943"/>
      <c r="EV23" s="1943"/>
      <c r="EW23" s="1943"/>
      <c r="EX23" s="1943"/>
      <c r="EY23" s="1943"/>
      <c r="EZ23" s="1943"/>
      <c r="FA23" s="1943"/>
      <c r="FB23" s="1943"/>
      <c r="FC23" s="1943"/>
      <c r="FD23" s="1943"/>
      <c r="FE23" s="1943"/>
      <c r="FF23" s="1943"/>
      <c r="FG23" s="1943"/>
      <c r="FH23" s="1943"/>
      <c r="FI23" s="1943"/>
      <c r="FJ23" s="1943"/>
      <c r="FK23" s="1943"/>
      <c r="FL23" s="1943"/>
      <c r="FM23" s="1943"/>
      <c r="FN23" s="1943"/>
      <c r="FO23" s="1943"/>
      <c r="FP23" s="1943"/>
      <c r="FQ23" s="1943"/>
      <c r="FR23" s="1943"/>
      <c r="FS23" s="1943"/>
      <c r="FT23" s="1943"/>
      <c r="FU23" s="1943"/>
      <c r="FV23" s="1943"/>
      <c r="FW23" s="1943"/>
      <c r="FX23" s="1943"/>
      <c r="FY23" s="1943"/>
      <c r="FZ23" s="1943"/>
      <c r="GA23" s="1943"/>
      <c r="GB23" s="1943"/>
      <c r="GC23" s="1943"/>
      <c r="GD23" s="1943"/>
      <c r="GE23" s="1943"/>
      <c r="GF23" s="1943"/>
      <c r="GG23" s="1943"/>
      <c r="GH23" s="1943"/>
      <c r="GI23" s="1943"/>
      <c r="GJ23" s="1943"/>
      <c r="GK23" s="1943"/>
      <c r="GL23" s="1943"/>
      <c r="GM23" s="1943"/>
      <c r="GN23" s="1943"/>
      <c r="GO23" s="1943"/>
      <c r="GP23" s="1943"/>
      <c r="GQ23" s="1943"/>
      <c r="GR23" s="1943"/>
      <c r="GS23" s="1943"/>
      <c r="GT23" s="1943"/>
      <c r="GU23" s="1943"/>
      <c r="GV23" s="1943"/>
      <c r="GW23" s="1943"/>
      <c r="GX23" s="1943"/>
      <c r="GY23" s="1943"/>
      <c r="GZ23" s="1943"/>
      <c r="HA23" s="1943"/>
      <c r="HB23" s="1943"/>
      <c r="HC23" s="1943"/>
      <c r="HD23" s="1943"/>
      <c r="HE23" s="1943"/>
      <c r="HF23" s="1943"/>
      <c r="HG23" s="1943"/>
      <c r="HH23" s="1943"/>
      <c r="HI23" s="1943"/>
      <c r="HJ23" s="1943"/>
      <c r="HK23" s="1943"/>
      <c r="HL23" s="1943"/>
      <c r="HM23" s="1943"/>
      <c r="HN23" s="1943"/>
      <c r="HO23" s="1943"/>
      <c r="HP23" s="1943"/>
      <c r="HQ23" s="1943"/>
      <c r="HR23" s="1943"/>
      <c r="HS23" s="1943"/>
      <c r="HT23" s="1943"/>
      <c r="HU23" s="1943"/>
      <c r="HV23" s="1943"/>
      <c r="HW23" s="1943"/>
      <c r="HX23" s="1943"/>
      <c r="HY23" s="1943"/>
      <c r="HZ23" s="1943"/>
      <c r="IA23" s="1943"/>
      <c r="IB23" s="1943"/>
      <c r="IC23" s="1943"/>
      <c r="ID23" s="1943"/>
      <c r="IE23" s="1943"/>
      <c r="IF23" s="1943"/>
      <c r="IG23" s="1943"/>
      <c r="IH23" s="1943"/>
      <c r="II23" s="1943"/>
      <c r="IJ23" s="1943"/>
      <c r="IK23" s="1943"/>
      <c r="IL23" s="1943"/>
      <c r="IM23" s="1943"/>
      <c r="IN23" s="1943"/>
      <c r="IO23" s="1943"/>
      <c r="IP23" s="1943"/>
      <c r="IQ23" s="1943"/>
      <c r="IR23" s="1943"/>
      <c r="IS23" s="1943"/>
      <c r="IT23" s="1943"/>
      <c r="IU23" s="1943"/>
      <c r="IV23" s="1943"/>
      <c r="IW23" s="1943"/>
      <c r="IX23" s="1943"/>
      <c r="IY23" s="1943"/>
      <c r="IZ23" s="1943"/>
      <c r="JA23" s="1943"/>
      <c r="JB23" s="1943"/>
      <c r="JC23" s="1943"/>
      <c r="JD23" s="1943"/>
      <c r="JE23" s="1943"/>
      <c r="JF23" s="1943"/>
      <c r="JG23" s="1943"/>
      <c r="JH23" s="1943"/>
      <c r="JI23" s="1943"/>
      <c r="JJ23" s="1943"/>
      <c r="JK23" s="1943"/>
      <c r="JL23" s="1943"/>
      <c r="JM23" s="1943"/>
      <c r="JN23" s="1943"/>
      <c r="JO23" s="1943"/>
      <c r="JP23" s="1943"/>
      <c r="JQ23" s="1943"/>
      <c r="JR23" s="1943"/>
      <c r="JS23" s="1943"/>
      <c r="JT23" s="1943"/>
      <c r="JU23" s="1943"/>
      <c r="JV23" s="1943"/>
      <c r="JW23" s="1943"/>
      <c r="JX23" s="1943"/>
      <c r="JY23" s="1943"/>
      <c r="JZ23" s="1943"/>
      <c r="KA23" s="1943"/>
      <c r="KB23" s="1943"/>
      <c r="KC23" s="1943"/>
      <c r="KD23" s="1943"/>
      <c r="KE23" s="1943"/>
      <c r="KF23" s="1943"/>
      <c r="KG23" s="1943"/>
      <c r="KH23" s="1943"/>
      <c r="KI23" s="1943"/>
      <c r="KJ23" s="1943"/>
      <c r="KK23" s="1943"/>
      <c r="KL23" s="1943"/>
      <c r="KM23" s="1943"/>
      <c r="KN23" s="1943"/>
      <c r="KO23" s="1943"/>
      <c r="KP23" s="1943"/>
      <c r="KQ23" s="1943"/>
      <c r="KR23" s="1943"/>
      <c r="KS23" s="1943"/>
      <c r="KT23" s="1943"/>
      <c r="KU23" s="1943"/>
      <c r="KV23" s="1943"/>
      <c r="KW23" s="1943"/>
      <c r="KX23" s="1943"/>
      <c r="KY23" s="1943"/>
      <c r="KZ23" s="1943"/>
      <c r="LA23" s="1943"/>
      <c r="LB23" s="1943"/>
      <c r="LC23" s="1943"/>
      <c r="LD23" s="1943"/>
      <c r="LE23" s="1943"/>
      <c r="LF23" s="1943"/>
      <c r="LG23" s="1943"/>
      <c r="LH23" s="1943"/>
      <c r="LI23" s="1943"/>
      <c r="LJ23" s="1943"/>
      <c r="LK23" s="1943"/>
      <c r="LL23" s="1943"/>
      <c r="LM23" s="1943"/>
      <c r="LN23" s="1943"/>
      <c r="LO23" s="1943"/>
      <c r="LP23" s="1943"/>
      <c r="LQ23" s="1943"/>
      <c r="LR23" s="1943"/>
      <c r="LS23" s="1943"/>
      <c r="LT23" s="1943"/>
      <c r="LU23" s="1943"/>
      <c r="LV23" s="1943"/>
      <c r="LW23" s="1943"/>
      <c r="LX23" s="1943"/>
      <c r="LY23" s="1943"/>
      <c r="LZ23" s="1943"/>
      <c r="MA23" s="1943"/>
      <c r="MB23" s="1943"/>
      <c r="MC23" s="1943"/>
      <c r="MD23" s="1943"/>
      <c r="ME23" s="1943"/>
      <c r="MF23" s="1943"/>
      <c r="MG23" s="1943"/>
      <c r="MH23" s="1943"/>
      <c r="MI23" s="1943"/>
      <c r="MJ23" s="1943"/>
      <c r="MK23" s="1943"/>
      <c r="ML23" s="1943"/>
      <c r="MM23" s="1943"/>
      <c r="MN23" s="1943"/>
      <c r="MO23" s="1943"/>
      <c r="MP23" s="1943"/>
      <c r="MQ23" s="1943"/>
      <c r="MR23" s="1943"/>
      <c r="MS23" s="1943"/>
      <c r="MT23" s="1943"/>
      <c r="MU23" s="1943"/>
      <c r="MV23" s="1943"/>
      <c r="MW23" s="1943"/>
      <c r="MX23" s="1943"/>
      <c r="MY23" s="1943"/>
      <c r="MZ23" s="1943"/>
      <c r="NA23" s="1943"/>
      <c r="NB23" s="1943"/>
      <c r="NC23" s="1943"/>
      <c r="ND23" s="1943"/>
      <c r="NE23" s="1943"/>
      <c r="NF23" s="1943"/>
      <c r="NG23" s="1943"/>
      <c r="NH23" s="1943"/>
      <c r="NI23" s="1943"/>
      <c r="NJ23" s="1943"/>
      <c r="NK23" s="1943"/>
      <c r="NL23" s="1943"/>
      <c r="NM23" s="1943"/>
      <c r="NN23" s="1943"/>
      <c r="NO23" s="1943"/>
      <c r="NP23" s="1943"/>
      <c r="NQ23" s="1943"/>
      <c r="NR23" s="1943"/>
      <c r="NS23" s="1943"/>
      <c r="NT23" s="1943"/>
      <c r="NU23" s="1943"/>
      <c r="NV23" s="1943"/>
      <c r="NW23" s="1943"/>
      <c r="NX23" s="1943"/>
      <c r="NY23" s="1943"/>
      <c r="NZ23" s="1943"/>
      <c r="OA23" s="1943"/>
      <c r="OB23" s="1943"/>
      <c r="OC23" s="1943"/>
      <c r="OD23" s="1943"/>
      <c r="OE23" s="1943"/>
      <c r="OF23" s="1943"/>
      <c r="OG23" s="1943"/>
      <c r="OH23" s="1943"/>
      <c r="OI23" s="1943"/>
      <c r="OJ23" s="1943"/>
      <c r="OK23" s="1943"/>
      <c r="OL23" s="1943"/>
      <c r="OM23" s="1943"/>
      <c r="ON23" s="1943"/>
      <c r="OO23" s="1943"/>
      <c r="OP23" s="1943"/>
      <c r="OQ23" s="1943"/>
      <c r="OR23" s="1943"/>
      <c r="OS23" s="1943"/>
      <c r="OT23" s="1943"/>
      <c r="OU23" s="1943"/>
      <c r="OV23" s="1943"/>
      <c r="OW23" s="1943"/>
      <c r="OX23" s="1943"/>
      <c r="OY23" s="1943"/>
      <c r="OZ23" s="1943"/>
      <c r="PA23" s="1943"/>
      <c r="PB23" s="1943"/>
      <c r="PC23" s="1943"/>
      <c r="PD23" s="1943"/>
      <c r="PE23" s="1943"/>
      <c r="PF23" s="1943"/>
      <c r="PG23" s="1943"/>
      <c r="PH23" s="1943"/>
      <c r="PI23" s="1943"/>
      <c r="PJ23" s="1943"/>
      <c r="PK23" s="1943"/>
      <c r="PL23" s="1943"/>
      <c r="PM23" s="1943"/>
      <c r="PN23" s="1943"/>
      <c r="PO23" s="1943"/>
      <c r="PP23" s="1943"/>
      <c r="PQ23" s="1943"/>
      <c r="PR23" s="1943"/>
      <c r="PS23" s="1943"/>
      <c r="PT23" s="1943"/>
      <c r="PU23" s="1943"/>
      <c r="PV23" s="1943"/>
      <c r="PW23" s="1943"/>
      <c r="PX23" s="1943"/>
      <c r="PY23" s="1943"/>
      <c r="PZ23" s="1943"/>
      <c r="QA23" s="1943"/>
      <c r="QB23" s="1943"/>
      <c r="QC23" s="1943"/>
      <c r="QD23" s="1943"/>
      <c r="QE23" s="1943"/>
      <c r="QF23" s="1943"/>
      <c r="QG23" s="1943"/>
      <c r="QH23" s="1943"/>
      <c r="QI23" s="1943"/>
      <c r="QJ23" s="1943"/>
      <c r="QK23" s="1943"/>
      <c r="QL23" s="1943"/>
      <c r="QM23" s="1943"/>
      <c r="QN23" s="1943"/>
      <c r="QO23" s="1943"/>
      <c r="QP23" s="1943"/>
      <c r="QQ23" s="1943"/>
      <c r="QR23" s="1943"/>
      <c r="QS23" s="1943"/>
      <c r="QT23" s="1943"/>
      <c r="QU23" s="1943"/>
      <c r="QV23" s="1943"/>
      <c r="QW23" s="1943"/>
      <c r="QX23" s="1943"/>
      <c r="QY23" s="1943"/>
      <c r="QZ23" s="1943"/>
      <c r="RA23" s="1943"/>
      <c r="RB23" s="1943"/>
      <c r="RC23" s="1943"/>
      <c r="RD23" s="1943"/>
      <c r="RE23" s="1943"/>
      <c r="RF23" s="1943"/>
      <c r="RG23" s="1943"/>
      <c r="RH23" s="1943"/>
      <c r="RI23" s="1943"/>
      <c r="RJ23" s="1943"/>
      <c r="RK23" s="1943"/>
      <c r="RL23" s="1943"/>
      <c r="RM23" s="1943"/>
      <c r="RN23" s="1943"/>
      <c r="RO23" s="1943"/>
      <c r="RP23" s="1943"/>
      <c r="RQ23" s="1943"/>
      <c r="RR23" s="1943"/>
      <c r="RS23" s="1943"/>
      <c r="RT23" s="1943"/>
      <c r="RU23" s="1943"/>
      <c r="RV23" s="1943"/>
      <c r="RW23" s="1943"/>
      <c r="RX23" s="1943"/>
      <c r="RY23" s="1943"/>
      <c r="RZ23" s="1943"/>
      <c r="SA23" s="1943"/>
      <c r="SB23" s="1943"/>
      <c r="SC23" s="1943"/>
      <c r="SD23" s="1943"/>
      <c r="SE23" s="1943"/>
      <c r="SF23" s="1943"/>
      <c r="SG23" s="1943"/>
      <c r="SH23" s="1943"/>
      <c r="SI23" s="1943"/>
      <c r="SJ23" s="1943"/>
      <c r="SK23" s="1943"/>
      <c r="SL23" s="1943"/>
      <c r="SM23" s="1943"/>
      <c r="SN23" s="1943"/>
      <c r="SO23" s="1943"/>
      <c r="SP23" s="1943"/>
      <c r="SQ23" s="1943"/>
      <c r="SR23" s="1943"/>
      <c r="SS23" s="1943"/>
      <c r="ST23" s="1943"/>
      <c r="SU23" s="1943"/>
      <c r="SV23" s="1943"/>
      <c r="SW23" s="1943"/>
      <c r="SX23" s="1943"/>
      <c r="SY23" s="1943"/>
      <c r="SZ23" s="1943"/>
      <c r="TA23" s="1943"/>
      <c r="TB23" s="1943"/>
      <c r="TC23" s="1943"/>
      <c r="TD23" s="1943"/>
      <c r="TE23" s="1943"/>
      <c r="TF23" s="1943"/>
      <c r="TG23" s="1943"/>
      <c r="TH23" s="1943"/>
      <c r="TI23" s="1943"/>
      <c r="TJ23" s="1943"/>
      <c r="TK23" s="1943"/>
      <c r="TL23" s="1943"/>
      <c r="TM23" s="1943"/>
      <c r="TN23" s="1943"/>
      <c r="TO23" s="1943"/>
      <c r="TP23" s="1943"/>
      <c r="TQ23" s="1943"/>
      <c r="TR23" s="1943"/>
      <c r="TS23" s="1943"/>
      <c r="TT23" s="1943"/>
      <c r="TU23" s="1943"/>
      <c r="TV23" s="1943"/>
      <c r="TW23" s="1943"/>
      <c r="TX23" s="1943"/>
      <c r="TY23" s="1943"/>
      <c r="TZ23" s="1943"/>
      <c r="UA23" s="1943"/>
      <c r="UB23" s="1943"/>
      <c r="UC23" s="1943"/>
      <c r="UD23" s="1943"/>
      <c r="UE23" s="1943"/>
      <c r="UF23" s="1943"/>
      <c r="UG23" s="1943"/>
      <c r="UH23" s="1943"/>
      <c r="UI23" s="1943"/>
      <c r="UJ23" s="1943"/>
      <c r="UK23" s="1943"/>
      <c r="UL23" s="1943"/>
      <c r="UM23" s="1943"/>
      <c r="UN23" s="1943"/>
      <c r="UO23" s="1943"/>
      <c r="UP23" s="1943"/>
      <c r="UQ23" s="1943"/>
      <c r="UR23" s="1943"/>
      <c r="US23" s="1943"/>
      <c r="UT23" s="1943"/>
      <c r="UU23" s="1943"/>
      <c r="UV23" s="1943"/>
      <c r="UW23" s="1943"/>
      <c r="UX23" s="1943"/>
      <c r="UY23" s="1943"/>
      <c r="UZ23" s="1943"/>
      <c r="VA23" s="1943"/>
      <c r="VB23" s="1943"/>
      <c r="VC23" s="1943"/>
      <c r="VD23" s="1943"/>
      <c r="VE23" s="1943"/>
      <c r="VF23" s="1943"/>
      <c r="VG23" s="1943"/>
      <c r="VH23" s="1943"/>
      <c r="VI23" s="1943"/>
      <c r="VJ23" s="1943"/>
      <c r="VK23" s="1943"/>
      <c r="VL23" s="1943"/>
      <c r="VM23" s="1943"/>
      <c r="VN23" s="1943"/>
      <c r="VO23" s="1943"/>
      <c r="VP23" s="1943"/>
      <c r="VQ23" s="1943"/>
      <c r="VR23" s="1943"/>
      <c r="VS23" s="1943"/>
      <c r="VT23" s="1943"/>
      <c r="VU23" s="1943"/>
      <c r="VV23" s="1943"/>
      <c r="VW23" s="1943"/>
      <c r="VX23" s="1943"/>
      <c r="VY23" s="1943"/>
      <c r="VZ23" s="1943"/>
      <c r="WA23" s="1943"/>
      <c r="WB23" s="1943"/>
      <c r="WC23" s="1943"/>
      <c r="WD23" s="1943"/>
      <c r="WE23" s="1943"/>
      <c r="WF23" s="1943"/>
      <c r="WG23" s="1943"/>
      <c r="WH23" s="1943"/>
      <c r="WI23" s="1943"/>
      <c r="WJ23" s="1943"/>
      <c r="WK23" s="1943"/>
      <c r="WL23" s="1943"/>
      <c r="WM23" s="1943"/>
      <c r="WN23" s="1943"/>
      <c r="WO23" s="1943"/>
      <c r="WP23" s="1943"/>
      <c r="WQ23" s="1943"/>
      <c r="WR23" s="1943"/>
      <c r="WS23" s="1943"/>
      <c r="WT23" s="1943"/>
      <c r="WU23" s="1943"/>
      <c r="WV23" s="1943"/>
      <c r="WW23" s="1943"/>
      <c r="WX23" s="1943"/>
      <c r="WY23" s="1943"/>
      <c r="WZ23" s="1943"/>
      <c r="XA23" s="1943"/>
      <c r="XB23" s="1943"/>
      <c r="XC23" s="1943"/>
      <c r="XD23" s="1943"/>
      <c r="XE23" s="1943"/>
      <c r="XF23" s="1943"/>
      <c r="XG23" s="1943"/>
      <c r="XH23" s="1943"/>
      <c r="XI23" s="1943"/>
      <c r="XJ23" s="1943"/>
      <c r="XK23" s="1943"/>
      <c r="XL23" s="1943"/>
      <c r="XM23" s="1943"/>
      <c r="XN23" s="1943"/>
      <c r="XO23" s="1943"/>
      <c r="XP23" s="1943"/>
      <c r="XQ23" s="1943"/>
      <c r="XR23" s="1943"/>
      <c r="XS23" s="1943"/>
      <c r="XT23" s="1943"/>
      <c r="XU23" s="1943"/>
      <c r="XV23" s="1943"/>
      <c r="XW23" s="1943"/>
      <c r="XX23" s="1943"/>
      <c r="XY23" s="1943"/>
      <c r="XZ23" s="1943"/>
      <c r="YA23" s="1943"/>
      <c r="YB23" s="1943"/>
      <c r="YC23" s="1943"/>
      <c r="YD23" s="1943"/>
      <c r="YE23" s="1943"/>
      <c r="YF23" s="1943"/>
      <c r="YG23" s="1943"/>
      <c r="YH23" s="1943"/>
      <c r="YI23" s="1943"/>
      <c r="YJ23" s="1943"/>
      <c r="YK23" s="1943"/>
      <c r="YL23" s="1943"/>
      <c r="YM23" s="1943"/>
      <c r="YN23" s="1943"/>
      <c r="YO23" s="1943"/>
      <c r="YP23" s="1943"/>
      <c r="YQ23" s="1943"/>
      <c r="YR23" s="1943"/>
      <c r="YS23" s="1943"/>
      <c r="YT23" s="1943"/>
      <c r="YU23" s="1943"/>
      <c r="YV23" s="1943"/>
      <c r="YW23" s="1943"/>
      <c r="YX23" s="1943"/>
      <c r="YY23" s="1943"/>
      <c r="YZ23" s="1943"/>
      <c r="ZA23" s="1943"/>
      <c r="ZB23" s="1943"/>
      <c r="ZC23" s="1943"/>
      <c r="ZD23" s="1943"/>
      <c r="ZE23" s="1943"/>
      <c r="ZF23" s="1943"/>
      <c r="ZG23" s="1943"/>
      <c r="ZH23" s="1943"/>
      <c r="ZI23" s="1943"/>
      <c r="ZJ23" s="1943"/>
      <c r="ZK23" s="1943"/>
      <c r="ZL23" s="1943"/>
      <c r="ZM23" s="1943"/>
      <c r="ZN23" s="1943"/>
      <c r="ZO23" s="1943"/>
      <c r="ZP23" s="1943"/>
      <c r="ZQ23" s="1943"/>
      <c r="ZR23" s="1943"/>
      <c r="ZS23" s="1943"/>
      <c r="ZT23" s="1943"/>
      <c r="ZU23" s="1943"/>
      <c r="ZV23" s="1943"/>
      <c r="ZW23" s="1943"/>
      <c r="ZX23" s="1943"/>
      <c r="ZY23" s="1943"/>
      <c r="ZZ23" s="1943"/>
      <c r="AAA23" s="1943"/>
      <c r="AAB23" s="1943"/>
      <c r="AAC23" s="1943"/>
      <c r="AAD23" s="1943"/>
      <c r="AAE23" s="1943"/>
      <c r="AAF23" s="1943"/>
      <c r="AAG23" s="1943"/>
      <c r="AAH23" s="1943"/>
      <c r="AAI23" s="1943"/>
      <c r="AAJ23" s="1943"/>
      <c r="AAK23" s="1943"/>
      <c r="AAL23" s="1943"/>
      <c r="AAM23" s="1943"/>
      <c r="AAN23" s="1943"/>
      <c r="AAO23" s="1943"/>
      <c r="AAP23" s="1943"/>
      <c r="AAQ23" s="1943"/>
      <c r="AAR23" s="1943"/>
      <c r="AAS23" s="1943"/>
      <c r="AAT23" s="1943"/>
      <c r="AAU23" s="1943"/>
      <c r="AAV23" s="1943"/>
      <c r="AAW23" s="1943"/>
      <c r="AAX23" s="1943"/>
      <c r="AAY23" s="1943"/>
      <c r="AAZ23" s="1943"/>
      <c r="ABA23" s="1943"/>
      <c r="ABB23" s="1943"/>
      <c r="ABC23" s="1943"/>
      <c r="ABD23" s="1943"/>
      <c r="ABE23" s="1943"/>
      <c r="ABF23" s="1943"/>
      <c r="ABG23" s="1943"/>
      <c r="ABH23" s="1943"/>
      <c r="ABI23" s="1943"/>
      <c r="ABJ23" s="1943"/>
      <c r="ABK23" s="1943"/>
      <c r="ABL23" s="1943"/>
      <c r="ABM23" s="1943"/>
      <c r="ABN23" s="1943"/>
      <c r="ABO23" s="1943"/>
      <c r="ABP23" s="1943"/>
      <c r="ABQ23" s="1943"/>
      <c r="ABR23" s="1943"/>
      <c r="ABS23" s="1943"/>
      <c r="ABT23" s="1943"/>
      <c r="ABU23" s="1943"/>
      <c r="ABV23" s="1943"/>
      <c r="ABW23" s="1943"/>
      <c r="ABX23" s="1943"/>
      <c r="ABY23" s="1943"/>
      <c r="ABZ23" s="1943"/>
      <c r="ACA23" s="1943"/>
      <c r="ACB23" s="1943"/>
      <c r="ACC23" s="1943"/>
      <c r="ACD23" s="1943"/>
      <c r="ACE23" s="1943"/>
      <c r="ACF23" s="1943"/>
      <c r="ACG23" s="1943"/>
      <c r="ACH23" s="1943"/>
      <c r="ACI23" s="1943"/>
      <c r="ACJ23" s="1943"/>
      <c r="ACK23" s="1943"/>
      <c r="ACL23" s="1943"/>
      <c r="ACM23" s="1943"/>
      <c r="ACN23" s="1943"/>
      <c r="ACO23" s="1943"/>
      <c r="ACP23" s="1943"/>
      <c r="ACQ23" s="1943"/>
      <c r="ACR23" s="1943"/>
      <c r="ACS23" s="1943"/>
      <c r="ACT23" s="1943"/>
      <c r="ACU23" s="1943"/>
      <c r="ACV23" s="1943"/>
      <c r="ACW23" s="1943"/>
      <c r="ACX23" s="1943"/>
      <c r="ACY23" s="1943"/>
      <c r="ACZ23" s="1943"/>
      <c r="ADA23" s="1943"/>
      <c r="ADB23" s="1943"/>
      <c r="ADC23" s="1943"/>
      <c r="ADD23" s="1943"/>
      <c r="ADE23" s="1943"/>
      <c r="ADF23" s="1943"/>
      <c r="ADG23" s="1943"/>
      <c r="ADH23" s="1943"/>
      <c r="ADI23" s="1943"/>
      <c r="ADJ23" s="1943"/>
      <c r="ADK23" s="1943"/>
      <c r="ADL23" s="1943"/>
      <c r="ADM23" s="1943"/>
      <c r="ADN23" s="1943"/>
      <c r="ADO23" s="1943"/>
      <c r="ADP23" s="1943"/>
      <c r="ADQ23" s="1943"/>
      <c r="ADR23" s="1943"/>
      <c r="ADS23" s="1943"/>
      <c r="ADT23" s="1943"/>
      <c r="ADU23" s="1943"/>
      <c r="ADV23" s="1943"/>
      <c r="ADW23" s="1943"/>
      <c r="ADX23" s="1943"/>
      <c r="ADY23" s="1943"/>
      <c r="ADZ23" s="1943"/>
      <c r="AEA23" s="1943"/>
      <c r="AEB23" s="1943"/>
      <c r="AEC23" s="1943"/>
      <c r="AED23" s="1943"/>
      <c r="AEE23" s="1943"/>
      <c r="AEF23" s="1943"/>
      <c r="AEG23" s="1943"/>
      <c r="AEH23" s="1943"/>
      <c r="AEI23" s="1943"/>
      <c r="AEJ23" s="1943"/>
      <c r="AEK23" s="1943"/>
      <c r="AEL23" s="1943"/>
      <c r="AEM23" s="1943"/>
      <c r="AEN23" s="1943"/>
      <c r="AEO23" s="1943"/>
      <c r="AEP23" s="1943"/>
      <c r="AEQ23" s="1943"/>
      <c r="AER23" s="1943"/>
      <c r="AES23" s="1943"/>
      <c r="AET23" s="1943"/>
      <c r="AEU23" s="1943"/>
      <c r="AEV23" s="1943"/>
      <c r="AEW23" s="1943"/>
      <c r="AEX23" s="1943"/>
      <c r="AEY23" s="1943"/>
      <c r="AEZ23" s="1943"/>
      <c r="AFA23" s="1943"/>
      <c r="AFB23" s="1943"/>
      <c r="AFC23" s="1943"/>
      <c r="AFD23" s="1943"/>
      <c r="AFE23" s="1943"/>
      <c r="AFF23" s="1943"/>
      <c r="AFG23" s="1943"/>
      <c r="AFH23" s="1943"/>
      <c r="AFI23" s="1943"/>
      <c r="AFJ23" s="1943"/>
      <c r="AFK23" s="1943"/>
      <c r="AFL23" s="1943"/>
      <c r="AFM23" s="1943"/>
      <c r="AFN23" s="1943"/>
      <c r="AFO23" s="1943"/>
      <c r="AFP23" s="1943"/>
      <c r="AFQ23" s="1943"/>
      <c r="AFR23" s="1943"/>
      <c r="AFS23" s="1943"/>
      <c r="AFT23" s="1943"/>
      <c r="AFU23" s="1943"/>
      <c r="AFV23" s="1943"/>
      <c r="AFW23" s="1943"/>
      <c r="AFX23" s="1943"/>
      <c r="AFY23" s="1943"/>
      <c r="AFZ23" s="1943"/>
      <c r="AGA23" s="1943"/>
      <c r="AGB23" s="1943"/>
      <c r="AGC23" s="1943"/>
      <c r="AGD23" s="1943"/>
      <c r="AGE23" s="1943"/>
      <c r="AGF23" s="1943"/>
      <c r="AGG23" s="1943"/>
      <c r="AGH23" s="1943"/>
      <c r="AGI23" s="1943"/>
      <c r="AGJ23" s="1943"/>
      <c r="AGK23" s="1943"/>
      <c r="AGL23" s="1943"/>
      <c r="AGM23" s="1943"/>
      <c r="AGN23" s="1943"/>
      <c r="AGO23" s="1943"/>
      <c r="AGP23" s="1943"/>
      <c r="AGQ23" s="1943"/>
      <c r="AGR23" s="1943"/>
      <c r="AGS23" s="1943"/>
      <c r="AGT23" s="1943"/>
      <c r="AGU23" s="1943"/>
      <c r="AGV23" s="1943"/>
      <c r="AGW23" s="1943"/>
      <c r="AGX23" s="1943"/>
      <c r="AGY23" s="1943"/>
      <c r="AGZ23" s="1943"/>
      <c r="AHA23" s="1943"/>
      <c r="AHB23" s="1943"/>
      <c r="AHC23" s="1943"/>
      <c r="AHD23" s="1943"/>
      <c r="AHE23" s="1943"/>
      <c r="AHF23" s="1943"/>
      <c r="AHG23" s="1943"/>
      <c r="AHH23" s="1943"/>
      <c r="AHI23" s="1943"/>
      <c r="AHJ23" s="1943"/>
      <c r="AHK23" s="1943"/>
      <c r="AHL23" s="1943"/>
      <c r="AHM23" s="1943"/>
      <c r="AHN23" s="1943"/>
      <c r="AHO23" s="1943"/>
      <c r="AHP23" s="1943"/>
      <c r="AHQ23" s="1943"/>
      <c r="AHR23" s="1943"/>
      <c r="AHS23" s="1943"/>
      <c r="AHT23" s="1943"/>
      <c r="AHU23" s="1943"/>
      <c r="AHV23" s="1943"/>
      <c r="AHW23" s="1943"/>
      <c r="AHX23" s="1943"/>
      <c r="AHY23" s="1943"/>
      <c r="AHZ23" s="1943"/>
      <c r="AIA23" s="1943"/>
      <c r="AIB23" s="1943"/>
      <c r="AIC23" s="1943"/>
      <c r="AID23" s="1943"/>
      <c r="AIE23" s="1943"/>
      <c r="AIF23" s="1943"/>
      <c r="AIG23" s="1943"/>
      <c r="AIH23" s="1943"/>
      <c r="AII23" s="1943"/>
      <c r="AIJ23" s="1943"/>
      <c r="AIK23" s="1943"/>
      <c r="AIL23" s="1943"/>
      <c r="AIM23" s="1943"/>
      <c r="AIN23" s="1943"/>
      <c r="AIO23" s="1943"/>
      <c r="AIP23" s="1943"/>
      <c r="AIQ23" s="1943"/>
      <c r="AIR23" s="1943"/>
      <c r="AIS23" s="1943"/>
      <c r="AIT23" s="1943"/>
      <c r="AIU23" s="1943"/>
      <c r="AIV23" s="1943"/>
      <c r="AIW23" s="1943"/>
      <c r="AIX23" s="1943"/>
      <c r="AIY23" s="1943"/>
      <c r="AIZ23" s="1943"/>
      <c r="AJA23" s="1943"/>
      <c r="AJB23" s="1943"/>
      <c r="AJC23" s="1943"/>
      <c r="AJD23" s="1943"/>
      <c r="AJE23" s="1943"/>
      <c r="AJF23" s="1943"/>
      <c r="AJG23" s="1943"/>
      <c r="AJH23" s="1943"/>
      <c r="AJI23" s="1943"/>
      <c r="AJJ23" s="1943"/>
      <c r="AJK23" s="1943"/>
      <c r="AJL23" s="1943"/>
      <c r="AJM23" s="1943"/>
      <c r="AJN23" s="1943"/>
      <c r="AJO23" s="1943"/>
      <c r="AJP23" s="1943"/>
      <c r="AJQ23" s="1943"/>
      <c r="AJR23" s="1943"/>
      <c r="AJS23" s="1943"/>
      <c r="AJT23" s="1943"/>
      <c r="AJU23" s="1943"/>
      <c r="AJV23" s="1943"/>
      <c r="AJW23" s="1943"/>
      <c r="AJX23" s="1943"/>
      <c r="AJY23" s="1943"/>
      <c r="AJZ23" s="1943"/>
      <c r="AKA23" s="1943"/>
      <c r="AKB23" s="1943"/>
      <c r="AKC23" s="1943"/>
      <c r="AKD23" s="1943"/>
      <c r="AKE23" s="1943"/>
      <c r="AKF23" s="1943"/>
      <c r="AKG23" s="1943"/>
      <c r="AKH23" s="1943"/>
      <c r="AKI23" s="1943"/>
      <c r="AKJ23" s="1943"/>
      <c r="AKK23" s="1943"/>
      <c r="AKL23" s="1943"/>
      <c r="AKM23" s="1943"/>
      <c r="AKN23" s="1943"/>
      <c r="AKO23" s="1943"/>
      <c r="AKP23" s="1943"/>
      <c r="AKQ23" s="1943"/>
      <c r="AKR23" s="1943"/>
      <c r="AKS23" s="1943"/>
      <c r="AKT23" s="1943"/>
      <c r="AKU23" s="1943"/>
      <c r="AKV23" s="1943"/>
      <c r="AKW23" s="1943"/>
      <c r="AKX23" s="1943"/>
      <c r="AKY23" s="1943"/>
      <c r="AKZ23" s="1943"/>
      <c r="ALA23" s="1943"/>
      <c r="ALB23" s="1943"/>
      <c r="ALC23" s="1943"/>
      <c r="ALD23" s="1943"/>
      <c r="ALE23" s="1943"/>
      <c r="ALF23" s="1943"/>
      <c r="ALG23" s="1943"/>
      <c r="ALH23" s="1943"/>
      <c r="ALI23" s="1943"/>
      <c r="ALJ23" s="1943"/>
      <c r="ALK23" s="1943"/>
      <c r="ALL23" s="1943"/>
      <c r="ALM23" s="1943"/>
      <c r="ALN23" s="1943"/>
      <c r="ALO23" s="1943"/>
      <c r="ALP23" s="1943"/>
      <c r="ALQ23" s="1943"/>
      <c r="ALR23" s="1943"/>
      <c r="ALS23" s="1943"/>
      <c r="ALT23" s="1943"/>
      <c r="ALU23" s="1943"/>
      <c r="ALV23" s="1943"/>
      <c r="ALW23" s="1943"/>
      <c r="ALX23" s="1943"/>
      <c r="ALY23" s="1943"/>
      <c r="ALZ23" s="1943"/>
      <c r="AMA23" s="1943"/>
      <c r="AMB23" s="1943"/>
      <c r="AMC23" s="1943"/>
      <c r="AMD23" s="1943"/>
      <c r="AME23" s="1943"/>
      <c r="AMF23" s="1943"/>
      <c r="AMG23" s="1943"/>
      <c r="AMH23" s="1943"/>
      <c r="AMI23" s="1943"/>
      <c r="AMJ23" s="1943"/>
    </row>
    <row r="24" spans="1:1024" ht="17.25" customHeight="1">
      <c r="A24" s="2175" t="s">
        <v>2722</v>
      </c>
      <c r="B24" s="2175"/>
      <c r="C24" s="2175"/>
      <c r="D24" s="2175"/>
      <c r="E24" s="2175"/>
      <c r="F24" s="2175"/>
      <c r="G24" s="2175"/>
      <c r="H24" s="2175"/>
      <c r="I24" s="2175"/>
      <c r="J24" s="2175"/>
      <c r="K24" s="2175"/>
      <c r="L24" s="2175"/>
      <c r="M24" s="2175"/>
      <c r="N24" s="2175"/>
      <c r="O24" s="1922"/>
      <c r="P24" s="1922"/>
      <c r="Q24" s="1263"/>
      <c r="R24" s="1934"/>
      <c r="S24" s="1943"/>
      <c r="T24" s="1922"/>
      <c r="U24" s="1922"/>
      <c r="V24" s="1922"/>
      <c r="W24" s="1943"/>
      <c r="X24" s="1943"/>
      <c r="Y24" s="1943"/>
      <c r="Z24" s="1943"/>
      <c r="AA24" s="1943"/>
      <c r="AB24" s="1943"/>
      <c r="AC24" s="1943"/>
      <c r="AD24" s="1943"/>
      <c r="AE24" s="1943"/>
      <c r="AF24" s="1943"/>
      <c r="AG24" s="1943"/>
      <c r="AH24" s="1943"/>
      <c r="AI24" s="1943"/>
      <c r="AJ24" s="1943"/>
      <c r="AK24" s="1943"/>
      <c r="AL24" s="1943"/>
      <c r="AM24" s="1943"/>
      <c r="AN24" s="1943"/>
      <c r="AO24" s="1943"/>
      <c r="AP24" s="1943"/>
      <c r="AQ24" s="1943"/>
      <c r="AR24" s="1943"/>
      <c r="AS24" s="1943"/>
      <c r="AT24" s="1943"/>
      <c r="AU24" s="1943"/>
      <c r="AV24" s="1943"/>
      <c r="AW24" s="1943"/>
      <c r="AX24" s="1943"/>
      <c r="AY24" s="1943"/>
      <c r="AZ24" s="1943"/>
      <c r="BA24" s="1943"/>
      <c r="BB24" s="1943"/>
      <c r="BC24" s="1943"/>
      <c r="BD24" s="1943"/>
      <c r="BE24" s="1943"/>
      <c r="BF24" s="1943"/>
      <c r="BG24" s="1943"/>
      <c r="BH24" s="1943"/>
      <c r="BI24" s="1943"/>
      <c r="BJ24" s="1943"/>
      <c r="BK24" s="1943"/>
      <c r="BL24" s="1943"/>
      <c r="BM24" s="1943"/>
      <c r="BN24" s="1943"/>
      <c r="BO24" s="1943"/>
      <c r="BP24" s="1943"/>
      <c r="BQ24" s="1943"/>
      <c r="BR24" s="1943"/>
      <c r="BS24" s="1943"/>
      <c r="BT24" s="1943"/>
      <c r="BU24" s="1943"/>
      <c r="BV24" s="1943"/>
      <c r="BW24" s="1943"/>
      <c r="BX24" s="1943"/>
      <c r="BY24" s="1943"/>
      <c r="BZ24" s="1943"/>
      <c r="CA24" s="1943"/>
      <c r="CB24" s="1943"/>
      <c r="CC24" s="1943"/>
      <c r="CD24" s="1943"/>
      <c r="CE24" s="1943"/>
      <c r="CF24" s="1943"/>
      <c r="CG24" s="1943"/>
      <c r="CH24" s="1943"/>
      <c r="CI24" s="1943"/>
      <c r="CJ24" s="1943"/>
      <c r="CK24" s="1943"/>
      <c r="CL24" s="1943"/>
      <c r="CM24" s="1943"/>
      <c r="CN24" s="1943"/>
      <c r="CO24" s="1943"/>
      <c r="CP24" s="1943"/>
      <c r="CQ24" s="1943"/>
      <c r="CR24" s="1943"/>
      <c r="CS24" s="1943"/>
      <c r="CT24" s="1943"/>
      <c r="CU24" s="1943"/>
      <c r="CV24" s="1943"/>
      <c r="CW24" s="1943"/>
      <c r="CX24" s="1943"/>
      <c r="CY24" s="1943"/>
      <c r="CZ24" s="1943"/>
      <c r="DA24" s="1943"/>
      <c r="DB24" s="1943"/>
      <c r="DC24" s="1943"/>
      <c r="DD24" s="1943"/>
      <c r="DE24" s="1943"/>
      <c r="DF24" s="1943"/>
      <c r="DG24" s="1943"/>
      <c r="DH24" s="1943"/>
      <c r="DI24" s="1943"/>
      <c r="DJ24" s="1943"/>
      <c r="DK24" s="1943"/>
      <c r="DL24" s="1943"/>
      <c r="DM24" s="1943"/>
      <c r="DN24" s="1943"/>
      <c r="DO24" s="1943"/>
      <c r="DP24" s="1943"/>
      <c r="DQ24" s="1943"/>
      <c r="DR24" s="1943"/>
      <c r="DS24" s="1943"/>
      <c r="DT24" s="1943"/>
      <c r="DU24" s="1943"/>
      <c r="DV24" s="1943"/>
      <c r="DW24" s="1943"/>
      <c r="DX24" s="1943"/>
      <c r="DY24" s="1943"/>
      <c r="DZ24" s="1943"/>
      <c r="EA24" s="1943"/>
      <c r="EB24" s="1943"/>
      <c r="EC24" s="1943"/>
      <c r="ED24" s="1943"/>
      <c r="EE24" s="1943"/>
      <c r="EF24" s="1943"/>
      <c r="EG24" s="1943"/>
      <c r="EH24" s="1943"/>
      <c r="EI24" s="1943"/>
      <c r="EJ24" s="1943"/>
      <c r="EK24" s="1943"/>
      <c r="EL24" s="1943"/>
      <c r="EM24" s="1943"/>
      <c r="EN24" s="1943"/>
      <c r="EO24" s="1943"/>
      <c r="EP24" s="1943"/>
      <c r="EQ24" s="1943"/>
      <c r="ER24" s="1943"/>
      <c r="ES24" s="1943"/>
      <c r="ET24" s="1943"/>
      <c r="EU24" s="1943"/>
      <c r="EV24" s="1943"/>
      <c r="EW24" s="1943"/>
      <c r="EX24" s="1943"/>
      <c r="EY24" s="1943"/>
      <c r="EZ24" s="1943"/>
      <c r="FA24" s="1943"/>
      <c r="FB24" s="1943"/>
      <c r="FC24" s="1943"/>
      <c r="FD24" s="1943"/>
      <c r="FE24" s="1943"/>
      <c r="FF24" s="1943"/>
      <c r="FG24" s="1943"/>
      <c r="FH24" s="1943"/>
      <c r="FI24" s="1943"/>
      <c r="FJ24" s="1943"/>
      <c r="FK24" s="1943"/>
      <c r="FL24" s="1943"/>
      <c r="FM24" s="1943"/>
      <c r="FN24" s="1943"/>
      <c r="FO24" s="1943"/>
      <c r="FP24" s="1943"/>
      <c r="FQ24" s="1943"/>
      <c r="FR24" s="1943"/>
      <c r="FS24" s="1943"/>
      <c r="FT24" s="1943"/>
      <c r="FU24" s="1943"/>
      <c r="FV24" s="1943"/>
      <c r="FW24" s="1943"/>
      <c r="FX24" s="1943"/>
      <c r="FY24" s="1943"/>
      <c r="FZ24" s="1943"/>
      <c r="GA24" s="1943"/>
      <c r="GB24" s="1943"/>
      <c r="GC24" s="1943"/>
      <c r="GD24" s="1943"/>
      <c r="GE24" s="1943"/>
      <c r="GF24" s="1943"/>
      <c r="GG24" s="1943"/>
      <c r="GH24" s="1943"/>
      <c r="GI24" s="1943"/>
      <c r="GJ24" s="1943"/>
      <c r="GK24" s="1943"/>
      <c r="GL24" s="1943"/>
      <c r="GM24" s="1943"/>
      <c r="GN24" s="1943"/>
      <c r="GO24" s="1943"/>
      <c r="GP24" s="1943"/>
      <c r="GQ24" s="1943"/>
      <c r="GR24" s="1943"/>
      <c r="GS24" s="1943"/>
      <c r="GT24" s="1943"/>
      <c r="GU24" s="1943"/>
      <c r="GV24" s="1943"/>
      <c r="GW24" s="1943"/>
      <c r="GX24" s="1943"/>
      <c r="GY24" s="1943"/>
      <c r="GZ24" s="1943"/>
      <c r="HA24" s="1943"/>
      <c r="HB24" s="1943"/>
      <c r="HC24" s="1943"/>
      <c r="HD24" s="1943"/>
      <c r="HE24" s="1943"/>
      <c r="HF24" s="1943"/>
      <c r="HG24" s="1943"/>
      <c r="HH24" s="1943"/>
      <c r="HI24" s="1943"/>
      <c r="HJ24" s="1943"/>
      <c r="HK24" s="1943"/>
      <c r="HL24" s="1943"/>
      <c r="HM24" s="1943"/>
      <c r="HN24" s="1943"/>
      <c r="HO24" s="1943"/>
      <c r="HP24" s="1943"/>
      <c r="HQ24" s="1943"/>
      <c r="HR24" s="1943"/>
      <c r="HS24" s="1943"/>
      <c r="HT24" s="1943"/>
      <c r="HU24" s="1943"/>
      <c r="HV24" s="1943"/>
      <c r="HW24" s="1943"/>
      <c r="HX24" s="1943"/>
      <c r="HY24" s="1943"/>
      <c r="HZ24" s="1943"/>
      <c r="IA24" s="1943"/>
      <c r="IB24" s="1943"/>
      <c r="IC24" s="1943"/>
      <c r="ID24" s="1943"/>
      <c r="IE24" s="1943"/>
      <c r="IF24" s="1943"/>
      <c r="IG24" s="1943"/>
      <c r="IH24" s="1943"/>
      <c r="II24" s="1943"/>
      <c r="IJ24" s="1943"/>
      <c r="IK24" s="1943"/>
      <c r="IL24" s="1943"/>
      <c r="IM24" s="1943"/>
      <c r="IN24" s="1943"/>
      <c r="IO24" s="1943"/>
      <c r="IP24" s="1943"/>
      <c r="IQ24" s="1943"/>
      <c r="IR24" s="1943"/>
      <c r="IS24" s="1943"/>
      <c r="IT24" s="1943"/>
      <c r="IU24" s="1943"/>
      <c r="IV24" s="1943"/>
      <c r="IW24" s="1943"/>
      <c r="IX24" s="1943"/>
      <c r="IY24" s="1943"/>
      <c r="IZ24" s="1943"/>
      <c r="JA24" s="1943"/>
      <c r="JB24" s="1943"/>
      <c r="JC24" s="1943"/>
      <c r="JD24" s="1943"/>
      <c r="JE24" s="1943"/>
      <c r="JF24" s="1943"/>
      <c r="JG24" s="1943"/>
      <c r="JH24" s="1943"/>
      <c r="JI24" s="1943"/>
      <c r="JJ24" s="1943"/>
      <c r="JK24" s="1943"/>
      <c r="JL24" s="1943"/>
      <c r="JM24" s="1943"/>
      <c r="JN24" s="1943"/>
      <c r="JO24" s="1943"/>
      <c r="JP24" s="1943"/>
      <c r="JQ24" s="1943"/>
      <c r="JR24" s="1943"/>
      <c r="JS24" s="1943"/>
      <c r="JT24" s="1943"/>
      <c r="JU24" s="1943"/>
      <c r="JV24" s="1943"/>
      <c r="JW24" s="1943"/>
      <c r="JX24" s="1943"/>
      <c r="JY24" s="1943"/>
      <c r="JZ24" s="1943"/>
      <c r="KA24" s="1943"/>
      <c r="KB24" s="1943"/>
      <c r="KC24" s="1943"/>
      <c r="KD24" s="1943"/>
      <c r="KE24" s="1943"/>
      <c r="KF24" s="1943"/>
      <c r="KG24" s="1943"/>
      <c r="KH24" s="1943"/>
      <c r="KI24" s="1943"/>
      <c r="KJ24" s="1943"/>
      <c r="KK24" s="1943"/>
      <c r="KL24" s="1943"/>
      <c r="KM24" s="1943"/>
      <c r="KN24" s="1943"/>
      <c r="KO24" s="1943"/>
      <c r="KP24" s="1943"/>
      <c r="KQ24" s="1943"/>
      <c r="KR24" s="1943"/>
      <c r="KS24" s="1943"/>
      <c r="KT24" s="1943"/>
      <c r="KU24" s="1943"/>
      <c r="KV24" s="1943"/>
      <c r="KW24" s="1943"/>
      <c r="KX24" s="1943"/>
      <c r="KY24" s="1943"/>
      <c r="KZ24" s="1943"/>
      <c r="LA24" s="1943"/>
      <c r="LB24" s="1943"/>
      <c r="LC24" s="1943"/>
      <c r="LD24" s="1943"/>
      <c r="LE24" s="1943"/>
      <c r="LF24" s="1943"/>
      <c r="LG24" s="1943"/>
      <c r="LH24" s="1943"/>
      <c r="LI24" s="1943"/>
      <c r="LJ24" s="1943"/>
      <c r="LK24" s="1943"/>
      <c r="LL24" s="1943"/>
      <c r="LM24" s="1943"/>
      <c r="LN24" s="1943"/>
      <c r="LO24" s="1943"/>
      <c r="LP24" s="1943"/>
      <c r="LQ24" s="1943"/>
      <c r="LR24" s="1943"/>
      <c r="LS24" s="1943"/>
      <c r="LT24" s="1943"/>
      <c r="LU24" s="1943"/>
      <c r="LV24" s="1943"/>
      <c r="LW24" s="1943"/>
      <c r="LX24" s="1943"/>
      <c r="LY24" s="1943"/>
      <c r="LZ24" s="1943"/>
      <c r="MA24" s="1943"/>
      <c r="MB24" s="1943"/>
      <c r="MC24" s="1943"/>
      <c r="MD24" s="1943"/>
      <c r="ME24" s="1943"/>
      <c r="MF24" s="1943"/>
      <c r="MG24" s="1943"/>
      <c r="MH24" s="1943"/>
      <c r="MI24" s="1943"/>
      <c r="MJ24" s="1943"/>
      <c r="MK24" s="1943"/>
      <c r="ML24" s="1943"/>
      <c r="MM24" s="1943"/>
      <c r="MN24" s="1943"/>
      <c r="MO24" s="1943"/>
      <c r="MP24" s="1943"/>
      <c r="MQ24" s="1943"/>
      <c r="MR24" s="1943"/>
      <c r="MS24" s="1943"/>
      <c r="MT24" s="1943"/>
      <c r="MU24" s="1943"/>
      <c r="MV24" s="1943"/>
      <c r="MW24" s="1943"/>
      <c r="MX24" s="1943"/>
      <c r="MY24" s="1943"/>
      <c r="MZ24" s="1943"/>
      <c r="NA24" s="1943"/>
      <c r="NB24" s="1943"/>
      <c r="NC24" s="1943"/>
      <c r="ND24" s="1943"/>
      <c r="NE24" s="1943"/>
      <c r="NF24" s="1943"/>
      <c r="NG24" s="1943"/>
      <c r="NH24" s="1943"/>
      <c r="NI24" s="1943"/>
      <c r="NJ24" s="1943"/>
      <c r="NK24" s="1943"/>
      <c r="NL24" s="1943"/>
      <c r="NM24" s="1943"/>
      <c r="NN24" s="1943"/>
      <c r="NO24" s="1943"/>
      <c r="NP24" s="1943"/>
      <c r="NQ24" s="1943"/>
      <c r="NR24" s="1943"/>
      <c r="NS24" s="1943"/>
      <c r="NT24" s="1943"/>
      <c r="NU24" s="1943"/>
      <c r="NV24" s="1943"/>
      <c r="NW24" s="1943"/>
      <c r="NX24" s="1943"/>
      <c r="NY24" s="1943"/>
      <c r="NZ24" s="1943"/>
      <c r="OA24" s="1943"/>
      <c r="OB24" s="1943"/>
      <c r="OC24" s="1943"/>
      <c r="OD24" s="1943"/>
      <c r="OE24" s="1943"/>
      <c r="OF24" s="1943"/>
      <c r="OG24" s="1943"/>
      <c r="OH24" s="1943"/>
      <c r="OI24" s="1943"/>
      <c r="OJ24" s="1943"/>
      <c r="OK24" s="1943"/>
      <c r="OL24" s="1943"/>
      <c r="OM24" s="1943"/>
      <c r="ON24" s="1943"/>
      <c r="OO24" s="1943"/>
      <c r="OP24" s="1943"/>
      <c r="OQ24" s="1943"/>
      <c r="OR24" s="1943"/>
      <c r="OS24" s="1943"/>
      <c r="OT24" s="1943"/>
      <c r="OU24" s="1943"/>
      <c r="OV24" s="1943"/>
      <c r="OW24" s="1943"/>
      <c r="OX24" s="1943"/>
      <c r="OY24" s="1943"/>
      <c r="OZ24" s="1943"/>
      <c r="PA24" s="1943"/>
      <c r="PB24" s="1943"/>
      <c r="PC24" s="1943"/>
      <c r="PD24" s="1943"/>
      <c r="PE24" s="1943"/>
      <c r="PF24" s="1943"/>
      <c r="PG24" s="1943"/>
      <c r="PH24" s="1943"/>
      <c r="PI24" s="1943"/>
      <c r="PJ24" s="1943"/>
      <c r="PK24" s="1943"/>
      <c r="PL24" s="1943"/>
      <c r="PM24" s="1943"/>
      <c r="PN24" s="1943"/>
      <c r="PO24" s="1943"/>
      <c r="PP24" s="1943"/>
      <c r="PQ24" s="1943"/>
      <c r="PR24" s="1943"/>
      <c r="PS24" s="1943"/>
      <c r="PT24" s="1943"/>
      <c r="PU24" s="1943"/>
      <c r="PV24" s="1943"/>
      <c r="PW24" s="1943"/>
      <c r="PX24" s="1943"/>
      <c r="PY24" s="1943"/>
      <c r="PZ24" s="1943"/>
      <c r="QA24" s="1943"/>
      <c r="QB24" s="1943"/>
      <c r="QC24" s="1943"/>
      <c r="QD24" s="1943"/>
      <c r="QE24" s="1943"/>
      <c r="QF24" s="1943"/>
      <c r="QG24" s="1943"/>
      <c r="QH24" s="1943"/>
      <c r="QI24" s="1943"/>
      <c r="QJ24" s="1943"/>
      <c r="QK24" s="1943"/>
      <c r="QL24" s="1943"/>
      <c r="QM24" s="1943"/>
      <c r="QN24" s="1943"/>
      <c r="QO24" s="1943"/>
      <c r="QP24" s="1943"/>
      <c r="QQ24" s="1943"/>
      <c r="QR24" s="1943"/>
      <c r="QS24" s="1943"/>
      <c r="QT24" s="1943"/>
      <c r="QU24" s="1943"/>
      <c r="QV24" s="1943"/>
      <c r="QW24" s="1943"/>
      <c r="QX24" s="1943"/>
      <c r="QY24" s="1943"/>
      <c r="QZ24" s="1943"/>
      <c r="RA24" s="1943"/>
      <c r="RB24" s="1943"/>
      <c r="RC24" s="1943"/>
      <c r="RD24" s="1943"/>
      <c r="RE24" s="1943"/>
      <c r="RF24" s="1943"/>
      <c r="RG24" s="1943"/>
      <c r="RH24" s="1943"/>
      <c r="RI24" s="1943"/>
      <c r="RJ24" s="1943"/>
      <c r="RK24" s="1943"/>
      <c r="RL24" s="1943"/>
      <c r="RM24" s="1943"/>
      <c r="RN24" s="1943"/>
      <c r="RO24" s="1943"/>
      <c r="RP24" s="1943"/>
      <c r="RQ24" s="1943"/>
      <c r="RR24" s="1943"/>
      <c r="RS24" s="1943"/>
      <c r="RT24" s="1943"/>
      <c r="RU24" s="1943"/>
      <c r="RV24" s="1943"/>
      <c r="RW24" s="1943"/>
      <c r="RX24" s="1943"/>
      <c r="RY24" s="1943"/>
      <c r="RZ24" s="1943"/>
      <c r="SA24" s="1943"/>
      <c r="SB24" s="1943"/>
      <c r="SC24" s="1943"/>
      <c r="SD24" s="1943"/>
      <c r="SE24" s="1943"/>
      <c r="SF24" s="1943"/>
      <c r="SG24" s="1943"/>
      <c r="SH24" s="1943"/>
      <c r="SI24" s="1943"/>
      <c r="SJ24" s="1943"/>
      <c r="SK24" s="1943"/>
      <c r="SL24" s="1943"/>
      <c r="SM24" s="1943"/>
      <c r="SN24" s="1943"/>
      <c r="SO24" s="1943"/>
      <c r="SP24" s="1943"/>
      <c r="SQ24" s="1943"/>
      <c r="SR24" s="1943"/>
      <c r="SS24" s="1943"/>
      <c r="ST24" s="1943"/>
      <c r="SU24" s="1943"/>
      <c r="SV24" s="1943"/>
      <c r="SW24" s="1943"/>
      <c r="SX24" s="1943"/>
      <c r="SY24" s="1943"/>
      <c r="SZ24" s="1943"/>
      <c r="TA24" s="1943"/>
      <c r="TB24" s="1943"/>
      <c r="TC24" s="1943"/>
      <c r="TD24" s="1943"/>
      <c r="TE24" s="1943"/>
      <c r="TF24" s="1943"/>
      <c r="TG24" s="1943"/>
      <c r="TH24" s="1943"/>
      <c r="TI24" s="1943"/>
      <c r="TJ24" s="1943"/>
      <c r="TK24" s="1943"/>
      <c r="TL24" s="1943"/>
      <c r="TM24" s="1943"/>
      <c r="TN24" s="1943"/>
      <c r="TO24" s="1943"/>
      <c r="TP24" s="1943"/>
      <c r="TQ24" s="1943"/>
      <c r="TR24" s="1943"/>
      <c r="TS24" s="1943"/>
      <c r="TT24" s="1943"/>
      <c r="TU24" s="1943"/>
      <c r="TV24" s="1943"/>
      <c r="TW24" s="1943"/>
      <c r="TX24" s="1943"/>
      <c r="TY24" s="1943"/>
      <c r="TZ24" s="1943"/>
      <c r="UA24" s="1943"/>
      <c r="UB24" s="1943"/>
      <c r="UC24" s="1943"/>
      <c r="UD24" s="1943"/>
      <c r="UE24" s="1943"/>
      <c r="UF24" s="1943"/>
      <c r="UG24" s="1943"/>
      <c r="UH24" s="1943"/>
      <c r="UI24" s="1943"/>
      <c r="UJ24" s="1943"/>
      <c r="UK24" s="1943"/>
      <c r="UL24" s="1943"/>
      <c r="UM24" s="1943"/>
      <c r="UN24" s="1943"/>
      <c r="UO24" s="1943"/>
      <c r="UP24" s="1943"/>
      <c r="UQ24" s="1943"/>
      <c r="UR24" s="1943"/>
      <c r="US24" s="1943"/>
      <c r="UT24" s="1943"/>
      <c r="UU24" s="1943"/>
      <c r="UV24" s="1943"/>
      <c r="UW24" s="1943"/>
      <c r="UX24" s="1943"/>
      <c r="UY24" s="1943"/>
      <c r="UZ24" s="1943"/>
      <c r="VA24" s="1943"/>
      <c r="VB24" s="1943"/>
      <c r="VC24" s="1943"/>
      <c r="VD24" s="1943"/>
      <c r="VE24" s="1943"/>
      <c r="VF24" s="1943"/>
      <c r="VG24" s="1943"/>
      <c r="VH24" s="1943"/>
      <c r="VI24" s="1943"/>
      <c r="VJ24" s="1943"/>
      <c r="VK24" s="1943"/>
      <c r="VL24" s="1943"/>
      <c r="VM24" s="1943"/>
      <c r="VN24" s="1943"/>
      <c r="VO24" s="1943"/>
      <c r="VP24" s="1943"/>
      <c r="VQ24" s="1943"/>
      <c r="VR24" s="1943"/>
      <c r="VS24" s="1943"/>
      <c r="VT24" s="1943"/>
      <c r="VU24" s="1943"/>
      <c r="VV24" s="1943"/>
      <c r="VW24" s="1943"/>
      <c r="VX24" s="1943"/>
      <c r="VY24" s="1943"/>
      <c r="VZ24" s="1943"/>
      <c r="WA24" s="1943"/>
      <c r="WB24" s="1943"/>
      <c r="WC24" s="1943"/>
      <c r="WD24" s="1943"/>
      <c r="WE24" s="1943"/>
      <c r="WF24" s="1943"/>
      <c r="WG24" s="1943"/>
      <c r="WH24" s="1943"/>
      <c r="WI24" s="1943"/>
      <c r="WJ24" s="1943"/>
      <c r="WK24" s="1943"/>
      <c r="WL24" s="1943"/>
      <c r="WM24" s="1943"/>
      <c r="WN24" s="1943"/>
      <c r="WO24" s="1943"/>
      <c r="WP24" s="1943"/>
      <c r="WQ24" s="1943"/>
      <c r="WR24" s="1943"/>
      <c r="WS24" s="1943"/>
      <c r="WT24" s="1943"/>
      <c r="WU24" s="1943"/>
      <c r="WV24" s="1943"/>
      <c r="WW24" s="1943"/>
      <c r="WX24" s="1943"/>
      <c r="WY24" s="1943"/>
      <c r="WZ24" s="1943"/>
      <c r="XA24" s="1943"/>
      <c r="XB24" s="1943"/>
      <c r="XC24" s="1943"/>
      <c r="XD24" s="1943"/>
      <c r="XE24" s="1943"/>
      <c r="XF24" s="1943"/>
      <c r="XG24" s="1943"/>
      <c r="XH24" s="1943"/>
      <c r="XI24" s="1943"/>
      <c r="XJ24" s="1943"/>
      <c r="XK24" s="1943"/>
      <c r="XL24" s="1943"/>
      <c r="XM24" s="1943"/>
      <c r="XN24" s="1943"/>
      <c r="XO24" s="1943"/>
      <c r="XP24" s="1943"/>
      <c r="XQ24" s="1943"/>
      <c r="XR24" s="1943"/>
      <c r="XS24" s="1943"/>
      <c r="XT24" s="1943"/>
      <c r="XU24" s="1943"/>
      <c r="XV24" s="1943"/>
      <c r="XW24" s="1943"/>
      <c r="XX24" s="1943"/>
      <c r="XY24" s="1943"/>
      <c r="XZ24" s="1943"/>
      <c r="YA24" s="1943"/>
      <c r="YB24" s="1943"/>
      <c r="YC24" s="1943"/>
      <c r="YD24" s="1943"/>
      <c r="YE24" s="1943"/>
      <c r="YF24" s="1943"/>
      <c r="YG24" s="1943"/>
      <c r="YH24" s="1943"/>
      <c r="YI24" s="1943"/>
      <c r="YJ24" s="1943"/>
      <c r="YK24" s="1943"/>
      <c r="YL24" s="1943"/>
      <c r="YM24" s="1943"/>
      <c r="YN24" s="1943"/>
      <c r="YO24" s="1943"/>
      <c r="YP24" s="1943"/>
      <c r="YQ24" s="1943"/>
      <c r="YR24" s="1943"/>
      <c r="YS24" s="1943"/>
      <c r="YT24" s="1943"/>
      <c r="YU24" s="1943"/>
      <c r="YV24" s="1943"/>
      <c r="YW24" s="1943"/>
      <c r="YX24" s="1943"/>
      <c r="YY24" s="1943"/>
      <c r="YZ24" s="1943"/>
      <c r="ZA24" s="1943"/>
      <c r="ZB24" s="1943"/>
      <c r="ZC24" s="1943"/>
      <c r="ZD24" s="1943"/>
      <c r="ZE24" s="1943"/>
      <c r="ZF24" s="1943"/>
      <c r="ZG24" s="1943"/>
      <c r="ZH24" s="1943"/>
      <c r="ZI24" s="1943"/>
      <c r="ZJ24" s="1943"/>
      <c r="ZK24" s="1943"/>
      <c r="ZL24" s="1943"/>
      <c r="ZM24" s="1943"/>
      <c r="ZN24" s="1943"/>
      <c r="ZO24" s="1943"/>
      <c r="ZP24" s="1943"/>
      <c r="ZQ24" s="1943"/>
      <c r="ZR24" s="1943"/>
      <c r="ZS24" s="1943"/>
      <c r="ZT24" s="1943"/>
      <c r="ZU24" s="1943"/>
      <c r="ZV24" s="1943"/>
      <c r="ZW24" s="1943"/>
      <c r="ZX24" s="1943"/>
      <c r="ZY24" s="1943"/>
      <c r="ZZ24" s="1943"/>
      <c r="AAA24" s="1943"/>
      <c r="AAB24" s="1943"/>
      <c r="AAC24" s="1943"/>
      <c r="AAD24" s="1943"/>
      <c r="AAE24" s="1943"/>
      <c r="AAF24" s="1943"/>
      <c r="AAG24" s="1943"/>
      <c r="AAH24" s="1943"/>
      <c r="AAI24" s="1943"/>
      <c r="AAJ24" s="1943"/>
      <c r="AAK24" s="1943"/>
      <c r="AAL24" s="1943"/>
      <c r="AAM24" s="1943"/>
      <c r="AAN24" s="1943"/>
      <c r="AAO24" s="1943"/>
      <c r="AAP24" s="1943"/>
      <c r="AAQ24" s="1943"/>
      <c r="AAR24" s="1943"/>
      <c r="AAS24" s="1943"/>
      <c r="AAT24" s="1943"/>
      <c r="AAU24" s="1943"/>
      <c r="AAV24" s="1943"/>
      <c r="AAW24" s="1943"/>
      <c r="AAX24" s="1943"/>
      <c r="AAY24" s="1943"/>
      <c r="AAZ24" s="1943"/>
      <c r="ABA24" s="1943"/>
      <c r="ABB24" s="1943"/>
      <c r="ABC24" s="1943"/>
      <c r="ABD24" s="1943"/>
      <c r="ABE24" s="1943"/>
      <c r="ABF24" s="1943"/>
      <c r="ABG24" s="1943"/>
      <c r="ABH24" s="1943"/>
      <c r="ABI24" s="1943"/>
      <c r="ABJ24" s="1943"/>
      <c r="ABK24" s="1943"/>
      <c r="ABL24" s="1943"/>
      <c r="ABM24" s="1943"/>
      <c r="ABN24" s="1943"/>
      <c r="ABO24" s="1943"/>
      <c r="ABP24" s="1943"/>
      <c r="ABQ24" s="1943"/>
      <c r="ABR24" s="1943"/>
      <c r="ABS24" s="1943"/>
      <c r="ABT24" s="1943"/>
      <c r="ABU24" s="1943"/>
      <c r="ABV24" s="1943"/>
      <c r="ABW24" s="1943"/>
      <c r="ABX24" s="1943"/>
      <c r="ABY24" s="1943"/>
      <c r="ABZ24" s="1943"/>
      <c r="ACA24" s="1943"/>
      <c r="ACB24" s="1943"/>
      <c r="ACC24" s="1943"/>
      <c r="ACD24" s="1943"/>
      <c r="ACE24" s="1943"/>
      <c r="ACF24" s="1943"/>
      <c r="ACG24" s="1943"/>
      <c r="ACH24" s="1943"/>
      <c r="ACI24" s="1943"/>
      <c r="ACJ24" s="1943"/>
      <c r="ACK24" s="1943"/>
      <c r="ACL24" s="1943"/>
      <c r="ACM24" s="1943"/>
      <c r="ACN24" s="1943"/>
      <c r="ACO24" s="1943"/>
      <c r="ACP24" s="1943"/>
      <c r="ACQ24" s="1943"/>
      <c r="ACR24" s="1943"/>
      <c r="ACS24" s="1943"/>
      <c r="ACT24" s="1943"/>
      <c r="ACU24" s="1943"/>
      <c r="ACV24" s="1943"/>
      <c r="ACW24" s="1943"/>
      <c r="ACX24" s="1943"/>
      <c r="ACY24" s="1943"/>
      <c r="ACZ24" s="1943"/>
      <c r="ADA24" s="1943"/>
      <c r="ADB24" s="1943"/>
      <c r="ADC24" s="1943"/>
      <c r="ADD24" s="1943"/>
      <c r="ADE24" s="1943"/>
      <c r="ADF24" s="1943"/>
      <c r="ADG24" s="1943"/>
      <c r="ADH24" s="1943"/>
      <c r="ADI24" s="1943"/>
      <c r="ADJ24" s="1943"/>
      <c r="ADK24" s="1943"/>
      <c r="ADL24" s="1943"/>
      <c r="ADM24" s="1943"/>
      <c r="ADN24" s="1943"/>
      <c r="ADO24" s="1943"/>
      <c r="ADP24" s="1943"/>
      <c r="ADQ24" s="1943"/>
      <c r="ADR24" s="1943"/>
      <c r="ADS24" s="1943"/>
      <c r="ADT24" s="1943"/>
      <c r="ADU24" s="1943"/>
      <c r="ADV24" s="1943"/>
      <c r="ADW24" s="1943"/>
      <c r="ADX24" s="1943"/>
      <c r="ADY24" s="1943"/>
      <c r="ADZ24" s="1943"/>
      <c r="AEA24" s="1943"/>
      <c r="AEB24" s="1943"/>
      <c r="AEC24" s="1943"/>
      <c r="AED24" s="1943"/>
      <c r="AEE24" s="1943"/>
      <c r="AEF24" s="1943"/>
      <c r="AEG24" s="1943"/>
      <c r="AEH24" s="1943"/>
      <c r="AEI24" s="1943"/>
      <c r="AEJ24" s="1943"/>
      <c r="AEK24" s="1943"/>
      <c r="AEL24" s="1943"/>
      <c r="AEM24" s="1943"/>
      <c r="AEN24" s="1943"/>
      <c r="AEO24" s="1943"/>
      <c r="AEP24" s="1943"/>
      <c r="AEQ24" s="1943"/>
      <c r="AER24" s="1943"/>
      <c r="AES24" s="1943"/>
      <c r="AET24" s="1943"/>
      <c r="AEU24" s="1943"/>
      <c r="AEV24" s="1943"/>
      <c r="AEW24" s="1943"/>
      <c r="AEX24" s="1943"/>
      <c r="AEY24" s="1943"/>
      <c r="AEZ24" s="1943"/>
      <c r="AFA24" s="1943"/>
      <c r="AFB24" s="1943"/>
      <c r="AFC24" s="1943"/>
      <c r="AFD24" s="1943"/>
      <c r="AFE24" s="1943"/>
      <c r="AFF24" s="1943"/>
      <c r="AFG24" s="1943"/>
      <c r="AFH24" s="1943"/>
      <c r="AFI24" s="1943"/>
      <c r="AFJ24" s="1943"/>
      <c r="AFK24" s="1943"/>
      <c r="AFL24" s="1943"/>
      <c r="AFM24" s="1943"/>
      <c r="AFN24" s="1943"/>
      <c r="AFO24" s="1943"/>
      <c r="AFP24" s="1943"/>
      <c r="AFQ24" s="1943"/>
      <c r="AFR24" s="1943"/>
      <c r="AFS24" s="1943"/>
      <c r="AFT24" s="1943"/>
      <c r="AFU24" s="1943"/>
      <c r="AFV24" s="1943"/>
      <c r="AFW24" s="1943"/>
      <c r="AFX24" s="1943"/>
      <c r="AFY24" s="1943"/>
      <c r="AFZ24" s="1943"/>
      <c r="AGA24" s="1943"/>
      <c r="AGB24" s="1943"/>
      <c r="AGC24" s="1943"/>
      <c r="AGD24" s="1943"/>
      <c r="AGE24" s="1943"/>
      <c r="AGF24" s="1943"/>
      <c r="AGG24" s="1943"/>
      <c r="AGH24" s="1943"/>
      <c r="AGI24" s="1943"/>
      <c r="AGJ24" s="1943"/>
      <c r="AGK24" s="1943"/>
      <c r="AGL24" s="1943"/>
      <c r="AGM24" s="1943"/>
      <c r="AGN24" s="1943"/>
      <c r="AGO24" s="1943"/>
      <c r="AGP24" s="1943"/>
      <c r="AGQ24" s="1943"/>
      <c r="AGR24" s="1943"/>
      <c r="AGS24" s="1943"/>
      <c r="AGT24" s="1943"/>
      <c r="AGU24" s="1943"/>
      <c r="AGV24" s="1943"/>
      <c r="AGW24" s="1943"/>
      <c r="AGX24" s="1943"/>
      <c r="AGY24" s="1943"/>
      <c r="AGZ24" s="1943"/>
      <c r="AHA24" s="1943"/>
      <c r="AHB24" s="1943"/>
      <c r="AHC24" s="1943"/>
      <c r="AHD24" s="1943"/>
      <c r="AHE24" s="1943"/>
      <c r="AHF24" s="1943"/>
      <c r="AHG24" s="1943"/>
      <c r="AHH24" s="1943"/>
      <c r="AHI24" s="1943"/>
      <c r="AHJ24" s="1943"/>
      <c r="AHK24" s="1943"/>
      <c r="AHL24" s="1943"/>
      <c r="AHM24" s="1943"/>
      <c r="AHN24" s="1943"/>
      <c r="AHO24" s="1943"/>
      <c r="AHP24" s="1943"/>
      <c r="AHQ24" s="1943"/>
      <c r="AHR24" s="1943"/>
      <c r="AHS24" s="1943"/>
      <c r="AHT24" s="1943"/>
      <c r="AHU24" s="1943"/>
      <c r="AHV24" s="1943"/>
      <c r="AHW24" s="1943"/>
      <c r="AHX24" s="1943"/>
      <c r="AHY24" s="1943"/>
      <c r="AHZ24" s="1943"/>
      <c r="AIA24" s="1943"/>
      <c r="AIB24" s="1943"/>
      <c r="AIC24" s="1943"/>
      <c r="AID24" s="1943"/>
      <c r="AIE24" s="1943"/>
      <c r="AIF24" s="1943"/>
      <c r="AIG24" s="1943"/>
      <c r="AIH24" s="1943"/>
      <c r="AII24" s="1943"/>
      <c r="AIJ24" s="1943"/>
      <c r="AIK24" s="1943"/>
      <c r="AIL24" s="1943"/>
      <c r="AIM24" s="1943"/>
      <c r="AIN24" s="1943"/>
      <c r="AIO24" s="1943"/>
      <c r="AIP24" s="1943"/>
      <c r="AIQ24" s="1943"/>
      <c r="AIR24" s="1943"/>
      <c r="AIS24" s="1943"/>
      <c r="AIT24" s="1943"/>
      <c r="AIU24" s="1943"/>
      <c r="AIV24" s="1943"/>
      <c r="AIW24" s="1943"/>
      <c r="AIX24" s="1943"/>
      <c r="AIY24" s="1943"/>
      <c r="AIZ24" s="1943"/>
      <c r="AJA24" s="1943"/>
      <c r="AJB24" s="1943"/>
      <c r="AJC24" s="1943"/>
      <c r="AJD24" s="1943"/>
      <c r="AJE24" s="1943"/>
      <c r="AJF24" s="1943"/>
      <c r="AJG24" s="1943"/>
      <c r="AJH24" s="1943"/>
      <c r="AJI24" s="1943"/>
      <c r="AJJ24" s="1943"/>
      <c r="AJK24" s="1943"/>
      <c r="AJL24" s="1943"/>
      <c r="AJM24" s="1943"/>
      <c r="AJN24" s="1943"/>
      <c r="AJO24" s="1943"/>
      <c r="AJP24" s="1943"/>
      <c r="AJQ24" s="1943"/>
      <c r="AJR24" s="1943"/>
      <c r="AJS24" s="1943"/>
      <c r="AJT24" s="1943"/>
      <c r="AJU24" s="1943"/>
      <c r="AJV24" s="1943"/>
      <c r="AJW24" s="1943"/>
      <c r="AJX24" s="1943"/>
      <c r="AJY24" s="1943"/>
      <c r="AJZ24" s="1943"/>
      <c r="AKA24" s="1943"/>
      <c r="AKB24" s="1943"/>
      <c r="AKC24" s="1943"/>
      <c r="AKD24" s="1943"/>
      <c r="AKE24" s="1943"/>
      <c r="AKF24" s="1943"/>
      <c r="AKG24" s="1943"/>
      <c r="AKH24" s="1943"/>
      <c r="AKI24" s="1943"/>
      <c r="AKJ24" s="1943"/>
      <c r="AKK24" s="1943"/>
      <c r="AKL24" s="1943"/>
      <c r="AKM24" s="1943"/>
      <c r="AKN24" s="1943"/>
      <c r="AKO24" s="1943"/>
      <c r="AKP24" s="1943"/>
      <c r="AKQ24" s="1943"/>
      <c r="AKR24" s="1943"/>
      <c r="AKS24" s="1943"/>
      <c r="AKT24" s="1943"/>
      <c r="AKU24" s="1943"/>
      <c r="AKV24" s="1943"/>
      <c r="AKW24" s="1943"/>
      <c r="AKX24" s="1943"/>
      <c r="AKY24" s="1943"/>
      <c r="AKZ24" s="1943"/>
      <c r="ALA24" s="1943"/>
      <c r="ALB24" s="1943"/>
      <c r="ALC24" s="1943"/>
      <c r="ALD24" s="1943"/>
      <c r="ALE24" s="1943"/>
      <c r="ALF24" s="1943"/>
      <c r="ALG24" s="1943"/>
      <c r="ALH24" s="1943"/>
      <c r="ALI24" s="1943"/>
      <c r="ALJ24" s="1943"/>
      <c r="ALK24" s="1943"/>
      <c r="ALL24" s="1943"/>
      <c r="ALM24" s="1943"/>
      <c r="ALN24" s="1943"/>
      <c r="ALO24" s="1943"/>
      <c r="ALP24" s="1943"/>
      <c r="ALQ24" s="1943"/>
      <c r="ALR24" s="1943"/>
      <c r="ALS24" s="1943"/>
      <c r="ALT24" s="1943"/>
      <c r="ALU24" s="1943"/>
      <c r="ALV24" s="1943"/>
      <c r="ALW24" s="1943"/>
      <c r="ALX24" s="1943"/>
      <c r="ALY24" s="1943"/>
      <c r="ALZ24" s="1943"/>
      <c r="AMA24" s="1943"/>
      <c r="AMB24" s="1943"/>
      <c r="AMC24" s="1943"/>
      <c r="AMD24" s="1943"/>
      <c r="AME24" s="1943"/>
      <c r="AMF24" s="1943"/>
      <c r="AMG24" s="1943"/>
      <c r="AMH24" s="1943"/>
      <c r="AMI24" s="1943"/>
      <c r="AMJ24" s="1943"/>
    </row>
    <row r="25" spans="1:1024" s="1973" customFormat="1" ht="35.25" customHeight="1">
      <c r="A25" s="636" t="s">
        <v>2723</v>
      </c>
      <c r="B25" s="637"/>
      <c r="C25" s="2202"/>
      <c r="D25" s="2319" t="s">
        <v>1614</v>
      </c>
      <c r="E25" s="638"/>
      <c r="F25" s="2177" t="s">
        <v>1731</v>
      </c>
      <c r="G25" s="1933" t="s">
        <v>2712</v>
      </c>
      <c r="H25" s="1933">
        <v>25</v>
      </c>
      <c r="I25" s="1933">
        <v>1200</v>
      </c>
      <c r="J25" s="1933">
        <v>0.2</v>
      </c>
      <c r="K25" s="1933">
        <v>5.9999999999999995E-4</v>
      </c>
      <c r="L25" s="1947" t="s">
        <v>327</v>
      </c>
      <c r="M25" s="1933">
        <v>195</v>
      </c>
      <c r="N25" s="77">
        <v>220</v>
      </c>
      <c r="O25" s="1922"/>
      <c r="P25" s="1922"/>
      <c r="Q25" s="1263"/>
      <c r="R25" s="1942"/>
      <c r="S25" s="1943"/>
      <c r="T25" s="1922"/>
      <c r="U25" s="1922"/>
      <c r="V25" s="1922"/>
      <c r="W25" s="1943"/>
      <c r="X25" s="1943"/>
      <c r="Y25" s="1943"/>
      <c r="Z25" s="1943"/>
      <c r="AA25" s="1943"/>
      <c r="AB25" s="1943"/>
      <c r="AC25" s="1943"/>
      <c r="AD25" s="1943"/>
      <c r="AE25" s="1943"/>
      <c r="AF25" s="1943"/>
      <c r="AG25" s="1943"/>
      <c r="AH25" s="1943"/>
      <c r="AI25" s="1943"/>
      <c r="AJ25" s="1943"/>
      <c r="AK25" s="1943"/>
      <c r="AL25" s="1943"/>
      <c r="AM25" s="1943"/>
      <c r="AN25" s="1972"/>
      <c r="AO25" s="1972"/>
      <c r="AP25" s="1972"/>
      <c r="AQ25" s="1972"/>
      <c r="AR25" s="1972"/>
      <c r="AS25" s="1972"/>
      <c r="AT25" s="1972"/>
      <c r="AU25" s="1972"/>
      <c r="AV25" s="1972"/>
      <c r="AW25" s="1972"/>
      <c r="AX25" s="1972"/>
      <c r="AY25" s="1972"/>
      <c r="AZ25" s="1972"/>
      <c r="BA25" s="1972"/>
      <c r="BB25" s="1972"/>
      <c r="BC25" s="1972"/>
      <c r="BD25" s="1972"/>
      <c r="BE25" s="1972"/>
      <c r="BF25" s="1972"/>
      <c r="BG25" s="1972"/>
      <c r="BH25" s="1972"/>
      <c r="BI25" s="1972"/>
      <c r="BJ25" s="1972"/>
      <c r="BK25" s="1972"/>
      <c r="BL25" s="1972"/>
      <c r="BM25" s="1972"/>
      <c r="BN25" s="1972"/>
      <c r="BO25" s="1972"/>
      <c r="BP25" s="1972"/>
      <c r="BQ25" s="1972"/>
      <c r="BR25" s="1972"/>
      <c r="BS25" s="1972"/>
      <c r="BT25" s="1972"/>
      <c r="BU25" s="1972"/>
      <c r="BV25" s="1972"/>
      <c r="BW25" s="1972"/>
      <c r="BX25" s="1972"/>
      <c r="BY25" s="1972"/>
      <c r="BZ25" s="1972"/>
      <c r="CA25" s="1972"/>
      <c r="CB25" s="1972"/>
      <c r="CC25" s="1972"/>
      <c r="CD25" s="1972"/>
      <c r="CE25" s="1972"/>
      <c r="CF25" s="1972"/>
      <c r="CG25" s="1972"/>
      <c r="CH25" s="1972"/>
      <c r="CI25" s="1972"/>
      <c r="CJ25" s="1972"/>
      <c r="CK25" s="1972"/>
      <c r="CL25" s="1972"/>
      <c r="CM25" s="1972"/>
      <c r="CN25" s="1972"/>
      <c r="CO25" s="1972"/>
      <c r="CP25" s="1972"/>
      <c r="CQ25" s="1972"/>
      <c r="CR25" s="1972"/>
      <c r="CS25" s="1972"/>
      <c r="CT25" s="1972"/>
      <c r="CU25" s="1972"/>
      <c r="CV25" s="1972"/>
      <c r="CW25" s="1972"/>
      <c r="CX25" s="1972"/>
      <c r="CY25" s="1972"/>
      <c r="CZ25" s="1972"/>
      <c r="DA25" s="1972"/>
      <c r="DB25" s="1972"/>
      <c r="DC25" s="1972"/>
      <c r="DD25" s="1972"/>
      <c r="DE25" s="1972"/>
      <c r="DF25" s="1972"/>
      <c r="DG25" s="1972"/>
      <c r="DH25" s="1972"/>
      <c r="DI25" s="1972"/>
      <c r="DJ25" s="1972"/>
      <c r="DK25" s="1972"/>
      <c r="DL25" s="1972"/>
      <c r="DM25" s="1972"/>
      <c r="DN25" s="1972"/>
      <c r="DO25" s="1972"/>
      <c r="DP25" s="1972"/>
      <c r="DQ25" s="1972"/>
      <c r="DR25" s="1972"/>
      <c r="DS25" s="1972"/>
      <c r="DT25" s="1972"/>
      <c r="DU25" s="1972"/>
      <c r="DV25" s="1972"/>
      <c r="DW25" s="1972"/>
      <c r="DX25" s="1972"/>
      <c r="DY25" s="1972"/>
      <c r="DZ25" s="1972"/>
      <c r="EA25" s="1972"/>
      <c r="EB25" s="1972"/>
      <c r="EC25" s="1972"/>
      <c r="ED25" s="1972"/>
      <c r="EE25" s="1972"/>
      <c r="EF25" s="1972"/>
      <c r="EG25" s="1972"/>
      <c r="EH25" s="1972"/>
      <c r="EI25" s="1972"/>
      <c r="EJ25" s="1972"/>
      <c r="EK25" s="1972"/>
      <c r="EL25" s="1972"/>
      <c r="EM25" s="1972"/>
      <c r="EN25" s="1972"/>
      <c r="EO25" s="1972"/>
      <c r="EP25" s="1972"/>
      <c r="EQ25" s="1972"/>
      <c r="ER25" s="1972"/>
      <c r="ES25" s="1972"/>
      <c r="ET25" s="1972"/>
      <c r="EU25" s="1972"/>
      <c r="EV25" s="1972"/>
      <c r="EW25" s="1972"/>
      <c r="EX25" s="1972"/>
      <c r="EY25" s="1972"/>
      <c r="EZ25" s="1972"/>
      <c r="FA25" s="1972"/>
      <c r="FB25" s="1972"/>
      <c r="FC25" s="1972"/>
      <c r="FD25" s="1972"/>
      <c r="FE25" s="1972"/>
      <c r="FF25" s="1972"/>
      <c r="FG25" s="1972"/>
      <c r="FH25" s="1972"/>
      <c r="FI25" s="1972"/>
      <c r="FJ25" s="1972"/>
      <c r="FK25" s="1972"/>
      <c r="FL25" s="1972"/>
      <c r="FM25" s="1972"/>
      <c r="FN25" s="1972"/>
      <c r="FO25" s="1972"/>
      <c r="FP25" s="1972"/>
      <c r="FQ25" s="1972"/>
      <c r="FR25" s="1972"/>
      <c r="FS25" s="1972"/>
      <c r="FT25" s="1972"/>
      <c r="FU25" s="1972"/>
      <c r="FV25" s="1972"/>
      <c r="FW25" s="1972"/>
      <c r="FX25" s="1972"/>
      <c r="FY25" s="1972"/>
      <c r="FZ25" s="1972"/>
      <c r="GA25" s="1972"/>
      <c r="GB25" s="1972"/>
      <c r="GC25" s="1972"/>
      <c r="GD25" s="1972"/>
      <c r="GE25" s="1972"/>
      <c r="GF25" s="1972"/>
      <c r="GG25" s="1972"/>
      <c r="GH25" s="1972"/>
      <c r="GI25" s="1972"/>
      <c r="GJ25" s="1972"/>
      <c r="GK25" s="1972"/>
      <c r="GL25" s="1972"/>
      <c r="GM25" s="1972"/>
      <c r="GN25" s="1972"/>
      <c r="GO25" s="1972"/>
      <c r="GP25" s="1972"/>
      <c r="GQ25" s="1972"/>
      <c r="GR25" s="1972"/>
      <c r="GS25" s="1972"/>
      <c r="GT25" s="1972"/>
      <c r="GU25" s="1972"/>
      <c r="GV25" s="1972"/>
      <c r="GW25" s="1972"/>
      <c r="GX25" s="1972"/>
      <c r="GY25" s="1972"/>
      <c r="GZ25" s="1972"/>
      <c r="HA25" s="1972"/>
      <c r="HB25" s="1972"/>
      <c r="HC25" s="1972"/>
      <c r="HD25" s="1972"/>
      <c r="HE25" s="1972"/>
      <c r="HF25" s="1972"/>
      <c r="HG25" s="1972"/>
      <c r="HH25" s="1972"/>
      <c r="HI25" s="1972"/>
      <c r="HJ25" s="1972"/>
      <c r="HK25" s="1972"/>
      <c r="HL25" s="1972"/>
      <c r="HM25" s="1972"/>
      <c r="HN25" s="1972"/>
      <c r="HO25" s="1972"/>
      <c r="HP25" s="1972"/>
      <c r="HQ25" s="1972"/>
      <c r="HR25" s="1972"/>
      <c r="HS25" s="1972"/>
      <c r="HT25" s="1972"/>
      <c r="HU25" s="1972"/>
      <c r="HV25" s="1972"/>
      <c r="HW25" s="1972"/>
      <c r="HX25" s="1972"/>
      <c r="HY25" s="1972"/>
      <c r="HZ25" s="1972"/>
      <c r="IA25" s="1972"/>
      <c r="IB25" s="1972"/>
      <c r="IC25" s="1972"/>
      <c r="ID25" s="1972"/>
      <c r="IE25" s="1972"/>
      <c r="IF25" s="1972"/>
      <c r="IG25" s="1972"/>
      <c r="IH25" s="1972"/>
      <c r="II25" s="1972"/>
      <c r="IJ25" s="1972"/>
      <c r="IK25" s="1972"/>
      <c r="IL25" s="1972"/>
      <c r="IM25" s="1972"/>
      <c r="IN25" s="1972"/>
      <c r="IO25" s="1972"/>
      <c r="IP25" s="1972"/>
      <c r="IQ25" s="1972"/>
      <c r="IR25" s="1972"/>
      <c r="IS25" s="1972"/>
      <c r="IT25" s="1972"/>
      <c r="IU25" s="1972"/>
      <c r="IV25" s="1972"/>
      <c r="IW25" s="1972"/>
      <c r="IX25" s="1972"/>
      <c r="IY25" s="1972"/>
      <c r="IZ25" s="1972"/>
      <c r="JA25" s="1972"/>
      <c r="JB25" s="1972"/>
      <c r="JC25" s="1972"/>
      <c r="JD25" s="1972"/>
      <c r="JE25" s="1972"/>
      <c r="JF25" s="1972"/>
      <c r="JG25" s="1972"/>
      <c r="JH25" s="1972"/>
      <c r="JI25" s="1972"/>
      <c r="JJ25" s="1972"/>
      <c r="JK25" s="1972"/>
      <c r="JL25" s="1972"/>
      <c r="JM25" s="1972"/>
      <c r="JN25" s="1972"/>
      <c r="JO25" s="1972"/>
      <c r="JP25" s="1972"/>
      <c r="JQ25" s="1972"/>
      <c r="JR25" s="1972"/>
      <c r="JS25" s="1972"/>
      <c r="JT25" s="1972"/>
      <c r="JU25" s="1972"/>
      <c r="JV25" s="1972"/>
      <c r="JW25" s="1972"/>
      <c r="JX25" s="1972"/>
      <c r="JY25" s="1972"/>
      <c r="JZ25" s="1972"/>
      <c r="KA25" s="1972"/>
      <c r="KB25" s="1972"/>
      <c r="KC25" s="1972"/>
      <c r="KD25" s="1972"/>
      <c r="KE25" s="1972"/>
      <c r="KF25" s="1972"/>
      <c r="KG25" s="1972"/>
      <c r="KH25" s="1972"/>
      <c r="KI25" s="1972"/>
      <c r="KJ25" s="1972"/>
      <c r="KK25" s="1972"/>
      <c r="KL25" s="1972"/>
      <c r="KM25" s="1972"/>
      <c r="KN25" s="1972"/>
      <c r="KO25" s="1972"/>
      <c r="KP25" s="1972"/>
      <c r="KQ25" s="1972"/>
      <c r="KR25" s="1972"/>
      <c r="KS25" s="1972"/>
      <c r="KT25" s="1972"/>
      <c r="KU25" s="1972"/>
      <c r="KV25" s="1972"/>
      <c r="KW25" s="1972"/>
      <c r="KX25" s="1972"/>
      <c r="KY25" s="1972"/>
      <c r="KZ25" s="1972"/>
      <c r="LA25" s="1972"/>
      <c r="LB25" s="1972"/>
      <c r="LC25" s="1972"/>
      <c r="LD25" s="1972"/>
      <c r="LE25" s="1972"/>
      <c r="LF25" s="1972"/>
      <c r="LG25" s="1972"/>
      <c r="LH25" s="1972"/>
      <c r="LI25" s="1972"/>
      <c r="LJ25" s="1972"/>
      <c r="LK25" s="1972"/>
      <c r="LL25" s="1972"/>
      <c r="LM25" s="1972"/>
      <c r="LN25" s="1972"/>
      <c r="LO25" s="1972"/>
      <c r="LP25" s="1972"/>
      <c r="LQ25" s="1972"/>
      <c r="LR25" s="1972"/>
      <c r="LS25" s="1972"/>
      <c r="LT25" s="1972"/>
      <c r="LU25" s="1972"/>
      <c r="LV25" s="1972"/>
      <c r="LW25" s="1972"/>
      <c r="LX25" s="1972"/>
      <c r="LY25" s="1972"/>
      <c r="LZ25" s="1972"/>
      <c r="MA25" s="1972"/>
      <c r="MB25" s="1972"/>
      <c r="MC25" s="1972"/>
      <c r="MD25" s="1972"/>
      <c r="ME25" s="1972"/>
      <c r="MF25" s="1972"/>
      <c r="MG25" s="1972"/>
      <c r="MH25" s="1972"/>
      <c r="MI25" s="1972"/>
      <c r="MJ25" s="1972"/>
      <c r="MK25" s="1972"/>
      <c r="ML25" s="1972"/>
      <c r="MM25" s="1972"/>
      <c r="MN25" s="1972"/>
      <c r="MO25" s="1972"/>
      <c r="MP25" s="1972"/>
      <c r="MQ25" s="1972"/>
      <c r="MR25" s="1972"/>
      <c r="MS25" s="1972"/>
      <c r="MT25" s="1972"/>
      <c r="MU25" s="1972"/>
      <c r="MV25" s="1972"/>
      <c r="MW25" s="1972"/>
      <c r="MX25" s="1972"/>
      <c r="MY25" s="1972"/>
      <c r="MZ25" s="1972"/>
      <c r="NA25" s="1972"/>
      <c r="NB25" s="1972"/>
      <c r="NC25" s="1972"/>
      <c r="ND25" s="1972"/>
      <c r="NE25" s="1972"/>
      <c r="NF25" s="1972"/>
      <c r="NG25" s="1972"/>
      <c r="NH25" s="1972"/>
      <c r="NI25" s="1972"/>
      <c r="NJ25" s="1972"/>
      <c r="NK25" s="1972"/>
      <c r="NL25" s="1972"/>
      <c r="NM25" s="1972"/>
      <c r="NN25" s="1972"/>
      <c r="NO25" s="1972"/>
      <c r="NP25" s="1972"/>
      <c r="NQ25" s="1972"/>
      <c r="NR25" s="1972"/>
      <c r="NS25" s="1972"/>
      <c r="NT25" s="1972"/>
      <c r="NU25" s="1972"/>
      <c r="NV25" s="1972"/>
      <c r="NW25" s="1972"/>
      <c r="NX25" s="1972"/>
      <c r="NY25" s="1972"/>
      <c r="NZ25" s="1972"/>
      <c r="OA25" s="1972"/>
      <c r="OB25" s="1972"/>
      <c r="OC25" s="1972"/>
      <c r="OD25" s="1972"/>
      <c r="OE25" s="1972"/>
      <c r="OF25" s="1972"/>
      <c r="OG25" s="1972"/>
      <c r="OH25" s="1972"/>
      <c r="OI25" s="1972"/>
      <c r="OJ25" s="1972"/>
      <c r="OK25" s="1972"/>
      <c r="OL25" s="1972"/>
      <c r="OM25" s="1972"/>
      <c r="ON25" s="1972"/>
      <c r="OO25" s="1972"/>
      <c r="OP25" s="1972"/>
      <c r="OQ25" s="1972"/>
      <c r="OR25" s="1972"/>
      <c r="OS25" s="1972"/>
      <c r="OT25" s="1972"/>
      <c r="OU25" s="1972"/>
      <c r="OV25" s="1972"/>
      <c r="OW25" s="1972"/>
      <c r="OX25" s="1972"/>
      <c r="OY25" s="1972"/>
      <c r="OZ25" s="1972"/>
      <c r="PA25" s="1972"/>
      <c r="PB25" s="1972"/>
      <c r="PC25" s="1972"/>
      <c r="PD25" s="1972"/>
      <c r="PE25" s="1972"/>
      <c r="PF25" s="1972"/>
      <c r="PG25" s="1972"/>
      <c r="PH25" s="1972"/>
      <c r="PI25" s="1972"/>
      <c r="PJ25" s="1972"/>
      <c r="PK25" s="1972"/>
      <c r="PL25" s="1972"/>
      <c r="PM25" s="1972"/>
      <c r="PN25" s="1972"/>
      <c r="PO25" s="1972"/>
      <c r="PP25" s="1972"/>
      <c r="PQ25" s="1972"/>
      <c r="PR25" s="1972"/>
      <c r="PS25" s="1972"/>
      <c r="PT25" s="1972"/>
      <c r="PU25" s="1972"/>
      <c r="PV25" s="1972"/>
      <c r="PW25" s="1972"/>
      <c r="PX25" s="1972"/>
      <c r="PY25" s="1972"/>
      <c r="PZ25" s="1972"/>
      <c r="QA25" s="1972"/>
      <c r="QB25" s="1972"/>
      <c r="QC25" s="1972"/>
      <c r="QD25" s="1972"/>
      <c r="QE25" s="1972"/>
      <c r="QF25" s="1972"/>
      <c r="QG25" s="1972"/>
      <c r="QH25" s="1972"/>
      <c r="QI25" s="1972"/>
      <c r="QJ25" s="1972"/>
      <c r="QK25" s="1972"/>
      <c r="QL25" s="1972"/>
      <c r="QM25" s="1972"/>
      <c r="QN25" s="1972"/>
      <c r="QO25" s="1972"/>
      <c r="QP25" s="1972"/>
      <c r="QQ25" s="1972"/>
      <c r="QR25" s="1972"/>
      <c r="QS25" s="1972"/>
      <c r="QT25" s="1972"/>
      <c r="QU25" s="1972"/>
      <c r="QV25" s="1972"/>
      <c r="QW25" s="1972"/>
      <c r="QX25" s="1972"/>
      <c r="QY25" s="1972"/>
      <c r="QZ25" s="1972"/>
      <c r="RA25" s="1972"/>
      <c r="RB25" s="1972"/>
      <c r="RC25" s="1972"/>
      <c r="RD25" s="1972"/>
      <c r="RE25" s="1972"/>
      <c r="RF25" s="1972"/>
      <c r="RG25" s="1972"/>
      <c r="RH25" s="1972"/>
      <c r="RI25" s="1972"/>
      <c r="RJ25" s="1972"/>
      <c r="RK25" s="1972"/>
      <c r="RL25" s="1972"/>
      <c r="RM25" s="1972"/>
      <c r="RN25" s="1972"/>
      <c r="RO25" s="1972"/>
      <c r="RP25" s="1972"/>
      <c r="RQ25" s="1972"/>
      <c r="RR25" s="1972"/>
      <c r="RS25" s="1972"/>
      <c r="RT25" s="1972"/>
      <c r="RU25" s="1972"/>
      <c r="RV25" s="1972"/>
      <c r="RW25" s="1972"/>
      <c r="RX25" s="1972"/>
      <c r="RY25" s="1972"/>
      <c r="RZ25" s="1972"/>
      <c r="SA25" s="1972"/>
      <c r="SB25" s="1972"/>
      <c r="SC25" s="1972"/>
      <c r="SD25" s="1972"/>
      <c r="SE25" s="1972"/>
      <c r="SF25" s="1972"/>
      <c r="SG25" s="1972"/>
      <c r="SH25" s="1972"/>
      <c r="SI25" s="1972"/>
      <c r="SJ25" s="1972"/>
      <c r="SK25" s="1972"/>
      <c r="SL25" s="1972"/>
      <c r="SM25" s="1972"/>
      <c r="SN25" s="1972"/>
      <c r="SO25" s="1972"/>
      <c r="SP25" s="1972"/>
      <c r="SQ25" s="1972"/>
      <c r="SR25" s="1972"/>
      <c r="SS25" s="1972"/>
      <c r="ST25" s="1972"/>
      <c r="SU25" s="1972"/>
      <c r="SV25" s="1972"/>
      <c r="SW25" s="1972"/>
      <c r="SX25" s="1972"/>
      <c r="SY25" s="1972"/>
      <c r="SZ25" s="1972"/>
      <c r="TA25" s="1972"/>
      <c r="TB25" s="1972"/>
      <c r="TC25" s="1972"/>
      <c r="TD25" s="1972"/>
      <c r="TE25" s="1972"/>
      <c r="TF25" s="1972"/>
      <c r="TG25" s="1972"/>
      <c r="TH25" s="1972"/>
      <c r="TI25" s="1972"/>
      <c r="TJ25" s="1972"/>
      <c r="TK25" s="1972"/>
      <c r="TL25" s="1972"/>
      <c r="TM25" s="1972"/>
      <c r="TN25" s="1972"/>
      <c r="TO25" s="1972"/>
      <c r="TP25" s="1972"/>
      <c r="TQ25" s="1972"/>
      <c r="TR25" s="1972"/>
      <c r="TS25" s="1972"/>
      <c r="TT25" s="1972"/>
      <c r="TU25" s="1972"/>
      <c r="TV25" s="1972"/>
      <c r="TW25" s="1972"/>
      <c r="TX25" s="1972"/>
      <c r="TY25" s="1972"/>
      <c r="TZ25" s="1972"/>
      <c r="UA25" s="1972"/>
      <c r="UB25" s="1972"/>
      <c r="UC25" s="1972"/>
      <c r="UD25" s="1972"/>
      <c r="UE25" s="1972"/>
      <c r="UF25" s="1972"/>
      <c r="UG25" s="1972"/>
      <c r="UH25" s="1972"/>
      <c r="UI25" s="1972"/>
      <c r="UJ25" s="1972"/>
      <c r="UK25" s="1972"/>
      <c r="UL25" s="1972"/>
      <c r="UM25" s="1972"/>
      <c r="UN25" s="1972"/>
      <c r="UO25" s="1972"/>
      <c r="UP25" s="1972"/>
      <c r="UQ25" s="1972"/>
      <c r="UR25" s="1972"/>
      <c r="US25" s="1972"/>
      <c r="UT25" s="1972"/>
      <c r="UU25" s="1972"/>
      <c r="UV25" s="1972"/>
      <c r="UW25" s="1972"/>
      <c r="UX25" s="1972"/>
      <c r="UY25" s="1972"/>
      <c r="UZ25" s="1972"/>
      <c r="VA25" s="1972"/>
      <c r="VB25" s="1972"/>
      <c r="VC25" s="1972"/>
      <c r="VD25" s="1972"/>
      <c r="VE25" s="1972"/>
      <c r="VF25" s="1972"/>
      <c r="VG25" s="1972"/>
      <c r="VH25" s="1972"/>
      <c r="VI25" s="1972"/>
      <c r="VJ25" s="1972"/>
      <c r="VK25" s="1972"/>
      <c r="VL25" s="1972"/>
      <c r="VM25" s="1972"/>
      <c r="VN25" s="1972"/>
      <c r="VO25" s="1972"/>
      <c r="VP25" s="1972"/>
      <c r="VQ25" s="1972"/>
      <c r="VR25" s="1972"/>
      <c r="VS25" s="1972"/>
      <c r="VT25" s="1972"/>
      <c r="VU25" s="1972"/>
      <c r="VV25" s="1972"/>
      <c r="VW25" s="1972"/>
      <c r="VX25" s="1972"/>
      <c r="VY25" s="1972"/>
      <c r="VZ25" s="1972"/>
      <c r="WA25" s="1972"/>
      <c r="WB25" s="1972"/>
      <c r="WC25" s="1972"/>
      <c r="WD25" s="1972"/>
      <c r="WE25" s="1972"/>
      <c r="WF25" s="1972"/>
      <c r="WG25" s="1972"/>
      <c r="WH25" s="1972"/>
      <c r="WI25" s="1972"/>
      <c r="WJ25" s="1972"/>
      <c r="WK25" s="1972"/>
      <c r="WL25" s="1972"/>
      <c r="WM25" s="1972"/>
      <c r="WN25" s="1972"/>
      <c r="WO25" s="1972"/>
      <c r="WP25" s="1972"/>
      <c r="WQ25" s="1972"/>
      <c r="WR25" s="1972"/>
      <c r="WS25" s="1972"/>
      <c r="WT25" s="1972"/>
      <c r="WU25" s="1972"/>
      <c r="WV25" s="1972"/>
      <c r="WW25" s="1972"/>
      <c r="WX25" s="1972"/>
      <c r="WY25" s="1972"/>
      <c r="WZ25" s="1972"/>
      <c r="XA25" s="1972"/>
      <c r="XB25" s="1972"/>
      <c r="XC25" s="1972"/>
      <c r="XD25" s="1972"/>
      <c r="XE25" s="1972"/>
      <c r="XF25" s="1972"/>
      <c r="XG25" s="1972"/>
      <c r="XH25" s="1972"/>
      <c r="XI25" s="1972"/>
      <c r="XJ25" s="1972"/>
      <c r="XK25" s="1972"/>
      <c r="XL25" s="1972"/>
      <c r="XM25" s="1972"/>
      <c r="XN25" s="1972"/>
      <c r="XO25" s="1972"/>
      <c r="XP25" s="1972"/>
      <c r="XQ25" s="1972"/>
      <c r="XR25" s="1972"/>
      <c r="XS25" s="1972"/>
      <c r="XT25" s="1972"/>
      <c r="XU25" s="1972"/>
      <c r="XV25" s="1972"/>
      <c r="XW25" s="1972"/>
      <c r="XX25" s="1972"/>
      <c r="XY25" s="1972"/>
      <c r="XZ25" s="1972"/>
      <c r="YA25" s="1972"/>
      <c r="YB25" s="1972"/>
      <c r="YC25" s="1972"/>
      <c r="YD25" s="1972"/>
      <c r="YE25" s="1972"/>
      <c r="YF25" s="1972"/>
      <c r="YG25" s="1972"/>
      <c r="YH25" s="1972"/>
      <c r="YI25" s="1972"/>
      <c r="YJ25" s="1972"/>
      <c r="YK25" s="1972"/>
      <c r="YL25" s="1972"/>
      <c r="YM25" s="1972"/>
      <c r="YN25" s="1972"/>
      <c r="YO25" s="1972"/>
      <c r="YP25" s="1972"/>
      <c r="YQ25" s="1972"/>
      <c r="YR25" s="1972"/>
      <c r="YS25" s="1972"/>
      <c r="YT25" s="1972"/>
      <c r="YU25" s="1972"/>
      <c r="YV25" s="1972"/>
      <c r="YW25" s="1972"/>
      <c r="YX25" s="1972"/>
      <c r="YY25" s="1972"/>
      <c r="YZ25" s="1972"/>
      <c r="ZA25" s="1972"/>
      <c r="ZB25" s="1972"/>
      <c r="ZC25" s="1972"/>
      <c r="ZD25" s="1972"/>
      <c r="ZE25" s="1972"/>
      <c r="ZF25" s="1972"/>
      <c r="ZG25" s="1972"/>
      <c r="ZH25" s="1972"/>
      <c r="ZI25" s="1972"/>
      <c r="ZJ25" s="1972"/>
      <c r="ZK25" s="1972"/>
      <c r="ZL25" s="1972"/>
      <c r="ZM25" s="1972"/>
      <c r="ZN25" s="1972"/>
      <c r="ZO25" s="1972"/>
      <c r="ZP25" s="1972"/>
      <c r="ZQ25" s="1972"/>
      <c r="ZR25" s="1972"/>
      <c r="ZS25" s="1972"/>
      <c r="ZT25" s="1972"/>
      <c r="ZU25" s="1972"/>
      <c r="ZV25" s="1972"/>
      <c r="ZW25" s="1972"/>
      <c r="ZX25" s="1972"/>
      <c r="ZY25" s="1972"/>
      <c r="ZZ25" s="1972"/>
      <c r="AAA25" s="1972"/>
      <c r="AAB25" s="1972"/>
      <c r="AAC25" s="1972"/>
      <c r="AAD25" s="1972"/>
      <c r="AAE25" s="1972"/>
      <c r="AAF25" s="1972"/>
      <c r="AAG25" s="1972"/>
      <c r="AAH25" s="1972"/>
      <c r="AAI25" s="1972"/>
      <c r="AAJ25" s="1972"/>
      <c r="AAK25" s="1972"/>
      <c r="AAL25" s="1972"/>
      <c r="AAM25" s="1972"/>
      <c r="AAN25" s="1972"/>
      <c r="AAO25" s="1972"/>
      <c r="AAP25" s="1972"/>
      <c r="AAQ25" s="1972"/>
      <c r="AAR25" s="1972"/>
      <c r="AAS25" s="1972"/>
      <c r="AAT25" s="1972"/>
      <c r="AAU25" s="1972"/>
      <c r="AAV25" s="1972"/>
      <c r="AAW25" s="1972"/>
      <c r="AAX25" s="1972"/>
      <c r="AAY25" s="1972"/>
      <c r="AAZ25" s="1972"/>
      <c r="ABA25" s="1972"/>
      <c r="ABB25" s="1972"/>
      <c r="ABC25" s="1972"/>
      <c r="ABD25" s="1972"/>
      <c r="ABE25" s="1972"/>
      <c r="ABF25" s="1972"/>
      <c r="ABG25" s="1972"/>
      <c r="ABH25" s="1972"/>
      <c r="ABI25" s="1972"/>
      <c r="ABJ25" s="1972"/>
      <c r="ABK25" s="1972"/>
      <c r="ABL25" s="1972"/>
      <c r="ABM25" s="1972"/>
      <c r="ABN25" s="1972"/>
      <c r="ABO25" s="1972"/>
      <c r="ABP25" s="1972"/>
      <c r="ABQ25" s="1972"/>
      <c r="ABR25" s="1972"/>
      <c r="ABS25" s="1972"/>
      <c r="ABT25" s="1972"/>
      <c r="ABU25" s="1972"/>
      <c r="ABV25" s="1972"/>
      <c r="ABW25" s="1972"/>
      <c r="ABX25" s="1972"/>
      <c r="ABY25" s="1972"/>
      <c r="ABZ25" s="1972"/>
      <c r="ACA25" s="1972"/>
      <c r="ACB25" s="1972"/>
      <c r="ACC25" s="1972"/>
      <c r="ACD25" s="1972"/>
      <c r="ACE25" s="1972"/>
      <c r="ACF25" s="1972"/>
      <c r="ACG25" s="1972"/>
      <c r="ACH25" s="1972"/>
      <c r="ACI25" s="1972"/>
      <c r="ACJ25" s="1972"/>
      <c r="ACK25" s="1972"/>
      <c r="ACL25" s="1972"/>
      <c r="ACM25" s="1972"/>
      <c r="ACN25" s="1972"/>
      <c r="ACO25" s="1972"/>
      <c r="ACP25" s="1972"/>
      <c r="ACQ25" s="1972"/>
      <c r="ACR25" s="1972"/>
      <c r="ACS25" s="1972"/>
      <c r="ACT25" s="1972"/>
      <c r="ACU25" s="1972"/>
      <c r="ACV25" s="1972"/>
      <c r="ACW25" s="1972"/>
      <c r="ACX25" s="1972"/>
      <c r="ACY25" s="1972"/>
      <c r="ACZ25" s="1972"/>
      <c r="ADA25" s="1972"/>
      <c r="ADB25" s="1972"/>
      <c r="ADC25" s="1972"/>
      <c r="ADD25" s="1972"/>
      <c r="ADE25" s="1972"/>
      <c r="ADF25" s="1972"/>
      <c r="ADG25" s="1972"/>
      <c r="ADH25" s="1972"/>
      <c r="ADI25" s="1972"/>
      <c r="ADJ25" s="1972"/>
      <c r="ADK25" s="1972"/>
      <c r="ADL25" s="1972"/>
      <c r="ADM25" s="1972"/>
      <c r="ADN25" s="1972"/>
      <c r="ADO25" s="1972"/>
      <c r="ADP25" s="1972"/>
      <c r="ADQ25" s="1972"/>
      <c r="ADR25" s="1972"/>
      <c r="ADS25" s="1972"/>
      <c r="ADT25" s="1972"/>
      <c r="ADU25" s="1972"/>
      <c r="ADV25" s="1972"/>
      <c r="ADW25" s="1972"/>
      <c r="ADX25" s="1972"/>
      <c r="ADY25" s="1972"/>
      <c r="ADZ25" s="1972"/>
      <c r="AEA25" s="1972"/>
      <c r="AEB25" s="1972"/>
      <c r="AEC25" s="1972"/>
      <c r="AED25" s="1972"/>
      <c r="AEE25" s="1972"/>
      <c r="AEF25" s="1972"/>
      <c r="AEG25" s="1972"/>
      <c r="AEH25" s="1972"/>
      <c r="AEI25" s="1972"/>
      <c r="AEJ25" s="1972"/>
      <c r="AEK25" s="1972"/>
      <c r="AEL25" s="1972"/>
      <c r="AEM25" s="1972"/>
      <c r="AEN25" s="1972"/>
      <c r="AEO25" s="1972"/>
      <c r="AEP25" s="1972"/>
      <c r="AEQ25" s="1972"/>
      <c r="AER25" s="1972"/>
      <c r="AES25" s="1972"/>
      <c r="AET25" s="1972"/>
      <c r="AEU25" s="1972"/>
      <c r="AEV25" s="1972"/>
      <c r="AEW25" s="1972"/>
      <c r="AEX25" s="1972"/>
      <c r="AEY25" s="1972"/>
      <c r="AEZ25" s="1972"/>
      <c r="AFA25" s="1972"/>
      <c r="AFB25" s="1972"/>
      <c r="AFC25" s="1972"/>
      <c r="AFD25" s="1972"/>
      <c r="AFE25" s="1972"/>
      <c r="AFF25" s="1972"/>
      <c r="AFG25" s="1972"/>
      <c r="AFH25" s="1972"/>
      <c r="AFI25" s="1972"/>
      <c r="AFJ25" s="1972"/>
      <c r="AFK25" s="1972"/>
      <c r="AFL25" s="1972"/>
      <c r="AFM25" s="1972"/>
      <c r="AFN25" s="1972"/>
      <c r="AFO25" s="1972"/>
      <c r="AFP25" s="1972"/>
      <c r="AFQ25" s="1972"/>
      <c r="AFR25" s="1972"/>
      <c r="AFS25" s="1972"/>
      <c r="AFT25" s="1972"/>
      <c r="AFU25" s="1972"/>
      <c r="AFV25" s="1972"/>
      <c r="AFW25" s="1972"/>
      <c r="AFX25" s="1972"/>
      <c r="AFY25" s="1972"/>
      <c r="AFZ25" s="1972"/>
      <c r="AGA25" s="1972"/>
      <c r="AGB25" s="1972"/>
      <c r="AGC25" s="1972"/>
      <c r="AGD25" s="1972"/>
      <c r="AGE25" s="1972"/>
      <c r="AGF25" s="1972"/>
      <c r="AGG25" s="1972"/>
      <c r="AGH25" s="1972"/>
      <c r="AGI25" s="1972"/>
      <c r="AGJ25" s="1972"/>
      <c r="AGK25" s="1972"/>
      <c r="AGL25" s="1972"/>
      <c r="AGM25" s="1972"/>
      <c r="AGN25" s="1972"/>
      <c r="AGO25" s="1972"/>
      <c r="AGP25" s="1972"/>
      <c r="AGQ25" s="1972"/>
      <c r="AGR25" s="1972"/>
      <c r="AGS25" s="1972"/>
      <c r="AGT25" s="1972"/>
      <c r="AGU25" s="1972"/>
      <c r="AGV25" s="1972"/>
      <c r="AGW25" s="1972"/>
      <c r="AGX25" s="1972"/>
      <c r="AGY25" s="1972"/>
      <c r="AGZ25" s="1972"/>
      <c r="AHA25" s="1972"/>
      <c r="AHB25" s="1972"/>
      <c r="AHC25" s="1972"/>
      <c r="AHD25" s="1972"/>
      <c r="AHE25" s="1972"/>
      <c r="AHF25" s="1972"/>
      <c r="AHG25" s="1972"/>
      <c r="AHH25" s="1972"/>
      <c r="AHI25" s="1972"/>
      <c r="AHJ25" s="1972"/>
      <c r="AHK25" s="1972"/>
      <c r="AHL25" s="1972"/>
      <c r="AHM25" s="1972"/>
      <c r="AHN25" s="1972"/>
      <c r="AHO25" s="1972"/>
      <c r="AHP25" s="1972"/>
      <c r="AHQ25" s="1972"/>
      <c r="AHR25" s="1972"/>
      <c r="AHS25" s="1972"/>
      <c r="AHT25" s="1972"/>
      <c r="AHU25" s="1972"/>
      <c r="AHV25" s="1972"/>
      <c r="AHW25" s="1972"/>
      <c r="AHX25" s="1972"/>
      <c r="AHY25" s="1972"/>
      <c r="AHZ25" s="1972"/>
      <c r="AIA25" s="1972"/>
      <c r="AIB25" s="1972"/>
      <c r="AIC25" s="1972"/>
      <c r="AID25" s="1972"/>
      <c r="AIE25" s="1972"/>
      <c r="AIF25" s="1972"/>
      <c r="AIG25" s="1972"/>
      <c r="AIH25" s="1972"/>
      <c r="AII25" s="1972"/>
      <c r="AIJ25" s="1972"/>
      <c r="AIK25" s="1972"/>
      <c r="AIL25" s="1972"/>
      <c r="AIM25" s="1972"/>
      <c r="AIN25" s="1972"/>
      <c r="AIO25" s="1972"/>
      <c r="AIP25" s="1972"/>
      <c r="AIQ25" s="1972"/>
      <c r="AIR25" s="1972"/>
      <c r="AIS25" s="1972"/>
      <c r="AIT25" s="1972"/>
      <c r="AIU25" s="1972"/>
      <c r="AIV25" s="1972"/>
      <c r="AIW25" s="1972"/>
      <c r="AIX25" s="1972"/>
      <c r="AIY25" s="1972"/>
      <c r="AIZ25" s="1972"/>
      <c r="AJA25" s="1972"/>
      <c r="AJB25" s="1972"/>
      <c r="AJC25" s="1972"/>
      <c r="AJD25" s="1972"/>
      <c r="AJE25" s="1972"/>
      <c r="AJF25" s="1972"/>
      <c r="AJG25" s="1972"/>
      <c r="AJH25" s="1972"/>
      <c r="AJI25" s="1972"/>
      <c r="AJJ25" s="1972"/>
      <c r="AJK25" s="1972"/>
      <c r="AJL25" s="1972"/>
      <c r="AJM25" s="1972"/>
      <c r="AJN25" s="1972"/>
      <c r="AJO25" s="1972"/>
      <c r="AJP25" s="1972"/>
      <c r="AJQ25" s="1972"/>
      <c r="AJR25" s="1972"/>
      <c r="AJS25" s="1972"/>
      <c r="AJT25" s="1972"/>
      <c r="AJU25" s="1972"/>
      <c r="AJV25" s="1972"/>
      <c r="AJW25" s="1972"/>
      <c r="AJX25" s="1972"/>
      <c r="AJY25" s="1972"/>
      <c r="AJZ25" s="1972"/>
      <c r="AKA25" s="1972"/>
      <c r="AKB25" s="1972"/>
      <c r="AKC25" s="1972"/>
      <c r="AKD25" s="1972"/>
      <c r="AKE25" s="1972"/>
      <c r="AKF25" s="1972"/>
      <c r="AKG25" s="1972"/>
      <c r="AKH25" s="1972"/>
      <c r="AKI25" s="1972"/>
      <c r="AKJ25" s="1972"/>
      <c r="AKK25" s="1972"/>
      <c r="AKL25" s="1972"/>
      <c r="AKM25" s="1972"/>
      <c r="AKN25" s="1972"/>
      <c r="AKO25" s="1972"/>
      <c r="AKP25" s="1972"/>
      <c r="AKQ25" s="1972"/>
      <c r="AKR25" s="1972"/>
      <c r="AKS25" s="1972"/>
      <c r="AKT25" s="1972"/>
      <c r="AKU25" s="1972"/>
      <c r="AKV25" s="1972"/>
      <c r="AKW25" s="1972"/>
      <c r="AKX25" s="1972"/>
      <c r="AKY25" s="1972"/>
      <c r="AKZ25" s="1972"/>
      <c r="ALA25" s="1972"/>
      <c r="ALB25" s="1972"/>
      <c r="ALC25" s="1972"/>
      <c r="ALD25" s="1972"/>
      <c r="ALE25" s="1972"/>
      <c r="ALF25" s="1972"/>
      <c r="ALG25" s="1972"/>
      <c r="ALH25" s="1972"/>
      <c r="ALI25" s="1972"/>
      <c r="ALJ25" s="1972"/>
      <c r="ALK25" s="1972"/>
      <c r="ALL25" s="1972"/>
      <c r="ALM25" s="1972"/>
      <c r="ALN25" s="1972"/>
      <c r="ALO25" s="1972"/>
      <c r="ALP25" s="1972"/>
      <c r="ALQ25" s="1972"/>
      <c r="ALR25" s="1972"/>
      <c r="ALS25" s="1972"/>
      <c r="ALT25" s="1972"/>
      <c r="ALU25" s="1972"/>
      <c r="ALV25" s="1972"/>
      <c r="ALW25" s="1972"/>
      <c r="ALX25" s="1972"/>
      <c r="ALY25" s="1972"/>
      <c r="ALZ25" s="1972"/>
      <c r="AMA25" s="1972"/>
      <c r="AMB25" s="1972"/>
      <c r="AMC25" s="1972"/>
      <c r="AMD25" s="1972"/>
      <c r="AME25" s="1972"/>
      <c r="AMF25" s="1972"/>
      <c r="AMG25" s="1972"/>
      <c r="AMH25" s="1972"/>
      <c r="AMI25" s="1972"/>
      <c r="AMJ25" s="1972"/>
    </row>
    <row r="26" spans="1:1024" s="1974" customFormat="1" ht="30.75" customHeight="1">
      <c r="A26" s="83" t="s">
        <v>2724</v>
      </c>
      <c r="B26" s="639"/>
      <c r="C26" s="2202"/>
      <c r="D26" s="2319"/>
      <c r="E26" s="638"/>
      <c r="F26" s="2177"/>
      <c r="G26" s="1933" t="s">
        <v>2712</v>
      </c>
      <c r="H26" s="1933">
        <v>25</v>
      </c>
      <c r="I26" s="1933">
        <v>2000</v>
      </c>
      <c r="J26" s="1933">
        <v>0.32</v>
      </c>
      <c r="K26" s="1933">
        <v>0.02</v>
      </c>
      <c r="L26" s="1947" t="s">
        <v>327</v>
      </c>
      <c r="M26" s="1933">
        <v>315</v>
      </c>
      <c r="N26" s="102">
        <v>345</v>
      </c>
      <c r="O26" s="1922"/>
      <c r="P26" s="1922"/>
      <c r="Q26" s="1263"/>
      <c r="R26" s="1942"/>
      <c r="S26" s="1943"/>
      <c r="T26" s="1922"/>
      <c r="U26" s="1922"/>
      <c r="V26" s="1922"/>
      <c r="W26" s="1943"/>
      <c r="X26" s="1943"/>
      <c r="Y26" s="1943"/>
      <c r="Z26" s="1943"/>
      <c r="AA26" s="1943"/>
      <c r="AB26" s="1943"/>
      <c r="AC26" s="1943"/>
      <c r="AD26" s="1943"/>
      <c r="AE26" s="1943"/>
      <c r="AF26" s="1943"/>
      <c r="AG26" s="1943"/>
      <c r="AH26" s="1943"/>
      <c r="AI26" s="1943"/>
      <c r="AJ26" s="1943"/>
      <c r="AK26" s="1943"/>
      <c r="AL26" s="1943"/>
      <c r="AM26" s="1943"/>
      <c r="AN26" s="1943"/>
      <c r="AO26" s="1943"/>
      <c r="AP26" s="1943"/>
      <c r="AQ26" s="1943"/>
      <c r="AR26" s="1943"/>
      <c r="AS26" s="1943"/>
      <c r="AT26" s="1943"/>
      <c r="AU26" s="1943"/>
      <c r="AV26" s="1943"/>
      <c r="AW26" s="1943"/>
      <c r="AX26" s="1943"/>
      <c r="AY26" s="1943"/>
      <c r="AZ26" s="1943"/>
      <c r="BA26" s="1943"/>
      <c r="BB26" s="1943"/>
      <c r="BC26" s="1943"/>
      <c r="BD26" s="1943"/>
      <c r="BE26" s="1943"/>
      <c r="BF26" s="1943"/>
      <c r="BG26" s="1943"/>
      <c r="BH26" s="1943"/>
      <c r="BI26" s="1943"/>
      <c r="BJ26" s="1943"/>
      <c r="BK26" s="1943"/>
      <c r="BL26" s="1943"/>
      <c r="BM26" s="1943"/>
      <c r="BN26" s="1943"/>
      <c r="BO26" s="1943"/>
      <c r="BP26" s="1943"/>
      <c r="BQ26" s="1943"/>
      <c r="BR26" s="1943"/>
      <c r="BS26" s="1943"/>
      <c r="BT26" s="1943"/>
      <c r="BU26" s="1943"/>
      <c r="BV26" s="1943"/>
      <c r="BW26" s="1943"/>
      <c r="BX26" s="1943"/>
      <c r="BY26" s="1943"/>
      <c r="BZ26" s="1943"/>
      <c r="CA26" s="1943"/>
      <c r="CB26" s="1943"/>
      <c r="CC26" s="1943"/>
      <c r="CD26" s="1943"/>
      <c r="CE26" s="1943"/>
      <c r="CF26" s="1943"/>
      <c r="CG26" s="1943"/>
      <c r="CH26" s="1943"/>
      <c r="CI26" s="1943"/>
      <c r="CJ26" s="1943"/>
      <c r="CK26" s="1943"/>
      <c r="CL26" s="1943"/>
      <c r="CM26" s="1943"/>
      <c r="CN26" s="1943"/>
      <c r="CO26" s="1943"/>
      <c r="CP26" s="1943"/>
      <c r="CQ26" s="1943"/>
      <c r="CR26" s="1943"/>
      <c r="CS26" s="1943"/>
      <c r="CT26" s="1943"/>
      <c r="CU26" s="1943"/>
      <c r="CV26" s="1943"/>
      <c r="CW26" s="1943"/>
      <c r="CX26" s="1943"/>
      <c r="CY26" s="1943"/>
      <c r="CZ26" s="1943"/>
      <c r="DA26" s="1943"/>
      <c r="DB26" s="1943"/>
      <c r="DC26" s="1943"/>
      <c r="DD26" s="1943"/>
      <c r="DE26" s="1943"/>
      <c r="DF26" s="1943"/>
      <c r="DG26" s="1943"/>
      <c r="DH26" s="1943"/>
      <c r="DI26" s="1943"/>
      <c r="DJ26" s="1943"/>
      <c r="DK26" s="1943"/>
      <c r="DL26" s="1943"/>
      <c r="DM26" s="1943"/>
      <c r="DN26" s="1943"/>
      <c r="DO26" s="1943"/>
      <c r="DP26" s="1943"/>
      <c r="DQ26" s="1943"/>
      <c r="DR26" s="1943"/>
      <c r="DS26" s="1943"/>
      <c r="DT26" s="1943"/>
      <c r="DU26" s="1943"/>
      <c r="DV26" s="1943"/>
      <c r="DW26" s="1943"/>
      <c r="DX26" s="1943"/>
      <c r="DY26" s="1943"/>
      <c r="DZ26" s="1943"/>
      <c r="EA26" s="1943"/>
      <c r="EB26" s="1943"/>
      <c r="EC26" s="1943"/>
      <c r="ED26" s="1943"/>
      <c r="EE26" s="1943"/>
      <c r="EF26" s="1943"/>
      <c r="EG26" s="1943"/>
      <c r="EH26" s="1943"/>
      <c r="EI26" s="1943"/>
      <c r="EJ26" s="1943"/>
      <c r="EK26" s="1943"/>
      <c r="EL26" s="1943"/>
      <c r="EM26" s="1943"/>
      <c r="EN26" s="1943"/>
      <c r="EO26" s="1943"/>
      <c r="EP26" s="1943"/>
      <c r="EQ26" s="1943"/>
      <c r="ER26" s="1943"/>
      <c r="ES26" s="1943"/>
      <c r="ET26" s="1943"/>
      <c r="EU26" s="1943"/>
      <c r="EV26" s="1943"/>
      <c r="EW26" s="1943"/>
      <c r="EX26" s="1943"/>
      <c r="EY26" s="1943"/>
      <c r="EZ26" s="1943"/>
      <c r="FA26" s="1943"/>
      <c r="FB26" s="1943"/>
      <c r="FC26" s="1943"/>
      <c r="FD26" s="1943"/>
      <c r="FE26" s="1943"/>
      <c r="FF26" s="1943"/>
      <c r="FG26" s="1943"/>
      <c r="FH26" s="1943"/>
      <c r="FI26" s="1943"/>
      <c r="FJ26" s="1943"/>
      <c r="FK26" s="1943"/>
      <c r="FL26" s="1943"/>
      <c r="FM26" s="1943"/>
      <c r="FN26" s="1943"/>
      <c r="FO26" s="1943"/>
      <c r="FP26" s="1943"/>
      <c r="FQ26" s="1943"/>
      <c r="FR26" s="1943"/>
      <c r="FS26" s="1943"/>
      <c r="FT26" s="1943"/>
      <c r="FU26" s="1943"/>
      <c r="FV26" s="1943"/>
      <c r="FW26" s="1943"/>
      <c r="FX26" s="1943"/>
      <c r="FY26" s="1943"/>
      <c r="FZ26" s="1943"/>
      <c r="GA26" s="1943"/>
      <c r="GB26" s="1943"/>
      <c r="GC26" s="1943"/>
      <c r="GD26" s="1943"/>
      <c r="GE26" s="1943"/>
      <c r="GF26" s="1943"/>
      <c r="GG26" s="1943"/>
      <c r="GH26" s="1943"/>
      <c r="GI26" s="1943"/>
      <c r="GJ26" s="1943"/>
      <c r="GK26" s="1943"/>
      <c r="GL26" s="1943"/>
      <c r="GM26" s="1943"/>
      <c r="GN26" s="1943"/>
      <c r="GO26" s="1943"/>
      <c r="GP26" s="1943"/>
      <c r="GQ26" s="1943"/>
      <c r="GR26" s="1943"/>
      <c r="GS26" s="1943"/>
      <c r="GT26" s="1943"/>
      <c r="GU26" s="1943"/>
      <c r="GV26" s="1943"/>
      <c r="GW26" s="1943"/>
      <c r="GX26" s="1943"/>
      <c r="GY26" s="1943"/>
      <c r="GZ26" s="1943"/>
      <c r="HA26" s="1943"/>
      <c r="HB26" s="1943"/>
      <c r="HC26" s="1943"/>
      <c r="HD26" s="1943"/>
      <c r="HE26" s="1943"/>
      <c r="HF26" s="1943"/>
      <c r="HG26" s="1943"/>
      <c r="HH26" s="1943"/>
      <c r="HI26" s="1943"/>
      <c r="HJ26" s="1943"/>
      <c r="HK26" s="1943"/>
      <c r="HL26" s="1943"/>
      <c r="HM26" s="1943"/>
      <c r="HN26" s="1943"/>
      <c r="HO26" s="1943"/>
      <c r="HP26" s="1943"/>
      <c r="HQ26" s="1943"/>
      <c r="HR26" s="1943"/>
      <c r="HS26" s="1943"/>
      <c r="HT26" s="1943"/>
      <c r="HU26" s="1943"/>
      <c r="HV26" s="1943"/>
      <c r="HW26" s="1943"/>
      <c r="HX26" s="1943"/>
      <c r="HY26" s="1943"/>
      <c r="HZ26" s="1943"/>
      <c r="IA26" s="1943"/>
      <c r="IB26" s="1943"/>
      <c r="IC26" s="1943"/>
      <c r="ID26" s="1943"/>
      <c r="IE26" s="1943"/>
      <c r="IF26" s="1943"/>
      <c r="IG26" s="1943"/>
      <c r="IH26" s="1943"/>
      <c r="II26" s="1943"/>
      <c r="IJ26" s="1943"/>
      <c r="IK26" s="1943"/>
      <c r="IL26" s="1943"/>
      <c r="IM26" s="1943"/>
      <c r="IN26" s="1943"/>
      <c r="IO26" s="1943"/>
      <c r="IP26" s="1943"/>
      <c r="IQ26" s="1943"/>
      <c r="IR26" s="1943"/>
      <c r="IS26" s="1943"/>
      <c r="IT26" s="1943"/>
      <c r="IU26" s="1943"/>
      <c r="IV26" s="1943"/>
      <c r="IW26" s="1943"/>
      <c r="IX26" s="1943"/>
      <c r="IY26" s="1943"/>
      <c r="IZ26" s="1943"/>
      <c r="JA26" s="1943"/>
      <c r="JB26" s="1943"/>
      <c r="JC26" s="1943"/>
      <c r="JD26" s="1943"/>
      <c r="JE26" s="1943"/>
      <c r="JF26" s="1943"/>
      <c r="JG26" s="1943"/>
      <c r="JH26" s="1943"/>
      <c r="JI26" s="1943"/>
      <c r="JJ26" s="1943"/>
      <c r="JK26" s="1943"/>
      <c r="JL26" s="1943"/>
      <c r="JM26" s="1943"/>
      <c r="JN26" s="1943"/>
      <c r="JO26" s="1943"/>
      <c r="JP26" s="1943"/>
      <c r="JQ26" s="1943"/>
      <c r="JR26" s="1943"/>
      <c r="JS26" s="1943"/>
      <c r="JT26" s="1943"/>
      <c r="JU26" s="1943"/>
      <c r="JV26" s="1943"/>
      <c r="JW26" s="1943"/>
      <c r="JX26" s="1943"/>
      <c r="JY26" s="1943"/>
      <c r="JZ26" s="1943"/>
      <c r="KA26" s="1943"/>
      <c r="KB26" s="1943"/>
      <c r="KC26" s="1943"/>
      <c r="KD26" s="1943"/>
      <c r="KE26" s="1943"/>
      <c r="KF26" s="1943"/>
      <c r="KG26" s="1943"/>
      <c r="KH26" s="1943"/>
      <c r="KI26" s="1943"/>
      <c r="KJ26" s="1943"/>
      <c r="KK26" s="1943"/>
      <c r="KL26" s="1943"/>
      <c r="KM26" s="1943"/>
      <c r="KN26" s="1943"/>
      <c r="KO26" s="1943"/>
      <c r="KP26" s="1943"/>
      <c r="KQ26" s="1943"/>
      <c r="KR26" s="1943"/>
      <c r="KS26" s="1943"/>
      <c r="KT26" s="1943"/>
      <c r="KU26" s="1943"/>
      <c r="KV26" s="1943"/>
      <c r="KW26" s="1943"/>
      <c r="KX26" s="1943"/>
      <c r="KY26" s="1943"/>
      <c r="KZ26" s="1943"/>
      <c r="LA26" s="1943"/>
      <c r="LB26" s="1943"/>
      <c r="LC26" s="1943"/>
      <c r="LD26" s="1943"/>
      <c r="LE26" s="1943"/>
      <c r="LF26" s="1943"/>
      <c r="LG26" s="1943"/>
      <c r="LH26" s="1943"/>
      <c r="LI26" s="1943"/>
      <c r="LJ26" s="1943"/>
      <c r="LK26" s="1943"/>
      <c r="LL26" s="1943"/>
      <c r="LM26" s="1943"/>
      <c r="LN26" s="1943"/>
      <c r="LO26" s="1943"/>
      <c r="LP26" s="1943"/>
      <c r="LQ26" s="1943"/>
      <c r="LR26" s="1943"/>
      <c r="LS26" s="1943"/>
      <c r="LT26" s="1943"/>
      <c r="LU26" s="1943"/>
      <c r="LV26" s="1943"/>
      <c r="LW26" s="1943"/>
      <c r="LX26" s="1943"/>
      <c r="LY26" s="1943"/>
      <c r="LZ26" s="1943"/>
      <c r="MA26" s="1943"/>
      <c r="MB26" s="1943"/>
      <c r="MC26" s="1943"/>
      <c r="MD26" s="1943"/>
      <c r="ME26" s="1943"/>
      <c r="MF26" s="1943"/>
      <c r="MG26" s="1943"/>
      <c r="MH26" s="1943"/>
      <c r="MI26" s="1943"/>
      <c r="MJ26" s="1943"/>
      <c r="MK26" s="1943"/>
      <c r="ML26" s="1943"/>
      <c r="MM26" s="1943"/>
      <c r="MN26" s="1943"/>
      <c r="MO26" s="1943"/>
      <c r="MP26" s="1943"/>
      <c r="MQ26" s="1943"/>
      <c r="MR26" s="1943"/>
      <c r="MS26" s="1943"/>
      <c r="MT26" s="1943"/>
      <c r="MU26" s="1943"/>
      <c r="MV26" s="1943"/>
      <c r="MW26" s="1943"/>
      <c r="MX26" s="1943"/>
      <c r="MY26" s="1943"/>
      <c r="MZ26" s="1943"/>
      <c r="NA26" s="1943"/>
      <c r="NB26" s="1943"/>
      <c r="NC26" s="1943"/>
      <c r="ND26" s="1943"/>
      <c r="NE26" s="1943"/>
      <c r="NF26" s="1943"/>
      <c r="NG26" s="1943"/>
      <c r="NH26" s="1943"/>
      <c r="NI26" s="1943"/>
      <c r="NJ26" s="1943"/>
      <c r="NK26" s="1943"/>
      <c r="NL26" s="1943"/>
      <c r="NM26" s="1943"/>
      <c r="NN26" s="1943"/>
      <c r="NO26" s="1943"/>
      <c r="NP26" s="1943"/>
      <c r="NQ26" s="1943"/>
      <c r="NR26" s="1943"/>
      <c r="NS26" s="1943"/>
      <c r="NT26" s="1943"/>
      <c r="NU26" s="1943"/>
      <c r="NV26" s="1943"/>
      <c r="NW26" s="1943"/>
      <c r="NX26" s="1943"/>
      <c r="NY26" s="1943"/>
      <c r="NZ26" s="1943"/>
      <c r="OA26" s="1943"/>
      <c r="OB26" s="1943"/>
      <c r="OC26" s="1943"/>
      <c r="OD26" s="1943"/>
      <c r="OE26" s="1943"/>
      <c r="OF26" s="1943"/>
      <c r="OG26" s="1943"/>
      <c r="OH26" s="1943"/>
      <c r="OI26" s="1943"/>
      <c r="OJ26" s="1943"/>
      <c r="OK26" s="1943"/>
      <c r="OL26" s="1943"/>
      <c r="OM26" s="1943"/>
      <c r="ON26" s="1943"/>
      <c r="OO26" s="1943"/>
      <c r="OP26" s="1943"/>
      <c r="OQ26" s="1943"/>
      <c r="OR26" s="1943"/>
      <c r="OS26" s="1943"/>
      <c r="OT26" s="1943"/>
      <c r="OU26" s="1943"/>
      <c r="OV26" s="1943"/>
      <c r="OW26" s="1943"/>
      <c r="OX26" s="1943"/>
      <c r="OY26" s="1943"/>
      <c r="OZ26" s="1943"/>
      <c r="PA26" s="1943"/>
      <c r="PB26" s="1943"/>
      <c r="PC26" s="1943"/>
      <c r="PD26" s="1943"/>
      <c r="PE26" s="1943"/>
      <c r="PF26" s="1943"/>
      <c r="PG26" s="1943"/>
      <c r="PH26" s="1943"/>
      <c r="PI26" s="1943"/>
      <c r="PJ26" s="1943"/>
      <c r="PK26" s="1943"/>
      <c r="PL26" s="1943"/>
      <c r="PM26" s="1943"/>
      <c r="PN26" s="1943"/>
      <c r="PO26" s="1943"/>
      <c r="PP26" s="1943"/>
      <c r="PQ26" s="1943"/>
      <c r="PR26" s="1943"/>
      <c r="PS26" s="1943"/>
      <c r="PT26" s="1943"/>
      <c r="PU26" s="1943"/>
      <c r="PV26" s="1943"/>
      <c r="PW26" s="1943"/>
      <c r="PX26" s="1943"/>
      <c r="PY26" s="1943"/>
      <c r="PZ26" s="1943"/>
      <c r="QA26" s="1943"/>
      <c r="QB26" s="1943"/>
      <c r="QC26" s="1943"/>
      <c r="QD26" s="1943"/>
      <c r="QE26" s="1943"/>
      <c r="QF26" s="1943"/>
      <c r="QG26" s="1943"/>
      <c r="QH26" s="1943"/>
      <c r="QI26" s="1943"/>
      <c r="QJ26" s="1943"/>
      <c r="QK26" s="1943"/>
      <c r="QL26" s="1943"/>
      <c r="QM26" s="1943"/>
      <c r="QN26" s="1943"/>
      <c r="QO26" s="1943"/>
      <c r="QP26" s="1943"/>
      <c r="QQ26" s="1943"/>
      <c r="QR26" s="1943"/>
      <c r="QS26" s="1943"/>
      <c r="QT26" s="1943"/>
      <c r="QU26" s="1943"/>
      <c r="QV26" s="1943"/>
      <c r="QW26" s="1943"/>
      <c r="QX26" s="1943"/>
      <c r="QY26" s="1943"/>
      <c r="QZ26" s="1943"/>
      <c r="RA26" s="1943"/>
      <c r="RB26" s="1943"/>
      <c r="RC26" s="1943"/>
      <c r="RD26" s="1943"/>
      <c r="RE26" s="1943"/>
      <c r="RF26" s="1943"/>
      <c r="RG26" s="1943"/>
      <c r="RH26" s="1943"/>
      <c r="RI26" s="1943"/>
      <c r="RJ26" s="1943"/>
      <c r="RK26" s="1943"/>
      <c r="RL26" s="1943"/>
      <c r="RM26" s="1943"/>
      <c r="RN26" s="1943"/>
      <c r="RO26" s="1943"/>
      <c r="RP26" s="1943"/>
      <c r="RQ26" s="1943"/>
      <c r="RR26" s="1943"/>
      <c r="RS26" s="1943"/>
      <c r="RT26" s="1943"/>
      <c r="RU26" s="1943"/>
      <c r="RV26" s="1943"/>
      <c r="RW26" s="1943"/>
      <c r="RX26" s="1943"/>
      <c r="RY26" s="1943"/>
      <c r="RZ26" s="1943"/>
      <c r="SA26" s="1943"/>
      <c r="SB26" s="1943"/>
      <c r="SC26" s="1943"/>
      <c r="SD26" s="1943"/>
      <c r="SE26" s="1943"/>
      <c r="SF26" s="1943"/>
      <c r="SG26" s="1943"/>
      <c r="SH26" s="1943"/>
      <c r="SI26" s="1943"/>
      <c r="SJ26" s="1943"/>
      <c r="SK26" s="1943"/>
      <c r="SL26" s="1943"/>
      <c r="SM26" s="1943"/>
      <c r="SN26" s="1943"/>
      <c r="SO26" s="1943"/>
      <c r="SP26" s="1943"/>
      <c r="SQ26" s="1943"/>
      <c r="SR26" s="1943"/>
      <c r="SS26" s="1943"/>
      <c r="ST26" s="1943"/>
      <c r="SU26" s="1943"/>
      <c r="SV26" s="1943"/>
      <c r="SW26" s="1943"/>
      <c r="SX26" s="1943"/>
      <c r="SY26" s="1943"/>
      <c r="SZ26" s="1943"/>
      <c r="TA26" s="1943"/>
      <c r="TB26" s="1943"/>
      <c r="TC26" s="1943"/>
      <c r="TD26" s="1943"/>
      <c r="TE26" s="1943"/>
      <c r="TF26" s="1943"/>
      <c r="TG26" s="1943"/>
      <c r="TH26" s="1943"/>
      <c r="TI26" s="1943"/>
      <c r="TJ26" s="1943"/>
      <c r="TK26" s="1943"/>
      <c r="TL26" s="1943"/>
      <c r="TM26" s="1943"/>
      <c r="TN26" s="1943"/>
      <c r="TO26" s="1943"/>
      <c r="TP26" s="1943"/>
      <c r="TQ26" s="1943"/>
      <c r="TR26" s="1943"/>
      <c r="TS26" s="1943"/>
      <c r="TT26" s="1943"/>
      <c r="TU26" s="1943"/>
      <c r="TV26" s="1943"/>
      <c r="TW26" s="1943"/>
      <c r="TX26" s="1943"/>
      <c r="TY26" s="1943"/>
      <c r="TZ26" s="1943"/>
      <c r="UA26" s="1943"/>
      <c r="UB26" s="1943"/>
      <c r="UC26" s="1943"/>
      <c r="UD26" s="1943"/>
      <c r="UE26" s="1943"/>
      <c r="UF26" s="1943"/>
      <c r="UG26" s="1943"/>
      <c r="UH26" s="1943"/>
      <c r="UI26" s="1943"/>
      <c r="UJ26" s="1943"/>
      <c r="UK26" s="1943"/>
      <c r="UL26" s="1943"/>
      <c r="UM26" s="1943"/>
      <c r="UN26" s="1943"/>
      <c r="UO26" s="1943"/>
      <c r="UP26" s="1943"/>
      <c r="UQ26" s="1943"/>
      <c r="UR26" s="1943"/>
      <c r="US26" s="1943"/>
      <c r="UT26" s="1943"/>
      <c r="UU26" s="1943"/>
      <c r="UV26" s="1943"/>
      <c r="UW26" s="1943"/>
      <c r="UX26" s="1943"/>
      <c r="UY26" s="1943"/>
      <c r="UZ26" s="1943"/>
      <c r="VA26" s="1943"/>
      <c r="VB26" s="1943"/>
      <c r="VC26" s="1943"/>
      <c r="VD26" s="1943"/>
      <c r="VE26" s="1943"/>
      <c r="VF26" s="1943"/>
      <c r="VG26" s="1943"/>
      <c r="VH26" s="1943"/>
      <c r="VI26" s="1943"/>
      <c r="VJ26" s="1943"/>
      <c r="VK26" s="1943"/>
      <c r="VL26" s="1943"/>
      <c r="VM26" s="1943"/>
      <c r="VN26" s="1943"/>
      <c r="VO26" s="1943"/>
      <c r="VP26" s="1943"/>
      <c r="VQ26" s="1943"/>
      <c r="VR26" s="1943"/>
      <c r="VS26" s="1943"/>
      <c r="VT26" s="1943"/>
      <c r="VU26" s="1943"/>
      <c r="VV26" s="1943"/>
      <c r="VW26" s="1943"/>
      <c r="VX26" s="1943"/>
      <c r="VY26" s="1943"/>
      <c r="VZ26" s="1943"/>
      <c r="WA26" s="1943"/>
      <c r="WB26" s="1943"/>
      <c r="WC26" s="1943"/>
      <c r="WD26" s="1943"/>
      <c r="WE26" s="1943"/>
      <c r="WF26" s="1943"/>
      <c r="WG26" s="1943"/>
      <c r="WH26" s="1943"/>
      <c r="WI26" s="1943"/>
      <c r="WJ26" s="1943"/>
      <c r="WK26" s="1943"/>
      <c r="WL26" s="1943"/>
      <c r="WM26" s="1943"/>
      <c r="WN26" s="1943"/>
      <c r="WO26" s="1943"/>
      <c r="WP26" s="1943"/>
      <c r="WQ26" s="1943"/>
      <c r="WR26" s="1943"/>
      <c r="WS26" s="1943"/>
      <c r="WT26" s="1943"/>
      <c r="WU26" s="1943"/>
      <c r="WV26" s="1943"/>
      <c r="WW26" s="1943"/>
      <c r="WX26" s="1943"/>
      <c r="WY26" s="1943"/>
      <c r="WZ26" s="1943"/>
      <c r="XA26" s="1943"/>
      <c r="XB26" s="1943"/>
      <c r="XC26" s="1943"/>
      <c r="XD26" s="1943"/>
      <c r="XE26" s="1943"/>
      <c r="XF26" s="1943"/>
      <c r="XG26" s="1943"/>
      <c r="XH26" s="1943"/>
      <c r="XI26" s="1943"/>
      <c r="XJ26" s="1943"/>
      <c r="XK26" s="1943"/>
      <c r="XL26" s="1943"/>
      <c r="XM26" s="1943"/>
      <c r="XN26" s="1943"/>
      <c r="XO26" s="1943"/>
      <c r="XP26" s="1943"/>
      <c r="XQ26" s="1943"/>
      <c r="XR26" s="1943"/>
      <c r="XS26" s="1943"/>
      <c r="XT26" s="1943"/>
      <c r="XU26" s="1943"/>
      <c r="XV26" s="1943"/>
      <c r="XW26" s="1943"/>
      <c r="XX26" s="1943"/>
      <c r="XY26" s="1943"/>
      <c r="XZ26" s="1943"/>
      <c r="YA26" s="1943"/>
      <c r="YB26" s="1943"/>
      <c r="YC26" s="1943"/>
      <c r="YD26" s="1943"/>
      <c r="YE26" s="1943"/>
      <c r="YF26" s="1943"/>
      <c r="YG26" s="1943"/>
      <c r="YH26" s="1943"/>
      <c r="YI26" s="1943"/>
      <c r="YJ26" s="1943"/>
      <c r="YK26" s="1943"/>
      <c r="YL26" s="1943"/>
      <c r="YM26" s="1943"/>
      <c r="YN26" s="1943"/>
      <c r="YO26" s="1943"/>
      <c r="YP26" s="1943"/>
      <c r="YQ26" s="1943"/>
      <c r="YR26" s="1943"/>
      <c r="YS26" s="1943"/>
      <c r="YT26" s="1943"/>
      <c r="YU26" s="1943"/>
      <c r="YV26" s="1943"/>
      <c r="YW26" s="1943"/>
      <c r="YX26" s="1943"/>
      <c r="YY26" s="1943"/>
      <c r="YZ26" s="1943"/>
      <c r="ZA26" s="1943"/>
      <c r="ZB26" s="1943"/>
      <c r="ZC26" s="1943"/>
      <c r="ZD26" s="1943"/>
      <c r="ZE26" s="1943"/>
      <c r="ZF26" s="1943"/>
      <c r="ZG26" s="1943"/>
      <c r="ZH26" s="1943"/>
      <c r="ZI26" s="1943"/>
      <c r="ZJ26" s="1943"/>
      <c r="ZK26" s="1943"/>
      <c r="ZL26" s="1943"/>
      <c r="ZM26" s="1943"/>
      <c r="ZN26" s="1943"/>
      <c r="ZO26" s="1943"/>
      <c r="ZP26" s="1943"/>
      <c r="ZQ26" s="1943"/>
      <c r="ZR26" s="1943"/>
      <c r="ZS26" s="1943"/>
      <c r="ZT26" s="1943"/>
      <c r="ZU26" s="1943"/>
      <c r="ZV26" s="1943"/>
      <c r="ZW26" s="1943"/>
      <c r="ZX26" s="1943"/>
      <c r="ZY26" s="1943"/>
      <c r="ZZ26" s="1943"/>
      <c r="AAA26" s="1943"/>
      <c r="AAB26" s="1943"/>
      <c r="AAC26" s="1943"/>
      <c r="AAD26" s="1943"/>
      <c r="AAE26" s="1943"/>
      <c r="AAF26" s="1943"/>
      <c r="AAG26" s="1943"/>
      <c r="AAH26" s="1943"/>
      <c r="AAI26" s="1943"/>
      <c r="AAJ26" s="1943"/>
      <c r="AAK26" s="1943"/>
      <c r="AAL26" s="1943"/>
      <c r="AAM26" s="1943"/>
      <c r="AAN26" s="1943"/>
      <c r="AAO26" s="1943"/>
      <c r="AAP26" s="1943"/>
      <c r="AAQ26" s="1943"/>
      <c r="AAR26" s="1943"/>
      <c r="AAS26" s="1943"/>
      <c r="AAT26" s="1943"/>
      <c r="AAU26" s="1943"/>
      <c r="AAV26" s="1943"/>
      <c r="AAW26" s="1943"/>
      <c r="AAX26" s="1943"/>
      <c r="AAY26" s="1943"/>
      <c r="AAZ26" s="1943"/>
      <c r="ABA26" s="1943"/>
      <c r="ABB26" s="1943"/>
      <c r="ABC26" s="1943"/>
      <c r="ABD26" s="1943"/>
      <c r="ABE26" s="1943"/>
      <c r="ABF26" s="1943"/>
      <c r="ABG26" s="1943"/>
      <c r="ABH26" s="1943"/>
      <c r="ABI26" s="1943"/>
      <c r="ABJ26" s="1943"/>
      <c r="ABK26" s="1943"/>
      <c r="ABL26" s="1943"/>
      <c r="ABM26" s="1943"/>
      <c r="ABN26" s="1943"/>
      <c r="ABO26" s="1943"/>
      <c r="ABP26" s="1943"/>
      <c r="ABQ26" s="1943"/>
      <c r="ABR26" s="1943"/>
      <c r="ABS26" s="1943"/>
      <c r="ABT26" s="1943"/>
      <c r="ABU26" s="1943"/>
      <c r="ABV26" s="1943"/>
      <c r="ABW26" s="1943"/>
      <c r="ABX26" s="1943"/>
      <c r="ABY26" s="1943"/>
      <c r="ABZ26" s="1943"/>
      <c r="ACA26" s="1943"/>
      <c r="ACB26" s="1943"/>
      <c r="ACC26" s="1943"/>
      <c r="ACD26" s="1943"/>
      <c r="ACE26" s="1943"/>
      <c r="ACF26" s="1943"/>
      <c r="ACG26" s="1943"/>
      <c r="ACH26" s="1943"/>
      <c r="ACI26" s="1943"/>
      <c r="ACJ26" s="1943"/>
      <c r="ACK26" s="1943"/>
      <c r="ACL26" s="1943"/>
      <c r="ACM26" s="1943"/>
      <c r="ACN26" s="1943"/>
      <c r="ACO26" s="1943"/>
      <c r="ACP26" s="1943"/>
      <c r="ACQ26" s="1943"/>
      <c r="ACR26" s="1943"/>
      <c r="ACS26" s="1943"/>
      <c r="ACT26" s="1943"/>
      <c r="ACU26" s="1943"/>
      <c r="ACV26" s="1943"/>
      <c r="ACW26" s="1943"/>
      <c r="ACX26" s="1943"/>
      <c r="ACY26" s="1943"/>
      <c r="ACZ26" s="1943"/>
      <c r="ADA26" s="1943"/>
      <c r="ADB26" s="1943"/>
      <c r="ADC26" s="1943"/>
      <c r="ADD26" s="1943"/>
      <c r="ADE26" s="1943"/>
      <c r="ADF26" s="1943"/>
      <c r="ADG26" s="1943"/>
      <c r="ADH26" s="1943"/>
      <c r="ADI26" s="1943"/>
      <c r="ADJ26" s="1943"/>
      <c r="ADK26" s="1943"/>
      <c r="ADL26" s="1943"/>
      <c r="ADM26" s="1943"/>
      <c r="ADN26" s="1943"/>
      <c r="ADO26" s="1943"/>
      <c r="ADP26" s="1943"/>
      <c r="ADQ26" s="1943"/>
      <c r="ADR26" s="1943"/>
      <c r="ADS26" s="1943"/>
      <c r="ADT26" s="1943"/>
      <c r="ADU26" s="1943"/>
      <c r="ADV26" s="1943"/>
      <c r="ADW26" s="1943"/>
      <c r="ADX26" s="1943"/>
      <c r="ADY26" s="1943"/>
      <c r="ADZ26" s="1943"/>
      <c r="AEA26" s="1943"/>
      <c r="AEB26" s="1943"/>
      <c r="AEC26" s="1943"/>
      <c r="AED26" s="1943"/>
      <c r="AEE26" s="1943"/>
      <c r="AEF26" s="1943"/>
      <c r="AEG26" s="1943"/>
      <c r="AEH26" s="1943"/>
      <c r="AEI26" s="1943"/>
      <c r="AEJ26" s="1943"/>
      <c r="AEK26" s="1943"/>
      <c r="AEL26" s="1943"/>
      <c r="AEM26" s="1943"/>
      <c r="AEN26" s="1943"/>
      <c r="AEO26" s="1943"/>
      <c r="AEP26" s="1943"/>
      <c r="AEQ26" s="1943"/>
      <c r="AER26" s="1943"/>
      <c r="AES26" s="1943"/>
      <c r="AET26" s="1943"/>
      <c r="AEU26" s="1943"/>
      <c r="AEV26" s="1943"/>
      <c r="AEW26" s="1943"/>
      <c r="AEX26" s="1943"/>
      <c r="AEY26" s="1943"/>
      <c r="AEZ26" s="1943"/>
      <c r="AFA26" s="1943"/>
      <c r="AFB26" s="1943"/>
      <c r="AFC26" s="1943"/>
      <c r="AFD26" s="1943"/>
      <c r="AFE26" s="1943"/>
      <c r="AFF26" s="1943"/>
      <c r="AFG26" s="1943"/>
      <c r="AFH26" s="1943"/>
      <c r="AFI26" s="1943"/>
      <c r="AFJ26" s="1943"/>
      <c r="AFK26" s="1943"/>
      <c r="AFL26" s="1943"/>
      <c r="AFM26" s="1943"/>
      <c r="AFN26" s="1943"/>
      <c r="AFO26" s="1943"/>
      <c r="AFP26" s="1943"/>
      <c r="AFQ26" s="1943"/>
      <c r="AFR26" s="1943"/>
      <c r="AFS26" s="1943"/>
      <c r="AFT26" s="1943"/>
      <c r="AFU26" s="1943"/>
      <c r="AFV26" s="1943"/>
      <c r="AFW26" s="1943"/>
      <c r="AFX26" s="1943"/>
      <c r="AFY26" s="1943"/>
      <c r="AFZ26" s="1943"/>
      <c r="AGA26" s="1943"/>
      <c r="AGB26" s="1943"/>
      <c r="AGC26" s="1943"/>
      <c r="AGD26" s="1943"/>
      <c r="AGE26" s="1943"/>
      <c r="AGF26" s="1943"/>
      <c r="AGG26" s="1943"/>
      <c r="AGH26" s="1943"/>
      <c r="AGI26" s="1943"/>
      <c r="AGJ26" s="1943"/>
      <c r="AGK26" s="1943"/>
      <c r="AGL26" s="1943"/>
      <c r="AGM26" s="1943"/>
      <c r="AGN26" s="1943"/>
      <c r="AGO26" s="1943"/>
      <c r="AGP26" s="1943"/>
      <c r="AGQ26" s="1943"/>
      <c r="AGR26" s="1943"/>
      <c r="AGS26" s="1943"/>
      <c r="AGT26" s="1943"/>
      <c r="AGU26" s="1943"/>
      <c r="AGV26" s="1943"/>
      <c r="AGW26" s="1943"/>
      <c r="AGX26" s="1943"/>
      <c r="AGY26" s="1943"/>
      <c r="AGZ26" s="1943"/>
      <c r="AHA26" s="1943"/>
      <c r="AHB26" s="1943"/>
      <c r="AHC26" s="1943"/>
      <c r="AHD26" s="1943"/>
      <c r="AHE26" s="1943"/>
      <c r="AHF26" s="1943"/>
      <c r="AHG26" s="1943"/>
      <c r="AHH26" s="1943"/>
      <c r="AHI26" s="1943"/>
      <c r="AHJ26" s="1943"/>
      <c r="AHK26" s="1943"/>
      <c r="AHL26" s="1943"/>
      <c r="AHM26" s="1943"/>
      <c r="AHN26" s="1943"/>
      <c r="AHO26" s="1943"/>
      <c r="AHP26" s="1943"/>
      <c r="AHQ26" s="1943"/>
      <c r="AHR26" s="1943"/>
      <c r="AHS26" s="1943"/>
      <c r="AHT26" s="1943"/>
      <c r="AHU26" s="1943"/>
      <c r="AHV26" s="1943"/>
      <c r="AHW26" s="1943"/>
      <c r="AHX26" s="1943"/>
      <c r="AHY26" s="1943"/>
      <c r="AHZ26" s="1943"/>
      <c r="AIA26" s="1943"/>
      <c r="AIB26" s="1943"/>
      <c r="AIC26" s="1943"/>
      <c r="AID26" s="1943"/>
      <c r="AIE26" s="1943"/>
      <c r="AIF26" s="1943"/>
      <c r="AIG26" s="1943"/>
      <c r="AIH26" s="1943"/>
      <c r="AII26" s="1943"/>
      <c r="AIJ26" s="1943"/>
      <c r="AIK26" s="1943"/>
      <c r="AIL26" s="1943"/>
      <c r="AIM26" s="1943"/>
      <c r="AIN26" s="1943"/>
      <c r="AIO26" s="1943"/>
      <c r="AIP26" s="1943"/>
      <c r="AIQ26" s="1943"/>
      <c r="AIR26" s="1943"/>
      <c r="AIS26" s="1943"/>
      <c r="AIT26" s="1943"/>
      <c r="AIU26" s="1943"/>
      <c r="AIV26" s="1943"/>
      <c r="AIW26" s="1943"/>
      <c r="AIX26" s="1943"/>
      <c r="AIY26" s="1943"/>
      <c r="AIZ26" s="1943"/>
      <c r="AJA26" s="1943"/>
      <c r="AJB26" s="1943"/>
      <c r="AJC26" s="1943"/>
      <c r="AJD26" s="1943"/>
      <c r="AJE26" s="1943"/>
      <c r="AJF26" s="1943"/>
      <c r="AJG26" s="1943"/>
      <c r="AJH26" s="1943"/>
      <c r="AJI26" s="1943"/>
      <c r="AJJ26" s="1943"/>
      <c r="AJK26" s="1943"/>
      <c r="AJL26" s="1943"/>
      <c r="AJM26" s="1943"/>
      <c r="AJN26" s="1943"/>
      <c r="AJO26" s="1943"/>
      <c r="AJP26" s="1943"/>
      <c r="AJQ26" s="1943"/>
      <c r="AJR26" s="1943"/>
      <c r="AJS26" s="1943"/>
      <c r="AJT26" s="1943"/>
      <c r="AJU26" s="1943"/>
      <c r="AJV26" s="1943"/>
      <c r="AJW26" s="1943"/>
      <c r="AJX26" s="1943"/>
      <c r="AJY26" s="1943"/>
      <c r="AJZ26" s="1943"/>
      <c r="AKA26" s="1943"/>
      <c r="AKB26" s="1943"/>
      <c r="AKC26" s="1943"/>
      <c r="AKD26" s="1943"/>
      <c r="AKE26" s="1943"/>
      <c r="AKF26" s="1943"/>
      <c r="AKG26" s="1943"/>
      <c r="AKH26" s="1943"/>
      <c r="AKI26" s="1943"/>
      <c r="AKJ26" s="1943"/>
      <c r="AKK26" s="1943"/>
      <c r="AKL26" s="1943"/>
      <c r="AKM26" s="1943"/>
      <c r="AKN26" s="1943"/>
      <c r="AKO26" s="1943"/>
      <c r="AKP26" s="1943"/>
      <c r="AKQ26" s="1943"/>
      <c r="AKR26" s="1943"/>
      <c r="AKS26" s="1943"/>
      <c r="AKT26" s="1943"/>
      <c r="AKU26" s="1943"/>
      <c r="AKV26" s="1943"/>
      <c r="AKW26" s="1943"/>
      <c r="AKX26" s="1943"/>
      <c r="AKY26" s="1943"/>
      <c r="AKZ26" s="1943"/>
      <c r="ALA26" s="1943"/>
      <c r="ALB26" s="1943"/>
      <c r="ALC26" s="1943"/>
      <c r="ALD26" s="1943"/>
      <c r="ALE26" s="1943"/>
      <c r="ALF26" s="1943"/>
      <c r="ALG26" s="1943"/>
      <c r="ALH26" s="1943"/>
      <c r="ALI26" s="1943"/>
      <c r="ALJ26" s="1943"/>
      <c r="ALK26" s="1943"/>
      <c r="ALL26" s="1943"/>
      <c r="ALM26" s="1943"/>
      <c r="ALN26" s="1943"/>
      <c r="ALO26" s="1943"/>
      <c r="ALP26" s="1943"/>
      <c r="ALQ26" s="1943"/>
      <c r="ALR26" s="1943"/>
      <c r="ALS26" s="1943"/>
      <c r="ALT26" s="1943"/>
      <c r="ALU26" s="1943"/>
      <c r="ALV26" s="1943"/>
      <c r="ALW26" s="1943"/>
      <c r="ALX26" s="1943"/>
      <c r="ALY26" s="1943"/>
      <c r="ALZ26" s="1943"/>
      <c r="AMA26" s="1943"/>
      <c r="AMB26" s="1943"/>
      <c r="AMC26" s="1943"/>
      <c r="AMD26" s="1943"/>
      <c r="AME26" s="1943"/>
      <c r="AMF26" s="1943"/>
      <c r="AMG26" s="1943"/>
      <c r="AMH26" s="1943"/>
      <c r="AMI26" s="1943"/>
      <c r="AMJ26" s="1943"/>
    </row>
    <row r="27" spans="1:1024" s="1974" customFormat="1" ht="25.5" customHeight="1">
      <c r="A27" s="83" t="s">
        <v>2725</v>
      </c>
      <c r="B27" s="640"/>
      <c r="C27" s="2266"/>
      <c r="D27" s="2266" t="s">
        <v>1614</v>
      </c>
      <c r="E27" s="641"/>
      <c r="F27" s="2134" t="s">
        <v>1372</v>
      </c>
      <c r="G27" s="1759" t="s">
        <v>2712</v>
      </c>
      <c r="H27" s="1759">
        <v>40</v>
      </c>
      <c r="I27" s="1920">
        <v>1200</v>
      </c>
      <c r="J27" s="1759"/>
      <c r="K27" s="1759">
        <v>0.11</v>
      </c>
      <c r="L27" s="1918" t="s">
        <v>158</v>
      </c>
      <c r="M27" s="1759">
        <v>180</v>
      </c>
      <c r="N27" s="1760">
        <v>195</v>
      </c>
      <c r="O27" s="1922"/>
      <c r="P27" s="1922"/>
      <c r="Q27" s="1263"/>
      <c r="R27" s="1934"/>
      <c r="S27" s="1943"/>
      <c r="T27" s="1922"/>
      <c r="U27" s="1922"/>
      <c r="V27" s="1922"/>
      <c r="W27" s="1943"/>
      <c r="X27" s="1943"/>
      <c r="Y27" s="1943"/>
      <c r="Z27" s="1943"/>
      <c r="AA27" s="1943"/>
      <c r="AB27" s="1943"/>
      <c r="AC27" s="1943"/>
      <c r="AD27" s="1943"/>
      <c r="AE27" s="1943"/>
      <c r="AF27" s="1943"/>
      <c r="AG27" s="1943"/>
      <c r="AH27" s="1943"/>
      <c r="AI27" s="1943"/>
      <c r="AJ27" s="1943"/>
      <c r="AK27" s="1943"/>
      <c r="AL27" s="1943"/>
      <c r="AM27" s="1943"/>
      <c r="AN27" s="1943"/>
      <c r="AO27" s="1943"/>
      <c r="AP27" s="1943"/>
      <c r="AQ27" s="1943"/>
      <c r="AR27" s="1943"/>
      <c r="AS27" s="1943"/>
      <c r="AT27" s="1943"/>
      <c r="AU27" s="1943"/>
      <c r="AV27" s="1943"/>
      <c r="AW27" s="1943"/>
      <c r="AX27" s="1943"/>
      <c r="AY27" s="1943"/>
      <c r="AZ27" s="1943"/>
      <c r="BA27" s="1943"/>
      <c r="BB27" s="1943"/>
      <c r="BC27" s="1943"/>
      <c r="BD27" s="1943"/>
      <c r="BE27" s="1943"/>
      <c r="BF27" s="1943"/>
      <c r="BG27" s="1943"/>
      <c r="BH27" s="1943"/>
      <c r="BI27" s="1943"/>
      <c r="BJ27" s="1943"/>
      <c r="BK27" s="1943"/>
      <c r="BL27" s="1943"/>
      <c r="BM27" s="1943"/>
      <c r="BN27" s="1943"/>
      <c r="BO27" s="1943"/>
      <c r="BP27" s="1943"/>
      <c r="BQ27" s="1943"/>
      <c r="BR27" s="1943"/>
      <c r="BS27" s="1943"/>
      <c r="BT27" s="1943"/>
      <c r="BU27" s="1943"/>
      <c r="BV27" s="1943"/>
      <c r="BW27" s="1943"/>
      <c r="BX27" s="1943"/>
      <c r="BY27" s="1943"/>
      <c r="BZ27" s="1943"/>
      <c r="CA27" s="1943"/>
      <c r="CB27" s="1943"/>
      <c r="CC27" s="1943"/>
      <c r="CD27" s="1943"/>
      <c r="CE27" s="1943"/>
      <c r="CF27" s="1943"/>
      <c r="CG27" s="1943"/>
      <c r="CH27" s="1943"/>
      <c r="CI27" s="1943"/>
      <c r="CJ27" s="1943"/>
      <c r="CK27" s="1943"/>
      <c r="CL27" s="1943"/>
      <c r="CM27" s="1943"/>
      <c r="CN27" s="1943"/>
      <c r="CO27" s="1943"/>
      <c r="CP27" s="1943"/>
      <c r="CQ27" s="1943"/>
      <c r="CR27" s="1943"/>
      <c r="CS27" s="1943"/>
      <c r="CT27" s="1943"/>
      <c r="CU27" s="1943"/>
      <c r="CV27" s="1943"/>
      <c r="CW27" s="1943"/>
      <c r="CX27" s="1943"/>
      <c r="CY27" s="1943"/>
      <c r="CZ27" s="1943"/>
      <c r="DA27" s="1943"/>
      <c r="DB27" s="1943"/>
      <c r="DC27" s="1943"/>
      <c r="DD27" s="1943"/>
      <c r="DE27" s="1943"/>
      <c r="DF27" s="1943"/>
      <c r="DG27" s="1943"/>
      <c r="DH27" s="1943"/>
      <c r="DI27" s="1943"/>
      <c r="DJ27" s="1943"/>
      <c r="DK27" s="1943"/>
      <c r="DL27" s="1943"/>
      <c r="DM27" s="1943"/>
      <c r="DN27" s="1943"/>
      <c r="DO27" s="1943"/>
      <c r="DP27" s="1943"/>
      <c r="DQ27" s="1943"/>
      <c r="DR27" s="1943"/>
      <c r="DS27" s="1943"/>
      <c r="DT27" s="1943"/>
      <c r="DU27" s="1943"/>
      <c r="DV27" s="1943"/>
      <c r="DW27" s="1943"/>
      <c r="DX27" s="1943"/>
      <c r="DY27" s="1943"/>
      <c r="DZ27" s="1943"/>
      <c r="EA27" s="1943"/>
      <c r="EB27" s="1943"/>
      <c r="EC27" s="1943"/>
      <c r="ED27" s="1943"/>
      <c r="EE27" s="1943"/>
      <c r="EF27" s="1943"/>
      <c r="EG27" s="1943"/>
      <c r="EH27" s="1943"/>
      <c r="EI27" s="1943"/>
      <c r="EJ27" s="1943"/>
      <c r="EK27" s="1943"/>
      <c r="EL27" s="1943"/>
      <c r="EM27" s="1943"/>
      <c r="EN27" s="1943"/>
      <c r="EO27" s="1943"/>
      <c r="EP27" s="1943"/>
      <c r="EQ27" s="1943"/>
      <c r="ER27" s="1943"/>
      <c r="ES27" s="1943"/>
      <c r="ET27" s="1943"/>
      <c r="EU27" s="1943"/>
      <c r="EV27" s="1943"/>
      <c r="EW27" s="1943"/>
      <c r="EX27" s="1943"/>
      <c r="EY27" s="1943"/>
      <c r="EZ27" s="1943"/>
      <c r="FA27" s="1943"/>
      <c r="FB27" s="1943"/>
      <c r="FC27" s="1943"/>
      <c r="FD27" s="1943"/>
      <c r="FE27" s="1943"/>
      <c r="FF27" s="1943"/>
      <c r="FG27" s="1943"/>
      <c r="FH27" s="1943"/>
      <c r="FI27" s="1943"/>
      <c r="FJ27" s="1943"/>
      <c r="FK27" s="1943"/>
      <c r="FL27" s="1943"/>
      <c r="FM27" s="1943"/>
      <c r="FN27" s="1943"/>
      <c r="FO27" s="1943"/>
      <c r="FP27" s="1943"/>
      <c r="FQ27" s="1943"/>
      <c r="FR27" s="1943"/>
      <c r="FS27" s="1943"/>
      <c r="FT27" s="1943"/>
      <c r="FU27" s="1943"/>
      <c r="FV27" s="1943"/>
      <c r="FW27" s="1943"/>
      <c r="FX27" s="1943"/>
      <c r="FY27" s="1943"/>
      <c r="FZ27" s="1943"/>
      <c r="GA27" s="1943"/>
      <c r="GB27" s="1943"/>
      <c r="GC27" s="1943"/>
      <c r="GD27" s="1943"/>
      <c r="GE27" s="1943"/>
      <c r="GF27" s="1943"/>
      <c r="GG27" s="1943"/>
      <c r="GH27" s="1943"/>
      <c r="GI27" s="1943"/>
      <c r="GJ27" s="1943"/>
      <c r="GK27" s="1943"/>
      <c r="GL27" s="1943"/>
      <c r="GM27" s="1943"/>
      <c r="GN27" s="1943"/>
      <c r="GO27" s="1943"/>
      <c r="GP27" s="1943"/>
      <c r="GQ27" s="1943"/>
      <c r="GR27" s="1943"/>
      <c r="GS27" s="1943"/>
      <c r="GT27" s="1943"/>
      <c r="GU27" s="1943"/>
      <c r="GV27" s="1943"/>
      <c r="GW27" s="1943"/>
      <c r="GX27" s="1943"/>
      <c r="GY27" s="1943"/>
      <c r="GZ27" s="1943"/>
      <c r="HA27" s="1943"/>
      <c r="HB27" s="1943"/>
      <c r="HC27" s="1943"/>
      <c r="HD27" s="1943"/>
      <c r="HE27" s="1943"/>
      <c r="HF27" s="1943"/>
      <c r="HG27" s="1943"/>
      <c r="HH27" s="1943"/>
      <c r="HI27" s="1943"/>
      <c r="HJ27" s="1943"/>
      <c r="HK27" s="1943"/>
      <c r="HL27" s="1943"/>
      <c r="HM27" s="1943"/>
      <c r="HN27" s="1943"/>
      <c r="HO27" s="1943"/>
      <c r="HP27" s="1943"/>
      <c r="HQ27" s="1943"/>
      <c r="HR27" s="1943"/>
      <c r="HS27" s="1943"/>
      <c r="HT27" s="1943"/>
      <c r="HU27" s="1943"/>
      <c r="HV27" s="1943"/>
      <c r="HW27" s="1943"/>
      <c r="HX27" s="1943"/>
      <c r="HY27" s="1943"/>
      <c r="HZ27" s="1943"/>
      <c r="IA27" s="1943"/>
      <c r="IB27" s="1943"/>
      <c r="IC27" s="1943"/>
      <c r="ID27" s="1943"/>
      <c r="IE27" s="1943"/>
      <c r="IF27" s="1943"/>
      <c r="IG27" s="1943"/>
      <c r="IH27" s="1943"/>
      <c r="II27" s="1943"/>
      <c r="IJ27" s="1943"/>
      <c r="IK27" s="1943"/>
      <c r="IL27" s="1943"/>
      <c r="IM27" s="1943"/>
      <c r="IN27" s="1943"/>
      <c r="IO27" s="1943"/>
      <c r="IP27" s="1943"/>
      <c r="IQ27" s="1943"/>
      <c r="IR27" s="1943"/>
      <c r="IS27" s="1943"/>
      <c r="IT27" s="1943"/>
      <c r="IU27" s="1943"/>
      <c r="IV27" s="1943"/>
      <c r="IW27" s="1943"/>
      <c r="IX27" s="1943"/>
      <c r="IY27" s="1943"/>
      <c r="IZ27" s="1943"/>
      <c r="JA27" s="1943"/>
      <c r="JB27" s="1943"/>
      <c r="JC27" s="1943"/>
      <c r="JD27" s="1943"/>
      <c r="JE27" s="1943"/>
      <c r="JF27" s="1943"/>
      <c r="JG27" s="1943"/>
      <c r="JH27" s="1943"/>
      <c r="JI27" s="1943"/>
      <c r="JJ27" s="1943"/>
      <c r="JK27" s="1943"/>
      <c r="JL27" s="1943"/>
      <c r="JM27" s="1943"/>
      <c r="JN27" s="1943"/>
      <c r="JO27" s="1943"/>
      <c r="JP27" s="1943"/>
      <c r="JQ27" s="1943"/>
      <c r="JR27" s="1943"/>
      <c r="JS27" s="1943"/>
      <c r="JT27" s="1943"/>
      <c r="JU27" s="1943"/>
      <c r="JV27" s="1943"/>
      <c r="JW27" s="1943"/>
      <c r="JX27" s="1943"/>
      <c r="JY27" s="1943"/>
      <c r="JZ27" s="1943"/>
      <c r="KA27" s="1943"/>
      <c r="KB27" s="1943"/>
      <c r="KC27" s="1943"/>
      <c r="KD27" s="1943"/>
      <c r="KE27" s="1943"/>
      <c r="KF27" s="1943"/>
      <c r="KG27" s="1943"/>
      <c r="KH27" s="1943"/>
      <c r="KI27" s="1943"/>
      <c r="KJ27" s="1943"/>
      <c r="KK27" s="1943"/>
      <c r="KL27" s="1943"/>
      <c r="KM27" s="1943"/>
      <c r="KN27" s="1943"/>
      <c r="KO27" s="1943"/>
      <c r="KP27" s="1943"/>
      <c r="KQ27" s="1943"/>
      <c r="KR27" s="1943"/>
      <c r="KS27" s="1943"/>
      <c r="KT27" s="1943"/>
      <c r="KU27" s="1943"/>
      <c r="KV27" s="1943"/>
      <c r="KW27" s="1943"/>
      <c r="KX27" s="1943"/>
      <c r="KY27" s="1943"/>
      <c r="KZ27" s="1943"/>
      <c r="LA27" s="1943"/>
      <c r="LB27" s="1943"/>
      <c r="LC27" s="1943"/>
      <c r="LD27" s="1943"/>
      <c r="LE27" s="1943"/>
      <c r="LF27" s="1943"/>
      <c r="LG27" s="1943"/>
      <c r="LH27" s="1943"/>
      <c r="LI27" s="1943"/>
      <c r="LJ27" s="1943"/>
      <c r="LK27" s="1943"/>
      <c r="LL27" s="1943"/>
      <c r="LM27" s="1943"/>
      <c r="LN27" s="1943"/>
      <c r="LO27" s="1943"/>
      <c r="LP27" s="1943"/>
      <c r="LQ27" s="1943"/>
      <c r="LR27" s="1943"/>
      <c r="LS27" s="1943"/>
      <c r="LT27" s="1943"/>
      <c r="LU27" s="1943"/>
      <c r="LV27" s="1943"/>
      <c r="LW27" s="1943"/>
      <c r="LX27" s="1943"/>
      <c r="LY27" s="1943"/>
      <c r="LZ27" s="1943"/>
      <c r="MA27" s="1943"/>
      <c r="MB27" s="1943"/>
      <c r="MC27" s="1943"/>
      <c r="MD27" s="1943"/>
      <c r="ME27" s="1943"/>
      <c r="MF27" s="1943"/>
      <c r="MG27" s="1943"/>
      <c r="MH27" s="1943"/>
      <c r="MI27" s="1943"/>
      <c r="MJ27" s="1943"/>
      <c r="MK27" s="1943"/>
      <c r="ML27" s="1943"/>
      <c r="MM27" s="1943"/>
      <c r="MN27" s="1943"/>
      <c r="MO27" s="1943"/>
      <c r="MP27" s="1943"/>
      <c r="MQ27" s="1943"/>
      <c r="MR27" s="1943"/>
      <c r="MS27" s="1943"/>
      <c r="MT27" s="1943"/>
      <c r="MU27" s="1943"/>
      <c r="MV27" s="1943"/>
      <c r="MW27" s="1943"/>
      <c r="MX27" s="1943"/>
      <c r="MY27" s="1943"/>
      <c r="MZ27" s="1943"/>
      <c r="NA27" s="1943"/>
      <c r="NB27" s="1943"/>
      <c r="NC27" s="1943"/>
      <c r="ND27" s="1943"/>
      <c r="NE27" s="1943"/>
      <c r="NF27" s="1943"/>
      <c r="NG27" s="1943"/>
      <c r="NH27" s="1943"/>
      <c r="NI27" s="1943"/>
      <c r="NJ27" s="1943"/>
      <c r="NK27" s="1943"/>
      <c r="NL27" s="1943"/>
      <c r="NM27" s="1943"/>
      <c r="NN27" s="1943"/>
      <c r="NO27" s="1943"/>
      <c r="NP27" s="1943"/>
      <c r="NQ27" s="1943"/>
      <c r="NR27" s="1943"/>
      <c r="NS27" s="1943"/>
      <c r="NT27" s="1943"/>
      <c r="NU27" s="1943"/>
      <c r="NV27" s="1943"/>
      <c r="NW27" s="1943"/>
      <c r="NX27" s="1943"/>
      <c r="NY27" s="1943"/>
      <c r="NZ27" s="1943"/>
      <c r="OA27" s="1943"/>
      <c r="OB27" s="1943"/>
      <c r="OC27" s="1943"/>
      <c r="OD27" s="1943"/>
      <c r="OE27" s="1943"/>
      <c r="OF27" s="1943"/>
      <c r="OG27" s="1943"/>
      <c r="OH27" s="1943"/>
      <c r="OI27" s="1943"/>
      <c r="OJ27" s="1943"/>
      <c r="OK27" s="1943"/>
      <c r="OL27" s="1943"/>
      <c r="OM27" s="1943"/>
      <c r="ON27" s="1943"/>
      <c r="OO27" s="1943"/>
      <c r="OP27" s="1943"/>
      <c r="OQ27" s="1943"/>
      <c r="OR27" s="1943"/>
      <c r="OS27" s="1943"/>
      <c r="OT27" s="1943"/>
      <c r="OU27" s="1943"/>
      <c r="OV27" s="1943"/>
      <c r="OW27" s="1943"/>
      <c r="OX27" s="1943"/>
      <c r="OY27" s="1943"/>
      <c r="OZ27" s="1943"/>
      <c r="PA27" s="1943"/>
      <c r="PB27" s="1943"/>
      <c r="PC27" s="1943"/>
      <c r="PD27" s="1943"/>
      <c r="PE27" s="1943"/>
      <c r="PF27" s="1943"/>
      <c r="PG27" s="1943"/>
      <c r="PH27" s="1943"/>
      <c r="PI27" s="1943"/>
      <c r="PJ27" s="1943"/>
      <c r="PK27" s="1943"/>
      <c r="PL27" s="1943"/>
      <c r="PM27" s="1943"/>
      <c r="PN27" s="1943"/>
      <c r="PO27" s="1943"/>
      <c r="PP27" s="1943"/>
      <c r="PQ27" s="1943"/>
      <c r="PR27" s="1943"/>
      <c r="PS27" s="1943"/>
      <c r="PT27" s="1943"/>
      <c r="PU27" s="1943"/>
      <c r="PV27" s="1943"/>
      <c r="PW27" s="1943"/>
      <c r="PX27" s="1943"/>
      <c r="PY27" s="1943"/>
      <c r="PZ27" s="1943"/>
      <c r="QA27" s="1943"/>
      <c r="QB27" s="1943"/>
      <c r="QC27" s="1943"/>
      <c r="QD27" s="1943"/>
      <c r="QE27" s="1943"/>
      <c r="QF27" s="1943"/>
      <c r="QG27" s="1943"/>
      <c r="QH27" s="1943"/>
      <c r="QI27" s="1943"/>
      <c r="QJ27" s="1943"/>
      <c r="QK27" s="1943"/>
      <c r="QL27" s="1943"/>
      <c r="QM27" s="1943"/>
      <c r="QN27" s="1943"/>
      <c r="QO27" s="1943"/>
      <c r="QP27" s="1943"/>
      <c r="QQ27" s="1943"/>
      <c r="QR27" s="1943"/>
      <c r="QS27" s="1943"/>
      <c r="QT27" s="1943"/>
      <c r="QU27" s="1943"/>
      <c r="QV27" s="1943"/>
      <c r="QW27" s="1943"/>
      <c r="QX27" s="1943"/>
      <c r="QY27" s="1943"/>
      <c r="QZ27" s="1943"/>
      <c r="RA27" s="1943"/>
      <c r="RB27" s="1943"/>
      <c r="RC27" s="1943"/>
      <c r="RD27" s="1943"/>
      <c r="RE27" s="1943"/>
      <c r="RF27" s="1943"/>
      <c r="RG27" s="1943"/>
      <c r="RH27" s="1943"/>
      <c r="RI27" s="1943"/>
      <c r="RJ27" s="1943"/>
      <c r="RK27" s="1943"/>
      <c r="RL27" s="1943"/>
      <c r="RM27" s="1943"/>
      <c r="RN27" s="1943"/>
      <c r="RO27" s="1943"/>
      <c r="RP27" s="1943"/>
      <c r="RQ27" s="1943"/>
      <c r="RR27" s="1943"/>
      <c r="RS27" s="1943"/>
      <c r="RT27" s="1943"/>
      <c r="RU27" s="1943"/>
      <c r="RV27" s="1943"/>
      <c r="RW27" s="1943"/>
      <c r="RX27" s="1943"/>
      <c r="RY27" s="1943"/>
      <c r="RZ27" s="1943"/>
      <c r="SA27" s="1943"/>
      <c r="SB27" s="1943"/>
      <c r="SC27" s="1943"/>
      <c r="SD27" s="1943"/>
      <c r="SE27" s="1943"/>
      <c r="SF27" s="1943"/>
      <c r="SG27" s="1943"/>
      <c r="SH27" s="1943"/>
      <c r="SI27" s="1943"/>
      <c r="SJ27" s="1943"/>
      <c r="SK27" s="1943"/>
      <c r="SL27" s="1943"/>
      <c r="SM27" s="1943"/>
      <c r="SN27" s="1943"/>
      <c r="SO27" s="1943"/>
      <c r="SP27" s="1943"/>
      <c r="SQ27" s="1943"/>
      <c r="SR27" s="1943"/>
      <c r="SS27" s="1943"/>
      <c r="ST27" s="1943"/>
      <c r="SU27" s="1943"/>
      <c r="SV27" s="1943"/>
      <c r="SW27" s="1943"/>
      <c r="SX27" s="1943"/>
      <c r="SY27" s="1943"/>
      <c r="SZ27" s="1943"/>
      <c r="TA27" s="1943"/>
      <c r="TB27" s="1943"/>
      <c r="TC27" s="1943"/>
      <c r="TD27" s="1943"/>
      <c r="TE27" s="1943"/>
      <c r="TF27" s="1943"/>
      <c r="TG27" s="1943"/>
      <c r="TH27" s="1943"/>
      <c r="TI27" s="1943"/>
      <c r="TJ27" s="1943"/>
      <c r="TK27" s="1943"/>
      <c r="TL27" s="1943"/>
      <c r="TM27" s="1943"/>
      <c r="TN27" s="1943"/>
      <c r="TO27" s="1943"/>
      <c r="TP27" s="1943"/>
      <c r="TQ27" s="1943"/>
      <c r="TR27" s="1943"/>
      <c r="TS27" s="1943"/>
      <c r="TT27" s="1943"/>
      <c r="TU27" s="1943"/>
      <c r="TV27" s="1943"/>
      <c r="TW27" s="1943"/>
      <c r="TX27" s="1943"/>
      <c r="TY27" s="1943"/>
      <c r="TZ27" s="1943"/>
      <c r="UA27" s="1943"/>
      <c r="UB27" s="1943"/>
      <c r="UC27" s="1943"/>
      <c r="UD27" s="1943"/>
      <c r="UE27" s="1943"/>
      <c r="UF27" s="1943"/>
      <c r="UG27" s="1943"/>
      <c r="UH27" s="1943"/>
      <c r="UI27" s="1943"/>
      <c r="UJ27" s="1943"/>
      <c r="UK27" s="1943"/>
      <c r="UL27" s="1943"/>
      <c r="UM27" s="1943"/>
      <c r="UN27" s="1943"/>
      <c r="UO27" s="1943"/>
      <c r="UP27" s="1943"/>
      <c r="UQ27" s="1943"/>
      <c r="UR27" s="1943"/>
      <c r="US27" s="1943"/>
      <c r="UT27" s="1943"/>
      <c r="UU27" s="1943"/>
      <c r="UV27" s="1943"/>
      <c r="UW27" s="1943"/>
      <c r="UX27" s="1943"/>
      <c r="UY27" s="1943"/>
      <c r="UZ27" s="1943"/>
      <c r="VA27" s="1943"/>
      <c r="VB27" s="1943"/>
      <c r="VC27" s="1943"/>
      <c r="VD27" s="1943"/>
      <c r="VE27" s="1943"/>
      <c r="VF27" s="1943"/>
      <c r="VG27" s="1943"/>
      <c r="VH27" s="1943"/>
      <c r="VI27" s="1943"/>
      <c r="VJ27" s="1943"/>
      <c r="VK27" s="1943"/>
      <c r="VL27" s="1943"/>
      <c r="VM27" s="1943"/>
      <c r="VN27" s="1943"/>
      <c r="VO27" s="1943"/>
      <c r="VP27" s="1943"/>
      <c r="VQ27" s="1943"/>
      <c r="VR27" s="1943"/>
      <c r="VS27" s="1943"/>
      <c r="VT27" s="1943"/>
      <c r="VU27" s="1943"/>
      <c r="VV27" s="1943"/>
      <c r="VW27" s="1943"/>
      <c r="VX27" s="1943"/>
      <c r="VY27" s="1943"/>
      <c r="VZ27" s="1943"/>
      <c r="WA27" s="1943"/>
      <c r="WB27" s="1943"/>
      <c r="WC27" s="1943"/>
      <c r="WD27" s="1943"/>
      <c r="WE27" s="1943"/>
      <c r="WF27" s="1943"/>
      <c r="WG27" s="1943"/>
      <c r="WH27" s="1943"/>
      <c r="WI27" s="1943"/>
      <c r="WJ27" s="1943"/>
      <c r="WK27" s="1943"/>
      <c r="WL27" s="1943"/>
      <c r="WM27" s="1943"/>
      <c r="WN27" s="1943"/>
      <c r="WO27" s="1943"/>
      <c r="WP27" s="1943"/>
      <c r="WQ27" s="1943"/>
      <c r="WR27" s="1943"/>
      <c r="WS27" s="1943"/>
      <c r="WT27" s="1943"/>
      <c r="WU27" s="1943"/>
      <c r="WV27" s="1943"/>
      <c r="WW27" s="1943"/>
      <c r="WX27" s="1943"/>
      <c r="WY27" s="1943"/>
      <c r="WZ27" s="1943"/>
      <c r="XA27" s="1943"/>
      <c r="XB27" s="1943"/>
      <c r="XC27" s="1943"/>
      <c r="XD27" s="1943"/>
      <c r="XE27" s="1943"/>
      <c r="XF27" s="1943"/>
      <c r="XG27" s="1943"/>
      <c r="XH27" s="1943"/>
      <c r="XI27" s="1943"/>
      <c r="XJ27" s="1943"/>
      <c r="XK27" s="1943"/>
      <c r="XL27" s="1943"/>
      <c r="XM27" s="1943"/>
      <c r="XN27" s="1943"/>
      <c r="XO27" s="1943"/>
      <c r="XP27" s="1943"/>
      <c r="XQ27" s="1943"/>
      <c r="XR27" s="1943"/>
      <c r="XS27" s="1943"/>
      <c r="XT27" s="1943"/>
      <c r="XU27" s="1943"/>
      <c r="XV27" s="1943"/>
      <c r="XW27" s="1943"/>
      <c r="XX27" s="1943"/>
      <c r="XY27" s="1943"/>
      <c r="XZ27" s="1943"/>
      <c r="YA27" s="1943"/>
      <c r="YB27" s="1943"/>
      <c r="YC27" s="1943"/>
      <c r="YD27" s="1943"/>
      <c r="YE27" s="1943"/>
      <c r="YF27" s="1943"/>
      <c r="YG27" s="1943"/>
      <c r="YH27" s="1943"/>
      <c r="YI27" s="1943"/>
      <c r="YJ27" s="1943"/>
      <c r="YK27" s="1943"/>
      <c r="YL27" s="1943"/>
      <c r="YM27" s="1943"/>
      <c r="YN27" s="1943"/>
      <c r="YO27" s="1943"/>
      <c r="YP27" s="1943"/>
      <c r="YQ27" s="1943"/>
      <c r="YR27" s="1943"/>
      <c r="YS27" s="1943"/>
      <c r="YT27" s="1943"/>
      <c r="YU27" s="1943"/>
      <c r="YV27" s="1943"/>
      <c r="YW27" s="1943"/>
      <c r="YX27" s="1943"/>
      <c r="YY27" s="1943"/>
      <c r="YZ27" s="1943"/>
      <c r="ZA27" s="1943"/>
      <c r="ZB27" s="1943"/>
      <c r="ZC27" s="1943"/>
      <c r="ZD27" s="1943"/>
      <c r="ZE27" s="1943"/>
      <c r="ZF27" s="1943"/>
      <c r="ZG27" s="1943"/>
      <c r="ZH27" s="1943"/>
      <c r="ZI27" s="1943"/>
      <c r="ZJ27" s="1943"/>
      <c r="ZK27" s="1943"/>
      <c r="ZL27" s="1943"/>
      <c r="ZM27" s="1943"/>
      <c r="ZN27" s="1943"/>
      <c r="ZO27" s="1943"/>
      <c r="ZP27" s="1943"/>
      <c r="ZQ27" s="1943"/>
      <c r="ZR27" s="1943"/>
      <c r="ZS27" s="1943"/>
      <c r="ZT27" s="1943"/>
      <c r="ZU27" s="1943"/>
      <c r="ZV27" s="1943"/>
      <c r="ZW27" s="1943"/>
      <c r="ZX27" s="1943"/>
      <c r="ZY27" s="1943"/>
      <c r="ZZ27" s="1943"/>
      <c r="AAA27" s="1943"/>
      <c r="AAB27" s="1943"/>
      <c r="AAC27" s="1943"/>
      <c r="AAD27" s="1943"/>
      <c r="AAE27" s="1943"/>
      <c r="AAF27" s="1943"/>
      <c r="AAG27" s="1943"/>
      <c r="AAH27" s="1943"/>
      <c r="AAI27" s="1943"/>
      <c r="AAJ27" s="1943"/>
      <c r="AAK27" s="1943"/>
      <c r="AAL27" s="1943"/>
      <c r="AAM27" s="1943"/>
      <c r="AAN27" s="1943"/>
      <c r="AAO27" s="1943"/>
      <c r="AAP27" s="1943"/>
      <c r="AAQ27" s="1943"/>
      <c r="AAR27" s="1943"/>
      <c r="AAS27" s="1943"/>
      <c r="AAT27" s="1943"/>
      <c r="AAU27" s="1943"/>
      <c r="AAV27" s="1943"/>
      <c r="AAW27" s="1943"/>
      <c r="AAX27" s="1943"/>
      <c r="AAY27" s="1943"/>
      <c r="AAZ27" s="1943"/>
      <c r="ABA27" s="1943"/>
      <c r="ABB27" s="1943"/>
      <c r="ABC27" s="1943"/>
      <c r="ABD27" s="1943"/>
      <c r="ABE27" s="1943"/>
      <c r="ABF27" s="1943"/>
      <c r="ABG27" s="1943"/>
      <c r="ABH27" s="1943"/>
      <c r="ABI27" s="1943"/>
      <c r="ABJ27" s="1943"/>
      <c r="ABK27" s="1943"/>
      <c r="ABL27" s="1943"/>
      <c r="ABM27" s="1943"/>
      <c r="ABN27" s="1943"/>
      <c r="ABO27" s="1943"/>
      <c r="ABP27" s="1943"/>
      <c r="ABQ27" s="1943"/>
      <c r="ABR27" s="1943"/>
      <c r="ABS27" s="1943"/>
      <c r="ABT27" s="1943"/>
      <c r="ABU27" s="1943"/>
      <c r="ABV27" s="1943"/>
      <c r="ABW27" s="1943"/>
      <c r="ABX27" s="1943"/>
      <c r="ABY27" s="1943"/>
      <c r="ABZ27" s="1943"/>
      <c r="ACA27" s="1943"/>
      <c r="ACB27" s="1943"/>
      <c r="ACC27" s="1943"/>
      <c r="ACD27" s="1943"/>
      <c r="ACE27" s="1943"/>
      <c r="ACF27" s="1943"/>
      <c r="ACG27" s="1943"/>
      <c r="ACH27" s="1943"/>
      <c r="ACI27" s="1943"/>
      <c r="ACJ27" s="1943"/>
      <c r="ACK27" s="1943"/>
      <c r="ACL27" s="1943"/>
      <c r="ACM27" s="1943"/>
      <c r="ACN27" s="1943"/>
      <c r="ACO27" s="1943"/>
      <c r="ACP27" s="1943"/>
      <c r="ACQ27" s="1943"/>
      <c r="ACR27" s="1943"/>
      <c r="ACS27" s="1943"/>
      <c r="ACT27" s="1943"/>
      <c r="ACU27" s="1943"/>
      <c r="ACV27" s="1943"/>
      <c r="ACW27" s="1943"/>
      <c r="ACX27" s="1943"/>
      <c r="ACY27" s="1943"/>
      <c r="ACZ27" s="1943"/>
      <c r="ADA27" s="1943"/>
      <c r="ADB27" s="1943"/>
      <c r="ADC27" s="1943"/>
      <c r="ADD27" s="1943"/>
      <c r="ADE27" s="1943"/>
      <c r="ADF27" s="1943"/>
      <c r="ADG27" s="1943"/>
      <c r="ADH27" s="1943"/>
      <c r="ADI27" s="1943"/>
      <c r="ADJ27" s="1943"/>
      <c r="ADK27" s="1943"/>
      <c r="ADL27" s="1943"/>
      <c r="ADM27" s="1943"/>
      <c r="ADN27" s="1943"/>
      <c r="ADO27" s="1943"/>
      <c r="ADP27" s="1943"/>
      <c r="ADQ27" s="1943"/>
      <c r="ADR27" s="1943"/>
      <c r="ADS27" s="1943"/>
      <c r="ADT27" s="1943"/>
      <c r="ADU27" s="1943"/>
      <c r="ADV27" s="1943"/>
      <c r="ADW27" s="1943"/>
      <c r="ADX27" s="1943"/>
      <c r="ADY27" s="1943"/>
      <c r="ADZ27" s="1943"/>
      <c r="AEA27" s="1943"/>
      <c r="AEB27" s="1943"/>
      <c r="AEC27" s="1943"/>
      <c r="AED27" s="1943"/>
      <c r="AEE27" s="1943"/>
      <c r="AEF27" s="1943"/>
      <c r="AEG27" s="1943"/>
      <c r="AEH27" s="1943"/>
      <c r="AEI27" s="1943"/>
      <c r="AEJ27" s="1943"/>
      <c r="AEK27" s="1943"/>
      <c r="AEL27" s="1943"/>
      <c r="AEM27" s="1943"/>
      <c r="AEN27" s="1943"/>
      <c r="AEO27" s="1943"/>
      <c r="AEP27" s="1943"/>
      <c r="AEQ27" s="1943"/>
      <c r="AER27" s="1943"/>
      <c r="AES27" s="1943"/>
      <c r="AET27" s="1943"/>
      <c r="AEU27" s="1943"/>
      <c r="AEV27" s="1943"/>
      <c r="AEW27" s="1943"/>
      <c r="AEX27" s="1943"/>
      <c r="AEY27" s="1943"/>
      <c r="AEZ27" s="1943"/>
      <c r="AFA27" s="1943"/>
      <c r="AFB27" s="1943"/>
      <c r="AFC27" s="1943"/>
      <c r="AFD27" s="1943"/>
      <c r="AFE27" s="1943"/>
      <c r="AFF27" s="1943"/>
      <c r="AFG27" s="1943"/>
      <c r="AFH27" s="1943"/>
      <c r="AFI27" s="1943"/>
      <c r="AFJ27" s="1943"/>
      <c r="AFK27" s="1943"/>
      <c r="AFL27" s="1943"/>
      <c r="AFM27" s="1943"/>
      <c r="AFN27" s="1943"/>
      <c r="AFO27" s="1943"/>
      <c r="AFP27" s="1943"/>
      <c r="AFQ27" s="1943"/>
      <c r="AFR27" s="1943"/>
      <c r="AFS27" s="1943"/>
      <c r="AFT27" s="1943"/>
      <c r="AFU27" s="1943"/>
      <c r="AFV27" s="1943"/>
      <c r="AFW27" s="1943"/>
      <c r="AFX27" s="1943"/>
      <c r="AFY27" s="1943"/>
      <c r="AFZ27" s="1943"/>
      <c r="AGA27" s="1943"/>
      <c r="AGB27" s="1943"/>
      <c r="AGC27" s="1943"/>
      <c r="AGD27" s="1943"/>
      <c r="AGE27" s="1943"/>
      <c r="AGF27" s="1943"/>
      <c r="AGG27" s="1943"/>
      <c r="AGH27" s="1943"/>
      <c r="AGI27" s="1943"/>
      <c r="AGJ27" s="1943"/>
      <c r="AGK27" s="1943"/>
      <c r="AGL27" s="1943"/>
      <c r="AGM27" s="1943"/>
      <c r="AGN27" s="1943"/>
      <c r="AGO27" s="1943"/>
      <c r="AGP27" s="1943"/>
      <c r="AGQ27" s="1943"/>
      <c r="AGR27" s="1943"/>
      <c r="AGS27" s="1943"/>
      <c r="AGT27" s="1943"/>
      <c r="AGU27" s="1943"/>
      <c r="AGV27" s="1943"/>
      <c r="AGW27" s="1943"/>
      <c r="AGX27" s="1943"/>
      <c r="AGY27" s="1943"/>
      <c r="AGZ27" s="1943"/>
      <c r="AHA27" s="1943"/>
      <c r="AHB27" s="1943"/>
      <c r="AHC27" s="1943"/>
      <c r="AHD27" s="1943"/>
      <c r="AHE27" s="1943"/>
      <c r="AHF27" s="1943"/>
      <c r="AHG27" s="1943"/>
      <c r="AHH27" s="1943"/>
      <c r="AHI27" s="1943"/>
      <c r="AHJ27" s="1943"/>
      <c r="AHK27" s="1943"/>
      <c r="AHL27" s="1943"/>
      <c r="AHM27" s="1943"/>
      <c r="AHN27" s="1943"/>
      <c r="AHO27" s="1943"/>
      <c r="AHP27" s="1943"/>
      <c r="AHQ27" s="1943"/>
      <c r="AHR27" s="1943"/>
      <c r="AHS27" s="1943"/>
      <c r="AHT27" s="1943"/>
      <c r="AHU27" s="1943"/>
      <c r="AHV27" s="1943"/>
      <c r="AHW27" s="1943"/>
      <c r="AHX27" s="1943"/>
      <c r="AHY27" s="1943"/>
      <c r="AHZ27" s="1943"/>
      <c r="AIA27" s="1943"/>
      <c r="AIB27" s="1943"/>
      <c r="AIC27" s="1943"/>
      <c r="AID27" s="1943"/>
      <c r="AIE27" s="1943"/>
      <c r="AIF27" s="1943"/>
      <c r="AIG27" s="1943"/>
      <c r="AIH27" s="1943"/>
      <c r="AII27" s="1943"/>
      <c r="AIJ27" s="1943"/>
      <c r="AIK27" s="1943"/>
      <c r="AIL27" s="1943"/>
      <c r="AIM27" s="1943"/>
      <c r="AIN27" s="1943"/>
      <c r="AIO27" s="1943"/>
      <c r="AIP27" s="1943"/>
      <c r="AIQ27" s="1943"/>
      <c r="AIR27" s="1943"/>
      <c r="AIS27" s="1943"/>
      <c r="AIT27" s="1943"/>
      <c r="AIU27" s="1943"/>
      <c r="AIV27" s="1943"/>
      <c r="AIW27" s="1943"/>
      <c r="AIX27" s="1943"/>
      <c r="AIY27" s="1943"/>
      <c r="AIZ27" s="1943"/>
      <c r="AJA27" s="1943"/>
      <c r="AJB27" s="1943"/>
      <c r="AJC27" s="1943"/>
      <c r="AJD27" s="1943"/>
      <c r="AJE27" s="1943"/>
      <c r="AJF27" s="1943"/>
      <c r="AJG27" s="1943"/>
      <c r="AJH27" s="1943"/>
      <c r="AJI27" s="1943"/>
      <c r="AJJ27" s="1943"/>
      <c r="AJK27" s="1943"/>
      <c r="AJL27" s="1943"/>
      <c r="AJM27" s="1943"/>
      <c r="AJN27" s="1943"/>
      <c r="AJO27" s="1943"/>
      <c r="AJP27" s="1943"/>
      <c r="AJQ27" s="1943"/>
      <c r="AJR27" s="1943"/>
      <c r="AJS27" s="1943"/>
      <c r="AJT27" s="1943"/>
      <c r="AJU27" s="1943"/>
      <c r="AJV27" s="1943"/>
      <c r="AJW27" s="1943"/>
      <c r="AJX27" s="1943"/>
      <c r="AJY27" s="1943"/>
      <c r="AJZ27" s="1943"/>
      <c r="AKA27" s="1943"/>
      <c r="AKB27" s="1943"/>
      <c r="AKC27" s="1943"/>
      <c r="AKD27" s="1943"/>
      <c r="AKE27" s="1943"/>
      <c r="AKF27" s="1943"/>
      <c r="AKG27" s="1943"/>
      <c r="AKH27" s="1943"/>
      <c r="AKI27" s="1943"/>
      <c r="AKJ27" s="1943"/>
      <c r="AKK27" s="1943"/>
      <c r="AKL27" s="1943"/>
      <c r="AKM27" s="1943"/>
      <c r="AKN27" s="1943"/>
      <c r="AKO27" s="1943"/>
      <c r="AKP27" s="1943"/>
      <c r="AKQ27" s="1943"/>
      <c r="AKR27" s="1943"/>
      <c r="AKS27" s="1943"/>
      <c r="AKT27" s="1943"/>
      <c r="AKU27" s="1943"/>
      <c r="AKV27" s="1943"/>
      <c r="AKW27" s="1943"/>
      <c r="AKX27" s="1943"/>
      <c r="AKY27" s="1943"/>
      <c r="AKZ27" s="1943"/>
      <c r="ALA27" s="1943"/>
      <c r="ALB27" s="1943"/>
      <c r="ALC27" s="1943"/>
      <c r="ALD27" s="1943"/>
      <c r="ALE27" s="1943"/>
      <c r="ALF27" s="1943"/>
      <c r="ALG27" s="1943"/>
      <c r="ALH27" s="1943"/>
      <c r="ALI27" s="1943"/>
      <c r="ALJ27" s="1943"/>
      <c r="ALK27" s="1943"/>
      <c r="ALL27" s="1943"/>
      <c r="ALM27" s="1943"/>
      <c r="ALN27" s="1943"/>
      <c r="ALO27" s="1943"/>
      <c r="ALP27" s="1943"/>
      <c r="ALQ27" s="1943"/>
      <c r="ALR27" s="1943"/>
      <c r="ALS27" s="1943"/>
      <c r="ALT27" s="1943"/>
      <c r="ALU27" s="1943"/>
      <c r="ALV27" s="1943"/>
      <c r="ALW27" s="1943"/>
      <c r="ALX27" s="1943"/>
      <c r="ALY27" s="1943"/>
      <c r="ALZ27" s="1943"/>
      <c r="AMA27" s="1943"/>
      <c r="AMB27" s="1943"/>
      <c r="AMC27" s="1943"/>
      <c r="AMD27" s="1943"/>
      <c r="AME27" s="1943"/>
      <c r="AMF27" s="1943"/>
      <c r="AMG27" s="1943"/>
      <c r="AMH27" s="1943"/>
      <c r="AMI27" s="1943"/>
      <c r="AMJ27" s="1943"/>
    </row>
    <row r="28" spans="1:1024" s="1974" customFormat="1" ht="30.75" customHeight="1">
      <c r="A28" s="83" t="s">
        <v>2726</v>
      </c>
      <c r="B28" s="640"/>
      <c r="C28" s="2266"/>
      <c r="D28" s="2266"/>
      <c r="E28" s="641"/>
      <c r="F28" s="2134"/>
      <c r="G28" s="1933">
        <v>0</v>
      </c>
      <c r="H28" s="1933">
        <v>40</v>
      </c>
      <c r="I28" s="1933">
        <v>1500</v>
      </c>
      <c r="J28" s="1933"/>
      <c r="K28" s="1933"/>
      <c r="L28" s="1947" t="s">
        <v>158</v>
      </c>
      <c r="M28" s="1933">
        <v>215</v>
      </c>
      <c r="N28" s="102">
        <v>235</v>
      </c>
      <c r="O28" s="1922"/>
      <c r="P28" s="1922"/>
      <c r="Q28" s="1263"/>
      <c r="R28" s="1934"/>
      <c r="S28" s="1943"/>
      <c r="T28" s="1922"/>
      <c r="U28" s="1922"/>
      <c r="V28" s="1922"/>
      <c r="W28" s="1943"/>
      <c r="X28" s="1943"/>
      <c r="Y28" s="1943"/>
      <c r="Z28" s="1943"/>
      <c r="AA28" s="1943"/>
      <c r="AB28" s="1943"/>
      <c r="AC28" s="1943"/>
      <c r="AD28" s="1943"/>
      <c r="AE28" s="1943"/>
      <c r="AF28" s="1943"/>
      <c r="AG28" s="1943"/>
      <c r="AH28" s="1943"/>
      <c r="AI28" s="1943"/>
      <c r="AJ28" s="1943"/>
      <c r="AK28" s="1943"/>
      <c r="AL28" s="1943"/>
      <c r="AM28" s="1943"/>
      <c r="AN28" s="1943"/>
      <c r="AO28" s="1943"/>
      <c r="AP28" s="1943"/>
      <c r="AQ28" s="1943"/>
      <c r="AR28" s="1943"/>
      <c r="AS28" s="1943"/>
      <c r="AT28" s="1943"/>
      <c r="AU28" s="1943"/>
      <c r="AV28" s="1943"/>
      <c r="AW28" s="1943"/>
      <c r="AX28" s="1943"/>
      <c r="AY28" s="1943"/>
      <c r="AZ28" s="1943"/>
      <c r="BA28" s="1943"/>
      <c r="BB28" s="1943"/>
      <c r="BC28" s="1943"/>
      <c r="BD28" s="1943"/>
      <c r="BE28" s="1943"/>
      <c r="BF28" s="1943"/>
      <c r="BG28" s="1943"/>
      <c r="BH28" s="1943"/>
      <c r="BI28" s="1943"/>
      <c r="BJ28" s="1943"/>
      <c r="BK28" s="1943"/>
      <c r="BL28" s="1943"/>
      <c r="BM28" s="1943"/>
      <c r="BN28" s="1943"/>
      <c r="BO28" s="1943"/>
      <c r="BP28" s="1943"/>
      <c r="BQ28" s="1943"/>
      <c r="BR28" s="1943"/>
      <c r="BS28" s="1943"/>
      <c r="BT28" s="1943"/>
      <c r="BU28" s="1943"/>
      <c r="BV28" s="1943"/>
      <c r="BW28" s="1943"/>
      <c r="BX28" s="1943"/>
      <c r="BY28" s="1943"/>
      <c r="BZ28" s="1943"/>
      <c r="CA28" s="1943"/>
      <c r="CB28" s="1943"/>
      <c r="CC28" s="1943"/>
      <c r="CD28" s="1943"/>
      <c r="CE28" s="1943"/>
      <c r="CF28" s="1943"/>
      <c r="CG28" s="1943"/>
      <c r="CH28" s="1943"/>
      <c r="CI28" s="1943"/>
      <c r="CJ28" s="1943"/>
      <c r="CK28" s="1943"/>
      <c r="CL28" s="1943"/>
      <c r="CM28" s="1943"/>
      <c r="CN28" s="1943"/>
      <c r="CO28" s="1943"/>
      <c r="CP28" s="1943"/>
      <c r="CQ28" s="1943"/>
      <c r="CR28" s="1943"/>
      <c r="CS28" s="1943"/>
      <c r="CT28" s="1943"/>
      <c r="CU28" s="1943"/>
      <c r="CV28" s="1943"/>
      <c r="CW28" s="1943"/>
      <c r="CX28" s="1943"/>
      <c r="CY28" s="1943"/>
      <c r="CZ28" s="1943"/>
      <c r="DA28" s="1943"/>
      <c r="DB28" s="1943"/>
      <c r="DC28" s="1943"/>
      <c r="DD28" s="1943"/>
      <c r="DE28" s="1943"/>
      <c r="DF28" s="1943"/>
      <c r="DG28" s="1943"/>
      <c r="DH28" s="1943"/>
      <c r="DI28" s="1943"/>
      <c r="DJ28" s="1943"/>
      <c r="DK28" s="1943"/>
      <c r="DL28" s="1943"/>
      <c r="DM28" s="1943"/>
      <c r="DN28" s="1943"/>
      <c r="DO28" s="1943"/>
      <c r="DP28" s="1943"/>
      <c r="DQ28" s="1943"/>
      <c r="DR28" s="1943"/>
      <c r="DS28" s="1943"/>
      <c r="DT28" s="1943"/>
      <c r="DU28" s="1943"/>
      <c r="DV28" s="1943"/>
      <c r="DW28" s="1943"/>
      <c r="DX28" s="1943"/>
      <c r="DY28" s="1943"/>
      <c r="DZ28" s="1943"/>
      <c r="EA28" s="1943"/>
      <c r="EB28" s="1943"/>
      <c r="EC28" s="1943"/>
      <c r="ED28" s="1943"/>
      <c r="EE28" s="1943"/>
      <c r="EF28" s="1943"/>
      <c r="EG28" s="1943"/>
      <c r="EH28" s="1943"/>
      <c r="EI28" s="1943"/>
      <c r="EJ28" s="1943"/>
      <c r="EK28" s="1943"/>
      <c r="EL28" s="1943"/>
      <c r="EM28" s="1943"/>
      <c r="EN28" s="1943"/>
      <c r="EO28" s="1943"/>
      <c r="EP28" s="1943"/>
      <c r="EQ28" s="1943"/>
      <c r="ER28" s="1943"/>
      <c r="ES28" s="1943"/>
      <c r="ET28" s="1943"/>
      <c r="EU28" s="1943"/>
      <c r="EV28" s="1943"/>
      <c r="EW28" s="1943"/>
      <c r="EX28" s="1943"/>
      <c r="EY28" s="1943"/>
      <c r="EZ28" s="1943"/>
      <c r="FA28" s="1943"/>
      <c r="FB28" s="1943"/>
      <c r="FC28" s="1943"/>
      <c r="FD28" s="1943"/>
      <c r="FE28" s="1943"/>
      <c r="FF28" s="1943"/>
      <c r="FG28" s="1943"/>
      <c r="FH28" s="1943"/>
      <c r="FI28" s="1943"/>
      <c r="FJ28" s="1943"/>
      <c r="FK28" s="1943"/>
      <c r="FL28" s="1943"/>
      <c r="FM28" s="1943"/>
      <c r="FN28" s="1943"/>
      <c r="FO28" s="1943"/>
      <c r="FP28" s="1943"/>
      <c r="FQ28" s="1943"/>
      <c r="FR28" s="1943"/>
      <c r="FS28" s="1943"/>
      <c r="FT28" s="1943"/>
      <c r="FU28" s="1943"/>
      <c r="FV28" s="1943"/>
      <c r="FW28" s="1943"/>
      <c r="FX28" s="1943"/>
      <c r="FY28" s="1943"/>
      <c r="FZ28" s="1943"/>
      <c r="GA28" s="1943"/>
      <c r="GB28" s="1943"/>
      <c r="GC28" s="1943"/>
      <c r="GD28" s="1943"/>
      <c r="GE28" s="1943"/>
      <c r="GF28" s="1943"/>
      <c r="GG28" s="1943"/>
      <c r="GH28" s="1943"/>
      <c r="GI28" s="1943"/>
      <c r="GJ28" s="1943"/>
      <c r="GK28" s="1943"/>
      <c r="GL28" s="1943"/>
      <c r="GM28" s="1943"/>
      <c r="GN28" s="1943"/>
      <c r="GO28" s="1943"/>
      <c r="GP28" s="1943"/>
      <c r="GQ28" s="1943"/>
      <c r="GR28" s="1943"/>
      <c r="GS28" s="1943"/>
      <c r="GT28" s="1943"/>
      <c r="GU28" s="1943"/>
      <c r="GV28" s="1943"/>
      <c r="GW28" s="1943"/>
      <c r="GX28" s="1943"/>
      <c r="GY28" s="1943"/>
      <c r="GZ28" s="1943"/>
      <c r="HA28" s="1943"/>
      <c r="HB28" s="1943"/>
      <c r="HC28" s="1943"/>
      <c r="HD28" s="1943"/>
      <c r="HE28" s="1943"/>
      <c r="HF28" s="1943"/>
      <c r="HG28" s="1943"/>
      <c r="HH28" s="1943"/>
      <c r="HI28" s="1943"/>
      <c r="HJ28" s="1943"/>
      <c r="HK28" s="1943"/>
      <c r="HL28" s="1943"/>
      <c r="HM28" s="1943"/>
      <c r="HN28" s="1943"/>
      <c r="HO28" s="1943"/>
      <c r="HP28" s="1943"/>
      <c r="HQ28" s="1943"/>
      <c r="HR28" s="1943"/>
      <c r="HS28" s="1943"/>
      <c r="HT28" s="1943"/>
      <c r="HU28" s="1943"/>
      <c r="HV28" s="1943"/>
      <c r="HW28" s="1943"/>
      <c r="HX28" s="1943"/>
      <c r="HY28" s="1943"/>
      <c r="HZ28" s="1943"/>
      <c r="IA28" s="1943"/>
      <c r="IB28" s="1943"/>
      <c r="IC28" s="1943"/>
      <c r="ID28" s="1943"/>
      <c r="IE28" s="1943"/>
      <c r="IF28" s="1943"/>
      <c r="IG28" s="1943"/>
      <c r="IH28" s="1943"/>
      <c r="II28" s="1943"/>
      <c r="IJ28" s="1943"/>
      <c r="IK28" s="1943"/>
      <c r="IL28" s="1943"/>
      <c r="IM28" s="1943"/>
      <c r="IN28" s="1943"/>
      <c r="IO28" s="1943"/>
      <c r="IP28" s="1943"/>
      <c r="IQ28" s="1943"/>
      <c r="IR28" s="1943"/>
      <c r="IS28" s="1943"/>
      <c r="IT28" s="1943"/>
      <c r="IU28" s="1943"/>
      <c r="IV28" s="1943"/>
      <c r="IW28" s="1943"/>
      <c r="IX28" s="1943"/>
      <c r="IY28" s="1943"/>
      <c r="IZ28" s="1943"/>
      <c r="JA28" s="1943"/>
      <c r="JB28" s="1943"/>
      <c r="JC28" s="1943"/>
      <c r="JD28" s="1943"/>
      <c r="JE28" s="1943"/>
      <c r="JF28" s="1943"/>
      <c r="JG28" s="1943"/>
      <c r="JH28" s="1943"/>
      <c r="JI28" s="1943"/>
      <c r="JJ28" s="1943"/>
      <c r="JK28" s="1943"/>
      <c r="JL28" s="1943"/>
      <c r="JM28" s="1943"/>
      <c r="JN28" s="1943"/>
      <c r="JO28" s="1943"/>
      <c r="JP28" s="1943"/>
      <c r="JQ28" s="1943"/>
      <c r="JR28" s="1943"/>
      <c r="JS28" s="1943"/>
      <c r="JT28" s="1943"/>
      <c r="JU28" s="1943"/>
      <c r="JV28" s="1943"/>
      <c r="JW28" s="1943"/>
      <c r="JX28" s="1943"/>
      <c r="JY28" s="1943"/>
      <c r="JZ28" s="1943"/>
      <c r="KA28" s="1943"/>
      <c r="KB28" s="1943"/>
      <c r="KC28" s="1943"/>
      <c r="KD28" s="1943"/>
      <c r="KE28" s="1943"/>
      <c r="KF28" s="1943"/>
      <c r="KG28" s="1943"/>
      <c r="KH28" s="1943"/>
      <c r="KI28" s="1943"/>
      <c r="KJ28" s="1943"/>
      <c r="KK28" s="1943"/>
      <c r="KL28" s="1943"/>
      <c r="KM28" s="1943"/>
      <c r="KN28" s="1943"/>
      <c r="KO28" s="1943"/>
      <c r="KP28" s="1943"/>
      <c r="KQ28" s="1943"/>
      <c r="KR28" s="1943"/>
      <c r="KS28" s="1943"/>
      <c r="KT28" s="1943"/>
      <c r="KU28" s="1943"/>
      <c r="KV28" s="1943"/>
      <c r="KW28" s="1943"/>
      <c r="KX28" s="1943"/>
      <c r="KY28" s="1943"/>
      <c r="KZ28" s="1943"/>
      <c r="LA28" s="1943"/>
      <c r="LB28" s="1943"/>
      <c r="LC28" s="1943"/>
      <c r="LD28" s="1943"/>
      <c r="LE28" s="1943"/>
      <c r="LF28" s="1943"/>
      <c r="LG28" s="1943"/>
      <c r="LH28" s="1943"/>
      <c r="LI28" s="1943"/>
      <c r="LJ28" s="1943"/>
      <c r="LK28" s="1943"/>
      <c r="LL28" s="1943"/>
      <c r="LM28" s="1943"/>
      <c r="LN28" s="1943"/>
      <c r="LO28" s="1943"/>
      <c r="LP28" s="1943"/>
      <c r="LQ28" s="1943"/>
      <c r="LR28" s="1943"/>
      <c r="LS28" s="1943"/>
      <c r="LT28" s="1943"/>
      <c r="LU28" s="1943"/>
      <c r="LV28" s="1943"/>
      <c r="LW28" s="1943"/>
      <c r="LX28" s="1943"/>
      <c r="LY28" s="1943"/>
      <c r="LZ28" s="1943"/>
      <c r="MA28" s="1943"/>
      <c r="MB28" s="1943"/>
      <c r="MC28" s="1943"/>
      <c r="MD28" s="1943"/>
      <c r="ME28" s="1943"/>
      <c r="MF28" s="1943"/>
      <c r="MG28" s="1943"/>
      <c r="MH28" s="1943"/>
      <c r="MI28" s="1943"/>
      <c r="MJ28" s="1943"/>
      <c r="MK28" s="1943"/>
      <c r="ML28" s="1943"/>
      <c r="MM28" s="1943"/>
      <c r="MN28" s="1943"/>
      <c r="MO28" s="1943"/>
      <c r="MP28" s="1943"/>
      <c r="MQ28" s="1943"/>
      <c r="MR28" s="1943"/>
      <c r="MS28" s="1943"/>
      <c r="MT28" s="1943"/>
      <c r="MU28" s="1943"/>
      <c r="MV28" s="1943"/>
      <c r="MW28" s="1943"/>
      <c r="MX28" s="1943"/>
      <c r="MY28" s="1943"/>
      <c r="MZ28" s="1943"/>
      <c r="NA28" s="1943"/>
      <c r="NB28" s="1943"/>
      <c r="NC28" s="1943"/>
      <c r="ND28" s="1943"/>
      <c r="NE28" s="1943"/>
      <c r="NF28" s="1943"/>
      <c r="NG28" s="1943"/>
      <c r="NH28" s="1943"/>
      <c r="NI28" s="1943"/>
      <c r="NJ28" s="1943"/>
      <c r="NK28" s="1943"/>
      <c r="NL28" s="1943"/>
      <c r="NM28" s="1943"/>
      <c r="NN28" s="1943"/>
      <c r="NO28" s="1943"/>
      <c r="NP28" s="1943"/>
      <c r="NQ28" s="1943"/>
      <c r="NR28" s="1943"/>
      <c r="NS28" s="1943"/>
      <c r="NT28" s="1943"/>
      <c r="NU28" s="1943"/>
      <c r="NV28" s="1943"/>
      <c r="NW28" s="1943"/>
      <c r="NX28" s="1943"/>
      <c r="NY28" s="1943"/>
      <c r="NZ28" s="1943"/>
      <c r="OA28" s="1943"/>
      <c r="OB28" s="1943"/>
      <c r="OC28" s="1943"/>
      <c r="OD28" s="1943"/>
      <c r="OE28" s="1943"/>
      <c r="OF28" s="1943"/>
      <c r="OG28" s="1943"/>
      <c r="OH28" s="1943"/>
      <c r="OI28" s="1943"/>
      <c r="OJ28" s="1943"/>
      <c r="OK28" s="1943"/>
      <c r="OL28" s="1943"/>
      <c r="OM28" s="1943"/>
      <c r="ON28" s="1943"/>
      <c r="OO28" s="1943"/>
      <c r="OP28" s="1943"/>
      <c r="OQ28" s="1943"/>
      <c r="OR28" s="1943"/>
      <c r="OS28" s="1943"/>
      <c r="OT28" s="1943"/>
      <c r="OU28" s="1943"/>
      <c r="OV28" s="1943"/>
      <c r="OW28" s="1943"/>
      <c r="OX28" s="1943"/>
      <c r="OY28" s="1943"/>
      <c r="OZ28" s="1943"/>
      <c r="PA28" s="1943"/>
      <c r="PB28" s="1943"/>
      <c r="PC28" s="1943"/>
      <c r="PD28" s="1943"/>
      <c r="PE28" s="1943"/>
      <c r="PF28" s="1943"/>
      <c r="PG28" s="1943"/>
      <c r="PH28" s="1943"/>
      <c r="PI28" s="1943"/>
      <c r="PJ28" s="1943"/>
      <c r="PK28" s="1943"/>
      <c r="PL28" s="1943"/>
      <c r="PM28" s="1943"/>
      <c r="PN28" s="1943"/>
      <c r="PO28" s="1943"/>
      <c r="PP28" s="1943"/>
      <c r="PQ28" s="1943"/>
      <c r="PR28" s="1943"/>
      <c r="PS28" s="1943"/>
      <c r="PT28" s="1943"/>
      <c r="PU28" s="1943"/>
      <c r="PV28" s="1943"/>
      <c r="PW28" s="1943"/>
      <c r="PX28" s="1943"/>
      <c r="PY28" s="1943"/>
      <c r="PZ28" s="1943"/>
      <c r="QA28" s="1943"/>
      <c r="QB28" s="1943"/>
      <c r="QC28" s="1943"/>
      <c r="QD28" s="1943"/>
      <c r="QE28" s="1943"/>
      <c r="QF28" s="1943"/>
      <c r="QG28" s="1943"/>
      <c r="QH28" s="1943"/>
      <c r="QI28" s="1943"/>
      <c r="QJ28" s="1943"/>
      <c r="QK28" s="1943"/>
      <c r="QL28" s="1943"/>
      <c r="QM28" s="1943"/>
      <c r="QN28" s="1943"/>
      <c r="QO28" s="1943"/>
      <c r="QP28" s="1943"/>
      <c r="QQ28" s="1943"/>
      <c r="QR28" s="1943"/>
      <c r="QS28" s="1943"/>
      <c r="QT28" s="1943"/>
      <c r="QU28" s="1943"/>
      <c r="QV28" s="1943"/>
      <c r="QW28" s="1943"/>
      <c r="QX28" s="1943"/>
      <c r="QY28" s="1943"/>
      <c r="QZ28" s="1943"/>
      <c r="RA28" s="1943"/>
      <c r="RB28" s="1943"/>
      <c r="RC28" s="1943"/>
      <c r="RD28" s="1943"/>
      <c r="RE28" s="1943"/>
      <c r="RF28" s="1943"/>
      <c r="RG28" s="1943"/>
      <c r="RH28" s="1943"/>
      <c r="RI28" s="1943"/>
      <c r="RJ28" s="1943"/>
      <c r="RK28" s="1943"/>
      <c r="RL28" s="1943"/>
      <c r="RM28" s="1943"/>
      <c r="RN28" s="1943"/>
      <c r="RO28" s="1943"/>
      <c r="RP28" s="1943"/>
      <c r="RQ28" s="1943"/>
      <c r="RR28" s="1943"/>
      <c r="RS28" s="1943"/>
      <c r="RT28" s="1943"/>
      <c r="RU28" s="1943"/>
      <c r="RV28" s="1943"/>
      <c r="RW28" s="1943"/>
      <c r="RX28" s="1943"/>
      <c r="RY28" s="1943"/>
      <c r="RZ28" s="1943"/>
      <c r="SA28" s="1943"/>
      <c r="SB28" s="1943"/>
      <c r="SC28" s="1943"/>
      <c r="SD28" s="1943"/>
      <c r="SE28" s="1943"/>
      <c r="SF28" s="1943"/>
      <c r="SG28" s="1943"/>
      <c r="SH28" s="1943"/>
      <c r="SI28" s="1943"/>
      <c r="SJ28" s="1943"/>
      <c r="SK28" s="1943"/>
      <c r="SL28" s="1943"/>
      <c r="SM28" s="1943"/>
      <c r="SN28" s="1943"/>
      <c r="SO28" s="1943"/>
      <c r="SP28" s="1943"/>
      <c r="SQ28" s="1943"/>
      <c r="SR28" s="1943"/>
      <c r="SS28" s="1943"/>
      <c r="ST28" s="1943"/>
      <c r="SU28" s="1943"/>
      <c r="SV28" s="1943"/>
      <c r="SW28" s="1943"/>
      <c r="SX28" s="1943"/>
      <c r="SY28" s="1943"/>
      <c r="SZ28" s="1943"/>
      <c r="TA28" s="1943"/>
      <c r="TB28" s="1943"/>
      <c r="TC28" s="1943"/>
      <c r="TD28" s="1943"/>
      <c r="TE28" s="1943"/>
      <c r="TF28" s="1943"/>
      <c r="TG28" s="1943"/>
      <c r="TH28" s="1943"/>
      <c r="TI28" s="1943"/>
      <c r="TJ28" s="1943"/>
      <c r="TK28" s="1943"/>
      <c r="TL28" s="1943"/>
      <c r="TM28" s="1943"/>
      <c r="TN28" s="1943"/>
      <c r="TO28" s="1943"/>
      <c r="TP28" s="1943"/>
      <c r="TQ28" s="1943"/>
      <c r="TR28" s="1943"/>
      <c r="TS28" s="1943"/>
      <c r="TT28" s="1943"/>
      <c r="TU28" s="1943"/>
      <c r="TV28" s="1943"/>
      <c r="TW28" s="1943"/>
      <c r="TX28" s="1943"/>
      <c r="TY28" s="1943"/>
      <c r="TZ28" s="1943"/>
      <c r="UA28" s="1943"/>
      <c r="UB28" s="1943"/>
      <c r="UC28" s="1943"/>
      <c r="UD28" s="1943"/>
      <c r="UE28" s="1943"/>
      <c r="UF28" s="1943"/>
      <c r="UG28" s="1943"/>
      <c r="UH28" s="1943"/>
      <c r="UI28" s="1943"/>
      <c r="UJ28" s="1943"/>
      <c r="UK28" s="1943"/>
      <c r="UL28" s="1943"/>
      <c r="UM28" s="1943"/>
      <c r="UN28" s="1943"/>
      <c r="UO28" s="1943"/>
      <c r="UP28" s="1943"/>
      <c r="UQ28" s="1943"/>
      <c r="UR28" s="1943"/>
      <c r="US28" s="1943"/>
      <c r="UT28" s="1943"/>
      <c r="UU28" s="1943"/>
      <c r="UV28" s="1943"/>
      <c r="UW28" s="1943"/>
      <c r="UX28" s="1943"/>
      <c r="UY28" s="1943"/>
      <c r="UZ28" s="1943"/>
      <c r="VA28" s="1943"/>
      <c r="VB28" s="1943"/>
      <c r="VC28" s="1943"/>
      <c r="VD28" s="1943"/>
      <c r="VE28" s="1943"/>
      <c r="VF28" s="1943"/>
      <c r="VG28" s="1943"/>
      <c r="VH28" s="1943"/>
      <c r="VI28" s="1943"/>
      <c r="VJ28" s="1943"/>
      <c r="VK28" s="1943"/>
      <c r="VL28" s="1943"/>
      <c r="VM28" s="1943"/>
      <c r="VN28" s="1943"/>
      <c r="VO28" s="1943"/>
      <c r="VP28" s="1943"/>
      <c r="VQ28" s="1943"/>
      <c r="VR28" s="1943"/>
      <c r="VS28" s="1943"/>
      <c r="VT28" s="1943"/>
      <c r="VU28" s="1943"/>
      <c r="VV28" s="1943"/>
      <c r="VW28" s="1943"/>
      <c r="VX28" s="1943"/>
      <c r="VY28" s="1943"/>
      <c r="VZ28" s="1943"/>
      <c r="WA28" s="1943"/>
      <c r="WB28" s="1943"/>
      <c r="WC28" s="1943"/>
      <c r="WD28" s="1943"/>
      <c r="WE28" s="1943"/>
      <c r="WF28" s="1943"/>
      <c r="WG28" s="1943"/>
      <c r="WH28" s="1943"/>
      <c r="WI28" s="1943"/>
      <c r="WJ28" s="1943"/>
      <c r="WK28" s="1943"/>
      <c r="WL28" s="1943"/>
      <c r="WM28" s="1943"/>
      <c r="WN28" s="1943"/>
      <c r="WO28" s="1943"/>
      <c r="WP28" s="1943"/>
      <c r="WQ28" s="1943"/>
      <c r="WR28" s="1943"/>
      <c r="WS28" s="1943"/>
      <c r="WT28" s="1943"/>
      <c r="WU28" s="1943"/>
      <c r="WV28" s="1943"/>
      <c r="WW28" s="1943"/>
      <c r="WX28" s="1943"/>
      <c r="WY28" s="1943"/>
      <c r="WZ28" s="1943"/>
      <c r="XA28" s="1943"/>
      <c r="XB28" s="1943"/>
      <c r="XC28" s="1943"/>
      <c r="XD28" s="1943"/>
      <c r="XE28" s="1943"/>
      <c r="XF28" s="1943"/>
      <c r="XG28" s="1943"/>
      <c r="XH28" s="1943"/>
      <c r="XI28" s="1943"/>
      <c r="XJ28" s="1943"/>
      <c r="XK28" s="1943"/>
      <c r="XL28" s="1943"/>
      <c r="XM28" s="1943"/>
      <c r="XN28" s="1943"/>
      <c r="XO28" s="1943"/>
      <c r="XP28" s="1943"/>
      <c r="XQ28" s="1943"/>
      <c r="XR28" s="1943"/>
      <c r="XS28" s="1943"/>
      <c r="XT28" s="1943"/>
      <c r="XU28" s="1943"/>
      <c r="XV28" s="1943"/>
      <c r="XW28" s="1943"/>
      <c r="XX28" s="1943"/>
      <c r="XY28" s="1943"/>
      <c r="XZ28" s="1943"/>
      <c r="YA28" s="1943"/>
      <c r="YB28" s="1943"/>
      <c r="YC28" s="1943"/>
      <c r="YD28" s="1943"/>
      <c r="YE28" s="1943"/>
      <c r="YF28" s="1943"/>
      <c r="YG28" s="1943"/>
      <c r="YH28" s="1943"/>
      <c r="YI28" s="1943"/>
      <c r="YJ28" s="1943"/>
      <c r="YK28" s="1943"/>
      <c r="YL28" s="1943"/>
      <c r="YM28" s="1943"/>
      <c r="YN28" s="1943"/>
      <c r="YO28" s="1943"/>
      <c r="YP28" s="1943"/>
      <c r="YQ28" s="1943"/>
      <c r="YR28" s="1943"/>
      <c r="YS28" s="1943"/>
      <c r="YT28" s="1943"/>
      <c r="YU28" s="1943"/>
      <c r="YV28" s="1943"/>
      <c r="YW28" s="1943"/>
      <c r="YX28" s="1943"/>
      <c r="YY28" s="1943"/>
      <c r="YZ28" s="1943"/>
      <c r="ZA28" s="1943"/>
      <c r="ZB28" s="1943"/>
      <c r="ZC28" s="1943"/>
      <c r="ZD28" s="1943"/>
      <c r="ZE28" s="1943"/>
      <c r="ZF28" s="1943"/>
      <c r="ZG28" s="1943"/>
      <c r="ZH28" s="1943"/>
      <c r="ZI28" s="1943"/>
      <c r="ZJ28" s="1943"/>
      <c r="ZK28" s="1943"/>
      <c r="ZL28" s="1943"/>
      <c r="ZM28" s="1943"/>
      <c r="ZN28" s="1943"/>
      <c r="ZO28" s="1943"/>
      <c r="ZP28" s="1943"/>
      <c r="ZQ28" s="1943"/>
      <c r="ZR28" s="1943"/>
      <c r="ZS28" s="1943"/>
      <c r="ZT28" s="1943"/>
      <c r="ZU28" s="1943"/>
      <c r="ZV28" s="1943"/>
      <c r="ZW28" s="1943"/>
      <c r="ZX28" s="1943"/>
      <c r="ZY28" s="1943"/>
      <c r="ZZ28" s="1943"/>
      <c r="AAA28" s="1943"/>
      <c r="AAB28" s="1943"/>
      <c r="AAC28" s="1943"/>
      <c r="AAD28" s="1943"/>
      <c r="AAE28" s="1943"/>
      <c r="AAF28" s="1943"/>
      <c r="AAG28" s="1943"/>
      <c r="AAH28" s="1943"/>
      <c r="AAI28" s="1943"/>
      <c r="AAJ28" s="1943"/>
      <c r="AAK28" s="1943"/>
      <c r="AAL28" s="1943"/>
      <c r="AAM28" s="1943"/>
      <c r="AAN28" s="1943"/>
      <c r="AAO28" s="1943"/>
      <c r="AAP28" s="1943"/>
      <c r="AAQ28" s="1943"/>
      <c r="AAR28" s="1943"/>
      <c r="AAS28" s="1943"/>
      <c r="AAT28" s="1943"/>
      <c r="AAU28" s="1943"/>
      <c r="AAV28" s="1943"/>
      <c r="AAW28" s="1943"/>
      <c r="AAX28" s="1943"/>
      <c r="AAY28" s="1943"/>
      <c r="AAZ28" s="1943"/>
      <c r="ABA28" s="1943"/>
      <c r="ABB28" s="1943"/>
      <c r="ABC28" s="1943"/>
      <c r="ABD28" s="1943"/>
      <c r="ABE28" s="1943"/>
      <c r="ABF28" s="1943"/>
      <c r="ABG28" s="1943"/>
      <c r="ABH28" s="1943"/>
      <c r="ABI28" s="1943"/>
      <c r="ABJ28" s="1943"/>
      <c r="ABK28" s="1943"/>
      <c r="ABL28" s="1943"/>
      <c r="ABM28" s="1943"/>
      <c r="ABN28" s="1943"/>
      <c r="ABO28" s="1943"/>
      <c r="ABP28" s="1943"/>
      <c r="ABQ28" s="1943"/>
      <c r="ABR28" s="1943"/>
      <c r="ABS28" s="1943"/>
      <c r="ABT28" s="1943"/>
      <c r="ABU28" s="1943"/>
      <c r="ABV28" s="1943"/>
      <c r="ABW28" s="1943"/>
      <c r="ABX28" s="1943"/>
      <c r="ABY28" s="1943"/>
      <c r="ABZ28" s="1943"/>
      <c r="ACA28" s="1943"/>
      <c r="ACB28" s="1943"/>
      <c r="ACC28" s="1943"/>
      <c r="ACD28" s="1943"/>
      <c r="ACE28" s="1943"/>
      <c r="ACF28" s="1943"/>
      <c r="ACG28" s="1943"/>
      <c r="ACH28" s="1943"/>
      <c r="ACI28" s="1943"/>
      <c r="ACJ28" s="1943"/>
      <c r="ACK28" s="1943"/>
      <c r="ACL28" s="1943"/>
      <c r="ACM28" s="1943"/>
      <c r="ACN28" s="1943"/>
      <c r="ACO28" s="1943"/>
      <c r="ACP28" s="1943"/>
      <c r="ACQ28" s="1943"/>
      <c r="ACR28" s="1943"/>
      <c r="ACS28" s="1943"/>
      <c r="ACT28" s="1943"/>
      <c r="ACU28" s="1943"/>
      <c r="ACV28" s="1943"/>
      <c r="ACW28" s="1943"/>
      <c r="ACX28" s="1943"/>
      <c r="ACY28" s="1943"/>
      <c r="ACZ28" s="1943"/>
      <c r="ADA28" s="1943"/>
      <c r="ADB28" s="1943"/>
      <c r="ADC28" s="1943"/>
      <c r="ADD28" s="1943"/>
      <c r="ADE28" s="1943"/>
      <c r="ADF28" s="1943"/>
      <c r="ADG28" s="1943"/>
      <c r="ADH28" s="1943"/>
      <c r="ADI28" s="1943"/>
      <c r="ADJ28" s="1943"/>
      <c r="ADK28" s="1943"/>
      <c r="ADL28" s="1943"/>
      <c r="ADM28" s="1943"/>
      <c r="ADN28" s="1943"/>
      <c r="ADO28" s="1943"/>
      <c r="ADP28" s="1943"/>
      <c r="ADQ28" s="1943"/>
      <c r="ADR28" s="1943"/>
      <c r="ADS28" s="1943"/>
      <c r="ADT28" s="1943"/>
      <c r="ADU28" s="1943"/>
      <c r="ADV28" s="1943"/>
      <c r="ADW28" s="1943"/>
      <c r="ADX28" s="1943"/>
      <c r="ADY28" s="1943"/>
      <c r="ADZ28" s="1943"/>
      <c r="AEA28" s="1943"/>
      <c r="AEB28" s="1943"/>
      <c r="AEC28" s="1943"/>
      <c r="AED28" s="1943"/>
      <c r="AEE28" s="1943"/>
      <c r="AEF28" s="1943"/>
      <c r="AEG28" s="1943"/>
      <c r="AEH28" s="1943"/>
      <c r="AEI28" s="1943"/>
      <c r="AEJ28" s="1943"/>
      <c r="AEK28" s="1943"/>
      <c r="AEL28" s="1943"/>
      <c r="AEM28" s="1943"/>
      <c r="AEN28" s="1943"/>
      <c r="AEO28" s="1943"/>
      <c r="AEP28" s="1943"/>
      <c r="AEQ28" s="1943"/>
      <c r="AER28" s="1943"/>
      <c r="AES28" s="1943"/>
      <c r="AET28" s="1943"/>
      <c r="AEU28" s="1943"/>
      <c r="AEV28" s="1943"/>
      <c r="AEW28" s="1943"/>
      <c r="AEX28" s="1943"/>
      <c r="AEY28" s="1943"/>
      <c r="AEZ28" s="1943"/>
      <c r="AFA28" s="1943"/>
      <c r="AFB28" s="1943"/>
      <c r="AFC28" s="1943"/>
      <c r="AFD28" s="1943"/>
      <c r="AFE28" s="1943"/>
      <c r="AFF28" s="1943"/>
      <c r="AFG28" s="1943"/>
      <c r="AFH28" s="1943"/>
      <c r="AFI28" s="1943"/>
      <c r="AFJ28" s="1943"/>
      <c r="AFK28" s="1943"/>
      <c r="AFL28" s="1943"/>
      <c r="AFM28" s="1943"/>
      <c r="AFN28" s="1943"/>
      <c r="AFO28" s="1943"/>
      <c r="AFP28" s="1943"/>
      <c r="AFQ28" s="1943"/>
      <c r="AFR28" s="1943"/>
      <c r="AFS28" s="1943"/>
      <c r="AFT28" s="1943"/>
      <c r="AFU28" s="1943"/>
      <c r="AFV28" s="1943"/>
      <c r="AFW28" s="1943"/>
      <c r="AFX28" s="1943"/>
      <c r="AFY28" s="1943"/>
      <c r="AFZ28" s="1943"/>
      <c r="AGA28" s="1943"/>
      <c r="AGB28" s="1943"/>
      <c r="AGC28" s="1943"/>
      <c r="AGD28" s="1943"/>
      <c r="AGE28" s="1943"/>
      <c r="AGF28" s="1943"/>
      <c r="AGG28" s="1943"/>
      <c r="AGH28" s="1943"/>
      <c r="AGI28" s="1943"/>
      <c r="AGJ28" s="1943"/>
      <c r="AGK28" s="1943"/>
      <c r="AGL28" s="1943"/>
      <c r="AGM28" s="1943"/>
      <c r="AGN28" s="1943"/>
      <c r="AGO28" s="1943"/>
      <c r="AGP28" s="1943"/>
      <c r="AGQ28" s="1943"/>
      <c r="AGR28" s="1943"/>
      <c r="AGS28" s="1943"/>
      <c r="AGT28" s="1943"/>
      <c r="AGU28" s="1943"/>
      <c r="AGV28" s="1943"/>
      <c r="AGW28" s="1943"/>
      <c r="AGX28" s="1943"/>
      <c r="AGY28" s="1943"/>
      <c r="AGZ28" s="1943"/>
      <c r="AHA28" s="1943"/>
      <c r="AHB28" s="1943"/>
      <c r="AHC28" s="1943"/>
      <c r="AHD28" s="1943"/>
      <c r="AHE28" s="1943"/>
      <c r="AHF28" s="1943"/>
      <c r="AHG28" s="1943"/>
      <c r="AHH28" s="1943"/>
      <c r="AHI28" s="1943"/>
      <c r="AHJ28" s="1943"/>
      <c r="AHK28" s="1943"/>
      <c r="AHL28" s="1943"/>
      <c r="AHM28" s="1943"/>
      <c r="AHN28" s="1943"/>
      <c r="AHO28" s="1943"/>
      <c r="AHP28" s="1943"/>
      <c r="AHQ28" s="1943"/>
      <c r="AHR28" s="1943"/>
      <c r="AHS28" s="1943"/>
      <c r="AHT28" s="1943"/>
      <c r="AHU28" s="1943"/>
      <c r="AHV28" s="1943"/>
      <c r="AHW28" s="1943"/>
      <c r="AHX28" s="1943"/>
      <c r="AHY28" s="1943"/>
      <c r="AHZ28" s="1943"/>
      <c r="AIA28" s="1943"/>
      <c r="AIB28" s="1943"/>
      <c r="AIC28" s="1943"/>
      <c r="AID28" s="1943"/>
      <c r="AIE28" s="1943"/>
      <c r="AIF28" s="1943"/>
      <c r="AIG28" s="1943"/>
      <c r="AIH28" s="1943"/>
      <c r="AII28" s="1943"/>
      <c r="AIJ28" s="1943"/>
      <c r="AIK28" s="1943"/>
      <c r="AIL28" s="1943"/>
      <c r="AIM28" s="1943"/>
      <c r="AIN28" s="1943"/>
      <c r="AIO28" s="1943"/>
      <c r="AIP28" s="1943"/>
      <c r="AIQ28" s="1943"/>
      <c r="AIR28" s="1943"/>
      <c r="AIS28" s="1943"/>
      <c r="AIT28" s="1943"/>
      <c r="AIU28" s="1943"/>
      <c r="AIV28" s="1943"/>
      <c r="AIW28" s="1943"/>
      <c r="AIX28" s="1943"/>
      <c r="AIY28" s="1943"/>
      <c r="AIZ28" s="1943"/>
      <c r="AJA28" s="1943"/>
      <c r="AJB28" s="1943"/>
      <c r="AJC28" s="1943"/>
      <c r="AJD28" s="1943"/>
      <c r="AJE28" s="1943"/>
      <c r="AJF28" s="1943"/>
      <c r="AJG28" s="1943"/>
      <c r="AJH28" s="1943"/>
      <c r="AJI28" s="1943"/>
      <c r="AJJ28" s="1943"/>
      <c r="AJK28" s="1943"/>
      <c r="AJL28" s="1943"/>
      <c r="AJM28" s="1943"/>
      <c r="AJN28" s="1943"/>
      <c r="AJO28" s="1943"/>
      <c r="AJP28" s="1943"/>
      <c r="AJQ28" s="1943"/>
      <c r="AJR28" s="1943"/>
      <c r="AJS28" s="1943"/>
      <c r="AJT28" s="1943"/>
      <c r="AJU28" s="1943"/>
      <c r="AJV28" s="1943"/>
      <c r="AJW28" s="1943"/>
      <c r="AJX28" s="1943"/>
      <c r="AJY28" s="1943"/>
      <c r="AJZ28" s="1943"/>
      <c r="AKA28" s="1943"/>
      <c r="AKB28" s="1943"/>
      <c r="AKC28" s="1943"/>
      <c r="AKD28" s="1943"/>
      <c r="AKE28" s="1943"/>
      <c r="AKF28" s="1943"/>
      <c r="AKG28" s="1943"/>
      <c r="AKH28" s="1943"/>
      <c r="AKI28" s="1943"/>
      <c r="AKJ28" s="1943"/>
      <c r="AKK28" s="1943"/>
      <c r="AKL28" s="1943"/>
      <c r="AKM28" s="1943"/>
      <c r="AKN28" s="1943"/>
      <c r="AKO28" s="1943"/>
      <c r="AKP28" s="1943"/>
      <c r="AKQ28" s="1943"/>
      <c r="AKR28" s="1943"/>
      <c r="AKS28" s="1943"/>
      <c r="AKT28" s="1943"/>
      <c r="AKU28" s="1943"/>
      <c r="AKV28" s="1943"/>
      <c r="AKW28" s="1943"/>
      <c r="AKX28" s="1943"/>
      <c r="AKY28" s="1943"/>
      <c r="AKZ28" s="1943"/>
      <c r="ALA28" s="1943"/>
      <c r="ALB28" s="1943"/>
      <c r="ALC28" s="1943"/>
      <c r="ALD28" s="1943"/>
      <c r="ALE28" s="1943"/>
      <c r="ALF28" s="1943"/>
      <c r="ALG28" s="1943"/>
      <c r="ALH28" s="1943"/>
      <c r="ALI28" s="1943"/>
      <c r="ALJ28" s="1943"/>
      <c r="ALK28" s="1943"/>
      <c r="ALL28" s="1943"/>
      <c r="ALM28" s="1943"/>
      <c r="ALN28" s="1943"/>
      <c r="ALO28" s="1943"/>
      <c r="ALP28" s="1943"/>
      <c r="ALQ28" s="1943"/>
      <c r="ALR28" s="1943"/>
      <c r="ALS28" s="1943"/>
      <c r="ALT28" s="1943"/>
      <c r="ALU28" s="1943"/>
      <c r="ALV28" s="1943"/>
      <c r="ALW28" s="1943"/>
      <c r="ALX28" s="1943"/>
      <c r="ALY28" s="1943"/>
      <c r="ALZ28" s="1943"/>
      <c r="AMA28" s="1943"/>
      <c r="AMB28" s="1943"/>
      <c r="AMC28" s="1943"/>
      <c r="AMD28" s="1943"/>
      <c r="AME28" s="1943"/>
      <c r="AMF28" s="1943"/>
      <c r="AMG28" s="1943"/>
      <c r="AMH28" s="1943"/>
      <c r="AMI28" s="1943"/>
      <c r="AMJ28" s="1943"/>
    </row>
    <row r="29" spans="1:1024" s="1974" customFormat="1" ht="30.75" customHeight="1">
      <c r="A29" s="1931" t="s">
        <v>2727</v>
      </c>
      <c r="B29" s="639"/>
      <c r="C29" s="2266"/>
      <c r="D29" s="2266"/>
      <c r="E29" s="642"/>
      <c r="F29" s="2134"/>
      <c r="G29" s="1933" t="s">
        <v>2712</v>
      </c>
      <c r="H29" s="1936">
        <v>63</v>
      </c>
      <c r="I29" s="1933">
        <v>1200</v>
      </c>
      <c r="J29" s="1933"/>
      <c r="K29" s="1933"/>
      <c r="L29" s="1947" t="s">
        <v>158</v>
      </c>
      <c r="M29" s="1933">
        <v>215</v>
      </c>
      <c r="N29" s="102">
        <v>230</v>
      </c>
      <c r="O29" s="1922"/>
      <c r="P29" s="1922"/>
      <c r="Q29" s="1263"/>
      <c r="R29" s="1934"/>
      <c r="S29" s="1943"/>
      <c r="T29" s="1922"/>
      <c r="U29" s="1922"/>
      <c r="V29" s="1922"/>
      <c r="W29" s="1943"/>
      <c r="X29" s="1943"/>
      <c r="Y29" s="1943"/>
      <c r="Z29" s="1943"/>
      <c r="AA29" s="1943"/>
      <c r="AB29" s="1943"/>
      <c r="AC29" s="1943"/>
      <c r="AD29" s="1943"/>
      <c r="AE29" s="1943"/>
      <c r="AF29" s="1943"/>
      <c r="AG29" s="1943"/>
      <c r="AH29" s="1943"/>
      <c r="AI29" s="1943"/>
      <c r="AJ29" s="1943"/>
      <c r="AK29" s="1943"/>
      <c r="AL29" s="1943"/>
      <c r="AM29" s="1943"/>
      <c r="AN29" s="1943"/>
      <c r="AO29" s="1943"/>
      <c r="AP29" s="1943"/>
      <c r="AQ29" s="1943"/>
      <c r="AR29" s="1943"/>
      <c r="AS29" s="1943"/>
      <c r="AT29" s="1943"/>
      <c r="AU29" s="1943"/>
      <c r="AV29" s="1943"/>
      <c r="AW29" s="1943"/>
      <c r="AX29" s="1943"/>
      <c r="AY29" s="1943"/>
      <c r="AZ29" s="1943"/>
      <c r="BA29" s="1943"/>
      <c r="BB29" s="1943"/>
      <c r="BC29" s="1943"/>
      <c r="BD29" s="1943"/>
      <c r="BE29" s="1943"/>
      <c r="BF29" s="1943"/>
      <c r="BG29" s="1943"/>
      <c r="BH29" s="1943"/>
      <c r="BI29" s="1943"/>
      <c r="BJ29" s="1943"/>
      <c r="BK29" s="1943"/>
      <c r="BL29" s="1943"/>
      <c r="BM29" s="1943"/>
      <c r="BN29" s="1943"/>
      <c r="BO29" s="1943"/>
      <c r="BP29" s="1943"/>
      <c r="BQ29" s="1943"/>
      <c r="BR29" s="1943"/>
      <c r="BS29" s="1943"/>
      <c r="BT29" s="1943"/>
      <c r="BU29" s="1943"/>
      <c r="BV29" s="1943"/>
      <c r="BW29" s="1943"/>
      <c r="BX29" s="1943"/>
      <c r="BY29" s="1943"/>
      <c r="BZ29" s="1943"/>
      <c r="CA29" s="1943"/>
      <c r="CB29" s="1943"/>
      <c r="CC29" s="1943"/>
      <c r="CD29" s="1943"/>
      <c r="CE29" s="1943"/>
      <c r="CF29" s="1943"/>
      <c r="CG29" s="1943"/>
      <c r="CH29" s="1943"/>
      <c r="CI29" s="1943"/>
      <c r="CJ29" s="1943"/>
      <c r="CK29" s="1943"/>
      <c r="CL29" s="1943"/>
      <c r="CM29" s="1943"/>
      <c r="CN29" s="1943"/>
      <c r="CO29" s="1943"/>
      <c r="CP29" s="1943"/>
      <c r="CQ29" s="1943"/>
      <c r="CR29" s="1943"/>
      <c r="CS29" s="1943"/>
      <c r="CT29" s="1943"/>
      <c r="CU29" s="1943"/>
      <c r="CV29" s="1943"/>
      <c r="CW29" s="1943"/>
      <c r="CX29" s="1943"/>
      <c r="CY29" s="1943"/>
      <c r="CZ29" s="1943"/>
      <c r="DA29" s="1943"/>
      <c r="DB29" s="1943"/>
      <c r="DC29" s="1943"/>
      <c r="DD29" s="1943"/>
      <c r="DE29" s="1943"/>
      <c r="DF29" s="1943"/>
      <c r="DG29" s="1943"/>
      <c r="DH29" s="1943"/>
      <c r="DI29" s="1943"/>
      <c r="DJ29" s="1943"/>
      <c r="DK29" s="1943"/>
      <c r="DL29" s="1943"/>
      <c r="DM29" s="1943"/>
      <c r="DN29" s="1943"/>
      <c r="DO29" s="1943"/>
      <c r="DP29" s="1943"/>
      <c r="DQ29" s="1943"/>
      <c r="DR29" s="1943"/>
      <c r="DS29" s="1943"/>
      <c r="DT29" s="1943"/>
      <c r="DU29" s="1943"/>
      <c r="DV29" s="1943"/>
      <c r="DW29" s="1943"/>
      <c r="DX29" s="1943"/>
      <c r="DY29" s="1943"/>
      <c r="DZ29" s="1943"/>
      <c r="EA29" s="1943"/>
      <c r="EB29" s="1943"/>
      <c r="EC29" s="1943"/>
      <c r="ED29" s="1943"/>
      <c r="EE29" s="1943"/>
      <c r="EF29" s="1943"/>
      <c r="EG29" s="1943"/>
      <c r="EH29" s="1943"/>
      <c r="EI29" s="1943"/>
      <c r="EJ29" s="1943"/>
      <c r="EK29" s="1943"/>
      <c r="EL29" s="1943"/>
      <c r="EM29" s="1943"/>
      <c r="EN29" s="1943"/>
      <c r="EO29" s="1943"/>
      <c r="EP29" s="1943"/>
      <c r="EQ29" s="1943"/>
      <c r="ER29" s="1943"/>
      <c r="ES29" s="1943"/>
      <c r="ET29" s="1943"/>
      <c r="EU29" s="1943"/>
      <c r="EV29" s="1943"/>
      <c r="EW29" s="1943"/>
      <c r="EX29" s="1943"/>
      <c r="EY29" s="1943"/>
      <c r="EZ29" s="1943"/>
      <c r="FA29" s="1943"/>
      <c r="FB29" s="1943"/>
      <c r="FC29" s="1943"/>
      <c r="FD29" s="1943"/>
      <c r="FE29" s="1943"/>
      <c r="FF29" s="1943"/>
      <c r="FG29" s="1943"/>
      <c r="FH29" s="1943"/>
      <c r="FI29" s="1943"/>
      <c r="FJ29" s="1943"/>
      <c r="FK29" s="1943"/>
      <c r="FL29" s="1943"/>
      <c r="FM29" s="1943"/>
      <c r="FN29" s="1943"/>
      <c r="FO29" s="1943"/>
      <c r="FP29" s="1943"/>
      <c r="FQ29" s="1943"/>
      <c r="FR29" s="1943"/>
      <c r="FS29" s="1943"/>
      <c r="FT29" s="1943"/>
      <c r="FU29" s="1943"/>
      <c r="FV29" s="1943"/>
      <c r="FW29" s="1943"/>
      <c r="FX29" s="1943"/>
      <c r="FY29" s="1943"/>
      <c r="FZ29" s="1943"/>
      <c r="GA29" s="1943"/>
      <c r="GB29" s="1943"/>
      <c r="GC29" s="1943"/>
      <c r="GD29" s="1943"/>
      <c r="GE29" s="1943"/>
      <c r="GF29" s="1943"/>
      <c r="GG29" s="1943"/>
      <c r="GH29" s="1943"/>
      <c r="GI29" s="1943"/>
      <c r="GJ29" s="1943"/>
      <c r="GK29" s="1943"/>
      <c r="GL29" s="1943"/>
      <c r="GM29" s="1943"/>
      <c r="GN29" s="1943"/>
      <c r="GO29" s="1943"/>
      <c r="GP29" s="1943"/>
      <c r="GQ29" s="1943"/>
      <c r="GR29" s="1943"/>
      <c r="GS29" s="1943"/>
      <c r="GT29" s="1943"/>
      <c r="GU29" s="1943"/>
      <c r="GV29" s="1943"/>
      <c r="GW29" s="1943"/>
      <c r="GX29" s="1943"/>
      <c r="GY29" s="1943"/>
      <c r="GZ29" s="1943"/>
      <c r="HA29" s="1943"/>
      <c r="HB29" s="1943"/>
      <c r="HC29" s="1943"/>
      <c r="HD29" s="1943"/>
      <c r="HE29" s="1943"/>
      <c r="HF29" s="1943"/>
      <c r="HG29" s="1943"/>
      <c r="HH29" s="1943"/>
      <c r="HI29" s="1943"/>
      <c r="HJ29" s="1943"/>
      <c r="HK29" s="1943"/>
      <c r="HL29" s="1943"/>
      <c r="HM29" s="1943"/>
      <c r="HN29" s="1943"/>
      <c r="HO29" s="1943"/>
      <c r="HP29" s="1943"/>
      <c r="HQ29" s="1943"/>
      <c r="HR29" s="1943"/>
      <c r="HS29" s="1943"/>
      <c r="HT29" s="1943"/>
      <c r="HU29" s="1943"/>
      <c r="HV29" s="1943"/>
      <c r="HW29" s="1943"/>
      <c r="HX29" s="1943"/>
      <c r="HY29" s="1943"/>
      <c r="HZ29" s="1943"/>
      <c r="IA29" s="1943"/>
      <c r="IB29" s="1943"/>
      <c r="IC29" s="1943"/>
      <c r="ID29" s="1943"/>
      <c r="IE29" s="1943"/>
      <c r="IF29" s="1943"/>
      <c r="IG29" s="1943"/>
      <c r="IH29" s="1943"/>
      <c r="II29" s="1943"/>
      <c r="IJ29" s="1943"/>
      <c r="IK29" s="1943"/>
      <c r="IL29" s="1943"/>
      <c r="IM29" s="1943"/>
      <c r="IN29" s="1943"/>
      <c r="IO29" s="1943"/>
      <c r="IP29" s="1943"/>
      <c r="IQ29" s="1943"/>
      <c r="IR29" s="1943"/>
      <c r="IS29" s="1943"/>
      <c r="IT29" s="1943"/>
      <c r="IU29" s="1943"/>
      <c r="IV29" s="1943"/>
      <c r="IW29" s="1943"/>
      <c r="IX29" s="1943"/>
      <c r="IY29" s="1943"/>
      <c r="IZ29" s="1943"/>
      <c r="JA29" s="1943"/>
      <c r="JB29" s="1943"/>
      <c r="JC29" s="1943"/>
      <c r="JD29" s="1943"/>
      <c r="JE29" s="1943"/>
      <c r="JF29" s="1943"/>
      <c r="JG29" s="1943"/>
      <c r="JH29" s="1943"/>
      <c r="JI29" s="1943"/>
      <c r="JJ29" s="1943"/>
      <c r="JK29" s="1943"/>
      <c r="JL29" s="1943"/>
      <c r="JM29" s="1943"/>
      <c r="JN29" s="1943"/>
      <c r="JO29" s="1943"/>
      <c r="JP29" s="1943"/>
      <c r="JQ29" s="1943"/>
      <c r="JR29" s="1943"/>
      <c r="JS29" s="1943"/>
      <c r="JT29" s="1943"/>
      <c r="JU29" s="1943"/>
      <c r="JV29" s="1943"/>
      <c r="JW29" s="1943"/>
      <c r="JX29" s="1943"/>
      <c r="JY29" s="1943"/>
      <c r="JZ29" s="1943"/>
      <c r="KA29" s="1943"/>
      <c r="KB29" s="1943"/>
      <c r="KC29" s="1943"/>
      <c r="KD29" s="1943"/>
      <c r="KE29" s="1943"/>
      <c r="KF29" s="1943"/>
      <c r="KG29" s="1943"/>
      <c r="KH29" s="1943"/>
      <c r="KI29" s="1943"/>
      <c r="KJ29" s="1943"/>
      <c r="KK29" s="1943"/>
      <c r="KL29" s="1943"/>
      <c r="KM29" s="1943"/>
      <c r="KN29" s="1943"/>
      <c r="KO29" s="1943"/>
      <c r="KP29" s="1943"/>
      <c r="KQ29" s="1943"/>
      <c r="KR29" s="1943"/>
      <c r="KS29" s="1943"/>
      <c r="KT29" s="1943"/>
      <c r="KU29" s="1943"/>
      <c r="KV29" s="1943"/>
      <c r="KW29" s="1943"/>
      <c r="KX29" s="1943"/>
      <c r="KY29" s="1943"/>
      <c r="KZ29" s="1943"/>
      <c r="LA29" s="1943"/>
      <c r="LB29" s="1943"/>
      <c r="LC29" s="1943"/>
      <c r="LD29" s="1943"/>
      <c r="LE29" s="1943"/>
      <c r="LF29" s="1943"/>
      <c r="LG29" s="1943"/>
      <c r="LH29" s="1943"/>
      <c r="LI29" s="1943"/>
      <c r="LJ29" s="1943"/>
      <c r="LK29" s="1943"/>
      <c r="LL29" s="1943"/>
      <c r="LM29" s="1943"/>
      <c r="LN29" s="1943"/>
      <c r="LO29" s="1943"/>
      <c r="LP29" s="1943"/>
      <c r="LQ29" s="1943"/>
      <c r="LR29" s="1943"/>
      <c r="LS29" s="1943"/>
      <c r="LT29" s="1943"/>
      <c r="LU29" s="1943"/>
      <c r="LV29" s="1943"/>
      <c r="LW29" s="1943"/>
      <c r="LX29" s="1943"/>
      <c r="LY29" s="1943"/>
      <c r="LZ29" s="1943"/>
      <c r="MA29" s="1943"/>
      <c r="MB29" s="1943"/>
      <c r="MC29" s="1943"/>
      <c r="MD29" s="1943"/>
      <c r="ME29" s="1943"/>
      <c r="MF29" s="1943"/>
      <c r="MG29" s="1943"/>
      <c r="MH29" s="1943"/>
      <c r="MI29" s="1943"/>
      <c r="MJ29" s="1943"/>
      <c r="MK29" s="1943"/>
      <c r="ML29" s="1943"/>
      <c r="MM29" s="1943"/>
      <c r="MN29" s="1943"/>
      <c r="MO29" s="1943"/>
      <c r="MP29" s="1943"/>
      <c r="MQ29" s="1943"/>
      <c r="MR29" s="1943"/>
      <c r="MS29" s="1943"/>
      <c r="MT29" s="1943"/>
      <c r="MU29" s="1943"/>
      <c r="MV29" s="1943"/>
      <c r="MW29" s="1943"/>
      <c r="MX29" s="1943"/>
      <c r="MY29" s="1943"/>
      <c r="MZ29" s="1943"/>
      <c r="NA29" s="1943"/>
      <c r="NB29" s="1943"/>
      <c r="NC29" s="1943"/>
      <c r="ND29" s="1943"/>
      <c r="NE29" s="1943"/>
      <c r="NF29" s="1943"/>
      <c r="NG29" s="1943"/>
      <c r="NH29" s="1943"/>
      <c r="NI29" s="1943"/>
      <c r="NJ29" s="1943"/>
      <c r="NK29" s="1943"/>
      <c r="NL29" s="1943"/>
      <c r="NM29" s="1943"/>
      <c r="NN29" s="1943"/>
      <c r="NO29" s="1943"/>
      <c r="NP29" s="1943"/>
      <c r="NQ29" s="1943"/>
      <c r="NR29" s="1943"/>
      <c r="NS29" s="1943"/>
      <c r="NT29" s="1943"/>
      <c r="NU29" s="1943"/>
      <c r="NV29" s="1943"/>
      <c r="NW29" s="1943"/>
      <c r="NX29" s="1943"/>
      <c r="NY29" s="1943"/>
      <c r="NZ29" s="1943"/>
      <c r="OA29" s="1943"/>
      <c r="OB29" s="1943"/>
      <c r="OC29" s="1943"/>
      <c r="OD29" s="1943"/>
      <c r="OE29" s="1943"/>
      <c r="OF29" s="1943"/>
      <c r="OG29" s="1943"/>
      <c r="OH29" s="1943"/>
      <c r="OI29" s="1943"/>
      <c r="OJ29" s="1943"/>
      <c r="OK29" s="1943"/>
      <c r="OL29" s="1943"/>
      <c r="OM29" s="1943"/>
      <c r="ON29" s="1943"/>
      <c r="OO29" s="1943"/>
      <c r="OP29" s="1943"/>
      <c r="OQ29" s="1943"/>
      <c r="OR29" s="1943"/>
      <c r="OS29" s="1943"/>
      <c r="OT29" s="1943"/>
      <c r="OU29" s="1943"/>
      <c r="OV29" s="1943"/>
      <c r="OW29" s="1943"/>
      <c r="OX29" s="1943"/>
      <c r="OY29" s="1943"/>
      <c r="OZ29" s="1943"/>
      <c r="PA29" s="1943"/>
      <c r="PB29" s="1943"/>
      <c r="PC29" s="1943"/>
      <c r="PD29" s="1943"/>
      <c r="PE29" s="1943"/>
      <c r="PF29" s="1943"/>
      <c r="PG29" s="1943"/>
      <c r="PH29" s="1943"/>
      <c r="PI29" s="1943"/>
      <c r="PJ29" s="1943"/>
      <c r="PK29" s="1943"/>
      <c r="PL29" s="1943"/>
      <c r="PM29" s="1943"/>
      <c r="PN29" s="1943"/>
      <c r="PO29" s="1943"/>
      <c r="PP29" s="1943"/>
      <c r="PQ29" s="1943"/>
      <c r="PR29" s="1943"/>
      <c r="PS29" s="1943"/>
      <c r="PT29" s="1943"/>
      <c r="PU29" s="1943"/>
      <c r="PV29" s="1943"/>
      <c r="PW29" s="1943"/>
      <c r="PX29" s="1943"/>
      <c r="PY29" s="1943"/>
      <c r="PZ29" s="1943"/>
      <c r="QA29" s="1943"/>
      <c r="QB29" s="1943"/>
      <c r="QC29" s="1943"/>
      <c r="QD29" s="1943"/>
      <c r="QE29" s="1943"/>
      <c r="QF29" s="1943"/>
      <c r="QG29" s="1943"/>
      <c r="QH29" s="1943"/>
      <c r="QI29" s="1943"/>
      <c r="QJ29" s="1943"/>
      <c r="QK29" s="1943"/>
      <c r="QL29" s="1943"/>
      <c r="QM29" s="1943"/>
      <c r="QN29" s="1943"/>
      <c r="QO29" s="1943"/>
      <c r="QP29" s="1943"/>
      <c r="QQ29" s="1943"/>
      <c r="QR29" s="1943"/>
      <c r="QS29" s="1943"/>
      <c r="QT29" s="1943"/>
      <c r="QU29" s="1943"/>
      <c r="QV29" s="1943"/>
      <c r="QW29" s="1943"/>
      <c r="QX29" s="1943"/>
      <c r="QY29" s="1943"/>
      <c r="QZ29" s="1943"/>
      <c r="RA29" s="1943"/>
      <c r="RB29" s="1943"/>
      <c r="RC29" s="1943"/>
      <c r="RD29" s="1943"/>
      <c r="RE29" s="1943"/>
      <c r="RF29" s="1943"/>
      <c r="RG29" s="1943"/>
      <c r="RH29" s="1943"/>
      <c r="RI29" s="1943"/>
      <c r="RJ29" s="1943"/>
      <c r="RK29" s="1943"/>
      <c r="RL29" s="1943"/>
      <c r="RM29" s="1943"/>
      <c r="RN29" s="1943"/>
      <c r="RO29" s="1943"/>
      <c r="RP29" s="1943"/>
      <c r="RQ29" s="1943"/>
      <c r="RR29" s="1943"/>
      <c r="RS29" s="1943"/>
      <c r="RT29" s="1943"/>
      <c r="RU29" s="1943"/>
      <c r="RV29" s="1943"/>
      <c r="RW29" s="1943"/>
      <c r="RX29" s="1943"/>
      <c r="RY29" s="1943"/>
      <c r="RZ29" s="1943"/>
      <c r="SA29" s="1943"/>
      <c r="SB29" s="1943"/>
      <c r="SC29" s="1943"/>
      <c r="SD29" s="1943"/>
      <c r="SE29" s="1943"/>
      <c r="SF29" s="1943"/>
      <c r="SG29" s="1943"/>
      <c r="SH29" s="1943"/>
      <c r="SI29" s="1943"/>
      <c r="SJ29" s="1943"/>
      <c r="SK29" s="1943"/>
      <c r="SL29" s="1943"/>
      <c r="SM29" s="1943"/>
      <c r="SN29" s="1943"/>
      <c r="SO29" s="1943"/>
      <c r="SP29" s="1943"/>
      <c r="SQ29" s="1943"/>
      <c r="SR29" s="1943"/>
      <c r="SS29" s="1943"/>
      <c r="ST29" s="1943"/>
      <c r="SU29" s="1943"/>
      <c r="SV29" s="1943"/>
      <c r="SW29" s="1943"/>
      <c r="SX29" s="1943"/>
      <c r="SY29" s="1943"/>
      <c r="SZ29" s="1943"/>
      <c r="TA29" s="1943"/>
      <c r="TB29" s="1943"/>
      <c r="TC29" s="1943"/>
      <c r="TD29" s="1943"/>
      <c r="TE29" s="1943"/>
      <c r="TF29" s="1943"/>
      <c r="TG29" s="1943"/>
      <c r="TH29" s="1943"/>
      <c r="TI29" s="1943"/>
      <c r="TJ29" s="1943"/>
      <c r="TK29" s="1943"/>
      <c r="TL29" s="1943"/>
      <c r="TM29" s="1943"/>
      <c r="TN29" s="1943"/>
      <c r="TO29" s="1943"/>
      <c r="TP29" s="1943"/>
      <c r="TQ29" s="1943"/>
      <c r="TR29" s="1943"/>
      <c r="TS29" s="1943"/>
      <c r="TT29" s="1943"/>
      <c r="TU29" s="1943"/>
      <c r="TV29" s="1943"/>
      <c r="TW29" s="1943"/>
      <c r="TX29" s="1943"/>
      <c r="TY29" s="1943"/>
      <c r="TZ29" s="1943"/>
      <c r="UA29" s="1943"/>
      <c r="UB29" s="1943"/>
      <c r="UC29" s="1943"/>
      <c r="UD29" s="1943"/>
      <c r="UE29" s="1943"/>
      <c r="UF29" s="1943"/>
      <c r="UG29" s="1943"/>
      <c r="UH29" s="1943"/>
      <c r="UI29" s="1943"/>
      <c r="UJ29" s="1943"/>
      <c r="UK29" s="1943"/>
      <c r="UL29" s="1943"/>
      <c r="UM29" s="1943"/>
      <c r="UN29" s="1943"/>
      <c r="UO29" s="1943"/>
      <c r="UP29" s="1943"/>
      <c r="UQ29" s="1943"/>
      <c r="UR29" s="1943"/>
      <c r="US29" s="1943"/>
      <c r="UT29" s="1943"/>
      <c r="UU29" s="1943"/>
      <c r="UV29" s="1943"/>
      <c r="UW29" s="1943"/>
      <c r="UX29" s="1943"/>
      <c r="UY29" s="1943"/>
      <c r="UZ29" s="1943"/>
      <c r="VA29" s="1943"/>
      <c r="VB29" s="1943"/>
      <c r="VC29" s="1943"/>
      <c r="VD29" s="1943"/>
      <c r="VE29" s="1943"/>
      <c r="VF29" s="1943"/>
      <c r="VG29" s="1943"/>
      <c r="VH29" s="1943"/>
      <c r="VI29" s="1943"/>
      <c r="VJ29" s="1943"/>
      <c r="VK29" s="1943"/>
      <c r="VL29" s="1943"/>
      <c r="VM29" s="1943"/>
      <c r="VN29" s="1943"/>
      <c r="VO29" s="1943"/>
      <c r="VP29" s="1943"/>
      <c r="VQ29" s="1943"/>
      <c r="VR29" s="1943"/>
      <c r="VS29" s="1943"/>
      <c r="VT29" s="1943"/>
      <c r="VU29" s="1943"/>
      <c r="VV29" s="1943"/>
      <c r="VW29" s="1943"/>
      <c r="VX29" s="1943"/>
      <c r="VY29" s="1943"/>
      <c r="VZ29" s="1943"/>
      <c r="WA29" s="1943"/>
      <c r="WB29" s="1943"/>
      <c r="WC29" s="1943"/>
      <c r="WD29" s="1943"/>
      <c r="WE29" s="1943"/>
      <c r="WF29" s="1943"/>
      <c r="WG29" s="1943"/>
      <c r="WH29" s="1943"/>
      <c r="WI29" s="1943"/>
      <c r="WJ29" s="1943"/>
      <c r="WK29" s="1943"/>
      <c r="WL29" s="1943"/>
      <c r="WM29" s="1943"/>
      <c r="WN29" s="1943"/>
      <c r="WO29" s="1943"/>
      <c r="WP29" s="1943"/>
      <c r="WQ29" s="1943"/>
      <c r="WR29" s="1943"/>
      <c r="WS29" s="1943"/>
      <c r="WT29" s="1943"/>
      <c r="WU29" s="1943"/>
      <c r="WV29" s="1943"/>
      <c r="WW29" s="1943"/>
      <c r="WX29" s="1943"/>
      <c r="WY29" s="1943"/>
      <c r="WZ29" s="1943"/>
      <c r="XA29" s="1943"/>
      <c r="XB29" s="1943"/>
      <c r="XC29" s="1943"/>
      <c r="XD29" s="1943"/>
      <c r="XE29" s="1943"/>
      <c r="XF29" s="1943"/>
      <c r="XG29" s="1943"/>
      <c r="XH29" s="1943"/>
      <c r="XI29" s="1943"/>
      <c r="XJ29" s="1943"/>
      <c r="XK29" s="1943"/>
      <c r="XL29" s="1943"/>
      <c r="XM29" s="1943"/>
      <c r="XN29" s="1943"/>
      <c r="XO29" s="1943"/>
      <c r="XP29" s="1943"/>
      <c r="XQ29" s="1943"/>
      <c r="XR29" s="1943"/>
      <c r="XS29" s="1943"/>
      <c r="XT29" s="1943"/>
      <c r="XU29" s="1943"/>
      <c r="XV29" s="1943"/>
      <c r="XW29" s="1943"/>
      <c r="XX29" s="1943"/>
      <c r="XY29" s="1943"/>
      <c r="XZ29" s="1943"/>
      <c r="YA29" s="1943"/>
      <c r="YB29" s="1943"/>
      <c r="YC29" s="1943"/>
      <c r="YD29" s="1943"/>
      <c r="YE29" s="1943"/>
      <c r="YF29" s="1943"/>
      <c r="YG29" s="1943"/>
      <c r="YH29" s="1943"/>
      <c r="YI29" s="1943"/>
      <c r="YJ29" s="1943"/>
      <c r="YK29" s="1943"/>
      <c r="YL29" s="1943"/>
      <c r="YM29" s="1943"/>
      <c r="YN29" s="1943"/>
      <c r="YO29" s="1943"/>
      <c r="YP29" s="1943"/>
      <c r="YQ29" s="1943"/>
      <c r="YR29" s="1943"/>
      <c r="YS29" s="1943"/>
      <c r="YT29" s="1943"/>
      <c r="YU29" s="1943"/>
      <c r="YV29" s="1943"/>
      <c r="YW29" s="1943"/>
      <c r="YX29" s="1943"/>
      <c r="YY29" s="1943"/>
      <c r="YZ29" s="1943"/>
      <c r="ZA29" s="1943"/>
      <c r="ZB29" s="1943"/>
      <c r="ZC29" s="1943"/>
      <c r="ZD29" s="1943"/>
      <c r="ZE29" s="1943"/>
      <c r="ZF29" s="1943"/>
      <c r="ZG29" s="1943"/>
      <c r="ZH29" s="1943"/>
      <c r="ZI29" s="1943"/>
      <c r="ZJ29" s="1943"/>
      <c r="ZK29" s="1943"/>
      <c r="ZL29" s="1943"/>
      <c r="ZM29" s="1943"/>
      <c r="ZN29" s="1943"/>
      <c r="ZO29" s="1943"/>
      <c r="ZP29" s="1943"/>
      <c r="ZQ29" s="1943"/>
      <c r="ZR29" s="1943"/>
      <c r="ZS29" s="1943"/>
      <c r="ZT29" s="1943"/>
      <c r="ZU29" s="1943"/>
      <c r="ZV29" s="1943"/>
      <c r="ZW29" s="1943"/>
      <c r="ZX29" s="1943"/>
      <c r="ZY29" s="1943"/>
      <c r="ZZ29" s="1943"/>
      <c r="AAA29" s="1943"/>
      <c r="AAB29" s="1943"/>
      <c r="AAC29" s="1943"/>
      <c r="AAD29" s="1943"/>
      <c r="AAE29" s="1943"/>
      <c r="AAF29" s="1943"/>
      <c r="AAG29" s="1943"/>
      <c r="AAH29" s="1943"/>
      <c r="AAI29" s="1943"/>
      <c r="AAJ29" s="1943"/>
      <c r="AAK29" s="1943"/>
      <c r="AAL29" s="1943"/>
      <c r="AAM29" s="1943"/>
      <c r="AAN29" s="1943"/>
      <c r="AAO29" s="1943"/>
      <c r="AAP29" s="1943"/>
      <c r="AAQ29" s="1943"/>
      <c r="AAR29" s="1943"/>
      <c r="AAS29" s="1943"/>
      <c r="AAT29" s="1943"/>
      <c r="AAU29" s="1943"/>
      <c r="AAV29" s="1943"/>
      <c r="AAW29" s="1943"/>
      <c r="AAX29" s="1943"/>
      <c r="AAY29" s="1943"/>
      <c r="AAZ29" s="1943"/>
      <c r="ABA29" s="1943"/>
      <c r="ABB29" s="1943"/>
      <c r="ABC29" s="1943"/>
      <c r="ABD29" s="1943"/>
      <c r="ABE29" s="1943"/>
      <c r="ABF29" s="1943"/>
      <c r="ABG29" s="1943"/>
      <c r="ABH29" s="1943"/>
      <c r="ABI29" s="1943"/>
      <c r="ABJ29" s="1943"/>
      <c r="ABK29" s="1943"/>
      <c r="ABL29" s="1943"/>
      <c r="ABM29" s="1943"/>
      <c r="ABN29" s="1943"/>
      <c r="ABO29" s="1943"/>
      <c r="ABP29" s="1943"/>
      <c r="ABQ29" s="1943"/>
      <c r="ABR29" s="1943"/>
      <c r="ABS29" s="1943"/>
      <c r="ABT29" s="1943"/>
      <c r="ABU29" s="1943"/>
      <c r="ABV29" s="1943"/>
      <c r="ABW29" s="1943"/>
      <c r="ABX29" s="1943"/>
      <c r="ABY29" s="1943"/>
      <c r="ABZ29" s="1943"/>
      <c r="ACA29" s="1943"/>
      <c r="ACB29" s="1943"/>
      <c r="ACC29" s="1943"/>
      <c r="ACD29" s="1943"/>
      <c r="ACE29" s="1943"/>
      <c r="ACF29" s="1943"/>
      <c r="ACG29" s="1943"/>
      <c r="ACH29" s="1943"/>
      <c r="ACI29" s="1943"/>
      <c r="ACJ29" s="1943"/>
      <c r="ACK29" s="1943"/>
      <c r="ACL29" s="1943"/>
      <c r="ACM29" s="1943"/>
      <c r="ACN29" s="1943"/>
      <c r="ACO29" s="1943"/>
      <c r="ACP29" s="1943"/>
      <c r="ACQ29" s="1943"/>
      <c r="ACR29" s="1943"/>
      <c r="ACS29" s="1943"/>
      <c r="ACT29" s="1943"/>
      <c r="ACU29" s="1943"/>
      <c r="ACV29" s="1943"/>
      <c r="ACW29" s="1943"/>
      <c r="ACX29" s="1943"/>
      <c r="ACY29" s="1943"/>
      <c r="ACZ29" s="1943"/>
      <c r="ADA29" s="1943"/>
      <c r="ADB29" s="1943"/>
      <c r="ADC29" s="1943"/>
      <c r="ADD29" s="1943"/>
      <c r="ADE29" s="1943"/>
      <c r="ADF29" s="1943"/>
      <c r="ADG29" s="1943"/>
      <c r="ADH29" s="1943"/>
      <c r="ADI29" s="1943"/>
      <c r="ADJ29" s="1943"/>
      <c r="ADK29" s="1943"/>
      <c r="ADL29" s="1943"/>
      <c r="ADM29" s="1943"/>
      <c r="ADN29" s="1943"/>
      <c r="ADO29" s="1943"/>
      <c r="ADP29" s="1943"/>
      <c r="ADQ29" s="1943"/>
      <c r="ADR29" s="1943"/>
      <c r="ADS29" s="1943"/>
      <c r="ADT29" s="1943"/>
      <c r="ADU29" s="1943"/>
      <c r="ADV29" s="1943"/>
      <c r="ADW29" s="1943"/>
      <c r="ADX29" s="1943"/>
      <c r="ADY29" s="1943"/>
      <c r="ADZ29" s="1943"/>
      <c r="AEA29" s="1943"/>
      <c r="AEB29" s="1943"/>
      <c r="AEC29" s="1943"/>
      <c r="AED29" s="1943"/>
      <c r="AEE29" s="1943"/>
      <c r="AEF29" s="1943"/>
      <c r="AEG29" s="1943"/>
      <c r="AEH29" s="1943"/>
      <c r="AEI29" s="1943"/>
      <c r="AEJ29" s="1943"/>
      <c r="AEK29" s="1943"/>
      <c r="AEL29" s="1943"/>
      <c r="AEM29" s="1943"/>
      <c r="AEN29" s="1943"/>
      <c r="AEO29" s="1943"/>
      <c r="AEP29" s="1943"/>
      <c r="AEQ29" s="1943"/>
      <c r="AER29" s="1943"/>
      <c r="AES29" s="1943"/>
      <c r="AET29" s="1943"/>
      <c r="AEU29" s="1943"/>
      <c r="AEV29" s="1943"/>
      <c r="AEW29" s="1943"/>
      <c r="AEX29" s="1943"/>
      <c r="AEY29" s="1943"/>
      <c r="AEZ29" s="1943"/>
      <c r="AFA29" s="1943"/>
      <c r="AFB29" s="1943"/>
      <c r="AFC29" s="1943"/>
      <c r="AFD29" s="1943"/>
      <c r="AFE29" s="1943"/>
      <c r="AFF29" s="1943"/>
      <c r="AFG29" s="1943"/>
      <c r="AFH29" s="1943"/>
      <c r="AFI29" s="1943"/>
      <c r="AFJ29" s="1943"/>
      <c r="AFK29" s="1943"/>
      <c r="AFL29" s="1943"/>
      <c r="AFM29" s="1943"/>
      <c r="AFN29" s="1943"/>
      <c r="AFO29" s="1943"/>
      <c r="AFP29" s="1943"/>
      <c r="AFQ29" s="1943"/>
      <c r="AFR29" s="1943"/>
      <c r="AFS29" s="1943"/>
      <c r="AFT29" s="1943"/>
      <c r="AFU29" s="1943"/>
      <c r="AFV29" s="1943"/>
      <c r="AFW29" s="1943"/>
      <c r="AFX29" s="1943"/>
      <c r="AFY29" s="1943"/>
      <c r="AFZ29" s="1943"/>
      <c r="AGA29" s="1943"/>
      <c r="AGB29" s="1943"/>
      <c r="AGC29" s="1943"/>
      <c r="AGD29" s="1943"/>
      <c r="AGE29" s="1943"/>
      <c r="AGF29" s="1943"/>
      <c r="AGG29" s="1943"/>
      <c r="AGH29" s="1943"/>
      <c r="AGI29" s="1943"/>
      <c r="AGJ29" s="1943"/>
      <c r="AGK29" s="1943"/>
      <c r="AGL29" s="1943"/>
      <c r="AGM29" s="1943"/>
      <c r="AGN29" s="1943"/>
      <c r="AGO29" s="1943"/>
      <c r="AGP29" s="1943"/>
      <c r="AGQ29" s="1943"/>
      <c r="AGR29" s="1943"/>
      <c r="AGS29" s="1943"/>
      <c r="AGT29" s="1943"/>
      <c r="AGU29" s="1943"/>
      <c r="AGV29" s="1943"/>
      <c r="AGW29" s="1943"/>
      <c r="AGX29" s="1943"/>
      <c r="AGY29" s="1943"/>
      <c r="AGZ29" s="1943"/>
      <c r="AHA29" s="1943"/>
      <c r="AHB29" s="1943"/>
      <c r="AHC29" s="1943"/>
      <c r="AHD29" s="1943"/>
      <c r="AHE29" s="1943"/>
      <c r="AHF29" s="1943"/>
      <c r="AHG29" s="1943"/>
      <c r="AHH29" s="1943"/>
      <c r="AHI29" s="1943"/>
      <c r="AHJ29" s="1943"/>
      <c r="AHK29" s="1943"/>
      <c r="AHL29" s="1943"/>
      <c r="AHM29" s="1943"/>
      <c r="AHN29" s="1943"/>
      <c r="AHO29" s="1943"/>
      <c r="AHP29" s="1943"/>
      <c r="AHQ29" s="1943"/>
      <c r="AHR29" s="1943"/>
      <c r="AHS29" s="1943"/>
      <c r="AHT29" s="1943"/>
      <c r="AHU29" s="1943"/>
      <c r="AHV29" s="1943"/>
      <c r="AHW29" s="1943"/>
      <c r="AHX29" s="1943"/>
      <c r="AHY29" s="1943"/>
      <c r="AHZ29" s="1943"/>
      <c r="AIA29" s="1943"/>
      <c r="AIB29" s="1943"/>
      <c r="AIC29" s="1943"/>
      <c r="AID29" s="1943"/>
      <c r="AIE29" s="1943"/>
      <c r="AIF29" s="1943"/>
      <c r="AIG29" s="1943"/>
      <c r="AIH29" s="1943"/>
      <c r="AII29" s="1943"/>
      <c r="AIJ29" s="1943"/>
      <c r="AIK29" s="1943"/>
      <c r="AIL29" s="1943"/>
      <c r="AIM29" s="1943"/>
      <c r="AIN29" s="1943"/>
      <c r="AIO29" s="1943"/>
      <c r="AIP29" s="1943"/>
      <c r="AIQ29" s="1943"/>
      <c r="AIR29" s="1943"/>
      <c r="AIS29" s="1943"/>
      <c r="AIT29" s="1943"/>
      <c r="AIU29" s="1943"/>
      <c r="AIV29" s="1943"/>
      <c r="AIW29" s="1943"/>
      <c r="AIX29" s="1943"/>
      <c r="AIY29" s="1943"/>
      <c r="AIZ29" s="1943"/>
      <c r="AJA29" s="1943"/>
      <c r="AJB29" s="1943"/>
      <c r="AJC29" s="1943"/>
      <c r="AJD29" s="1943"/>
      <c r="AJE29" s="1943"/>
      <c r="AJF29" s="1943"/>
      <c r="AJG29" s="1943"/>
      <c r="AJH29" s="1943"/>
      <c r="AJI29" s="1943"/>
      <c r="AJJ29" s="1943"/>
      <c r="AJK29" s="1943"/>
      <c r="AJL29" s="1943"/>
      <c r="AJM29" s="1943"/>
      <c r="AJN29" s="1943"/>
      <c r="AJO29" s="1943"/>
      <c r="AJP29" s="1943"/>
      <c r="AJQ29" s="1943"/>
      <c r="AJR29" s="1943"/>
      <c r="AJS29" s="1943"/>
      <c r="AJT29" s="1943"/>
      <c r="AJU29" s="1943"/>
      <c r="AJV29" s="1943"/>
      <c r="AJW29" s="1943"/>
      <c r="AJX29" s="1943"/>
      <c r="AJY29" s="1943"/>
      <c r="AJZ29" s="1943"/>
      <c r="AKA29" s="1943"/>
      <c r="AKB29" s="1943"/>
      <c r="AKC29" s="1943"/>
      <c r="AKD29" s="1943"/>
      <c r="AKE29" s="1943"/>
      <c r="AKF29" s="1943"/>
      <c r="AKG29" s="1943"/>
      <c r="AKH29" s="1943"/>
      <c r="AKI29" s="1943"/>
      <c r="AKJ29" s="1943"/>
      <c r="AKK29" s="1943"/>
      <c r="AKL29" s="1943"/>
      <c r="AKM29" s="1943"/>
      <c r="AKN29" s="1943"/>
      <c r="AKO29" s="1943"/>
      <c r="AKP29" s="1943"/>
      <c r="AKQ29" s="1943"/>
      <c r="AKR29" s="1943"/>
      <c r="AKS29" s="1943"/>
      <c r="AKT29" s="1943"/>
      <c r="AKU29" s="1943"/>
      <c r="AKV29" s="1943"/>
      <c r="AKW29" s="1943"/>
      <c r="AKX29" s="1943"/>
      <c r="AKY29" s="1943"/>
      <c r="AKZ29" s="1943"/>
      <c r="ALA29" s="1943"/>
      <c r="ALB29" s="1943"/>
      <c r="ALC29" s="1943"/>
      <c r="ALD29" s="1943"/>
      <c r="ALE29" s="1943"/>
      <c r="ALF29" s="1943"/>
      <c r="ALG29" s="1943"/>
      <c r="ALH29" s="1943"/>
      <c r="ALI29" s="1943"/>
      <c r="ALJ29" s="1943"/>
      <c r="ALK29" s="1943"/>
      <c r="ALL29" s="1943"/>
      <c r="ALM29" s="1943"/>
      <c r="ALN29" s="1943"/>
      <c r="ALO29" s="1943"/>
      <c r="ALP29" s="1943"/>
      <c r="ALQ29" s="1943"/>
      <c r="ALR29" s="1943"/>
      <c r="ALS29" s="1943"/>
      <c r="ALT29" s="1943"/>
      <c r="ALU29" s="1943"/>
      <c r="ALV29" s="1943"/>
      <c r="ALW29" s="1943"/>
      <c r="ALX29" s="1943"/>
      <c r="ALY29" s="1943"/>
      <c r="ALZ29" s="1943"/>
      <c r="AMA29" s="1943"/>
      <c r="AMB29" s="1943"/>
      <c r="AMC29" s="1943"/>
      <c r="AMD29" s="1943"/>
      <c r="AME29" s="1943"/>
      <c r="AMF29" s="1943"/>
      <c r="AMG29" s="1943"/>
      <c r="AMH29" s="1943"/>
      <c r="AMI29" s="1943"/>
      <c r="AMJ29" s="1943"/>
    </row>
    <row r="30" spans="1:1024" ht="39" customHeight="1">
      <c r="A30" s="643" t="s">
        <v>2725</v>
      </c>
      <c r="B30" s="644"/>
      <c r="C30" s="2317"/>
      <c r="D30" s="2318" t="s">
        <v>2711</v>
      </c>
      <c r="E30" s="645"/>
      <c r="F30" s="2255"/>
      <c r="G30" s="1947" t="s">
        <v>2712</v>
      </c>
      <c r="H30" s="1947">
        <v>40</v>
      </c>
      <c r="I30" s="1955">
        <v>1200</v>
      </c>
      <c r="J30" s="1947" t="s">
        <v>2728</v>
      </c>
      <c r="K30" s="1947" t="s">
        <v>2729</v>
      </c>
      <c r="L30" s="1947" t="s">
        <v>327</v>
      </c>
      <c r="M30" s="1226">
        <v>175</v>
      </c>
      <c r="N30" s="1801">
        <v>195</v>
      </c>
      <c r="O30" s="1922"/>
      <c r="P30" s="1922"/>
      <c r="Q30" s="1263"/>
      <c r="R30" s="1942"/>
      <c r="S30" s="1943"/>
      <c r="T30" s="1922"/>
      <c r="U30" s="1922"/>
      <c r="V30" s="1922"/>
    </row>
    <row r="31" spans="1:1024" ht="24.75" customHeight="1">
      <c r="A31" s="472" t="s">
        <v>2730</v>
      </c>
      <c r="B31" s="644"/>
      <c r="C31" s="2317"/>
      <c r="D31" s="2317"/>
      <c r="E31" s="645"/>
      <c r="F31" s="2255"/>
      <c r="G31" s="1933" t="s">
        <v>2712</v>
      </c>
      <c r="H31" s="1933">
        <v>40</v>
      </c>
      <c r="I31" s="1950">
        <v>1800</v>
      </c>
      <c r="J31" s="1933">
        <v>0.4</v>
      </c>
      <c r="K31" s="1933">
        <v>4.0000000000000001E-3</v>
      </c>
      <c r="L31" s="1936" t="s">
        <v>2713</v>
      </c>
      <c r="M31" s="1933">
        <v>230</v>
      </c>
      <c r="N31" s="102">
        <v>255</v>
      </c>
      <c r="O31" s="1922"/>
      <c r="P31" s="1922"/>
      <c r="Q31" s="1263"/>
      <c r="R31" s="1934"/>
      <c r="S31" s="1943"/>
      <c r="T31" s="1922"/>
      <c r="U31" s="1922"/>
      <c r="V31" s="1922"/>
    </row>
    <row r="32" spans="1:1024">
      <c r="A32" s="646" t="s">
        <v>2726</v>
      </c>
      <c r="B32" s="644"/>
      <c r="C32" s="2317"/>
      <c r="D32" s="2317"/>
      <c r="E32" s="359"/>
      <c r="F32" s="2255"/>
      <c r="G32" s="1956" t="s">
        <v>2712</v>
      </c>
      <c r="H32" s="1956">
        <v>40</v>
      </c>
      <c r="I32" s="1955">
        <v>1500</v>
      </c>
      <c r="J32" s="1947">
        <v>0.4</v>
      </c>
      <c r="K32" s="1947">
        <v>0.16200000000000001</v>
      </c>
      <c r="L32" s="1947" t="s">
        <v>327</v>
      </c>
      <c r="M32" s="1947">
        <v>225</v>
      </c>
      <c r="N32" s="106">
        <v>250</v>
      </c>
      <c r="O32" s="1922"/>
      <c r="P32" s="1922"/>
      <c r="Q32" s="1263"/>
      <c r="R32" s="1942"/>
      <c r="S32" s="1943"/>
      <c r="T32" s="1922"/>
      <c r="U32" s="1922"/>
      <c r="V32" s="1922"/>
    </row>
    <row r="33" spans="1:22">
      <c r="A33" s="646" t="s">
        <v>2731</v>
      </c>
      <c r="B33" s="644"/>
      <c r="C33" s="2317"/>
      <c r="D33" s="2317"/>
      <c r="E33" s="359"/>
      <c r="F33" s="2255"/>
      <c r="G33" s="1956" t="s">
        <v>2712</v>
      </c>
      <c r="H33" s="1956">
        <v>40</v>
      </c>
      <c r="I33" s="1955">
        <v>2000</v>
      </c>
      <c r="J33" s="1947">
        <v>0.45</v>
      </c>
      <c r="K33" s="1947">
        <v>0.18</v>
      </c>
      <c r="L33" s="1956" t="s">
        <v>2713</v>
      </c>
      <c r="M33" s="1947">
        <v>245</v>
      </c>
      <c r="N33" s="106">
        <v>270</v>
      </c>
      <c r="O33" s="1922"/>
      <c r="P33" s="1922"/>
      <c r="Q33" s="1263"/>
      <c r="R33" s="1934"/>
      <c r="S33" s="1943"/>
      <c r="T33" s="1922"/>
      <c r="U33" s="1922"/>
      <c r="V33" s="1922"/>
    </row>
    <row r="34" spans="1:22">
      <c r="A34" s="647" t="s">
        <v>2732</v>
      </c>
      <c r="B34" s="648"/>
      <c r="C34" s="2317"/>
      <c r="D34" s="2318"/>
      <c r="E34" s="359"/>
      <c r="F34" s="2255"/>
      <c r="G34" s="1956" t="s">
        <v>2712</v>
      </c>
      <c r="H34" s="1956">
        <v>40</v>
      </c>
      <c r="I34" s="1955">
        <v>2500</v>
      </c>
      <c r="J34" s="1947">
        <v>0.56599999999999995</v>
      </c>
      <c r="K34" s="1947">
        <v>0.23</v>
      </c>
      <c r="L34" s="1956" t="s">
        <v>2713</v>
      </c>
      <c r="M34" s="1947">
        <v>280</v>
      </c>
      <c r="N34" s="106">
        <v>315</v>
      </c>
      <c r="O34" s="1922"/>
      <c r="P34" s="1922"/>
      <c r="Q34" s="1263"/>
      <c r="R34" s="1934"/>
      <c r="S34" s="1943"/>
      <c r="T34" s="1922"/>
      <c r="U34" s="1922"/>
      <c r="V34" s="1922"/>
    </row>
    <row r="35" spans="1:22">
      <c r="A35" s="2175" t="s">
        <v>2733</v>
      </c>
      <c r="B35" s="2175"/>
      <c r="C35" s="2175"/>
      <c r="D35" s="2175"/>
      <c r="E35" s="2175"/>
      <c r="F35" s="2175"/>
      <c r="G35" s="2175"/>
      <c r="H35" s="2175"/>
      <c r="I35" s="2175"/>
      <c r="J35" s="2175"/>
      <c r="K35" s="2175"/>
      <c r="L35" s="2175"/>
      <c r="M35" s="2175"/>
      <c r="N35" s="2175"/>
      <c r="O35" s="1922"/>
      <c r="P35" s="1922"/>
      <c r="Q35" s="1263"/>
      <c r="R35" s="1934"/>
      <c r="S35" s="1943"/>
      <c r="T35" s="1922"/>
      <c r="U35" s="1922"/>
      <c r="V35" s="1922"/>
    </row>
    <row r="36" spans="1:22">
      <c r="A36" s="1958" t="s">
        <v>2734</v>
      </c>
      <c r="B36" s="456"/>
      <c r="C36" s="2130"/>
      <c r="D36" s="2130" t="s">
        <v>2711</v>
      </c>
      <c r="E36" s="1927"/>
      <c r="F36" s="2259" t="s">
        <v>1731</v>
      </c>
      <c r="G36" s="1933" t="s">
        <v>2712</v>
      </c>
      <c r="H36" s="1933">
        <v>40</v>
      </c>
      <c r="I36" s="1933">
        <v>1200</v>
      </c>
      <c r="J36" s="1933">
        <v>0.28000000000000003</v>
      </c>
      <c r="K36" s="1933">
        <v>0.11</v>
      </c>
      <c r="L36" s="1956" t="s">
        <v>2713</v>
      </c>
      <c r="M36" s="1933">
        <v>245</v>
      </c>
      <c r="N36" s="102">
        <v>265</v>
      </c>
      <c r="O36" s="1922"/>
      <c r="P36" s="1922"/>
      <c r="Q36" s="1263"/>
      <c r="R36" s="1934"/>
      <c r="S36" s="1943"/>
      <c r="T36" s="1922"/>
      <c r="U36" s="1922"/>
      <c r="V36" s="1922"/>
    </row>
    <row r="37" spans="1:22" ht="18.75" customHeight="1">
      <c r="A37" s="1932" t="s">
        <v>2735</v>
      </c>
      <c r="B37" s="457"/>
      <c r="C37" s="2130"/>
      <c r="D37" s="2130"/>
      <c r="E37" s="360"/>
      <c r="F37" s="2259"/>
      <c r="G37" s="1936" t="s">
        <v>2712</v>
      </c>
      <c r="H37" s="1938">
        <v>40</v>
      </c>
      <c r="I37" s="1936">
        <v>1500</v>
      </c>
      <c r="J37" s="1936">
        <v>0.32</v>
      </c>
      <c r="K37" s="1936">
        <v>0.13500000000000001</v>
      </c>
      <c r="L37" s="1956" t="s">
        <v>2713</v>
      </c>
      <c r="M37" s="1936">
        <v>270</v>
      </c>
      <c r="N37" s="82">
        <v>295</v>
      </c>
      <c r="O37" s="1922"/>
      <c r="P37" s="1922"/>
      <c r="Q37" s="1263"/>
      <c r="R37" s="1934"/>
      <c r="S37" s="1943"/>
      <c r="T37" s="1922"/>
      <c r="U37" s="1922"/>
      <c r="V37" s="1922"/>
    </row>
    <row r="38" spans="1:22" ht="18.75" customHeight="1">
      <c r="A38" s="1932" t="s">
        <v>2736</v>
      </c>
      <c r="B38" s="457"/>
      <c r="C38" s="2130"/>
      <c r="D38" s="2130"/>
      <c r="E38" s="1927"/>
      <c r="F38" s="2259"/>
      <c r="G38" s="1933" t="s">
        <v>2712</v>
      </c>
      <c r="H38" s="1936">
        <v>40</v>
      </c>
      <c r="I38" s="1933">
        <v>1800</v>
      </c>
      <c r="J38" s="1933">
        <v>0.4</v>
      </c>
      <c r="K38" s="1933">
        <v>0.16200000000000001</v>
      </c>
      <c r="L38" s="1956" t="s">
        <v>2713</v>
      </c>
      <c r="M38" s="1933">
        <v>295</v>
      </c>
      <c r="N38" s="102">
        <v>315</v>
      </c>
      <c r="O38" s="1922"/>
      <c r="P38" s="1922"/>
      <c r="Q38" s="1263"/>
      <c r="R38" s="1934"/>
      <c r="S38" s="1943"/>
      <c r="T38" s="1922"/>
      <c r="U38" s="1922"/>
      <c r="V38" s="1922"/>
    </row>
    <row r="39" spans="1:22" ht="19.5" customHeight="1">
      <c r="A39" s="1932" t="s">
        <v>2737</v>
      </c>
      <c r="B39" s="457"/>
      <c r="C39" s="2130"/>
      <c r="D39" s="2130"/>
      <c r="E39" s="1927"/>
      <c r="F39" s="2259"/>
      <c r="G39" s="1933" t="s">
        <v>2712</v>
      </c>
      <c r="H39" s="1936">
        <v>40</v>
      </c>
      <c r="I39" s="1933">
        <v>2000</v>
      </c>
      <c r="J39" s="1933">
        <v>0.45</v>
      </c>
      <c r="K39" s="1933">
        <v>0.18</v>
      </c>
      <c r="L39" s="1956" t="s">
        <v>2713</v>
      </c>
      <c r="M39" s="1933">
        <v>310</v>
      </c>
      <c r="N39" s="102">
        <v>335</v>
      </c>
      <c r="O39" s="1922"/>
      <c r="P39" s="1922"/>
      <c r="Q39" s="1263"/>
      <c r="R39" s="1934"/>
      <c r="S39" s="1943"/>
      <c r="T39" s="1922"/>
      <c r="U39" s="1922"/>
      <c r="V39" s="1922"/>
    </row>
    <row r="40" spans="1:22">
      <c r="A40" s="1930" t="s">
        <v>2738</v>
      </c>
      <c r="B40" s="630"/>
      <c r="C40" s="2130"/>
      <c r="D40" s="2130"/>
      <c r="E40" s="1927"/>
      <c r="F40" s="2259"/>
      <c r="G40" s="1933" t="s">
        <v>2712</v>
      </c>
      <c r="H40" s="1936">
        <v>40</v>
      </c>
      <c r="I40" s="1933">
        <v>2500</v>
      </c>
      <c r="J40" s="1933">
        <v>0.56599999999999995</v>
      </c>
      <c r="K40" s="1933">
        <v>0.23</v>
      </c>
      <c r="L40" s="1956" t="s">
        <v>2713</v>
      </c>
      <c r="M40" s="1933">
        <v>350</v>
      </c>
      <c r="N40" s="102">
        <v>380</v>
      </c>
      <c r="O40" s="1922"/>
      <c r="P40" s="1922"/>
      <c r="Q40" s="1263"/>
      <c r="R40" s="1934"/>
      <c r="S40" s="1943"/>
      <c r="T40" s="1922"/>
      <c r="U40" s="1922"/>
      <c r="V40" s="1922"/>
    </row>
    <row r="41" spans="1:22" ht="15" customHeight="1">
      <c r="A41" s="2175" t="s">
        <v>2739</v>
      </c>
      <c r="B41" s="2175"/>
      <c r="C41" s="2175"/>
      <c r="D41" s="2175"/>
      <c r="E41" s="2175"/>
      <c r="F41" s="2175"/>
      <c r="G41" s="2175"/>
      <c r="H41" s="2175"/>
      <c r="I41" s="2175"/>
      <c r="J41" s="2175"/>
      <c r="K41" s="2175"/>
      <c r="L41" s="2175"/>
      <c r="M41" s="2175"/>
      <c r="N41" s="2175"/>
      <c r="O41" s="1922"/>
      <c r="P41" s="1922"/>
      <c r="Q41" s="1263"/>
      <c r="R41" s="1934"/>
      <c r="S41" s="1943"/>
      <c r="T41" s="1922"/>
      <c r="U41" s="1922"/>
      <c r="V41" s="1922"/>
    </row>
    <row r="42" spans="1:22" ht="12" customHeight="1">
      <c r="A42" s="1958" t="s">
        <v>2740</v>
      </c>
      <c r="B42" s="456"/>
      <c r="C42" s="2130"/>
      <c r="D42" s="2176" t="s">
        <v>2711</v>
      </c>
      <c r="E42" s="1927"/>
      <c r="F42" s="2210" t="s">
        <v>1731</v>
      </c>
      <c r="G42" s="1933" t="s">
        <v>2712</v>
      </c>
      <c r="H42" s="1933">
        <v>40</v>
      </c>
      <c r="I42" s="1933">
        <v>1200</v>
      </c>
      <c r="J42" s="1933">
        <v>0.28000000000000003</v>
      </c>
      <c r="K42" s="1933">
        <v>0.11</v>
      </c>
      <c r="L42" s="1956" t="s">
        <v>2713</v>
      </c>
      <c r="M42" s="1933">
        <v>220</v>
      </c>
      <c r="N42" s="102">
        <v>235</v>
      </c>
      <c r="O42" s="1922"/>
      <c r="P42" s="1922"/>
      <c r="Q42" s="1263"/>
      <c r="R42" s="1934"/>
      <c r="S42" s="1943"/>
      <c r="T42" s="1922"/>
      <c r="U42" s="1922"/>
      <c r="V42" s="1922"/>
    </row>
    <row r="43" spans="1:22">
      <c r="A43" s="1932" t="s">
        <v>2741</v>
      </c>
      <c r="B43" s="457"/>
      <c r="C43" s="2130"/>
      <c r="D43" s="2130"/>
      <c r="E43" s="360"/>
      <c r="F43" s="2210"/>
      <c r="G43" s="1936" t="s">
        <v>2712</v>
      </c>
      <c r="H43" s="1938">
        <v>40</v>
      </c>
      <c r="I43" s="1936">
        <v>1500</v>
      </c>
      <c r="J43" s="1936">
        <v>0.32</v>
      </c>
      <c r="K43" s="1936">
        <v>0.13500000000000001</v>
      </c>
      <c r="L43" s="1956" t="s">
        <v>2713</v>
      </c>
      <c r="M43" s="1936">
        <v>235</v>
      </c>
      <c r="N43" s="82">
        <v>255</v>
      </c>
      <c r="O43" s="1922"/>
      <c r="P43" s="1922"/>
      <c r="Q43" s="1263"/>
      <c r="R43" s="1934"/>
      <c r="S43" s="1943"/>
      <c r="T43" s="1922"/>
      <c r="U43" s="1922"/>
      <c r="V43" s="1922"/>
    </row>
    <row r="44" spans="1:22">
      <c r="A44" s="1932" t="s">
        <v>2742</v>
      </c>
      <c r="B44" s="457"/>
      <c r="C44" s="2130"/>
      <c r="D44" s="2130"/>
      <c r="E44" s="1927"/>
      <c r="F44" s="2210"/>
      <c r="G44" s="1933" t="s">
        <v>2712</v>
      </c>
      <c r="H44" s="1936">
        <v>40</v>
      </c>
      <c r="I44" s="1933">
        <v>1800</v>
      </c>
      <c r="J44" s="1933">
        <v>0.4</v>
      </c>
      <c r="K44" s="1933">
        <v>0.16200000000000001</v>
      </c>
      <c r="L44" s="1956" t="s">
        <v>2713</v>
      </c>
      <c r="M44" s="1933">
        <v>255</v>
      </c>
      <c r="N44" s="102">
        <v>275</v>
      </c>
      <c r="O44" s="1922"/>
      <c r="P44" s="1922"/>
      <c r="Q44" s="1263"/>
      <c r="R44" s="1934"/>
      <c r="S44" s="1943"/>
      <c r="T44" s="1922"/>
      <c r="U44" s="1922"/>
      <c r="V44" s="1922"/>
    </row>
    <row r="45" spans="1:22">
      <c r="A45" s="1932" t="s">
        <v>2743</v>
      </c>
      <c r="B45" s="457"/>
      <c r="C45" s="2130"/>
      <c r="D45" s="2130"/>
      <c r="E45" s="1927"/>
      <c r="F45" s="2210"/>
      <c r="G45" s="1933" t="s">
        <v>2712</v>
      </c>
      <c r="H45" s="1936">
        <v>40</v>
      </c>
      <c r="I45" s="1933">
        <v>2000</v>
      </c>
      <c r="J45" s="1933">
        <v>0.45</v>
      </c>
      <c r="K45" s="1933">
        <v>0.18</v>
      </c>
      <c r="L45" s="1956" t="s">
        <v>2713</v>
      </c>
      <c r="M45" s="1933">
        <v>270</v>
      </c>
      <c r="N45" s="102">
        <v>295</v>
      </c>
      <c r="O45" s="1922"/>
      <c r="P45" s="1922"/>
      <c r="Q45" s="1263"/>
      <c r="R45" s="1934"/>
      <c r="S45" s="1943"/>
      <c r="T45" s="1922"/>
      <c r="U45" s="1922"/>
      <c r="V45" s="1922"/>
    </row>
    <row r="46" spans="1:22">
      <c r="A46" s="1932" t="s">
        <v>2744</v>
      </c>
      <c r="B46" s="457"/>
      <c r="C46" s="2130"/>
      <c r="D46" s="2176"/>
      <c r="E46" s="1927"/>
      <c r="F46" s="2210"/>
      <c r="G46" s="1933" t="s">
        <v>2712</v>
      </c>
      <c r="H46" s="1936">
        <v>40</v>
      </c>
      <c r="I46" s="1933">
        <v>2500</v>
      </c>
      <c r="J46" s="1933">
        <v>0.56599999999999995</v>
      </c>
      <c r="K46" s="1933">
        <v>0.23</v>
      </c>
      <c r="L46" s="1956" t="s">
        <v>2713</v>
      </c>
      <c r="M46" s="1933">
        <v>305</v>
      </c>
      <c r="N46" s="102">
        <v>330</v>
      </c>
      <c r="O46" s="1922"/>
      <c r="P46" s="1922"/>
      <c r="Q46" s="1263"/>
      <c r="R46" s="1934"/>
      <c r="S46" s="1943"/>
      <c r="T46" s="1922"/>
      <c r="U46" s="1922"/>
      <c r="V46" s="1922"/>
    </row>
    <row r="47" spans="1:22">
      <c r="A47" s="2169" t="s">
        <v>2745</v>
      </c>
      <c r="B47" s="2169"/>
      <c r="C47" s="2169"/>
      <c r="D47" s="2169"/>
      <c r="E47" s="2169"/>
      <c r="F47" s="2169"/>
      <c r="G47" s="2169"/>
      <c r="H47" s="2169"/>
      <c r="I47" s="2169"/>
      <c r="J47" s="2169"/>
      <c r="K47" s="2169"/>
      <c r="L47" s="2169"/>
      <c r="M47" s="2169"/>
      <c r="N47" s="2169"/>
      <c r="O47" s="1922"/>
      <c r="P47" s="1922"/>
      <c r="R47" s="1942"/>
      <c r="S47" s="1943"/>
      <c r="T47" s="1922"/>
      <c r="U47" s="1922"/>
      <c r="V47" s="1922"/>
    </row>
    <row r="48" spans="1:22" ht="32.25" customHeight="1">
      <c r="A48" s="1958"/>
      <c r="B48" s="1950" t="s">
        <v>2746</v>
      </c>
      <c r="C48" s="1927"/>
      <c r="D48" s="159" t="s">
        <v>2747</v>
      </c>
      <c r="E48" s="373"/>
      <c r="F48" s="1933" t="s">
        <v>2748</v>
      </c>
      <c r="G48" s="1933"/>
      <c r="H48" s="1933">
        <v>6</v>
      </c>
      <c r="I48" s="1936" t="s">
        <v>2749</v>
      </c>
      <c r="J48" s="1936">
        <v>0.08</v>
      </c>
      <c r="K48" s="1936"/>
      <c r="L48" s="1956" t="s">
        <v>158</v>
      </c>
      <c r="M48" s="1936">
        <v>45</v>
      </c>
      <c r="N48" s="82">
        <v>50</v>
      </c>
      <c r="O48" s="1922"/>
      <c r="P48" s="1922"/>
      <c r="R48" s="1942"/>
      <c r="S48" s="1943"/>
      <c r="T48" s="1922"/>
      <c r="U48" s="1922"/>
      <c r="V48" s="1922"/>
    </row>
    <row r="49" spans="1:1024" ht="57.75" customHeight="1">
      <c r="A49" s="443"/>
      <c r="B49" s="1936" t="s">
        <v>2750</v>
      </c>
      <c r="C49" s="1929"/>
      <c r="D49" s="1948"/>
      <c r="E49" s="377"/>
      <c r="F49" s="1933" t="s">
        <v>1731</v>
      </c>
      <c r="G49" s="1933"/>
      <c r="H49" s="1933">
        <v>45</v>
      </c>
      <c r="I49" s="1933"/>
      <c r="J49" s="1933">
        <v>0.01</v>
      </c>
      <c r="K49" s="1933"/>
      <c r="L49" s="1947" t="s">
        <v>158</v>
      </c>
      <c r="M49" s="1933">
        <v>65</v>
      </c>
      <c r="N49" s="102">
        <v>75</v>
      </c>
      <c r="O49" s="1922"/>
      <c r="P49" s="1922"/>
      <c r="R49" s="1942"/>
      <c r="S49" s="1943"/>
      <c r="T49" s="1922"/>
      <c r="U49" s="1922"/>
      <c r="V49" s="1922"/>
    </row>
    <row r="50" spans="1:1024" ht="108">
      <c r="A50" s="1951"/>
      <c r="B50" s="1949" t="s">
        <v>2751</v>
      </c>
      <c r="C50" s="1939"/>
      <c r="D50" s="1938" t="s">
        <v>1614</v>
      </c>
      <c r="E50" s="1938" t="s">
        <v>1614</v>
      </c>
      <c r="F50" s="1938"/>
      <c r="G50" s="1938"/>
      <c r="H50" s="1938">
        <v>45</v>
      </c>
      <c r="I50" s="1938"/>
      <c r="J50" s="1938"/>
      <c r="K50" s="1938"/>
      <c r="L50" s="1945" t="s">
        <v>158</v>
      </c>
      <c r="M50" s="1938">
        <v>215</v>
      </c>
      <c r="N50" s="136">
        <v>235</v>
      </c>
      <c r="O50" s="1922"/>
      <c r="P50" s="1922"/>
      <c r="R50" s="1942"/>
      <c r="S50" s="1943"/>
      <c r="T50" s="1922"/>
      <c r="U50" s="1922"/>
      <c r="V50" s="1922"/>
    </row>
    <row r="51" spans="1:1024" ht="180" customHeight="1">
      <c r="A51" s="2124" t="s">
        <v>2768</v>
      </c>
      <c r="B51" s="2124"/>
      <c r="C51" s="2124"/>
      <c r="D51" s="2124"/>
      <c r="E51" s="2124"/>
      <c r="F51" s="2124"/>
      <c r="G51" s="2124"/>
      <c r="H51" s="2124"/>
      <c r="I51" s="2124"/>
      <c r="J51" s="2124"/>
      <c r="K51" s="2124"/>
      <c r="L51" s="2124"/>
      <c r="M51" s="2124"/>
      <c r="N51" s="2124"/>
      <c r="O51" s="1922"/>
      <c r="P51" s="1922"/>
      <c r="R51" s="1943"/>
      <c r="S51" s="1943"/>
      <c r="T51" s="1922"/>
      <c r="U51" s="1922"/>
      <c r="V51" s="1922"/>
      <c r="W51" s="1943"/>
      <c r="X51" s="1943"/>
      <c r="Y51" s="1943"/>
      <c r="Z51" s="1943"/>
      <c r="AA51" s="1943"/>
      <c r="AB51" s="1943"/>
      <c r="AC51" s="1943"/>
      <c r="AD51" s="1943"/>
      <c r="AE51" s="1943"/>
      <c r="AF51" s="1943"/>
      <c r="AG51" s="1943"/>
      <c r="AH51" s="1943"/>
      <c r="AI51" s="1943"/>
      <c r="AJ51" s="1943"/>
      <c r="AK51" s="1943"/>
      <c r="AL51" s="1943"/>
      <c r="AM51" s="1943"/>
      <c r="AN51" s="1943"/>
      <c r="AO51" s="1943"/>
      <c r="AP51" s="1943"/>
      <c r="AQ51" s="1943"/>
      <c r="AR51" s="1943"/>
      <c r="AS51" s="1943"/>
      <c r="AT51" s="1943"/>
      <c r="AU51" s="1943"/>
      <c r="AV51" s="1943"/>
      <c r="AW51" s="1943"/>
      <c r="AX51" s="1943"/>
      <c r="AY51" s="1943"/>
      <c r="AZ51" s="1943"/>
      <c r="BA51" s="1943"/>
      <c r="BB51" s="1943"/>
      <c r="BC51" s="1943"/>
      <c r="BD51" s="1943"/>
      <c r="BE51" s="1943"/>
      <c r="BF51" s="1943"/>
      <c r="BG51" s="1943"/>
      <c r="BH51" s="1943"/>
      <c r="BI51" s="1943"/>
      <c r="BJ51" s="1943"/>
      <c r="BK51" s="1943"/>
      <c r="BL51" s="1943"/>
      <c r="BM51" s="1943"/>
      <c r="BN51" s="1943"/>
      <c r="BO51" s="1943"/>
      <c r="BP51" s="1943"/>
      <c r="BQ51" s="1943"/>
      <c r="BR51" s="1943"/>
      <c r="BS51" s="1943"/>
      <c r="BT51" s="1943"/>
      <c r="BU51" s="1943"/>
      <c r="BV51" s="1943"/>
      <c r="BW51" s="1943"/>
      <c r="BX51" s="1943"/>
      <c r="BY51" s="1943"/>
      <c r="BZ51" s="1943"/>
      <c r="CA51" s="1943"/>
      <c r="CB51" s="1943"/>
      <c r="CC51" s="1943"/>
      <c r="CD51" s="1943"/>
      <c r="CE51" s="1943"/>
      <c r="CF51" s="1943"/>
      <c r="CG51" s="1943"/>
      <c r="CH51" s="1943"/>
      <c r="CI51" s="1943"/>
      <c r="CJ51" s="1943"/>
      <c r="CK51" s="1943"/>
      <c r="CL51" s="1943"/>
      <c r="CM51" s="1943"/>
      <c r="CN51" s="1943"/>
      <c r="CO51" s="1943"/>
      <c r="CP51" s="1943"/>
      <c r="CQ51" s="1943"/>
      <c r="CR51" s="1943"/>
      <c r="CS51" s="1943"/>
      <c r="CT51" s="1943"/>
      <c r="CU51" s="1943"/>
      <c r="CV51" s="1943"/>
      <c r="CW51" s="1943"/>
      <c r="CX51" s="1943"/>
      <c r="CY51" s="1943"/>
      <c r="CZ51" s="1943"/>
      <c r="DA51" s="1943"/>
      <c r="DB51" s="1943"/>
      <c r="DC51" s="1943"/>
      <c r="DD51" s="1943"/>
      <c r="DE51" s="1943"/>
      <c r="DF51" s="1943"/>
      <c r="DG51" s="1943"/>
      <c r="DH51" s="1943"/>
      <c r="DI51" s="1943"/>
      <c r="DJ51" s="1943"/>
      <c r="DK51" s="1943"/>
      <c r="DL51" s="1943"/>
      <c r="DM51" s="1943"/>
      <c r="DN51" s="1943"/>
      <c r="DO51" s="1943"/>
      <c r="DP51" s="1943"/>
      <c r="DQ51" s="1943"/>
      <c r="DR51" s="1943"/>
      <c r="DS51" s="1943"/>
      <c r="DT51" s="1943"/>
      <c r="DU51" s="1943"/>
      <c r="DV51" s="1943"/>
      <c r="DW51" s="1943"/>
      <c r="DX51" s="1943"/>
      <c r="DY51" s="1943"/>
      <c r="DZ51" s="1943"/>
      <c r="EA51" s="1943"/>
      <c r="EB51" s="1943"/>
      <c r="EC51" s="1943"/>
      <c r="ED51" s="1943"/>
      <c r="EE51" s="1943"/>
      <c r="EF51" s="1943"/>
      <c r="EG51" s="1943"/>
      <c r="EH51" s="1943"/>
      <c r="EI51" s="1943"/>
      <c r="EJ51" s="1943"/>
      <c r="EK51" s="1943"/>
      <c r="EL51" s="1943"/>
      <c r="EM51" s="1943"/>
      <c r="EN51" s="1943"/>
      <c r="EO51" s="1943"/>
      <c r="EP51" s="1943"/>
      <c r="EQ51" s="1943"/>
      <c r="ER51" s="1943"/>
      <c r="ES51" s="1943"/>
      <c r="ET51" s="1943"/>
      <c r="EU51" s="1943"/>
      <c r="EV51" s="1943"/>
      <c r="EW51" s="1943"/>
      <c r="EX51" s="1943"/>
      <c r="EY51" s="1943"/>
      <c r="EZ51" s="1943"/>
      <c r="FA51" s="1943"/>
      <c r="FB51" s="1943"/>
      <c r="FC51" s="1943"/>
      <c r="FD51" s="1943"/>
      <c r="FE51" s="1943"/>
      <c r="FF51" s="1943"/>
      <c r="FG51" s="1943"/>
      <c r="FH51" s="1943"/>
      <c r="FI51" s="1943"/>
      <c r="FJ51" s="1943"/>
      <c r="FK51" s="1943"/>
      <c r="FL51" s="1943"/>
      <c r="FM51" s="1943"/>
      <c r="FN51" s="1943"/>
      <c r="FO51" s="1943"/>
      <c r="FP51" s="1943"/>
      <c r="FQ51" s="1943"/>
      <c r="FR51" s="1943"/>
      <c r="FS51" s="1943"/>
      <c r="FT51" s="1943"/>
      <c r="FU51" s="1943"/>
      <c r="FV51" s="1943"/>
      <c r="FW51" s="1943"/>
      <c r="FX51" s="1943"/>
      <c r="FY51" s="1943"/>
      <c r="FZ51" s="1943"/>
      <c r="GA51" s="1943"/>
      <c r="GB51" s="1943"/>
      <c r="GC51" s="1943"/>
      <c r="GD51" s="1943"/>
      <c r="GE51" s="1943"/>
      <c r="GF51" s="1943"/>
      <c r="GG51" s="1943"/>
      <c r="GH51" s="1943"/>
      <c r="GI51" s="1943"/>
      <c r="GJ51" s="1943"/>
      <c r="GK51" s="1943"/>
      <c r="GL51" s="1943"/>
      <c r="GM51" s="1943"/>
      <c r="GN51" s="1943"/>
      <c r="GO51" s="1943"/>
      <c r="GP51" s="1943"/>
      <c r="GQ51" s="1943"/>
      <c r="GR51" s="1943"/>
      <c r="GS51" s="1943"/>
      <c r="GT51" s="1943"/>
      <c r="GU51" s="1943"/>
      <c r="GV51" s="1943"/>
      <c r="GW51" s="1943"/>
      <c r="GX51" s="1943"/>
      <c r="GY51" s="1943"/>
      <c r="GZ51" s="1943"/>
      <c r="HA51" s="1943"/>
      <c r="HB51" s="1943"/>
      <c r="HC51" s="1943"/>
      <c r="HD51" s="1943"/>
      <c r="HE51" s="1943"/>
      <c r="HF51" s="1943"/>
      <c r="HG51" s="1943"/>
      <c r="HH51" s="1943"/>
      <c r="HI51" s="1943"/>
      <c r="HJ51" s="1943"/>
      <c r="HK51" s="1943"/>
      <c r="HL51" s="1943"/>
      <c r="HM51" s="1943"/>
      <c r="HN51" s="1943"/>
      <c r="HO51" s="1943"/>
      <c r="HP51" s="1943"/>
      <c r="HQ51" s="1943"/>
      <c r="HR51" s="1943"/>
      <c r="HS51" s="1943"/>
      <c r="HT51" s="1943"/>
      <c r="HU51" s="1943"/>
      <c r="HV51" s="1943"/>
      <c r="HW51" s="1943"/>
      <c r="HX51" s="1943"/>
      <c r="HY51" s="1943"/>
      <c r="HZ51" s="1943"/>
      <c r="IA51" s="1943"/>
      <c r="IB51" s="1943"/>
      <c r="IC51" s="1943"/>
      <c r="ID51" s="1943"/>
      <c r="IE51" s="1943"/>
      <c r="IF51" s="1943"/>
      <c r="IG51" s="1943"/>
      <c r="IH51" s="1943"/>
      <c r="II51" s="1943"/>
      <c r="IJ51" s="1943"/>
      <c r="IK51" s="1943"/>
      <c r="IL51" s="1943"/>
      <c r="IM51" s="1943"/>
      <c r="IN51" s="1943"/>
      <c r="IO51" s="1943"/>
      <c r="IP51" s="1943"/>
      <c r="IQ51" s="1943"/>
      <c r="IR51" s="1943"/>
      <c r="IS51" s="1943"/>
      <c r="IT51" s="1943"/>
      <c r="IU51" s="1943"/>
      <c r="IV51" s="1943"/>
      <c r="IW51" s="1943"/>
      <c r="IX51" s="1943"/>
      <c r="IY51" s="1943"/>
      <c r="IZ51" s="1943"/>
      <c r="JA51" s="1943"/>
      <c r="JB51" s="1943"/>
      <c r="JC51" s="1943"/>
      <c r="JD51" s="1943"/>
      <c r="JE51" s="1943"/>
      <c r="JF51" s="1943"/>
      <c r="JG51" s="1943"/>
      <c r="JH51" s="1943"/>
      <c r="JI51" s="1943"/>
      <c r="JJ51" s="1943"/>
      <c r="JK51" s="1943"/>
      <c r="JL51" s="1943"/>
      <c r="JM51" s="1943"/>
      <c r="JN51" s="1943"/>
      <c r="JO51" s="1943"/>
      <c r="JP51" s="1943"/>
      <c r="JQ51" s="1943"/>
      <c r="JR51" s="1943"/>
      <c r="JS51" s="1943"/>
      <c r="JT51" s="1943"/>
      <c r="JU51" s="1943"/>
      <c r="JV51" s="1943"/>
      <c r="JW51" s="1943"/>
      <c r="JX51" s="1943"/>
      <c r="JY51" s="1943"/>
      <c r="JZ51" s="1943"/>
      <c r="KA51" s="1943"/>
      <c r="KB51" s="1943"/>
      <c r="KC51" s="1943"/>
      <c r="KD51" s="1943"/>
      <c r="KE51" s="1943"/>
      <c r="KF51" s="1943"/>
      <c r="KG51" s="1943"/>
      <c r="KH51" s="1943"/>
      <c r="KI51" s="1943"/>
      <c r="KJ51" s="1943"/>
      <c r="KK51" s="1943"/>
      <c r="KL51" s="1943"/>
      <c r="KM51" s="1943"/>
      <c r="KN51" s="1943"/>
      <c r="KO51" s="1943"/>
      <c r="KP51" s="1943"/>
      <c r="KQ51" s="1943"/>
      <c r="KR51" s="1943"/>
      <c r="KS51" s="1943"/>
      <c r="KT51" s="1943"/>
      <c r="KU51" s="1943"/>
      <c r="KV51" s="1943"/>
      <c r="KW51" s="1943"/>
      <c r="KX51" s="1943"/>
      <c r="KY51" s="1943"/>
      <c r="KZ51" s="1943"/>
      <c r="LA51" s="1943"/>
      <c r="LB51" s="1943"/>
      <c r="LC51" s="1943"/>
      <c r="LD51" s="1943"/>
      <c r="LE51" s="1943"/>
      <c r="LF51" s="1943"/>
      <c r="LG51" s="1943"/>
      <c r="LH51" s="1943"/>
      <c r="LI51" s="1943"/>
      <c r="LJ51" s="1943"/>
      <c r="LK51" s="1943"/>
      <c r="LL51" s="1943"/>
      <c r="LM51" s="1943"/>
      <c r="LN51" s="1943"/>
      <c r="LO51" s="1943"/>
      <c r="LP51" s="1943"/>
      <c r="LQ51" s="1943"/>
      <c r="LR51" s="1943"/>
      <c r="LS51" s="1943"/>
      <c r="LT51" s="1943"/>
      <c r="LU51" s="1943"/>
      <c r="LV51" s="1943"/>
      <c r="LW51" s="1943"/>
      <c r="LX51" s="1943"/>
      <c r="LY51" s="1943"/>
      <c r="LZ51" s="1943"/>
      <c r="MA51" s="1943"/>
      <c r="MB51" s="1943"/>
      <c r="MC51" s="1943"/>
      <c r="MD51" s="1943"/>
      <c r="ME51" s="1943"/>
      <c r="MF51" s="1943"/>
      <c r="MG51" s="1943"/>
      <c r="MH51" s="1943"/>
      <c r="MI51" s="1943"/>
      <c r="MJ51" s="1943"/>
      <c r="MK51" s="1943"/>
      <c r="ML51" s="1943"/>
      <c r="MM51" s="1943"/>
      <c r="MN51" s="1943"/>
      <c r="MO51" s="1943"/>
      <c r="MP51" s="1943"/>
      <c r="MQ51" s="1943"/>
      <c r="MR51" s="1943"/>
      <c r="MS51" s="1943"/>
      <c r="MT51" s="1943"/>
      <c r="MU51" s="1943"/>
      <c r="MV51" s="1943"/>
      <c r="MW51" s="1943"/>
      <c r="MX51" s="1943"/>
      <c r="MY51" s="1943"/>
      <c r="MZ51" s="1943"/>
      <c r="NA51" s="1943"/>
      <c r="NB51" s="1943"/>
      <c r="NC51" s="1943"/>
      <c r="ND51" s="1943"/>
      <c r="NE51" s="1943"/>
      <c r="NF51" s="1943"/>
      <c r="NG51" s="1943"/>
      <c r="NH51" s="1943"/>
      <c r="NI51" s="1943"/>
      <c r="NJ51" s="1943"/>
      <c r="NK51" s="1943"/>
      <c r="NL51" s="1943"/>
      <c r="NM51" s="1943"/>
      <c r="NN51" s="1943"/>
      <c r="NO51" s="1943"/>
      <c r="NP51" s="1943"/>
      <c r="NQ51" s="1943"/>
      <c r="NR51" s="1943"/>
      <c r="NS51" s="1943"/>
      <c r="NT51" s="1943"/>
      <c r="NU51" s="1943"/>
      <c r="NV51" s="1943"/>
      <c r="NW51" s="1943"/>
      <c r="NX51" s="1943"/>
      <c r="NY51" s="1943"/>
      <c r="NZ51" s="1943"/>
      <c r="OA51" s="1943"/>
      <c r="OB51" s="1943"/>
      <c r="OC51" s="1943"/>
      <c r="OD51" s="1943"/>
      <c r="OE51" s="1943"/>
      <c r="OF51" s="1943"/>
      <c r="OG51" s="1943"/>
      <c r="OH51" s="1943"/>
      <c r="OI51" s="1943"/>
      <c r="OJ51" s="1943"/>
      <c r="OK51" s="1943"/>
      <c r="OL51" s="1943"/>
      <c r="OM51" s="1943"/>
      <c r="ON51" s="1943"/>
      <c r="OO51" s="1943"/>
      <c r="OP51" s="1943"/>
      <c r="OQ51" s="1943"/>
      <c r="OR51" s="1943"/>
      <c r="OS51" s="1943"/>
      <c r="OT51" s="1943"/>
      <c r="OU51" s="1943"/>
      <c r="OV51" s="1943"/>
      <c r="OW51" s="1943"/>
      <c r="OX51" s="1943"/>
      <c r="OY51" s="1943"/>
      <c r="OZ51" s="1943"/>
      <c r="PA51" s="1943"/>
      <c r="PB51" s="1943"/>
      <c r="PC51" s="1943"/>
      <c r="PD51" s="1943"/>
      <c r="PE51" s="1943"/>
      <c r="PF51" s="1943"/>
      <c r="PG51" s="1943"/>
      <c r="PH51" s="1943"/>
      <c r="PI51" s="1943"/>
      <c r="PJ51" s="1943"/>
      <c r="PK51" s="1943"/>
      <c r="PL51" s="1943"/>
      <c r="PM51" s="1943"/>
      <c r="PN51" s="1943"/>
      <c r="PO51" s="1943"/>
      <c r="PP51" s="1943"/>
      <c r="PQ51" s="1943"/>
      <c r="PR51" s="1943"/>
      <c r="PS51" s="1943"/>
      <c r="PT51" s="1943"/>
      <c r="PU51" s="1943"/>
      <c r="PV51" s="1943"/>
      <c r="PW51" s="1943"/>
      <c r="PX51" s="1943"/>
      <c r="PY51" s="1943"/>
      <c r="PZ51" s="1943"/>
      <c r="QA51" s="1943"/>
      <c r="QB51" s="1943"/>
      <c r="QC51" s="1943"/>
      <c r="QD51" s="1943"/>
      <c r="QE51" s="1943"/>
      <c r="QF51" s="1943"/>
      <c r="QG51" s="1943"/>
      <c r="QH51" s="1943"/>
      <c r="QI51" s="1943"/>
      <c r="QJ51" s="1943"/>
      <c r="QK51" s="1943"/>
      <c r="QL51" s="1943"/>
      <c r="QM51" s="1943"/>
      <c r="QN51" s="1943"/>
      <c r="QO51" s="1943"/>
      <c r="QP51" s="1943"/>
      <c r="QQ51" s="1943"/>
      <c r="QR51" s="1943"/>
      <c r="QS51" s="1943"/>
      <c r="QT51" s="1943"/>
      <c r="QU51" s="1943"/>
      <c r="QV51" s="1943"/>
      <c r="QW51" s="1943"/>
      <c r="QX51" s="1943"/>
      <c r="QY51" s="1943"/>
      <c r="QZ51" s="1943"/>
      <c r="RA51" s="1943"/>
      <c r="RB51" s="1943"/>
      <c r="RC51" s="1943"/>
      <c r="RD51" s="1943"/>
      <c r="RE51" s="1943"/>
      <c r="RF51" s="1943"/>
      <c r="RG51" s="1943"/>
      <c r="RH51" s="1943"/>
      <c r="RI51" s="1943"/>
      <c r="RJ51" s="1943"/>
      <c r="RK51" s="1943"/>
      <c r="RL51" s="1943"/>
      <c r="RM51" s="1943"/>
      <c r="RN51" s="1943"/>
      <c r="RO51" s="1943"/>
      <c r="RP51" s="1943"/>
      <c r="RQ51" s="1943"/>
      <c r="RR51" s="1943"/>
      <c r="RS51" s="1943"/>
      <c r="RT51" s="1943"/>
      <c r="RU51" s="1943"/>
      <c r="RV51" s="1943"/>
      <c r="RW51" s="1943"/>
      <c r="RX51" s="1943"/>
      <c r="RY51" s="1943"/>
      <c r="RZ51" s="1943"/>
      <c r="SA51" s="1943"/>
      <c r="SB51" s="1943"/>
      <c r="SC51" s="1943"/>
      <c r="SD51" s="1943"/>
      <c r="SE51" s="1943"/>
      <c r="SF51" s="1943"/>
      <c r="SG51" s="1943"/>
      <c r="SH51" s="1943"/>
      <c r="SI51" s="1943"/>
      <c r="SJ51" s="1943"/>
      <c r="SK51" s="1943"/>
      <c r="SL51" s="1943"/>
      <c r="SM51" s="1943"/>
      <c r="SN51" s="1943"/>
      <c r="SO51" s="1943"/>
      <c r="SP51" s="1943"/>
      <c r="SQ51" s="1943"/>
      <c r="SR51" s="1943"/>
      <c r="SS51" s="1943"/>
      <c r="ST51" s="1943"/>
      <c r="SU51" s="1943"/>
      <c r="SV51" s="1943"/>
      <c r="SW51" s="1943"/>
      <c r="SX51" s="1943"/>
      <c r="SY51" s="1943"/>
      <c r="SZ51" s="1943"/>
      <c r="TA51" s="1943"/>
      <c r="TB51" s="1943"/>
      <c r="TC51" s="1943"/>
      <c r="TD51" s="1943"/>
      <c r="TE51" s="1943"/>
      <c r="TF51" s="1943"/>
      <c r="TG51" s="1943"/>
      <c r="TH51" s="1943"/>
      <c r="TI51" s="1943"/>
      <c r="TJ51" s="1943"/>
      <c r="TK51" s="1943"/>
      <c r="TL51" s="1943"/>
      <c r="TM51" s="1943"/>
      <c r="TN51" s="1943"/>
      <c r="TO51" s="1943"/>
      <c r="TP51" s="1943"/>
      <c r="TQ51" s="1943"/>
      <c r="TR51" s="1943"/>
      <c r="TS51" s="1943"/>
      <c r="TT51" s="1943"/>
      <c r="TU51" s="1943"/>
      <c r="TV51" s="1943"/>
      <c r="TW51" s="1943"/>
      <c r="TX51" s="1943"/>
      <c r="TY51" s="1943"/>
      <c r="TZ51" s="1943"/>
      <c r="UA51" s="1943"/>
      <c r="UB51" s="1943"/>
      <c r="UC51" s="1943"/>
      <c r="UD51" s="1943"/>
      <c r="UE51" s="1943"/>
      <c r="UF51" s="1943"/>
      <c r="UG51" s="1943"/>
      <c r="UH51" s="1943"/>
      <c r="UI51" s="1943"/>
      <c r="UJ51" s="1943"/>
      <c r="UK51" s="1943"/>
      <c r="UL51" s="1943"/>
      <c r="UM51" s="1943"/>
      <c r="UN51" s="1943"/>
      <c r="UO51" s="1943"/>
      <c r="UP51" s="1943"/>
      <c r="UQ51" s="1943"/>
      <c r="UR51" s="1943"/>
      <c r="US51" s="1943"/>
      <c r="UT51" s="1943"/>
      <c r="UU51" s="1943"/>
      <c r="UV51" s="1943"/>
      <c r="UW51" s="1943"/>
      <c r="UX51" s="1943"/>
      <c r="UY51" s="1943"/>
      <c r="UZ51" s="1943"/>
      <c r="VA51" s="1943"/>
      <c r="VB51" s="1943"/>
      <c r="VC51" s="1943"/>
      <c r="VD51" s="1943"/>
      <c r="VE51" s="1943"/>
      <c r="VF51" s="1943"/>
      <c r="VG51" s="1943"/>
      <c r="VH51" s="1943"/>
      <c r="VI51" s="1943"/>
      <c r="VJ51" s="1943"/>
      <c r="VK51" s="1943"/>
      <c r="VL51" s="1943"/>
      <c r="VM51" s="1943"/>
      <c r="VN51" s="1943"/>
      <c r="VO51" s="1943"/>
      <c r="VP51" s="1943"/>
      <c r="VQ51" s="1943"/>
      <c r="VR51" s="1943"/>
      <c r="VS51" s="1943"/>
      <c r="VT51" s="1943"/>
      <c r="VU51" s="1943"/>
      <c r="VV51" s="1943"/>
      <c r="VW51" s="1943"/>
      <c r="VX51" s="1943"/>
      <c r="VY51" s="1943"/>
      <c r="VZ51" s="1943"/>
      <c r="WA51" s="1943"/>
      <c r="WB51" s="1943"/>
      <c r="WC51" s="1943"/>
      <c r="WD51" s="1943"/>
      <c r="WE51" s="1943"/>
      <c r="WF51" s="1943"/>
      <c r="WG51" s="1943"/>
      <c r="WH51" s="1943"/>
      <c r="WI51" s="1943"/>
      <c r="WJ51" s="1943"/>
      <c r="WK51" s="1943"/>
      <c r="WL51" s="1943"/>
      <c r="WM51" s="1943"/>
      <c r="WN51" s="1943"/>
      <c r="WO51" s="1943"/>
      <c r="WP51" s="1943"/>
      <c r="WQ51" s="1943"/>
      <c r="WR51" s="1943"/>
      <c r="WS51" s="1943"/>
      <c r="WT51" s="1943"/>
      <c r="WU51" s="1943"/>
      <c r="WV51" s="1943"/>
      <c r="WW51" s="1943"/>
      <c r="WX51" s="1943"/>
      <c r="WY51" s="1943"/>
      <c r="WZ51" s="1943"/>
      <c r="XA51" s="1943"/>
      <c r="XB51" s="1943"/>
      <c r="XC51" s="1943"/>
      <c r="XD51" s="1943"/>
      <c r="XE51" s="1943"/>
      <c r="XF51" s="1943"/>
      <c r="XG51" s="1943"/>
      <c r="XH51" s="1943"/>
      <c r="XI51" s="1943"/>
      <c r="XJ51" s="1943"/>
      <c r="XK51" s="1943"/>
      <c r="XL51" s="1943"/>
      <c r="XM51" s="1943"/>
      <c r="XN51" s="1943"/>
      <c r="XO51" s="1943"/>
      <c r="XP51" s="1943"/>
      <c r="XQ51" s="1943"/>
      <c r="XR51" s="1943"/>
      <c r="XS51" s="1943"/>
      <c r="XT51" s="1943"/>
      <c r="XU51" s="1943"/>
      <c r="XV51" s="1943"/>
      <c r="XW51" s="1943"/>
      <c r="XX51" s="1943"/>
      <c r="XY51" s="1943"/>
      <c r="XZ51" s="1943"/>
      <c r="YA51" s="1943"/>
      <c r="YB51" s="1943"/>
      <c r="YC51" s="1943"/>
      <c r="YD51" s="1943"/>
      <c r="YE51" s="1943"/>
      <c r="YF51" s="1943"/>
      <c r="YG51" s="1943"/>
      <c r="YH51" s="1943"/>
      <c r="YI51" s="1943"/>
      <c r="YJ51" s="1943"/>
      <c r="YK51" s="1943"/>
      <c r="YL51" s="1943"/>
      <c r="YM51" s="1943"/>
      <c r="YN51" s="1943"/>
      <c r="YO51" s="1943"/>
      <c r="YP51" s="1943"/>
      <c r="YQ51" s="1943"/>
      <c r="YR51" s="1943"/>
      <c r="YS51" s="1943"/>
      <c r="YT51" s="1943"/>
      <c r="YU51" s="1943"/>
      <c r="YV51" s="1943"/>
      <c r="YW51" s="1943"/>
      <c r="YX51" s="1943"/>
      <c r="YY51" s="1943"/>
      <c r="YZ51" s="1943"/>
      <c r="ZA51" s="1943"/>
      <c r="ZB51" s="1943"/>
      <c r="ZC51" s="1943"/>
      <c r="ZD51" s="1943"/>
      <c r="ZE51" s="1943"/>
      <c r="ZF51" s="1943"/>
      <c r="ZG51" s="1943"/>
      <c r="ZH51" s="1943"/>
      <c r="ZI51" s="1943"/>
      <c r="ZJ51" s="1943"/>
      <c r="ZK51" s="1943"/>
      <c r="ZL51" s="1943"/>
      <c r="ZM51" s="1943"/>
      <c r="ZN51" s="1943"/>
      <c r="ZO51" s="1943"/>
      <c r="ZP51" s="1943"/>
      <c r="ZQ51" s="1943"/>
      <c r="ZR51" s="1943"/>
      <c r="ZS51" s="1943"/>
      <c r="ZT51" s="1943"/>
      <c r="ZU51" s="1943"/>
      <c r="ZV51" s="1943"/>
      <c r="ZW51" s="1943"/>
      <c r="ZX51" s="1943"/>
      <c r="ZY51" s="1943"/>
      <c r="ZZ51" s="1943"/>
      <c r="AAA51" s="1943"/>
      <c r="AAB51" s="1943"/>
      <c r="AAC51" s="1943"/>
      <c r="AAD51" s="1943"/>
      <c r="AAE51" s="1943"/>
      <c r="AAF51" s="1943"/>
      <c r="AAG51" s="1943"/>
      <c r="AAH51" s="1943"/>
      <c r="AAI51" s="1943"/>
      <c r="AAJ51" s="1943"/>
      <c r="AAK51" s="1943"/>
      <c r="AAL51" s="1943"/>
      <c r="AAM51" s="1943"/>
      <c r="AAN51" s="1943"/>
      <c r="AAO51" s="1943"/>
      <c r="AAP51" s="1943"/>
      <c r="AAQ51" s="1943"/>
      <c r="AAR51" s="1943"/>
      <c r="AAS51" s="1943"/>
      <c r="AAT51" s="1943"/>
      <c r="AAU51" s="1943"/>
      <c r="AAV51" s="1943"/>
      <c r="AAW51" s="1943"/>
      <c r="AAX51" s="1943"/>
      <c r="AAY51" s="1943"/>
      <c r="AAZ51" s="1943"/>
      <c r="ABA51" s="1943"/>
      <c r="ABB51" s="1943"/>
      <c r="ABC51" s="1943"/>
      <c r="ABD51" s="1943"/>
      <c r="ABE51" s="1943"/>
      <c r="ABF51" s="1943"/>
      <c r="ABG51" s="1943"/>
      <c r="ABH51" s="1943"/>
      <c r="ABI51" s="1943"/>
      <c r="ABJ51" s="1943"/>
      <c r="ABK51" s="1943"/>
      <c r="ABL51" s="1943"/>
      <c r="ABM51" s="1943"/>
      <c r="ABN51" s="1943"/>
      <c r="ABO51" s="1943"/>
      <c r="ABP51" s="1943"/>
      <c r="ABQ51" s="1943"/>
      <c r="ABR51" s="1943"/>
      <c r="ABS51" s="1943"/>
      <c r="ABT51" s="1943"/>
      <c r="ABU51" s="1943"/>
      <c r="ABV51" s="1943"/>
      <c r="ABW51" s="1943"/>
      <c r="ABX51" s="1943"/>
      <c r="ABY51" s="1943"/>
      <c r="ABZ51" s="1943"/>
      <c r="ACA51" s="1943"/>
      <c r="ACB51" s="1943"/>
      <c r="ACC51" s="1943"/>
      <c r="ACD51" s="1943"/>
      <c r="ACE51" s="1943"/>
      <c r="ACF51" s="1943"/>
      <c r="ACG51" s="1943"/>
      <c r="ACH51" s="1943"/>
      <c r="ACI51" s="1943"/>
      <c r="ACJ51" s="1943"/>
      <c r="ACK51" s="1943"/>
      <c r="ACL51" s="1943"/>
      <c r="ACM51" s="1943"/>
      <c r="ACN51" s="1943"/>
      <c r="ACO51" s="1943"/>
      <c r="ACP51" s="1943"/>
      <c r="ACQ51" s="1943"/>
      <c r="ACR51" s="1943"/>
      <c r="ACS51" s="1943"/>
      <c r="ACT51" s="1943"/>
      <c r="ACU51" s="1943"/>
      <c r="ACV51" s="1943"/>
      <c r="ACW51" s="1943"/>
      <c r="ACX51" s="1943"/>
      <c r="ACY51" s="1943"/>
      <c r="ACZ51" s="1943"/>
      <c r="ADA51" s="1943"/>
      <c r="ADB51" s="1943"/>
      <c r="ADC51" s="1943"/>
      <c r="ADD51" s="1943"/>
      <c r="ADE51" s="1943"/>
      <c r="ADF51" s="1943"/>
      <c r="ADG51" s="1943"/>
      <c r="ADH51" s="1943"/>
      <c r="ADI51" s="1943"/>
      <c r="ADJ51" s="1943"/>
      <c r="ADK51" s="1943"/>
      <c r="ADL51" s="1943"/>
      <c r="ADM51" s="1943"/>
      <c r="ADN51" s="1943"/>
      <c r="ADO51" s="1943"/>
      <c r="ADP51" s="1943"/>
      <c r="ADQ51" s="1943"/>
      <c r="ADR51" s="1943"/>
      <c r="ADS51" s="1943"/>
      <c r="ADT51" s="1943"/>
      <c r="ADU51" s="1943"/>
      <c r="ADV51" s="1943"/>
      <c r="ADW51" s="1943"/>
      <c r="ADX51" s="1943"/>
      <c r="ADY51" s="1943"/>
      <c r="ADZ51" s="1943"/>
      <c r="AEA51" s="1943"/>
      <c r="AEB51" s="1943"/>
      <c r="AEC51" s="1943"/>
      <c r="AED51" s="1943"/>
      <c r="AEE51" s="1943"/>
      <c r="AEF51" s="1943"/>
      <c r="AEG51" s="1943"/>
      <c r="AEH51" s="1943"/>
      <c r="AEI51" s="1943"/>
      <c r="AEJ51" s="1943"/>
      <c r="AEK51" s="1943"/>
      <c r="AEL51" s="1943"/>
      <c r="AEM51" s="1943"/>
      <c r="AEN51" s="1943"/>
      <c r="AEO51" s="1943"/>
      <c r="AEP51" s="1943"/>
      <c r="AEQ51" s="1943"/>
      <c r="AER51" s="1943"/>
      <c r="AES51" s="1943"/>
      <c r="AET51" s="1943"/>
      <c r="AEU51" s="1943"/>
      <c r="AEV51" s="1943"/>
      <c r="AEW51" s="1943"/>
      <c r="AEX51" s="1943"/>
      <c r="AEY51" s="1943"/>
      <c r="AEZ51" s="1943"/>
      <c r="AFA51" s="1943"/>
      <c r="AFB51" s="1943"/>
      <c r="AFC51" s="1943"/>
      <c r="AFD51" s="1943"/>
      <c r="AFE51" s="1943"/>
      <c r="AFF51" s="1943"/>
      <c r="AFG51" s="1943"/>
      <c r="AFH51" s="1943"/>
      <c r="AFI51" s="1943"/>
      <c r="AFJ51" s="1943"/>
      <c r="AFK51" s="1943"/>
      <c r="AFL51" s="1943"/>
      <c r="AFM51" s="1943"/>
      <c r="AFN51" s="1943"/>
      <c r="AFO51" s="1943"/>
      <c r="AFP51" s="1943"/>
      <c r="AFQ51" s="1943"/>
      <c r="AFR51" s="1943"/>
      <c r="AFS51" s="1943"/>
      <c r="AFT51" s="1943"/>
      <c r="AFU51" s="1943"/>
      <c r="AFV51" s="1943"/>
      <c r="AFW51" s="1943"/>
      <c r="AFX51" s="1943"/>
      <c r="AFY51" s="1943"/>
      <c r="AFZ51" s="1943"/>
      <c r="AGA51" s="1943"/>
      <c r="AGB51" s="1943"/>
      <c r="AGC51" s="1943"/>
      <c r="AGD51" s="1943"/>
      <c r="AGE51" s="1943"/>
      <c r="AGF51" s="1943"/>
      <c r="AGG51" s="1943"/>
      <c r="AGH51" s="1943"/>
      <c r="AGI51" s="1943"/>
      <c r="AGJ51" s="1943"/>
      <c r="AGK51" s="1943"/>
      <c r="AGL51" s="1943"/>
      <c r="AGM51" s="1943"/>
      <c r="AGN51" s="1943"/>
      <c r="AGO51" s="1943"/>
      <c r="AGP51" s="1943"/>
      <c r="AGQ51" s="1943"/>
      <c r="AGR51" s="1943"/>
      <c r="AGS51" s="1943"/>
      <c r="AGT51" s="1943"/>
      <c r="AGU51" s="1943"/>
      <c r="AGV51" s="1943"/>
      <c r="AGW51" s="1943"/>
      <c r="AGX51" s="1943"/>
      <c r="AGY51" s="1943"/>
      <c r="AGZ51" s="1943"/>
      <c r="AHA51" s="1943"/>
      <c r="AHB51" s="1943"/>
      <c r="AHC51" s="1943"/>
      <c r="AHD51" s="1943"/>
      <c r="AHE51" s="1943"/>
      <c r="AHF51" s="1943"/>
      <c r="AHG51" s="1943"/>
      <c r="AHH51" s="1943"/>
      <c r="AHI51" s="1943"/>
      <c r="AHJ51" s="1943"/>
      <c r="AHK51" s="1943"/>
      <c r="AHL51" s="1943"/>
      <c r="AHM51" s="1943"/>
      <c r="AHN51" s="1943"/>
      <c r="AHO51" s="1943"/>
      <c r="AHP51" s="1943"/>
      <c r="AHQ51" s="1943"/>
      <c r="AHR51" s="1943"/>
      <c r="AHS51" s="1943"/>
      <c r="AHT51" s="1943"/>
      <c r="AHU51" s="1943"/>
      <c r="AHV51" s="1943"/>
      <c r="AHW51" s="1943"/>
      <c r="AHX51" s="1943"/>
      <c r="AHY51" s="1943"/>
      <c r="AHZ51" s="1943"/>
      <c r="AIA51" s="1943"/>
      <c r="AIB51" s="1943"/>
      <c r="AIC51" s="1943"/>
      <c r="AID51" s="1943"/>
      <c r="AIE51" s="1943"/>
      <c r="AIF51" s="1943"/>
      <c r="AIG51" s="1943"/>
      <c r="AIH51" s="1943"/>
      <c r="AII51" s="1943"/>
      <c r="AIJ51" s="1943"/>
      <c r="AIK51" s="1943"/>
      <c r="AIL51" s="1943"/>
      <c r="AIM51" s="1943"/>
      <c r="AIN51" s="1943"/>
      <c r="AIO51" s="1943"/>
      <c r="AIP51" s="1943"/>
      <c r="AIQ51" s="1943"/>
      <c r="AIR51" s="1943"/>
      <c r="AIS51" s="1943"/>
      <c r="AIT51" s="1943"/>
      <c r="AIU51" s="1943"/>
      <c r="AIV51" s="1943"/>
      <c r="AIW51" s="1943"/>
      <c r="AIX51" s="1943"/>
      <c r="AIY51" s="1943"/>
      <c r="AIZ51" s="1943"/>
      <c r="AJA51" s="1943"/>
      <c r="AJB51" s="1943"/>
      <c r="AJC51" s="1943"/>
      <c r="AJD51" s="1943"/>
      <c r="AJE51" s="1943"/>
      <c r="AJF51" s="1943"/>
      <c r="AJG51" s="1943"/>
      <c r="AJH51" s="1943"/>
      <c r="AJI51" s="1943"/>
      <c r="AJJ51" s="1943"/>
      <c r="AJK51" s="1943"/>
      <c r="AJL51" s="1943"/>
      <c r="AJM51" s="1943"/>
      <c r="AJN51" s="1943"/>
      <c r="AJO51" s="1943"/>
      <c r="AJP51" s="1943"/>
      <c r="AJQ51" s="1943"/>
      <c r="AJR51" s="1943"/>
      <c r="AJS51" s="1943"/>
      <c r="AJT51" s="1943"/>
      <c r="AJU51" s="1943"/>
      <c r="AJV51" s="1943"/>
      <c r="AJW51" s="1943"/>
      <c r="AJX51" s="1943"/>
      <c r="AJY51" s="1943"/>
      <c r="AJZ51" s="1943"/>
      <c r="AKA51" s="1943"/>
      <c r="AKB51" s="1943"/>
      <c r="AKC51" s="1943"/>
      <c r="AKD51" s="1943"/>
      <c r="AKE51" s="1943"/>
      <c r="AKF51" s="1943"/>
      <c r="AKG51" s="1943"/>
      <c r="AKH51" s="1943"/>
      <c r="AKI51" s="1943"/>
      <c r="AKJ51" s="1943"/>
      <c r="AKK51" s="1943"/>
      <c r="AKL51" s="1943"/>
      <c r="AKM51" s="1943"/>
      <c r="AKN51" s="1943"/>
      <c r="AKO51" s="1943"/>
      <c r="AKP51" s="1943"/>
      <c r="AKQ51" s="1943"/>
      <c r="AKR51" s="1943"/>
      <c r="AKS51" s="1943"/>
      <c r="AKT51" s="1943"/>
      <c r="AKU51" s="1943"/>
      <c r="AKV51" s="1943"/>
      <c r="AKW51" s="1943"/>
      <c r="AKX51" s="1943"/>
      <c r="AKY51" s="1943"/>
      <c r="AKZ51" s="1943"/>
      <c r="ALA51" s="1943"/>
      <c r="ALB51" s="1943"/>
      <c r="ALC51" s="1943"/>
      <c r="ALD51" s="1943"/>
      <c r="ALE51" s="1943"/>
      <c r="ALF51" s="1943"/>
      <c r="ALG51" s="1943"/>
      <c r="ALH51" s="1943"/>
      <c r="ALI51" s="1943"/>
      <c r="ALJ51" s="1943"/>
      <c r="ALK51" s="1943"/>
      <c r="ALL51" s="1943"/>
      <c r="ALM51" s="1943"/>
      <c r="ALN51" s="1943"/>
      <c r="ALO51" s="1943"/>
      <c r="ALP51" s="1943"/>
      <c r="ALQ51" s="1943"/>
      <c r="ALR51" s="1943"/>
      <c r="ALS51" s="1943"/>
      <c r="ALT51" s="1943"/>
      <c r="ALU51" s="1943"/>
      <c r="ALV51" s="1943"/>
      <c r="ALW51" s="1943"/>
      <c r="ALX51" s="1943"/>
      <c r="ALY51" s="1943"/>
      <c r="ALZ51" s="1943"/>
      <c r="AMA51" s="1943"/>
      <c r="AMB51" s="1943"/>
      <c r="AMC51" s="1943"/>
      <c r="AMD51" s="1943"/>
      <c r="AME51" s="1943"/>
      <c r="AMF51" s="1943"/>
      <c r="AMG51" s="1943"/>
      <c r="AMH51" s="1943"/>
      <c r="AMI51" s="1943"/>
      <c r="AMJ51" s="1943"/>
    </row>
    <row r="52" spans="1:1024" ht="29.25" customHeight="1"/>
    <row r="53" spans="1:1024" ht="69.75" customHeight="1"/>
    <row r="54" spans="1:1024" ht="40.5" customHeight="1"/>
    <row r="57" spans="1:1024" ht="47.25" customHeight="1"/>
    <row r="58" spans="1:1024" ht="39.75" customHeight="1"/>
    <row r="60" spans="1:1024" ht="44.25" customHeight="1"/>
    <row r="61" spans="1:1024" ht="45.75" customHeight="1"/>
    <row r="64" spans="1:1024" ht="180" customHeight="1"/>
  </sheetData>
  <mergeCells count="33">
    <mergeCell ref="A24:N24"/>
    <mergeCell ref="A1:B1"/>
    <mergeCell ref="A6:N6"/>
    <mergeCell ref="A8:A9"/>
    <mergeCell ref="B8:B9"/>
    <mergeCell ref="C8:C9"/>
    <mergeCell ref="D8:K8"/>
    <mergeCell ref="L8:L9"/>
    <mergeCell ref="M8:M9"/>
    <mergeCell ref="N8:N9"/>
    <mergeCell ref="A47:N47"/>
    <mergeCell ref="A51:N51"/>
    <mergeCell ref="A10:N10"/>
    <mergeCell ref="C30:C34"/>
    <mergeCell ref="D30:D34"/>
    <mergeCell ref="F30:F34"/>
    <mergeCell ref="A35:N35"/>
    <mergeCell ref="C25:C26"/>
    <mergeCell ref="D25:D26"/>
    <mergeCell ref="F25:F26"/>
    <mergeCell ref="C27:C29"/>
    <mergeCell ref="D27:D29"/>
    <mergeCell ref="F27:F29"/>
    <mergeCell ref="D11:D15"/>
    <mergeCell ref="F11:F23"/>
    <mergeCell ref="D16:D23"/>
    <mergeCell ref="A41:N41"/>
    <mergeCell ref="C36:C40"/>
    <mergeCell ref="D36:D40"/>
    <mergeCell ref="F36:F40"/>
    <mergeCell ref="C42:C46"/>
    <mergeCell ref="D42:D46"/>
    <mergeCell ref="F42:F46"/>
  </mergeCells>
  <hyperlinks>
    <hyperlink ref="A6" location="Меню!A1" display="ВЕХИ ОГРАДИТЕЛЬНЫЕ"/>
  </hyperlinks>
  <pageMargins left="0.25" right="0.25" top="0.75" bottom="0.75" header="0.511811023622047" footer="0.511811023622047"/>
  <pageSetup paperSize="9" orientation="portrait" horizontalDpi="300" verticalDpi="30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>
  <dimension ref="A1:AMJ73"/>
  <sheetViews>
    <sheetView workbookViewId="0">
      <selection activeCell="A6" sqref="A6:N6"/>
    </sheetView>
  </sheetViews>
  <sheetFormatPr defaultColWidth="9.140625" defaultRowHeight="15"/>
  <cols>
    <col min="1" max="1" width="15.140625" style="1922" customWidth="1"/>
    <col min="2" max="2" width="13.5703125" style="1922" customWidth="1"/>
    <col min="3" max="3" width="12.85546875" style="1922" customWidth="1"/>
    <col min="4" max="4" width="10.42578125" style="1935" customWidth="1"/>
    <col min="5" max="5" width="0.140625" style="1922" hidden="1" customWidth="1"/>
    <col min="6" max="6" width="10.28515625" style="1922" customWidth="1"/>
    <col min="7" max="7" width="10.7109375" style="1922" customWidth="1"/>
    <col min="8" max="8" width="13.140625" style="1922" customWidth="1"/>
    <col min="9" max="9" width="10" style="1922" customWidth="1"/>
    <col min="10" max="10" width="7.140625" style="1922" customWidth="1"/>
    <col min="11" max="12" width="9.5703125" style="1922" customWidth="1"/>
    <col min="13" max="14" width="7.42578125" style="1922" customWidth="1"/>
    <col min="15" max="15" width="9.140625" style="1922"/>
    <col min="16" max="16" width="10.7109375" style="1922" customWidth="1"/>
    <col min="17" max="17" width="10.5703125" style="1161" customWidth="1"/>
    <col min="18" max="18" width="12.5703125" style="1943" customWidth="1"/>
    <col min="19" max="19" width="11.85546875" style="1943" customWidth="1"/>
    <col min="20" max="20" width="12.85546875" style="1943" customWidth="1"/>
    <col min="21" max="21" width="13.42578125" style="1943" customWidth="1"/>
    <col min="22" max="1024" width="9.140625" style="1943"/>
  </cols>
  <sheetData>
    <row r="1" spans="1:22" ht="34.5" customHeight="1">
      <c r="A1" s="2115"/>
      <c r="B1" s="2115"/>
      <c r="D1" s="1922"/>
      <c r="T1" s="1922"/>
      <c r="U1" s="1922"/>
      <c r="V1" s="1922"/>
    </row>
    <row r="2" spans="1:22">
      <c r="D2" s="1922"/>
      <c r="T2" s="1922"/>
      <c r="U2" s="1922"/>
      <c r="V2" s="1922"/>
    </row>
    <row r="3" spans="1:22">
      <c r="A3" s="60"/>
      <c r="B3" s="60"/>
      <c r="C3" s="64"/>
      <c r="D3" s="60"/>
      <c r="E3" s="60"/>
      <c r="F3" s="60"/>
      <c r="G3" s="56" t="s">
        <v>131</v>
      </c>
      <c r="H3" s="57" t="s">
        <v>2</v>
      </c>
      <c r="I3" s="59"/>
      <c r="K3" s="59"/>
      <c r="L3" s="59"/>
      <c r="N3" s="60"/>
      <c r="O3" s="60"/>
      <c r="T3" s="1922"/>
      <c r="U3" s="1922"/>
      <c r="V3" s="1922"/>
    </row>
    <row r="4" spans="1:22">
      <c r="A4" s="61" t="s">
        <v>4</v>
      </c>
      <c r="B4" s="58" t="s">
        <v>5</v>
      </c>
      <c r="C4" s="58"/>
      <c r="D4" s="1922"/>
      <c r="E4" s="60"/>
      <c r="F4" s="60"/>
      <c r="G4" s="56" t="s">
        <v>132</v>
      </c>
      <c r="H4" s="57" t="s">
        <v>7</v>
      </c>
      <c r="I4" s="59"/>
      <c r="K4" s="59"/>
      <c r="L4" s="59"/>
      <c r="M4" s="59"/>
      <c r="N4" s="60"/>
      <c r="O4" s="60"/>
      <c r="T4" s="1922"/>
      <c r="U4" s="1922"/>
      <c r="V4" s="1922"/>
    </row>
    <row r="5" spans="1:22">
      <c r="C5" s="1935"/>
      <c r="D5" s="1922"/>
      <c r="E5" s="1923"/>
      <c r="I5" s="1923"/>
      <c r="K5" s="1923"/>
      <c r="L5" s="1923"/>
      <c r="M5" s="1923"/>
      <c r="T5" s="1922"/>
      <c r="U5" s="1922"/>
      <c r="V5" s="1922"/>
    </row>
    <row r="6" spans="1:22">
      <c r="A6" s="2116" t="s">
        <v>8651</v>
      </c>
      <c r="B6" s="2116"/>
      <c r="C6" s="2116"/>
      <c r="D6" s="2116"/>
      <c r="E6" s="2116"/>
      <c r="F6" s="2116"/>
      <c r="G6" s="2116"/>
      <c r="H6" s="2116"/>
      <c r="I6" s="2116"/>
      <c r="J6" s="2116"/>
      <c r="K6" s="2116"/>
      <c r="L6" s="2116"/>
      <c r="M6" s="2116"/>
      <c r="N6" s="2116"/>
      <c r="T6" s="1922"/>
      <c r="U6" s="1922"/>
      <c r="V6" s="1922"/>
    </row>
    <row r="7" spans="1:22">
      <c r="A7" s="189"/>
      <c r="T7" s="1922"/>
      <c r="U7" s="1922"/>
      <c r="V7" s="1922"/>
    </row>
    <row r="8" spans="1:22" ht="12" customHeight="1">
      <c r="A8" s="2118" t="s">
        <v>563</v>
      </c>
      <c r="B8" s="2118" t="s">
        <v>562</v>
      </c>
      <c r="C8" s="2118" t="s">
        <v>135</v>
      </c>
      <c r="D8" s="2316" t="s">
        <v>138</v>
      </c>
      <c r="E8" s="2316"/>
      <c r="F8" s="2316"/>
      <c r="G8" s="2316"/>
      <c r="H8" s="2316"/>
      <c r="I8" s="2316"/>
      <c r="J8" s="2316"/>
      <c r="K8" s="2316"/>
      <c r="L8" s="2203" t="s">
        <v>139</v>
      </c>
      <c r="M8" s="2120" t="s">
        <v>565</v>
      </c>
      <c r="N8" s="2120" t="s">
        <v>141</v>
      </c>
      <c r="T8" s="1922"/>
      <c r="U8" s="1922"/>
      <c r="V8" s="1922"/>
    </row>
    <row r="9" spans="1:22" ht="36">
      <c r="A9" s="2118"/>
      <c r="B9" s="2118"/>
      <c r="C9" s="2118"/>
      <c r="D9" s="1924" t="s">
        <v>1609</v>
      </c>
      <c r="E9" s="635"/>
      <c r="F9" s="1925" t="s">
        <v>567</v>
      </c>
      <c r="G9" s="1965" t="s">
        <v>3586</v>
      </c>
      <c r="H9" s="1965" t="s">
        <v>8677</v>
      </c>
      <c r="I9" s="1925" t="s">
        <v>568</v>
      </c>
      <c r="J9" s="1925" t="s">
        <v>146</v>
      </c>
      <c r="K9" s="1925" t="s">
        <v>144</v>
      </c>
      <c r="L9" s="2203"/>
      <c r="M9" s="2120"/>
      <c r="N9" s="2120"/>
      <c r="O9" s="1935"/>
      <c r="P9" s="1935"/>
      <c r="Q9" s="1263"/>
      <c r="R9" s="1961"/>
      <c r="T9" s="1935"/>
      <c r="U9" s="1935"/>
      <c r="V9" s="1935"/>
    </row>
    <row r="10" spans="1:22">
      <c r="A10" s="2175" t="s">
        <v>2752</v>
      </c>
      <c r="B10" s="2175"/>
      <c r="C10" s="2175"/>
      <c r="D10" s="2175"/>
      <c r="E10" s="2175"/>
      <c r="F10" s="2175"/>
      <c r="G10" s="2175"/>
      <c r="H10" s="2175"/>
      <c r="I10" s="2175"/>
      <c r="J10" s="2175"/>
      <c r="K10" s="2175"/>
      <c r="L10" s="2175"/>
      <c r="M10" s="2175"/>
      <c r="N10" s="2175"/>
      <c r="O10" s="1937"/>
      <c r="P10" s="1935"/>
      <c r="Q10" s="1263"/>
      <c r="R10" s="1961"/>
      <c r="T10" s="1922"/>
      <c r="U10" s="1922"/>
      <c r="V10" s="1922"/>
    </row>
    <row r="11" spans="1:22" ht="51.75" customHeight="1">
      <c r="A11" s="1951" t="s">
        <v>8652</v>
      </c>
      <c r="B11" s="1949" t="s">
        <v>8653</v>
      </c>
      <c r="C11" s="1939"/>
      <c r="D11" s="1940" t="s">
        <v>1642</v>
      </c>
      <c r="E11" s="1940"/>
      <c r="F11" s="1940" t="s">
        <v>2617</v>
      </c>
      <c r="G11" s="1940">
        <v>6</v>
      </c>
      <c r="H11" s="1940" t="s">
        <v>2753</v>
      </c>
      <c r="I11" s="1940" t="s">
        <v>2754</v>
      </c>
      <c r="J11" s="1940">
        <v>31.7</v>
      </c>
      <c r="K11" s="1940">
        <v>3.2000000000000001E-2</v>
      </c>
      <c r="L11" s="1957" t="s">
        <v>158</v>
      </c>
      <c r="M11" s="1940">
        <v>1690</v>
      </c>
      <c r="N11" s="154">
        <v>1800</v>
      </c>
      <c r="R11" s="1942"/>
      <c r="S11" s="1961"/>
      <c r="T11" s="1922"/>
      <c r="U11" s="1922"/>
      <c r="V11" s="1922"/>
    </row>
    <row r="12" spans="1:22" ht="45.75" customHeight="1">
      <c r="A12" s="401"/>
      <c r="B12" s="100" t="s">
        <v>2755</v>
      </c>
      <c r="C12" s="1929"/>
      <c r="D12" s="1953" t="s">
        <v>2756</v>
      </c>
      <c r="E12" s="1936"/>
      <c r="F12" s="1936" t="s">
        <v>1416</v>
      </c>
      <c r="G12" s="1938">
        <v>1</v>
      </c>
      <c r="H12" s="1938">
        <v>42</v>
      </c>
      <c r="I12" s="1938" t="s">
        <v>2757</v>
      </c>
      <c r="J12" s="1938">
        <v>13</v>
      </c>
      <c r="K12" s="1938">
        <v>1.4E-2</v>
      </c>
      <c r="L12" s="1956" t="s">
        <v>158</v>
      </c>
      <c r="M12" s="1938">
        <v>2000</v>
      </c>
      <c r="N12" s="136">
        <v>2130</v>
      </c>
      <c r="R12" s="1942"/>
      <c r="T12" s="1922"/>
      <c r="U12" s="1922"/>
      <c r="V12" s="1922"/>
    </row>
    <row r="13" spans="1:22" ht="35.25" customHeight="1">
      <c r="A13" s="649" t="s">
        <v>8656</v>
      </c>
      <c r="B13" s="445" t="s">
        <v>2758</v>
      </c>
      <c r="C13" s="1944"/>
      <c r="D13" s="108" t="s">
        <v>2756</v>
      </c>
      <c r="E13" s="1960"/>
      <c r="F13" s="1956" t="s">
        <v>1416</v>
      </c>
      <c r="G13" s="1956">
        <v>1</v>
      </c>
      <c r="H13" s="1956">
        <v>40</v>
      </c>
      <c r="I13" s="1956" t="s">
        <v>2759</v>
      </c>
      <c r="J13" s="1956">
        <v>10</v>
      </c>
      <c r="K13" s="1956">
        <v>0.01</v>
      </c>
      <c r="L13" s="1956" t="s">
        <v>1396</v>
      </c>
      <c r="M13" s="1956">
        <v>1925</v>
      </c>
      <c r="N13" s="198">
        <v>2080</v>
      </c>
      <c r="R13" s="1942"/>
      <c r="T13" s="1922"/>
      <c r="U13" s="1922"/>
      <c r="V13" s="1922"/>
    </row>
    <row r="14" spans="1:22" ht="41.25" customHeight="1">
      <c r="A14" s="650"/>
      <c r="B14" s="405" t="s">
        <v>2760</v>
      </c>
      <c r="C14" s="1941"/>
      <c r="D14" s="499" t="s">
        <v>2756</v>
      </c>
      <c r="E14" s="1960"/>
      <c r="F14" s="1960" t="s">
        <v>1416</v>
      </c>
      <c r="G14" s="1960"/>
      <c r="H14" s="1960" t="s">
        <v>2761</v>
      </c>
      <c r="I14" s="1960" t="s">
        <v>2762</v>
      </c>
      <c r="J14" s="1960">
        <v>8.5</v>
      </c>
      <c r="K14" s="1960">
        <v>6.0000000000000001E-3</v>
      </c>
      <c r="L14" s="1960" t="s">
        <v>1396</v>
      </c>
      <c r="M14" s="1960">
        <v>955</v>
      </c>
      <c r="N14" s="1926">
        <v>1015</v>
      </c>
      <c r="R14" s="1934"/>
      <c r="T14" s="1922"/>
      <c r="U14" s="1922"/>
      <c r="V14" s="1922"/>
    </row>
    <row r="15" spans="1:22" ht="39.75" customHeight="1">
      <c r="A15" s="401"/>
      <c r="B15" s="100" t="s">
        <v>2763</v>
      </c>
      <c r="C15" s="1929"/>
      <c r="D15" s="1953" t="s">
        <v>2756</v>
      </c>
      <c r="E15" s="1936"/>
      <c r="F15" s="1936" t="s">
        <v>1416</v>
      </c>
      <c r="G15" s="1936">
        <v>1</v>
      </c>
      <c r="H15" s="1936">
        <v>42</v>
      </c>
      <c r="I15" s="1936" t="s">
        <v>2762</v>
      </c>
      <c r="J15" s="1936">
        <v>6</v>
      </c>
      <c r="K15" s="1936">
        <v>6.0000000000000001E-3</v>
      </c>
      <c r="L15" s="1956" t="s">
        <v>158</v>
      </c>
      <c r="M15" s="1936">
        <v>1090</v>
      </c>
      <c r="N15" s="82">
        <v>1160</v>
      </c>
      <c r="R15" s="1942"/>
      <c r="T15" s="1922"/>
      <c r="U15" s="1922"/>
      <c r="V15" s="1922"/>
    </row>
    <row r="16" spans="1:22" ht="42.75" customHeight="1">
      <c r="A16" s="364"/>
      <c r="B16" s="1936" t="s">
        <v>2764</v>
      </c>
      <c r="C16" s="1929"/>
      <c r="D16" s="1950" t="s">
        <v>2756</v>
      </c>
      <c r="E16" s="373"/>
      <c r="F16" s="1950" t="s">
        <v>2617</v>
      </c>
      <c r="G16" s="1950">
        <v>1</v>
      </c>
      <c r="H16" s="1950" t="s">
        <v>2765</v>
      </c>
      <c r="I16" s="1933" t="s">
        <v>2766</v>
      </c>
      <c r="J16" s="1933">
        <v>6.5</v>
      </c>
      <c r="K16" s="1933">
        <v>7.0000000000000001E-3</v>
      </c>
      <c r="L16" s="1956" t="s">
        <v>1396</v>
      </c>
      <c r="M16" s="1933">
        <v>510</v>
      </c>
      <c r="N16" s="102">
        <v>555</v>
      </c>
      <c r="R16" s="1942"/>
      <c r="T16" s="1922"/>
      <c r="U16" s="1922"/>
      <c r="V16" s="1922"/>
    </row>
    <row r="17" spans="1:1024" ht="32.25" customHeight="1">
      <c r="A17" s="1932"/>
      <c r="B17" s="1952" t="s">
        <v>2767</v>
      </c>
      <c r="C17" s="1929"/>
      <c r="D17" s="1936" t="s">
        <v>1642</v>
      </c>
      <c r="E17" s="383"/>
      <c r="F17" s="108" t="s">
        <v>1416</v>
      </c>
      <c r="G17" s="1953">
        <v>1</v>
      </c>
      <c r="H17" s="1953">
        <v>45</v>
      </c>
      <c r="I17" s="1936" t="s">
        <v>8655</v>
      </c>
      <c r="J17" s="1936">
        <v>5</v>
      </c>
      <c r="K17" s="1936">
        <v>0.02</v>
      </c>
      <c r="L17" s="1956" t="s">
        <v>158</v>
      </c>
      <c r="M17" s="1936">
        <v>1245</v>
      </c>
      <c r="N17" s="82">
        <v>1325</v>
      </c>
      <c r="R17" s="1942"/>
      <c r="T17" s="1922"/>
      <c r="U17" s="1922"/>
      <c r="V17" s="1922"/>
    </row>
    <row r="18" spans="1:1024" ht="49.5" customHeight="1">
      <c r="A18" s="649" t="s">
        <v>4919</v>
      </c>
      <c r="B18" s="1956" t="s">
        <v>8657</v>
      </c>
      <c r="C18" s="1962"/>
      <c r="D18" s="1956" t="s">
        <v>2756</v>
      </c>
      <c r="E18" s="1956" t="s">
        <v>1416</v>
      </c>
      <c r="F18" s="108" t="s">
        <v>1731</v>
      </c>
      <c r="G18" s="653">
        <v>6</v>
      </c>
      <c r="H18" s="1970" t="s">
        <v>2761</v>
      </c>
      <c r="I18" s="1956" t="s">
        <v>4920</v>
      </c>
      <c r="J18" s="1945">
        <v>6</v>
      </c>
      <c r="K18" s="1945"/>
      <c r="L18" s="1956" t="s">
        <v>327</v>
      </c>
      <c r="M18" s="1169">
        <v>1610</v>
      </c>
      <c r="N18" s="1802">
        <v>1805</v>
      </c>
      <c r="O18" s="101"/>
      <c r="R18" s="1942"/>
      <c r="T18" s="1922"/>
      <c r="U18" s="1922"/>
      <c r="V18" s="1922"/>
    </row>
    <row r="19" spans="1:1024" ht="49.5" customHeight="1">
      <c r="A19" s="649" t="s">
        <v>8658</v>
      </c>
      <c r="B19" s="1956" t="s">
        <v>4913</v>
      </c>
      <c r="C19" s="2327"/>
      <c r="D19" s="1956" t="s">
        <v>2756</v>
      </c>
      <c r="E19" s="108" t="s">
        <v>2617</v>
      </c>
      <c r="F19" s="108" t="s">
        <v>2617</v>
      </c>
      <c r="G19" s="1945">
        <v>5</v>
      </c>
      <c r="H19" s="1945"/>
      <c r="I19" s="1956" t="s">
        <v>4914</v>
      </c>
      <c r="J19" s="1956">
        <v>28</v>
      </c>
      <c r="K19" s="1956">
        <v>0.03</v>
      </c>
      <c r="L19" s="1956" t="s">
        <v>3448</v>
      </c>
      <c r="M19" s="1956">
        <v>2115</v>
      </c>
      <c r="N19" s="198">
        <v>2250</v>
      </c>
      <c r="R19" s="1942"/>
      <c r="T19" s="1922"/>
      <c r="U19" s="1922"/>
      <c r="V19" s="1922"/>
    </row>
    <row r="20" spans="1:1024" ht="49.5" customHeight="1">
      <c r="A20" s="899" t="s">
        <v>8659</v>
      </c>
      <c r="B20" s="1956" t="s">
        <v>4915</v>
      </c>
      <c r="C20" s="2219"/>
      <c r="D20" s="1945" t="s">
        <v>2756</v>
      </c>
      <c r="E20" s="653" t="s">
        <v>2617</v>
      </c>
      <c r="F20" s="653" t="s">
        <v>2617</v>
      </c>
      <c r="G20" s="1956">
        <v>5</v>
      </c>
      <c r="H20" s="1956"/>
      <c r="I20" s="1945" t="s">
        <v>4916</v>
      </c>
      <c r="J20" s="1946">
        <v>36</v>
      </c>
      <c r="K20" s="1945">
        <v>0.03</v>
      </c>
      <c r="L20" s="1945" t="s">
        <v>3448</v>
      </c>
      <c r="M20" s="1945">
        <v>2235</v>
      </c>
      <c r="N20" s="607">
        <v>2380</v>
      </c>
      <c r="R20" s="1942"/>
      <c r="T20" s="1922"/>
      <c r="U20" s="1922"/>
      <c r="V20" s="1922"/>
    </row>
    <row r="21" spans="1:1024" ht="49.5" customHeight="1">
      <c r="A21" s="1959" t="s">
        <v>4917</v>
      </c>
      <c r="B21" s="1945" t="s">
        <v>4918</v>
      </c>
      <c r="C21" s="1963"/>
      <c r="D21" s="1956" t="s">
        <v>2756</v>
      </c>
      <c r="E21" s="1956" t="s">
        <v>1416</v>
      </c>
      <c r="F21" s="1956" t="s">
        <v>1416</v>
      </c>
      <c r="G21" s="1956">
        <v>1</v>
      </c>
      <c r="H21" s="1970" t="s">
        <v>2761</v>
      </c>
      <c r="I21" s="1169" t="s">
        <v>8644</v>
      </c>
      <c r="J21" s="1169">
        <v>7</v>
      </c>
      <c r="K21" s="1169">
        <v>8.9999999999999993E-3</v>
      </c>
      <c r="L21" s="1169" t="s">
        <v>327</v>
      </c>
      <c r="M21" s="1169">
        <v>1080</v>
      </c>
      <c r="N21" s="1802">
        <v>1210</v>
      </c>
      <c r="O21" s="101"/>
      <c r="R21" s="1942"/>
      <c r="T21" s="1922"/>
      <c r="U21" s="1922"/>
      <c r="V21" s="1922"/>
    </row>
    <row r="22" spans="1:1024" ht="49.5" customHeight="1">
      <c r="A22" s="1959" t="s">
        <v>4921</v>
      </c>
      <c r="B22" s="1956" t="s">
        <v>8660</v>
      </c>
      <c r="C22" s="1944"/>
      <c r="D22" s="1956" t="s">
        <v>2756</v>
      </c>
      <c r="E22" s="1956" t="s">
        <v>2617</v>
      </c>
      <c r="F22" s="1956" t="s">
        <v>2617</v>
      </c>
      <c r="G22" s="1971">
        <v>4</v>
      </c>
      <c r="H22" s="1956"/>
      <c r="I22" s="1956" t="s">
        <v>4922</v>
      </c>
      <c r="J22" s="1956">
        <v>23</v>
      </c>
      <c r="K22" s="1956">
        <v>0.02</v>
      </c>
      <c r="L22" s="1956" t="s">
        <v>3448</v>
      </c>
      <c r="M22" s="1956">
        <v>1610</v>
      </c>
      <c r="N22" s="198">
        <v>1805</v>
      </c>
      <c r="O22" s="101"/>
      <c r="R22" s="1942"/>
      <c r="T22" s="1922"/>
      <c r="U22" s="1922"/>
      <c r="V22" s="1922"/>
    </row>
    <row r="23" spans="1:1024" ht="49.5" customHeight="1">
      <c r="A23" s="1959" t="s">
        <v>8645</v>
      </c>
      <c r="B23" s="1956" t="s">
        <v>8646</v>
      </c>
      <c r="C23" s="1963"/>
      <c r="D23" s="1956" t="s">
        <v>1642</v>
      </c>
      <c r="E23" s="1956" t="s">
        <v>1416</v>
      </c>
      <c r="F23" s="1956" t="s">
        <v>1416</v>
      </c>
      <c r="G23" s="1956">
        <v>1</v>
      </c>
      <c r="H23" s="1970" t="s">
        <v>2761</v>
      </c>
      <c r="I23" s="1956" t="s">
        <v>4923</v>
      </c>
      <c r="J23" s="1956">
        <v>7</v>
      </c>
      <c r="K23" s="1956">
        <v>1.0999999999999999E-2</v>
      </c>
      <c r="L23" s="1956" t="s">
        <v>327</v>
      </c>
      <c r="M23" s="1169">
        <v>765</v>
      </c>
      <c r="N23" s="1802">
        <v>855</v>
      </c>
      <c r="O23" s="101"/>
      <c r="R23" s="1942"/>
      <c r="T23" s="1922"/>
      <c r="U23" s="1922"/>
      <c r="V23" s="1922"/>
    </row>
    <row r="24" spans="1:1024" ht="49.5" customHeight="1">
      <c r="A24" s="1959" t="s">
        <v>4924</v>
      </c>
      <c r="B24" s="1956" t="s">
        <v>8661</v>
      </c>
      <c r="C24" s="2327"/>
      <c r="D24" s="2253" t="s">
        <v>1642</v>
      </c>
      <c r="E24" s="2328" t="s">
        <v>1731</v>
      </c>
      <c r="F24" s="2253" t="s">
        <v>1731</v>
      </c>
      <c r="G24" s="2253">
        <v>1</v>
      </c>
      <c r="H24" s="2329" t="s">
        <v>2761</v>
      </c>
      <c r="I24" s="2328" t="s">
        <v>4925</v>
      </c>
      <c r="J24" s="1956">
        <v>4</v>
      </c>
      <c r="K24" s="1945">
        <v>0.02</v>
      </c>
      <c r="L24" s="1945" t="s">
        <v>327</v>
      </c>
      <c r="M24" s="1169">
        <v>905</v>
      </c>
      <c r="N24" s="1802">
        <v>1015</v>
      </c>
      <c r="O24" s="101"/>
      <c r="R24" s="1942"/>
      <c r="T24" s="1922"/>
      <c r="U24" s="1922"/>
      <c r="V24" s="1922"/>
    </row>
    <row r="25" spans="1:1024" s="1973" customFormat="1" ht="49.5" customHeight="1">
      <c r="A25" s="1959" t="s">
        <v>8647</v>
      </c>
      <c r="B25" s="1956" t="s">
        <v>8661</v>
      </c>
      <c r="C25" s="2219"/>
      <c r="D25" s="2254"/>
      <c r="E25" s="2328"/>
      <c r="F25" s="2254"/>
      <c r="G25" s="2254"/>
      <c r="H25" s="2330"/>
      <c r="I25" s="2328"/>
      <c r="J25" s="1956">
        <v>35</v>
      </c>
      <c r="K25" s="1945">
        <v>0.02</v>
      </c>
      <c r="L25" s="1945" t="s">
        <v>327</v>
      </c>
      <c r="M25" s="1169">
        <v>1860</v>
      </c>
      <c r="N25" s="1802">
        <v>2085</v>
      </c>
      <c r="O25" s="101"/>
      <c r="P25" s="1922"/>
      <c r="Q25" s="1161"/>
      <c r="R25" s="1942"/>
      <c r="S25" s="1943"/>
      <c r="T25" s="1922"/>
      <c r="U25" s="1922"/>
      <c r="V25" s="1922"/>
      <c r="W25" s="1943"/>
      <c r="X25" s="1943"/>
      <c r="Y25" s="1943"/>
      <c r="Z25" s="1943"/>
      <c r="AA25" s="1943"/>
      <c r="AB25" s="1943"/>
      <c r="AC25" s="1943"/>
      <c r="AD25" s="1943"/>
      <c r="AE25" s="1943"/>
      <c r="AF25" s="1943"/>
      <c r="AG25" s="1943"/>
      <c r="AH25" s="1943"/>
      <c r="AI25" s="1943"/>
      <c r="AJ25" s="1943"/>
      <c r="AK25" s="1943"/>
      <c r="AL25" s="1943"/>
      <c r="AM25" s="1943"/>
      <c r="AN25" s="1972"/>
      <c r="AO25" s="1972"/>
      <c r="AP25" s="1972"/>
      <c r="AQ25" s="1972"/>
      <c r="AR25" s="1972"/>
      <c r="AS25" s="1972"/>
      <c r="AT25" s="1972"/>
      <c r="AU25" s="1972"/>
      <c r="AV25" s="1972"/>
      <c r="AW25" s="1972"/>
      <c r="AX25" s="1972"/>
      <c r="AY25" s="1972"/>
      <c r="AZ25" s="1972"/>
      <c r="BA25" s="1972"/>
      <c r="BB25" s="1972"/>
      <c r="BC25" s="1972"/>
      <c r="BD25" s="1972"/>
      <c r="BE25" s="1972"/>
      <c r="BF25" s="1972"/>
      <c r="BG25" s="1972"/>
      <c r="BH25" s="1972"/>
      <c r="BI25" s="1972"/>
      <c r="BJ25" s="1972"/>
      <c r="BK25" s="1972"/>
      <c r="BL25" s="1972"/>
      <c r="BM25" s="1972"/>
      <c r="BN25" s="1972"/>
      <c r="BO25" s="1972"/>
      <c r="BP25" s="1972"/>
      <c r="BQ25" s="1972"/>
      <c r="BR25" s="1972"/>
      <c r="BS25" s="1972"/>
      <c r="BT25" s="1972"/>
      <c r="BU25" s="1972"/>
      <c r="BV25" s="1972"/>
      <c r="BW25" s="1972"/>
      <c r="BX25" s="1972"/>
      <c r="BY25" s="1972"/>
      <c r="BZ25" s="1972"/>
      <c r="CA25" s="1972"/>
      <c r="CB25" s="1972"/>
      <c r="CC25" s="1972"/>
      <c r="CD25" s="1972"/>
      <c r="CE25" s="1972"/>
      <c r="CF25" s="1972"/>
      <c r="CG25" s="1972"/>
      <c r="CH25" s="1972"/>
      <c r="CI25" s="1972"/>
      <c r="CJ25" s="1972"/>
      <c r="CK25" s="1972"/>
      <c r="CL25" s="1972"/>
      <c r="CM25" s="1972"/>
      <c r="CN25" s="1972"/>
      <c r="CO25" s="1972"/>
      <c r="CP25" s="1972"/>
      <c r="CQ25" s="1972"/>
      <c r="CR25" s="1972"/>
      <c r="CS25" s="1972"/>
      <c r="CT25" s="1972"/>
      <c r="CU25" s="1972"/>
      <c r="CV25" s="1972"/>
      <c r="CW25" s="1972"/>
      <c r="CX25" s="1972"/>
      <c r="CY25" s="1972"/>
      <c r="CZ25" s="1972"/>
      <c r="DA25" s="1972"/>
      <c r="DB25" s="1972"/>
      <c r="DC25" s="1972"/>
      <c r="DD25" s="1972"/>
      <c r="DE25" s="1972"/>
      <c r="DF25" s="1972"/>
      <c r="DG25" s="1972"/>
      <c r="DH25" s="1972"/>
      <c r="DI25" s="1972"/>
      <c r="DJ25" s="1972"/>
      <c r="DK25" s="1972"/>
      <c r="DL25" s="1972"/>
      <c r="DM25" s="1972"/>
      <c r="DN25" s="1972"/>
      <c r="DO25" s="1972"/>
      <c r="DP25" s="1972"/>
      <c r="DQ25" s="1972"/>
      <c r="DR25" s="1972"/>
      <c r="DS25" s="1972"/>
      <c r="DT25" s="1972"/>
      <c r="DU25" s="1972"/>
      <c r="DV25" s="1972"/>
      <c r="DW25" s="1972"/>
      <c r="DX25" s="1972"/>
      <c r="DY25" s="1972"/>
      <c r="DZ25" s="1972"/>
      <c r="EA25" s="1972"/>
      <c r="EB25" s="1972"/>
      <c r="EC25" s="1972"/>
      <c r="ED25" s="1972"/>
      <c r="EE25" s="1972"/>
      <c r="EF25" s="1972"/>
      <c r="EG25" s="1972"/>
      <c r="EH25" s="1972"/>
      <c r="EI25" s="1972"/>
      <c r="EJ25" s="1972"/>
      <c r="EK25" s="1972"/>
      <c r="EL25" s="1972"/>
      <c r="EM25" s="1972"/>
      <c r="EN25" s="1972"/>
      <c r="EO25" s="1972"/>
      <c r="EP25" s="1972"/>
      <c r="EQ25" s="1972"/>
      <c r="ER25" s="1972"/>
      <c r="ES25" s="1972"/>
      <c r="ET25" s="1972"/>
      <c r="EU25" s="1972"/>
      <c r="EV25" s="1972"/>
      <c r="EW25" s="1972"/>
      <c r="EX25" s="1972"/>
      <c r="EY25" s="1972"/>
      <c r="EZ25" s="1972"/>
      <c r="FA25" s="1972"/>
      <c r="FB25" s="1972"/>
      <c r="FC25" s="1972"/>
      <c r="FD25" s="1972"/>
      <c r="FE25" s="1972"/>
      <c r="FF25" s="1972"/>
      <c r="FG25" s="1972"/>
      <c r="FH25" s="1972"/>
      <c r="FI25" s="1972"/>
      <c r="FJ25" s="1972"/>
      <c r="FK25" s="1972"/>
      <c r="FL25" s="1972"/>
      <c r="FM25" s="1972"/>
      <c r="FN25" s="1972"/>
      <c r="FO25" s="1972"/>
      <c r="FP25" s="1972"/>
      <c r="FQ25" s="1972"/>
      <c r="FR25" s="1972"/>
      <c r="FS25" s="1972"/>
      <c r="FT25" s="1972"/>
      <c r="FU25" s="1972"/>
      <c r="FV25" s="1972"/>
      <c r="FW25" s="1972"/>
      <c r="FX25" s="1972"/>
      <c r="FY25" s="1972"/>
      <c r="FZ25" s="1972"/>
      <c r="GA25" s="1972"/>
      <c r="GB25" s="1972"/>
      <c r="GC25" s="1972"/>
      <c r="GD25" s="1972"/>
      <c r="GE25" s="1972"/>
      <c r="GF25" s="1972"/>
      <c r="GG25" s="1972"/>
      <c r="GH25" s="1972"/>
      <c r="GI25" s="1972"/>
      <c r="GJ25" s="1972"/>
      <c r="GK25" s="1972"/>
      <c r="GL25" s="1972"/>
      <c r="GM25" s="1972"/>
      <c r="GN25" s="1972"/>
      <c r="GO25" s="1972"/>
      <c r="GP25" s="1972"/>
      <c r="GQ25" s="1972"/>
      <c r="GR25" s="1972"/>
      <c r="GS25" s="1972"/>
      <c r="GT25" s="1972"/>
      <c r="GU25" s="1972"/>
      <c r="GV25" s="1972"/>
      <c r="GW25" s="1972"/>
      <c r="GX25" s="1972"/>
      <c r="GY25" s="1972"/>
      <c r="GZ25" s="1972"/>
      <c r="HA25" s="1972"/>
      <c r="HB25" s="1972"/>
      <c r="HC25" s="1972"/>
      <c r="HD25" s="1972"/>
      <c r="HE25" s="1972"/>
      <c r="HF25" s="1972"/>
      <c r="HG25" s="1972"/>
      <c r="HH25" s="1972"/>
      <c r="HI25" s="1972"/>
      <c r="HJ25" s="1972"/>
      <c r="HK25" s="1972"/>
      <c r="HL25" s="1972"/>
      <c r="HM25" s="1972"/>
      <c r="HN25" s="1972"/>
      <c r="HO25" s="1972"/>
      <c r="HP25" s="1972"/>
      <c r="HQ25" s="1972"/>
      <c r="HR25" s="1972"/>
      <c r="HS25" s="1972"/>
      <c r="HT25" s="1972"/>
      <c r="HU25" s="1972"/>
      <c r="HV25" s="1972"/>
      <c r="HW25" s="1972"/>
      <c r="HX25" s="1972"/>
      <c r="HY25" s="1972"/>
      <c r="HZ25" s="1972"/>
      <c r="IA25" s="1972"/>
      <c r="IB25" s="1972"/>
      <c r="IC25" s="1972"/>
      <c r="ID25" s="1972"/>
      <c r="IE25" s="1972"/>
      <c r="IF25" s="1972"/>
      <c r="IG25" s="1972"/>
      <c r="IH25" s="1972"/>
      <c r="II25" s="1972"/>
      <c r="IJ25" s="1972"/>
      <c r="IK25" s="1972"/>
      <c r="IL25" s="1972"/>
      <c r="IM25" s="1972"/>
      <c r="IN25" s="1972"/>
      <c r="IO25" s="1972"/>
      <c r="IP25" s="1972"/>
      <c r="IQ25" s="1972"/>
      <c r="IR25" s="1972"/>
      <c r="IS25" s="1972"/>
      <c r="IT25" s="1972"/>
      <c r="IU25" s="1972"/>
      <c r="IV25" s="1972"/>
      <c r="IW25" s="1972"/>
      <c r="IX25" s="1972"/>
      <c r="IY25" s="1972"/>
      <c r="IZ25" s="1972"/>
      <c r="JA25" s="1972"/>
      <c r="JB25" s="1972"/>
      <c r="JC25" s="1972"/>
      <c r="JD25" s="1972"/>
      <c r="JE25" s="1972"/>
      <c r="JF25" s="1972"/>
      <c r="JG25" s="1972"/>
      <c r="JH25" s="1972"/>
      <c r="JI25" s="1972"/>
      <c r="JJ25" s="1972"/>
      <c r="JK25" s="1972"/>
      <c r="JL25" s="1972"/>
      <c r="JM25" s="1972"/>
      <c r="JN25" s="1972"/>
      <c r="JO25" s="1972"/>
      <c r="JP25" s="1972"/>
      <c r="JQ25" s="1972"/>
      <c r="JR25" s="1972"/>
      <c r="JS25" s="1972"/>
      <c r="JT25" s="1972"/>
      <c r="JU25" s="1972"/>
      <c r="JV25" s="1972"/>
      <c r="JW25" s="1972"/>
      <c r="JX25" s="1972"/>
      <c r="JY25" s="1972"/>
      <c r="JZ25" s="1972"/>
      <c r="KA25" s="1972"/>
      <c r="KB25" s="1972"/>
      <c r="KC25" s="1972"/>
      <c r="KD25" s="1972"/>
      <c r="KE25" s="1972"/>
      <c r="KF25" s="1972"/>
      <c r="KG25" s="1972"/>
      <c r="KH25" s="1972"/>
      <c r="KI25" s="1972"/>
      <c r="KJ25" s="1972"/>
      <c r="KK25" s="1972"/>
      <c r="KL25" s="1972"/>
      <c r="KM25" s="1972"/>
      <c r="KN25" s="1972"/>
      <c r="KO25" s="1972"/>
      <c r="KP25" s="1972"/>
      <c r="KQ25" s="1972"/>
      <c r="KR25" s="1972"/>
      <c r="KS25" s="1972"/>
      <c r="KT25" s="1972"/>
      <c r="KU25" s="1972"/>
      <c r="KV25" s="1972"/>
      <c r="KW25" s="1972"/>
      <c r="KX25" s="1972"/>
      <c r="KY25" s="1972"/>
      <c r="KZ25" s="1972"/>
      <c r="LA25" s="1972"/>
      <c r="LB25" s="1972"/>
      <c r="LC25" s="1972"/>
      <c r="LD25" s="1972"/>
      <c r="LE25" s="1972"/>
      <c r="LF25" s="1972"/>
      <c r="LG25" s="1972"/>
      <c r="LH25" s="1972"/>
      <c r="LI25" s="1972"/>
      <c r="LJ25" s="1972"/>
      <c r="LK25" s="1972"/>
      <c r="LL25" s="1972"/>
      <c r="LM25" s="1972"/>
      <c r="LN25" s="1972"/>
      <c r="LO25" s="1972"/>
      <c r="LP25" s="1972"/>
      <c r="LQ25" s="1972"/>
      <c r="LR25" s="1972"/>
      <c r="LS25" s="1972"/>
      <c r="LT25" s="1972"/>
      <c r="LU25" s="1972"/>
      <c r="LV25" s="1972"/>
      <c r="LW25" s="1972"/>
      <c r="LX25" s="1972"/>
      <c r="LY25" s="1972"/>
      <c r="LZ25" s="1972"/>
      <c r="MA25" s="1972"/>
      <c r="MB25" s="1972"/>
      <c r="MC25" s="1972"/>
      <c r="MD25" s="1972"/>
      <c r="ME25" s="1972"/>
      <c r="MF25" s="1972"/>
      <c r="MG25" s="1972"/>
      <c r="MH25" s="1972"/>
      <c r="MI25" s="1972"/>
      <c r="MJ25" s="1972"/>
      <c r="MK25" s="1972"/>
      <c r="ML25" s="1972"/>
      <c r="MM25" s="1972"/>
      <c r="MN25" s="1972"/>
      <c r="MO25" s="1972"/>
      <c r="MP25" s="1972"/>
      <c r="MQ25" s="1972"/>
      <c r="MR25" s="1972"/>
      <c r="MS25" s="1972"/>
      <c r="MT25" s="1972"/>
      <c r="MU25" s="1972"/>
      <c r="MV25" s="1972"/>
      <c r="MW25" s="1972"/>
      <c r="MX25" s="1972"/>
      <c r="MY25" s="1972"/>
      <c r="MZ25" s="1972"/>
      <c r="NA25" s="1972"/>
      <c r="NB25" s="1972"/>
      <c r="NC25" s="1972"/>
      <c r="ND25" s="1972"/>
      <c r="NE25" s="1972"/>
      <c r="NF25" s="1972"/>
      <c r="NG25" s="1972"/>
      <c r="NH25" s="1972"/>
      <c r="NI25" s="1972"/>
      <c r="NJ25" s="1972"/>
      <c r="NK25" s="1972"/>
      <c r="NL25" s="1972"/>
      <c r="NM25" s="1972"/>
      <c r="NN25" s="1972"/>
      <c r="NO25" s="1972"/>
      <c r="NP25" s="1972"/>
      <c r="NQ25" s="1972"/>
      <c r="NR25" s="1972"/>
      <c r="NS25" s="1972"/>
      <c r="NT25" s="1972"/>
      <c r="NU25" s="1972"/>
      <c r="NV25" s="1972"/>
      <c r="NW25" s="1972"/>
      <c r="NX25" s="1972"/>
      <c r="NY25" s="1972"/>
      <c r="NZ25" s="1972"/>
      <c r="OA25" s="1972"/>
      <c r="OB25" s="1972"/>
      <c r="OC25" s="1972"/>
      <c r="OD25" s="1972"/>
      <c r="OE25" s="1972"/>
      <c r="OF25" s="1972"/>
      <c r="OG25" s="1972"/>
      <c r="OH25" s="1972"/>
      <c r="OI25" s="1972"/>
      <c r="OJ25" s="1972"/>
      <c r="OK25" s="1972"/>
      <c r="OL25" s="1972"/>
      <c r="OM25" s="1972"/>
      <c r="ON25" s="1972"/>
      <c r="OO25" s="1972"/>
      <c r="OP25" s="1972"/>
      <c r="OQ25" s="1972"/>
      <c r="OR25" s="1972"/>
      <c r="OS25" s="1972"/>
      <c r="OT25" s="1972"/>
      <c r="OU25" s="1972"/>
      <c r="OV25" s="1972"/>
      <c r="OW25" s="1972"/>
      <c r="OX25" s="1972"/>
      <c r="OY25" s="1972"/>
      <c r="OZ25" s="1972"/>
      <c r="PA25" s="1972"/>
      <c r="PB25" s="1972"/>
      <c r="PC25" s="1972"/>
      <c r="PD25" s="1972"/>
      <c r="PE25" s="1972"/>
      <c r="PF25" s="1972"/>
      <c r="PG25" s="1972"/>
      <c r="PH25" s="1972"/>
      <c r="PI25" s="1972"/>
      <c r="PJ25" s="1972"/>
      <c r="PK25" s="1972"/>
      <c r="PL25" s="1972"/>
      <c r="PM25" s="1972"/>
      <c r="PN25" s="1972"/>
      <c r="PO25" s="1972"/>
      <c r="PP25" s="1972"/>
      <c r="PQ25" s="1972"/>
      <c r="PR25" s="1972"/>
      <c r="PS25" s="1972"/>
      <c r="PT25" s="1972"/>
      <c r="PU25" s="1972"/>
      <c r="PV25" s="1972"/>
      <c r="PW25" s="1972"/>
      <c r="PX25" s="1972"/>
      <c r="PY25" s="1972"/>
      <c r="PZ25" s="1972"/>
      <c r="QA25" s="1972"/>
      <c r="QB25" s="1972"/>
      <c r="QC25" s="1972"/>
      <c r="QD25" s="1972"/>
      <c r="QE25" s="1972"/>
      <c r="QF25" s="1972"/>
      <c r="QG25" s="1972"/>
      <c r="QH25" s="1972"/>
      <c r="QI25" s="1972"/>
      <c r="QJ25" s="1972"/>
      <c r="QK25" s="1972"/>
      <c r="QL25" s="1972"/>
      <c r="QM25" s="1972"/>
      <c r="QN25" s="1972"/>
      <c r="QO25" s="1972"/>
      <c r="QP25" s="1972"/>
      <c r="QQ25" s="1972"/>
      <c r="QR25" s="1972"/>
      <c r="QS25" s="1972"/>
      <c r="QT25" s="1972"/>
      <c r="QU25" s="1972"/>
      <c r="QV25" s="1972"/>
      <c r="QW25" s="1972"/>
      <c r="QX25" s="1972"/>
      <c r="QY25" s="1972"/>
      <c r="QZ25" s="1972"/>
      <c r="RA25" s="1972"/>
      <c r="RB25" s="1972"/>
      <c r="RC25" s="1972"/>
      <c r="RD25" s="1972"/>
      <c r="RE25" s="1972"/>
      <c r="RF25" s="1972"/>
      <c r="RG25" s="1972"/>
      <c r="RH25" s="1972"/>
      <c r="RI25" s="1972"/>
      <c r="RJ25" s="1972"/>
      <c r="RK25" s="1972"/>
      <c r="RL25" s="1972"/>
      <c r="RM25" s="1972"/>
      <c r="RN25" s="1972"/>
      <c r="RO25" s="1972"/>
      <c r="RP25" s="1972"/>
      <c r="RQ25" s="1972"/>
      <c r="RR25" s="1972"/>
      <c r="RS25" s="1972"/>
      <c r="RT25" s="1972"/>
      <c r="RU25" s="1972"/>
      <c r="RV25" s="1972"/>
      <c r="RW25" s="1972"/>
      <c r="RX25" s="1972"/>
      <c r="RY25" s="1972"/>
      <c r="RZ25" s="1972"/>
      <c r="SA25" s="1972"/>
      <c r="SB25" s="1972"/>
      <c r="SC25" s="1972"/>
      <c r="SD25" s="1972"/>
      <c r="SE25" s="1972"/>
      <c r="SF25" s="1972"/>
      <c r="SG25" s="1972"/>
      <c r="SH25" s="1972"/>
      <c r="SI25" s="1972"/>
      <c r="SJ25" s="1972"/>
      <c r="SK25" s="1972"/>
      <c r="SL25" s="1972"/>
      <c r="SM25" s="1972"/>
      <c r="SN25" s="1972"/>
      <c r="SO25" s="1972"/>
      <c r="SP25" s="1972"/>
      <c r="SQ25" s="1972"/>
      <c r="SR25" s="1972"/>
      <c r="SS25" s="1972"/>
      <c r="ST25" s="1972"/>
      <c r="SU25" s="1972"/>
      <c r="SV25" s="1972"/>
      <c r="SW25" s="1972"/>
      <c r="SX25" s="1972"/>
      <c r="SY25" s="1972"/>
      <c r="SZ25" s="1972"/>
      <c r="TA25" s="1972"/>
      <c r="TB25" s="1972"/>
      <c r="TC25" s="1972"/>
      <c r="TD25" s="1972"/>
      <c r="TE25" s="1972"/>
      <c r="TF25" s="1972"/>
      <c r="TG25" s="1972"/>
      <c r="TH25" s="1972"/>
      <c r="TI25" s="1972"/>
      <c r="TJ25" s="1972"/>
      <c r="TK25" s="1972"/>
      <c r="TL25" s="1972"/>
      <c r="TM25" s="1972"/>
      <c r="TN25" s="1972"/>
      <c r="TO25" s="1972"/>
      <c r="TP25" s="1972"/>
      <c r="TQ25" s="1972"/>
      <c r="TR25" s="1972"/>
      <c r="TS25" s="1972"/>
      <c r="TT25" s="1972"/>
      <c r="TU25" s="1972"/>
      <c r="TV25" s="1972"/>
      <c r="TW25" s="1972"/>
      <c r="TX25" s="1972"/>
      <c r="TY25" s="1972"/>
      <c r="TZ25" s="1972"/>
      <c r="UA25" s="1972"/>
      <c r="UB25" s="1972"/>
      <c r="UC25" s="1972"/>
      <c r="UD25" s="1972"/>
      <c r="UE25" s="1972"/>
      <c r="UF25" s="1972"/>
      <c r="UG25" s="1972"/>
      <c r="UH25" s="1972"/>
      <c r="UI25" s="1972"/>
      <c r="UJ25" s="1972"/>
      <c r="UK25" s="1972"/>
      <c r="UL25" s="1972"/>
      <c r="UM25" s="1972"/>
      <c r="UN25" s="1972"/>
      <c r="UO25" s="1972"/>
      <c r="UP25" s="1972"/>
      <c r="UQ25" s="1972"/>
      <c r="UR25" s="1972"/>
      <c r="US25" s="1972"/>
      <c r="UT25" s="1972"/>
      <c r="UU25" s="1972"/>
      <c r="UV25" s="1972"/>
      <c r="UW25" s="1972"/>
      <c r="UX25" s="1972"/>
      <c r="UY25" s="1972"/>
      <c r="UZ25" s="1972"/>
      <c r="VA25" s="1972"/>
      <c r="VB25" s="1972"/>
      <c r="VC25" s="1972"/>
      <c r="VD25" s="1972"/>
      <c r="VE25" s="1972"/>
      <c r="VF25" s="1972"/>
      <c r="VG25" s="1972"/>
      <c r="VH25" s="1972"/>
      <c r="VI25" s="1972"/>
      <c r="VJ25" s="1972"/>
      <c r="VK25" s="1972"/>
      <c r="VL25" s="1972"/>
      <c r="VM25" s="1972"/>
      <c r="VN25" s="1972"/>
      <c r="VO25" s="1972"/>
      <c r="VP25" s="1972"/>
      <c r="VQ25" s="1972"/>
      <c r="VR25" s="1972"/>
      <c r="VS25" s="1972"/>
      <c r="VT25" s="1972"/>
      <c r="VU25" s="1972"/>
      <c r="VV25" s="1972"/>
      <c r="VW25" s="1972"/>
      <c r="VX25" s="1972"/>
      <c r="VY25" s="1972"/>
      <c r="VZ25" s="1972"/>
      <c r="WA25" s="1972"/>
      <c r="WB25" s="1972"/>
      <c r="WC25" s="1972"/>
      <c r="WD25" s="1972"/>
      <c r="WE25" s="1972"/>
      <c r="WF25" s="1972"/>
      <c r="WG25" s="1972"/>
      <c r="WH25" s="1972"/>
      <c r="WI25" s="1972"/>
      <c r="WJ25" s="1972"/>
      <c r="WK25" s="1972"/>
      <c r="WL25" s="1972"/>
      <c r="WM25" s="1972"/>
      <c r="WN25" s="1972"/>
      <c r="WO25" s="1972"/>
      <c r="WP25" s="1972"/>
      <c r="WQ25" s="1972"/>
      <c r="WR25" s="1972"/>
      <c r="WS25" s="1972"/>
      <c r="WT25" s="1972"/>
      <c r="WU25" s="1972"/>
      <c r="WV25" s="1972"/>
      <c r="WW25" s="1972"/>
      <c r="WX25" s="1972"/>
      <c r="WY25" s="1972"/>
      <c r="WZ25" s="1972"/>
      <c r="XA25" s="1972"/>
      <c r="XB25" s="1972"/>
      <c r="XC25" s="1972"/>
      <c r="XD25" s="1972"/>
      <c r="XE25" s="1972"/>
      <c r="XF25" s="1972"/>
      <c r="XG25" s="1972"/>
      <c r="XH25" s="1972"/>
      <c r="XI25" s="1972"/>
      <c r="XJ25" s="1972"/>
      <c r="XK25" s="1972"/>
      <c r="XL25" s="1972"/>
      <c r="XM25" s="1972"/>
      <c r="XN25" s="1972"/>
      <c r="XO25" s="1972"/>
      <c r="XP25" s="1972"/>
      <c r="XQ25" s="1972"/>
      <c r="XR25" s="1972"/>
      <c r="XS25" s="1972"/>
      <c r="XT25" s="1972"/>
      <c r="XU25" s="1972"/>
      <c r="XV25" s="1972"/>
      <c r="XW25" s="1972"/>
      <c r="XX25" s="1972"/>
      <c r="XY25" s="1972"/>
      <c r="XZ25" s="1972"/>
      <c r="YA25" s="1972"/>
      <c r="YB25" s="1972"/>
      <c r="YC25" s="1972"/>
      <c r="YD25" s="1972"/>
      <c r="YE25" s="1972"/>
      <c r="YF25" s="1972"/>
      <c r="YG25" s="1972"/>
      <c r="YH25" s="1972"/>
      <c r="YI25" s="1972"/>
      <c r="YJ25" s="1972"/>
      <c r="YK25" s="1972"/>
      <c r="YL25" s="1972"/>
      <c r="YM25" s="1972"/>
      <c r="YN25" s="1972"/>
      <c r="YO25" s="1972"/>
      <c r="YP25" s="1972"/>
      <c r="YQ25" s="1972"/>
      <c r="YR25" s="1972"/>
      <c r="YS25" s="1972"/>
      <c r="YT25" s="1972"/>
      <c r="YU25" s="1972"/>
      <c r="YV25" s="1972"/>
      <c r="YW25" s="1972"/>
      <c r="YX25" s="1972"/>
      <c r="YY25" s="1972"/>
      <c r="YZ25" s="1972"/>
      <c r="ZA25" s="1972"/>
      <c r="ZB25" s="1972"/>
      <c r="ZC25" s="1972"/>
      <c r="ZD25" s="1972"/>
      <c r="ZE25" s="1972"/>
      <c r="ZF25" s="1972"/>
      <c r="ZG25" s="1972"/>
      <c r="ZH25" s="1972"/>
      <c r="ZI25" s="1972"/>
      <c r="ZJ25" s="1972"/>
      <c r="ZK25" s="1972"/>
      <c r="ZL25" s="1972"/>
      <c r="ZM25" s="1972"/>
      <c r="ZN25" s="1972"/>
      <c r="ZO25" s="1972"/>
      <c r="ZP25" s="1972"/>
      <c r="ZQ25" s="1972"/>
      <c r="ZR25" s="1972"/>
      <c r="ZS25" s="1972"/>
      <c r="ZT25" s="1972"/>
      <c r="ZU25" s="1972"/>
      <c r="ZV25" s="1972"/>
      <c r="ZW25" s="1972"/>
      <c r="ZX25" s="1972"/>
      <c r="ZY25" s="1972"/>
      <c r="ZZ25" s="1972"/>
      <c r="AAA25" s="1972"/>
      <c r="AAB25" s="1972"/>
      <c r="AAC25" s="1972"/>
      <c r="AAD25" s="1972"/>
      <c r="AAE25" s="1972"/>
      <c r="AAF25" s="1972"/>
      <c r="AAG25" s="1972"/>
      <c r="AAH25" s="1972"/>
      <c r="AAI25" s="1972"/>
      <c r="AAJ25" s="1972"/>
      <c r="AAK25" s="1972"/>
      <c r="AAL25" s="1972"/>
      <c r="AAM25" s="1972"/>
      <c r="AAN25" s="1972"/>
      <c r="AAO25" s="1972"/>
      <c r="AAP25" s="1972"/>
      <c r="AAQ25" s="1972"/>
      <c r="AAR25" s="1972"/>
      <c r="AAS25" s="1972"/>
      <c r="AAT25" s="1972"/>
      <c r="AAU25" s="1972"/>
      <c r="AAV25" s="1972"/>
      <c r="AAW25" s="1972"/>
      <c r="AAX25" s="1972"/>
      <c r="AAY25" s="1972"/>
      <c r="AAZ25" s="1972"/>
      <c r="ABA25" s="1972"/>
      <c r="ABB25" s="1972"/>
      <c r="ABC25" s="1972"/>
      <c r="ABD25" s="1972"/>
      <c r="ABE25" s="1972"/>
      <c r="ABF25" s="1972"/>
      <c r="ABG25" s="1972"/>
      <c r="ABH25" s="1972"/>
      <c r="ABI25" s="1972"/>
      <c r="ABJ25" s="1972"/>
      <c r="ABK25" s="1972"/>
      <c r="ABL25" s="1972"/>
      <c r="ABM25" s="1972"/>
      <c r="ABN25" s="1972"/>
      <c r="ABO25" s="1972"/>
      <c r="ABP25" s="1972"/>
      <c r="ABQ25" s="1972"/>
      <c r="ABR25" s="1972"/>
      <c r="ABS25" s="1972"/>
      <c r="ABT25" s="1972"/>
      <c r="ABU25" s="1972"/>
      <c r="ABV25" s="1972"/>
      <c r="ABW25" s="1972"/>
      <c r="ABX25" s="1972"/>
      <c r="ABY25" s="1972"/>
      <c r="ABZ25" s="1972"/>
      <c r="ACA25" s="1972"/>
      <c r="ACB25" s="1972"/>
      <c r="ACC25" s="1972"/>
      <c r="ACD25" s="1972"/>
      <c r="ACE25" s="1972"/>
      <c r="ACF25" s="1972"/>
      <c r="ACG25" s="1972"/>
      <c r="ACH25" s="1972"/>
      <c r="ACI25" s="1972"/>
      <c r="ACJ25" s="1972"/>
      <c r="ACK25" s="1972"/>
      <c r="ACL25" s="1972"/>
      <c r="ACM25" s="1972"/>
      <c r="ACN25" s="1972"/>
      <c r="ACO25" s="1972"/>
      <c r="ACP25" s="1972"/>
      <c r="ACQ25" s="1972"/>
      <c r="ACR25" s="1972"/>
      <c r="ACS25" s="1972"/>
      <c r="ACT25" s="1972"/>
      <c r="ACU25" s="1972"/>
      <c r="ACV25" s="1972"/>
      <c r="ACW25" s="1972"/>
      <c r="ACX25" s="1972"/>
      <c r="ACY25" s="1972"/>
      <c r="ACZ25" s="1972"/>
      <c r="ADA25" s="1972"/>
      <c r="ADB25" s="1972"/>
      <c r="ADC25" s="1972"/>
      <c r="ADD25" s="1972"/>
      <c r="ADE25" s="1972"/>
      <c r="ADF25" s="1972"/>
      <c r="ADG25" s="1972"/>
      <c r="ADH25" s="1972"/>
      <c r="ADI25" s="1972"/>
      <c r="ADJ25" s="1972"/>
      <c r="ADK25" s="1972"/>
      <c r="ADL25" s="1972"/>
      <c r="ADM25" s="1972"/>
      <c r="ADN25" s="1972"/>
      <c r="ADO25" s="1972"/>
      <c r="ADP25" s="1972"/>
      <c r="ADQ25" s="1972"/>
      <c r="ADR25" s="1972"/>
      <c r="ADS25" s="1972"/>
      <c r="ADT25" s="1972"/>
      <c r="ADU25" s="1972"/>
      <c r="ADV25" s="1972"/>
      <c r="ADW25" s="1972"/>
      <c r="ADX25" s="1972"/>
      <c r="ADY25" s="1972"/>
      <c r="ADZ25" s="1972"/>
      <c r="AEA25" s="1972"/>
      <c r="AEB25" s="1972"/>
      <c r="AEC25" s="1972"/>
      <c r="AED25" s="1972"/>
      <c r="AEE25" s="1972"/>
      <c r="AEF25" s="1972"/>
      <c r="AEG25" s="1972"/>
      <c r="AEH25" s="1972"/>
      <c r="AEI25" s="1972"/>
      <c r="AEJ25" s="1972"/>
      <c r="AEK25" s="1972"/>
      <c r="AEL25" s="1972"/>
      <c r="AEM25" s="1972"/>
      <c r="AEN25" s="1972"/>
      <c r="AEO25" s="1972"/>
      <c r="AEP25" s="1972"/>
      <c r="AEQ25" s="1972"/>
      <c r="AER25" s="1972"/>
      <c r="AES25" s="1972"/>
      <c r="AET25" s="1972"/>
      <c r="AEU25" s="1972"/>
      <c r="AEV25" s="1972"/>
      <c r="AEW25" s="1972"/>
      <c r="AEX25" s="1972"/>
      <c r="AEY25" s="1972"/>
      <c r="AEZ25" s="1972"/>
      <c r="AFA25" s="1972"/>
      <c r="AFB25" s="1972"/>
      <c r="AFC25" s="1972"/>
      <c r="AFD25" s="1972"/>
      <c r="AFE25" s="1972"/>
      <c r="AFF25" s="1972"/>
      <c r="AFG25" s="1972"/>
      <c r="AFH25" s="1972"/>
      <c r="AFI25" s="1972"/>
      <c r="AFJ25" s="1972"/>
      <c r="AFK25" s="1972"/>
      <c r="AFL25" s="1972"/>
      <c r="AFM25" s="1972"/>
      <c r="AFN25" s="1972"/>
      <c r="AFO25" s="1972"/>
      <c r="AFP25" s="1972"/>
      <c r="AFQ25" s="1972"/>
      <c r="AFR25" s="1972"/>
      <c r="AFS25" s="1972"/>
      <c r="AFT25" s="1972"/>
      <c r="AFU25" s="1972"/>
      <c r="AFV25" s="1972"/>
      <c r="AFW25" s="1972"/>
      <c r="AFX25" s="1972"/>
      <c r="AFY25" s="1972"/>
      <c r="AFZ25" s="1972"/>
      <c r="AGA25" s="1972"/>
      <c r="AGB25" s="1972"/>
      <c r="AGC25" s="1972"/>
      <c r="AGD25" s="1972"/>
      <c r="AGE25" s="1972"/>
      <c r="AGF25" s="1972"/>
      <c r="AGG25" s="1972"/>
      <c r="AGH25" s="1972"/>
      <c r="AGI25" s="1972"/>
      <c r="AGJ25" s="1972"/>
      <c r="AGK25" s="1972"/>
      <c r="AGL25" s="1972"/>
      <c r="AGM25" s="1972"/>
      <c r="AGN25" s="1972"/>
      <c r="AGO25" s="1972"/>
      <c r="AGP25" s="1972"/>
      <c r="AGQ25" s="1972"/>
      <c r="AGR25" s="1972"/>
      <c r="AGS25" s="1972"/>
      <c r="AGT25" s="1972"/>
      <c r="AGU25" s="1972"/>
      <c r="AGV25" s="1972"/>
      <c r="AGW25" s="1972"/>
      <c r="AGX25" s="1972"/>
      <c r="AGY25" s="1972"/>
      <c r="AGZ25" s="1972"/>
      <c r="AHA25" s="1972"/>
      <c r="AHB25" s="1972"/>
      <c r="AHC25" s="1972"/>
      <c r="AHD25" s="1972"/>
      <c r="AHE25" s="1972"/>
      <c r="AHF25" s="1972"/>
      <c r="AHG25" s="1972"/>
      <c r="AHH25" s="1972"/>
      <c r="AHI25" s="1972"/>
      <c r="AHJ25" s="1972"/>
      <c r="AHK25" s="1972"/>
      <c r="AHL25" s="1972"/>
      <c r="AHM25" s="1972"/>
      <c r="AHN25" s="1972"/>
      <c r="AHO25" s="1972"/>
      <c r="AHP25" s="1972"/>
      <c r="AHQ25" s="1972"/>
      <c r="AHR25" s="1972"/>
      <c r="AHS25" s="1972"/>
      <c r="AHT25" s="1972"/>
      <c r="AHU25" s="1972"/>
      <c r="AHV25" s="1972"/>
      <c r="AHW25" s="1972"/>
      <c r="AHX25" s="1972"/>
      <c r="AHY25" s="1972"/>
      <c r="AHZ25" s="1972"/>
      <c r="AIA25" s="1972"/>
      <c r="AIB25" s="1972"/>
      <c r="AIC25" s="1972"/>
      <c r="AID25" s="1972"/>
      <c r="AIE25" s="1972"/>
      <c r="AIF25" s="1972"/>
      <c r="AIG25" s="1972"/>
      <c r="AIH25" s="1972"/>
      <c r="AII25" s="1972"/>
      <c r="AIJ25" s="1972"/>
      <c r="AIK25" s="1972"/>
      <c r="AIL25" s="1972"/>
      <c r="AIM25" s="1972"/>
      <c r="AIN25" s="1972"/>
      <c r="AIO25" s="1972"/>
      <c r="AIP25" s="1972"/>
      <c r="AIQ25" s="1972"/>
      <c r="AIR25" s="1972"/>
      <c r="AIS25" s="1972"/>
      <c r="AIT25" s="1972"/>
      <c r="AIU25" s="1972"/>
      <c r="AIV25" s="1972"/>
      <c r="AIW25" s="1972"/>
      <c r="AIX25" s="1972"/>
      <c r="AIY25" s="1972"/>
      <c r="AIZ25" s="1972"/>
      <c r="AJA25" s="1972"/>
      <c r="AJB25" s="1972"/>
      <c r="AJC25" s="1972"/>
      <c r="AJD25" s="1972"/>
      <c r="AJE25" s="1972"/>
      <c r="AJF25" s="1972"/>
      <c r="AJG25" s="1972"/>
      <c r="AJH25" s="1972"/>
      <c r="AJI25" s="1972"/>
      <c r="AJJ25" s="1972"/>
      <c r="AJK25" s="1972"/>
      <c r="AJL25" s="1972"/>
      <c r="AJM25" s="1972"/>
      <c r="AJN25" s="1972"/>
      <c r="AJO25" s="1972"/>
      <c r="AJP25" s="1972"/>
      <c r="AJQ25" s="1972"/>
      <c r="AJR25" s="1972"/>
      <c r="AJS25" s="1972"/>
      <c r="AJT25" s="1972"/>
      <c r="AJU25" s="1972"/>
      <c r="AJV25" s="1972"/>
      <c r="AJW25" s="1972"/>
      <c r="AJX25" s="1972"/>
      <c r="AJY25" s="1972"/>
      <c r="AJZ25" s="1972"/>
      <c r="AKA25" s="1972"/>
      <c r="AKB25" s="1972"/>
      <c r="AKC25" s="1972"/>
      <c r="AKD25" s="1972"/>
      <c r="AKE25" s="1972"/>
      <c r="AKF25" s="1972"/>
      <c r="AKG25" s="1972"/>
      <c r="AKH25" s="1972"/>
      <c r="AKI25" s="1972"/>
      <c r="AKJ25" s="1972"/>
      <c r="AKK25" s="1972"/>
      <c r="AKL25" s="1972"/>
      <c r="AKM25" s="1972"/>
      <c r="AKN25" s="1972"/>
      <c r="AKO25" s="1972"/>
      <c r="AKP25" s="1972"/>
      <c r="AKQ25" s="1972"/>
      <c r="AKR25" s="1972"/>
      <c r="AKS25" s="1972"/>
      <c r="AKT25" s="1972"/>
      <c r="AKU25" s="1972"/>
      <c r="AKV25" s="1972"/>
      <c r="AKW25" s="1972"/>
      <c r="AKX25" s="1972"/>
      <c r="AKY25" s="1972"/>
      <c r="AKZ25" s="1972"/>
      <c r="ALA25" s="1972"/>
      <c r="ALB25" s="1972"/>
      <c r="ALC25" s="1972"/>
      <c r="ALD25" s="1972"/>
      <c r="ALE25" s="1972"/>
      <c r="ALF25" s="1972"/>
      <c r="ALG25" s="1972"/>
      <c r="ALH25" s="1972"/>
      <c r="ALI25" s="1972"/>
      <c r="ALJ25" s="1972"/>
      <c r="ALK25" s="1972"/>
      <c r="ALL25" s="1972"/>
      <c r="ALM25" s="1972"/>
      <c r="ALN25" s="1972"/>
      <c r="ALO25" s="1972"/>
      <c r="ALP25" s="1972"/>
      <c r="ALQ25" s="1972"/>
      <c r="ALR25" s="1972"/>
      <c r="ALS25" s="1972"/>
      <c r="ALT25" s="1972"/>
      <c r="ALU25" s="1972"/>
      <c r="ALV25" s="1972"/>
      <c r="ALW25" s="1972"/>
      <c r="ALX25" s="1972"/>
      <c r="ALY25" s="1972"/>
      <c r="ALZ25" s="1972"/>
      <c r="AMA25" s="1972"/>
      <c r="AMB25" s="1972"/>
      <c r="AMC25" s="1972"/>
      <c r="AMD25" s="1972"/>
      <c r="AME25" s="1972"/>
      <c r="AMF25" s="1972"/>
      <c r="AMG25" s="1972"/>
      <c r="AMH25" s="1972"/>
      <c r="AMI25" s="1972"/>
      <c r="AMJ25" s="1972"/>
    </row>
    <row r="26" spans="1:1024" s="1974" customFormat="1" ht="49.5" customHeight="1">
      <c r="A26" s="1959" t="s">
        <v>4926</v>
      </c>
      <c r="B26" s="1956" t="s">
        <v>8661</v>
      </c>
      <c r="C26" s="1944"/>
      <c r="D26" s="2255"/>
      <c r="E26" s="2328"/>
      <c r="F26" s="2255"/>
      <c r="G26" s="2255"/>
      <c r="H26" s="2331"/>
      <c r="I26" s="2328"/>
      <c r="J26" s="1956">
        <v>4</v>
      </c>
      <c r="K26" s="1945">
        <v>0.02</v>
      </c>
      <c r="L26" s="1945" t="s">
        <v>327</v>
      </c>
      <c r="M26" s="1169">
        <v>1185</v>
      </c>
      <c r="N26" s="1802">
        <v>1330</v>
      </c>
      <c r="O26" s="101"/>
      <c r="P26" s="1922"/>
      <c r="Q26" s="1161"/>
      <c r="R26" s="1942"/>
      <c r="S26" s="1943"/>
      <c r="T26" s="1922"/>
      <c r="U26" s="1922"/>
      <c r="V26" s="1922"/>
      <c r="W26" s="1943"/>
      <c r="X26" s="1943"/>
      <c r="Y26" s="1943"/>
      <c r="Z26" s="1943"/>
      <c r="AA26" s="1943"/>
      <c r="AB26" s="1943"/>
      <c r="AC26" s="1943"/>
      <c r="AD26" s="1943"/>
      <c r="AE26" s="1943"/>
      <c r="AF26" s="1943"/>
      <c r="AG26" s="1943"/>
      <c r="AH26" s="1943"/>
      <c r="AI26" s="1943"/>
      <c r="AJ26" s="1943"/>
      <c r="AK26" s="1943"/>
      <c r="AL26" s="1943"/>
      <c r="AM26" s="1943"/>
      <c r="AN26" s="1943"/>
      <c r="AO26" s="1943"/>
      <c r="AP26" s="1943"/>
      <c r="AQ26" s="1943"/>
      <c r="AR26" s="1943"/>
      <c r="AS26" s="1943"/>
      <c r="AT26" s="1943"/>
      <c r="AU26" s="1943"/>
      <c r="AV26" s="1943"/>
      <c r="AW26" s="1943"/>
      <c r="AX26" s="1943"/>
      <c r="AY26" s="1943"/>
      <c r="AZ26" s="1943"/>
      <c r="BA26" s="1943"/>
      <c r="BB26" s="1943"/>
      <c r="BC26" s="1943"/>
      <c r="BD26" s="1943"/>
      <c r="BE26" s="1943"/>
      <c r="BF26" s="1943"/>
      <c r="BG26" s="1943"/>
      <c r="BH26" s="1943"/>
      <c r="BI26" s="1943"/>
      <c r="BJ26" s="1943"/>
      <c r="BK26" s="1943"/>
      <c r="BL26" s="1943"/>
      <c r="BM26" s="1943"/>
      <c r="BN26" s="1943"/>
      <c r="BO26" s="1943"/>
      <c r="BP26" s="1943"/>
      <c r="BQ26" s="1943"/>
      <c r="BR26" s="1943"/>
      <c r="BS26" s="1943"/>
      <c r="BT26" s="1943"/>
      <c r="BU26" s="1943"/>
      <c r="BV26" s="1943"/>
      <c r="BW26" s="1943"/>
      <c r="BX26" s="1943"/>
      <c r="BY26" s="1943"/>
      <c r="BZ26" s="1943"/>
      <c r="CA26" s="1943"/>
      <c r="CB26" s="1943"/>
      <c r="CC26" s="1943"/>
      <c r="CD26" s="1943"/>
      <c r="CE26" s="1943"/>
      <c r="CF26" s="1943"/>
      <c r="CG26" s="1943"/>
      <c r="CH26" s="1943"/>
      <c r="CI26" s="1943"/>
      <c r="CJ26" s="1943"/>
      <c r="CK26" s="1943"/>
      <c r="CL26" s="1943"/>
      <c r="CM26" s="1943"/>
      <c r="CN26" s="1943"/>
      <c r="CO26" s="1943"/>
      <c r="CP26" s="1943"/>
      <c r="CQ26" s="1943"/>
      <c r="CR26" s="1943"/>
      <c r="CS26" s="1943"/>
      <c r="CT26" s="1943"/>
      <c r="CU26" s="1943"/>
      <c r="CV26" s="1943"/>
      <c r="CW26" s="1943"/>
      <c r="CX26" s="1943"/>
      <c r="CY26" s="1943"/>
      <c r="CZ26" s="1943"/>
      <c r="DA26" s="1943"/>
      <c r="DB26" s="1943"/>
      <c r="DC26" s="1943"/>
      <c r="DD26" s="1943"/>
      <c r="DE26" s="1943"/>
      <c r="DF26" s="1943"/>
      <c r="DG26" s="1943"/>
      <c r="DH26" s="1943"/>
      <c r="DI26" s="1943"/>
      <c r="DJ26" s="1943"/>
      <c r="DK26" s="1943"/>
      <c r="DL26" s="1943"/>
      <c r="DM26" s="1943"/>
      <c r="DN26" s="1943"/>
      <c r="DO26" s="1943"/>
      <c r="DP26" s="1943"/>
      <c r="DQ26" s="1943"/>
      <c r="DR26" s="1943"/>
      <c r="DS26" s="1943"/>
      <c r="DT26" s="1943"/>
      <c r="DU26" s="1943"/>
      <c r="DV26" s="1943"/>
      <c r="DW26" s="1943"/>
      <c r="DX26" s="1943"/>
      <c r="DY26" s="1943"/>
      <c r="DZ26" s="1943"/>
      <c r="EA26" s="1943"/>
      <c r="EB26" s="1943"/>
      <c r="EC26" s="1943"/>
      <c r="ED26" s="1943"/>
      <c r="EE26" s="1943"/>
      <c r="EF26" s="1943"/>
      <c r="EG26" s="1943"/>
      <c r="EH26" s="1943"/>
      <c r="EI26" s="1943"/>
      <c r="EJ26" s="1943"/>
      <c r="EK26" s="1943"/>
      <c r="EL26" s="1943"/>
      <c r="EM26" s="1943"/>
      <c r="EN26" s="1943"/>
      <c r="EO26" s="1943"/>
      <c r="EP26" s="1943"/>
      <c r="EQ26" s="1943"/>
      <c r="ER26" s="1943"/>
      <c r="ES26" s="1943"/>
      <c r="ET26" s="1943"/>
      <c r="EU26" s="1943"/>
      <c r="EV26" s="1943"/>
      <c r="EW26" s="1943"/>
      <c r="EX26" s="1943"/>
      <c r="EY26" s="1943"/>
      <c r="EZ26" s="1943"/>
      <c r="FA26" s="1943"/>
      <c r="FB26" s="1943"/>
      <c r="FC26" s="1943"/>
      <c r="FD26" s="1943"/>
      <c r="FE26" s="1943"/>
      <c r="FF26" s="1943"/>
      <c r="FG26" s="1943"/>
      <c r="FH26" s="1943"/>
      <c r="FI26" s="1943"/>
      <c r="FJ26" s="1943"/>
      <c r="FK26" s="1943"/>
      <c r="FL26" s="1943"/>
      <c r="FM26" s="1943"/>
      <c r="FN26" s="1943"/>
      <c r="FO26" s="1943"/>
      <c r="FP26" s="1943"/>
      <c r="FQ26" s="1943"/>
      <c r="FR26" s="1943"/>
      <c r="FS26" s="1943"/>
      <c r="FT26" s="1943"/>
      <c r="FU26" s="1943"/>
      <c r="FV26" s="1943"/>
      <c r="FW26" s="1943"/>
      <c r="FX26" s="1943"/>
      <c r="FY26" s="1943"/>
      <c r="FZ26" s="1943"/>
      <c r="GA26" s="1943"/>
      <c r="GB26" s="1943"/>
      <c r="GC26" s="1943"/>
      <c r="GD26" s="1943"/>
      <c r="GE26" s="1943"/>
      <c r="GF26" s="1943"/>
      <c r="GG26" s="1943"/>
      <c r="GH26" s="1943"/>
      <c r="GI26" s="1943"/>
      <c r="GJ26" s="1943"/>
      <c r="GK26" s="1943"/>
      <c r="GL26" s="1943"/>
      <c r="GM26" s="1943"/>
      <c r="GN26" s="1943"/>
      <c r="GO26" s="1943"/>
      <c r="GP26" s="1943"/>
      <c r="GQ26" s="1943"/>
      <c r="GR26" s="1943"/>
      <c r="GS26" s="1943"/>
      <c r="GT26" s="1943"/>
      <c r="GU26" s="1943"/>
      <c r="GV26" s="1943"/>
      <c r="GW26" s="1943"/>
      <c r="GX26" s="1943"/>
      <c r="GY26" s="1943"/>
      <c r="GZ26" s="1943"/>
      <c r="HA26" s="1943"/>
      <c r="HB26" s="1943"/>
      <c r="HC26" s="1943"/>
      <c r="HD26" s="1943"/>
      <c r="HE26" s="1943"/>
      <c r="HF26" s="1943"/>
      <c r="HG26" s="1943"/>
      <c r="HH26" s="1943"/>
      <c r="HI26" s="1943"/>
      <c r="HJ26" s="1943"/>
      <c r="HK26" s="1943"/>
      <c r="HL26" s="1943"/>
      <c r="HM26" s="1943"/>
      <c r="HN26" s="1943"/>
      <c r="HO26" s="1943"/>
      <c r="HP26" s="1943"/>
      <c r="HQ26" s="1943"/>
      <c r="HR26" s="1943"/>
      <c r="HS26" s="1943"/>
      <c r="HT26" s="1943"/>
      <c r="HU26" s="1943"/>
      <c r="HV26" s="1943"/>
      <c r="HW26" s="1943"/>
      <c r="HX26" s="1943"/>
      <c r="HY26" s="1943"/>
      <c r="HZ26" s="1943"/>
      <c r="IA26" s="1943"/>
      <c r="IB26" s="1943"/>
      <c r="IC26" s="1943"/>
      <c r="ID26" s="1943"/>
      <c r="IE26" s="1943"/>
      <c r="IF26" s="1943"/>
      <c r="IG26" s="1943"/>
      <c r="IH26" s="1943"/>
      <c r="II26" s="1943"/>
      <c r="IJ26" s="1943"/>
      <c r="IK26" s="1943"/>
      <c r="IL26" s="1943"/>
      <c r="IM26" s="1943"/>
      <c r="IN26" s="1943"/>
      <c r="IO26" s="1943"/>
      <c r="IP26" s="1943"/>
      <c r="IQ26" s="1943"/>
      <c r="IR26" s="1943"/>
      <c r="IS26" s="1943"/>
      <c r="IT26" s="1943"/>
      <c r="IU26" s="1943"/>
      <c r="IV26" s="1943"/>
      <c r="IW26" s="1943"/>
      <c r="IX26" s="1943"/>
      <c r="IY26" s="1943"/>
      <c r="IZ26" s="1943"/>
      <c r="JA26" s="1943"/>
      <c r="JB26" s="1943"/>
      <c r="JC26" s="1943"/>
      <c r="JD26" s="1943"/>
      <c r="JE26" s="1943"/>
      <c r="JF26" s="1943"/>
      <c r="JG26" s="1943"/>
      <c r="JH26" s="1943"/>
      <c r="JI26" s="1943"/>
      <c r="JJ26" s="1943"/>
      <c r="JK26" s="1943"/>
      <c r="JL26" s="1943"/>
      <c r="JM26" s="1943"/>
      <c r="JN26" s="1943"/>
      <c r="JO26" s="1943"/>
      <c r="JP26" s="1943"/>
      <c r="JQ26" s="1943"/>
      <c r="JR26" s="1943"/>
      <c r="JS26" s="1943"/>
      <c r="JT26" s="1943"/>
      <c r="JU26" s="1943"/>
      <c r="JV26" s="1943"/>
      <c r="JW26" s="1943"/>
      <c r="JX26" s="1943"/>
      <c r="JY26" s="1943"/>
      <c r="JZ26" s="1943"/>
      <c r="KA26" s="1943"/>
      <c r="KB26" s="1943"/>
      <c r="KC26" s="1943"/>
      <c r="KD26" s="1943"/>
      <c r="KE26" s="1943"/>
      <c r="KF26" s="1943"/>
      <c r="KG26" s="1943"/>
      <c r="KH26" s="1943"/>
      <c r="KI26" s="1943"/>
      <c r="KJ26" s="1943"/>
      <c r="KK26" s="1943"/>
      <c r="KL26" s="1943"/>
      <c r="KM26" s="1943"/>
      <c r="KN26" s="1943"/>
      <c r="KO26" s="1943"/>
      <c r="KP26" s="1943"/>
      <c r="KQ26" s="1943"/>
      <c r="KR26" s="1943"/>
      <c r="KS26" s="1943"/>
      <c r="KT26" s="1943"/>
      <c r="KU26" s="1943"/>
      <c r="KV26" s="1943"/>
      <c r="KW26" s="1943"/>
      <c r="KX26" s="1943"/>
      <c r="KY26" s="1943"/>
      <c r="KZ26" s="1943"/>
      <c r="LA26" s="1943"/>
      <c r="LB26" s="1943"/>
      <c r="LC26" s="1943"/>
      <c r="LD26" s="1943"/>
      <c r="LE26" s="1943"/>
      <c r="LF26" s="1943"/>
      <c r="LG26" s="1943"/>
      <c r="LH26" s="1943"/>
      <c r="LI26" s="1943"/>
      <c r="LJ26" s="1943"/>
      <c r="LK26" s="1943"/>
      <c r="LL26" s="1943"/>
      <c r="LM26" s="1943"/>
      <c r="LN26" s="1943"/>
      <c r="LO26" s="1943"/>
      <c r="LP26" s="1943"/>
      <c r="LQ26" s="1943"/>
      <c r="LR26" s="1943"/>
      <c r="LS26" s="1943"/>
      <c r="LT26" s="1943"/>
      <c r="LU26" s="1943"/>
      <c r="LV26" s="1943"/>
      <c r="LW26" s="1943"/>
      <c r="LX26" s="1943"/>
      <c r="LY26" s="1943"/>
      <c r="LZ26" s="1943"/>
      <c r="MA26" s="1943"/>
      <c r="MB26" s="1943"/>
      <c r="MC26" s="1943"/>
      <c r="MD26" s="1943"/>
      <c r="ME26" s="1943"/>
      <c r="MF26" s="1943"/>
      <c r="MG26" s="1943"/>
      <c r="MH26" s="1943"/>
      <c r="MI26" s="1943"/>
      <c r="MJ26" s="1943"/>
      <c r="MK26" s="1943"/>
      <c r="ML26" s="1943"/>
      <c r="MM26" s="1943"/>
      <c r="MN26" s="1943"/>
      <c r="MO26" s="1943"/>
      <c r="MP26" s="1943"/>
      <c r="MQ26" s="1943"/>
      <c r="MR26" s="1943"/>
      <c r="MS26" s="1943"/>
      <c r="MT26" s="1943"/>
      <c r="MU26" s="1943"/>
      <c r="MV26" s="1943"/>
      <c r="MW26" s="1943"/>
      <c r="MX26" s="1943"/>
      <c r="MY26" s="1943"/>
      <c r="MZ26" s="1943"/>
      <c r="NA26" s="1943"/>
      <c r="NB26" s="1943"/>
      <c r="NC26" s="1943"/>
      <c r="ND26" s="1943"/>
      <c r="NE26" s="1943"/>
      <c r="NF26" s="1943"/>
      <c r="NG26" s="1943"/>
      <c r="NH26" s="1943"/>
      <c r="NI26" s="1943"/>
      <c r="NJ26" s="1943"/>
      <c r="NK26" s="1943"/>
      <c r="NL26" s="1943"/>
      <c r="NM26" s="1943"/>
      <c r="NN26" s="1943"/>
      <c r="NO26" s="1943"/>
      <c r="NP26" s="1943"/>
      <c r="NQ26" s="1943"/>
      <c r="NR26" s="1943"/>
      <c r="NS26" s="1943"/>
      <c r="NT26" s="1943"/>
      <c r="NU26" s="1943"/>
      <c r="NV26" s="1943"/>
      <c r="NW26" s="1943"/>
      <c r="NX26" s="1943"/>
      <c r="NY26" s="1943"/>
      <c r="NZ26" s="1943"/>
      <c r="OA26" s="1943"/>
      <c r="OB26" s="1943"/>
      <c r="OC26" s="1943"/>
      <c r="OD26" s="1943"/>
      <c r="OE26" s="1943"/>
      <c r="OF26" s="1943"/>
      <c r="OG26" s="1943"/>
      <c r="OH26" s="1943"/>
      <c r="OI26" s="1943"/>
      <c r="OJ26" s="1943"/>
      <c r="OK26" s="1943"/>
      <c r="OL26" s="1943"/>
      <c r="OM26" s="1943"/>
      <c r="ON26" s="1943"/>
      <c r="OO26" s="1943"/>
      <c r="OP26" s="1943"/>
      <c r="OQ26" s="1943"/>
      <c r="OR26" s="1943"/>
      <c r="OS26" s="1943"/>
      <c r="OT26" s="1943"/>
      <c r="OU26" s="1943"/>
      <c r="OV26" s="1943"/>
      <c r="OW26" s="1943"/>
      <c r="OX26" s="1943"/>
      <c r="OY26" s="1943"/>
      <c r="OZ26" s="1943"/>
      <c r="PA26" s="1943"/>
      <c r="PB26" s="1943"/>
      <c r="PC26" s="1943"/>
      <c r="PD26" s="1943"/>
      <c r="PE26" s="1943"/>
      <c r="PF26" s="1943"/>
      <c r="PG26" s="1943"/>
      <c r="PH26" s="1943"/>
      <c r="PI26" s="1943"/>
      <c r="PJ26" s="1943"/>
      <c r="PK26" s="1943"/>
      <c r="PL26" s="1943"/>
      <c r="PM26" s="1943"/>
      <c r="PN26" s="1943"/>
      <c r="PO26" s="1943"/>
      <c r="PP26" s="1943"/>
      <c r="PQ26" s="1943"/>
      <c r="PR26" s="1943"/>
      <c r="PS26" s="1943"/>
      <c r="PT26" s="1943"/>
      <c r="PU26" s="1943"/>
      <c r="PV26" s="1943"/>
      <c r="PW26" s="1943"/>
      <c r="PX26" s="1943"/>
      <c r="PY26" s="1943"/>
      <c r="PZ26" s="1943"/>
      <c r="QA26" s="1943"/>
      <c r="QB26" s="1943"/>
      <c r="QC26" s="1943"/>
      <c r="QD26" s="1943"/>
      <c r="QE26" s="1943"/>
      <c r="QF26" s="1943"/>
      <c r="QG26" s="1943"/>
      <c r="QH26" s="1943"/>
      <c r="QI26" s="1943"/>
      <c r="QJ26" s="1943"/>
      <c r="QK26" s="1943"/>
      <c r="QL26" s="1943"/>
      <c r="QM26" s="1943"/>
      <c r="QN26" s="1943"/>
      <c r="QO26" s="1943"/>
      <c r="QP26" s="1943"/>
      <c r="QQ26" s="1943"/>
      <c r="QR26" s="1943"/>
      <c r="QS26" s="1943"/>
      <c r="QT26" s="1943"/>
      <c r="QU26" s="1943"/>
      <c r="QV26" s="1943"/>
      <c r="QW26" s="1943"/>
      <c r="QX26" s="1943"/>
      <c r="QY26" s="1943"/>
      <c r="QZ26" s="1943"/>
      <c r="RA26" s="1943"/>
      <c r="RB26" s="1943"/>
      <c r="RC26" s="1943"/>
      <c r="RD26" s="1943"/>
      <c r="RE26" s="1943"/>
      <c r="RF26" s="1943"/>
      <c r="RG26" s="1943"/>
      <c r="RH26" s="1943"/>
      <c r="RI26" s="1943"/>
      <c r="RJ26" s="1943"/>
      <c r="RK26" s="1943"/>
      <c r="RL26" s="1943"/>
      <c r="RM26" s="1943"/>
      <c r="RN26" s="1943"/>
      <c r="RO26" s="1943"/>
      <c r="RP26" s="1943"/>
      <c r="RQ26" s="1943"/>
      <c r="RR26" s="1943"/>
      <c r="RS26" s="1943"/>
      <c r="RT26" s="1943"/>
      <c r="RU26" s="1943"/>
      <c r="RV26" s="1943"/>
      <c r="RW26" s="1943"/>
      <c r="RX26" s="1943"/>
      <c r="RY26" s="1943"/>
      <c r="RZ26" s="1943"/>
      <c r="SA26" s="1943"/>
      <c r="SB26" s="1943"/>
      <c r="SC26" s="1943"/>
      <c r="SD26" s="1943"/>
      <c r="SE26" s="1943"/>
      <c r="SF26" s="1943"/>
      <c r="SG26" s="1943"/>
      <c r="SH26" s="1943"/>
      <c r="SI26" s="1943"/>
      <c r="SJ26" s="1943"/>
      <c r="SK26" s="1943"/>
      <c r="SL26" s="1943"/>
      <c r="SM26" s="1943"/>
      <c r="SN26" s="1943"/>
      <c r="SO26" s="1943"/>
      <c r="SP26" s="1943"/>
      <c r="SQ26" s="1943"/>
      <c r="SR26" s="1943"/>
      <c r="SS26" s="1943"/>
      <c r="ST26" s="1943"/>
      <c r="SU26" s="1943"/>
      <c r="SV26" s="1943"/>
      <c r="SW26" s="1943"/>
      <c r="SX26" s="1943"/>
      <c r="SY26" s="1943"/>
      <c r="SZ26" s="1943"/>
      <c r="TA26" s="1943"/>
      <c r="TB26" s="1943"/>
      <c r="TC26" s="1943"/>
      <c r="TD26" s="1943"/>
      <c r="TE26" s="1943"/>
      <c r="TF26" s="1943"/>
      <c r="TG26" s="1943"/>
      <c r="TH26" s="1943"/>
      <c r="TI26" s="1943"/>
      <c r="TJ26" s="1943"/>
      <c r="TK26" s="1943"/>
      <c r="TL26" s="1943"/>
      <c r="TM26" s="1943"/>
      <c r="TN26" s="1943"/>
      <c r="TO26" s="1943"/>
      <c r="TP26" s="1943"/>
      <c r="TQ26" s="1943"/>
      <c r="TR26" s="1943"/>
      <c r="TS26" s="1943"/>
      <c r="TT26" s="1943"/>
      <c r="TU26" s="1943"/>
      <c r="TV26" s="1943"/>
      <c r="TW26" s="1943"/>
      <c r="TX26" s="1943"/>
      <c r="TY26" s="1943"/>
      <c r="TZ26" s="1943"/>
      <c r="UA26" s="1943"/>
      <c r="UB26" s="1943"/>
      <c r="UC26" s="1943"/>
      <c r="UD26" s="1943"/>
      <c r="UE26" s="1943"/>
      <c r="UF26" s="1943"/>
      <c r="UG26" s="1943"/>
      <c r="UH26" s="1943"/>
      <c r="UI26" s="1943"/>
      <c r="UJ26" s="1943"/>
      <c r="UK26" s="1943"/>
      <c r="UL26" s="1943"/>
      <c r="UM26" s="1943"/>
      <c r="UN26" s="1943"/>
      <c r="UO26" s="1943"/>
      <c r="UP26" s="1943"/>
      <c r="UQ26" s="1943"/>
      <c r="UR26" s="1943"/>
      <c r="US26" s="1943"/>
      <c r="UT26" s="1943"/>
      <c r="UU26" s="1943"/>
      <c r="UV26" s="1943"/>
      <c r="UW26" s="1943"/>
      <c r="UX26" s="1943"/>
      <c r="UY26" s="1943"/>
      <c r="UZ26" s="1943"/>
      <c r="VA26" s="1943"/>
      <c r="VB26" s="1943"/>
      <c r="VC26" s="1943"/>
      <c r="VD26" s="1943"/>
      <c r="VE26" s="1943"/>
      <c r="VF26" s="1943"/>
      <c r="VG26" s="1943"/>
      <c r="VH26" s="1943"/>
      <c r="VI26" s="1943"/>
      <c r="VJ26" s="1943"/>
      <c r="VK26" s="1943"/>
      <c r="VL26" s="1943"/>
      <c r="VM26" s="1943"/>
      <c r="VN26" s="1943"/>
      <c r="VO26" s="1943"/>
      <c r="VP26" s="1943"/>
      <c r="VQ26" s="1943"/>
      <c r="VR26" s="1943"/>
      <c r="VS26" s="1943"/>
      <c r="VT26" s="1943"/>
      <c r="VU26" s="1943"/>
      <c r="VV26" s="1943"/>
      <c r="VW26" s="1943"/>
      <c r="VX26" s="1943"/>
      <c r="VY26" s="1943"/>
      <c r="VZ26" s="1943"/>
      <c r="WA26" s="1943"/>
      <c r="WB26" s="1943"/>
      <c r="WC26" s="1943"/>
      <c r="WD26" s="1943"/>
      <c r="WE26" s="1943"/>
      <c r="WF26" s="1943"/>
      <c r="WG26" s="1943"/>
      <c r="WH26" s="1943"/>
      <c r="WI26" s="1943"/>
      <c r="WJ26" s="1943"/>
      <c r="WK26" s="1943"/>
      <c r="WL26" s="1943"/>
      <c r="WM26" s="1943"/>
      <c r="WN26" s="1943"/>
      <c r="WO26" s="1943"/>
      <c r="WP26" s="1943"/>
      <c r="WQ26" s="1943"/>
      <c r="WR26" s="1943"/>
      <c r="WS26" s="1943"/>
      <c r="WT26" s="1943"/>
      <c r="WU26" s="1943"/>
      <c r="WV26" s="1943"/>
      <c r="WW26" s="1943"/>
      <c r="WX26" s="1943"/>
      <c r="WY26" s="1943"/>
      <c r="WZ26" s="1943"/>
      <c r="XA26" s="1943"/>
      <c r="XB26" s="1943"/>
      <c r="XC26" s="1943"/>
      <c r="XD26" s="1943"/>
      <c r="XE26" s="1943"/>
      <c r="XF26" s="1943"/>
      <c r="XG26" s="1943"/>
      <c r="XH26" s="1943"/>
      <c r="XI26" s="1943"/>
      <c r="XJ26" s="1943"/>
      <c r="XK26" s="1943"/>
      <c r="XL26" s="1943"/>
      <c r="XM26" s="1943"/>
      <c r="XN26" s="1943"/>
      <c r="XO26" s="1943"/>
      <c r="XP26" s="1943"/>
      <c r="XQ26" s="1943"/>
      <c r="XR26" s="1943"/>
      <c r="XS26" s="1943"/>
      <c r="XT26" s="1943"/>
      <c r="XU26" s="1943"/>
      <c r="XV26" s="1943"/>
      <c r="XW26" s="1943"/>
      <c r="XX26" s="1943"/>
      <c r="XY26" s="1943"/>
      <c r="XZ26" s="1943"/>
      <c r="YA26" s="1943"/>
      <c r="YB26" s="1943"/>
      <c r="YC26" s="1943"/>
      <c r="YD26" s="1943"/>
      <c r="YE26" s="1943"/>
      <c r="YF26" s="1943"/>
      <c r="YG26" s="1943"/>
      <c r="YH26" s="1943"/>
      <c r="YI26" s="1943"/>
      <c r="YJ26" s="1943"/>
      <c r="YK26" s="1943"/>
      <c r="YL26" s="1943"/>
      <c r="YM26" s="1943"/>
      <c r="YN26" s="1943"/>
      <c r="YO26" s="1943"/>
      <c r="YP26" s="1943"/>
      <c r="YQ26" s="1943"/>
      <c r="YR26" s="1943"/>
      <c r="YS26" s="1943"/>
      <c r="YT26" s="1943"/>
      <c r="YU26" s="1943"/>
      <c r="YV26" s="1943"/>
      <c r="YW26" s="1943"/>
      <c r="YX26" s="1943"/>
      <c r="YY26" s="1943"/>
      <c r="YZ26" s="1943"/>
      <c r="ZA26" s="1943"/>
      <c r="ZB26" s="1943"/>
      <c r="ZC26" s="1943"/>
      <c r="ZD26" s="1943"/>
      <c r="ZE26" s="1943"/>
      <c r="ZF26" s="1943"/>
      <c r="ZG26" s="1943"/>
      <c r="ZH26" s="1943"/>
      <c r="ZI26" s="1943"/>
      <c r="ZJ26" s="1943"/>
      <c r="ZK26" s="1943"/>
      <c r="ZL26" s="1943"/>
      <c r="ZM26" s="1943"/>
      <c r="ZN26" s="1943"/>
      <c r="ZO26" s="1943"/>
      <c r="ZP26" s="1943"/>
      <c r="ZQ26" s="1943"/>
      <c r="ZR26" s="1943"/>
      <c r="ZS26" s="1943"/>
      <c r="ZT26" s="1943"/>
      <c r="ZU26" s="1943"/>
      <c r="ZV26" s="1943"/>
      <c r="ZW26" s="1943"/>
      <c r="ZX26" s="1943"/>
      <c r="ZY26" s="1943"/>
      <c r="ZZ26" s="1943"/>
      <c r="AAA26" s="1943"/>
      <c r="AAB26" s="1943"/>
      <c r="AAC26" s="1943"/>
      <c r="AAD26" s="1943"/>
      <c r="AAE26" s="1943"/>
      <c r="AAF26" s="1943"/>
      <c r="AAG26" s="1943"/>
      <c r="AAH26" s="1943"/>
      <c r="AAI26" s="1943"/>
      <c r="AAJ26" s="1943"/>
      <c r="AAK26" s="1943"/>
      <c r="AAL26" s="1943"/>
      <c r="AAM26" s="1943"/>
      <c r="AAN26" s="1943"/>
      <c r="AAO26" s="1943"/>
      <c r="AAP26" s="1943"/>
      <c r="AAQ26" s="1943"/>
      <c r="AAR26" s="1943"/>
      <c r="AAS26" s="1943"/>
      <c r="AAT26" s="1943"/>
      <c r="AAU26" s="1943"/>
      <c r="AAV26" s="1943"/>
      <c r="AAW26" s="1943"/>
      <c r="AAX26" s="1943"/>
      <c r="AAY26" s="1943"/>
      <c r="AAZ26" s="1943"/>
      <c r="ABA26" s="1943"/>
      <c r="ABB26" s="1943"/>
      <c r="ABC26" s="1943"/>
      <c r="ABD26" s="1943"/>
      <c r="ABE26" s="1943"/>
      <c r="ABF26" s="1943"/>
      <c r="ABG26" s="1943"/>
      <c r="ABH26" s="1943"/>
      <c r="ABI26" s="1943"/>
      <c r="ABJ26" s="1943"/>
      <c r="ABK26" s="1943"/>
      <c r="ABL26" s="1943"/>
      <c r="ABM26" s="1943"/>
      <c r="ABN26" s="1943"/>
      <c r="ABO26" s="1943"/>
      <c r="ABP26" s="1943"/>
      <c r="ABQ26" s="1943"/>
      <c r="ABR26" s="1943"/>
      <c r="ABS26" s="1943"/>
      <c r="ABT26" s="1943"/>
      <c r="ABU26" s="1943"/>
      <c r="ABV26" s="1943"/>
      <c r="ABW26" s="1943"/>
      <c r="ABX26" s="1943"/>
      <c r="ABY26" s="1943"/>
      <c r="ABZ26" s="1943"/>
      <c r="ACA26" s="1943"/>
      <c r="ACB26" s="1943"/>
      <c r="ACC26" s="1943"/>
      <c r="ACD26" s="1943"/>
      <c r="ACE26" s="1943"/>
      <c r="ACF26" s="1943"/>
      <c r="ACG26" s="1943"/>
      <c r="ACH26" s="1943"/>
      <c r="ACI26" s="1943"/>
      <c r="ACJ26" s="1943"/>
      <c r="ACK26" s="1943"/>
      <c r="ACL26" s="1943"/>
      <c r="ACM26" s="1943"/>
      <c r="ACN26" s="1943"/>
      <c r="ACO26" s="1943"/>
      <c r="ACP26" s="1943"/>
      <c r="ACQ26" s="1943"/>
      <c r="ACR26" s="1943"/>
      <c r="ACS26" s="1943"/>
      <c r="ACT26" s="1943"/>
      <c r="ACU26" s="1943"/>
      <c r="ACV26" s="1943"/>
      <c r="ACW26" s="1943"/>
      <c r="ACX26" s="1943"/>
      <c r="ACY26" s="1943"/>
      <c r="ACZ26" s="1943"/>
      <c r="ADA26" s="1943"/>
      <c r="ADB26" s="1943"/>
      <c r="ADC26" s="1943"/>
      <c r="ADD26" s="1943"/>
      <c r="ADE26" s="1943"/>
      <c r="ADF26" s="1943"/>
      <c r="ADG26" s="1943"/>
      <c r="ADH26" s="1943"/>
      <c r="ADI26" s="1943"/>
      <c r="ADJ26" s="1943"/>
      <c r="ADK26" s="1943"/>
      <c r="ADL26" s="1943"/>
      <c r="ADM26" s="1943"/>
      <c r="ADN26" s="1943"/>
      <c r="ADO26" s="1943"/>
      <c r="ADP26" s="1943"/>
      <c r="ADQ26" s="1943"/>
      <c r="ADR26" s="1943"/>
      <c r="ADS26" s="1943"/>
      <c r="ADT26" s="1943"/>
      <c r="ADU26" s="1943"/>
      <c r="ADV26" s="1943"/>
      <c r="ADW26" s="1943"/>
      <c r="ADX26" s="1943"/>
      <c r="ADY26" s="1943"/>
      <c r="ADZ26" s="1943"/>
      <c r="AEA26" s="1943"/>
      <c r="AEB26" s="1943"/>
      <c r="AEC26" s="1943"/>
      <c r="AED26" s="1943"/>
      <c r="AEE26" s="1943"/>
      <c r="AEF26" s="1943"/>
      <c r="AEG26" s="1943"/>
      <c r="AEH26" s="1943"/>
      <c r="AEI26" s="1943"/>
      <c r="AEJ26" s="1943"/>
      <c r="AEK26" s="1943"/>
      <c r="AEL26" s="1943"/>
      <c r="AEM26" s="1943"/>
      <c r="AEN26" s="1943"/>
      <c r="AEO26" s="1943"/>
      <c r="AEP26" s="1943"/>
      <c r="AEQ26" s="1943"/>
      <c r="AER26" s="1943"/>
      <c r="AES26" s="1943"/>
      <c r="AET26" s="1943"/>
      <c r="AEU26" s="1943"/>
      <c r="AEV26" s="1943"/>
      <c r="AEW26" s="1943"/>
      <c r="AEX26" s="1943"/>
      <c r="AEY26" s="1943"/>
      <c r="AEZ26" s="1943"/>
      <c r="AFA26" s="1943"/>
      <c r="AFB26" s="1943"/>
      <c r="AFC26" s="1943"/>
      <c r="AFD26" s="1943"/>
      <c r="AFE26" s="1943"/>
      <c r="AFF26" s="1943"/>
      <c r="AFG26" s="1943"/>
      <c r="AFH26" s="1943"/>
      <c r="AFI26" s="1943"/>
      <c r="AFJ26" s="1943"/>
      <c r="AFK26" s="1943"/>
      <c r="AFL26" s="1943"/>
      <c r="AFM26" s="1943"/>
      <c r="AFN26" s="1943"/>
      <c r="AFO26" s="1943"/>
      <c r="AFP26" s="1943"/>
      <c r="AFQ26" s="1943"/>
      <c r="AFR26" s="1943"/>
      <c r="AFS26" s="1943"/>
      <c r="AFT26" s="1943"/>
      <c r="AFU26" s="1943"/>
      <c r="AFV26" s="1943"/>
      <c r="AFW26" s="1943"/>
      <c r="AFX26" s="1943"/>
      <c r="AFY26" s="1943"/>
      <c r="AFZ26" s="1943"/>
      <c r="AGA26" s="1943"/>
      <c r="AGB26" s="1943"/>
      <c r="AGC26" s="1943"/>
      <c r="AGD26" s="1943"/>
      <c r="AGE26" s="1943"/>
      <c r="AGF26" s="1943"/>
      <c r="AGG26" s="1943"/>
      <c r="AGH26" s="1943"/>
      <c r="AGI26" s="1943"/>
      <c r="AGJ26" s="1943"/>
      <c r="AGK26" s="1943"/>
      <c r="AGL26" s="1943"/>
      <c r="AGM26" s="1943"/>
      <c r="AGN26" s="1943"/>
      <c r="AGO26" s="1943"/>
      <c r="AGP26" s="1943"/>
      <c r="AGQ26" s="1943"/>
      <c r="AGR26" s="1943"/>
      <c r="AGS26" s="1943"/>
      <c r="AGT26" s="1943"/>
      <c r="AGU26" s="1943"/>
      <c r="AGV26" s="1943"/>
      <c r="AGW26" s="1943"/>
      <c r="AGX26" s="1943"/>
      <c r="AGY26" s="1943"/>
      <c r="AGZ26" s="1943"/>
      <c r="AHA26" s="1943"/>
      <c r="AHB26" s="1943"/>
      <c r="AHC26" s="1943"/>
      <c r="AHD26" s="1943"/>
      <c r="AHE26" s="1943"/>
      <c r="AHF26" s="1943"/>
      <c r="AHG26" s="1943"/>
      <c r="AHH26" s="1943"/>
      <c r="AHI26" s="1943"/>
      <c r="AHJ26" s="1943"/>
      <c r="AHK26" s="1943"/>
      <c r="AHL26" s="1943"/>
      <c r="AHM26" s="1943"/>
      <c r="AHN26" s="1943"/>
      <c r="AHO26" s="1943"/>
      <c r="AHP26" s="1943"/>
      <c r="AHQ26" s="1943"/>
      <c r="AHR26" s="1943"/>
      <c r="AHS26" s="1943"/>
      <c r="AHT26" s="1943"/>
      <c r="AHU26" s="1943"/>
      <c r="AHV26" s="1943"/>
      <c r="AHW26" s="1943"/>
      <c r="AHX26" s="1943"/>
      <c r="AHY26" s="1943"/>
      <c r="AHZ26" s="1943"/>
      <c r="AIA26" s="1943"/>
      <c r="AIB26" s="1943"/>
      <c r="AIC26" s="1943"/>
      <c r="AID26" s="1943"/>
      <c r="AIE26" s="1943"/>
      <c r="AIF26" s="1943"/>
      <c r="AIG26" s="1943"/>
      <c r="AIH26" s="1943"/>
      <c r="AII26" s="1943"/>
      <c r="AIJ26" s="1943"/>
      <c r="AIK26" s="1943"/>
      <c r="AIL26" s="1943"/>
      <c r="AIM26" s="1943"/>
      <c r="AIN26" s="1943"/>
      <c r="AIO26" s="1943"/>
      <c r="AIP26" s="1943"/>
      <c r="AIQ26" s="1943"/>
      <c r="AIR26" s="1943"/>
      <c r="AIS26" s="1943"/>
      <c r="AIT26" s="1943"/>
      <c r="AIU26" s="1943"/>
      <c r="AIV26" s="1943"/>
      <c r="AIW26" s="1943"/>
      <c r="AIX26" s="1943"/>
      <c r="AIY26" s="1943"/>
      <c r="AIZ26" s="1943"/>
      <c r="AJA26" s="1943"/>
      <c r="AJB26" s="1943"/>
      <c r="AJC26" s="1943"/>
      <c r="AJD26" s="1943"/>
      <c r="AJE26" s="1943"/>
      <c r="AJF26" s="1943"/>
      <c r="AJG26" s="1943"/>
      <c r="AJH26" s="1943"/>
      <c r="AJI26" s="1943"/>
      <c r="AJJ26" s="1943"/>
      <c r="AJK26" s="1943"/>
      <c r="AJL26" s="1943"/>
      <c r="AJM26" s="1943"/>
      <c r="AJN26" s="1943"/>
      <c r="AJO26" s="1943"/>
      <c r="AJP26" s="1943"/>
      <c r="AJQ26" s="1943"/>
      <c r="AJR26" s="1943"/>
      <c r="AJS26" s="1943"/>
      <c r="AJT26" s="1943"/>
      <c r="AJU26" s="1943"/>
      <c r="AJV26" s="1943"/>
      <c r="AJW26" s="1943"/>
      <c r="AJX26" s="1943"/>
      <c r="AJY26" s="1943"/>
      <c r="AJZ26" s="1943"/>
      <c r="AKA26" s="1943"/>
      <c r="AKB26" s="1943"/>
      <c r="AKC26" s="1943"/>
      <c r="AKD26" s="1943"/>
      <c r="AKE26" s="1943"/>
      <c r="AKF26" s="1943"/>
      <c r="AKG26" s="1943"/>
      <c r="AKH26" s="1943"/>
      <c r="AKI26" s="1943"/>
      <c r="AKJ26" s="1943"/>
      <c r="AKK26" s="1943"/>
      <c r="AKL26" s="1943"/>
      <c r="AKM26" s="1943"/>
      <c r="AKN26" s="1943"/>
      <c r="AKO26" s="1943"/>
      <c r="AKP26" s="1943"/>
      <c r="AKQ26" s="1943"/>
      <c r="AKR26" s="1943"/>
      <c r="AKS26" s="1943"/>
      <c r="AKT26" s="1943"/>
      <c r="AKU26" s="1943"/>
      <c r="AKV26" s="1943"/>
      <c r="AKW26" s="1943"/>
      <c r="AKX26" s="1943"/>
      <c r="AKY26" s="1943"/>
      <c r="AKZ26" s="1943"/>
      <c r="ALA26" s="1943"/>
      <c r="ALB26" s="1943"/>
      <c r="ALC26" s="1943"/>
      <c r="ALD26" s="1943"/>
      <c r="ALE26" s="1943"/>
      <c r="ALF26" s="1943"/>
      <c r="ALG26" s="1943"/>
      <c r="ALH26" s="1943"/>
      <c r="ALI26" s="1943"/>
      <c r="ALJ26" s="1943"/>
      <c r="ALK26" s="1943"/>
      <c r="ALL26" s="1943"/>
      <c r="ALM26" s="1943"/>
      <c r="ALN26" s="1943"/>
      <c r="ALO26" s="1943"/>
      <c r="ALP26" s="1943"/>
      <c r="ALQ26" s="1943"/>
      <c r="ALR26" s="1943"/>
      <c r="ALS26" s="1943"/>
      <c r="ALT26" s="1943"/>
      <c r="ALU26" s="1943"/>
      <c r="ALV26" s="1943"/>
      <c r="ALW26" s="1943"/>
      <c r="ALX26" s="1943"/>
      <c r="ALY26" s="1943"/>
      <c r="ALZ26" s="1943"/>
      <c r="AMA26" s="1943"/>
      <c r="AMB26" s="1943"/>
      <c r="AMC26" s="1943"/>
      <c r="AMD26" s="1943"/>
      <c r="AME26" s="1943"/>
      <c r="AMF26" s="1943"/>
      <c r="AMG26" s="1943"/>
      <c r="AMH26" s="1943"/>
      <c r="AMI26" s="1943"/>
      <c r="AMJ26" s="1943"/>
    </row>
    <row r="27" spans="1:1024" s="1974" customFormat="1" ht="49.5" customHeight="1">
      <c r="A27" s="1975" t="s">
        <v>4927</v>
      </c>
      <c r="B27" s="1956" t="s">
        <v>8662</v>
      </c>
      <c r="C27" s="1963"/>
      <c r="D27" s="1956" t="s">
        <v>1642</v>
      </c>
      <c r="E27" s="2328"/>
      <c r="F27" s="1956" t="s">
        <v>2617</v>
      </c>
      <c r="G27" s="1945">
        <v>1</v>
      </c>
      <c r="H27" s="1970" t="s">
        <v>2761</v>
      </c>
      <c r="I27" s="1956" t="s">
        <v>4928</v>
      </c>
      <c r="J27" s="1956">
        <v>8</v>
      </c>
      <c r="K27" s="1956">
        <v>1.0999999999999999E-2</v>
      </c>
      <c r="L27" s="1945" t="s">
        <v>327</v>
      </c>
      <c r="M27" s="1169">
        <v>1795</v>
      </c>
      <c r="N27" s="1802">
        <v>2010</v>
      </c>
      <c r="O27" s="101"/>
      <c r="P27" s="1922"/>
      <c r="Q27" s="1161"/>
      <c r="R27" s="1942"/>
      <c r="S27" s="1943"/>
      <c r="T27" s="1922"/>
      <c r="U27" s="1922"/>
      <c r="V27" s="1922"/>
      <c r="W27" s="1943"/>
      <c r="X27" s="1943"/>
      <c r="Y27" s="1943"/>
      <c r="Z27" s="1943"/>
      <c r="AA27" s="1943"/>
      <c r="AB27" s="1943"/>
      <c r="AC27" s="1943"/>
      <c r="AD27" s="1943"/>
      <c r="AE27" s="1943"/>
      <c r="AF27" s="1943"/>
      <c r="AG27" s="1943"/>
      <c r="AH27" s="1943"/>
      <c r="AI27" s="1943"/>
      <c r="AJ27" s="1943"/>
      <c r="AK27" s="1943"/>
      <c r="AL27" s="1943"/>
      <c r="AM27" s="1943"/>
      <c r="AN27" s="1943"/>
      <c r="AO27" s="1943"/>
      <c r="AP27" s="1943"/>
      <c r="AQ27" s="1943"/>
      <c r="AR27" s="1943"/>
      <c r="AS27" s="1943"/>
      <c r="AT27" s="1943"/>
      <c r="AU27" s="1943"/>
      <c r="AV27" s="1943"/>
      <c r="AW27" s="1943"/>
      <c r="AX27" s="1943"/>
      <c r="AY27" s="1943"/>
      <c r="AZ27" s="1943"/>
      <c r="BA27" s="1943"/>
      <c r="BB27" s="1943"/>
      <c r="BC27" s="1943"/>
      <c r="BD27" s="1943"/>
      <c r="BE27" s="1943"/>
      <c r="BF27" s="1943"/>
      <c r="BG27" s="1943"/>
      <c r="BH27" s="1943"/>
      <c r="BI27" s="1943"/>
      <c r="BJ27" s="1943"/>
      <c r="BK27" s="1943"/>
      <c r="BL27" s="1943"/>
      <c r="BM27" s="1943"/>
      <c r="BN27" s="1943"/>
      <c r="BO27" s="1943"/>
      <c r="BP27" s="1943"/>
      <c r="BQ27" s="1943"/>
      <c r="BR27" s="1943"/>
      <c r="BS27" s="1943"/>
      <c r="BT27" s="1943"/>
      <c r="BU27" s="1943"/>
      <c r="BV27" s="1943"/>
      <c r="BW27" s="1943"/>
      <c r="BX27" s="1943"/>
      <c r="BY27" s="1943"/>
      <c r="BZ27" s="1943"/>
      <c r="CA27" s="1943"/>
      <c r="CB27" s="1943"/>
      <c r="CC27" s="1943"/>
      <c r="CD27" s="1943"/>
      <c r="CE27" s="1943"/>
      <c r="CF27" s="1943"/>
      <c r="CG27" s="1943"/>
      <c r="CH27" s="1943"/>
      <c r="CI27" s="1943"/>
      <c r="CJ27" s="1943"/>
      <c r="CK27" s="1943"/>
      <c r="CL27" s="1943"/>
      <c r="CM27" s="1943"/>
      <c r="CN27" s="1943"/>
      <c r="CO27" s="1943"/>
      <c r="CP27" s="1943"/>
      <c r="CQ27" s="1943"/>
      <c r="CR27" s="1943"/>
      <c r="CS27" s="1943"/>
      <c r="CT27" s="1943"/>
      <c r="CU27" s="1943"/>
      <c r="CV27" s="1943"/>
      <c r="CW27" s="1943"/>
      <c r="CX27" s="1943"/>
      <c r="CY27" s="1943"/>
      <c r="CZ27" s="1943"/>
      <c r="DA27" s="1943"/>
      <c r="DB27" s="1943"/>
      <c r="DC27" s="1943"/>
      <c r="DD27" s="1943"/>
      <c r="DE27" s="1943"/>
      <c r="DF27" s="1943"/>
      <c r="DG27" s="1943"/>
      <c r="DH27" s="1943"/>
      <c r="DI27" s="1943"/>
      <c r="DJ27" s="1943"/>
      <c r="DK27" s="1943"/>
      <c r="DL27" s="1943"/>
      <c r="DM27" s="1943"/>
      <c r="DN27" s="1943"/>
      <c r="DO27" s="1943"/>
      <c r="DP27" s="1943"/>
      <c r="DQ27" s="1943"/>
      <c r="DR27" s="1943"/>
      <c r="DS27" s="1943"/>
      <c r="DT27" s="1943"/>
      <c r="DU27" s="1943"/>
      <c r="DV27" s="1943"/>
      <c r="DW27" s="1943"/>
      <c r="DX27" s="1943"/>
      <c r="DY27" s="1943"/>
      <c r="DZ27" s="1943"/>
      <c r="EA27" s="1943"/>
      <c r="EB27" s="1943"/>
      <c r="EC27" s="1943"/>
      <c r="ED27" s="1943"/>
      <c r="EE27" s="1943"/>
      <c r="EF27" s="1943"/>
      <c r="EG27" s="1943"/>
      <c r="EH27" s="1943"/>
      <c r="EI27" s="1943"/>
      <c r="EJ27" s="1943"/>
      <c r="EK27" s="1943"/>
      <c r="EL27" s="1943"/>
      <c r="EM27" s="1943"/>
      <c r="EN27" s="1943"/>
      <c r="EO27" s="1943"/>
      <c r="EP27" s="1943"/>
      <c r="EQ27" s="1943"/>
      <c r="ER27" s="1943"/>
      <c r="ES27" s="1943"/>
      <c r="ET27" s="1943"/>
      <c r="EU27" s="1943"/>
      <c r="EV27" s="1943"/>
      <c r="EW27" s="1943"/>
      <c r="EX27" s="1943"/>
      <c r="EY27" s="1943"/>
      <c r="EZ27" s="1943"/>
      <c r="FA27" s="1943"/>
      <c r="FB27" s="1943"/>
      <c r="FC27" s="1943"/>
      <c r="FD27" s="1943"/>
      <c r="FE27" s="1943"/>
      <c r="FF27" s="1943"/>
      <c r="FG27" s="1943"/>
      <c r="FH27" s="1943"/>
      <c r="FI27" s="1943"/>
      <c r="FJ27" s="1943"/>
      <c r="FK27" s="1943"/>
      <c r="FL27" s="1943"/>
      <c r="FM27" s="1943"/>
      <c r="FN27" s="1943"/>
      <c r="FO27" s="1943"/>
      <c r="FP27" s="1943"/>
      <c r="FQ27" s="1943"/>
      <c r="FR27" s="1943"/>
      <c r="FS27" s="1943"/>
      <c r="FT27" s="1943"/>
      <c r="FU27" s="1943"/>
      <c r="FV27" s="1943"/>
      <c r="FW27" s="1943"/>
      <c r="FX27" s="1943"/>
      <c r="FY27" s="1943"/>
      <c r="FZ27" s="1943"/>
      <c r="GA27" s="1943"/>
      <c r="GB27" s="1943"/>
      <c r="GC27" s="1943"/>
      <c r="GD27" s="1943"/>
      <c r="GE27" s="1943"/>
      <c r="GF27" s="1943"/>
      <c r="GG27" s="1943"/>
      <c r="GH27" s="1943"/>
      <c r="GI27" s="1943"/>
      <c r="GJ27" s="1943"/>
      <c r="GK27" s="1943"/>
      <c r="GL27" s="1943"/>
      <c r="GM27" s="1943"/>
      <c r="GN27" s="1943"/>
      <c r="GO27" s="1943"/>
      <c r="GP27" s="1943"/>
      <c r="GQ27" s="1943"/>
      <c r="GR27" s="1943"/>
      <c r="GS27" s="1943"/>
      <c r="GT27" s="1943"/>
      <c r="GU27" s="1943"/>
      <c r="GV27" s="1943"/>
      <c r="GW27" s="1943"/>
      <c r="GX27" s="1943"/>
      <c r="GY27" s="1943"/>
      <c r="GZ27" s="1943"/>
      <c r="HA27" s="1943"/>
      <c r="HB27" s="1943"/>
      <c r="HC27" s="1943"/>
      <c r="HD27" s="1943"/>
      <c r="HE27" s="1943"/>
      <c r="HF27" s="1943"/>
      <c r="HG27" s="1943"/>
      <c r="HH27" s="1943"/>
      <c r="HI27" s="1943"/>
      <c r="HJ27" s="1943"/>
      <c r="HK27" s="1943"/>
      <c r="HL27" s="1943"/>
      <c r="HM27" s="1943"/>
      <c r="HN27" s="1943"/>
      <c r="HO27" s="1943"/>
      <c r="HP27" s="1943"/>
      <c r="HQ27" s="1943"/>
      <c r="HR27" s="1943"/>
      <c r="HS27" s="1943"/>
      <c r="HT27" s="1943"/>
      <c r="HU27" s="1943"/>
      <c r="HV27" s="1943"/>
      <c r="HW27" s="1943"/>
      <c r="HX27" s="1943"/>
      <c r="HY27" s="1943"/>
      <c r="HZ27" s="1943"/>
      <c r="IA27" s="1943"/>
      <c r="IB27" s="1943"/>
      <c r="IC27" s="1943"/>
      <c r="ID27" s="1943"/>
      <c r="IE27" s="1943"/>
      <c r="IF27" s="1943"/>
      <c r="IG27" s="1943"/>
      <c r="IH27" s="1943"/>
      <c r="II27" s="1943"/>
      <c r="IJ27" s="1943"/>
      <c r="IK27" s="1943"/>
      <c r="IL27" s="1943"/>
      <c r="IM27" s="1943"/>
      <c r="IN27" s="1943"/>
      <c r="IO27" s="1943"/>
      <c r="IP27" s="1943"/>
      <c r="IQ27" s="1943"/>
      <c r="IR27" s="1943"/>
      <c r="IS27" s="1943"/>
      <c r="IT27" s="1943"/>
      <c r="IU27" s="1943"/>
      <c r="IV27" s="1943"/>
      <c r="IW27" s="1943"/>
      <c r="IX27" s="1943"/>
      <c r="IY27" s="1943"/>
      <c r="IZ27" s="1943"/>
      <c r="JA27" s="1943"/>
      <c r="JB27" s="1943"/>
      <c r="JC27" s="1943"/>
      <c r="JD27" s="1943"/>
      <c r="JE27" s="1943"/>
      <c r="JF27" s="1943"/>
      <c r="JG27" s="1943"/>
      <c r="JH27" s="1943"/>
      <c r="JI27" s="1943"/>
      <c r="JJ27" s="1943"/>
      <c r="JK27" s="1943"/>
      <c r="JL27" s="1943"/>
      <c r="JM27" s="1943"/>
      <c r="JN27" s="1943"/>
      <c r="JO27" s="1943"/>
      <c r="JP27" s="1943"/>
      <c r="JQ27" s="1943"/>
      <c r="JR27" s="1943"/>
      <c r="JS27" s="1943"/>
      <c r="JT27" s="1943"/>
      <c r="JU27" s="1943"/>
      <c r="JV27" s="1943"/>
      <c r="JW27" s="1943"/>
      <c r="JX27" s="1943"/>
      <c r="JY27" s="1943"/>
      <c r="JZ27" s="1943"/>
      <c r="KA27" s="1943"/>
      <c r="KB27" s="1943"/>
      <c r="KC27" s="1943"/>
      <c r="KD27" s="1943"/>
      <c r="KE27" s="1943"/>
      <c r="KF27" s="1943"/>
      <c r="KG27" s="1943"/>
      <c r="KH27" s="1943"/>
      <c r="KI27" s="1943"/>
      <c r="KJ27" s="1943"/>
      <c r="KK27" s="1943"/>
      <c r="KL27" s="1943"/>
      <c r="KM27" s="1943"/>
      <c r="KN27" s="1943"/>
      <c r="KO27" s="1943"/>
      <c r="KP27" s="1943"/>
      <c r="KQ27" s="1943"/>
      <c r="KR27" s="1943"/>
      <c r="KS27" s="1943"/>
      <c r="KT27" s="1943"/>
      <c r="KU27" s="1943"/>
      <c r="KV27" s="1943"/>
      <c r="KW27" s="1943"/>
      <c r="KX27" s="1943"/>
      <c r="KY27" s="1943"/>
      <c r="KZ27" s="1943"/>
      <c r="LA27" s="1943"/>
      <c r="LB27" s="1943"/>
      <c r="LC27" s="1943"/>
      <c r="LD27" s="1943"/>
      <c r="LE27" s="1943"/>
      <c r="LF27" s="1943"/>
      <c r="LG27" s="1943"/>
      <c r="LH27" s="1943"/>
      <c r="LI27" s="1943"/>
      <c r="LJ27" s="1943"/>
      <c r="LK27" s="1943"/>
      <c r="LL27" s="1943"/>
      <c r="LM27" s="1943"/>
      <c r="LN27" s="1943"/>
      <c r="LO27" s="1943"/>
      <c r="LP27" s="1943"/>
      <c r="LQ27" s="1943"/>
      <c r="LR27" s="1943"/>
      <c r="LS27" s="1943"/>
      <c r="LT27" s="1943"/>
      <c r="LU27" s="1943"/>
      <c r="LV27" s="1943"/>
      <c r="LW27" s="1943"/>
      <c r="LX27" s="1943"/>
      <c r="LY27" s="1943"/>
      <c r="LZ27" s="1943"/>
      <c r="MA27" s="1943"/>
      <c r="MB27" s="1943"/>
      <c r="MC27" s="1943"/>
      <c r="MD27" s="1943"/>
      <c r="ME27" s="1943"/>
      <c r="MF27" s="1943"/>
      <c r="MG27" s="1943"/>
      <c r="MH27" s="1943"/>
      <c r="MI27" s="1943"/>
      <c r="MJ27" s="1943"/>
      <c r="MK27" s="1943"/>
      <c r="ML27" s="1943"/>
      <c r="MM27" s="1943"/>
      <c r="MN27" s="1943"/>
      <c r="MO27" s="1943"/>
      <c r="MP27" s="1943"/>
      <c r="MQ27" s="1943"/>
      <c r="MR27" s="1943"/>
      <c r="MS27" s="1943"/>
      <c r="MT27" s="1943"/>
      <c r="MU27" s="1943"/>
      <c r="MV27" s="1943"/>
      <c r="MW27" s="1943"/>
      <c r="MX27" s="1943"/>
      <c r="MY27" s="1943"/>
      <c r="MZ27" s="1943"/>
      <c r="NA27" s="1943"/>
      <c r="NB27" s="1943"/>
      <c r="NC27" s="1943"/>
      <c r="ND27" s="1943"/>
      <c r="NE27" s="1943"/>
      <c r="NF27" s="1943"/>
      <c r="NG27" s="1943"/>
      <c r="NH27" s="1943"/>
      <c r="NI27" s="1943"/>
      <c r="NJ27" s="1943"/>
      <c r="NK27" s="1943"/>
      <c r="NL27" s="1943"/>
      <c r="NM27" s="1943"/>
      <c r="NN27" s="1943"/>
      <c r="NO27" s="1943"/>
      <c r="NP27" s="1943"/>
      <c r="NQ27" s="1943"/>
      <c r="NR27" s="1943"/>
      <c r="NS27" s="1943"/>
      <c r="NT27" s="1943"/>
      <c r="NU27" s="1943"/>
      <c r="NV27" s="1943"/>
      <c r="NW27" s="1943"/>
      <c r="NX27" s="1943"/>
      <c r="NY27" s="1943"/>
      <c r="NZ27" s="1943"/>
      <c r="OA27" s="1943"/>
      <c r="OB27" s="1943"/>
      <c r="OC27" s="1943"/>
      <c r="OD27" s="1943"/>
      <c r="OE27" s="1943"/>
      <c r="OF27" s="1943"/>
      <c r="OG27" s="1943"/>
      <c r="OH27" s="1943"/>
      <c r="OI27" s="1943"/>
      <c r="OJ27" s="1943"/>
      <c r="OK27" s="1943"/>
      <c r="OL27" s="1943"/>
      <c r="OM27" s="1943"/>
      <c r="ON27" s="1943"/>
      <c r="OO27" s="1943"/>
      <c r="OP27" s="1943"/>
      <c r="OQ27" s="1943"/>
      <c r="OR27" s="1943"/>
      <c r="OS27" s="1943"/>
      <c r="OT27" s="1943"/>
      <c r="OU27" s="1943"/>
      <c r="OV27" s="1943"/>
      <c r="OW27" s="1943"/>
      <c r="OX27" s="1943"/>
      <c r="OY27" s="1943"/>
      <c r="OZ27" s="1943"/>
      <c r="PA27" s="1943"/>
      <c r="PB27" s="1943"/>
      <c r="PC27" s="1943"/>
      <c r="PD27" s="1943"/>
      <c r="PE27" s="1943"/>
      <c r="PF27" s="1943"/>
      <c r="PG27" s="1943"/>
      <c r="PH27" s="1943"/>
      <c r="PI27" s="1943"/>
      <c r="PJ27" s="1943"/>
      <c r="PK27" s="1943"/>
      <c r="PL27" s="1943"/>
      <c r="PM27" s="1943"/>
      <c r="PN27" s="1943"/>
      <c r="PO27" s="1943"/>
      <c r="PP27" s="1943"/>
      <c r="PQ27" s="1943"/>
      <c r="PR27" s="1943"/>
      <c r="PS27" s="1943"/>
      <c r="PT27" s="1943"/>
      <c r="PU27" s="1943"/>
      <c r="PV27" s="1943"/>
      <c r="PW27" s="1943"/>
      <c r="PX27" s="1943"/>
      <c r="PY27" s="1943"/>
      <c r="PZ27" s="1943"/>
      <c r="QA27" s="1943"/>
      <c r="QB27" s="1943"/>
      <c r="QC27" s="1943"/>
      <c r="QD27" s="1943"/>
      <c r="QE27" s="1943"/>
      <c r="QF27" s="1943"/>
      <c r="QG27" s="1943"/>
      <c r="QH27" s="1943"/>
      <c r="QI27" s="1943"/>
      <c r="QJ27" s="1943"/>
      <c r="QK27" s="1943"/>
      <c r="QL27" s="1943"/>
      <c r="QM27" s="1943"/>
      <c r="QN27" s="1943"/>
      <c r="QO27" s="1943"/>
      <c r="QP27" s="1943"/>
      <c r="QQ27" s="1943"/>
      <c r="QR27" s="1943"/>
      <c r="QS27" s="1943"/>
      <c r="QT27" s="1943"/>
      <c r="QU27" s="1943"/>
      <c r="QV27" s="1943"/>
      <c r="QW27" s="1943"/>
      <c r="QX27" s="1943"/>
      <c r="QY27" s="1943"/>
      <c r="QZ27" s="1943"/>
      <c r="RA27" s="1943"/>
      <c r="RB27" s="1943"/>
      <c r="RC27" s="1943"/>
      <c r="RD27" s="1943"/>
      <c r="RE27" s="1943"/>
      <c r="RF27" s="1943"/>
      <c r="RG27" s="1943"/>
      <c r="RH27" s="1943"/>
      <c r="RI27" s="1943"/>
      <c r="RJ27" s="1943"/>
      <c r="RK27" s="1943"/>
      <c r="RL27" s="1943"/>
      <c r="RM27" s="1943"/>
      <c r="RN27" s="1943"/>
      <c r="RO27" s="1943"/>
      <c r="RP27" s="1943"/>
      <c r="RQ27" s="1943"/>
      <c r="RR27" s="1943"/>
      <c r="RS27" s="1943"/>
      <c r="RT27" s="1943"/>
      <c r="RU27" s="1943"/>
      <c r="RV27" s="1943"/>
      <c r="RW27" s="1943"/>
      <c r="RX27" s="1943"/>
      <c r="RY27" s="1943"/>
      <c r="RZ27" s="1943"/>
      <c r="SA27" s="1943"/>
      <c r="SB27" s="1943"/>
      <c r="SC27" s="1943"/>
      <c r="SD27" s="1943"/>
      <c r="SE27" s="1943"/>
      <c r="SF27" s="1943"/>
      <c r="SG27" s="1943"/>
      <c r="SH27" s="1943"/>
      <c r="SI27" s="1943"/>
      <c r="SJ27" s="1943"/>
      <c r="SK27" s="1943"/>
      <c r="SL27" s="1943"/>
      <c r="SM27" s="1943"/>
      <c r="SN27" s="1943"/>
      <c r="SO27" s="1943"/>
      <c r="SP27" s="1943"/>
      <c r="SQ27" s="1943"/>
      <c r="SR27" s="1943"/>
      <c r="SS27" s="1943"/>
      <c r="ST27" s="1943"/>
      <c r="SU27" s="1943"/>
      <c r="SV27" s="1943"/>
      <c r="SW27" s="1943"/>
      <c r="SX27" s="1943"/>
      <c r="SY27" s="1943"/>
      <c r="SZ27" s="1943"/>
      <c r="TA27" s="1943"/>
      <c r="TB27" s="1943"/>
      <c r="TC27" s="1943"/>
      <c r="TD27" s="1943"/>
      <c r="TE27" s="1943"/>
      <c r="TF27" s="1943"/>
      <c r="TG27" s="1943"/>
      <c r="TH27" s="1943"/>
      <c r="TI27" s="1943"/>
      <c r="TJ27" s="1943"/>
      <c r="TK27" s="1943"/>
      <c r="TL27" s="1943"/>
      <c r="TM27" s="1943"/>
      <c r="TN27" s="1943"/>
      <c r="TO27" s="1943"/>
      <c r="TP27" s="1943"/>
      <c r="TQ27" s="1943"/>
      <c r="TR27" s="1943"/>
      <c r="TS27" s="1943"/>
      <c r="TT27" s="1943"/>
      <c r="TU27" s="1943"/>
      <c r="TV27" s="1943"/>
      <c r="TW27" s="1943"/>
      <c r="TX27" s="1943"/>
      <c r="TY27" s="1943"/>
      <c r="TZ27" s="1943"/>
      <c r="UA27" s="1943"/>
      <c r="UB27" s="1943"/>
      <c r="UC27" s="1943"/>
      <c r="UD27" s="1943"/>
      <c r="UE27" s="1943"/>
      <c r="UF27" s="1943"/>
      <c r="UG27" s="1943"/>
      <c r="UH27" s="1943"/>
      <c r="UI27" s="1943"/>
      <c r="UJ27" s="1943"/>
      <c r="UK27" s="1943"/>
      <c r="UL27" s="1943"/>
      <c r="UM27" s="1943"/>
      <c r="UN27" s="1943"/>
      <c r="UO27" s="1943"/>
      <c r="UP27" s="1943"/>
      <c r="UQ27" s="1943"/>
      <c r="UR27" s="1943"/>
      <c r="US27" s="1943"/>
      <c r="UT27" s="1943"/>
      <c r="UU27" s="1943"/>
      <c r="UV27" s="1943"/>
      <c r="UW27" s="1943"/>
      <c r="UX27" s="1943"/>
      <c r="UY27" s="1943"/>
      <c r="UZ27" s="1943"/>
      <c r="VA27" s="1943"/>
      <c r="VB27" s="1943"/>
      <c r="VC27" s="1943"/>
      <c r="VD27" s="1943"/>
      <c r="VE27" s="1943"/>
      <c r="VF27" s="1943"/>
      <c r="VG27" s="1943"/>
      <c r="VH27" s="1943"/>
      <c r="VI27" s="1943"/>
      <c r="VJ27" s="1943"/>
      <c r="VK27" s="1943"/>
      <c r="VL27" s="1943"/>
      <c r="VM27" s="1943"/>
      <c r="VN27" s="1943"/>
      <c r="VO27" s="1943"/>
      <c r="VP27" s="1943"/>
      <c r="VQ27" s="1943"/>
      <c r="VR27" s="1943"/>
      <c r="VS27" s="1943"/>
      <c r="VT27" s="1943"/>
      <c r="VU27" s="1943"/>
      <c r="VV27" s="1943"/>
      <c r="VW27" s="1943"/>
      <c r="VX27" s="1943"/>
      <c r="VY27" s="1943"/>
      <c r="VZ27" s="1943"/>
      <c r="WA27" s="1943"/>
      <c r="WB27" s="1943"/>
      <c r="WC27" s="1943"/>
      <c r="WD27" s="1943"/>
      <c r="WE27" s="1943"/>
      <c r="WF27" s="1943"/>
      <c r="WG27" s="1943"/>
      <c r="WH27" s="1943"/>
      <c r="WI27" s="1943"/>
      <c r="WJ27" s="1943"/>
      <c r="WK27" s="1943"/>
      <c r="WL27" s="1943"/>
      <c r="WM27" s="1943"/>
      <c r="WN27" s="1943"/>
      <c r="WO27" s="1943"/>
      <c r="WP27" s="1943"/>
      <c r="WQ27" s="1943"/>
      <c r="WR27" s="1943"/>
      <c r="WS27" s="1943"/>
      <c r="WT27" s="1943"/>
      <c r="WU27" s="1943"/>
      <c r="WV27" s="1943"/>
      <c r="WW27" s="1943"/>
      <c r="WX27" s="1943"/>
      <c r="WY27" s="1943"/>
      <c r="WZ27" s="1943"/>
      <c r="XA27" s="1943"/>
      <c r="XB27" s="1943"/>
      <c r="XC27" s="1943"/>
      <c r="XD27" s="1943"/>
      <c r="XE27" s="1943"/>
      <c r="XF27" s="1943"/>
      <c r="XG27" s="1943"/>
      <c r="XH27" s="1943"/>
      <c r="XI27" s="1943"/>
      <c r="XJ27" s="1943"/>
      <c r="XK27" s="1943"/>
      <c r="XL27" s="1943"/>
      <c r="XM27" s="1943"/>
      <c r="XN27" s="1943"/>
      <c r="XO27" s="1943"/>
      <c r="XP27" s="1943"/>
      <c r="XQ27" s="1943"/>
      <c r="XR27" s="1943"/>
      <c r="XS27" s="1943"/>
      <c r="XT27" s="1943"/>
      <c r="XU27" s="1943"/>
      <c r="XV27" s="1943"/>
      <c r="XW27" s="1943"/>
      <c r="XX27" s="1943"/>
      <c r="XY27" s="1943"/>
      <c r="XZ27" s="1943"/>
      <c r="YA27" s="1943"/>
      <c r="YB27" s="1943"/>
      <c r="YC27" s="1943"/>
      <c r="YD27" s="1943"/>
      <c r="YE27" s="1943"/>
      <c r="YF27" s="1943"/>
      <c r="YG27" s="1943"/>
      <c r="YH27" s="1943"/>
      <c r="YI27" s="1943"/>
      <c r="YJ27" s="1943"/>
      <c r="YK27" s="1943"/>
      <c r="YL27" s="1943"/>
      <c r="YM27" s="1943"/>
      <c r="YN27" s="1943"/>
      <c r="YO27" s="1943"/>
      <c r="YP27" s="1943"/>
      <c r="YQ27" s="1943"/>
      <c r="YR27" s="1943"/>
      <c r="YS27" s="1943"/>
      <c r="YT27" s="1943"/>
      <c r="YU27" s="1943"/>
      <c r="YV27" s="1943"/>
      <c r="YW27" s="1943"/>
      <c r="YX27" s="1943"/>
      <c r="YY27" s="1943"/>
      <c r="YZ27" s="1943"/>
      <c r="ZA27" s="1943"/>
      <c r="ZB27" s="1943"/>
      <c r="ZC27" s="1943"/>
      <c r="ZD27" s="1943"/>
      <c r="ZE27" s="1943"/>
      <c r="ZF27" s="1943"/>
      <c r="ZG27" s="1943"/>
      <c r="ZH27" s="1943"/>
      <c r="ZI27" s="1943"/>
      <c r="ZJ27" s="1943"/>
      <c r="ZK27" s="1943"/>
      <c r="ZL27" s="1943"/>
      <c r="ZM27" s="1943"/>
      <c r="ZN27" s="1943"/>
      <c r="ZO27" s="1943"/>
      <c r="ZP27" s="1943"/>
      <c r="ZQ27" s="1943"/>
      <c r="ZR27" s="1943"/>
      <c r="ZS27" s="1943"/>
      <c r="ZT27" s="1943"/>
      <c r="ZU27" s="1943"/>
      <c r="ZV27" s="1943"/>
      <c r="ZW27" s="1943"/>
      <c r="ZX27" s="1943"/>
      <c r="ZY27" s="1943"/>
      <c r="ZZ27" s="1943"/>
      <c r="AAA27" s="1943"/>
      <c r="AAB27" s="1943"/>
      <c r="AAC27" s="1943"/>
      <c r="AAD27" s="1943"/>
      <c r="AAE27" s="1943"/>
      <c r="AAF27" s="1943"/>
      <c r="AAG27" s="1943"/>
      <c r="AAH27" s="1943"/>
      <c r="AAI27" s="1943"/>
      <c r="AAJ27" s="1943"/>
      <c r="AAK27" s="1943"/>
      <c r="AAL27" s="1943"/>
      <c r="AAM27" s="1943"/>
      <c r="AAN27" s="1943"/>
      <c r="AAO27" s="1943"/>
      <c r="AAP27" s="1943"/>
      <c r="AAQ27" s="1943"/>
      <c r="AAR27" s="1943"/>
      <c r="AAS27" s="1943"/>
      <c r="AAT27" s="1943"/>
      <c r="AAU27" s="1943"/>
      <c r="AAV27" s="1943"/>
      <c r="AAW27" s="1943"/>
      <c r="AAX27" s="1943"/>
      <c r="AAY27" s="1943"/>
      <c r="AAZ27" s="1943"/>
      <c r="ABA27" s="1943"/>
      <c r="ABB27" s="1943"/>
      <c r="ABC27" s="1943"/>
      <c r="ABD27" s="1943"/>
      <c r="ABE27" s="1943"/>
      <c r="ABF27" s="1943"/>
      <c r="ABG27" s="1943"/>
      <c r="ABH27" s="1943"/>
      <c r="ABI27" s="1943"/>
      <c r="ABJ27" s="1943"/>
      <c r="ABK27" s="1943"/>
      <c r="ABL27" s="1943"/>
      <c r="ABM27" s="1943"/>
      <c r="ABN27" s="1943"/>
      <c r="ABO27" s="1943"/>
      <c r="ABP27" s="1943"/>
      <c r="ABQ27" s="1943"/>
      <c r="ABR27" s="1943"/>
      <c r="ABS27" s="1943"/>
      <c r="ABT27" s="1943"/>
      <c r="ABU27" s="1943"/>
      <c r="ABV27" s="1943"/>
      <c r="ABW27" s="1943"/>
      <c r="ABX27" s="1943"/>
      <c r="ABY27" s="1943"/>
      <c r="ABZ27" s="1943"/>
      <c r="ACA27" s="1943"/>
      <c r="ACB27" s="1943"/>
      <c r="ACC27" s="1943"/>
      <c r="ACD27" s="1943"/>
      <c r="ACE27" s="1943"/>
      <c r="ACF27" s="1943"/>
      <c r="ACG27" s="1943"/>
      <c r="ACH27" s="1943"/>
      <c r="ACI27" s="1943"/>
      <c r="ACJ27" s="1943"/>
      <c r="ACK27" s="1943"/>
      <c r="ACL27" s="1943"/>
      <c r="ACM27" s="1943"/>
      <c r="ACN27" s="1943"/>
      <c r="ACO27" s="1943"/>
      <c r="ACP27" s="1943"/>
      <c r="ACQ27" s="1943"/>
      <c r="ACR27" s="1943"/>
      <c r="ACS27" s="1943"/>
      <c r="ACT27" s="1943"/>
      <c r="ACU27" s="1943"/>
      <c r="ACV27" s="1943"/>
      <c r="ACW27" s="1943"/>
      <c r="ACX27" s="1943"/>
      <c r="ACY27" s="1943"/>
      <c r="ACZ27" s="1943"/>
      <c r="ADA27" s="1943"/>
      <c r="ADB27" s="1943"/>
      <c r="ADC27" s="1943"/>
      <c r="ADD27" s="1943"/>
      <c r="ADE27" s="1943"/>
      <c r="ADF27" s="1943"/>
      <c r="ADG27" s="1943"/>
      <c r="ADH27" s="1943"/>
      <c r="ADI27" s="1943"/>
      <c r="ADJ27" s="1943"/>
      <c r="ADK27" s="1943"/>
      <c r="ADL27" s="1943"/>
      <c r="ADM27" s="1943"/>
      <c r="ADN27" s="1943"/>
      <c r="ADO27" s="1943"/>
      <c r="ADP27" s="1943"/>
      <c r="ADQ27" s="1943"/>
      <c r="ADR27" s="1943"/>
      <c r="ADS27" s="1943"/>
      <c r="ADT27" s="1943"/>
      <c r="ADU27" s="1943"/>
      <c r="ADV27" s="1943"/>
      <c r="ADW27" s="1943"/>
      <c r="ADX27" s="1943"/>
      <c r="ADY27" s="1943"/>
      <c r="ADZ27" s="1943"/>
      <c r="AEA27" s="1943"/>
      <c r="AEB27" s="1943"/>
      <c r="AEC27" s="1943"/>
      <c r="AED27" s="1943"/>
      <c r="AEE27" s="1943"/>
      <c r="AEF27" s="1943"/>
      <c r="AEG27" s="1943"/>
      <c r="AEH27" s="1943"/>
      <c r="AEI27" s="1943"/>
      <c r="AEJ27" s="1943"/>
      <c r="AEK27" s="1943"/>
      <c r="AEL27" s="1943"/>
      <c r="AEM27" s="1943"/>
      <c r="AEN27" s="1943"/>
      <c r="AEO27" s="1943"/>
      <c r="AEP27" s="1943"/>
      <c r="AEQ27" s="1943"/>
      <c r="AER27" s="1943"/>
      <c r="AES27" s="1943"/>
      <c r="AET27" s="1943"/>
      <c r="AEU27" s="1943"/>
      <c r="AEV27" s="1943"/>
      <c r="AEW27" s="1943"/>
      <c r="AEX27" s="1943"/>
      <c r="AEY27" s="1943"/>
      <c r="AEZ27" s="1943"/>
      <c r="AFA27" s="1943"/>
      <c r="AFB27" s="1943"/>
      <c r="AFC27" s="1943"/>
      <c r="AFD27" s="1943"/>
      <c r="AFE27" s="1943"/>
      <c r="AFF27" s="1943"/>
      <c r="AFG27" s="1943"/>
      <c r="AFH27" s="1943"/>
      <c r="AFI27" s="1943"/>
      <c r="AFJ27" s="1943"/>
      <c r="AFK27" s="1943"/>
      <c r="AFL27" s="1943"/>
      <c r="AFM27" s="1943"/>
      <c r="AFN27" s="1943"/>
      <c r="AFO27" s="1943"/>
      <c r="AFP27" s="1943"/>
      <c r="AFQ27" s="1943"/>
      <c r="AFR27" s="1943"/>
      <c r="AFS27" s="1943"/>
      <c r="AFT27" s="1943"/>
      <c r="AFU27" s="1943"/>
      <c r="AFV27" s="1943"/>
      <c r="AFW27" s="1943"/>
      <c r="AFX27" s="1943"/>
      <c r="AFY27" s="1943"/>
      <c r="AFZ27" s="1943"/>
      <c r="AGA27" s="1943"/>
      <c r="AGB27" s="1943"/>
      <c r="AGC27" s="1943"/>
      <c r="AGD27" s="1943"/>
      <c r="AGE27" s="1943"/>
      <c r="AGF27" s="1943"/>
      <c r="AGG27" s="1943"/>
      <c r="AGH27" s="1943"/>
      <c r="AGI27" s="1943"/>
      <c r="AGJ27" s="1943"/>
      <c r="AGK27" s="1943"/>
      <c r="AGL27" s="1943"/>
      <c r="AGM27" s="1943"/>
      <c r="AGN27" s="1943"/>
      <c r="AGO27" s="1943"/>
      <c r="AGP27" s="1943"/>
      <c r="AGQ27" s="1943"/>
      <c r="AGR27" s="1943"/>
      <c r="AGS27" s="1943"/>
      <c r="AGT27" s="1943"/>
      <c r="AGU27" s="1943"/>
      <c r="AGV27" s="1943"/>
      <c r="AGW27" s="1943"/>
      <c r="AGX27" s="1943"/>
      <c r="AGY27" s="1943"/>
      <c r="AGZ27" s="1943"/>
      <c r="AHA27" s="1943"/>
      <c r="AHB27" s="1943"/>
      <c r="AHC27" s="1943"/>
      <c r="AHD27" s="1943"/>
      <c r="AHE27" s="1943"/>
      <c r="AHF27" s="1943"/>
      <c r="AHG27" s="1943"/>
      <c r="AHH27" s="1943"/>
      <c r="AHI27" s="1943"/>
      <c r="AHJ27" s="1943"/>
      <c r="AHK27" s="1943"/>
      <c r="AHL27" s="1943"/>
      <c r="AHM27" s="1943"/>
      <c r="AHN27" s="1943"/>
      <c r="AHO27" s="1943"/>
      <c r="AHP27" s="1943"/>
      <c r="AHQ27" s="1943"/>
      <c r="AHR27" s="1943"/>
      <c r="AHS27" s="1943"/>
      <c r="AHT27" s="1943"/>
      <c r="AHU27" s="1943"/>
      <c r="AHV27" s="1943"/>
      <c r="AHW27" s="1943"/>
      <c r="AHX27" s="1943"/>
      <c r="AHY27" s="1943"/>
      <c r="AHZ27" s="1943"/>
      <c r="AIA27" s="1943"/>
      <c r="AIB27" s="1943"/>
      <c r="AIC27" s="1943"/>
      <c r="AID27" s="1943"/>
      <c r="AIE27" s="1943"/>
      <c r="AIF27" s="1943"/>
      <c r="AIG27" s="1943"/>
      <c r="AIH27" s="1943"/>
      <c r="AII27" s="1943"/>
      <c r="AIJ27" s="1943"/>
      <c r="AIK27" s="1943"/>
      <c r="AIL27" s="1943"/>
      <c r="AIM27" s="1943"/>
      <c r="AIN27" s="1943"/>
      <c r="AIO27" s="1943"/>
      <c r="AIP27" s="1943"/>
      <c r="AIQ27" s="1943"/>
      <c r="AIR27" s="1943"/>
      <c r="AIS27" s="1943"/>
      <c r="AIT27" s="1943"/>
      <c r="AIU27" s="1943"/>
      <c r="AIV27" s="1943"/>
      <c r="AIW27" s="1943"/>
      <c r="AIX27" s="1943"/>
      <c r="AIY27" s="1943"/>
      <c r="AIZ27" s="1943"/>
      <c r="AJA27" s="1943"/>
      <c r="AJB27" s="1943"/>
      <c r="AJC27" s="1943"/>
      <c r="AJD27" s="1943"/>
      <c r="AJE27" s="1943"/>
      <c r="AJF27" s="1943"/>
      <c r="AJG27" s="1943"/>
      <c r="AJH27" s="1943"/>
      <c r="AJI27" s="1943"/>
      <c r="AJJ27" s="1943"/>
      <c r="AJK27" s="1943"/>
      <c r="AJL27" s="1943"/>
      <c r="AJM27" s="1943"/>
      <c r="AJN27" s="1943"/>
      <c r="AJO27" s="1943"/>
      <c r="AJP27" s="1943"/>
      <c r="AJQ27" s="1943"/>
      <c r="AJR27" s="1943"/>
      <c r="AJS27" s="1943"/>
      <c r="AJT27" s="1943"/>
      <c r="AJU27" s="1943"/>
      <c r="AJV27" s="1943"/>
      <c r="AJW27" s="1943"/>
      <c r="AJX27" s="1943"/>
      <c r="AJY27" s="1943"/>
      <c r="AJZ27" s="1943"/>
      <c r="AKA27" s="1943"/>
      <c r="AKB27" s="1943"/>
      <c r="AKC27" s="1943"/>
      <c r="AKD27" s="1943"/>
      <c r="AKE27" s="1943"/>
      <c r="AKF27" s="1943"/>
      <c r="AKG27" s="1943"/>
      <c r="AKH27" s="1943"/>
      <c r="AKI27" s="1943"/>
      <c r="AKJ27" s="1943"/>
      <c r="AKK27" s="1943"/>
      <c r="AKL27" s="1943"/>
      <c r="AKM27" s="1943"/>
      <c r="AKN27" s="1943"/>
      <c r="AKO27" s="1943"/>
      <c r="AKP27" s="1943"/>
      <c r="AKQ27" s="1943"/>
      <c r="AKR27" s="1943"/>
      <c r="AKS27" s="1943"/>
      <c r="AKT27" s="1943"/>
      <c r="AKU27" s="1943"/>
      <c r="AKV27" s="1943"/>
      <c r="AKW27" s="1943"/>
      <c r="AKX27" s="1943"/>
      <c r="AKY27" s="1943"/>
      <c r="AKZ27" s="1943"/>
      <c r="ALA27" s="1943"/>
      <c r="ALB27" s="1943"/>
      <c r="ALC27" s="1943"/>
      <c r="ALD27" s="1943"/>
      <c r="ALE27" s="1943"/>
      <c r="ALF27" s="1943"/>
      <c r="ALG27" s="1943"/>
      <c r="ALH27" s="1943"/>
      <c r="ALI27" s="1943"/>
      <c r="ALJ27" s="1943"/>
      <c r="ALK27" s="1943"/>
      <c r="ALL27" s="1943"/>
      <c r="ALM27" s="1943"/>
      <c r="ALN27" s="1943"/>
      <c r="ALO27" s="1943"/>
      <c r="ALP27" s="1943"/>
      <c r="ALQ27" s="1943"/>
      <c r="ALR27" s="1943"/>
      <c r="ALS27" s="1943"/>
      <c r="ALT27" s="1943"/>
      <c r="ALU27" s="1943"/>
      <c r="ALV27" s="1943"/>
      <c r="ALW27" s="1943"/>
      <c r="ALX27" s="1943"/>
      <c r="ALY27" s="1943"/>
      <c r="ALZ27" s="1943"/>
      <c r="AMA27" s="1943"/>
      <c r="AMB27" s="1943"/>
      <c r="AMC27" s="1943"/>
      <c r="AMD27" s="1943"/>
      <c r="AME27" s="1943"/>
      <c r="AMF27" s="1943"/>
      <c r="AMG27" s="1943"/>
      <c r="AMH27" s="1943"/>
      <c r="AMI27" s="1943"/>
      <c r="AMJ27" s="1943"/>
    </row>
    <row r="28" spans="1:1024" s="1974" customFormat="1" ht="64.5" customHeight="1">
      <c r="A28" s="1755" t="s">
        <v>8665</v>
      </c>
      <c r="B28" s="1734" t="s">
        <v>8666</v>
      </c>
      <c r="C28" s="1756"/>
      <c r="D28" s="2323" t="s">
        <v>8678</v>
      </c>
      <c r="E28" s="2328"/>
      <c r="F28" s="2326" t="s">
        <v>8679</v>
      </c>
      <c r="G28" s="1754">
        <v>1</v>
      </c>
      <c r="H28" s="2326"/>
      <c r="I28" s="1918" t="s">
        <v>8667</v>
      </c>
      <c r="J28" s="1977">
        <v>3.2</v>
      </c>
      <c r="K28" s="1977">
        <v>0.05</v>
      </c>
      <c r="L28" s="1754" t="s">
        <v>327</v>
      </c>
      <c r="M28" s="1734">
        <v>1150</v>
      </c>
      <c r="N28" s="1981">
        <v>1290</v>
      </c>
      <c r="O28" s="101"/>
      <c r="P28" s="1922"/>
      <c r="Q28" s="1161"/>
      <c r="R28" s="1942"/>
      <c r="S28" s="1943"/>
      <c r="T28" s="1922"/>
      <c r="U28" s="1922"/>
      <c r="V28" s="1922"/>
      <c r="W28" s="1943"/>
      <c r="X28" s="1943"/>
      <c r="Y28" s="1943"/>
      <c r="Z28" s="1943"/>
      <c r="AA28" s="1943"/>
      <c r="AB28" s="1943"/>
      <c r="AC28" s="1943"/>
      <c r="AD28" s="1943"/>
      <c r="AE28" s="1943"/>
      <c r="AF28" s="1943"/>
      <c r="AG28" s="1943"/>
      <c r="AH28" s="1943"/>
      <c r="AI28" s="1943"/>
      <c r="AJ28" s="1943"/>
      <c r="AK28" s="1943"/>
      <c r="AL28" s="1943"/>
      <c r="AM28" s="1943"/>
      <c r="AN28" s="1943"/>
      <c r="AO28" s="1943"/>
      <c r="AP28" s="1943"/>
      <c r="AQ28" s="1943"/>
      <c r="AR28" s="1943"/>
      <c r="AS28" s="1943"/>
      <c r="AT28" s="1943"/>
      <c r="AU28" s="1943"/>
      <c r="AV28" s="1943"/>
      <c r="AW28" s="1943"/>
      <c r="AX28" s="1943"/>
      <c r="AY28" s="1943"/>
      <c r="AZ28" s="1943"/>
      <c r="BA28" s="1943"/>
      <c r="BB28" s="1943"/>
      <c r="BC28" s="1943"/>
      <c r="BD28" s="1943"/>
      <c r="BE28" s="1943"/>
      <c r="BF28" s="1943"/>
      <c r="BG28" s="1943"/>
      <c r="BH28" s="1943"/>
      <c r="BI28" s="1943"/>
      <c r="BJ28" s="1943"/>
      <c r="BK28" s="1943"/>
      <c r="BL28" s="1943"/>
      <c r="BM28" s="1943"/>
      <c r="BN28" s="1943"/>
      <c r="BO28" s="1943"/>
      <c r="BP28" s="1943"/>
      <c r="BQ28" s="1943"/>
      <c r="BR28" s="1943"/>
      <c r="BS28" s="1943"/>
      <c r="BT28" s="1943"/>
      <c r="BU28" s="1943"/>
      <c r="BV28" s="1943"/>
      <c r="BW28" s="1943"/>
      <c r="BX28" s="1943"/>
      <c r="BY28" s="1943"/>
      <c r="BZ28" s="1943"/>
      <c r="CA28" s="1943"/>
      <c r="CB28" s="1943"/>
      <c r="CC28" s="1943"/>
      <c r="CD28" s="1943"/>
      <c r="CE28" s="1943"/>
      <c r="CF28" s="1943"/>
      <c r="CG28" s="1943"/>
      <c r="CH28" s="1943"/>
      <c r="CI28" s="1943"/>
      <c r="CJ28" s="1943"/>
      <c r="CK28" s="1943"/>
      <c r="CL28" s="1943"/>
      <c r="CM28" s="1943"/>
      <c r="CN28" s="1943"/>
      <c r="CO28" s="1943"/>
      <c r="CP28" s="1943"/>
      <c r="CQ28" s="1943"/>
      <c r="CR28" s="1943"/>
      <c r="CS28" s="1943"/>
      <c r="CT28" s="1943"/>
      <c r="CU28" s="1943"/>
      <c r="CV28" s="1943"/>
      <c r="CW28" s="1943"/>
      <c r="CX28" s="1943"/>
      <c r="CY28" s="1943"/>
      <c r="CZ28" s="1943"/>
      <c r="DA28" s="1943"/>
      <c r="DB28" s="1943"/>
      <c r="DC28" s="1943"/>
      <c r="DD28" s="1943"/>
      <c r="DE28" s="1943"/>
      <c r="DF28" s="1943"/>
      <c r="DG28" s="1943"/>
      <c r="DH28" s="1943"/>
      <c r="DI28" s="1943"/>
      <c r="DJ28" s="1943"/>
      <c r="DK28" s="1943"/>
      <c r="DL28" s="1943"/>
      <c r="DM28" s="1943"/>
      <c r="DN28" s="1943"/>
      <c r="DO28" s="1943"/>
      <c r="DP28" s="1943"/>
      <c r="DQ28" s="1943"/>
      <c r="DR28" s="1943"/>
      <c r="DS28" s="1943"/>
      <c r="DT28" s="1943"/>
      <c r="DU28" s="1943"/>
      <c r="DV28" s="1943"/>
      <c r="DW28" s="1943"/>
      <c r="DX28" s="1943"/>
      <c r="DY28" s="1943"/>
      <c r="DZ28" s="1943"/>
      <c r="EA28" s="1943"/>
      <c r="EB28" s="1943"/>
      <c r="EC28" s="1943"/>
      <c r="ED28" s="1943"/>
      <c r="EE28" s="1943"/>
      <c r="EF28" s="1943"/>
      <c r="EG28" s="1943"/>
      <c r="EH28" s="1943"/>
      <c r="EI28" s="1943"/>
      <c r="EJ28" s="1943"/>
      <c r="EK28" s="1943"/>
      <c r="EL28" s="1943"/>
      <c r="EM28" s="1943"/>
      <c r="EN28" s="1943"/>
      <c r="EO28" s="1943"/>
      <c r="EP28" s="1943"/>
      <c r="EQ28" s="1943"/>
      <c r="ER28" s="1943"/>
      <c r="ES28" s="1943"/>
      <c r="ET28" s="1943"/>
      <c r="EU28" s="1943"/>
      <c r="EV28" s="1943"/>
      <c r="EW28" s="1943"/>
      <c r="EX28" s="1943"/>
      <c r="EY28" s="1943"/>
      <c r="EZ28" s="1943"/>
      <c r="FA28" s="1943"/>
      <c r="FB28" s="1943"/>
      <c r="FC28" s="1943"/>
      <c r="FD28" s="1943"/>
      <c r="FE28" s="1943"/>
      <c r="FF28" s="1943"/>
      <c r="FG28" s="1943"/>
      <c r="FH28" s="1943"/>
      <c r="FI28" s="1943"/>
      <c r="FJ28" s="1943"/>
      <c r="FK28" s="1943"/>
      <c r="FL28" s="1943"/>
      <c r="FM28" s="1943"/>
      <c r="FN28" s="1943"/>
      <c r="FO28" s="1943"/>
      <c r="FP28" s="1943"/>
      <c r="FQ28" s="1943"/>
      <c r="FR28" s="1943"/>
      <c r="FS28" s="1943"/>
      <c r="FT28" s="1943"/>
      <c r="FU28" s="1943"/>
      <c r="FV28" s="1943"/>
      <c r="FW28" s="1943"/>
      <c r="FX28" s="1943"/>
      <c r="FY28" s="1943"/>
      <c r="FZ28" s="1943"/>
      <c r="GA28" s="1943"/>
      <c r="GB28" s="1943"/>
      <c r="GC28" s="1943"/>
      <c r="GD28" s="1943"/>
      <c r="GE28" s="1943"/>
      <c r="GF28" s="1943"/>
      <c r="GG28" s="1943"/>
      <c r="GH28" s="1943"/>
      <c r="GI28" s="1943"/>
      <c r="GJ28" s="1943"/>
      <c r="GK28" s="1943"/>
      <c r="GL28" s="1943"/>
      <c r="GM28" s="1943"/>
      <c r="GN28" s="1943"/>
      <c r="GO28" s="1943"/>
      <c r="GP28" s="1943"/>
      <c r="GQ28" s="1943"/>
      <c r="GR28" s="1943"/>
      <c r="GS28" s="1943"/>
      <c r="GT28" s="1943"/>
      <c r="GU28" s="1943"/>
      <c r="GV28" s="1943"/>
      <c r="GW28" s="1943"/>
      <c r="GX28" s="1943"/>
      <c r="GY28" s="1943"/>
      <c r="GZ28" s="1943"/>
      <c r="HA28" s="1943"/>
      <c r="HB28" s="1943"/>
      <c r="HC28" s="1943"/>
      <c r="HD28" s="1943"/>
      <c r="HE28" s="1943"/>
      <c r="HF28" s="1943"/>
      <c r="HG28" s="1943"/>
      <c r="HH28" s="1943"/>
      <c r="HI28" s="1943"/>
      <c r="HJ28" s="1943"/>
      <c r="HK28" s="1943"/>
      <c r="HL28" s="1943"/>
      <c r="HM28" s="1943"/>
      <c r="HN28" s="1943"/>
      <c r="HO28" s="1943"/>
      <c r="HP28" s="1943"/>
      <c r="HQ28" s="1943"/>
      <c r="HR28" s="1943"/>
      <c r="HS28" s="1943"/>
      <c r="HT28" s="1943"/>
      <c r="HU28" s="1943"/>
      <c r="HV28" s="1943"/>
      <c r="HW28" s="1943"/>
      <c r="HX28" s="1943"/>
      <c r="HY28" s="1943"/>
      <c r="HZ28" s="1943"/>
      <c r="IA28" s="1943"/>
      <c r="IB28" s="1943"/>
      <c r="IC28" s="1943"/>
      <c r="ID28" s="1943"/>
      <c r="IE28" s="1943"/>
      <c r="IF28" s="1943"/>
      <c r="IG28" s="1943"/>
      <c r="IH28" s="1943"/>
      <c r="II28" s="1943"/>
      <c r="IJ28" s="1943"/>
      <c r="IK28" s="1943"/>
      <c r="IL28" s="1943"/>
      <c r="IM28" s="1943"/>
      <c r="IN28" s="1943"/>
      <c r="IO28" s="1943"/>
      <c r="IP28" s="1943"/>
      <c r="IQ28" s="1943"/>
      <c r="IR28" s="1943"/>
      <c r="IS28" s="1943"/>
      <c r="IT28" s="1943"/>
      <c r="IU28" s="1943"/>
      <c r="IV28" s="1943"/>
      <c r="IW28" s="1943"/>
      <c r="IX28" s="1943"/>
      <c r="IY28" s="1943"/>
      <c r="IZ28" s="1943"/>
      <c r="JA28" s="1943"/>
      <c r="JB28" s="1943"/>
      <c r="JC28" s="1943"/>
      <c r="JD28" s="1943"/>
      <c r="JE28" s="1943"/>
      <c r="JF28" s="1943"/>
      <c r="JG28" s="1943"/>
      <c r="JH28" s="1943"/>
      <c r="JI28" s="1943"/>
      <c r="JJ28" s="1943"/>
      <c r="JK28" s="1943"/>
      <c r="JL28" s="1943"/>
      <c r="JM28" s="1943"/>
      <c r="JN28" s="1943"/>
      <c r="JO28" s="1943"/>
      <c r="JP28" s="1943"/>
      <c r="JQ28" s="1943"/>
      <c r="JR28" s="1943"/>
      <c r="JS28" s="1943"/>
      <c r="JT28" s="1943"/>
      <c r="JU28" s="1943"/>
      <c r="JV28" s="1943"/>
      <c r="JW28" s="1943"/>
      <c r="JX28" s="1943"/>
      <c r="JY28" s="1943"/>
      <c r="JZ28" s="1943"/>
      <c r="KA28" s="1943"/>
      <c r="KB28" s="1943"/>
      <c r="KC28" s="1943"/>
      <c r="KD28" s="1943"/>
      <c r="KE28" s="1943"/>
      <c r="KF28" s="1943"/>
      <c r="KG28" s="1943"/>
      <c r="KH28" s="1943"/>
      <c r="KI28" s="1943"/>
      <c r="KJ28" s="1943"/>
      <c r="KK28" s="1943"/>
      <c r="KL28" s="1943"/>
      <c r="KM28" s="1943"/>
      <c r="KN28" s="1943"/>
      <c r="KO28" s="1943"/>
      <c r="KP28" s="1943"/>
      <c r="KQ28" s="1943"/>
      <c r="KR28" s="1943"/>
      <c r="KS28" s="1943"/>
      <c r="KT28" s="1943"/>
      <c r="KU28" s="1943"/>
      <c r="KV28" s="1943"/>
      <c r="KW28" s="1943"/>
      <c r="KX28" s="1943"/>
      <c r="KY28" s="1943"/>
      <c r="KZ28" s="1943"/>
      <c r="LA28" s="1943"/>
      <c r="LB28" s="1943"/>
      <c r="LC28" s="1943"/>
      <c r="LD28" s="1943"/>
      <c r="LE28" s="1943"/>
      <c r="LF28" s="1943"/>
      <c r="LG28" s="1943"/>
      <c r="LH28" s="1943"/>
      <c r="LI28" s="1943"/>
      <c r="LJ28" s="1943"/>
      <c r="LK28" s="1943"/>
      <c r="LL28" s="1943"/>
      <c r="LM28" s="1943"/>
      <c r="LN28" s="1943"/>
      <c r="LO28" s="1943"/>
      <c r="LP28" s="1943"/>
      <c r="LQ28" s="1943"/>
      <c r="LR28" s="1943"/>
      <c r="LS28" s="1943"/>
      <c r="LT28" s="1943"/>
      <c r="LU28" s="1943"/>
      <c r="LV28" s="1943"/>
      <c r="LW28" s="1943"/>
      <c r="LX28" s="1943"/>
      <c r="LY28" s="1943"/>
      <c r="LZ28" s="1943"/>
      <c r="MA28" s="1943"/>
      <c r="MB28" s="1943"/>
      <c r="MC28" s="1943"/>
      <c r="MD28" s="1943"/>
      <c r="ME28" s="1943"/>
      <c r="MF28" s="1943"/>
      <c r="MG28" s="1943"/>
      <c r="MH28" s="1943"/>
      <c r="MI28" s="1943"/>
      <c r="MJ28" s="1943"/>
      <c r="MK28" s="1943"/>
      <c r="ML28" s="1943"/>
      <c r="MM28" s="1943"/>
      <c r="MN28" s="1943"/>
      <c r="MO28" s="1943"/>
      <c r="MP28" s="1943"/>
      <c r="MQ28" s="1943"/>
      <c r="MR28" s="1943"/>
      <c r="MS28" s="1943"/>
      <c r="MT28" s="1943"/>
      <c r="MU28" s="1943"/>
      <c r="MV28" s="1943"/>
      <c r="MW28" s="1943"/>
      <c r="MX28" s="1943"/>
      <c r="MY28" s="1943"/>
      <c r="MZ28" s="1943"/>
      <c r="NA28" s="1943"/>
      <c r="NB28" s="1943"/>
      <c r="NC28" s="1943"/>
      <c r="ND28" s="1943"/>
      <c r="NE28" s="1943"/>
      <c r="NF28" s="1943"/>
      <c r="NG28" s="1943"/>
      <c r="NH28" s="1943"/>
      <c r="NI28" s="1943"/>
      <c r="NJ28" s="1943"/>
      <c r="NK28" s="1943"/>
      <c r="NL28" s="1943"/>
      <c r="NM28" s="1943"/>
      <c r="NN28" s="1943"/>
      <c r="NO28" s="1943"/>
      <c r="NP28" s="1943"/>
      <c r="NQ28" s="1943"/>
      <c r="NR28" s="1943"/>
      <c r="NS28" s="1943"/>
      <c r="NT28" s="1943"/>
      <c r="NU28" s="1943"/>
      <c r="NV28" s="1943"/>
      <c r="NW28" s="1943"/>
      <c r="NX28" s="1943"/>
      <c r="NY28" s="1943"/>
      <c r="NZ28" s="1943"/>
      <c r="OA28" s="1943"/>
      <c r="OB28" s="1943"/>
      <c r="OC28" s="1943"/>
      <c r="OD28" s="1943"/>
      <c r="OE28" s="1943"/>
      <c r="OF28" s="1943"/>
      <c r="OG28" s="1943"/>
      <c r="OH28" s="1943"/>
      <c r="OI28" s="1943"/>
      <c r="OJ28" s="1943"/>
      <c r="OK28" s="1943"/>
      <c r="OL28" s="1943"/>
      <c r="OM28" s="1943"/>
      <c r="ON28" s="1943"/>
      <c r="OO28" s="1943"/>
      <c r="OP28" s="1943"/>
      <c r="OQ28" s="1943"/>
      <c r="OR28" s="1943"/>
      <c r="OS28" s="1943"/>
      <c r="OT28" s="1943"/>
      <c r="OU28" s="1943"/>
      <c r="OV28" s="1943"/>
      <c r="OW28" s="1943"/>
      <c r="OX28" s="1943"/>
      <c r="OY28" s="1943"/>
      <c r="OZ28" s="1943"/>
      <c r="PA28" s="1943"/>
      <c r="PB28" s="1943"/>
      <c r="PC28" s="1943"/>
      <c r="PD28" s="1943"/>
      <c r="PE28" s="1943"/>
      <c r="PF28" s="1943"/>
      <c r="PG28" s="1943"/>
      <c r="PH28" s="1943"/>
      <c r="PI28" s="1943"/>
      <c r="PJ28" s="1943"/>
      <c r="PK28" s="1943"/>
      <c r="PL28" s="1943"/>
      <c r="PM28" s="1943"/>
      <c r="PN28" s="1943"/>
      <c r="PO28" s="1943"/>
      <c r="PP28" s="1943"/>
      <c r="PQ28" s="1943"/>
      <c r="PR28" s="1943"/>
      <c r="PS28" s="1943"/>
      <c r="PT28" s="1943"/>
      <c r="PU28" s="1943"/>
      <c r="PV28" s="1943"/>
      <c r="PW28" s="1943"/>
      <c r="PX28" s="1943"/>
      <c r="PY28" s="1943"/>
      <c r="PZ28" s="1943"/>
      <c r="QA28" s="1943"/>
      <c r="QB28" s="1943"/>
      <c r="QC28" s="1943"/>
      <c r="QD28" s="1943"/>
      <c r="QE28" s="1943"/>
      <c r="QF28" s="1943"/>
      <c r="QG28" s="1943"/>
      <c r="QH28" s="1943"/>
      <c r="QI28" s="1943"/>
      <c r="QJ28" s="1943"/>
      <c r="QK28" s="1943"/>
      <c r="QL28" s="1943"/>
      <c r="QM28" s="1943"/>
      <c r="QN28" s="1943"/>
      <c r="QO28" s="1943"/>
      <c r="QP28" s="1943"/>
      <c r="QQ28" s="1943"/>
      <c r="QR28" s="1943"/>
      <c r="QS28" s="1943"/>
      <c r="QT28" s="1943"/>
      <c r="QU28" s="1943"/>
      <c r="QV28" s="1943"/>
      <c r="QW28" s="1943"/>
      <c r="QX28" s="1943"/>
      <c r="QY28" s="1943"/>
      <c r="QZ28" s="1943"/>
      <c r="RA28" s="1943"/>
      <c r="RB28" s="1943"/>
      <c r="RC28" s="1943"/>
      <c r="RD28" s="1943"/>
      <c r="RE28" s="1943"/>
      <c r="RF28" s="1943"/>
      <c r="RG28" s="1943"/>
      <c r="RH28" s="1943"/>
      <c r="RI28" s="1943"/>
      <c r="RJ28" s="1943"/>
      <c r="RK28" s="1943"/>
      <c r="RL28" s="1943"/>
      <c r="RM28" s="1943"/>
      <c r="RN28" s="1943"/>
      <c r="RO28" s="1943"/>
      <c r="RP28" s="1943"/>
      <c r="RQ28" s="1943"/>
      <c r="RR28" s="1943"/>
      <c r="RS28" s="1943"/>
      <c r="RT28" s="1943"/>
      <c r="RU28" s="1943"/>
      <c r="RV28" s="1943"/>
      <c r="RW28" s="1943"/>
      <c r="RX28" s="1943"/>
      <c r="RY28" s="1943"/>
      <c r="RZ28" s="1943"/>
      <c r="SA28" s="1943"/>
      <c r="SB28" s="1943"/>
      <c r="SC28" s="1943"/>
      <c r="SD28" s="1943"/>
      <c r="SE28" s="1943"/>
      <c r="SF28" s="1943"/>
      <c r="SG28" s="1943"/>
      <c r="SH28" s="1943"/>
      <c r="SI28" s="1943"/>
      <c r="SJ28" s="1943"/>
      <c r="SK28" s="1943"/>
      <c r="SL28" s="1943"/>
      <c r="SM28" s="1943"/>
      <c r="SN28" s="1943"/>
      <c r="SO28" s="1943"/>
      <c r="SP28" s="1943"/>
      <c r="SQ28" s="1943"/>
      <c r="SR28" s="1943"/>
      <c r="SS28" s="1943"/>
      <c r="ST28" s="1943"/>
      <c r="SU28" s="1943"/>
      <c r="SV28" s="1943"/>
      <c r="SW28" s="1943"/>
      <c r="SX28" s="1943"/>
      <c r="SY28" s="1943"/>
      <c r="SZ28" s="1943"/>
      <c r="TA28" s="1943"/>
      <c r="TB28" s="1943"/>
      <c r="TC28" s="1943"/>
      <c r="TD28" s="1943"/>
      <c r="TE28" s="1943"/>
      <c r="TF28" s="1943"/>
      <c r="TG28" s="1943"/>
      <c r="TH28" s="1943"/>
      <c r="TI28" s="1943"/>
      <c r="TJ28" s="1943"/>
      <c r="TK28" s="1943"/>
      <c r="TL28" s="1943"/>
      <c r="TM28" s="1943"/>
      <c r="TN28" s="1943"/>
      <c r="TO28" s="1943"/>
      <c r="TP28" s="1943"/>
      <c r="TQ28" s="1943"/>
      <c r="TR28" s="1943"/>
      <c r="TS28" s="1943"/>
      <c r="TT28" s="1943"/>
      <c r="TU28" s="1943"/>
      <c r="TV28" s="1943"/>
      <c r="TW28" s="1943"/>
      <c r="TX28" s="1943"/>
      <c r="TY28" s="1943"/>
      <c r="TZ28" s="1943"/>
      <c r="UA28" s="1943"/>
      <c r="UB28" s="1943"/>
      <c r="UC28" s="1943"/>
      <c r="UD28" s="1943"/>
      <c r="UE28" s="1943"/>
      <c r="UF28" s="1943"/>
      <c r="UG28" s="1943"/>
      <c r="UH28" s="1943"/>
      <c r="UI28" s="1943"/>
      <c r="UJ28" s="1943"/>
      <c r="UK28" s="1943"/>
      <c r="UL28" s="1943"/>
      <c r="UM28" s="1943"/>
      <c r="UN28" s="1943"/>
      <c r="UO28" s="1943"/>
      <c r="UP28" s="1943"/>
      <c r="UQ28" s="1943"/>
      <c r="UR28" s="1943"/>
      <c r="US28" s="1943"/>
      <c r="UT28" s="1943"/>
      <c r="UU28" s="1943"/>
      <c r="UV28" s="1943"/>
      <c r="UW28" s="1943"/>
      <c r="UX28" s="1943"/>
      <c r="UY28" s="1943"/>
      <c r="UZ28" s="1943"/>
      <c r="VA28" s="1943"/>
      <c r="VB28" s="1943"/>
      <c r="VC28" s="1943"/>
      <c r="VD28" s="1943"/>
      <c r="VE28" s="1943"/>
      <c r="VF28" s="1943"/>
      <c r="VG28" s="1943"/>
      <c r="VH28" s="1943"/>
      <c r="VI28" s="1943"/>
      <c r="VJ28" s="1943"/>
      <c r="VK28" s="1943"/>
      <c r="VL28" s="1943"/>
      <c r="VM28" s="1943"/>
      <c r="VN28" s="1943"/>
      <c r="VO28" s="1943"/>
      <c r="VP28" s="1943"/>
      <c r="VQ28" s="1943"/>
      <c r="VR28" s="1943"/>
      <c r="VS28" s="1943"/>
      <c r="VT28" s="1943"/>
      <c r="VU28" s="1943"/>
      <c r="VV28" s="1943"/>
      <c r="VW28" s="1943"/>
      <c r="VX28" s="1943"/>
      <c r="VY28" s="1943"/>
      <c r="VZ28" s="1943"/>
      <c r="WA28" s="1943"/>
      <c r="WB28" s="1943"/>
      <c r="WC28" s="1943"/>
      <c r="WD28" s="1943"/>
      <c r="WE28" s="1943"/>
      <c r="WF28" s="1943"/>
      <c r="WG28" s="1943"/>
      <c r="WH28" s="1943"/>
      <c r="WI28" s="1943"/>
      <c r="WJ28" s="1943"/>
      <c r="WK28" s="1943"/>
      <c r="WL28" s="1943"/>
      <c r="WM28" s="1943"/>
      <c r="WN28" s="1943"/>
      <c r="WO28" s="1943"/>
      <c r="WP28" s="1943"/>
      <c r="WQ28" s="1943"/>
      <c r="WR28" s="1943"/>
      <c r="WS28" s="1943"/>
      <c r="WT28" s="1943"/>
      <c r="WU28" s="1943"/>
      <c r="WV28" s="1943"/>
      <c r="WW28" s="1943"/>
      <c r="WX28" s="1943"/>
      <c r="WY28" s="1943"/>
      <c r="WZ28" s="1943"/>
      <c r="XA28" s="1943"/>
      <c r="XB28" s="1943"/>
      <c r="XC28" s="1943"/>
      <c r="XD28" s="1943"/>
      <c r="XE28" s="1943"/>
      <c r="XF28" s="1943"/>
      <c r="XG28" s="1943"/>
      <c r="XH28" s="1943"/>
      <c r="XI28" s="1943"/>
      <c r="XJ28" s="1943"/>
      <c r="XK28" s="1943"/>
      <c r="XL28" s="1943"/>
      <c r="XM28" s="1943"/>
      <c r="XN28" s="1943"/>
      <c r="XO28" s="1943"/>
      <c r="XP28" s="1943"/>
      <c r="XQ28" s="1943"/>
      <c r="XR28" s="1943"/>
      <c r="XS28" s="1943"/>
      <c r="XT28" s="1943"/>
      <c r="XU28" s="1943"/>
      <c r="XV28" s="1943"/>
      <c r="XW28" s="1943"/>
      <c r="XX28" s="1943"/>
      <c r="XY28" s="1943"/>
      <c r="XZ28" s="1943"/>
      <c r="YA28" s="1943"/>
      <c r="YB28" s="1943"/>
      <c r="YC28" s="1943"/>
      <c r="YD28" s="1943"/>
      <c r="YE28" s="1943"/>
      <c r="YF28" s="1943"/>
      <c r="YG28" s="1943"/>
      <c r="YH28" s="1943"/>
      <c r="YI28" s="1943"/>
      <c r="YJ28" s="1943"/>
      <c r="YK28" s="1943"/>
      <c r="YL28" s="1943"/>
      <c r="YM28" s="1943"/>
      <c r="YN28" s="1943"/>
      <c r="YO28" s="1943"/>
      <c r="YP28" s="1943"/>
      <c r="YQ28" s="1943"/>
      <c r="YR28" s="1943"/>
      <c r="YS28" s="1943"/>
      <c r="YT28" s="1943"/>
      <c r="YU28" s="1943"/>
      <c r="YV28" s="1943"/>
      <c r="YW28" s="1943"/>
      <c r="YX28" s="1943"/>
      <c r="YY28" s="1943"/>
      <c r="YZ28" s="1943"/>
      <c r="ZA28" s="1943"/>
      <c r="ZB28" s="1943"/>
      <c r="ZC28" s="1943"/>
      <c r="ZD28" s="1943"/>
      <c r="ZE28" s="1943"/>
      <c r="ZF28" s="1943"/>
      <c r="ZG28" s="1943"/>
      <c r="ZH28" s="1943"/>
      <c r="ZI28" s="1943"/>
      <c r="ZJ28" s="1943"/>
      <c r="ZK28" s="1943"/>
      <c r="ZL28" s="1943"/>
      <c r="ZM28" s="1943"/>
      <c r="ZN28" s="1943"/>
      <c r="ZO28" s="1943"/>
      <c r="ZP28" s="1943"/>
      <c r="ZQ28" s="1943"/>
      <c r="ZR28" s="1943"/>
      <c r="ZS28" s="1943"/>
      <c r="ZT28" s="1943"/>
      <c r="ZU28" s="1943"/>
      <c r="ZV28" s="1943"/>
      <c r="ZW28" s="1943"/>
      <c r="ZX28" s="1943"/>
      <c r="ZY28" s="1943"/>
      <c r="ZZ28" s="1943"/>
      <c r="AAA28" s="1943"/>
      <c r="AAB28" s="1943"/>
      <c r="AAC28" s="1943"/>
      <c r="AAD28" s="1943"/>
      <c r="AAE28" s="1943"/>
      <c r="AAF28" s="1943"/>
      <c r="AAG28" s="1943"/>
      <c r="AAH28" s="1943"/>
      <c r="AAI28" s="1943"/>
      <c r="AAJ28" s="1943"/>
      <c r="AAK28" s="1943"/>
      <c r="AAL28" s="1943"/>
      <c r="AAM28" s="1943"/>
      <c r="AAN28" s="1943"/>
      <c r="AAO28" s="1943"/>
      <c r="AAP28" s="1943"/>
      <c r="AAQ28" s="1943"/>
      <c r="AAR28" s="1943"/>
      <c r="AAS28" s="1943"/>
      <c r="AAT28" s="1943"/>
      <c r="AAU28" s="1943"/>
      <c r="AAV28" s="1943"/>
      <c r="AAW28" s="1943"/>
      <c r="AAX28" s="1943"/>
      <c r="AAY28" s="1943"/>
      <c r="AAZ28" s="1943"/>
      <c r="ABA28" s="1943"/>
      <c r="ABB28" s="1943"/>
      <c r="ABC28" s="1943"/>
      <c r="ABD28" s="1943"/>
      <c r="ABE28" s="1943"/>
      <c r="ABF28" s="1943"/>
      <c r="ABG28" s="1943"/>
      <c r="ABH28" s="1943"/>
      <c r="ABI28" s="1943"/>
      <c r="ABJ28" s="1943"/>
      <c r="ABK28" s="1943"/>
      <c r="ABL28" s="1943"/>
      <c r="ABM28" s="1943"/>
      <c r="ABN28" s="1943"/>
      <c r="ABO28" s="1943"/>
      <c r="ABP28" s="1943"/>
      <c r="ABQ28" s="1943"/>
      <c r="ABR28" s="1943"/>
      <c r="ABS28" s="1943"/>
      <c r="ABT28" s="1943"/>
      <c r="ABU28" s="1943"/>
      <c r="ABV28" s="1943"/>
      <c r="ABW28" s="1943"/>
      <c r="ABX28" s="1943"/>
      <c r="ABY28" s="1943"/>
      <c r="ABZ28" s="1943"/>
      <c r="ACA28" s="1943"/>
      <c r="ACB28" s="1943"/>
      <c r="ACC28" s="1943"/>
      <c r="ACD28" s="1943"/>
      <c r="ACE28" s="1943"/>
      <c r="ACF28" s="1943"/>
      <c r="ACG28" s="1943"/>
      <c r="ACH28" s="1943"/>
      <c r="ACI28" s="1943"/>
      <c r="ACJ28" s="1943"/>
      <c r="ACK28" s="1943"/>
      <c r="ACL28" s="1943"/>
      <c r="ACM28" s="1943"/>
      <c r="ACN28" s="1943"/>
      <c r="ACO28" s="1943"/>
      <c r="ACP28" s="1943"/>
      <c r="ACQ28" s="1943"/>
      <c r="ACR28" s="1943"/>
      <c r="ACS28" s="1943"/>
      <c r="ACT28" s="1943"/>
      <c r="ACU28" s="1943"/>
      <c r="ACV28" s="1943"/>
      <c r="ACW28" s="1943"/>
      <c r="ACX28" s="1943"/>
      <c r="ACY28" s="1943"/>
      <c r="ACZ28" s="1943"/>
      <c r="ADA28" s="1943"/>
      <c r="ADB28" s="1943"/>
      <c r="ADC28" s="1943"/>
      <c r="ADD28" s="1943"/>
      <c r="ADE28" s="1943"/>
      <c r="ADF28" s="1943"/>
      <c r="ADG28" s="1943"/>
      <c r="ADH28" s="1943"/>
      <c r="ADI28" s="1943"/>
      <c r="ADJ28" s="1943"/>
      <c r="ADK28" s="1943"/>
      <c r="ADL28" s="1943"/>
      <c r="ADM28" s="1943"/>
      <c r="ADN28" s="1943"/>
      <c r="ADO28" s="1943"/>
      <c r="ADP28" s="1943"/>
      <c r="ADQ28" s="1943"/>
      <c r="ADR28" s="1943"/>
      <c r="ADS28" s="1943"/>
      <c r="ADT28" s="1943"/>
      <c r="ADU28" s="1943"/>
      <c r="ADV28" s="1943"/>
      <c r="ADW28" s="1943"/>
      <c r="ADX28" s="1943"/>
      <c r="ADY28" s="1943"/>
      <c r="ADZ28" s="1943"/>
      <c r="AEA28" s="1943"/>
      <c r="AEB28" s="1943"/>
      <c r="AEC28" s="1943"/>
      <c r="AED28" s="1943"/>
      <c r="AEE28" s="1943"/>
      <c r="AEF28" s="1943"/>
      <c r="AEG28" s="1943"/>
      <c r="AEH28" s="1943"/>
      <c r="AEI28" s="1943"/>
      <c r="AEJ28" s="1943"/>
      <c r="AEK28" s="1943"/>
      <c r="AEL28" s="1943"/>
      <c r="AEM28" s="1943"/>
      <c r="AEN28" s="1943"/>
      <c r="AEO28" s="1943"/>
      <c r="AEP28" s="1943"/>
      <c r="AEQ28" s="1943"/>
      <c r="AER28" s="1943"/>
      <c r="AES28" s="1943"/>
      <c r="AET28" s="1943"/>
      <c r="AEU28" s="1943"/>
      <c r="AEV28" s="1943"/>
      <c r="AEW28" s="1943"/>
      <c r="AEX28" s="1943"/>
      <c r="AEY28" s="1943"/>
      <c r="AEZ28" s="1943"/>
      <c r="AFA28" s="1943"/>
      <c r="AFB28" s="1943"/>
      <c r="AFC28" s="1943"/>
      <c r="AFD28" s="1943"/>
      <c r="AFE28" s="1943"/>
      <c r="AFF28" s="1943"/>
      <c r="AFG28" s="1943"/>
      <c r="AFH28" s="1943"/>
      <c r="AFI28" s="1943"/>
      <c r="AFJ28" s="1943"/>
      <c r="AFK28" s="1943"/>
      <c r="AFL28" s="1943"/>
      <c r="AFM28" s="1943"/>
      <c r="AFN28" s="1943"/>
      <c r="AFO28" s="1943"/>
      <c r="AFP28" s="1943"/>
      <c r="AFQ28" s="1943"/>
      <c r="AFR28" s="1943"/>
      <c r="AFS28" s="1943"/>
      <c r="AFT28" s="1943"/>
      <c r="AFU28" s="1943"/>
      <c r="AFV28" s="1943"/>
      <c r="AFW28" s="1943"/>
      <c r="AFX28" s="1943"/>
      <c r="AFY28" s="1943"/>
      <c r="AFZ28" s="1943"/>
      <c r="AGA28" s="1943"/>
      <c r="AGB28" s="1943"/>
      <c r="AGC28" s="1943"/>
      <c r="AGD28" s="1943"/>
      <c r="AGE28" s="1943"/>
      <c r="AGF28" s="1943"/>
      <c r="AGG28" s="1943"/>
      <c r="AGH28" s="1943"/>
      <c r="AGI28" s="1943"/>
      <c r="AGJ28" s="1943"/>
      <c r="AGK28" s="1943"/>
      <c r="AGL28" s="1943"/>
      <c r="AGM28" s="1943"/>
      <c r="AGN28" s="1943"/>
      <c r="AGO28" s="1943"/>
      <c r="AGP28" s="1943"/>
      <c r="AGQ28" s="1943"/>
      <c r="AGR28" s="1943"/>
      <c r="AGS28" s="1943"/>
      <c r="AGT28" s="1943"/>
      <c r="AGU28" s="1943"/>
      <c r="AGV28" s="1943"/>
      <c r="AGW28" s="1943"/>
      <c r="AGX28" s="1943"/>
      <c r="AGY28" s="1943"/>
      <c r="AGZ28" s="1943"/>
      <c r="AHA28" s="1943"/>
      <c r="AHB28" s="1943"/>
      <c r="AHC28" s="1943"/>
      <c r="AHD28" s="1943"/>
      <c r="AHE28" s="1943"/>
      <c r="AHF28" s="1943"/>
      <c r="AHG28" s="1943"/>
      <c r="AHH28" s="1943"/>
      <c r="AHI28" s="1943"/>
      <c r="AHJ28" s="1943"/>
      <c r="AHK28" s="1943"/>
      <c r="AHL28" s="1943"/>
      <c r="AHM28" s="1943"/>
      <c r="AHN28" s="1943"/>
      <c r="AHO28" s="1943"/>
      <c r="AHP28" s="1943"/>
      <c r="AHQ28" s="1943"/>
      <c r="AHR28" s="1943"/>
      <c r="AHS28" s="1943"/>
      <c r="AHT28" s="1943"/>
      <c r="AHU28" s="1943"/>
      <c r="AHV28" s="1943"/>
      <c r="AHW28" s="1943"/>
      <c r="AHX28" s="1943"/>
      <c r="AHY28" s="1943"/>
      <c r="AHZ28" s="1943"/>
      <c r="AIA28" s="1943"/>
      <c r="AIB28" s="1943"/>
      <c r="AIC28" s="1943"/>
      <c r="AID28" s="1943"/>
      <c r="AIE28" s="1943"/>
      <c r="AIF28" s="1943"/>
      <c r="AIG28" s="1943"/>
      <c r="AIH28" s="1943"/>
      <c r="AII28" s="1943"/>
      <c r="AIJ28" s="1943"/>
      <c r="AIK28" s="1943"/>
      <c r="AIL28" s="1943"/>
      <c r="AIM28" s="1943"/>
      <c r="AIN28" s="1943"/>
      <c r="AIO28" s="1943"/>
      <c r="AIP28" s="1943"/>
      <c r="AIQ28" s="1943"/>
      <c r="AIR28" s="1943"/>
      <c r="AIS28" s="1943"/>
      <c r="AIT28" s="1943"/>
      <c r="AIU28" s="1943"/>
      <c r="AIV28" s="1943"/>
      <c r="AIW28" s="1943"/>
      <c r="AIX28" s="1943"/>
      <c r="AIY28" s="1943"/>
      <c r="AIZ28" s="1943"/>
      <c r="AJA28" s="1943"/>
      <c r="AJB28" s="1943"/>
      <c r="AJC28" s="1943"/>
      <c r="AJD28" s="1943"/>
      <c r="AJE28" s="1943"/>
      <c r="AJF28" s="1943"/>
      <c r="AJG28" s="1943"/>
      <c r="AJH28" s="1943"/>
      <c r="AJI28" s="1943"/>
      <c r="AJJ28" s="1943"/>
      <c r="AJK28" s="1943"/>
      <c r="AJL28" s="1943"/>
      <c r="AJM28" s="1943"/>
      <c r="AJN28" s="1943"/>
      <c r="AJO28" s="1943"/>
      <c r="AJP28" s="1943"/>
      <c r="AJQ28" s="1943"/>
      <c r="AJR28" s="1943"/>
      <c r="AJS28" s="1943"/>
      <c r="AJT28" s="1943"/>
      <c r="AJU28" s="1943"/>
      <c r="AJV28" s="1943"/>
      <c r="AJW28" s="1943"/>
      <c r="AJX28" s="1943"/>
      <c r="AJY28" s="1943"/>
      <c r="AJZ28" s="1943"/>
      <c r="AKA28" s="1943"/>
      <c r="AKB28" s="1943"/>
      <c r="AKC28" s="1943"/>
      <c r="AKD28" s="1943"/>
      <c r="AKE28" s="1943"/>
      <c r="AKF28" s="1943"/>
      <c r="AKG28" s="1943"/>
      <c r="AKH28" s="1943"/>
      <c r="AKI28" s="1943"/>
      <c r="AKJ28" s="1943"/>
      <c r="AKK28" s="1943"/>
      <c r="AKL28" s="1943"/>
      <c r="AKM28" s="1943"/>
      <c r="AKN28" s="1943"/>
      <c r="AKO28" s="1943"/>
      <c r="AKP28" s="1943"/>
      <c r="AKQ28" s="1943"/>
      <c r="AKR28" s="1943"/>
      <c r="AKS28" s="1943"/>
      <c r="AKT28" s="1943"/>
      <c r="AKU28" s="1943"/>
      <c r="AKV28" s="1943"/>
      <c r="AKW28" s="1943"/>
      <c r="AKX28" s="1943"/>
      <c r="AKY28" s="1943"/>
      <c r="AKZ28" s="1943"/>
      <c r="ALA28" s="1943"/>
      <c r="ALB28" s="1943"/>
      <c r="ALC28" s="1943"/>
      <c r="ALD28" s="1943"/>
      <c r="ALE28" s="1943"/>
      <c r="ALF28" s="1943"/>
      <c r="ALG28" s="1943"/>
      <c r="ALH28" s="1943"/>
      <c r="ALI28" s="1943"/>
      <c r="ALJ28" s="1943"/>
      <c r="ALK28" s="1943"/>
      <c r="ALL28" s="1943"/>
      <c r="ALM28" s="1943"/>
      <c r="ALN28" s="1943"/>
      <c r="ALO28" s="1943"/>
      <c r="ALP28" s="1943"/>
      <c r="ALQ28" s="1943"/>
      <c r="ALR28" s="1943"/>
      <c r="ALS28" s="1943"/>
      <c r="ALT28" s="1943"/>
      <c r="ALU28" s="1943"/>
      <c r="ALV28" s="1943"/>
      <c r="ALW28" s="1943"/>
      <c r="ALX28" s="1943"/>
      <c r="ALY28" s="1943"/>
      <c r="ALZ28" s="1943"/>
      <c r="AMA28" s="1943"/>
      <c r="AMB28" s="1943"/>
      <c r="AMC28" s="1943"/>
      <c r="AMD28" s="1943"/>
      <c r="AME28" s="1943"/>
      <c r="AMF28" s="1943"/>
      <c r="AMG28" s="1943"/>
      <c r="AMH28" s="1943"/>
      <c r="AMI28" s="1943"/>
      <c r="AMJ28" s="1943"/>
    </row>
    <row r="29" spans="1:1024" s="1974" customFormat="1" ht="49.5" customHeight="1">
      <c r="A29" s="1755" t="s">
        <v>8668</v>
      </c>
      <c r="B29" s="1918" t="s">
        <v>8671</v>
      </c>
      <c r="C29" s="1979"/>
      <c r="D29" s="2324"/>
      <c r="E29" s="2328"/>
      <c r="F29" s="2324"/>
      <c r="G29" s="1754">
        <v>2</v>
      </c>
      <c r="H29" s="2324"/>
      <c r="I29" s="1918" t="s">
        <v>8674</v>
      </c>
      <c r="J29" s="1734">
        <v>4.8</v>
      </c>
      <c r="K29" s="1734">
        <v>0.13</v>
      </c>
      <c r="L29" s="1754" t="s">
        <v>327</v>
      </c>
      <c r="M29" s="1734">
        <v>1600</v>
      </c>
      <c r="N29" s="1981">
        <v>1795</v>
      </c>
      <c r="O29" s="101"/>
      <c r="P29" s="1922"/>
      <c r="Q29" s="1161"/>
      <c r="R29" s="1942"/>
      <c r="S29" s="1943"/>
      <c r="T29" s="1922"/>
      <c r="U29" s="1922"/>
      <c r="V29" s="1922"/>
      <c r="W29" s="1943"/>
      <c r="X29" s="1943"/>
      <c r="Y29" s="1943"/>
      <c r="Z29" s="1943"/>
      <c r="AA29" s="1943"/>
      <c r="AB29" s="1943"/>
      <c r="AC29" s="1943"/>
      <c r="AD29" s="1943"/>
      <c r="AE29" s="1943"/>
      <c r="AF29" s="1943"/>
      <c r="AG29" s="1943"/>
      <c r="AH29" s="1943"/>
      <c r="AI29" s="1943"/>
      <c r="AJ29" s="1943"/>
      <c r="AK29" s="1943"/>
      <c r="AL29" s="1943"/>
      <c r="AM29" s="1943"/>
      <c r="AN29" s="1943"/>
      <c r="AO29" s="1943"/>
      <c r="AP29" s="1943"/>
      <c r="AQ29" s="1943"/>
      <c r="AR29" s="1943"/>
      <c r="AS29" s="1943"/>
      <c r="AT29" s="1943"/>
      <c r="AU29" s="1943"/>
      <c r="AV29" s="1943"/>
      <c r="AW29" s="1943"/>
      <c r="AX29" s="1943"/>
      <c r="AY29" s="1943"/>
      <c r="AZ29" s="1943"/>
      <c r="BA29" s="1943"/>
      <c r="BB29" s="1943"/>
      <c r="BC29" s="1943"/>
      <c r="BD29" s="1943"/>
      <c r="BE29" s="1943"/>
      <c r="BF29" s="1943"/>
      <c r="BG29" s="1943"/>
      <c r="BH29" s="1943"/>
      <c r="BI29" s="1943"/>
      <c r="BJ29" s="1943"/>
      <c r="BK29" s="1943"/>
      <c r="BL29" s="1943"/>
      <c r="BM29" s="1943"/>
      <c r="BN29" s="1943"/>
      <c r="BO29" s="1943"/>
      <c r="BP29" s="1943"/>
      <c r="BQ29" s="1943"/>
      <c r="BR29" s="1943"/>
      <c r="BS29" s="1943"/>
      <c r="BT29" s="1943"/>
      <c r="BU29" s="1943"/>
      <c r="BV29" s="1943"/>
      <c r="BW29" s="1943"/>
      <c r="BX29" s="1943"/>
      <c r="BY29" s="1943"/>
      <c r="BZ29" s="1943"/>
      <c r="CA29" s="1943"/>
      <c r="CB29" s="1943"/>
      <c r="CC29" s="1943"/>
      <c r="CD29" s="1943"/>
      <c r="CE29" s="1943"/>
      <c r="CF29" s="1943"/>
      <c r="CG29" s="1943"/>
      <c r="CH29" s="1943"/>
      <c r="CI29" s="1943"/>
      <c r="CJ29" s="1943"/>
      <c r="CK29" s="1943"/>
      <c r="CL29" s="1943"/>
      <c r="CM29" s="1943"/>
      <c r="CN29" s="1943"/>
      <c r="CO29" s="1943"/>
      <c r="CP29" s="1943"/>
      <c r="CQ29" s="1943"/>
      <c r="CR29" s="1943"/>
      <c r="CS29" s="1943"/>
      <c r="CT29" s="1943"/>
      <c r="CU29" s="1943"/>
      <c r="CV29" s="1943"/>
      <c r="CW29" s="1943"/>
      <c r="CX29" s="1943"/>
      <c r="CY29" s="1943"/>
      <c r="CZ29" s="1943"/>
      <c r="DA29" s="1943"/>
      <c r="DB29" s="1943"/>
      <c r="DC29" s="1943"/>
      <c r="DD29" s="1943"/>
      <c r="DE29" s="1943"/>
      <c r="DF29" s="1943"/>
      <c r="DG29" s="1943"/>
      <c r="DH29" s="1943"/>
      <c r="DI29" s="1943"/>
      <c r="DJ29" s="1943"/>
      <c r="DK29" s="1943"/>
      <c r="DL29" s="1943"/>
      <c r="DM29" s="1943"/>
      <c r="DN29" s="1943"/>
      <c r="DO29" s="1943"/>
      <c r="DP29" s="1943"/>
      <c r="DQ29" s="1943"/>
      <c r="DR29" s="1943"/>
      <c r="DS29" s="1943"/>
      <c r="DT29" s="1943"/>
      <c r="DU29" s="1943"/>
      <c r="DV29" s="1943"/>
      <c r="DW29" s="1943"/>
      <c r="DX29" s="1943"/>
      <c r="DY29" s="1943"/>
      <c r="DZ29" s="1943"/>
      <c r="EA29" s="1943"/>
      <c r="EB29" s="1943"/>
      <c r="EC29" s="1943"/>
      <c r="ED29" s="1943"/>
      <c r="EE29" s="1943"/>
      <c r="EF29" s="1943"/>
      <c r="EG29" s="1943"/>
      <c r="EH29" s="1943"/>
      <c r="EI29" s="1943"/>
      <c r="EJ29" s="1943"/>
      <c r="EK29" s="1943"/>
      <c r="EL29" s="1943"/>
      <c r="EM29" s="1943"/>
      <c r="EN29" s="1943"/>
      <c r="EO29" s="1943"/>
      <c r="EP29" s="1943"/>
      <c r="EQ29" s="1943"/>
      <c r="ER29" s="1943"/>
      <c r="ES29" s="1943"/>
      <c r="ET29" s="1943"/>
      <c r="EU29" s="1943"/>
      <c r="EV29" s="1943"/>
      <c r="EW29" s="1943"/>
      <c r="EX29" s="1943"/>
      <c r="EY29" s="1943"/>
      <c r="EZ29" s="1943"/>
      <c r="FA29" s="1943"/>
      <c r="FB29" s="1943"/>
      <c r="FC29" s="1943"/>
      <c r="FD29" s="1943"/>
      <c r="FE29" s="1943"/>
      <c r="FF29" s="1943"/>
      <c r="FG29" s="1943"/>
      <c r="FH29" s="1943"/>
      <c r="FI29" s="1943"/>
      <c r="FJ29" s="1943"/>
      <c r="FK29" s="1943"/>
      <c r="FL29" s="1943"/>
      <c r="FM29" s="1943"/>
      <c r="FN29" s="1943"/>
      <c r="FO29" s="1943"/>
      <c r="FP29" s="1943"/>
      <c r="FQ29" s="1943"/>
      <c r="FR29" s="1943"/>
      <c r="FS29" s="1943"/>
      <c r="FT29" s="1943"/>
      <c r="FU29" s="1943"/>
      <c r="FV29" s="1943"/>
      <c r="FW29" s="1943"/>
      <c r="FX29" s="1943"/>
      <c r="FY29" s="1943"/>
      <c r="FZ29" s="1943"/>
      <c r="GA29" s="1943"/>
      <c r="GB29" s="1943"/>
      <c r="GC29" s="1943"/>
      <c r="GD29" s="1943"/>
      <c r="GE29" s="1943"/>
      <c r="GF29" s="1943"/>
      <c r="GG29" s="1943"/>
      <c r="GH29" s="1943"/>
      <c r="GI29" s="1943"/>
      <c r="GJ29" s="1943"/>
      <c r="GK29" s="1943"/>
      <c r="GL29" s="1943"/>
      <c r="GM29" s="1943"/>
      <c r="GN29" s="1943"/>
      <c r="GO29" s="1943"/>
      <c r="GP29" s="1943"/>
      <c r="GQ29" s="1943"/>
      <c r="GR29" s="1943"/>
      <c r="GS29" s="1943"/>
      <c r="GT29" s="1943"/>
      <c r="GU29" s="1943"/>
      <c r="GV29" s="1943"/>
      <c r="GW29" s="1943"/>
      <c r="GX29" s="1943"/>
      <c r="GY29" s="1943"/>
      <c r="GZ29" s="1943"/>
      <c r="HA29" s="1943"/>
      <c r="HB29" s="1943"/>
      <c r="HC29" s="1943"/>
      <c r="HD29" s="1943"/>
      <c r="HE29" s="1943"/>
      <c r="HF29" s="1943"/>
      <c r="HG29" s="1943"/>
      <c r="HH29" s="1943"/>
      <c r="HI29" s="1943"/>
      <c r="HJ29" s="1943"/>
      <c r="HK29" s="1943"/>
      <c r="HL29" s="1943"/>
      <c r="HM29" s="1943"/>
      <c r="HN29" s="1943"/>
      <c r="HO29" s="1943"/>
      <c r="HP29" s="1943"/>
      <c r="HQ29" s="1943"/>
      <c r="HR29" s="1943"/>
      <c r="HS29" s="1943"/>
      <c r="HT29" s="1943"/>
      <c r="HU29" s="1943"/>
      <c r="HV29" s="1943"/>
      <c r="HW29" s="1943"/>
      <c r="HX29" s="1943"/>
      <c r="HY29" s="1943"/>
      <c r="HZ29" s="1943"/>
      <c r="IA29" s="1943"/>
      <c r="IB29" s="1943"/>
      <c r="IC29" s="1943"/>
      <c r="ID29" s="1943"/>
      <c r="IE29" s="1943"/>
      <c r="IF29" s="1943"/>
      <c r="IG29" s="1943"/>
      <c r="IH29" s="1943"/>
      <c r="II29" s="1943"/>
      <c r="IJ29" s="1943"/>
      <c r="IK29" s="1943"/>
      <c r="IL29" s="1943"/>
      <c r="IM29" s="1943"/>
      <c r="IN29" s="1943"/>
      <c r="IO29" s="1943"/>
      <c r="IP29" s="1943"/>
      <c r="IQ29" s="1943"/>
      <c r="IR29" s="1943"/>
      <c r="IS29" s="1943"/>
      <c r="IT29" s="1943"/>
      <c r="IU29" s="1943"/>
      <c r="IV29" s="1943"/>
      <c r="IW29" s="1943"/>
      <c r="IX29" s="1943"/>
      <c r="IY29" s="1943"/>
      <c r="IZ29" s="1943"/>
      <c r="JA29" s="1943"/>
      <c r="JB29" s="1943"/>
      <c r="JC29" s="1943"/>
      <c r="JD29" s="1943"/>
      <c r="JE29" s="1943"/>
      <c r="JF29" s="1943"/>
      <c r="JG29" s="1943"/>
      <c r="JH29" s="1943"/>
      <c r="JI29" s="1943"/>
      <c r="JJ29" s="1943"/>
      <c r="JK29" s="1943"/>
      <c r="JL29" s="1943"/>
      <c r="JM29" s="1943"/>
      <c r="JN29" s="1943"/>
      <c r="JO29" s="1943"/>
      <c r="JP29" s="1943"/>
      <c r="JQ29" s="1943"/>
      <c r="JR29" s="1943"/>
      <c r="JS29" s="1943"/>
      <c r="JT29" s="1943"/>
      <c r="JU29" s="1943"/>
      <c r="JV29" s="1943"/>
      <c r="JW29" s="1943"/>
      <c r="JX29" s="1943"/>
      <c r="JY29" s="1943"/>
      <c r="JZ29" s="1943"/>
      <c r="KA29" s="1943"/>
      <c r="KB29" s="1943"/>
      <c r="KC29" s="1943"/>
      <c r="KD29" s="1943"/>
      <c r="KE29" s="1943"/>
      <c r="KF29" s="1943"/>
      <c r="KG29" s="1943"/>
      <c r="KH29" s="1943"/>
      <c r="KI29" s="1943"/>
      <c r="KJ29" s="1943"/>
      <c r="KK29" s="1943"/>
      <c r="KL29" s="1943"/>
      <c r="KM29" s="1943"/>
      <c r="KN29" s="1943"/>
      <c r="KO29" s="1943"/>
      <c r="KP29" s="1943"/>
      <c r="KQ29" s="1943"/>
      <c r="KR29" s="1943"/>
      <c r="KS29" s="1943"/>
      <c r="KT29" s="1943"/>
      <c r="KU29" s="1943"/>
      <c r="KV29" s="1943"/>
      <c r="KW29" s="1943"/>
      <c r="KX29" s="1943"/>
      <c r="KY29" s="1943"/>
      <c r="KZ29" s="1943"/>
      <c r="LA29" s="1943"/>
      <c r="LB29" s="1943"/>
      <c r="LC29" s="1943"/>
      <c r="LD29" s="1943"/>
      <c r="LE29" s="1943"/>
      <c r="LF29" s="1943"/>
      <c r="LG29" s="1943"/>
      <c r="LH29" s="1943"/>
      <c r="LI29" s="1943"/>
      <c r="LJ29" s="1943"/>
      <c r="LK29" s="1943"/>
      <c r="LL29" s="1943"/>
      <c r="LM29" s="1943"/>
      <c r="LN29" s="1943"/>
      <c r="LO29" s="1943"/>
      <c r="LP29" s="1943"/>
      <c r="LQ29" s="1943"/>
      <c r="LR29" s="1943"/>
      <c r="LS29" s="1943"/>
      <c r="LT29" s="1943"/>
      <c r="LU29" s="1943"/>
      <c r="LV29" s="1943"/>
      <c r="LW29" s="1943"/>
      <c r="LX29" s="1943"/>
      <c r="LY29" s="1943"/>
      <c r="LZ29" s="1943"/>
      <c r="MA29" s="1943"/>
      <c r="MB29" s="1943"/>
      <c r="MC29" s="1943"/>
      <c r="MD29" s="1943"/>
      <c r="ME29" s="1943"/>
      <c r="MF29" s="1943"/>
      <c r="MG29" s="1943"/>
      <c r="MH29" s="1943"/>
      <c r="MI29" s="1943"/>
      <c r="MJ29" s="1943"/>
      <c r="MK29" s="1943"/>
      <c r="ML29" s="1943"/>
      <c r="MM29" s="1943"/>
      <c r="MN29" s="1943"/>
      <c r="MO29" s="1943"/>
      <c r="MP29" s="1943"/>
      <c r="MQ29" s="1943"/>
      <c r="MR29" s="1943"/>
      <c r="MS29" s="1943"/>
      <c r="MT29" s="1943"/>
      <c r="MU29" s="1943"/>
      <c r="MV29" s="1943"/>
      <c r="MW29" s="1943"/>
      <c r="MX29" s="1943"/>
      <c r="MY29" s="1943"/>
      <c r="MZ29" s="1943"/>
      <c r="NA29" s="1943"/>
      <c r="NB29" s="1943"/>
      <c r="NC29" s="1943"/>
      <c r="ND29" s="1943"/>
      <c r="NE29" s="1943"/>
      <c r="NF29" s="1943"/>
      <c r="NG29" s="1943"/>
      <c r="NH29" s="1943"/>
      <c r="NI29" s="1943"/>
      <c r="NJ29" s="1943"/>
      <c r="NK29" s="1943"/>
      <c r="NL29" s="1943"/>
      <c r="NM29" s="1943"/>
      <c r="NN29" s="1943"/>
      <c r="NO29" s="1943"/>
      <c r="NP29" s="1943"/>
      <c r="NQ29" s="1943"/>
      <c r="NR29" s="1943"/>
      <c r="NS29" s="1943"/>
      <c r="NT29" s="1943"/>
      <c r="NU29" s="1943"/>
      <c r="NV29" s="1943"/>
      <c r="NW29" s="1943"/>
      <c r="NX29" s="1943"/>
      <c r="NY29" s="1943"/>
      <c r="NZ29" s="1943"/>
      <c r="OA29" s="1943"/>
      <c r="OB29" s="1943"/>
      <c r="OC29" s="1943"/>
      <c r="OD29" s="1943"/>
      <c r="OE29" s="1943"/>
      <c r="OF29" s="1943"/>
      <c r="OG29" s="1943"/>
      <c r="OH29" s="1943"/>
      <c r="OI29" s="1943"/>
      <c r="OJ29" s="1943"/>
      <c r="OK29" s="1943"/>
      <c r="OL29" s="1943"/>
      <c r="OM29" s="1943"/>
      <c r="ON29" s="1943"/>
      <c r="OO29" s="1943"/>
      <c r="OP29" s="1943"/>
      <c r="OQ29" s="1943"/>
      <c r="OR29" s="1943"/>
      <c r="OS29" s="1943"/>
      <c r="OT29" s="1943"/>
      <c r="OU29" s="1943"/>
      <c r="OV29" s="1943"/>
      <c r="OW29" s="1943"/>
      <c r="OX29" s="1943"/>
      <c r="OY29" s="1943"/>
      <c r="OZ29" s="1943"/>
      <c r="PA29" s="1943"/>
      <c r="PB29" s="1943"/>
      <c r="PC29" s="1943"/>
      <c r="PD29" s="1943"/>
      <c r="PE29" s="1943"/>
      <c r="PF29" s="1943"/>
      <c r="PG29" s="1943"/>
      <c r="PH29" s="1943"/>
      <c r="PI29" s="1943"/>
      <c r="PJ29" s="1943"/>
      <c r="PK29" s="1943"/>
      <c r="PL29" s="1943"/>
      <c r="PM29" s="1943"/>
      <c r="PN29" s="1943"/>
      <c r="PO29" s="1943"/>
      <c r="PP29" s="1943"/>
      <c r="PQ29" s="1943"/>
      <c r="PR29" s="1943"/>
      <c r="PS29" s="1943"/>
      <c r="PT29" s="1943"/>
      <c r="PU29" s="1943"/>
      <c r="PV29" s="1943"/>
      <c r="PW29" s="1943"/>
      <c r="PX29" s="1943"/>
      <c r="PY29" s="1943"/>
      <c r="PZ29" s="1943"/>
      <c r="QA29" s="1943"/>
      <c r="QB29" s="1943"/>
      <c r="QC29" s="1943"/>
      <c r="QD29" s="1943"/>
      <c r="QE29" s="1943"/>
      <c r="QF29" s="1943"/>
      <c r="QG29" s="1943"/>
      <c r="QH29" s="1943"/>
      <c r="QI29" s="1943"/>
      <c r="QJ29" s="1943"/>
      <c r="QK29" s="1943"/>
      <c r="QL29" s="1943"/>
      <c r="QM29" s="1943"/>
      <c r="QN29" s="1943"/>
      <c r="QO29" s="1943"/>
      <c r="QP29" s="1943"/>
      <c r="QQ29" s="1943"/>
      <c r="QR29" s="1943"/>
      <c r="QS29" s="1943"/>
      <c r="QT29" s="1943"/>
      <c r="QU29" s="1943"/>
      <c r="QV29" s="1943"/>
      <c r="QW29" s="1943"/>
      <c r="QX29" s="1943"/>
      <c r="QY29" s="1943"/>
      <c r="QZ29" s="1943"/>
      <c r="RA29" s="1943"/>
      <c r="RB29" s="1943"/>
      <c r="RC29" s="1943"/>
      <c r="RD29" s="1943"/>
      <c r="RE29" s="1943"/>
      <c r="RF29" s="1943"/>
      <c r="RG29" s="1943"/>
      <c r="RH29" s="1943"/>
      <c r="RI29" s="1943"/>
      <c r="RJ29" s="1943"/>
      <c r="RK29" s="1943"/>
      <c r="RL29" s="1943"/>
      <c r="RM29" s="1943"/>
      <c r="RN29" s="1943"/>
      <c r="RO29" s="1943"/>
      <c r="RP29" s="1943"/>
      <c r="RQ29" s="1943"/>
      <c r="RR29" s="1943"/>
      <c r="RS29" s="1943"/>
      <c r="RT29" s="1943"/>
      <c r="RU29" s="1943"/>
      <c r="RV29" s="1943"/>
      <c r="RW29" s="1943"/>
      <c r="RX29" s="1943"/>
      <c r="RY29" s="1943"/>
      <c r="RZ29" s="1943"/>
      <c r="SA29" s="1943"/>
      <c r="SB29" s="1943"/>
      <c r="SC29" s="1943"/>
      <c r="SD29" s="1943"/>
      <c r="SE29" s="1943"/>
      <c r="SF29" s="1943"/>
      <c r="SG29" s="1943"/>
      <c r="SH29" s="1943"/>
      <c r="SI29" s="1943"/>
      <c r="SJ29" s="1943"/>
      <c r="SK29" s="1943"/>
      <c r="SL29" s="1943"/>
      <c r="SM29" s="1943"/>
      <c r="SN29" s="1943"/>
      <c r="SO29" s="1943"/>
      <c r="SP29" s="1943"/>
      <c r="SQ29" s="1943"/>
      <c r="SR29" s="1943"/>
      <c r="SS29" s="1943"/>
      <c r="ST29" s="1943"/>
      <c r="SU29" s="1943"/>
      <c r="SV29" s="1943"/>
      <c r="SW29" s="1943"/>
      <c r="SX29" s="1943"/>
      <c r="SY29" s="1943"/>
      <c r="SZ29" s="1943"/>
      <c r="TA29" s="1943"/>
      <c r="TB29" s="1943"/>
      <c r="TC29" s="1943"/>
      <c r="TD29" s="1943"/>
      <c r="TE29" s="1943"/>
      <c r="TF29" s="1943"/>
      <c r="TG29" s="1943"/>
      <c r="TH29" s="1943"/>
      <c r="TI29" s="1943"/>
      <c r="TJ29" s="1943"/>
      <c r="TK29" s="1943"/>
      <c r="TL29" s="1943"/>
      <c r="TM29" s="1943"/>
      <c r="TN29" s="1943"/>
      <c r="TO29" s="1943"/>
      <c r="TP29" s="1943"/>
      <c r="TQ29" s="1943"/>
      <c r="TR29" s="1943"/>
      <c r="TS29" s="1943"/>
      <c r="TT29" s="1943"/>
      <c r="TU29" s="1943"/>
      <c r="TV29" s="1943"/>
      <c r="TW29" s="1943"/>
      <c r="TX29" s="1943"/>
      <c r="TY29" s="1943"/>
      <c r="TZ29" s="1943"/>
      <c r="UA29" s="1943"/>
      <c r="UB29" s="1943"/>
      <c r="UC29" s="1943"/>
      <c r="UD29" s="1943"/>
      <c r="UE29" s="1943"/>
      <c r="UF29" s="1943"/>
      <c r="UG29" s="1943"/>
      <c r="UH29" s="1943"/>
      <c r="UI29" s="1943"/>
      <c r="UJ29" s="1943"/>
      <c r="UK29" s="1943"/>
      <c r="UL29" s="1943"/>
      <c r="UM29" s="1943"/>
      <c r="UN29" s="1943"/>
      <c r="UO29" s="1943"/>
      <c r="UP29" s="1943"/>
      <c r="UQ29" s="1943"/>
      <c r="UR29" s="1943"/>
      <c r="US29" s="1943"/>
      <c r="UT29" s="1943"/>
      <c r="UU29" s="1943"/>
      <c r="UV29" s="1943"/>
      <c r="UW29" s="1943"/>
      <c r="UX29" s="1943"/>
      <c r="UY29" s="1943"/>
      <c r="UZ29" s="1943"/>
      <c r="VA29" s="1943"/>
      <c r="VB29" s="1943"/>
      <c r="VC29" s="1943"/>
      <c r="VD29" s="1943"/>
      <c r="VE29" s="1943"/>
      <c r="VF29" s="1943"/>
      <c r="VG29" s="1943"/>
      <c r="VH29" s="1943"/>
      <c r="VI29" s="1943"/>
      <c r="VJ29" s="1943"/>
      <c r="VK29" s="1943"/>
      <c r="VL29" s="1943"/>
      <c r="VM29" s="1943"/>
      <c r="VN29" s="1943"/>
      <c r="VO29" s="1943"/>
      <c r="VP29" s="1943"/>
      <c r="VQ29" s="1943"/>
      <c r="VR29" s="1943"/>
      <c r="VS29" s="1943"/>
      <c r="VT29" s="1943"/>
      <c r="VU29" s="1943"/>
      <c r="VV29" s="1943"/>
      <c r="VW29" s="1943"/>
      <c r="VX29" s="1943"/>
      <c r="VY29" s="1943"/>
      <c r="VZ29" s="1943"/>
      <c r="WA29" s="1943"/>
      <c r="WB29" s="1943"/>
      <c r="WC29" s="1943"/>
      <c r="WD29" s="1943"/>
      <c r="WE29" s="1943"/>
      <c r="WF29" s="1943"/>
      <c r="WG29" s="1943"/>
      <c r="WH29" s="1943"/>
      <c r="WI29" s="1943"/>
      <c r="WJ29" s="1943"/>
      <c r="WK29" s="1943"/>
      <c r="WL29" s="1943"/>
      <c r="WM29" s="1943"/>
      <c r="WN29" s="1943"/>
      <c r="WO29" s="1943"/>
      <c r="WP29" s="1943"/>
      <c r="WQ29" s="1943"/>
      <c r="WR29" s="1943"/>
      <c r="WS29" s="1943"/>
      <c r="WT29" s="1943"/>
      <c r="WU29" s="1943"/>
      <c r="WV29" s="1943"/>
      <c r="WW29" s="1943"/>
      <c r="WX29" s="1943"/>
      <c r="WY29" s="1943"/>
      <c r="WZ29" s="1943"/>
      <c r="XA29" s="1943"/>
      <c r="XB29" s="1943"/>
      <c r="XC29" s="1943"/>
      <c r="XD29" s="1943"/>
      <c r="XE29" s="1943"/>
      <c r="XF29" s="1943"/>
      <c r="XG29" s="1943"/>
      <c r="XH29" s="1943"/>
      <c r="XI29" s="1943"/>
      <c r="XJ29" s="1943"/>
      <c r="XK29" s="1943"/>
      <c r="XL29" s="1943"/>
      <c r="XM29" s="1943"/>
      <c r="XN29" s="1943"/>
      <c r="XO29" s="1943"/>
      <c r="XP29" s="1943"/>
      <c r="XQ29" s="1943"/>
      <c r="XR29" s="1943"/>
      <c r="XS29" s="1943"/>
      <c r="XT29" s="1943"/>
      <c r="XU29" s="1943"/>
      <c r="XV29" s="1943"/>
      <c r="XW29" s="1943"/>
      <c r="XX29" s="1943"/>
      <c r="XY29" s="1943"/>
      <c r="XZ29" s="1943"/>
      <c r="YA29" s="1943"/>
      <c r="YB29" s="1943"/>
      <c r="YC29" s="1943"/>
      <c r="YD29" s="1943"/>
      <c r="YE29" s="1943"/>
      <c r="YF29" s="1943"/>
      <c r="YG29" s="1943"/>
      <c r="YH29" s="1943"/>
      <c r="YI29" s="1943"/>
      <c r="YJ29" s="1943"/>
      <c r="YK29" s="1943"/>
      <c r="YL29" s="1943"/>
      <c r="YM29" s="1943"/>
      <c r="YN29" s="1943"/>
      <c r="YO29" s="1943"/>
      <c r="YP29" s="1943"/>
      <c r="YQ29" s="1943"/>
      <c r="YR29" s="1943"/>
      <c r="YS29" s="1943"/>
      <c r="YT29" s="1943"/>
      <c r="YU29" s="1943"/>
      <c r="YV29" s="1943"/>
      <c r="YW29" s="1943"/>
      <c r="YX29" s="1943"/>
      <c r="YY29" s="1943"/>
      <c r="YZ29" s="1943"/>
      <c r="ZA29" s="1943"/>
      <c r="ZB29" s="1943"/>
      <c r="ZC29" s="1943"/>
      <c r="ZD29" s="1943"/>
      <c r="ZE29" s="1943"/>
      <c r="ZF29" s="1943"/>
      <c r="ZG29" s="1943"/>
      <c r="ZH29" s="1943"/>
      <c r="ZI29" s="1943"/>
      <c r="ZJ29" s="1943"/>
      <c r="ZK29" s="1943"/>
      <c r="ZL29" s="1943"/>
      <c r="ZM29" s="1943"/>
      <c r="ZN29" s="1943"/>
      <c r="ZO29" s="1943"/>
      <c r="ZP29" s="1943"/>
      <c r="ZQ29" s="1943"/>
      <c r="ZR29" s="1943"/>
      <c r="ZS29" s="1943"/>
      <c r="ZT29" s="1943"/>
      <c r="ZU29" s="1943"/>
      <c r="ZV29" s="1943"/>
      <c r="ZW29" s="1943"/>
      <c r="ZX29" s="1943"/>
      <c r="ZY29" s="1943"/>
      <c r="ZZ29" s="1943"/>
      <c r="AAA29" s="1943"/>
      <c r="AAB29" s="1943"/>
      <c r="AAC29" s="1943"/>
      <c r="AAD29" s="1943"/>
      <c r="AAE29" s="1943"/>
      <c r="AAF29" s="1943"/>
      <c r="AAG29" s="1943"/>
      <c r="AAH29" s="1943"/>
      <c r="AAI29" s="1943"/>
      <c r="AAJ29" s="1943"/>
      <c r="AAK29" s="1943"/>
      <c r="AAL29" s="1943"/>
      <c r="AAM29" s="1943"/>
      <c r="AAN29" s="1943"/>
      <c r="AAO29" s="1943"/>
      <c r="AAP29" s="1943"/>
      <c r="AAQ29" s="1943"/>
      <c r="AAR29" s="1943"/>
      <c r="AAS29" s="1943"/>
      <c r="AAT29" s="1943"/>
      <c r="AAU29" s="1943"/>
      <c r="AAV29" s="1943"/>
      <c r="AAW29" s="1943"/>
      <c r="AAX29" s="1943"/>
      <c r="AAY29" s="1943"/>
      <c r="AAZ29" s="1943"/>
      <c r="ABA29" s="1943"/>
      <c r="ABB29" s="1943"/>
      <c r="ABC29" s="1943"/>
      <c r="ABD29" s="1943"/>
      <c r="ABE29" s="1943"/>
      <c r="ABF29" s="1943"/>
      <c r="ABG29" s="1943"/>
      <c r="ABH29" s="1943"/>
      <c r="ABI29" s="1943"/>
      <c r="ABJ29" s="1943"/>
      <c r="ABK29" s="1943"/>
      <c r="ABL29" s="1943"/>
      <c r="ABM29" s="1943"/>
      <c r="ABN29" s="1943"/>
      <c r="ABO29" s="1943"/>
      <c r="ABP29" s="1943"/>
      <c r="ABQ29" s="1943"/>
      <c r="ABR29" s="1943"/>
      <c r="ABS29" s="1943"/>
      <c r="ABT29" s="1943"/>
      <c r="ABU29" s="1943"/>
      <c r="ABV29" s="1943"/>
      <c r="ABW29" s="1943"/>
      <c r="ABX29" s="1943"/>
      <c r="ABY29" s="1943"/>
      <c r="ABZ29" s="1943"/>
      <c r="ACA29" s="1943"/>
      <c r="ACB29" s="1943"/>
      <c r="ACC29" s="1943"/>
      <c r="ACD29" s="1943"/>
      <c r="ACE29" s="1943"/>
      <c r="ACF29" s="1943"/>
      <c r="ACG29" s="1943"/>
      <c r="ACH29" s="1943"/>
      <c r="ACI29" s="1943"/>
      <c r="ACJ29" s="1943"/>
      <c r="ACK29" s="1943"/>
      <c r="ACL29" s="1943"/>
      <c r="ACM29" s="1943"/>
      <c r="ACN29" s="1943"/>
      <c r="ACO29" s="1943"/>
      <c r="ACP29" s="1943"/>
      <c r="ACQ29" s="1943"/>
      <c r="ACR29" s="1943"/>
      <c r="ACS29" s="1943"/>
      <c r="ACT29" s="1943"/>
      <c r="ACU29" s="1943"/>
      <c r="ACV29" s="1943"/>
      <c r="ACW29" s="1943"/>
      <c r="ACX29" s="1943"/>
      <c r="ACY29" s="1943"/>
      <c r="ACZ29" s="1943"/>
      <c r="ADA29" s="1943"/>
      <c r="ADB29" s="1943"/>
      <c r="ADC29" s="1943"/>
      <c r="ADD29" s="1943"/>
      <c r="ADE29" s="1943"/>
      <c r="ADF29" s="1943"/>
      <c r="ADG29" s="1943"/>
      <c r="ADH29" s="1943"/>
      <c r="ADI29" s="1943"/>
      <c r="ADJ29" s="1943"/>
      <c r="ADK29" s="1943"/>
      <c r="ADL29" s="1943"/>
      <c r="ADM29" s="1943"/>
      <c r="ADN29" s="1943"/>
      <c r="ADO29" s="1943"/>
      <c r="ADP29" s="1943"/>
      <c r="ADQ29" s="1943"/>
      <c r="ADR29" s="1943"/>
      <c r="ADS29" s="1943"/>
      <c r="ADT29" s="1943"/>
      <c r="ADU29" s="1943"/>
      <c r="ADV29" s="1943"/>
      <c r="ADW29" s="1943"/>
      <c r="ADX29" s="1943"/>
      <c r="ADY29" s="1943"/>
      <c r="ADZ29" s="1943"/>
      <c r="AEA29" s="1943"/>
      <c r="AEB29" s="1943"/>
      <c r="AEC29" s="1943"/>
      <c r="AED29" s="1943"/>
      <c r="AEE29" s="1943"/>
      <c r="AEF29" s="1943"/>
      <c r="AEG29" s="1943"/>
      <c r="AEH29" s="1943"/>
      <c r="AEI29" s="1943"/>
      <c r="AEJ29" s="1943"/>
      <c r="AEK29" s="1943"/>
      <c r="AEL29" s="1943"/>
      <c r="AEM29" s="1943"/>
      <c r="AEN29" s="1943"/>
      <c r="AEO29" s="1943"/>
      <c r="AEP29" s="1943"/>
      <c r="AEQ29" s="1943"/>
      <c r="AER29" s="1943"/>
      <c r="AES29" s="1943"/>
      <c r="AET29" s="1943"/>
      <c r="AEU29" s="1943"/>
      <c r="AEV29" s="1943"/>
      <c r="AEW29" s="1943"/>
      <c r="AEX29" s="1943"/>
      <c r="AEY29" s="1943"/>
      <c r="AEZ29" s="1943"/>
      <c r="AFA29" s="1943"/>
      <c r="AFB29" s="1943"/>
      <c r="AFC29" s="1943"/>
      <c r="AFD29" s="1943"/>
      <c r="AFE29" s="1943"/>
      <c r="AFF29" s="1943"/>
      <c r="AFG29" s="1943"/>
      <c r="AFH29" s="1943"/>
      <c r="AFI29" s="1943"/>
      <c r="AFJ29" s="1943"/>
      <c r="AFK29" s="1943"/>
      <c r="AFL29" s="1943"/>
      <c r="AFM29" s="1943"/>
      <c r="AFN29" s="1943"/>
      <c r="AFO29" s="1943"/>
      <c r="AFP29" s="1943"/>
      <c r="AFQ29" s="1943"/>
      <c r="AFR29" s="1943"/>
      <c r="AFS29" s="1943"/>
      <c r="AFT29" s="1943"/>
      <c r="AFU29" s="1943"/>
      <c r="AFV29" s="1943"/>
      <c r="AFW29" s="1943"/>
      <c r="AFX29" s="1943"/>
      <c r="AFY29" s="1943"/>
      <c r="AFZ29" s="1943"/>
      <c r="AGA29" s="1943"/>
      <c r="AGB29" s="1943"/>
      <c r="AGC29" s="1943"/>
      <c r="AGD29" s="1943"/>
      <c r="AGE29" s="1943"/>
      <c r="AGF29" s="1943"/>
      <c r="AGG29" s="1943"/>
      <c r="AGH29" s="1943"/>
      <c r="AGI29" s="1943"/>
      <c r="AGJ29" s="1943"/>
      <c r="AGK29" s="1943"/>
      <c r="AGL29" s="1943"/>
      <c r="AGM29" s="1943"/>
      <c r="AGN29" s="1943"/>
      <c r="AGO29" s="1943"/>
      <c r="AGP29" s="1943"/>
      <c r="AGQ29" s="1943"/>
      <c r="AGR29" s="1943"/>
      <c r="AGS29" s="1943"/>
      <c r="AGT29" s="1943"/>
      <c r="AGU29" s="1943"/>
      <c r="AGV29" s="1943"/>
      <c r="AGW29" s="1943"/>
      <c r="AGX29" s="1943"/>
      <c r="AGY29" s="1943"/>
      <c r="AGZ29" s="1943"/>
      <c r="AHA29" s="1943"/>
      <c r="AHB29" s="1943"/>
      <c r="AHC29" s="1943"/>
      <c r="AHD29" s="1943"/>
      <c r="AHE29" s="1943"/>
      <c r="AHF29" s="1943"/>
      <c r="AHG29" s="1943"/>
      <c r="AHH29" s="1943"/>
      <c r="AHI29" s="1943"/>
      <c r="AHJ29" s="1943"/>
      <c r="AHK29" s="1943"/>
      <c r="AHL29" s="1943"/>
      <c r="AHM29" s="1943"/>
      <c r="AHN29" s="1943"/>
      <c r="AHO29" s="1943"/>
      <c r="AHP29" s="1943"/>
      <c r="AHQ29" s="1943"/>
      <c r="AHR29" s="1943"/>
      <c r="AHS29" s="1943"/>
      <c r="AHT29" s="1943"/>
      <c r="AHU29" s="1943"/>
      <c r="AHV29" s="1943"/>
      <c r="AHW29" s="1943"/>
      <c r="AHX29" s="1943"/>
      <c r="AHY29" s="1943"/>
      <c r="AHZ29" s="1943"/>
      <c r="AIA29" s="1943"/>
      <c r="AIB29" s="1943"/>
      <c r="AIC29" s="1943"/>
      <c r="AID29" s="1943"/>
      <c r="AIE29" s="1943"/>
      <c r="AIF29" s="1943"/>
      <c r="AIG29" s="1943"/>
      <c r="AIH29" s="1943"/>
      <c r="AII29" s="1943"/>
      <c r="AIJ29" s="1943"/>
      <c r="AIK29" s="1943"/>
      <c r="AIL29" s="1943"/>
      <c r="AIM29" s="1943"/>
      <c r="AIN29" s="1943"/>
      <c r="AIO29" s="1943"/>
      <c r="AIP29" s="1943"/>
      <c r="AIQ29" s="1943"/>
      <c r="AIR29" s="1943"/>
      <c r="AIS29" s="1943"/>
      <c r="AIT29" s="1943"/>
      <c r="AIU29" s="1943"/>
      <c r="AIV29" s="1943"/>
      <c r="AIW29" s="1943"/>
      <c r="AIX29" s="1943"/>
      <c r="AIY29" s="1943"/>
      <c r="AIZ29" s="1943"/>
      <c r="AJA29" s="1943"/>
      <c r="AJB29" s="1943"/>
      <c r="AJC29" s="1943"/>
      <c r="AJD29" s="1943"/>
      <c r="AJE29" s="1943"/>
      <c r="AJF29" s="1943"/>
      <c r="AJG29" s="1943"/>
      <c r="AJH29" s="1943"/>
      <c r="AJI29" s="1943"/>
      <c r="AJJ29" s="1943"/>
      <c r="AJK29" s="1943"/>
      <c r="AJL29" s="1943"/>
      <c r="AJM29" s="1943"/>
      <c r="AJN29" s="1943"/>
      <c r="AJO29" s="1943"/>
      <c r="AJP29" s="1943"/>
      <c r="AJQ29" s="1943"/>
      <c r="AJR29" s="1943"/>
      <c r="AJS29" s="1943"/>
      <c r="AJT29" s="1943"/>
      <c r="AJU29" s="1943"/>
      <c r="AJV29" s="1943"/>
      <c r="AJW29" s="1943"/>
      <c r="AJX29" s="1943"/>
      <c r="AJY29" s="1943"/>
      <c r="AJZ29" s="1943"/>
      <c r="AKA29" s="1943"/>
      <c r="AKB29" s="1943"/>
      <c r="AKC29" s="1943"/>
      <c r="AKD29" s="1943"/>
      <c r="AKE29" s="1943"/>
      <c r="AKF29" s="1943"/>
      <c r="AKG29" s="1943"/>
      <c r="AKH29" s="1943"/>
      <c r="AKI29" s="1943"/>
      <c r="AKJ29" s="1943"/>
      <c r="AKK29" s="1943"/>
      <c r="AKL29" s="1943"/>
      <c r="AKM29" s="1943"/>
      <c r="AKN29" s="1943"/>
      <c r="AKO29" s="1943"/>
      <c r="AKP29" s="1943"/>
      <c r="AKQ29" s="1943"/>
      <c r="AKR29" s="1943"/>
      <c r="AKS29" s="1943"/>
      <c r="AKT29" s="1943"/>
      <c r="AKU29" s="1943"/>
      <c r="AKV29" s="1943"/>
      <c r="AKW29" s="1943"/>
      <c r="AKX29" s="1943"/>
      <c r="AKY29" s="1943"/>
      <c r="AKZ29" s="1943"/>
      <c r="ALA29" s="1943"/>
      <c r="ALB29" s="1943"/>
      <c r="ALC29" s="1943"/>
      <c r="ALD29" s="1943"/>
      <c r="ALE29" s="1943"/>
      <c r="ALF29" s="1943"/>
      <c r="ALG29" s="1943"/>
      <c r="ALH29" s="1943"/>
      <c r="ALI29" s="1943"/>
      <c r="ALJ29" s="1943"/>
      <c r="ALK29" s="1943"/>
      <c r="ALL29" s="1943"/>
      <c r="ALM29" s="1943"/>
      <c r="ALN29" s="1943"/>
      <c r="ALO29" s="1943"/>
      <c r="ALP29" s="1943"/>
      <c r="ALQ29" s="1943"/>
      <c r="ALR29" s="1943"/>
      <c r="ALS29" s="1943"/>
      <c r="ALT29" s="1943"/>
      <c r="ALU29" s="1943"/>
      <c r="ALV29" s="1943"/>
      <c r="ALW29" s="1943"/>
      <c r="ALX29" s="1943"/>
      <c r="ALY29" s="1943"/>
      <c r="ALZ29" s="1943"/>
      <c r="AMA29" s="1943"/>
      <c r="AMB29" s="1943"/>
      <c r="AMC29" s="1943"/>
      <c r="AMD29" s="1943"/>
      <c r="AME29" s="1943"/>
      <c r="AMF29" s="1943"/>
      <c r="AMG29" s="1943"/>
      <c r="AMH29" s="1943"/>
      <c r="AMI29" s="1943"/>
      <c r="AMJ29" s="1943"/>
    </row>
    <row r="30" spans="1:1024" s="1974" customFormat="1" ht="49.5" customHeight="1">
      <c r="A30" s="1755" t="s">
        <v>8669</v>
      </c>
      <c r="B30" s="1976" t="s">
        <v>8672</v>
      </c>
      <c r="C30" s="1756"/>
      <c r="D30" s="2324"/>
      <c r="E30" s="2328"/>
      <c r="F30" s="2324"/>
      <c r="G30" s="1754">
        <v>3</v>
      </c>
      <c r="H30" s="2324"/>
      <c r="I30" s="1918" t="s">
        <v>8675</v>
      </c>
      <c r="J30" s="1977">
        <v>8.5</v>
      </c>
      <c r="K30" s="1977">
        <v>0.19</v>
      </c>
      <c r="L30" s="1754" t="s">
        <v>327</v>
      </c>
      <c r="M30" s="1734">
        <v>2525</v>
      </c>
      <c r="N30" s="1981">
        <v>2830</v>
      </c>
      <c r="O30" s="101"/>
      <c r="P30" s="1922"/>
      <c r="Q30" s="1161"/>
      <c r="R30" s="1942"/>
      <c r="S30" s="1943"/>
      <c r="T30" s="1922"/>
      <c r="U30" s="1922"/>
      <c r="V30" s="1922"/>
      <c r="W30" s="1943"/>
      <c r="X30" s="1943"/>
      <c r="Y30" s="1943"/>
      <c r="Z30" s="1943"/>
      <c r="AA30" s="1943"/>
      <c r="AB30" s="1943"/>
      <c r="AC30" s="1943"/>
      <c r="AD30" s="1943"/>
      <c r="AE30" s="1943"/>
      <c r="AF30" s="1943"/>
      <c r="AG30" s="1943"/>
      <c r="AH30" s="1943"/>
      <c r="AI30" s="1943"/>
      <c r="AJ30" s="1943"/>
      <c r="AK30" s="1943"/>
      <c r="AL30" s="1943"/>
      <c r="AM30" s="1943"/>
      <c r="AN30" s="1943"/>
      <c r="AO30" s="1943"/>
      <c r="AP30" s="1943"/>
      <c r="AQ30" s="1943"/>
      <c r="AR30" s="1943"/>
      <c r="AS30" s="1943"/>
      <c r="AT30" s="1943"/>
      <c r="AU30" s="1943"/>
      <c r="AV30" s="1943"/>
      <c r="AW30" s="1943"/>
      <c r="AX30" s="1943"/>
      <c r="AY30" s="1943"/>
      <c r="AZ30" s="1943"/>
      <c r="BA30" s="1943"/>
      <c r="BB30" s="1943"/>
      <c r="BC30" s="1943"/>
      <c r="BD30" s="1943"/>
      <c r="BE30" s="1943"/>
      <c r="BF30" s="1943"/>
      <c r="BG30" s="1943"/>
      <c r="BH30" s="1943"/>
      <c r="BI30" s="1943"/>
      <c r="BJ30" s="1943"/>
      <c r="BK30" s="1943"/>
      <c r="BL30" s="1943"/>
      <c r="BM30" s="1943"/>
      <c r="BN30" s="1943"/>
      <c r="BO30" s="1943"/>
      <c r="BP30" s="1943"/>
      <c r="BQ30" s="1943"/>
      <c r="BR30" s="1943"/>
      <c r="BS30" s="1943"/>
      <c r="BT30" s="1943"/>
      <c r="BU30" s="1943"/>
      <c r="BV30" s="1943"/>
      <c r="BW30" s="1943"/>
      <c r="BX30" s="1943"/>
      <c r="BY30" s="1943"/>
      <c r="BZ30" s="1943"/>
      <c r="CA30" s="1943"/>
      <c r="CB30" s="1943"/>
      <c r="CC30" s="1943"/>
      <c r="CD30" s="1943"/>
      <c r="CE30" s="1943"/>
      <c r="CF30" s="1943"/>
      <c r="CG30" s="1943"/>
      <c r="CH30" s="1943"/>
      <c r="CI30" s="1943"/>
      <c r="CJ30" s="1943"/>
      <c r="CK30" s="1943"/>
      <c r="CL30" s="1943"/>
      <c r="CM30" s="1943"/>
      <c r="CN30" s="1943"/>
      <c r="CO30" s="1943"/>
      <c r="CP30" s="1943"/>
      <c r="CQ30" s="1943"/>
      <c r="CR30" s="1943"/>
      <c r="CS30" s="1943"/>
      <c r="CT30" s="1943"/>
      <c r="CU30" s="1943"/>
      <c r="CV30" s="1943"/>
      <c r="CW30" s="1943"/>
      <c r="CX30" s="1943"/>
      <c r="CY30" s="1943"/>
      <c r="CZ30" s="1943"/>
      <c r="DA30" s="1943"/>
      <c r="DB30" s="1943"/>
      <c r="DC30" s="1943"/>
      <c r="DD30" s="1943"/>
      <c r="DE30" s="1943"/>
      <c r="DF30" s="1943"/>
      <c r="DG30" s="1943"/>
      <c r="DH30" s="1943"/>
      <c r="DI30" s="1943"/>
      <c r="DJ30" s="1943"/>
      <c r="DK30" s="1943"/>
      <c r="DL30" s="1943"/>
      <c r="DM30" s="1943"/>
      <c r="DN30" s="1943"/>
      <c r="DO30" s="1943"/>
      <c r="DP30" s="1943"/>
      <c r="DQ30" s="1943"/>
      <c r="DR30" s="1943"/>
      <c r="DS30" s="1943"/>
      <c r="DT30" s="1943"/>
      <c r="DU30" s="1943"/>
      <c r="DV30" s="1943"/>
      <c r="DW30" s="1943"/>
      <c r="DX30" s="1943"/>
      <c r="DY30" s="1943"/>
      <c r="DZ30" s="1943"/>
      <c r="EA30" s="1943"/>
      <c r="EB30" s="1943"/>
      <c r="EC30" s="1943"/>
      <c r="ED30" s="1943"/>
      <c r="EE30" s="1943"/>
      <c r="EF30" s="1943"/>
      <c r="EG30" s="1943"/>
      <c r="EH30" s="1943"/>
      <c r="EI30" s="1943"/>
      <c r="EJ30" s="1943"/>
      <c r="EK30" s="1943"/>
      <c r="EL30" s="1943"/>
      <c r="EM30" s="1943"/>
      <c r="EN30" s="1943"/>
      <c r="EO30" s="1943"/>
      <c r="EP30" s="1943"/>
      <c r="EQ30" s="1943"/>
      <c r="ER30" s="1943"/>
      <c r="ES30" s="1943"/>
      <c r="ET30" s="1943"/>
      <c r="EU30" s="1943"/>
      <c r="EV30" s="1943"/>
      <c r="EW30" s="1943"/>
      <c r="EX30" s="1943"/>
      <c r="EY30" s="1943"/>
      <c r="EZ30" s="1943"/>
      <c r="FA30" s="1943"/>
      <c r="FB30" s="1943"/>
      <c r="FC30" s="1943"/>
      <c r="FD30" s="1943"/>
      <c r="FE30" s="1943"/>
      <c r="FF30" s="1943"/>
      <c r="FG30" s="1943"/>
      <c r="FH30" s="1943"/>
      <c r="FI30" s="1943"/>
      <c r="FJ30" s="1943"/>
      <c r="FK30" s="1943"/>
      <c r="FL30" s="1943"/>
      <c r="FM30" s="1943"/>
      <c r="FN30" s="1943"/>
      <c r="FO30" s="1943"/>
      <c r="FP30" s="1943"/>
      <c r="FQ30" s="1943"/>
      <c r="FR30" s="1943"/>
      <c r="FS30" s="1943"/>
      <c r="FT30" s="1943"/>
      <c r="FU30" s="1943"/>
      <c r="FV30" s="1943"/>
      <c r="FW30" s="1943"/>
      <c r="FX30" s="1943"/>
      <c r="FY30" s="1943"/>
      <c r="FZ30" s="1943"/>
      <c r="GA30" s="1943"/>
      <c r="GB30" s="1943"/>
      <c r="GC30" s="1943"/>
      <c r="GD30" s="1943"/>
      <c r="GE30" s="1943"/>
      <c r="GF30" s="1943"/>
      <c r="GG30" s="1943"/>
      <c r="GH30" s="1943"/>
      <c r="GI30" s="1943"/>
      <c r="GJ30" s="1943"/>
      <c r="GK30" s="1943"/>
      <c r="GL30" s="1943"/>
      <c r="GM30" s="1943"/>
      <c r="GN30" s="1943"/>
      <c r="GO30" s="1943"/>
      <c r="GP30" s="1943"/>
      <c r="GQ30" s="1943"/>
      <c r="GR30" s="1943"/>
      <c r="GS30" s="1943"/>
      <c r="GT30" s="1943"/>
      <c r="GU30" s="1943"/>
      <c r="GV30" s="1943"/>
      <c r="GW30" s="1943"/>
      <c r="GX30" s="1943"/>
      <c r="GY30" s="1943"/>
      <c r="GZ30" s="1943"/>
      <c r="HA30" s="1943"/>
      <c r="HB30" s="1943"/>
      <c r="HC30" s="1943"/>
      <c r="HD30" s="1943"/>
      <c r="HE30" s="1943"/>
      <c r="HF30" s="1943"/>
      <c r="HG30" s="1943"/>
      <c r="HH30" s="1943"/>
      <c r="HI30" s="1943"/>
      <c r="HJ30" s="1943"/>
      <c r="HK30" s="1943"/>
      <c r="HL30" s="1943"/>
      <c r="HM30" s="1943"/>
      <c r="HN30" s="1943"/>
      <c r="HO30" s="1943"/>
      <c r="HP30" s="1943"/>
      <c r="HQ30" s="1943"/>
      <c r="HR30" s="1943"/>
      <c r="HS30" s="1943"/>
      <c r="HT30" s="1943"/>
      <c r="HU30" s="1943"/>
      <c r="HV30" s="1943"/>
      <c r="HW30" s="1943"/>
      <c r="HX30" s="1943"/>
      <c r="HY30" s="1943"/>
      <c r="HZ30" s="1943"/>
      <c r="IA30" s="1943"/>
      <c r="IB30" s="1943"/>
      <c r="IC30" s="1943"/>
      <c r="ID30" s="1943"/>
      <c r="IE30" s="1943"/>
      <c r="IF30" s="1943"/>
      <c r="IG30" s="1943"/>
      <c r="IH30" s="1943"/>
      <c r="II30" s="1943"/>
      <c r="IJ30" s="1943"/>
      <c r="IK30" s="1943"/>
      <c r="IL30" s="1943"/>
      <c r="IM30" s="1943"/>
      <c r="IN30" s="1943"/>
      <c r="IO30" s="1943"/>
      <c r="IP30" s="1943"/>
      <c r="IQ30" s="1943"/>
      <c r="IR30" s="1943"/>
      <c r="IS30" s="1943"/>
      <c r="IT30" s="1943"/>
      <c r="IU30" s="1943"/>
      <c r="IV30" s="1943"/>
      <c r="IW30" s="1943"/>
      <c r="IX30" s="1943"/>
      <c r="IY30" s="1943"/>
      <c r="IZ30" s="1943"/>
      <c r="JA30" s="1943"/>
      <c r="JB30" s="1943"/>
      <c r="JC30" s="1943"/>
      <c r="JD30" s="1943"/>
      <c r="JE30" s="1943"/>
      <c r="JF30" s="1943"/>
      <c r="JG30" s="1943"/>
      <c r="JH30" s="1943"/>
      <c r="JI30" s="1943"/>
      <c r="JJ30" s="1943"/>
      <c r="JK30" s="1943"/>
      <c r="JL30" s="1943"/>
      <c r="JM30" s="1943"/>
      <c r="JN30" s="1943"/>
      <c r="JO30" s="1943"/>
      <c r="JP30" s="1943"/>
      <c r="JQ30" s="1943"/>
      <c r="JR30" s="1943"/>
      <c r="JS30" s="1943"/>
      <c r="JT30" s="1943"/>
      <c r="JU30" s="1943"/>
      <c r="JV30" s="1943"/>
      <c r="JW30" s="1943"/>
      <c r="JX30" s="1943"/>
      <c r="JY30" s="1943"/>
      <c r="JZ30" s="1943"/>
      <c r="KA30" s="1943"/>
      <c r="KB30" s="1943"/>
      <c r="KC30" s="1943"/>
      <c r="KD30" s="1943"/>
      <c r="KE30" s="1943"/>
      <c r="KF30" s="1943"/>
      <c r="KG30" s="1943"/>
      <c r="KH30" s="1943"/>
      <c r="KI30" s="1943"/>
      <c r="KJ30" s="1943"/>
      <c r="KK30" s="1943"/>
      <c r="KL30" s="1943"/>
      <c r="KM30" s="1943"/>
      <c r="KN30" s="1943"/>
      <c r="KO30" s="1943"/>
      <c r="KP30" s="1943"/>
      <c r="KQ30" s="1943"/>
      <c r="KR30" s="1943"/>
      <c r="KS30" s="1943"/>
      <c r="KT30" s="1943"/>
      <c r="KU30" s="1943"/>
      <c r="KV30" s="1943"/>
      <c r="KW30" s="1943"/>
      <c r="KX30" s="1943"/>
      <c r="KY30" s="1943"/>
      <c r="KZ30" s="1943"/>
      <c r="LA30" s="1943"/>
      <c r="LB30" s="1943"/>
      <c r="LC30" s="1943"/>
      <c r="LD30" s="1943"/>
      <c r="LE30" s="1943"/>
      <c r="LF30" s="1943"/>
      <c r="LG30" s="1943"/>
      <c r="LH30" s="1943"/>
      <c r="LI30" s="1943"/>
      <c r="LJ30" s="1943"/>
      <c r="LK30" s="1943"/>
      <c r="LL30" s="1943"/>
      <c r="LM30" s="1943"/>
      <c r="LN30" s="1943"/>
      <c r="LO30" s="1943"/>
      <c r="LP30" s="1943"/>
      <c r="LQ30" s="1943"/>
      <c r="LR30" s="1943"/>
      <c r="LS30" s="1943"/>
      <c r="LT30" s="1943"/>
      <c r="LU30" s="1943"/>
      <c r="LV30" s="1943"/>
      <c r="LW30" s="1943"/>
      <c r="LX30" s="1943"/>
      <c r="LY30" s="1943"/>
      <c r="LZ30" s="1943"/>
      <c r="MA30" s="1943"/>
      <c r="MB30" s="1943"/>
      <c r="MC30" s="1943"/>
      <c r="MD30" s="1943"/>
      <c r="ME30" s="1943"/>
      <c r="MF30" s="1943"/>
      <c r="MG30" s="1943"/>
      <c r="MH30" s="1943"/>
      <c r="MI30" s="1943"/>
      <c r="MJ30" s="1943"/>
      <c r="MK30" s="1943"/>
      <c r="ML30" s="1943"/>
      <c r="MM30" s="1943"/>
      <c r="MN30" s="1943"/>
      <c r="MO30" s="1943"/>
      <c r="MP30" s="1943"/>
      <c r="MQ30" s="1943"/>
      <c r="MR30" s="1943"/>
      <c r="MS30" s="1943"/>
      <c r="MT30" s="1943"/>
      <c r="MU30" s="1943"/>
      <c r="MV30" s="1943"/>
      <c r="MW30" s="1943"/>
      <c r="MX30" s="1943"/>
      <c r="MY30" s="1943"/>
      <c r="MZ30" s="1943"/>
      <c r="NA30" s="1943"/>
      <c r="NB30" s="1943"/>
      <c r="NC30" s="1943"/>
      <c r="ND30" s="1943"/>
      <c r="NE30" s="1943"/>
      <c r="NF30" s="1943"/>
      <c r="NG30" s="1943"/>
      <c r="NH30" s="1943"/>
      <c r="NI30" s="1943"/>
      <c r="NJ30" s="1943"/>
      <c r="NK30" s="1943"/>
      <c r="NL30" s="1943"/>
      <c r="NM30" s="1943"/>
      <c r="NN30" s="1943"/>
      <c r="NO30" s="1943"/>
      <c r="NP30" s="1943"/>
      <c r="NQ30" s="1943"/>
      <c r="NR30" s="1943"/>
      <c r="NS30" s="1943"/>
      <c r="NT30" s="1943"/>
      <c r="NU30" s="1943"/>
      <c r="NV30" s="1943"/>
      <c r="NW30" s="1943"/>
      <c r="NX30" s="1943"/>
      <c r="NY30" s="1943"/>
      <c r="NZ30" s="1943"/>
      <c r="OA30" s="1943"/>
      <c r="OB30" s="1943"/>
      <c r="OC30" s="1943"/>
      <c r="OD30" s="1943"/>
      <c r="OE30" s="1943"/>
      <c r="OF30" s="1943"/>
      <c r="OG30" s="1943"/>
      <c r="OH30" s="1943"/>
      <c r="OI30" s="1943"/>
      <c r="OJ30" s="1943"/>
      <c r="OK30" s="1943"/>
      <c r="OL30" s="1943"/>
      <c r="OM30" s="1943"/>
      <c r="ON30" s="1943"/>
      <c r="OO30" s="1943"/>
      <c r="OP30" s="1943"/>
      <c r="OQ30" s="1943"/>
      <c r="OR30" s="1943"/>
      <c r="OS30" s="1943"/>
      <c r="OT30" s="1943"/>
      <c r="OU30" s="1943"/>
      <c r="OV30" s="1943"/>
      <c r="OW30" s="1943"/>
      <c r="OX30" s="1943"/>
      <c r="OY30" s="1943"/>
      <c r="OZ30" s="1943"/>
      <c r="PA30" s="1943"/>
      <c r="PB30" s="1943"/>
      <c r="PC30" s="1943"/>
      <c r="PD30" s="1943"/>
      <c r="PE30" s="1943"/>
      <c r="PF30" s="1943"/>
      <c r="PG30" s="1943"/>
      <c r="PH30" s="1943"/>
      <c r="PI30" s="1943"/>
      <c r="PJ30" s="1943"/>
      <c r="PK30" s="1943"/>
      <c r="PL30" s="1943"/>
      <c r="PM30" s="1943"/>
      <c r="PN30" s="1943"/>
      <c r="PO30" s="1943"/>
      <c r="PP30" s="1943"/>
      <c r="PQ30" s="1943"/>
      <c r="PR30" s="1943"/>
      <c r="PS30" s="1943"/>
      <c r="PT30" s="1943"/>
      <c r="PU30" s="1943"/>
      <c r="PV30" s="1943"/>
      <c r="PW30" s="1943"/>
      <c r="PX30" s="1943"/>
      <c r="PY30" s="1943"/>
      <c r="PZ30" s="1943"/>
      <c r="QA30" s="1943"/>
      <c r="QB30" s="1943"/>
      <c r="QC30" s="1943"/>
      <c r="QD30" s="1943"/>
      <c r="QE30" s="1943"/>
      <c r="QF30" s="1943"/>
      <c r="QG30" s="1943"/>
      <c r="QH30" s="1943"/>
      <c r="QI30" s="1943"/>
      <c r="QJ30" s="1943"/>
      <c r="QK30" s="1943"/>
      <c r="QL30" s="1943"/>
      <c r="QM30" s="1943"/>
      <c r="QN30" s="1943"/>
      <c r="QO30" s="1943"/>
      <c r="QP30" s="1943"/>
      <c r="QQ30" s="1943"/>
      <c r="QR30" s="1943"/>
      <c r="QS30" s="1943"/>
      <c r="QT30" s="1943"/>
      <c r="QU30" s="1943"/>
      <c r="QV30" s="1943"/>
      <c r="QW30" s="1943"/>
      <c r="QX30" s="1943"/>
      <c r="QY30" s="1943"/>
      <c r="QZ30" s="1943"/>
      <c r="RA30" s="1943"/>
      <c r="RB30" s="1943"/>
      <c r="RC30" s="1943"/>
      <c r="RD30" s="1943"/>
      <c r="RE30" s="1943"/>
      <c r="RF30" s="1943"/>
      <c r="RG30" s="1943"/>
      <c r="RH30" s="1943"/>
      <c r="RI30" s="1943"/>
      <c r="RJ30" s="1943"/>
      <c r="RK30" s="1943"/>
      <c r="RL30" s="1943"/>
      <c r="RM30" s="1943"/>
      <c r="RN30" s="1943"/>
      <c r="RO30" s="1943"/>
      <c r="RP30" s="1943"/>
      <c r="RQ30" s="1943"/>
      <c r="RR30" s="1943"/>
      <c r="RS30" s="1943"/>
      <c r="RT30" s="1943"/>
      <c r="RU30" s="1943"/>
      <c r="RV30" s="1943"/>
      <c r="RW30" s="1943"/>
      <c r="RX30" s="1943"/>
      <c r="RY30" s="1943"/>
      <c r="RZ30" s="1943"/>
      <c r="SA30" s="1943"/>
      <c r="SB30" s="1943"/>
      <c r="SC30" s="1943"/>
      <c r="SD30" s="1943"/>
      <c r="SE30" s="1943"/>
      <c r="SF30" s="1943"/>
      <c r="SG30" s="1943"/>
      <c r="SH30" s="1943"/>
      <c r="SI30" s="1943"/>
      <c r="SJ30" s="1943"/>
      <c r="SK30" s="1943"/>
      <c r="SL30" s="1943"/>
      <c r="SM30" s="1943"/>
      <c r="SN30" s="1943"/>
      <c r="SO30" s="1943"/>
      <c r="SP30" s="1943"/>
      <c r="SQ30" s="1943"/>
      <c r="SR30" s="1943"/>
      <c r="SS30" s="1943"/>
      <c r="ST30" s="1943"/>
      <c r="SU30" s="1943"/>
      <c r="SV30" s="1943"/>
      <c r="SW30" s="1943"/>
      <c r="SX30" s="1943"/>
      <c r="SY30" s="1943"/>
      <c r="SZ30" s="1943"/>
      <c r="TA30" s="1943"/>
      <c r="TB30" s="1943"/>
      <c r="TC30" s="1943"/>
      <c r="TD30" s="1943"/>
      <c r="TE30" s="1943"/>
      <c r="TF30" s="1943"/>
      <c r="TG30" s="1943"/>
      <c r="TH30" s="1943"/>
      <c r="TI30" s="1943"/>
      <c r="TJ30" s="1943"/>
      <c r="TK30" s="1943"/>
      <c r="TL30" s="1943"/>
      <c r="TM30" s="1943"/>
      <c r="TN30" s="1943"/>
      <c r="TO30" s="1943"/>
      <c r="TP30" s="1943"/>
      <c r="TQ30" s="1943"/>
      <c r="TR30" s="1943"/>
      <c r="TS30" s="1943"/>
      <c r="TT30" s="1943"/>
      <c r="TU30" s="1943"/>
      <c r="TV30" s="1943"/>
      <c r="TW30" s="1943"/>
      <c r="TX30" s="1943"/>
      <c r="TY30" s="1943"/>
      <c r="TZ30" s="1943"/>
      <c r="UA30" s="1943"/>
      <c r="UB30" s="1943"/>
      <c r="UC30" s="1943"/>
      <c r="UD30" s="1943"/>
      <c r="UE30" s="1943"/>
      <c r="UF30" s="1943"/>
      <c r="UG30" s="1943"/>
      <c r="UH30" s="1943"/>
      <c r="UI30" s="1943"/>
      <c r="UJ30" s="1943"/>
      <c r="UK30" s="1943"/>
      <c r="UL30" s="1943"/>
      <c r="UM30" s="1943"/>
      <c r="UN30" s="1943"/>
      <c r="UO30" s="1943"/>
      <c r="UP30" s="1943"/>
      <c r="UQ30" s="1943"/>
      <c r="UR30" s="1943"/>
      <c r="US30" s="1943"/>
      <c r="UT30" s="1943"/>
      <c r="UU30" s="1943"/>
      <c r="UV30" s="1943"/>
      <c r="UW30" s="1943"/>
      <c r="UX30" s="1943"/>
      <c r="UY30" s="1943"/>
      <c r="UZ30" s="1943"/>
      <c r="VA30" s="1943"/>
      <c r="VB30" s="1943"/>
      <c r="VC30" s="1943"/>
      <c r="VD30" s="1943"/>
      <c r="VE30" s="1943"/>
      <c r="VF30" s="1943"/>
      <c r="VG30" s="1943"/>
      <c r="VH30" s="1943"/>
      <c r="VI30" s="1943"/>
      <c r="VJ30" s="1943"/>
      <c r="VK30" s="1943"/>
      <c r="VL30" s="1943"/>
      <c r="VM30" s="1943"/>
      <c r="VN30" s="1943"/>
      <c r="VO30" s="1943"/>
      <c r="VP30" s="1943"/>
      <c r="VQ30" s="1943"/>
      <c r="VR30" s="1943"/>
      <c r="VS30" s="1943"/>
      <c r="VT30" s="1943"/>
      <c r="VU30" s="1943"/>
      <c r="VV30" s="1943"/>
      <c r="VW30" s="1943"/>
      <c r="VX30" s="1943"/>
      <c r="VY30" s="1943"/>
      <c r="VZ30" s="1943"/>
      <c r="WA30" s="1943"/>
      <c r="WB30" s="1943"/>
      <c r="WC30" s="1943"/>
      <c r="WD30" s="1943"/>
      <c r="WE30" s="1943"/>
      <c r="WF30" s="1943"/>
      <c r="WG30" s="1943"/>
      <c r="WH30" s="1943"/>
      <c r="WI30" s="1943"/>
      <c r="WJ30" s="1943"/>
      <c r="WK30" s="1943"/>
      <c r="WL30" s="1943"/>
      <c r="WM30" s="1943"/>
      <c r="WN30" s="1943"/>
      <c r="WO30" s="1943"/>
      <c r="WP30" s="1943"/>
      <c r="WQ30" s="1943"/>
      <c r="WR30" s="1943"/>
      <c r="WS30" s="1943"/>
      <c r="WT30" s="1943"/>
      <c r="WU30" s="1943"/>
      <c r="WV30" s="1943"/>
      <c r="WW30" s="1943"/>
      <c r="WX30" s="1943"/>
      <c r="WY30" s="1943"/>
      <c r="WZ30" s="1943"/>
      <c r="XA30" s="1943"/>
      <c r="XB30" s="1943"/>
      <c r="XC30" s="1943"/>
      <c r="XD30" s="1943"/>
      <c r="XE30" s="1943"/>
      <c r="XF30" s="1943"/>
      <c r="XG30" s="1943"/>
      <c r="XH30" s="1943"/>
      <c r="XI30" s="1943"/>
      <c r="XJ30" s="1943"/>
      <c r="XK30" s="1943"/>
      <c r="XL30" s="1943"/>
      <c r="XM30" s="1943"/>
      <c r="XN30" s="1943"/>
      <c r="XO30" s="1943"/>
      <c r="XP30" s="1943"/>
      <c r="XQ30" s="1943"/>
      <c r="XR30" s="1943"/>
      <c r="XS30" s="1943"/>
      <c r="XT30" s="1943"/>
      <c r="XU30" s="1943"/>
      <c r="XV30" s="1943"/>
      <c r="XW30" s="1943"/>
      <c r="XX30" s="1943"/>
      <c r="XY30" s="1943"/>
      <c r="XZ30" s="1943"/>
      <c r="YA30" s="1943"/>
      <c r="YB30" s="1943"/>
      <c r="YC30" s="1943"/>
      <c r="YD30" s="1943"/>
      <c r="YE30" s="1943"/>
      <c r="YF30" s="1943"/>
      <c r="YG30" s="1943"/>
      <c r="YH30" s="1943"/>
      <c r="YI30" s="1943"/>
      <c r="YJ30" s="1943"/>
      <c r="YK30" s="1943"/>
      <c r="YL30" s="1943"/>
      <c r="YM30" s="1943"/>
      <c r="YN30" s="1943"/>
      <c r="YO30" s="1943"/>
      <c r="YP30" s="1943"/>
      <c r="YQ30" s="1943"/>
      <c r="YR30" s="1943"/>
      <c r="YS30" s="1943"/>
      <c r="YT30" s="1943"/>
      <c r="YU30" s="1943"/>
      <c r="YV30" s="1943"/>
      <c r="YW30" s="1943"/>
      <c r="YX30" s="1943"/>
      <c r="YY30" s="1943"/>
      <c r="YZ30" s="1943"/>
      <c r="ZA30" s="1943"/>
      <c r="ZB30" s="1943"/>
      <c r="ZC30" s="1943"/>
      <c r="ZD30" s="1943"/>
      <c r="ZE30" s="1943"/>
      <c r="ZF30" s="1943"/>
      <c r="ZG30" s="1943"/>
      <c r="ZH30" s="1943"/>
      <c r="ZI30" s="1943"/>
      <c r="ZJ30" s="1943"/>
      <c r="ZK30" s="1943"/>
      <c r="ZL30" s="1943"/>
      <c r="ZM30" s="1943"/>
      <c r="ZN30" s="1943"/>
      <c r="ZO30" s="1943"/>
      <c r="ZP30" s="1943"/>
      <c r="ZQ30" s="1943"/>
      <c r="ZR30" s="1943"/>
      <c r="ZS30" s="1943"/>
      <c r="ZT30" s="1943"/>
      <c r="ZU30" s="1943"/>
      <c r="ZV30" s="1943"/>
      <c r="ZW30" s="1943"/>
      <c r="ZX30" s="1943"/>
      <c r="ZY30" s="1943"/>
      <c r="ZZ30" s="1943"/>
      <c r="AAA30" s="1943"/>
      <c r="AAB30" s="1943"/>
      <c r="AAC30" s="1943"/>
      <c r="AAD30" s="1943"/>
      <c r="AAE30" s="1943"/>
      <c r="AAF30" s="1943"/>
      <c r="AAG30" s="1943"/>
      <c r="AAH30" s="1943"/>
      <c r="AAI30" s="1943"/>
      <c r="AAJ30" s="1943"/>
      <c r="AAK30" s="1943"/>
      <c r="AAL30" s="1943"/>
      <c r="AAM30" s="1943"/>
      <c r="AAN30" s="1943"/>
      <c r="AAO30" s="1943"/>
      <c r="AAP30" s="1943"/>
      <c r="AAQ30" s="1943"/>
      <c r="AAR30" s="1943"/>
      <c r="AAS30" s="1943"/>
      <c r="AAT30" s="1943"/>
      <c r="AAU30" s="1943"/>
      <c r="AAV30" s="1943"/>
      <c r="AAW30" s="1943"/>
      <c r="AAX30" s="1943"/>
      <c r="AAY30" s="1943"/>
      <c r="AAZ30" s="1943"/>
      <c r="ABA30" s="1943"/>
      <c r="ABB30" s="1943"/>
      <c r="ABC30" s="1943"/>
      <c r="ABD30" s="1943"/>
      <c r="ABE30" s="1943"/>
      <c r="ABF30" s="1943"/>
      <c r="ABG30" s="1943"/>
      <c r="ABH30" s="1943"/>
      <c r="ABI30" s="1943"/>
      <c r="ABJ30" s="1943"/>
      <c r="ABK30" s="1943"/>
      <c r="ABL30" s="1943"/>
      <c r="ABM30" s="1943"/>
      <c r="ABN30" s="1943"/>
      <c r="ABO30" s="1943"/>
      <c r="ABP30" s="1943"/>
      <c r="ABQ30" s="1943"/>
      <c r="ABR30" s="1943"/>
      <c r="ABS30" s="1943"/>
      <c r="ABT30" s="1943"/>
      <c r="ABU30" s="1943"/>
      <c r="ABV30" s="1943"/>
      <c r="ABW30" s="1943"/>
      <c r="ABX30" s="1943"/>
      <c r="ABY30" s="1943"/>
      <c r="ABZ30" s="1943"/>
      <c r="ACA30" s="1943"/>
      <c r="ACB30" s="1943"/>
      <c r="ACC30" s="1943"/>
      <c r="ACD30" s="1943"/>
      <c r="ACE30" s="1943"/>
      <c r="ACF30" s="1943"/>
      <c r="ACG30" s="1943"/>
      <c r="ACH30" s="1943"/>
      <c r="ACI30" s="1943"/>
      <c r="ACJ30" s="1943"/>
      <c r="ACK30" s="1943"/>
      <c r="ACL30" s="1943"/>
      <c r="ACM30" s="1943"/>
      <c r="ACN30" s="1943"/>
      <c r="ACO30" s="1943"/>
      <c r="ACP30" s="1943"/>
      <c r="ACQ30" s="1943"/>
      <c r="ACR30" s="1943"/>
      <c r="ACS30" s="1943"/>
      <c r="ACT30" s="1943"/>
      <c r="ACU30" s="1943"/>
      <c r="ACV30" s="1943"/>
      <c r="ACW30" s="1943"/>
      <c r="ACX30" s="1943"/>
      <c r="ACY30" s="1943"/>
      <c r="ACZ30" s="1943"/>
      <c r="ADA30" s="1943"/>
      <c r="ADB30" s="1943"/>
      <c r="ADC30" s="1943"/>
      <c r="ADD30" s="1943"/>
      <c r="ADE30" s="1943"/>
      <c r="ADF30" s="1943"/>
      <c r="ADG30" s="1943"/>
      <c r="ADH30" s="1943"/>
      <c r="ADI30" s="1943"/>
      <c r="ADJ30" s="1943"/>
      <c r="ADK30" s="1943"/>
      <c r="ADL30" s="1943"/>
      <c r="ADM30" s="1943"/>
      <c r="ADN30" s="1943"/>
      <c r="ADO30" s="1943"/>
      <c r="ADP30" s="1943"/>
      <c r="ADQ30" s="1943"/>
      <c r="ADR30" s="1943"/>
      <c r="ADS30" s="1943"/>
      <c r="ADT30" s="1943"/>
      <c r="ADU30" s="1943"/>
      <c r="ADV30" s="1943"/>
      <c r="ADW30" s="1943"/>
      <c r="ADX30" s="1943"/>
      <c r="ADY30" s="1943"/>
      <c r="ADZ30" s="1943"/>
      <c r="AEA30" s="1943"/>
      <c r="AEB30" s="1943"/>
      <c r="AEC30" s="1943"/>
      <c r="AED30" s="1943"/>
      <c r="AEE30" s="1943"/>
      <c r="AEF30" s="1943"/>
      <c r="AEG30" s="1943"/>
      <c r="AEH30" s="1943"/>
      <c r="AEI30" s="1943"/>
      <c r="AEJ30" s="1943"/>
      <c r="AEK30" s="1943"/>
      <c r="AEL30" s="1943"/>
      <c r="AEM30" s="1943"/>
      <c r="AEN30" s="1943"/>
      <c r="AEO30" s="1943"/>
      <c r="AEP30" s="1943"/>
      <c r="AEQ30" s="1943"/>
      <c r="AER30" s="1943"/>
      <c r="AES30" s="1943"/>
      <c r="AET30" s="1943"/>
      <c r="AEU30" s="1943"/>
      <c r="AEV30" s="1943"/>
      <c r="AEW30" s="1943"/>
      <c r="AEX30" s="1943"/>
      <c r="AEY30" s="1943"/>
      <c r="AEZ30" s="1943"/>
      <c r="AFA30" s="1943"/>
      <c r="AFB30" s="1943"/>
      <c r="AFC30" s="1943"/>
      <c r="AFD30" s="1943"/>
      <c r="AFE30" s="1943"/>
      <c r="AFF30" s="1943"/>
      <c r="AFG30" s="1943"/>
      <c r="AFH30" s="1943"/>
      <c r="AFI30" s="1943"/>
      <c r="AFJ30" s="1943"/>
      <c r="AFK30" s="1943"/>
      <c r="AFL30" s="1943"/>
      <c r="AFM30" s="1943"/>
      <c r="AFN30" s="1943"/>
      <c r="AFO30" s="1943"/>
      <c r="AFP30" s="1943"/>
      <c r="AFQ30" s="1943"/>
      <c r="AFR30" s="1943"/>
      <c r="AFS30" s="1943"/>
      <c r="AFT30" s="1943"/>
      <c r="AFU30" s="1943"/>
      <c r="AFV30" s="1943"/>
      <c r="AFW30" s="1943"/>
      <c r="AFX30" s="1943"/>
      <c r="AFY30" s="1943"/>
      <c r="AFZ30" s="1943"/>
      <c r="AGA30" s="1943"/>
      <c r="AGB30" s="1943"/>
      <c r="AGC30" s="1943"/>
      <c r="AGD30" s="1943"/>
      <c r="AGE30" s="1943"/>
      <c r="AGF30" s="1943"/>
      <c r="AGG30" s="1943"/>
      <c r="AGH30" s="1943"/>
      <c r="AGI30" s="1943"/>
      <c r="AGJ30" s="1943"/>
      <c r="AGK30" s="1943"/>
      <c r="AGL30" s="1943"/>
      <c r="AGM30" s="1943"/>
      <c r="AGN30" s="1943"/>
      <c r="AGO30" s="1943"/>
      <c r="AGP30" s="1943"/>
      <c r="AGQ30" s="1943"/>
      <c r="AGR30" s="1943"/>
      <c r="AGS30" s="1943"/>
      <c r="AGT30" s="1943"/>
      <c r="AGU30" s="1943"/>
      <c r="AGV30" s="1943"/>
      <c r="AGW30" s="1943"/>
      <c r="AGX30" s="1943"/>
      <c r="AGY30" s="1943"/>
      <c r="AGZ30" s="1943"/>
      <c r="AHA30" s="1943"/>
      <c r="AHB30" s="1943"/>
      <c r="AHC30" s="1943"/>
      <c r="AHD30" s="1943"/>
      <c r="AHE30" s="1943"/>
      <c r="AHF30" s="1943"/>
      <c r="AHG30" s="1943"/>
      <c r="AHH30" s="1943"/>
      <c r="AHI30" s="1943"/>
      <c r="AHJ30" s="1943"/>
      <c r="AHK30" s="1943"/>
      <c r="AHL30" s="1943"/>
      <c r="AHM30" s="1943"/>
      <c r="AHN30" s="1943"/>
      <c r="AHO30" s="1943"/>
      <c r="AHP30" s="1943"/>
      <c r="AHQ30" s="1943"/>
      <c r="AHR30" s="1943"/>
      <c r="AHS30" s="1943"/>
      <c r="AHT30" s="1943"/>
      <c r="AHU30" s="1943"/>
      <c r="AHV30" s="1943"/>
      <c r="AHW30" s="1943"/>
      <c r="AHX30" s="1943"/>
      <c r="AHY30" s="1943"/>
      <c r="AHZ30" s="1943"/>
      <c r="AIA30" s="1943"/>
      <c r="AIB30" s="1943"/>
      <c r="AIC30" s="1943"/>
      <c r="AID30" s="1943"/>
      <c r="AIE30" s="1943"/>
      <c r="AIF30" s="1943"/>
      <c r="AIG30" s="1943"/>
      <c r="AIH30" s="1943"/>
      <c r="AII30" s="1943"/>
      <c r="AIJ30" s="1943"/>
      <c r="AIK30" s="1943"/>
      <c r="AIL30" s="1943"/>
      <c r="AIM30" s="1943"/>
      <c r="AIN30" s="1943"/>
      <c r="AIO30" s="1943"/>
      <c r="AIP30" s="1943"/>
      <c r="AIQ30" s="1943"/>
      <c r="AIR30" s="1943"/>
      <c r="AIS30" s="1943"/>
      <c r="AIT30" s="1943"/>
      <c r="AIU30" s="1943"/>
      <c r="AIV30" s="1943"/>
      <c r="AIW30" s="1943"/>
      <c r="AIX30" s="1943"/>
      <c r="AIY30" s="1943"/>
      <c r="AIZ30" s="1943"/>
      <c r="AJA30" s="1943"/>
      <c r="AJB30" s="1943"/>
      <c r="AJC30" s="1943"/>
      <c r="AJD30" s="1943"/>
      <c r="AJE30" s="1943"/>
      <c r="AJF30" s="1943"/>
      <c r="AJG30" s="1943"/>
      <c r="AJH30" s="1943"/>
      <c r="AJI30" s="1943"/>
      <c r="AJJ30" s="1943"/>
      <c r="AJK30" s="1943"/>
      <c r="AJL30" s="1943"/>
      <c r="AJM30" s="1943"/>
      <c r="AJN30" s="1943"/>
      <c r="AJO30" s="1943"/>
      <c r="AJP30" s="1943"/>
      <c r="AJQ30" s="1943"/>
      <c r="AJR30" s="1943"/>
      <c r="AJS30" s="1943"/>
      <c r="AJT30" s="1943"/>
      <c r="AJU30" s="1943"/>
      <c r="AJV30" s="1943"/>
      <c r="AJW30" s="1943"/>
      <c r="AJX30" s="1943"/>
      <c r="AJY30" s="1943"/>
      <c r="AJZ30" s="1943"/>
      <c r="AKA30" s="1943"/>
      <c r="AKB30" s="1943"/>
      <c r="AKC30" s="1943"/>
      <c r="AKD30" s="1943"/>
      <c r="AKE30" s="1943"/>
      <c r="AKF30" s="1943"/>
      <c r="AKG30" s="1943"/>
      <c r="AKH30" s="1943"/>
      <c r="AKI30" s="1943"/>
      <c r="AKJ30" s="1943"/>
      <c r="AKK30" s="1943"/>
      <c r="AKL30" s="1943"/>
      <c r="AKM30" s="1943"/>
      <c r="AKN30" s="1943"/>
      <c r="AKO30" s="1943"/>
      <c r="AKP30" s="1943"/>
      <c r="AKQ30" s="1943"/>
      <c r="AKR30" s="1943"/>
      <c r="AKS30" s="1943"/>
      <c r="AKT30" s="1943"/>
      <c r="AKU30" s="1943"/>
      <c r="AKV30" s="1943"/>
      <c r="AKW30" s="1943"/>
      <c r="AKX30" s="1943"/>
      <c r="AKY30" s="1943"/>
      <c r="AKZ30" s="1943"/>
      <c r="ALA30" s="1943"/>
      <c r="ALB30" s="1943"/>
      <c r="ALC30" s="1943"/>
      <c r="ALD30" s="1943"/>
      <c r="ALE30" s="1943"/>
      <c r="ALF30" s="1943"/>
      <c r="ALG30" s="1943"/>
      <c r="ALH30" s="1943"/>
      <c r="ALI30" s="1943"/>
      <c r="ALJ30" s="1943"/>
      <c r="ALK30" s="1943"/>
      <c r="ALL30" s="1943"/>
      <c r="ALM30" s="1943"/>
      <c r="ALN30" s="1943"/>
      <c r="ALO30" s="1943"/>
      <c r="ALP30" s="1943"/>
      <c r="ALQ30" s="1943"/>
      <c r="ALR30" s="1943"/>
      <c r="ALS30" s="1943"/>
      <c r="ALT30" s="1943"/>
      <c r="ALU30" s="1943"/>
      <c r="ALV30" s="1943"/>
      <c r="ALW30" s="1943"/>
      <c r="ALX30" s="1943"/>
      <c r="ALY30" s="1943"/>
      <c r="ALZ30" s="1943"/>
      <c r="AMA30" s="1943"/>
      <c r="AMB30" s="1943"/>
      <c r="AMC30" s="1943"/>
      <c r="AMD30" s="1943"/>
      <c r="AME30" s="1943"/>
      <c r="AMF30" s="1943"/>
      <c r="AMG30" s="1943"/>
      <c r="AMH30" s="1943"/>
      <c r="AMI30" s="1943"/>
      <c r="AMJ30" s="1943"/>
    </row>
    <row r="31" spans="1:1024" ht="54.75" customHeight="1">
      <c r="A31" s="1755" t="s">
        <v>8670</v>
      </c>
      <c r="B31" s="1978" t="s">
        <v>8673</v>
      </c>
      <c r="C31" s="1980"/>
      <c r="D31" s="2325"/>
      <c r="E31" s="2328"/>
      <c r="F31" s="2325"/>
      <c r="G31" s="1978">
        <v>4</v>
      </c>
      <c r="H31" s="2325"/>
      <c r="I31" s="1918" t="s">
        <v>8676</v>
      </c>
      <c r="J31" s="1978">
        <v>13</v>
      </c>
      <c r="K31" s="1978">
        <v>0.18</v>
      </c>
      <c r="L31" s="1754" t="s">
        <v>327</v>
      </c>
      <c r="M31" s="1734">
        <v>3125</v>
      </c>
      <c r="N31" s="1981">
        <v>3500</v>
      </c>
      <c r="O31" s="101"/>
      <c r="R31" s="1942"/>
      <c r="T31" s="1922"/>
      <c r="U31" s="1922"/>
      <c r="V31" s="1922"/>
    </row>
    <row r="32" spans="1:1024" ht="176.25" customHeight="1">
      <c r="A32" s="2124" t="s">
        <v>2768</v>
      </c>
      <c r="B32" s="2124"/>
      <c r="C32" s="2124"/>
      <c r="D32" s="2124"/>
      <c r="E32" s="2124"/>
      <c r="F32" s="2124"/>
      <c r="G32" s="2124"/>
      <c r="H32" s="2124"/>
      <c r="I32" s="2124"/>
      <c r="J32" s="2124"/>
      <c r="K32" s="2124"/>
      <c r="L32" s="2124"/>
      <c r="M32" s="2124"/>
      <c r="N32" s="2124"/>
      <c r="R32" s="1942"/>
      <c r="T32" s="1922"/>
      <c r="U32" s="1922"/>
      <c r="V32" s="1922"/>
    </row>
    <row r="33" spans="20:22">
      <c r="T33" s="1922"/>
      <c r="U33" s="1922"/>
      <c r="V33" s="1922"/>
    </row>
    <row r="38" spans="20:22" ht="18.75" customHeight="1"/>
    <row r="39" spans="20:22" ht="18.75" customHeight="1"/>
    <row r="40" spans="20:22" ht="19.5" customHeight="1"/>
    <row r="42" spans="20:22" ht="15" customHeight="1"/>
    <row r="43" spans="20:22" ht="12" customHeight="1"/>
    <row r="49" ht="15" customHeight="1"/>
    <row r="55" ht="12" customHeight="1"/>
    <row r="60" ht="12" customHeight="1"/>
    <row r="61" ht="29.25" customHeight="1"/>
    <row r="62" ht="69.75" customHeight="1"/>
    <row r="63" ht="40.5" customHeight="1"/>
    <row r="66" ht="47.25" customHeight="1"/>
    <row r="67" ht="39.75" customHeight="1"/>
    <row r="69" ht="44.25" customHeight="1"/>
    <row r="70" ht="45.75" customHeight="1"/>
    <row r="73" ht="180" customHeight="1"/>
  </sheetData>
  <mergeCells count="22">
    <mergeCell ref="A1:B1"/>
    <mergeCell ref="A6:N6"/>
    <mergeCell ref="A8:A9"/>
    <mergeCell ref="B8:B9"/>
    <mergeCell ref="C8:C9"/>
    <mergeCell ref="D8:K8"/>
    <mergeCell ref="L8:L9"/>
    <mergeCell ref="M8:M9"/>
    <mergeCell ref="N8:N9"/>
    <mergeCell ref="A32:N32"/>
    <mergeCell ref="D28:D31"/>
    <mergeCell ref="H28:H31"/>
    <mergeCell ref="F28:F31"/>
    <mergeCell ref="A10:N10"/>
    <mergeCell ref="C19:C20"/>
    <mergeCell ref="C24:C25"/>
    <mergeCell ref="D24:D26"/>
    <mergeCell ref="E24:E31"/>
    <mergeCell ref="F24:F26"/>
    <mergeCell ref="G24:G26"/>
    <mergeCell ref="H24:H26"/>
    <mergeCell ref="I24:I26"/>
  </mergeCells>
  <hyperlinks>
    <hyperlink ref="A6" location="Меню!A1" display="ВЕХИ ОГРАДИТЕЛЬНЫЕ"/>
  </hyperlink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>
  <dimension ref="A1:AMK41"/>
  <sheetViews>
    <sheetView zoomScaleNormal="100" workbookViewId="0">
      <pane ySplit="8" topLeftCell="A9" activePane="bottomLeft" state="frozen"/>
      <selection pane="bottomLeft" activeCell="A5" sqref="A5:O5"/>
    </sheetView>
  </sheetViews>
  <sheetFormatPr defaultColWidth="9.140625" defaultRowHeight="15"/>
  <cols>
    <col min="1" max="1" width="6.7109375" style="52" customWidth="1"/>
    <col min="2" max="2" width="17" style="52" customWidth="1"/>
    <col min="3" max="3" width="12.140625" style="52" hidden="1" customWidth="1"/>
    <col min="4" max="4" width="8.28515625" style="52" customWidth="1"/>
    <col min="5" max="5" width="9.5703125" style="52" customWidth="1"/>
    <col min="6" max="6" width="15" style="52" customWidth="1"/>
    <col min="7" max="7" width="11.28515625" style="52" customWidth="1"/>
    <col min="8" max="8" width="15.140625" style="52" customWidth="1"/>
    <col min="9" max="9" width="6.85546875" style="52" customWidth="1"/>
    <col min="10" max="10" width="11.28515625" style="52" customWidth="1"/>
    <col min="11" max="11" width="25.7109375" style="1239" customWidth="1"/>
    <col min="12" max="13" width="8.7109375" style="52" customWidth="1"/>
    <col min="14" max="14" width="7.42578125" style="52" customWidth="1"/>
    <col min="15" max="15" width="6.140625" style="52" customWidth="1"/>
    <col min="16" max="16" width="9.140625" style="52"/>
    <col min="17" max="17" width="10.7109375" style="52" customWidth="1"/>
    <col min="18" max="18" width="10.42578125" style="52" customWidth="1"/>
    <col min="19" max="19" width="12.7109375" style="386" customWidth="1"/>
    <col min="20" max="20" width="11.85546875" style="386" customWidth="1"/>
    <col min="21" max="22" width="12.5703125" style="386" customWidth="1"/>
    <col min="23" max="24" width="9.140625" style="386"/>
    <col min="25" max="25" width="10" style="386" customWidth="1"/>
    <col min="26" max="1025" width="9.140625" style="386"/>
  </cols>
  <sheetData>
    <row r="1" spans="1:25" ht="31.5" customHeight="1">
      <c r="A1" s="2115"/>
      <c r="B1" s="2115"/>
      <c r="U1" s="52"/>
      <c r="V1" s="52"/>
      <c r="W1" s="52"/>
      <c r="Y1" s="52"/>
    </row>
    <row r="2" spans="1:25">
      <c r="A2" s="60"/>
      <c r="B2" s="64"/>
      <c r="C2" s="60"/>
      <c r="D2" s="60"/>
      <c r="E2" s="60"/>
      <c r="G2" s="56"/>
      <c r="H2" s="56" t="s">
        <v>131</v>
      </c>
      <c r="I2" s="57" t="s">
        <v>2</v>
      </c>
      <c r="J2" s="57"/>
      <c r="K2" s="57"/>
      <c r="L2" s="59"/>
      <c r="M2" s="59"/>
      <c r="U2" s="52"/>
      <c r="V2" s="52"/>
      <c r="W2" s="52"/>
      <c r="Y2" s="52"/>
    </row>
    <row r="3" spans="1:25" ht="15.75" customHeight="1">
      <c r="A3" s="61" t="s">
        <v>4</v>
      </c>
      <c r="B3" s="58" t="s">
        <v>5</v>
      </c>
      <c r="D3" s="60"/>
      <c r="E3" s="60"/>
      <c r="G3" s="56"/>
      <c r="H3" s="56" t="s">
        <v>132</v>
      </c>
      <c r="I3" s="57" t="s">
        <v>7</v>
      </c>
      <c r="J3" s="57"/>
      <c r="K3" s="57"/>
      <c r="L3" s="59"/>
      <c r="M3" s="59"/>
      <c r="U3" s="52"/>
      <c r="V3" s="52"/>
      <c r="W3" s="52"/>
      <c r="Y3" s="52"/>
    </row>
    <row r="4" spans="1:25">
      <c r="B4" s="70"/>
      <c r="L4" s="65"/>
      <c r="M4" s="65"/>
      <c r="U4" s="52"/>
      <c r="V4" s="52"/>
      <c r="W4" s="52"/>
      <c r="Y4" s="52"/>
    </row>
    <row r="5" spans="1:25">
      <c r="A5" s="2116" t="s">
        <v>2769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U5" s="52"/>
      <c r="V5" s="52"/>
      <c r="W5" s="52"/>
      <c r="Y5" s="52"/>
    </row>
    <row r="6" spans="1:25">
      <c r="U6" s="52"/>
      <c r="V6" s="52"/>
      <c r="W6" s="52"/>
      <c r="Y6" s="52"/>
    </row>
    <row r="7" spans="1:25" ht="15" customHeight="1">
      <c r="A7" s="2117" t="s">
        <v>134</v>
      </c>
      <c r="B7" s="2135" t="s">
        <v>135</v>
      </c>
      <c r="C7" s="2135"/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9" t="s">
        <v>139</v>
      </c>
      <c r="N7" s="2119" t="s">
        <v>565</v>
      </c>
      <c r="O7" s="2119" t="s">
        <v>141</v>
      </c>
      <c r="U7" s="52"/>
      <c r="V7" s="52"/>
      <c r="W7" s="52"/>
      <c r="Y7" s="52"/>
    </row>
    <row r="8" spans="1:25" ht="46.5" customHeight="1">
      <c r="A8" s="2117"/>
      <c r="B8" s="2135"/>
      <c r="C8" s="2135"/>
      <c r="D8" s="68" t="s">
        <v>2770</v>
      </c>
      <c r="E8" s="68" t="s">
        <v>1610</v>
      </c>
      <c r="F8" s="68" t="s">
        <v>567</v>
      </c>
      <c r="G8" s="68" t="s">
        <v>2771</v>
      </c>
      <c r="H8" s="68" t="s">
        <v>2772</v>
      </c>
      <c r="I8" s="68" t="s">
        <v>146</v>
      </c>
      <c r="J8" s="68" t="s">
        <v>2773</v>
      </c>
      <c r="K8" s="1241" t="s">
        <v>593</v>
      </c>
      <c r="L8" s="68" t="s">
        <v>144</v>
      </c>
      <c r="M8" s="2119"/>
      <c r="N8" s="2119"/>
      <c r="O8" s="2119"/>
      <c r="P8" s="70"/>
      <c r="Q8" s="70"/>
      <c r="R8" s="70"/>
      <c r="S8" s="388"/>
      <c r="U8" s="70"/>
      <c r="V8" s="70"/>
      <c r="W8" s="70"/>
      <c r="Y8" s="52"/>
    </row>
    <row r="9" spans="1:25" ht="12" customHeight="1">
      <c r="A9" s="2169" t="s">
        <v>2774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2169"/>
      <c r="N9" s="2169"/>
      <c r="O9" s="2169"/>
      <c r="P9" s="70"/>
      <c r="Q9" s="70"/>
      <c r="R9" s="70"/>
      <c r="S9" s="388"/>
      <c r="U9" s="52"/>
      <c r="V9" s="52"/>
      <c r="W9" s="52"/>
      <c r="Y9" s="52"/>
    </row>
    <row r="10" spans="1:25" ht="50.25" customHeight="1">
      <c r="A10" s="363" t="s">
        <v>2775</v>
      </c>
      <c r="B10" s="2343"/>
      <c r="C10" s="2343"/>
      <c r="D10" s="95">
        <v>2.5</v>
      </c>
      <c r="E10" s="2344" t="s">
        <v>2776</v>
      </c>
      <c r="F10" s="2345" t="s">
        <v>2777</v>
      </c>
      <c r="G10" s="318"/>
      <c r="H10" s="318"/>
      <c r="I10" s="95">
        <v>60</v>
      </c>
      <c r="J10" s="95"/>
      <c r="K10" s="95"/>
      <c r="L10" s="95">
        <v>0.4</v>
      </c>
      <c r="M10" s="95"/>
      <c r="N10" s="95">
        <v>18275</v>
      </c>
      <c r="O10" s="382">
        <v>19630</v>
      </c>
      <c r="S10" s="53"/>
      <c r="U10" s="52"/>
      <c r="V10" s="52"/>
      <c r="W10" s="52"/>
      <c r="Y10" s="52"/>
    </row>
    <row r="11" spans="1:25" ht="50.25" customHeight="1">
      <c r="A11" s="84" t="s">
        <v>2778</v>
      </c>
      <c r="B11" s="2343"/>
      <c r="C11" s="2343"/>
      <c r="D11" s="94">
        <v>3.5</v>
      </c>
      <c r="E11" s="2344"/>
      <c r="F11" s="2344"/>
      <c r="G11" s="318"/>
      <c r="H11" s="318"/>
      <c r="I11" s="94">
        <v>80</v>
      </c>
      <c r="J11" s="94"/>
      <c r="K11" s="1253"/>
      <c r="L11" s="94">
        <v>0.45</v>
      </c>
      <c r="M11" s="94"/>
      <c r="N11" s="94">
        <v>21540</v>
      </c>
      <c r="O11" s="96">
        <v>23140</v>
      </c>
      <c r="S11" s="53"/>
      <c r="U11" s="52"/>
      <c r="V11" s="52"/>
      <c r="W11" s="52"/>
      <c r="Y11" s="52"/>
    </row>
    <row r="12" spans="1:25" ht="50.25" customHeight="1">
      <c r="A12" s="407" t="s">
        <v>2779</v>
      </c>
      <c r="B12" s="2343"/>
      <c r="C12" s="2343"/>
      <c r="D12" s="318">
        <v>4.5</v>
      </c>
      <c r="E12" s="2344"/>
      <c r="F12" s="2345"/>
      <c r="G12" s="318"/>
      <c r="H12" s="318"/>
      <c r="I12" s="94">
        <v>100</v>
      </c>
      <c r="J12" s="94"/>
      <c r="K12" s="408"/>
      <c r="L12" s="408">
        <v>0.5</v>
      </c>
      <c r="M12" s="408"/>
      <c r="N12" s="408">
        <v>27955</v>
      </c>
      <c r="O12" s="413">
        <v>30030</v>
      </c>
      <c r="S12" s="53"/>
      <c r="T12" s="1254"/>
      <c r="U12" s="52"/>
      <c r="V12" s="52"/>
      <c r="W12" s="52"/>
      <c r="Y12" s="52"/>
    </row>
    <row r="13" spans="1:25" ht="30" customHeight="1">
      <c r="A13" s="78" t="s">
        <v>2780</v>
      </c>
      <c r="B13" s="2134"/>
      <c r="C13" s="79"/>
      <c r="D13" s="81">
        <v>3</v>
      </c>
      <c r="E13" s="2328" t="s">
        <v>2781</v>
      </c>
      <c r="F13" s="1282" t="s">
        <v>8505</v>
      </c>
      <c r="G13" s="1169">
        <v>90</v>
      </c>
      <c r="H13" s="1289" t="s">
        <v>4772</v>
      </c>
      <c r="I13" s="1169">
        <v>43</v>
      </c>
      <c r="J13" s="1169" t="s">
        <v>8496</v>
      </c>
      <c r="K13" s="2340" t="s">
        <v>8506</v>
      </c>
      <c r="L13" s="81">
        <v>1.1000000000000001</v>
      </c>
      <c r="M13" s="81" t="s">
        <v>575</v>
      </c>
      <c r="N13" s="81">
        <v>30300</v>
      </c>
      <c r="O13" s="82">
        <v>32725</v>
      </c>
      <c r="R13" s="1161"/>
      <c r="S13" s="53"/>
      <c r="T13" s="1254"/>
      <c r="U13" s="52"/>
      <c r="V13" s="52"/>
      <c r="W13" s="52"/>
      <c r="X13" s="52"/>
      <c r="Y13" s="52"/>
    </row>
    <row r="14" spans="1:25" ht="30" customHeight="1">
      <c r="A14" s="78" t="s">
        <v>2784</v>
      </c>
      <c r="B14" s="2134"/>
      <c r="C14" s="79"/>
      <c r="D14" s="81">
        <v>3.5</v>
      </c>
      <c r="E14" s="2328"/>
      <c r="F14" s="1282" t="s">
        <v>8505</v>
      </c>
      <c r="G14" s="1169">
        <v>90</v>
      </c>
      <c r="H14" s="1289" t="s">
        <v>8497</v>
      </c>
      <c r="I14" s="1169">
        <v>55</v>
      </c>
      <c r="J14" s="1169" t="s">
        <v>8496</v>
      </c>
      <c r="K14" s="2341"/>
      <c r="L14" s="81">
        <v>1.5</v>
      </c>
      <c r="M14" s="81" t="s">
        <v>575</v>
      </c>
      <c r="N14" s="81">
        <v>33000</v>
      </c>
      <c r="O14" s="82">
        <v>35640</v>
      </c>
      <c r="S14" s="53"/>
      <c r="U14" s="52"/>
      <c r="V14" s="52"/>
      <c r="W14" s="52"/>
      <c r="X14" s="52"/>
      <c r="Y14" s="52"/>
    </row>
    <row r="15" spans="1:25" ht="30" customHeight="1">
      <c r="A15" s="78" t="s">
        <v>2785</v>
      </c>
      <c r="B15" s="2134"/>
      <c r="C15" s="79"/>
      <c r="D15" s="81">
        <v>4</v>
      </c>
      <c r="E15" s="2328"/>
      <c r="F15" s="1282" t="s">
        <v>8505</v>
      </c>
      <c r="G15" s="1169">
        <v>90</v>
      </c>
      <c r="H15" s="1289" t="s">
        <v>8498</v>
      </c>
      <c r="I15" s="1169">
        <v>59</v>
      </c>
      <c r="J15" s="1169" t="s">
        <v>8496</v>
      </c>
      <c r="K15" s="2341"/>
      <c r="L15" s="81">
        <v>1.1000000000000001</v>
      </c>
      <c r="M15" s="81" t="s">
        <v>575</v>
      </c>
      <c r="N15" s="81">
        <v>34050</v>
      </c>
      <c r="O15" s="82">
        <v>36775</v>
      </c>
      <c r="R15" s="1161"/>
      <c r="S15" s="53"/>
      <c r="T15" s="1254"/>
      <c r="U15" s="52"/>
      <c r="V15" s="52"/>
      <c r="W15" s="52"/>
      <c r="X15" s="52"/>
      <c r="Y15" s="52"/>
    </row>
    <row r="16" spans="1:25" ht="33" customHeight="1">
      <c r="A16" s="78" t="s">
        <v>2787</v>
      </c>
      <c r="B16" s="2134"/>
      <c r="C16" s="79"/>
      <c r="D16" s="81">
        <v>4.5</v>
      </c>
      <c r="E16" s="2328" t="s">
        <v>2781</v>
      </c>
      <c r="F16" s="1282" t="s">
        <v>8505</v>
      </c>
      <c r="G16" s="1169">
        <v>90</v>
      </c>
      <c r="H16" s="1289" t="s">
        <v>8499</v>
      </c>
      <c r="I16" s="1169">
        <v>65</v>
      </c>
      <c r="J16" s="1169" t="s">
        <v>8496</v>
      </c>
      <c r="K16" s="2341"/>
      <c r="L16" s="81">
        <v>1.5</v>
      </c>
      <c r="M16" s="81" t="s">
        <v>575</v>
      </c>
      <c r="N16" s="81">
        <v>35700</v>
      </c>
      <c r="O16" s="82">
        <v>38560</v>
      </c>
      <c r="S16" s="53"/>
      <c r="U16" s="52"/>
      <c r="V16" s="52"/>
      <c r="W16" s="52"/>
      <c r="X16" s="52"/>
      <c r="Y16" s="52"/>
    </row>
    <row r="17" spans="1:1025" ht="33" customHeight="1">
      <c r="A17" s="78" t="s">
        <v>2788</v>
      </c>
      <c r="B17" s="2134"/>
      <c r="C17" s="79"/>
      <c r="D17" s="81">
        <v>5</v>
      </c>
      <c r="E17" s="2328"/>
      <c r="F17" s="1282" t="s">
        <v>8505</v>
      </c>
      <c r="G17" s="1169">
        <v>90</v>
      </c>
      <c r="H17" s="1289" t="s">
        <v>8500</v>
      </c>
      <c r="I17" s="1169">
        <v>85</v>
      </c>
      <c r="J17" s="1169" t="s">
        <v>8496</v>
      </c>
      <c r="K17" s="2341"/>
      <c r="L17" s="81">
        <v>1.1000000000000001</v>
      </c>
      <c r="M17" s="81" t="s">
        <v>575</v>
      </c>
      <c r="N17" s="81">
        <v>38250</v>
      </c>
      <c r="O17" s="82">
        <v>41310</v>
      </c>
      <c r="R17" s="1161"/>
      <c r="S17" s="53"/>
      <c r="T17" s="1254"/>
      <c r="U17" s="52"/>
      <c r="V17" s="52"/>
      <c r="W17" s="52"/>
      <c r="X17" s="52"/>
      <c r="Y17" s="52"/>
    </row>
    <row r="18" spans="1:1025" ht="33" customHeight="1">
      <c r="A18" s="78" t="s">
        <v>2790</v>
      </c>
      <c r="B18" s="2134"/>
      <c r="C18" s="79"/>
      <c r="D18" s="81">
        <v>5.5</v>
      </c>
      <c r="E18" s="2328"/>
      <c r="F18" s="1282" t="s">
        <v>8505</v>
      </c>
      <c r="G18" s="1169">
        <v>90</v>
      </c>
      <c r="H18" s="1289" t="s">
        <v>8501</v>
      </c>
      <c r="I18" s="1169">
        <v>75</v>
      </c>
      <c r="J18" s="1169" t="s">
        <v>8496</v>
      </c>
      <c r="K18" s="2341"/>
      <c r="L18" s="81">
        <v>1.5</v>
      </c>
      <c r="M18" s="81" t="s">
        <v>575</v>
      </c>
      <c r="N18" s="81">
        <v>40050</v>
      </c>
      <c r="O18" s="82">
        <v>43255</v>
      </c>
      <c r="R18" s="1161"/>
      <c r="S18" s="53"/>
      <c r="U18" s="52"/>
      <c r="V18" s="52"/>
      <c r="W18" s="52"/>
      <c r="X18" s="52"/>
      <c r="Y18" s="52"/>
    </row>
    <row r="19" spans="1:1025" ht="33" customHeight="1">
      <c r="A19" s="78" t="s">
        <v>2791</v>
      </c>
      <c r="B19" s="2134"/>
      <c r="C19" s="79"/>
      <c r="D19" s="81">
        <v>6</v>
      </c>
      <c r="E19" s="2346" t="s">
        <v>2781</v>
      </c>
      <c r="F19" s="1282" t="s">
        <v>8505</v>
      </c>
      <c r="G19" s="1169">
        <v>90</v>
      </c>
      <c r="H19" s="1289" t="s">
        <v>8502</v>
      </c>
      <c r="I19" s="1169">
        <v>112</v>
      </c>
      <c r="J19" s="1169" t="s">
        <v>8496</v>
      </c>
      <c r="K19" s="2341"/>
      <c r="L19" s="81">
        <v>1.1000000000000001</v>
      </c>
      <c r="M19" s="81" t="s">
        <v>575</v>
      </c>
      <c r="N19" s="81">
        <v>40800</v>
      </c>
      <c r="O19" s="82">
        <v>44065</v>
      </c>
      <c r="R19" s="1161"/>
      <c r="S19" s="53"/>
      <c r="T19" s="1254"/>
      <c r="U19" s="52"/>
      <c r="V19" s="52"/>
      <c r="W19" s="52"/>
      <c r="X19" s="52"/>
      <c r="Y19" s="52"/>
    </row>
    <row r="20" spans="1:1025" ht="33" customHeight="1">
      <c r="A20" s="78" t="s">
        <v>2793</v>
      </c>
      <c r="B20" s="2134"/>
      <c r="C20" s="79"/>
      <c r="D20" s="81">
        <v>6.5</v>
      </c>
      <c r="E20" s="2346"/>
      <c r="F20" s="1282" t="s">
        <v>8505</v>
      </c>
      <c r="G20" s="1169">
        <v>90</v>
      </c>
      <c r="H20" s="1289" t="s">
        <v>8503</v>
      </c>
      <c r="I20" s="1169">
        <v>85</v>
      </c>
      <c r="J20" s="1169" t="s">
        <v>8496</v>
      </c>
      <c r="K20" s="2341"/>
      <c r="L20" s="81">
        <v>1.5</v>
      </c>
      <c r="M20" s="81" t="s">
        <v>575</v>
      </c>
      <c r="N20" s="81">
        <v>43050</v>
      </c>
      <c r="O20" s="82">
        <v>46495</v>
      </c>
      <c r="S20" s="53"/>
      <c r="U20" s="52"/>
      <c r="V20" s="52"/>
      <c r="W20" s="52"/>
      <c r="X20" s="52"/>
      <c r="Y20" s="52"/>
    </row>
    <row r="21" spans="1:1025" ht="33" customHeight="1">
      <c r="A21" s="78" t="s">
        <v>2794</v>
      </c>
      <c r="B21" s="2134"/>
      <c r="C21" s="79"/>
      <c r="D21" s="81">
        <v>7</v>
      </c>
      <c r="E21" s="2346"/>
      <c r="F21" s="1282" t="s">
        <v>8505</v>
      </c>
      <c r="G21" s="1169">
        <v>90</v>
      </c>
      <c r="H21" s="1289" t="s">
        <v>8504</v>
      </c>
      <c r="I21" s="1169">
        <v>90</v>
      </c>
      <c r="J21" s="1169" t="s">
        <v>8496</v>
      </c>
      <c r="K21" s="2347"/>
      <c r="L21" s="289">
        <v>1.5</v>
      </c>
      <c r="M21" s="289" t="s">
        <v>575</v>
      </c>
      <c r="N21" s="81">
        <v>50550</v>
      </c>
      <c r="O21" s="82">
        <v>54595</v>
      </c>
      <c r="S21" s="53"/>
      <c r="U21" s="52"/>
      <c r="V21" s="52"/>
      <c r="W21" s="52"/>
      <c r="X21" s="52"/>
      <c r="Y21" s="52"/>
    </row>
    <row r="22" spans="1:1025" ht="48.75" customHeight="1">
      <c r="A22" s="1255" t="s">
        <v>2795</v>
      </c>
      <c r="B22" s="1248"/>
      <c r="C22" s="1248"/>
      <c r="D22" s="1247">
        <v>2.5</v>
      </c>
      <c r="E22" s="1247" t="s">
        <v>2796</v>
      </c>
      <c r="F22" s="1247" t="s">
        <v>1666</v>
      </c>
      <c r="G22" s="1247">
        <v>90</v>
      </c>
      <c r="H22" s="1247"/>
      <c r="I22" s="1247">
        <v>55</v>
      </c>
      <c r="J22" s="1247"/>
      <c r="K22" s="1247"/>
      <c r="L22" s="1246">
        <v>1.5</v>
      </c>
      <c r="M22" s="1237" t="s">
        <v>158</v>
      </c>
      <c r="N22" s="1247">
        <v>19135</v>
      </c>
      <c r="O22" s="435">
        <v>20555</v>
      </c>
      <c r="S22" s="53"/>
      <c r="U22" s="52"/>
      <c r="V22" s="52"/>
      <c r="W22" s="52"/>
      <c r="X22" s="52"/>
      <c r="Y22" s="52"/>
    </row>
    <row r="23" spans="1:1025" ht="53.25" customHeight="1">
      <c r="A23" s="1287" t="s">
        <v>8507</v>
      </c>
      <c r="B23" s="1303"/>
      <c r="C23" s="440"/>
      <c r="D23" s="1285">
        <v>3</v>
      </c>
      <c r="E23" s="1287" t="s">
        <v>1674</v>
      </c>
      <c r="F23" s="1299" t="s">
        <v>8513</v>
      </c>
      <c r="G23" s="1300">
        <v>90</v>
      </c>
      <c r="H23" s="1301" t="s">
        <v>2782</v>
      </c>
      <c r="I23" s="1301">
        <v>43</v>
      </c>
      <c r="J23" s="1302" t="s">
        <v>2783</v>
      </c>
      <c r="K23" s="2332" t="s">
        <v>8510</v>
      </c>
      <c r="L23" s="1279">
        <v>1.1000000000000001</v>
      </c>
      <c r="M23" s="1279" t="s">
        <v>575</v>
      </c>
      <c r="N23" s="1301">
        <v>27750</v>
      </c>
      <c r="O23" s="1292">
        <v>29970</v>
      </c>
      <c r="P23" s="1239"/>
      <c r="Q23" s="1239"/>
      <c r="R23" s="1239"/>
      <c r="S23" s="1250"/>
      <c r="T23" s="1254"/>
      <c r="U23" s="1239"/>
      <c r="V23" s="1239"/>
      <c r="W23" s="1239"/>
      <c r="X23" s="1239"/>
      <c r="Y23" s="1239"/>
      <c r="Z23" s="1254"/>
      <c r="AA23" s="1254"/>
      <c r="AB23" s="1254"/>
      <c r="AC23" s="1254"/>
      <c r="AD23" s="1254"/>
      <c r="AE23" s="1254"/>
      <c r="AF23" s="1254"/>
      <c r="AG23" s="1254"/>
      <c r="AH23" s="1254"/>
      <c r="AI23" s="1254"/>
      <c r="AJ23" s="1254"/>
      <c r="AK23" s="1254"/>
      <c r="AL23" s="1254"/>
      <c r="AM23" s="1254"/>
      <c r="AN23" s="1254"/>
      <c r="AO23" s="1254"/>
      <c r="AP23" s="1254"/>
      <c r="AQ23" s="1254"/>
      <c r="AR23" s="1254"/>
      <c r="AS23" s="1254"/>
      <c r="AT23" s="1254"/>
      <c r="AU23" s="1254"/>
      <c r="AV23" s="1254"/>
      <c r="AW23" s="1254"/>
      <c r="AX23" s="1254"/>
      <c r="AY23" s="1254"/>
      <c r="AZ23" s="1254"/>
      <c r="BA23" s="1254"/>
      <c r="BB23" s="1254"/>
      <c r="BC23" s="1254"/>
      <c r="BD23" s="1254"/>
      <c r="BE23" s="1254"/>
      <c r="BF23" s="1254"/>
      <c r="BG23" s="1254"/>
      <c r="BH23" s="1254"/>
      <c r="BI23" s="1254"/>
      <c r="BJ23" s="1254"/>
      <c r="BK23" s="1254"/>
      <c r="BL23" s="1254"/>
      <c r="BM23" s="1254"/>
      <c r="BN23" s="1254"/>
      <c r="BO23" s="1254"/>
      <c r="BP23" s="1254"/>
      <c r="BQ23" s="1254"/>
      <c r="BR23" s="1254"/>
      <c r="BS23" s="1254"/>
      <c r="BT23" s="1254"/>
      <c r="BU23" s="1254"/>
      <c r="BV23" s="1254"/>
      <c r="BW23" s="1254"/>
      <c r="BX23" s="1254"/>
      <c r="BY23" s="1254"/>
      <c r="BZ23" s="1254"/>
      <c r="CA23" s="1254"/>
      <c r="CB23" s="1254"/>
      <c r="CC23" s="1254"/>
      <c r="CD23" s="1254"/>
      <c r="CE23" s="1254"/>
      <c r="CF23" s="1254"/>
      <c r="CG23" s="1254"/>
      <c r="CH23" s="1254"/>
      <c r="CI23" s="1254"/>
      <c r="CJ23" s="1254"/>
      <c r="CK23" s="1254"/>
      <c r="CL23" s="1254"/>
      <c r="CM23" s="1254"/>
      <c r="CN23" s="1254"/>
      <c r="CO23" s="1254"/>
      <c r="CP23" s="1254"/>
      <c r="CQ23" s="1254"/>
      <c r="CR23" s="1254"/>
      <c r="CS23" s="1254"/>
      <c r="CT23" s="1254"/>
      <c r="CU23" s="1254"/>
      <c r="CV23" s="1254"/>
      <c r="CW23" s="1254"/>
      <c r="CX23" s="1254"/>
      <c r="CY23" s="1254"/>
      <c r="CZ23" s="1254"/>
      <c r="DA23" s="1254"/>
      <c r="DB23" s="1254"/>
      <c r="DC23" s="1254"/>
      <c r="DD23" s="1254"/>
      <c r="DE23" s="1254"/>
      <c r="DF23" s="1254"/>
      <c r="DG23" s="1254"/>
      <c r="DH23" s="1254"/>
      <c r="DI23" s="1254"/>
      <c r="DJ23" s="1254"/>
      <c r="DK23" s="1254"/>
      <c r="DL23" s="1254"/>
      <c r="DM23" s="1254"/>
      <c r="DN23" s="1254"/>
      <c r="DO23" s="1254"/>
      <c r="DP23" s="1254"/>
      <c r="DQ23" s="1254"/>
      <c r="DR23" s="1254"/>
      <c r="DS23" s="1254"/>
      <c r="DT23" s="1254"/>
      <c r="DU23" s="1254"/>
      <c r="DV23" s="1254"/>
      <c r="DW23" s="1254"/>
      <c r="DX23" s="1254"/>
      <c r="DY23" s="1254"/>
      <c r="DZ23" s="1254"/>
      <c r="EA23" s="1254"/>
      <c r="EB23" s="1254"/>
      <c r="EC23" s="1254"/>
      <c r="ED23" s="1254"/>
      <c r="EE23" s="1254"/>
      <c r="EF23" s="1254"/>
      <c r="EG23" s="1254"/>
      <c r="EH23" s="1254"/>
      <c r="EI23" s="1254"/>
      <c r="EJ23" s="1254"/>
      <c r="EK23" s="1254"/>
      <c r="EL23" s="1254"/>
      <c r="EM23" s="1254"/>
      <c r="EN23" s="1254"/>
      <c r="EO23" s="1254"/>
      <c r="EP23" s="1254"/>
      <c r="EQ23" s="1254"/>
      <c r="ER23" s="1254"/>
      <c r="ES23" s="1254"/>
      <c r="ET23" s="1254"/>
      <c r="EU23" s="1254"/>
      <c r="EV23" s="1254"/>
      <c r="EW23" s="1254"/>
      <c r="EX23" s="1254"/>
      <c r="EY23" s="1254"/>
      <c r="EZ23" s="1254"/>
      <c r="FA23" s="1254"/>
      <c r="FB23" s="1254"/>
      <c r="FC23" s="1254"/>
      <c r="FD23" s="1254"/>
      <c r="FE23" s="1254"/>
      <c r="FF23" s="1254"/>
      <c r="FG23" s="1254"/>
      <c r="FH23" s="1254"/>
      <c r="FI23" s="1254"/>
      <c r="FJ23" s="1254"/>
      <c r="FK23" s="1254"/>
      <c r="FL23" s="1254"/>
      <c r="FM23" s="1254"/>
      <c r="FN23" s="1254"/>
      <c r="FO23" s="1254"/>
      <c r="FP23" s="1254"/>
      <c r="FQ23" s="1254"/>
      <c r="FR23" s="1254"/>
      <c r="FS23" s="1254"/>
      <c r="FT23" s="1254"/>
      <c r="FU23" s="1254"/>
      <c r="FV23" s="1254"/>
      <c r="FW23" s="1254"/>
      <c r="FX23" s="1254"/>
      <c r="FY23" s="1254"/>
      <c r="FZ23" s="1254"/>
      <c r="GA23" s="1254"/>
      <c r="GB23" s="1254"/>
      <c r="GC23" s="1254"/>
      <c r="GD23" s="1254"/>
      <c r="GE23" s="1254"/>
      <c r="GF23" s="1254"/>
      <c r="GG23" s="1254"/>
      <c r="GH23" s="1254"/>
      <c r="GI23" s="1254"/>
      <c r="GJ23" s="1254"/>
      <c r="GK23" s="1254"/>
      <c r="GL23" s="1254"/>
      <c r="GM23" s="1254"/>
      <c r="GN23" s="1254"/>
      <c r="GO23" s="1254"/>
      <c r="GP23" s="1254"/>
      <c r="GQ23" s="1254"/>
      <c r="GR23" s="1254"/>
      <c r="GS23" s="1254"/>
      <c r="GT23" s="1254"/>
      <c r="GU23" s="1254"/>
      <c r="GV23" s="1254"/>
      <c r="GW23" s="1254"/>
      <c r="GX23" s="1254"/>
      <c r="GY23" s="1254"/>
      <c r="GZ23" s="1254"/>
      <c r="HA23" s="1254"/>
      <c r="HB23" s="1254"/>
      <c r="HC23" s="1254"/>
      <c r="HD23" s="1254"/>
      <c r="HE23" s="1254"/>
      <c r="HF23" s="1254"/>
      <c r="HG23" s="1254"/>
      <c r="HH23" s="1254"/>
      <c r="HI23" s="1254"/>
      <c r="HJ23" s="1254"/>
      <c r="HK23" s="1254"/>
      <c r="HL23" s="1254"/>
      <c r="HM23" s="1254"/>
      <c r="HN23" s="1254"/>
      <c r="HO23" s="1254"/>
      <c r="HP23" s="1254"/>
      <c r="HQ23" s="1254"/>
      <c r="HR23" s="1254"/>
      <c r="HS23" s="1254"/>
      <c r="HT23" s="1254"/>
      <c r="HU23" s="1254"/>
      <c r="HV23" s="1254"/>
      <c r="HW23" s="1254"/>
      <c r="HX23" s="1254"/>
      <c r="HY23" s="1254"/>
      <c r="HZ23" s="1254"/>
      <c r="IA23" s="1254"/>
      <c r="IB23" s="1254"/>
      <c r="IC23" s="1254"/>
      <c r="ID23" s="1254"/>
      <c r="IE23" s="1254"/>
      <c r="IF23" s="1254"/>
      <c r="IG23" s="1254"/>
      <c r="IH23" s="1254"/>
      <c r="II23" s="1254"/>
      <c r="IJ23" s="1254"/>
      <c r="IK23" s="1254"/>
      <c r="IL23" s="1254"/>
      <c r="IM23" s="1254"/>
      <c r="IN23" s="1254"/>
      <c r="IO23" s="1254"/>
      <c r="IP23" s="1254"/>
      <c r="IQ23" s="1254"/>
      <c r="IR23" s="1254"/>
      <c r="IS23" s="1254"/>
      <c r="IT23" s="1254"/>
      <c r="IU23" s="1254"/>
      <c r="IV23" s="1254"/>
      <c r="IW23" s="1254"/>
      <c r="IX23" s="1254"/>
      <c r="IY23" s="1254"/>
      <c r="IZ23" s="1254"/>
      <c r="JA23" s="1254"/>
      <c r="JB23" s="1254"/>
      <c r="JC23" s="1254"/>
      <c r="JD23" s="1254"/>
      <c r="JE23" s="1254"/>
      <c r="JF23" s="1254"/>
      <c r="JG23" s="1254"/>
      <c r="JH23" s="1254"/>
      <c r="JI23" s="1254"/>
      <c r="JJ23" s="1254"/>
      <c r="JK23" s="1254"/>
      <c r="JL23" s="1254"/>
      <c r="JM23" s="1254"/>
      <c r="JN23" s="1254"/>
      <c r="JO23" s="1254"/>
      <c r="JP23" s="1254"/>
      <c r="JQ23" s="1254"/>
      <c r="JR23" s="1254"/>
      <c r="JS23" s="1254"/>
      <c r="JT23" s="1254"/>
      <c r="JU23" s="1254"/>
      <c r="JV23" s="1254"/>
      <c r="JW23" s="1254"/>
      <c r="JX23" s="1254"/>
      <c r="JY23" s="1254"/>
      <c r="JZ23" s="1254"/>
      <c r="KA23" s="1254"/>
      <c r="KB23" s="1254"/>
      <c r="KC23" s="1254"/>
      <c r="KD23" s="1254"/>
      <c r="KE23" s="1254"/>
      <c r="KF23" s="1254"/>
      <c r="KG23" s="1254"/>
      <c r="KH23" s="1254"/>
      <c r="KI23" s="1254"/>
      <c r="KJ23" s="1254"/>
      <c r="KK23" s="1254"/>
      <c r="KL23" s="1254"/>
      <c r="KM23" s="1254"/>
      <c r="KN23" s="1254"/>
      <c r="KO23" s="1254"/>
      <c r="KP23" s="1254"/>
      <c r="KQ23" s="1254"/>
      <c r="KR23" s="1254"/>
      <c r="KS23" s="1254"/>
      <c r="KT23" s="1254"/>
      <c r="KU23" s="1254"/>
      <c r="KV23" s="1254"/>
      <c r="KW23" s="1254"/>
      <c r="KX23" s="1254"/>
      <c r="KY23" s="1254"/>
      <c r="KZ23" s="1254"/>
      <c r="LA23" s="1254"/>
      <c r="LB23" s="1254"/>
      <c r="LC23" s="1254"/>
      <c r="LD23" s="1254"/>
      <c r="LE23" s="1254"/>
      <c r="LF23" s="1254"/>
      <c r="LG23" s="1254"/>
      <c r="LH23" s="1254"/>
      <c r="LI23" s="1254"/>
      <c r="LJ23" s="1254"/>
      <c r="LK23" s="1254"/>
      <c r="LL23" s="1254"/>
      <c r="LM23" s="1254"/>
      <c r="LN23" s="1254"/>
      <c r="LO23" s="1254"/>
      <c r="LP23" s="1254"/>
      <c r="LQ23" s="1254"/>
      <c r="LR23" s="1254"/>
      <c r="LS23" s="1254"/>
      <c r="LT23" s="1254"/>
      <c r="LU23" s="1254"/>
      <c r="LV23" s="1254"/>
      <c r="LW23" s="1254"/>
      <c r="LX23" s="1254"/>
      <c r="LY23" s="1254"/>
      <c r="LZ23" s="1254"/>
      <c r="MA23" s="1254"/>
      <c r="MB23" s="1254"/>
      <c r="MC23" s="1254"/>
      <c r="MD23" s="1254"/>
      <c r="ME23" s="1254"/>
      <c r="MF23" s="1254"/>
      <c r="MG23" s="1254"/>
      <c r="MH23" s="1254"/>
      <c r="MI23" s="1254"/>
      <c r="MJ23" s="1254"/>
      <c r="MK23" s="1254"/>
      <c r="ML23" s="1254"/>
      <c r="MM23" s="1254"/>
      <c r="MN23" s="1254"/>
      <c r="MO23" s="1254"/>
      <c r="MP23" s="1254"/>
      <c r="MQ23" s="1254"/>
      <c r="MR23" s="1254"/>
      <c r="MS23" s="1254"/>
      <c r="MT23" s="1254"/>
      <c r="MU23" s="1254"/>
      <c r="MV23" s="1254"/>
      <c r="MW23" s="1254"/>
      <c r="MX23" s="1254"/>
      <c r="MY23" s="1254"/>
      <c r="MZ23" s="1254"/>
      <c r="NA23" s="1254"/>
      <c r="NB23" s="1254"/>
      <c r="NC23" s="1254"/>
      <c r="ND23" s="1254"/>
      <c r="NE23" s="1254"/>
      <c r="NF23" s="1254"/>
      <c r="NG23" s="1254"/>
      <c r="NH23" s="1254"/>
      <c r="NI23" s="1254"/>
      <c r="NJ23" s="1254"/>
      <c r="NK23" s="1254"/>
      <c r="NL23" s="1254"/>
      <c r="NM23" s="1254"/>
      <c r="NN23" s="1254"/>
      <c r="NO23" s="1254"/>
      <c r="NP23" s="1254"/>
      <c r="NQ23" s="1254"/>
      <c r="NR23" s="1254"/>
      <c r="NS23" s="1254"/>
      <c r="NT23" s="1254"/>
      <c r="NU23" s="1254"/>
      <c r="NV23" s="1254"/>
      <c r="NW23" s="1254"/>
      <c r="NX23" s="1254"/>
      <c r="NY23" s="1254"/>
      <c r="NZ23" s="1254"/>
      <c r="OA23" s="1254"/>
      <c r="OB23" s="1254"/>
      <c r="OC23" s="1254"/>
      <c r="OD23" s="1254"/>
      <c r="OE23" s="1254"/>
      <c r="OF23" s="1254"/>
      <c r="OG23" s="1254"/>
      <c r="OH23" s="1254"/>
      <c r="OI23" s="1254"/>
      <c r="OJ23" s="1254"/>
      <c r="OK23" s="1254"/>
      <c r="OL23" s="1254"/>
      <c r="OM23" s="1254"/>
      <c r="ON23" s="1254"/>
      <c r="OO23" s="1254"/>
      <c r="OP23" s="1254"/>
      <c r="OQ23" s="1254"/>
      <c r="OR23" s="1254"/>
      <c r="OS23" s="1254"/>
      <c r="OT23" s="1254"/>
      <c r="OU23" s="1254"/>
      <c r="OV23" s="1254"/>
      <c r="OW23" s="1254"/>
      <c r="OX23" s="1254"/>
      <c r="OY23" s="1254"/>
      <c r="OZ23" s="1254"/>
      <c r="PA23" s="1254"/>
      <c r="PB23" s="1254"/>
      <c r="PC23" s="1254"/>
      <c r="PD23" s="1254"/>
      <c r="PE23" s="1254"/>
      <c r="PF23" s="1254"/>
      <c r="PG23" s="1254"/>
      <c r="PH23" s="1254"/>
      <c r="PI23" s="1254"/>
      <c r="PJ23" s="1254"/>
      <c r="PK23" s="1254"/>
      <c r="PL23" s="1254"/>
      <c r="PM23" s="1254"/>
      <c r="PN23" s="1254"/>
      <c r="PO23" s="1254"/>
      <c r="PP23" s="1254"/>
      <c r="PQ23" s="1254"/>
      <c r="PR23" s="1254"/>
      <c r="PS23" s="1254"/>
      <c r="PT23" s="1254"/>
      <c r="PU23" s="1254"/>
      <c r="PV23" s="1254"/>
      <c r="PW23" s="1254"/>
      <c r="PX23" s="1254"/>
      <c r="PY23" s="1254"/>
      <c r="PZ23" s="1254"/>
      <c r="QA23" s="1254"/>
      <c r="QB23" s="1254"/>
      <c r="QC23" s="1254"/>
      <c r="QD23" s="1254"/>
      <c r="QE23" s="1254"/>
      <c r="QF23" s="1254"/>
      <c r="QG23" s="1254"/>
      <c r="QH23" s="1254"/>
      <c r="QI23" s="1254"/>
      <c r="QJ23" s="1254"/>
      <c r="QK23" s="1254"/>
      <c r="QL23" s="1254"/>
      <c r="QM23" s="1254"/>
      <c r="QN23" s="1254"/>
      <c r="QO23" s="1254"/>
      <c r="QP23" s="1254"/>
      <c r="QQ23" s="1254"/>
      <c r="QR23" s="1254"/>
      <c r="QS23" s="1254"/>
      <c r="QT23" s="1254"/>
      <c r="QU23" s="1254"/>
      <c r="QV23" s="1254"/>
      <c r="QW23" s="1254"/>
      <c r="QX23" s="1254"/>
      <c r="QY23" s="1254"/>
      <c r="QZ23" s="1254"/>
      <c r="RA23" s="1254"/>
      <c r="RB23" s="1254"/>
      <c r="RC23" s="1254"/>
      <c r="RD23" s="1254"/>
      <c r="RE23" s="1254"/>
      <c r="RF23" s="1254"/>
      <c r="RG23" s="1254"/>
      <c r="RH23" s="1254"/>
      <c r="RI23" s="1254"/>
      <c r="RJ23" s="1254"/>
      <c r="RK23" s="1254"/>
      <c r="RL23" s="1254"/>
      <c r="RM23" s="1254"/>
      <c r="RN23" s="1254"/>
      <c r="RO23" s="1254"/>
      <c r="RP23" s="1254"/>
      <c r="RQ23" s="1254"/>
      <c r="RR23" s="1254"/>
      <c r="RS23" s="1254"/>
      <c r="RT23" s="1254"/>
      <c r="RU23" s="1254"/>
      <c r="RV23" s="1254"/>
      <c r="RW23" s="1254"/>
      <c r="RX23" s="1254"/>
      <c r="RY23" s="1254"/>
      <c r="RZ23" s="1254"/>
      <c r="SA23" s="1254"/>
      <c r="SB23" s="1254"/>
      <c r="SC23" s="1254"/>
      <c r="SD23" s="1254"/>
      <c r="SE23" s="1254"/>
      <c r="SF23" s="1254"/>
      <c r="SG23" s="1254"/>
      <c r="SH23" s="1254"/>
      <c r="SI23" s="1254"/>
      <c r="SJ23" s="1254"/>
      <c r="SK23" s="1254"/>
      <c r="SL23" s="1254"/>
      <c r="SM23" s="1254"/>
      <c r="SN23" s="1254"/>
      <c r="SO23" s="1254"/>
      <c r="SP23" s="1254"/>
      <c r="SQ23" s="1254"/>
      <c r="SR23" s="1254"/>
      <c r="SS23" s="1254"/>
      <c r="ST23" s="1254"/>
      <c r="SU23" s="1254"/>
      <c r="SV23" s="1254"/>
      <c r="SW23" s="1254"/>
      <c r="SX23" s="1254"/>
      <c r="SY23" s="1254"/>
      <c r="SZ23" s="1254"/>
      <c r="TA23" s="1254"/>
      <c r="TB23" s="1254"/>
      <c r="TC23" s="1254"/>
      <c r="TD23" s="1254"/>
      <c r="TE23" s="1254"/>
      <c r="TF23" s="1254"/>
      <c r="TG23" s="1254"/>
      <c r="TH23" s="1254"/>
      <c r="TI23" s="1254"/>
      <c r="TJ23" s="1254"/>
      <c r="TK23" s="1254"/>
      <c r="TL23" s="1254"/>
      <c r="TM23" s="1254"/>
      <c r="TN23" s="1254"/>
      <c r="TO23" s="1254"/>
      <c r="TP23" s="1254"/>
      <c r="TQ23" s="1254"/>
      <c r="TR23" s="1254"/>
      <c r="TS23" s="1254"/>
      <c r="TT23" s="1254"/>
      <c r="TU23" s="1254"/>
      <c r="TV23" s="1254"/>
      <c r="TW23" s="1254"/>
      <c r="TX23" s="1254"/>
      <c r="TY23" s="1254"/>
      <c r="TZ23" s="1254"/>
      <c r="UA23" s="1254"/>
      <c r="UB23" s="1254"/>
      <c r="UC23" s="1254"/>
      <c r="UD23" s="1254"/>
      <c r="UE23" s="1254"/>
      <c r="UF23" s="1254"/>
      <c r="UG23" s="1254"/>
      <c r="UH23" s="1254"/>
      <c r="UI23" s="1254"/>
      <c r="UJ23" s="1254"/>
      <c r="UK23" s="1254"/>
      <c r="UL23" s="1254"/>
      <c r="UM23" s="1254"/>
      <c r="UN23" s="1254"/>
      <c r="UO23" s="1254"/>
      <c r="UP23" s="1254"/>
      <c r="UQ23" s="1254"/>
      <c r="UR23" s="1254"/>
      <c r="US23" s="1254"/>
      <c r="UT23" s="1254"/>
      <c r="UU23" s="1254"/>
      <c r="UV23" s="1254"/>
      <c r="UW23" s="1254"/>
      <c r="UX23" s="1254"/>
      <c r="UY23" s="1254"/>
      <c r="UZ23" s="1254"/>
      <c r="VA23" s="1254"/>
      <c r="VB23" s="1254"/>
      <c r="VC23" s="1254"/>
      <c r="VD23" s="1254"/>
      <c r="VE23" s="1254"/>
      <c r="VF23" s="1254"/>
      <c r="VG23" s="1254"/>
      <c r="VH23" s="1254"/>
      <c r="VI23" s="1254"/>
      <c r="VJ23" s="1254"/>
      <c r="VK23" s="1254"/>
      <c r="VL23" s="1254"/>
      <c r="VM23" s="1254"/>
      <c r="VN23" s="1254"/>
      <c r="VO23" s="1254"/>
      <c r="VP23" s="1254"/>
      <c r="VQ23" s="1254"/>
      <c r="VR23" s="1254"/>
      <c r="VS23" s="1254"/>
      <c r="VT23" s="1254"/>
      <c r="VU23" s="1254"/>
      <c r="VV23" s="1254"/>
      <c r="VW23" s="1254"/>
      <c r="VX23" s="1254"/>
      <c r="VY23" s="1254"/>
      <c r="VZ23" s="1254"/>
      <c r="WA23" s="1254"/>
      <c r="WB23" s="1254"/>
      <c r="WC23" s="1254"/>
      <c r="WD23" s="1254"/>
      <c r="WE23" s="1254"/>
      <c r="WF23" s="1254"/>
      <c r="WG23" s="1254"/>
      <c r="WH23" s="1254"/>
      <c r="WI23" s="1254"/>
      <c r="WJ23" s="1254"/>
      <c r="WK23" s="1254"/>
      <c r="WL23" s="1254"/>
      <c r="WM23" s="1254"/>
      <c r="WN23" s="1254"/>
      <c r="WO23" s="1254"/>
      <c r="WP23" s="1254"/>
      <c r="WQ23" s="1254"/>
      <c r="WR23" s="1254"/>
      <c r="WS23" s="1254"/>
      <c r="WT23" s="1254"/>
      <c r="WU23" s="1254"/>
      <c r="WV23" s="1254"/>
      <c r="WW23" s="1254"/>
      <c r="WX23" s="1254"/>
      <c r="WY23" s="1254"/>
      <c r="WZ23" s="1254"/>
      <c r="XA23" s="1254"/>
      <c r="XB23" s="1254"/>
      <c r="XC23" s="1254"/>
      <c r="XD23" s="1254"/>
      <c r="XE23" s="1254"/>
      <c r="XF23" s="1254"/>
      <c r="XG23" s="1254"/>
      <c r="XH23" s="1254"/>
      <c r="XI23" s="1254"/>
      <c r="XJ23" s="1254"/>
      <c r="XK23" s="1254"/>
      <c r="XL23" s="1254"/>
      <c r="XM23" s="1254"/>
      <c r="XN23" s="1254"/>
      <c r="XO23" s="1254"/>
      <c r="XP23" s="1254"/>
      <c r="XQ23" s="1254"/>
      <c r="XR23" s="1254"/>
      <c r="XS23" s="1254"/>
      <c r="XT23" s="1254"/>
      <c r="XU23" s="1254"/>
      <c r="XV23" s="1254"/>
      <c r="XW23" s="1254"/>
      <c r="XX23" s="1254"/>
      <c r="XY23" s="1254"/>
      <c r="XZ23" s="1254"/>
      <c r="YA23" s="1254"/>
      <c r="YB23" s="1254"/>
      <c r="YC23" s="1254"/>
      <c r="YD23" s="1254"/>
      <c r="YE23" s="1254"/>
      <c r="YF23" s="1254"/>
      <c r="YG23" s="1254"/>
      <c r="YH23" s="1254"/>
      <c r="YI23" s="1254"/>
      <c r="YJ23" s="1254"/>
      <c r="YK23" s="1254"/>
      <c r="YL23" s="1254"/>
      <c r="YM23" s="1254"/>
      <c r="YN23" s="1254"/>
      <c r="YO23" s="1254"/>
      <c r="YP23" s="1254"/>
      <c r="YQ23" s="1254"/>
      <c r="YR23" s="1254"/>
      <c r="YS23" s="1254"/>
      <c r="YT23" s="1254"/>
      <c r="YU23" s="1254"/>
      <c r="YV23" s="1254"/>
      <c r="YW23" s="1254"/>
      <c r="YX23" s="1254"/>
      <c r="YY23" s="1254"/>
      <c r="YZ23" s="1254"/>
      <c r="ZA23" s="1254"/>
      <c r="ZB23" s="1254"/>
      <c r="ZC23" s="1254"/>
      <c r="ZD23" s="1254"/>
      <c r="ZE23" s="1254"/>
      <c r="ZF23" s="1254"/>
      <c r="ZG23" s="1254"/>
      <c r="ZH23" s="1254"/>
      <c r="ZI23" s="1254"/>
      <c r="ZJ23" s="1254"/>
      <c r="ZK23" s="1254"/>
      <c r="ZL23" s="1254"/>
      <c r="ZM23" s="1254"/>
      <c r="ZN23" s="1254"/>
      <c r="ZO23" s="1254"/>
      <c r="ZP23" s="1254"/>
      <c r="ZQ23" s="1254"/>
      <c r="ZR23" s="1254"/>
      <c r="ZS23" s="1254"/>
      <c r="ZT23" s="1254"/>
      <c r="ZU23" s="1254"/>
      <c r="ZV23" s="1254"/>
      <c r="ZW23" s="1254"/>
      <c r="ZX23" s="1254"/>
      <c r="ZY23" s="1254"/>
      <c r="ZZ23" s="1254"/>
      <c r="AAA23" s="1254"/>
      <c r="AAB23" s="1254"/>
      <c r="AAC23" s="1254"/>
      <c r="AAD23" s="1254"/>
      <c r="AAE23" s="1254"/>
      <c r="AAF23" s="1254"/>
      <c r="AAG23" s="1254"/>
      <c r="AAH23" s="1254"/>
      <c r="AAI23" s="1254"/>
      <c r="AAJ23" s="1254"/>
      <c r="AAK23" s="1254"/>
      <c r="AAL23" s="1254"/>
      <c r="AAM23" s="1254"/>
      <c r="AAN23" s="1254"/>
      <c r="AAO23" s="1254"/>
      <c r="AAP23" s="1254"/>
      <c r="AAQ23" s="1254"/>
      <c r="AAR23" s="1254"/>
      <c r="AAS23" s="1254"/>
      <c r="AAT23" s="1254"/>
      <c r="AAU23" s="1254"/>
      <c r="AAV23" s="1254"/>
      <c r="AAW23" s="1254"/>
      <c r="AAX23" s="1254"/>
      <c r="AAY23" s="1254"/>
      <c r="AAZ23" s="1254"/>
      <c r="ABA23" s="1254"/>
      <c r="ABB23" s="1254"/>
      <c r="ABC23" s="1254"/>
      <c r="ABD23" s="1254"/>
      <c r="ABE23" s="1254"/>
      <c r="ABF23" s="1254"/>
      <c r="ABG23" s="1254"/>
      <c r="ABH23" s="1254"/>
      <c r="ABI23" s="1254"/>
      <c r="ABJ23" s="1254"/>
      <c r="ABK23" s="1254"/>
      <c r="ABL23" s="1254"/>
      <c r="ABM23" s="1254"/>
      <c r="ABN23" s="1254"/>
      <c r="ABO23" s="1254"/>
      <c r="ABP23" s="1254"/>
      <c r="ABQ23" s="1254"/>
      <c r="ABR23" s="1254"/>
      <c r="ABS23" s="1254"/>
      <c r="ABT23" s="1254"/>
      <c r="ABU23" s="1254"/>
      <c r="ABV23" s="1254"/>
      <c r="ABW23" s="1254"/>
      <c r="ABX23" s="1254"/>
      <c r="ABY23" s="1254"/>
      <c r="ABZ23" s="1254"/>
      <c r="ACA23" s="1254"/>
      <c r="ACB23" s="1254"/>
      <c r="ACC23" s="1254"/>
      <c r="ACD23" s="1254"/>
      <c r="ACE23" s="1254"/>
      <c r="ACF23" s="1254"/>
      <c r="ACG23" s="1254"/>
      <c r="ACH23" s="1254"/>
      <c r="ACI23" s="1254"/>
      <c r="ACJ23" s="1254"/>
      <c r="ACK23" s="1254"/>
      <c r="ACL23" s="1254"/>
      <c r="ACM23" s="1254"/>
      <c r="ACN23" s="1254"/>
      <c r="ACO23" s="1254"/>
      <c r="ACP23" s="1254"/>
      <c r="ACQ23" s="1254"/>
      <c r="ACR23" s="1254"/>
      <c r="ACS23" s="1254"/>
      <c r="ACT23" s="1254"/>
      <c r="ACU23" s="1254"/>
      <c r="ACV23" s="1254"/>
      <c r="ACW23" s="1254"/>
      <c r="ACX23" s="1254"/>
      <c r="ACY23" s="1254"/>
      <c r="ACZ23" s="1254"/>
      <c r="ADA23" s="1254"/>
      <c r="ADB23" s="1254"/>
      <c r="ADC23" s="1254"/>
      <c r="ADD23" s="1254"/>
      <c r="ADE23" s="1254"/>
      <c r="ADF23" s="1254"/>
      <c r="ADG23" s="1254"/>
      <c r="ADH23" s="1254"/>
      <c r="ADI23" s="1254"/>
      <c r="ADJ23" s="1254"/>
      <c r="ADK23" s="1254"/>
      <c r="ADL23" s="1254"/>
      <c r="ADM23" s="1254"/>
      <c r="ADN23" s="1254"/>
      <c r="ADO23" s="1254"/>
      <c r="ADP23" s="1254"/>
      <c r="ADQ23" s="1254"/>
      <c r="ADR23" s="1254"/>
      <c r="ADS23" s="1254"/>
      <c r="ADT23" s="1254"/>
      <c r="ADU23" s="1254"/>
      <c r="ADV23" s="1254"/>
      <c r="ADW23" s="1254"/>
      <c r="ADX23" s="1254"/>
      <c r="ADY23" s="1254"/>
      <c r="ADZ23" s="1254"/>
      <c r="AEA23" s="1254"/>
      <c r="AEB23" s="1254"/>
      <c r="AEC23" s="1254"/>
      <c r="AED23" s="1254"/>
      <c r="AEE23" s="1254"/>
      <c r="AEF23" s="1254"/>
      <c r="AEG23" s="1254"/>
      <c r="AEH23" s="1254"/>
      <c r="AEI23" s="1254"/>
      <c r="AEJ23" s="1254"/>
      <c r="AEK23" s="1254"/>
      <c r="AEL23" s="1254"/>
      <c r="AEM23" s="1254"/>
      <c r="AEN23" s="1254"/>
      <c r="AEO23" s="1254"/>
      <c r="AEP23" s="1254"/>
      <c r="AEQ23" s="1254"/>
      <c r="AER23" s="1254"/>
      <c r="AES23" s="1254"/>
      <c r="AET23" s="1254"/>
      <c r="AEU23" s="1254"/>
      <c r="AEV23" s="1254"/>
      <c r="AEW23" s="1254"/>
      <c r="AEX23" s="1254"/>
      <c r="AEY23" s="1254"/>
      <c r="AEZ23" s="1254"/>
      <c r="AFA23" s="1254"/>
      <c r="AFB23" s="1254"/>
      <c r="AFC23" s="1254"/>
      <c r="AFD23" s="1254"/>
      <c r="AFE23" s="1254"/>
      <c r="AFF23" s="1254"/>
      <c r="AFG23" s="1254"/>
      <c r="AFH23" s="1254"/>
      <c r="AFI23" s="1254"/>
      <c r="AFJ23" s="1254"/>
      <c r="AFK23" s="1254"/>
      <c r="AFL23" s="1254"/>
      <c r="AFM23" s="1254"/>
      <c r="AFN23" s="1254"/>
      <c r="AFO23" s="1254"/>
      <c r="AFP23" s="1254"/>
      <c r="AFQ23" s="1254"/>
      <c r="AFR23" s="1254"/>
      <c r="AFS23" s="1254"/>
      <c r="AFT23" s="1254"/>
      <c r="AFU23" s="1254"/>
      <c r="AFV23" s="1254"/>
      <c r="AFW23" s="1254"/>
      <c r="AFX23" s="1254"/>
      <c r="AFY23" s="1254"/>
      <c r="AFZ23" s="1254"/>
      <c r="AGA23" s="1254"/>
      <c r="AGB23" s="1254"/>
      <c r="AGC23" s="1254"/>
      <c r="AGD23" s="1254"/>
      <c r="AGE23" s="1254"/>
      <c r="AGF23" s="1254"/>
      <c r="AGG23" s="1254"/>
      <c r="AGH23" s="1254"/>
      <c r="AGI23" s="1254"/>
      <c r="AGJ23" s="1254"/>
      <c r="AGK23" s="1254"/>
      <c r="AGL23" s="1254"/>
      <c r="AGM23" s="1254"/>
      <c r="AGN23" s="1254"/>
      <c r="AGO23" s="1254"/>
      <c r="AGP23" s="1254"/>
      <c r="AGQ23" s="1254"/>
      <c r="AGR23" s="1254"/>
      <c r="AGS23" s="1254"/>
      <c r="AGT23" s="1254"/>
      <c r="AGU23" s="1254"/>
      <c r="AGV23" s="1254"/>
      <c r="AGW23" s="1254"/>
      <c r="AGX23" s="1254"/>
      <c r="AGY23" s="1254"/>
      <c r="AGZ23" s="1254"/>
      <c r="AHA23" s="1254"/>
      <c r="AHB23" s="1254"/>
      <c r="AHC23" s="1254"/>
      <c r="AHD23" s="1254"/>
      <c r="AHE23" s="1254"/>
      <c r="AHF23" s="1254"/>
      <c r="AHG23" s="1254"/>
      <c r="AHH23" s="1254"/>
      <c r="AHI23" s="1254"/>
      <c r="AHJ23" s="1254"/>
      <c r="AHK23" s="1254"/>
      <c r="AHL23" s="1254"/>
      <c r="AHM23" s="1254"/>
      <c r="AHN23" s="1254"/>
      <c r="AHO23" s="1254"/>
      <c r="AHP23" s="1254"/>
      <c r="AHQ23" s="1254"/>
      <c r="AHR23" s="1254"/>
      <c r="AHS23" s="1254"/>
      <c r="AHT23" s="1254"/>
      <c r="AHU23" s="1254"/>
      <c r="AHV23" s="1254"/>
      <c r="AHW23" s="1254"/>
      <c r="AHX23" s="1254"/>
      <c r="AHY23" s="1254"/>
      <c r="AHZ23" s="1254"/>
      <c r="AIA23" s="1254"/>
      <c r="AIB23" s="1254"/>
      <c r="AIC23" s="1254"/>
      <c r="AID23" s="1254"/>
      <c r="AIE23" s="1254"/>
      <c r="AIF23" s="1254"/>
      <c r="AIG23" s="1254"/>
      <c r="AIH23" s="1254"/>
      <c r="AII23" s="1254"/>
      <c r="AIJ23" s="1254"/>
      <c r="AIK23" s="1254"/>
      <c r="AIL23" s="1254"/>
      <c r="AIM23" s="1254"/>
      <c r="AIN23" s="1254"/>
      <c r="AIO23" s="1254"/>
      <c r="AIP23" s="1254"/>
      <c r="AIQ23" s="1254"/>
      <c r="AIR23" s="1254"/>
      <c r="AIS23" s="1254"/>
      <c r="AIT23" s="1254"/>
      <c r="AIU23" s="1254"/>
      <c r="AIV23" s="1254"/>
      <c r="AIW23" s="1254"/>
      <c r="AIX23" s="1254"/>
      <c r="AIY23" s="1254"/>
      <c r="AIZ23" s="1254"/>
      <c r="AJA23" s="1254"/>
      <c r="AJB23" s="1254"/>
      <c r="AJC23" s="1254"/>
      <c r="AJD23" s="1254"/>
      <c r="AJE23" s="1254"/>
      <c r="AJF23" s="1254"/>
      <c r="AJG23" s="1254"/>
      <c r="AJH23" s="1254"/>
      <c r="AJI23" s="1254"/>
      <c r="AJJ23" s="1254"/>
      <c r="AJK23" s="1254"/>
      <c r="AJL23" s="1254"/>
      <c r="AJM23" s="1254"/>
      <c r="AJN23" s="1254"/>
      <c r="AJO23" s="1254"/>
      <c r="AJP23" s="1254"/>
      <c r="AJQ23" s="1254"/>
      <c r="AJR23" s="1254"/>
      <c r="AJS23" s="1254"/>
      <c r="AJT23" s="1254"/>
      <c r="AJU23" s="1254"/>
      <c r="AJV23" s="1254"/>
      <c r="AJW23" s="1254"/>
      <c r="AJX23" s="1254"/>
      <c r="AJY23" s="1254"/>
      <c r="AJZ23" s="1254"/>
      <c r="AKA23" s="1254"/>
      <c r="AKB23" s="1254"/>
      <c r="AKC23" s="1254"/>
      <c r="AKD23" s="1254"/>
      <c r="AKE23" s="1254"/>
      <c r="AKF23" s="1254"/>
      <c r="AKG23" s="1254"/>
      <c r="AKH23" s="1254"/>
      <c r="AKI23" s="1254"/>
      <c r="AKJ23" s="1254"/>
      <c r="AKK23" s="1254"/>
      <c r="AKL23" s="1254"/>
      <c r="AKM23" s="1254"/>
      <c r="AKN23" s="1254"/>
      <c r="AKO23" s="1254"/>
      <c r="AKP23" s="1254"/>
      <c r="AKQ23" s="1254"/>
      <c r="AKR23" s="1254"/>
      <c r="AKS23" s="1254"/>
      <c r="AKT23" s="1254"/>
      <c r="AKU23" s="1254"/>
      <c r="AKV23" s="1254"/>
      <c r="AKW23" s="1254"/>
      <c r="AKX23" s="1254"/>
      <c r="AKY23" s="1254"/>
      <c r="AKZ23" s="1254"/>
      <c r="ALA23" s="1254"/>
      <c r="ALB23" s="1254"/>
      <c r="ALC23" s="1254"/>
      <c r="ALD23" s="1254"/>
      <c r="ALE23" s="1254"/>
      <c r="ALF23" s="1254"/>
      <c r="ALG23" s="1254"/>
      <c r="ALH23" s="1254"/>
      <c r="ALI23" s="1254"/>
      <c r="ALJ23" s="1254"/>
      <c r="ALK23" s="1254"/>
      <c r="ALL23" s="1254"/>
      <c r="ALM23" s="1254"/>
      <c r="ALN23" s="1254"/>
      <c r="ALO23" s="1254"/>
      <c r="ALP23" s="1254"/>
      <c r="ALQ23" s="1254"/>
      <c r="ALR23" s="1254"/>
      <c r="ALS23" s="1254"/>
      <c r="ALT23" s="1254"/>
      <c r="ALU23" s="1254"/>
      <c r="ALV23" s="1254"/>
      <c r="ALW23" s="1254"/>
      <c r="ALX23" s="1254"/>
      <c r="ALY23" s="1254"/>
      <c r="ALZ23" s="1254"/>
      <c r="AMA23" s="1254"/>
      <c r="AMB23" s="1254"/>
      <c r="AMC23" s="1254"/>
      <c r="AMD23" s="1254"/>
      <c r="AME23" s="1254"/>
      <c r="AMF23" s="1254"/>
      <c r="AMG23" s="1254"/>
      <c r="AMH23" s="1254"/>
      <c r="AMI23" s="1254"/>
      <c r="AMJ23" s="1254"/>
      <c r="AMK23" s="1254"/>
    </row>
    <row r="24" spans="1:1025" ht="53.25" customHeight="1">
      <c r="A24" s="1287" t="s">
        <v>8508</v>
      </c>
      <c r="B24" s="1304"/>
      <c r="C24" s="440"/>
      <c r="D24" s="1285">
        <v>4</v>
      </c>
      <c r="E24" s="1287" t="s">
        <v>1674</v>
      </c>
      <c r="F24" s="1299" t="s">
        <v>8513</v>
      </c>
      <c r="G24" s="1297">
        <v>90</v>
      </c>
      <c r="H24" s="1285" t="s">
        <v>2786</v>
      </c>
      <c r="I24" s="1285">
        <v>59</v>
      </c>
      <c r="J24" s="1285" t="s">
        <v>2783</v>
      </c>
      <c r="K24" s="2333"/>
      <c r="L24" s="1285">
        <v>1.1000000000000001</v>
      </c>
      <c r="M24" s="1285" t="s">
        <v>575</v>
      </c>
      <c r="N24" s="1285">
        <v>31940</v>
      </c>
      <c r="O24" s="204">
        <v>34495</v>
      </c>
      <c r="P24" s="1239"/>
      <c r="Q24" s="1239"/>
      <c r="R24" s="1239"/>
      <c r="S24" s="1806"/>
      <c r="T24" s="1254"/>
      <c r="U24" s="1239"/>
      <c r="V24" s="1239"/>
      <c r="W24" s="1239"/>
      <c r="X24" s="1239"/>
      <c r="Y24" s="1239"/>
      <c r="Z24" s="1254"/>
      <c r="AA24" s="1254"/>
      <c r="AB24" s="1254"/>
      <c r="AC24" s="1254"/>
      <c r="AD24" s="1254"/>
      <c r="AE24" s="1254"/>
      <c r="AF24" s="1254"/>
      <c r="AG24" s="1254"/>
      <c r="AH24" s="1254"/>
      <c r="AI24" s="1254"/>
      <c r="AJ24" s="1254"/>
      <c r="AK24" s="1254"/>
      <c r="AL24" s="1254"/>
      <c r="AM24" s="1254"/>
      <c r="AN24" s="1254"/>
      <c r="AO24" s="1254"/>
      <c r="AP24" s="1254"/>
      <c r="AQ24" s="1254"/>
      <c r="AR24" s="1254"/>
      <c r="AS24" s="1254"/>
      <c r="AT24" s="1254"/>
      <c r="AU24" s="1254"/>
      <c r="AV24" s="1254"/>
      <c r="AW24" s="1254"/>
      <c r="AX24" s="1254"/>
      <c r="AY24" s="1254"/>
      <c r="AZ24" s="1254"/>
      <c r="BA24" s="1254"/>
      <c r="BB24" s="1254"/>
      <c r="BC24" s="1254"/>
      <c r="BD24" s="1254"/>
      <c r="BE24" s="1254"/>
      <c r="BF24" s="1254"/>
      <c r="BG24" s="1254"/>
      <c r="BH24" s="1254"/>
      <c r="BI24" s="1254"/>
      <c r="BJ24" s="1254"/>
      <c r="BK24" s="1254"/>
      <c r="BL24" s="1254"/>
      <c r="BM24" s="1254"/>
      <c r="BN24" s="1254"/>
      <c r="BO24" s="1254"/>
      <c r="BP24" s="1254"/>
      <c r="BQ24" s="1254"/>
      <c r="BR24" s="1254"/>
      <c r="BS24" s="1254"/>
      <c r="BT24" s="1254"/>
      <c r="BU24" s="1254"/>
      <c r="BV24" s="1254"/>
      <c r="BW24" s="1254"/>
      <c r="BX24" s="1254"/>
      <c r="BY24" s="1254"/>
      <c r="BZ24" s="1254"/>
      <c r="CA24" s="1254"/>
      <c r="CB24" s="1254"/>
      <c r="CC24" s="1254"/>
      <c r="CD24" s="1254"/>
      <c r="CE24" s="1254"/>
      <c r="CF24" s="1254"/>
      <c r="CG24" s="1254"/>
      <c r="CH24" s="1254"/>
      <c r="CI24" s="1254"/>
      <c r="CJ24" s="1254"/>
      <c r="CK24" s="1254"/>
      <c r="CL24" s="1254"/>
      <c r="CM24" s="1254"/>
      <c r="CN24" s="1254"/>
      <c r="CO24" s="1254"/>
      <c r="CP24" s="1254"/>
      <c r="CQ24" s="1254"/>
      <c r="CR24" s="1254"/>
      <c r="CS24" s="1254"/>
      <c r="CT24" s="1254"/>
      <c r="CU24" s="1254"/>
      <c r="CV24" s="1254"/>
      <c r="CW24" s="1254"/>
      <c r="CX24" s="1254"/>
      <c r="CY24" s="1254"/>
      <c r="CZ24" s="1254"/>
      <c r="DA24" s="1254"/>
      <c r="DB24" s="1254"/>
      <c r="DC24" s="1254"/>
      <c r="DD24" s="1254"/>
      <c r="DE24" s="1254"/>
      <c r="DF24" s="1254"/>
      <c r="DG24" s="1254"/>
      <c r="DH24" s="1254"/>
      <c r="DI24" s="1254"/>
      <c r="DJ24" s="1254"/>
      <c r="DK24" s="1254"/>
      <c r="DL24" s="1254"/>
      <c r="DM24" s="1254"/>
      <c r="DN24" s="1254"/>
      <c r="DO24" s="1254"/>
      <c r="DP24" s="1254"/>
      <c r="DQ24" s="1254"/>
      <c r="DR24" s="1254"/>
      <c r="DS24" s="1254"/>
      <c r="DT24" s="1254"/>
      <c r="DU24" s="1254"/>
      <c r="DV24" s="1254"/>
      <c r="DW24" s="1254"/>
      <c r="DX24" s="1254"/>
      <c r="DY24" s="1254"/>
      <c r="DZ24" s="1254"/>
      <c r="EA24" s="1254"/>
      <c r="EB24" s="1254"/>
      <c r="EC24" s="1254"/>
      <c r="ED24" s="1254"/>
      <c r="EE24" s="1254"/>
      <c r="EF24" s="1254"/>
      <c r="EG24" s="1254"/>
      <c r="EH24" s="1254"/>
      <c r="EI24" s="1254"/>
      <c r="EJ24" s="1254"/>
      <c r="EK24" s="1254"/>
      <c r="EL24" s="1254"/>
      <c r="EM24" s="1254"/>
      <c r="EN24" s="1254"/>
      <c r="EO24" s="1254"/>
      <c r="EP24" s="1254"/>
      <c r="EQ24" s="1254"/>
      <c r="ER24" s="1254"/>
      <c r="ES24" s="1254"/>
      <c r="ET24" s="1254"/>
      <c r="EU24" s="1254"/>
      <c r="EV24" s="1254"/>
      <c r="EW24" s="1254"/>
      <c r="EX24" s="1254"/>
      <c r="EY24" s="1254"/>
      <c r="EZ24" s="1254"/>
      <c r="FA24" s="1254"/>
      <c r="FB24" s="1254"/>
      <c r="FC24" s="1254"/>
      <c r="FD24" s="1254"/>
      <c r="FE24" s="1254"/>
      <c r="FF24" s="1254"/>
      <c r="FG24" s="1254"/>
      <c r="FH24" s="1254"/>
      <c r="FI24" s="1254"/>
      <c r="FJ24" s="1254"/>
      <c r="FK24" s="1254"/>
      <c r="FL24" s="1254"/>
      <c r="FM24" s="1254"/>
      <c r="FN24" s="1254"/>
      <c r="FO24" s="1254"/>
      <c r="FP24" s="1254"/>
      <c r="FQ24" s="1254"/>
      <c r="FR24" s="1254"/>
      <c r="FS24" s="1254"/>
      <c r="FT24" s="1254"/>
      <c r="FU24" s="1254"/>
      <c r="FV24" s="1254"/>
      <c r="FW24" s="1254"/>
      <c r="FX24" s="1254"/>
      <c r="FY24" s="1254"/>
      <c r="FZ24" s="1254"/>
      <c r="GA24" s="1254"/>
      <c r="GB24" s="1254"/>
      <c r="GC24" s="1254"/>
      <c r="GD24" s="1254"/>
      <c r="GE24" s="1254"/>
      <c r="GF24" s="1254"/>
      <c r="GG24" s="1254"/>
      <c r="GH24" s="1254"/>
      <c r="GI24" s="1254"/>
      <c r="GJ24" s="1254"/>
      <c r="GK24" s="1254"/>
      <c r="GL24" s="1254"/>
      <c r="GM24" s="1254"/>
      <c r="GN24" s="1254"/>
      <c r="GO24" s="1254"/>
      <c r="GP24" s="1254"/>
      <c r="GQ24" s="1254"/>
      <c r="GR24" s="1254"/>
      <c r="GS24" s="1254"/>
      <c r="GT24" s="1254"/>
      <c r="GU24" s="1254"/>
      <c r="GV24" s="1254"/>
      <c r="GW24" s="1254"/>
      <c r="GX24" s="1254"/>
      <c r="GY24" s="1254"/>
      <c r="GZ24" s="1254"/>
      <c r="HA24" s="1254"/>
      <c r="HB24" s="1254"/>
      <c r="HC24" s="1254"/>
      <c r="HD24" s="1254"/>
      <c r="HE24" s="1254"/>
      <c r="HF24" s="1254"/>
      <c r="HG24" s="1254"/>
      <c r="HH24" s="1254"/>
      <c r="HI24" s="1254"/>
      <c r="HJ24" s="1254"/>
      <c r="HK24" s="1254"/>
      <c r="HL24" s="1254"/>
      <c r="HM24" s="1254"/>
      <c r="HN24" s="1254"/>
      <c r="HO24" s="1254"/>
      <c r="HP24" s="1254"/>
      <c r="HQ24" s="1254"/>
      <c r="HR24" s="1254"/>
      <c r="HS24" s="1254"/>
      <c r="HT24" s="1254"/>
      <c r="HU24" s="1254"/>
      <c r="HV24" s="1254"/>
      <c r="HW24" s="1254"/>
      <c r="HX24" s="1254"/>
      <c r="HY24" s="1254"/>
      <c r="HZ24" s="1254"/>
      <c r="IA24" s="1254"/>
      <c r="IB24" s="1254"/>
      <c r="IC24" s="1254"/>
      <c r="ID24" s="1254"/>
      <c r="IE24" s="1254"/>
      <c r="IF24" s="1254"/>
      <c r="IG24" s="1254"/>
      <c r="IH24" s="1254"/>
      <c r="II24" s="1254"/>
      <c r="IJ24" s="1254"/>
      <c r="IK24" s="1254"/>
      <c r="IL24" s="1254"/>
      <c r="IM24" s="1254"/>
      <c r="IN24" s="1254"/>
      <c r="IO24" s="1254"/>
      <c r="IP24" s="1254"/>
      <c r="IQ24" s="1254"/>
      <c r="IR24" s="1254"/>
      <c r="IS24" s="1254"/>
      <c r="IT24" s="1254"/>
      <c r="IU24" s="1254"/>
      <c r="IV24" s="1254"/>
      <c r="IW24" s="1254"/>
      <c r="IX24" s="1254"/>
      <c r="IY24" s="1254"/>
      <c r="IZ24" s="1254"/>
      <c r="JA24" s="1254"/>
      <c r="JB24" s="1254"/>
      <c r="JC24" s="1254"/>
      <c r="JD24" s="1254"/>
      <c r="JE24" s="1254"/>
      <c r="JF24" s="1254"/>
      <c r="JG24" s="1254"/>
      <c r="JH24" s="1254"/>
      <c r="JI24" s="1254"/>
      <c r="JJ24" s="1254"/>
      <c r="JK24" s="1254"/>
      <c r="JL24" s="1254"/>
      <c r="JM24" s="1254"/>
      <c r="JN24" s="1254"/>
      <c r="JO24" s="1254"/>
      <c r="JP24" s="1254"/>
      <c r="JQ24" s="1254"/>
      <c r="JR24" s="1254"/>
      <c r="JS24" s="1254"/>
      <c r="JT24" s="1254"/>
      <c r="JU24" s="1254"/>
      <c r="JV24" s="1254"/>
      <c r="JW24" s="1254"/>
      <c r="JX24" s="1254"/>
      <c r="JY24" s="1254"/>
      <c r="JZ24" s="1254"/>
      <c r="KA24" s="1254"/>
      <c r="KB24" s="1254"/>
      <c r="KC24" s="1254"/>
      <c r="KD24" s="1254"/>
      <c r="KE24" s="1254"/>
      <c r="KF24" s="1254"/>
      <c r="KG24" s="1254"/>
      <c r="KH24" s="1254"/>
      <c r="KI24" s="1254"/>
      <c r="KJ24" s="1254"/>
      <c r="KK24" s="1254"/>
      <c r="KL24" s="1254"/>
      <c r="KM24" s="1254"/>
      <c r="KN24" s="1254"/>
      <c r="KO24" s="1254"/>
      <c r="KP24" s="1254"/>
      <c r="KQ24" s="1254"/>
      <c r="KR24" s="1254"/>
      <c r="KS24" s="1254"/>
      <c r="KT24" s="1254"/>
      <c r="KU24" s="1254"/>
      <c r="KV24" s="1254"/>
      <c r="KW24" s="1254"/>
      <c r="KX24" s="1254"/>
      <c r="KY24" s="1254"/>
      <c r="KZ24" s="1254"/>
      <c r="LA24" s="1254"/>
      <c r="LB24" s="1254"/>
      <c r="LC24" s="1254"/>
      <c r="LD24" s="1254"/>
      <c r="LE24" s="1254"/>
      <c r="LF24" s="1254"/>
      <c r="LG24" s="1254"/>
      <c r="LH24" s="1254"/>
      <c r="LI24" s="1254"/>
      <c r="LJ24" s="1254"/>
      <c r="LK24" s="1254"/>
      <c r="LL24" s="1254"/>
      <c r="LM24" s="1254"/>
      <c r="LN24" s="1254"/>
      <c r="LO24" s="1254"/>
      <c r="LP24" s="1254"/>
      <c r="LQ24" s="1254"/>
      <c r="LR24" s="1254"/>
      <c r="LS24" s="1254"/>
      <c r="LT24" s="1254"/>
      <c r="LU24" s="1254"/>
      <c r="LV24" s="1254"/>
      <c r="LW24" s="1254"/>
      <c r="LX24" s="1254"/>
      <c r="LY24" s="1254"/>
      <c r="LZ24" s="1254"/>
      <c r="MA24" s="1254"/>
      <c r="MB24" s="1254"/>
      <c r="MC24" s="1254"/>
      <c r="MD24" s="1254"/>
      <c r="ME24" s="1254"/>
      <c r="MF24" s="1254"/>
      <c r="MG24" s="1254"/>
      <c r="MH24" s="1254"/>
      <c r="MI24" s="1254"/>
      <c r="MJ24" s="1254"/>
      <c r="MK24" s="1254"/>
      <c r="ML24" s="1254"/>
      <c r="MM24" s="1254"/>
      <c r="MN24" s="1254"/>
      <c r="MO24" s="1254"/>
      <c r="MP24" s="1254"/>
      <c r="MQ24" s="1254"/>
      <c r="MR24" s="1254"/>
      <c r="MS24" s="1254"/>
      <c r="MT24" s="1254"/>
      <c r="MU24" s="1254"/>
      <c r="MV24" s="1254"/>
      <c r="MW24" s="1254"/>
      <c r="MX24" s="1254"/>
      <c r="MY24" s="1254"/>
      <c r="MZ24" s="1254"/>
      <c r="NA24" s="1254"/>
      <c r="NB24" s="1254"/>
      <c r="NC24" s="1254"/>
      <c r="ND24" s="1254"/>
      <c r="NE24" s="1254"/>
      <c r="NF24" s="1254"/>
      <c r="NG24" s="1254"/>
      <c r="NH24" s="1254"/>
      <c r="NI24" s="1254"/>
      <c r="NJ24" s="1254"/>
      <c r="NK24" s="1254"/>
      <c r="NL24" s="1254"/>
      <c r="NM24" s="1254"/>
      <c r="NN24" s="1254"/>
      <c r="NO24" s="1254"/>
      <c r="NP24" s="1254"/>
      <c r="NQ24" s="1254"/>
      <c r="NR24" s="1254"/>
      <c r="NS24" s="1254"/>
      <c r="NT24" s="1254"/>
      <c r="NU24" s="1254"/>
      <c r="NV24" s="1254"/>
      <c r="NW24" s="1254"/>
      <c r="NX24" s="1254"/>
      <c r="NY24" s="1254"/>
      <c r="NZ24" s="1254"/>
      <c r="OA24" s="1254"/>
      <c r="OB24" s="1254"/>
      <c r="OC24" s="1254"/>
      <c r="OD24" s="1254"/>
      <c r="OE24" s="1254"/>
      <c r="OF24" s="1254"/>
      <c r="OG24" s="1254"/>
      <c r="OH24" s="1254"/>
      <c r="OI24" s="1254"/>
      <c r="OJ24" s="1254"/>
      <c r="OK24" s="1254"/>
      <c r="OL24" s="1254"/>
      <c r="OM24" s="1254"/>
      <c r="ON24" s="1254"/>
      <c r="OO24" s="1254"/>
      <c r="OP24" s="1254"/>
      <c r="OQ24" s="1254"/>
      <c r="OR24" s="1254"/>
      <c r="OS24" s="1254"/>
      <c r="OT24" s="1254"/>
      <c r="OU24" s="1254"/>
      <c r="OV24" s="1254"/>
      <c r="OW24" s="1254"/>
      <c r="OX24" s="1254"/>
      <c r="OY24" s="1254"/>
      <c r="OZ24" s="1254"/>
      <c r="PA24" s="1254"/>
      <c r="PB24" s="1254"/>
      <c r="PC24" s="1254"/>
      <c r="PD24" s="1254"/>
      <c r="PE24" s="1254"/>
      <c r="PF24" s="1254"/>
      <c r="PG24" s="1254"/>
      <c r="PH24" s="1254"/>
      <c r="PI24" s="1254"/>
      <c r="PJ24" s="1254"/>
      <c r="PK24" s="1254"/>
      <c r="PL24" s="1254"/>
      <c r="PM24" s="1254"/>
      <c r="PN24" s="1254"/>
      <c r="PO24" s="1254"/>
      <c r="PP24" s="1254"/>
      <c r="PQ24" s="1254"/>
      <c r="PR24" s="1254"/>
      <c r="PS24" s="1254"/>
      <c r="PT24" s="1254"/>
      <c r="PU24" s="1254"/>
      <c r="PV24" s="1254"/>
      <c r="PW24" s="1254"/>
      <c r="PX24" s="1254"/>
      <c r="PY24" s="1254"/>
      <c r="PZ24" s="1254"/>
      <c r="QA24" s="1254"/>
      <c r="QB24" s="1254"/>
      <c r="QC24" s="1254"/>
      <c r="QD24" s="1254"/>
      <c r="QE24" s="1254"/>
      <c r="QF24" s="1254"/>
      <c r="QG24" s="1254"/>
      <c r="QH24" s="1254"/>
      <c r="QI24" s="1254"/>
      <c r="QJ24" s="1254"/>
      <c r="QK24" s="1254"/>
      <c r="QL24" s="1254"/>
      <c r="QM24" s="1254"/>
      <c r="QN24" s="1254"/>
      <c r="QO24" s="1254"/>
      <c r="QP24" s="1254"/>
      <c r="QQ24" s="1254"/>
      <c r="QR24" s="1254"/>
      <c r="QS24" s="1254"/>
      <c r="QT24" s="1254"/>
      <c r="QU24" s="1254"/>
      <c r="QV24" s="1254"/>
      <c r="QW24" s="1254"/>
      <c r="QX24" s="1254"/>
      <c r="QY24" s="1254"/>
      <c r="QZ24" s="1254"/>
      <c r="RA24" s="1254"/>
      <c r="RB24" s="1254"/>
      <c r="RC24" s="1254"/>
      <c r="RD24" s="1254"/>
      <c r="RE24" s="1254"/>
      <c r="RF24" s="1254"/>
      <c r="RG24" s="1254"/>
      <c r="RH24" s="1254"/>
      <c r="RI24" s="1254"/>
      <c r="RJ24" s="1254"/>
      <c r="RK24" s="1254"/>
      <c r="RL24" s="1254"/>
      <c r="RM24" s="1254"/>
      <c r="RN24" s="1254"/>
      <c r="RO24" s="1254"/>
      <c r="RP24" s="1254"/>
      <c r="RQ24" s="1254"/>
      <c r="RR24" s="1254"/>
      <c r="RS24" s="1254"/>
      <c r="RT24" s="1254"/>
      <c r="RU24" s="1254"/>
      <c r="RV24" s="1254"/>
      <c r="RW24" s="1254"/>
      <c r="RX24" s="1254"/>
      <c r="RY24" s="1254"/>
      <c r="RZ24" s="1254"/>
      <c r="SA24" s="1254"/>
      <c r="SB24" s="1254"/>
      <c r="SC24" s="1254"/>
      <c r="SD24" s="1254"/>
      <c r="SE24" s="1254"/>
      <c r="SF24" s="1254"/>
      <c r="SG24" s="1254"/>
      <c r="SH24" s="1254"/>
      <c r="SI24" s="1254"/>
      <c r="SJ24" s="1254"/>
      <c r="SK24" s="1254"/>
      <c r="SL24" s="1254"/>
      <c r="SM24" s="1254"/>
      <c r="SN24" s="1254"/>
      <c r="SO24" s="1254"/>
      <c r="SP24" s="1254"/>
      <c r="SQ24" s="1254"/>
      <c r="SR24" s="1254"/>
      <c r="SS24" s="1254"/>
      <c r="ST24" s="1254"/>
      <c r="SU24" s="1254"/>
      <c r="SV24" s="1254"/>
      <c r="SW24" s="1254"/>
      <c r="SX24" s="1254"/>
      <c r="SY24" s="1254"/>
      <c r="SZ24" s="1254"/>
      <c r="TA24" s="1254"/>
      <c r="TB24" s="1254"/>
      <c r="TC24" s="1254"/>
      <c r="TD24" s="1254"/>
      <c r="TE24" s="1254"/>
      <c r="TF24" s="1254"/>
      <c r="TG24" s="1254"/>
      <c r="TH24" s="1254"/>
      <c r="TI24" s="1254"/>
      <c r="TJ24" s="1254"/>
      <c r="TK24" s="1254"/>
      <c r="TL24" s="1254"/>
      <c r="TM24" s="1254"/>
      <c r="TN24" s="1254"/>
      <c r="TO24" s="1254"/>
      <c r="TP24" s="1254"/>
      <c r="TQ24" s="1254"/>
      <c r="TR24" s="1254"/>
      <c r="TS24" s="1254"/>
      <c r="TT24" s="1254"/>
      <c r="TU24" s="1254"/>
      <c r="TV24" s="1254"/>
      <c r="TW24" s="1254"/>
      <c r="TX24" s="1254"/>
      <c r="TY24" s="1254"/>
      <c r="TZ24" s="1254"/>
      <c r="UA24" s="1254"/>
      <c r="UB24" s="1254"/>
      <c r="UC24" s="1254"/>
      <c r="UD24" s="1254"/>
      <c r="UE24" s="1254"/>
      <c r="UF24" s="1254"/>
      <c r="UG24" s="1254"/>
      <c r="UH24" s="1254"/>
      <c r="UI24" s="1254"/>
      <c r="UJ24" s="1254"/>
      <c r="UK24" s="1254"/>
      <c r="UL24" s="1254"/>
      <c r="UM24" s="1254"/>
      <c r="UN24" s="1254"/>
      <c r="UO24" s="1254"/>
      <c r="UP24" s="1254"/>
      <c r="UQ24" s="1254"/>
      <c r="UR24" s="1254"/>
      <c r="US24" s="1254"/>
      <c r="UT24" s="1254"/>
      <c r="UU24" s="1254"/>
      <c r="UV24" s="1254"/>
      <c r="UW24" s="1254"/>
      <c r="UX24" s="1254"/>
      <c r="UY24" s="1254"/>
      <c r="UZ24" s="1254"/>
      <c r="VA24" s="1254"/>
      <c r="VB24" s="1254"/>
      <c r="VC24" s="1254"/>
      <c r="VD24" s="1254"/>
      <c r="VE24" s="1254"/>
      <c r="VF24" s="1254"/>
      <c r="VG24" s="1254"/>
      <c r="VH24" s="1254"/>
      <c r="VI24" s="1254"/>
      <c r="VJ24" s="1254"/>
      <c r="VK24" s="1254"/>
      <c r="VL24" s="1254"/>
      <c r="VM24" s="1254"/>
      <c r="VN24" s="1254"/>
      <c r="VO24" s="1254"/>
      <c r="VP24" s="1254"/>
      <c r="VQ24" s="1254"/>
      <c r="VR24" s="1254"/>
      <c r="VS24" s="1254"/>
      <c r="VT24" s="1254"/>
      <c r="VU24" s="1254"/>
      <c r="VV24" s="1254"/>
      <c r="VW24" s="1254"/>
      <c r="VX24" s="1254"/>
      <c r="VY24" s="1254"/>
      <c r="VZ24" s="1254"/>
      <c r="WA24" s="1254"/>
      <c r="WB24" s="1254"/>
      <c r="WC24" s="1254"/>
      <c r="WD24" s="1254"/>
      <c r="WE24" s="1254"/>
      <c r="WF24" s="1254"/>
      <c r="WG24" s="1254"/>
      <c r="WH24" s="1254"/>
      <c r="WI24" s="1254"/>
      <c r="WJ24" s="1254"/>
      <c r="WK24" s="1254"/>
      <c r="WL24" s="1254"/>
      <c r="WM24" s="1254"/>
      <c r="WN24" s="1254"/>
      <c r="WO24" s="1254"/>
      <c r="WP24" s="1254"/>
      <c r="WQ24" s="1254"/>
      <c r="WR24" s="1254"/>
      <c r="WS24" s="1254"/>
      <c r="WT24" s="1254"/>
      <c r="WU24" s="1254"/>
      <c r="WV24" s="1254"/>
      <c r="WW24" s="1254"/>
      <c r="WX24" s="1254"/>
      <c r="WY24" s="1254"/>
      <c r="WZ24" s="1254"/>
      <c r="XA24" s="1254"/>
      <c r="XB24" s="1254"/>
      <c r="XC24" s="1254"/>
      <c r="XD24" s="1254"/>
      <c r="XE24" s="1254"/>
      <c r="XF24" s="1254"/>
      <c r="XG24" s="1254"/>
      <c r="XH24" s="1254"/>
      <c r="XI24" s="1254"/>
      <c r="XJ24" s="1254"/>
      <c r="XK24" s="1254"/>
      <c r="XL24" s="1254"/>
      <c r="XM24" s="1254"/>
      <c r="XN24" s="1254"/>
      <c r="XO24" s="1254"/>
      <c r="XP24" s="1254"/>
      <c r="XQ24" s="1254"/>
      <c r="XR24" s="1254"/>
      <c r="XS24" s="1254"/>
      <c r="XT24" s="1254"/>
      <c r="XU24" s="1254"/>
      <c r="XV24" s="1254"/>
      <c r="XW24" s="1254"/>
      <c r="XX24" s="1254"/>
      <c r="XY24" s="1254"/>
      <c r="XZ24" s="1254"/>
      <c r="YA24" s="1254"/>
      <c r="YB24" s="1254"/>
      <c r="YC24" s="1254"/>
      <c r="YD24" s="1254"/>
      <c r="YE24" s="1254"/>
      <c r="YF24" s="1254"/>
      <c r="YG24" s="1254"/>
      <c r="YH24" s="1254"/>
      <c r="YI24" s="1254"/>
      <c r="YJ24" s="1254"/>
      <c r="YK24" s="1254"/>
      <c r="YL24" s="1254"/>
      <c r="YM24" s="1254"/>
      <c r="YN24" s="1254"/>
      <c r="YO24" s="1254"/>
      <c r="YP24" s="1254"/>
      <c r="YQ24" s="1254"/>
      <c r="YR24" s="1254"/>
      <c r="YS24" s="1254"/>
      <c r="YT24" s="1254"/>
      <c r="YU24" s="1254"/>
      <c r="YV24" s="1254"/>
      <c r="YW24" s="1254"/>
      <c r="YX24" s="1254"/>
      <c r="YY24" s="1254"/>
      <c r="YZ24" s="1254"/>
      <c r="ZA24" s="1254"/>
      <c r="ZB24" s="1254"/>
      <c r="ZC24" s="1254"/>
      <c r="ZD24" s="1254"/>
      <c r="ZE24" s="1254"/>
      <c r="ZF24" s="1254"/>
      <c r="ZG24" s="1254"/>
      <c r="ZH24" s="1254"/>
      <c r="ZI24" s="1254"/>
      <c r="ZJ24" s="1254"/>
      <c r="ZK24" s="1254"/>
      <c r="ZL24" s="1254"/>
      <c r="ZM24" s="1254"/>
      <c r="ZN24" s="1254"/>
      <c r="ZO24" s="1254"/>
      <c r="ZP24" s="1254"/>
      <c r="ZQ24" s="1254"/>
      <c r="ZR24" s="1254"/>
      <c r="ZS24" s="1254"/>
      <c r="ZT24" s="1254"/>
      <c r="ZU24" s="1254"/>
      <c r="ZV24" s="1254"/>
      <c r="ZW24" s="1254"/>
      <c r="ZX24" s="1254"/>
      <c r="ZY24" s="1254"/>
      <c r="ZZ24" s="1254"/>
      <c r="AAA24" s="1254"/>
      <c r="AAB24" s="1254"/>
      <c r="AAC24" s="1254"/>
      <c r="AAD24" s="1254"/>
      <c r="AAE24" s="1254"/>
      <c r="AAF24" s="1254"/>
      <c r="AAG24" s="1254"/>
      <c r="AAH24" s="1254"/>
      <c r="AAI24" s="1254"/>
      <c r="AAJ24" s="1254"/>
      <c r="AAK24" s="1254"/>
      <c r="AAL24" s="1254"/>
      <c r="AAM24" s="1254"/>
      <c r="AAN24" s="1254"/>
      <c r="AAO24" s="1254"/>
      <c r="AAP24" s="1254"/>
      <c r="AAQ24" s="1254"/>
      <c r="AAR24" s="1254"/>
      <c r="AAS24" s="1254"/>
      <c r="AAT24" s="1254"/>
      <c r="AAU24" s="1254"/>
      <c r="AAV24" s="1254"/>
      <c r="AAW24" s="1254"/>
      <c r="AAX24" s="1254"/>
      <c r="AAY24" s="1254"/>
      <c r="AAZ24" s="1254"/>
      <c r="ABA24" s="1254"/>
      <c r="ABB24" s="1254"/>
      <c r="ABC24" s="1254"/>
      <c r="ABD24" s="1254"/>
      <c r="ABE24" s="1254"/>
      <c r="ABF24" s="1254"/>
      <c r="ABG24" s="1254"/>
      <c r="ABH24" s="1254"/>
      <c r="ABI24" s="1254"/>
      <c r="ABJ24" s="1254"/>
      <c r="ABK24" s="1254"/>
      <c r="ABL24" s="1254"/>
      <c r="ABM24" s="1254"/>
      <c r="ABN24" s="1254"/>
      <c r="ABO24" s="1254"/>
      <c r="ABP24" s="1254"/>
      <c r="ABQ24" s="1254"/>
      <c r="ABR24" s="1254"/>
      <c r="ABS24" s="1254"/>
      <c r="ABT24" s="1254"/>
      <c r="ABU24" s="1254"/>
      <c r="ABV24" s="1254"/>
      <c r="ABW24" s="1254"/>
      <c r="ABX24" s="1254"/>
      <c r="ABY24" s="1254"/>
      <c r="ABZ24" s="1254"/>
      <c r="ACA24" s="1254"/>
      <c r="ACB24" s="1254"/>
      <c r="ACC24" s="1254"/>
      <c r="ACD24" s="1254"/>
      <c r="ACE24" s="1254"/>
      <c r="ACF24" s="1254"/>
      <c r="ACG24" s="1254"/>
      <c r="ACH24" s="1254"/>
      <c r="ACI24" s="1254"/>
      <c r="ACJ24" s="1254"/>
      <c r="ACK24" s="1254"/>
      <c r="ACL24" s="1254"/>
      <c r="ACM24" s="1254"/>
      <c r="ACN24" s="1254"/>
      <c r="ACO24" s="1254"/>
      <c r="ACP24" s="1254"/>
      <c r="ACQ24" s="1254"/>
      <c r="ACR24" s="1254"/>
      <c r="ACS24" s="1254"/>
      <c r="ACT24" s="1254"/>
      <c r="ACU24" s="1254"/>
      <c r="ACV24" s="1254"/>
      <c r="ACW24" s="1254"/>
      <c r="ACX24" s="1254"/>
      <c r="ACY24" s="1254"/>
      <c r="ACZ24" s="1254"/>
      <c r="ADA24" s="1254"/>
      <c r="ADB24" s="1254"/>
      <c r="ADC24" s="1254"/>
      <c r="ADD24" s="1254"/>
      <c r="ADE24" s="1254"/>
      <c r="ADF24" s="1254"/>
      <c r="ADG24" s="1254"/>
      <c r="ADH24" s="1254"/>
      <c r="ADI24" s="1254"/>
      <c r="ADJ24" s="1254"/>
      <c r="ADK24" s="1254"/>
      <c r="ADL24" s="1254"/>
      <c r="ADM24" s="1254"/>
      <c r="ADN24" s="1254"/>
      <c r="ADO24" s="1254"/>
      <c r="ADP24" s="1254"/>
      <c r="ADQ24" s="1254"/>
      <c r="ADR24" s="1254"/>
      <c r="ADS24" s="1254"/>
      <c r="ADT24" s="1254"/>
      <c r="ADU24" s="1254"/>
      <c r="ADV24" s="1254"/>
      <c r="ADW24" s="1254"/>
      <c r="ADX24" s="1254"/>
      <c r="ADY24" s="1254"/>
      <c r="ADZ24" s="1254"/>
      <c r="AEA24" s="1254"/>
      <c r="AEB24" s="1254"/>
      <c r="AEC24" s="1254"/>
      <c r="AED24" s="1254"/>
      <c r="AEE24" s="1254"/>
      <c r="AEF24" s="1254"/>
      <c r="AEG24" s="1254"/>
      <c r="AEH24" s="1254"/>
      <c r="AEI24" s="1254"/>
      <c r="AEJ24" s="1254"/>
      <c r="AEK24" s="1254"/>
      <c r="AEL24" s="1254"/>
      <c r="AEM24" s="1254"/>
      <c r="AEN24" s="1254"/>
      <c r="AEO24" s="1254"/>
      <c r="AEP24" s="1254"/>
      <c r="AEQ24" s="1254"/>
      <c r="AER24" s="1254"/>
      <c r="AES24" s="1254"/>
      <c r="AET24" s="1254"/>
      <c r="AEU24" s="1254"/>
      <c r="AEV24" s="1254"/>
      <c r="AEW24" s="1254"/>
      <c r="AEX24" s="1254"/>
      <c r="AEY24" s="1254"/>
      <c r="AEZ24" s="1254"/>
      <c r="AFA24" s="1254"/>
      <c r="AFB24" s="1254"/>
      <c r="AFC24" s="1254"/>
      <c r="AFD24" s="1254"/>
      <c r="AFE24" s="1254"/>
      <c r="AFF24" s="1254"/>
      <c r="AFG24" s="1254"/>
      <c r="AFH24" s="1254"/>
      <c r="AFI24" s="1254"/>
      <c r="AFJ24" s="1254"/>
      <c r="AFK24" s="1254"/>
      <c r="AFL24" s="1254"/>
      <c r="AFM24" s="1254"/>
      <c r="AFN24" s="1254"/>
      <c r="AFO24" s="1254"/>
      <c r="AFP24" s="1254"/>
      <c r="AFQ24" s="1254"/>
      <c r="AFR24" s="1254"/>
      <c r="AFS24" s="1254"/>
      <c r="AFT24" s="1254"/>
      <c r="AFU24" s="1254"/>
      <c r="AFV24" s="1254"/>
      <c r="AFW24" s="1254"/>
      <c r="AFX24" s="1254"/>
      <c r="AFY24" s="1254"/>
      <c r="AFZ24" s="1254"/>
      <c r="AGA24" s="1254"/>
      <c r="AGB24" s="1254"/>
      <c r="AGC24" s="1254"/>
      <c r="AGD24" s="1254"/>
      <c r="AGE24" s="1254"/>
      <c r="AGF24" s="1254"/>
      <c r="AGG24" s="1254"/>
      <c r="AGH24" s="1254"/>
      <c r="AGI24" s="1254"/>
      <c r="AGJ24" s="1254"/>
      <c r="AGK24" s="1254"/>
      <c r="AGL24" s="1254"/>
      <c r="AGM24" s="1254"/>
      <c r="AGN24" s="1254"/>
      <c r="AGO24" s="1254"/>
      <c r="AGP24" s="1254"/>
      <c r="AGQ24" s="1254"/>
      <c r="AGR24" s="1254"/>
      <c r="AGS24" s="1254"/>
      <c r="AGT24" s="1254"/>
      <c r="AGU24" s="1254"/>
      <c r="AGV24" s="1254"/>
      <c r="AGW24" s="1254"/>
      <c r="AGX24" s="1254"/>
      <c r="AGY24" s="1254"/>
      <c r="AGZ24" s="1254"/>
      <c r="AHA24" s="1254"/>
      <c r="AHB24" s="1254"/>
      <c r="AHC24" s="1254"/>
      <c r="AHD24" s="1254"/>
      <c r="AHE24" s="1254"/>
      <c r="AHF24" s="1254"/>
      <c r="AHG24" s="1254"/>
      <c r="AHH24" s="1254"/>
      <c r="AHI24" s="1254"/>
      <c r="AHJ24" s="1254"/>
      <c r="AHK24" s="1254"/>
      <c r="AHL24" s="1254"/>
      <c r="AHM24" s="1254"/>
      <c r="AHN24" s="1254"/>
      <c r="AHO24" s="1254"/>
      <c r="AHP24" s="1254"/>
      <c r="AHQ24" s="1254"/>
      <c r="AHR24" s="1254"/>
      <c r="AHS24" s="1254"/>
      <c r="AHT24" s="1254"/>
      <c r="AHU24" s="1254"/>
      <c r="AHV24" s="1254"/>
      <c r="AHW24" s="1254"/>
      <c r="AHX24" s="1254"/>
      <c r="AHY24" s="1254"/>
      <c r="AHZ24" s="1254"/>
      <c r="AIA24" s="1254"/>
      <c r="AIB24" s="1254"/>
      <c r="AIC24" s="1254"/>
      <c r="AID24" s="1254"/>
      <c r="AIE24" s="1254"/>
      <c r="AIF24" s="1254"/>
      <c r="AIG24" s="1254"/>
      <c r="AIH24" s="1254"/>
      <c r="AII24" s="1254"/>
      <c r="AIJ24" s="1254"/>
      <c r="AIK24" s="1254"/>
      <c r="AIL24" s="1254"/>
      <c r="AIM24" s="1254"/>
      <c r="AIN24" s="1254"/>
      <c r="AIO24" s="1254"/>
      <c r="AIP24" s="1254"/>
      <c r="AIQ24" s="1254"/>
      <c r="AIR24" s="1254"/>
      <c r="AIS24" s="1254"/>
      <c r="AIT24" s="1254"/>
      <c r="AIU24" s="1254"/>
      <c r="AIV24" s="1254"/>
      <c r="AIW24" s="1254"/>
      <c r="AIX24" s="1254"/>
      <c r="AIY24" s="1254"/>
      <c r="AIZ24" s="1254"/>
      <c r="AJA24" s="1254"/>
      <c r="AJB24" s="1254"/>
      <c r="AJC24" s="1254"/>
      <c r="AJD24" s="1254"/>
      <c r="AJE24" s="1254"/>
      <c r="AJF24" s="1254"/>
      <c r="AJG24" s="1254"/>
      <c r="AJH24" s="1254"/>
      <c r="AJI24" s="1254"/>
      <c r="AJJ24" s="1254"/>
      <c r="AJK24" s="1254"/>
      <c r="AJL24" s="1254"/>
      <c r="AJM24" s="1254"/>
      <c r="AJN24" s="1254"/>
      <c r="AJO24" s="1254"/>
      <c r="AJP24" s="1254"/>
      <c r="AJQ24" s="1254"/>
      <c r="AJR24" s="1254"/>
      <c r="AJS24" s="1254"/>
      <c r="AJT24" s="1254"/>
      <c r="AJU24" s="1254"/>
      <c r="AJV24" s="1254"/>
      <c r="AJW24" s="1254"/>
      <c r="AJX24" s="1254"/>
      <c r="AJY24" s="1254"/>
      <c r="AJZ24" s="1254"/>
      <c r="AKA24" s="1254"/>
      <c r="AKB24" s="1254"/>
      <c r="AKC24" s="1254"/>
      <c r="AKD24" s="1254"/>
      <c r="AKE24" s="1254"/>
      <c r="AKF24" s="1254"/>
      <c r="AKG24" s="1254"/>
      <c r="AKH24" s="1254"/>
      <c r="AKI24" s="1254"/>
      <c r="AKJ24" s="1254"/>
      <c r="AKK24" s="1254"/>
      <c r="AKL24" s="1254"/>
      <c r="AKM24" s="1254"/>
      <c r="AKN24" s="1254"/>
      <c r="AKO24" s="1254"/>
      <c r="AKP24" s="1254"/>
      <c r="AKQ24" s="1254"/>
      <c r="AKR24" s="1254"/>
      <c r="AKS24" s="1254"/>
      <c r="AKT24" s="1254"/>
      <c r="AKU24" s="1254"/>
      <c r="AKV24" s="1254"/>
      <c r="AKW24" s="1254"/>
      <c r="AKX24" s="1254"/>
      <c r="AKY24" s="1254"/>
      <c r="AKZ24" s="1254"/>
      <c r="ALA24" s="1254"/>
      <c r="ALB24" s="1254"/>
      <c r="ALC24" s="1254"/>
      <c r="ALD24" s="1254"/>
      <c r="ALE24" s="1254"/>
      <c r="ALF24" s="1254"/>
      <c r="ALG24" s="1254"/>
      <c r="ALH24" s="1254"/>
      <c r="ALI24" s="1254"/>
      <c r="ALJ24" s="1254"/>
      <c r="ALK24" s="1254"/>
      <c r="ALL24" s="1254"/>
      <c r="ALM24" s="1254"/>
      <c r="ALN24" s="1254"/>
      <c r="ALO24" s="1254"/>
      <c r="ALP24" s="1254"/>
      <c r="ALQ24" s="1254"/>
      <c r="ALR24" s="1254"/>
      <c r="ALS24" s="1254"/>
      <c r="ALT24" s="1254"/>
      <c r="ALU24" s="1254"/>
      <c r="ALV24" s="1254"/>
      <c r="ALW24" s="1254"/>
      <c r="ALX24" s="1254"/>
      <c r="ALY24" s="1254"/>
      <c r="ALZ24" s="1254"/>
      <c r="AMA24" s="1254"/>
      <c r="AMB24" s="1254"/>
      <c r="AMC24" s="1254"/>
      <c r="AMD24" s="1254"/>
      <c r="AME24" s="1254"/>
      <c r="AMF24" s="1254"/>
      <c r="AMG24" s="1254"/>
      <c r="AMH24" s="1254"/>
      <c r="AMI24" s="1254"/>
      <c r="AMJ24" s="1254"/>
      <c r="AMK24" s="1254"/>
    </row>
    <row r="25" spans="1:1025" ht="53.25" customHeight="1">
      <c r="A25" s="1287" t="s">
        <v>8509</v>
      </c>
      <c r="B25" s="1304"/>
      <c r="C25" s="440"/>
      <c r="D25" s="1285">
        <v>5</v>
      </c>
      <c r="E25" s="1287" t="s">
        <v>1674</v>
      </c>
      <c r="F25" s="1299" t="s">
        <v>8513</v>
      </c>
      <c r="G25" s="1297">
        <v>90</v>
      </c>
      <c r="H25" s="1285" t="s">
        <v>2789</v>
      </c>
      <c r="I25" s="1285">
        <v>85</v>
      </c>
      <c r="J25" s="1285" t="s">
        <v>2783</v>
      </c>
      <c r="K25" s="2333"/>
      <c r="L25" s="1285">
        <v>1.1000000000000001</v>
      </c>
      <c r="M25" s="1285" t="s">
        <v>575</v>
      </c>
      <c r="N25" s="1285">
        <v>37040</v>
      </c>
      <c r="O25" s="204">
        <v>40005</v>
      </c>
      <c r="P25" s="1239"/>
      <c r="Q25" s="1239"/>
      <c r="R25" s="1239"/>
      <c r="S25" s="1806"/>
      <c r="T25" s="1254"/>
      <c r="U25" s="1239"/>
      <c r="V25" s="1239"/>
      <c r="W25" s="1239"/>
      <c r="X25" s="1239"/>
      <c r="Y25" s="1239"/>
      <c r="Z25" s="1254"/>
      <c r="AA25" s="1254"/>
      <c r="AB25" s="1254"/>
      <c r="AC25" s="1254"/>
      <c r="AD25" s="1254"/>
      <c r="AE25" s="1254"/>
      <c r="AF25" s="1254"/>
      <c r="AG25" s="1254"/>
      <c r="AH25" s="1254"/>
      <c r="AI25" s="1254"/>
      <c r="AJ25" s="1254"/>
      <c r="AK25" s="1254"/>
      <c r="AL25" s="1254"/>
      <c r="AM25" s="1254"/>
      <c r="AN25" s="1254"/>
      <c r="AO25" s="1254"/>
      <c r="AP25" s="1254"/>
      <c r="AQ25" s="1254"/>
      <c r="AR25" s="1254"/>
      <c r="AS25" s="1254"/>
      <c r="AT25" s="1254"/>
      <c r="AU25" s="1254"/>
      <c r="AV25" s="1254"/>
      <c r="AW25" s="1254"/>
      <c r="AX25" s="1254"/>
      <c r="AY25" s="1254"/>
      <c r="AZ25" s="1254"/>
      <c r="BA25" s="1254"/>
      <c r="BB25" s="1254"/>
      <c r="BC25" s="1254"/>
      <c r="BD25" s="1254"/>
      <c r="BE25" s="1254"/>
      <c r="BF25" s="1254"/>
      <c r="BG25" s="1254"/>
      <c r="BH25" s="1254"/>
      <c r="BI25" s="1254"/>
      <c r="BJ25" s="1254"/>
      <c r="BK25" s="1254"/>
      <c r="BL25" s="1254"/>
      <c r="BM25" s="1254"/>
      <c r="BN25" s="1254"/>
      <c r="BO25" s="1254"/>
      <c r="BP25" s="1254"/>
      <c r="BQ25" s="1254"/>
      <c r="BR25" s="1254"/>
      <c r="BS25" s="1254"/>
      <c r="BT25" s="1254"/>
      <c r="BU25" s="1254"/>
      <c r="BV25" s="1254"/>
      <c r="BW25" s="1254"/>
      <c r="BX25" s="1254"/>
      <c r="BY25" s="1254"/>
      <c r="BZ25" s="1254"/>
      <c r="CA25" s="1254"/>
      <c r="CB25" s="1254"/>
      <c r="CC25" s="1254"/>
      <c r="CD25" s="1254"/>
      <c r="CE25" s="1254"/>
      <c r="CF25" s="1254"/>
      <c r="CG25" s="1254"/>
      <c r="CH25" s="1254"/>
      <c r="CI25" s="1254"/>
      <c r="CJ25" s="1254"/>
      <c r="CK25" s="1254"/>
      <c r="CL25" s="1254"/>
      <c r="CM25" s="1254"/>
      <c r="CN25" s="1254"/>
      <c r="CO25" s="1254"/>
      <c r="CP25" s="1254"/>
      <c r="CQ25" s="1254"/>
      <c r="CR25" s="1254"/>
      <c r="CS25" s="1254"/>
      <c r="CT25" s="1254"/>
      <c r="CU25" s="1254"/>
      <c r="CV25" s="1254"/>
      <c r="CW25" s="1254"/>
      <c r="CX25" s="1254"/>
      <c r="CY25" s="1254"/>
      <c r="CZ25" s="1254"/>
      <c r="DA25" s="1254"/>
      <c r="DB25" s="1254"/>
      <c r="DC25" s="1254"/>
      <c r="DD25" s="1254"/>
      <c r="DE25" s="1254"/>
      <c r="DF25" s="1254"/>
      <c r="DG25" s="1254"/>
      <c r="DH25" s="1254"/>
      <c r="DI25" s="1254"/>
      <c r="DJ25" s="1254"/>
      <c r="DK25" s="1254"/>
      <c r="DL25" s="1254"/>
      <c r="DM25" s="1254"/>
      <c r="DN25" s="1254"/>
      <c r="DO25" s="1254"/>
      <c r="DP25" s="1254"/>
      <c r="DQ25" s="1254"/>
      <c r="DR25" s="1254"/>
      <c r="DS25" s="1254"/>
      <c r="DT25" s="1254"/>
      <c r="DU25" s="1254"/>
      <c r="DV25" s="1254"/>
      <c r="DW25" s="1254"/>
      <c r="DX25" s="1254"/>
      <c r="DY25" s="1254"/>
      <c r="DZ25" s="1254"/>
      <c r="EA25" s="1254"/>
      <c r="EB25" s="1254"/>
      <c r="EC25" s="1254"/>
      <c r="ED25" s="1254"/>
      <c r="EE25" s="1254"/>
      <c r="EF25" s="1254"/>
      <c r="EG25" s="1254"/>
      <c r="EH25" s="1254"/>
      <c r="EI25" s="1254"/>
      <c r="EJ25" s="1254"/>
      <c r="EK25" s="1254"/>
      <c r="EL25" s="1254"/>
      <c r="EM25" s="1254"/>
      <c r="EN25" s="1254"/>
      <c r="EO25" s="1254"/>
      <c r="EP25" s="1254"/>
      <c r="EQ25" s="1254"/>
      <c r="ER25" s="1254"/>
      <c r="ES25" s="1254"/>
      <c r="ET25" s="1254"/>
      <c r="EU25" s="1254"/>
      <c r="EV25" s="1254"/>
      <c r="EW25" s="1254"/>
      <c r="EX25" s="1254"/>
      <c r="EY25" s="1254"/>
      <c r="EZ25" s="1254"/>
      <c r="FA25" s="1254"/>
      <c r="FB25" s="1254"/>
      <c r="FC25" s="1254"/>
      <c r="FD25" s="1254"/>
      <c r="FE25" s="1254"/>
      <c r="FF25" s="1254"/>
      <c r="FG25" s="1254"/>
      <c r="FH25" s="1254"/>
      <c r="FI25" s="1254"/>
      <c r="FJ25" s="1254"/>
      <c r="FK25" s="1254"/>
      <c r="FL25" s="1254"/>
      <c r="FM25" s="1254"/>
      <c r="FN25" s="1254"/>
      <c r="FO25" s="1254"/>
      <c r="FP25" s="1254"/>
      <c r="FQ25" s="1254"/>
      <c r="FR25" s="1254"/>
      <c r="FS25" s="1254"/>
      <c r="FT25" s="1254"/>
      <c r="FU25" s="1254"/>
      <c r="FV25" s="1254"/>
      <c r="FW25" s="1254"/>
      <c r="FX25" s="1254"/>
      <c r="FY25" s="1254"/>
      <c r="FZ25" s="1254"/>
      <c r="GA25" s="1254"/>
      <c r="GB25" s="1254"/>
      <c r="GC25" s="1254"/>
      <c r="GD25" s="1254"/>
      <c r="GE25" s="1254"/>
      <c r="GF25" s="1254"/>
      <c r="GG25" s="1254"/>
      <c r="GH25" s="1254"/>
      <c r="GI25" s="1254"/>
      <c r="GJ25" s="1254"/>
      <c r="GK25" s="1254"/>
      <c r="GL25" s="1254"/>
      <c r="GM25" s="1254"/>
      <c r="GN25" s="1254"/>
      <c r="GO25" s="1254"/>
      <c r="GP25" s="1254"/>
      <c r="GQ25" s="1254"/>
      <c r="GR25" s="1254"/>
      <c r="GS25" s="1254"/>
      <c r="GT25" s="1254"/>
      <c r="GU25" s="1254"/>
      <c r="GV25" s="1254"/>
      <c r="GW25" s="1254"/>
      <c r="GX25" s="1254"/>
      <c r="GY25" s="1254"/>
      <c r="GZ25" s="1254"/>
      <c r="HA25" s="1254"/>
      <c r="HB25" s="1254"/>
      <c r="HC25" s="1254"/>
      <c r="HD25" s="1254"/>
      <c r="HE25" s="1254"/>
      <c r="HF25" s="1254"/>
      <c r="HG25" s="1254"/>
      <c r="HH25" s="1254"/>
      <c r="HI25" s="1254"/>
      <c r="HJ25" s="1254"/>
      <c r="HK25" s="1254"/>
      <c r="HL25" s="1254"/>
      <c r="HM25" s="1254"/>
      <c r="HN25" s="1254"/>
      <c r="HO25" s="1254"/>
      <c r="HP25" s="1254"/>
      <c r="HQ25" s="1254"/>
      <c r="HR25" s="1254"/>
      <c r="HS25" s="1254"/>
      <c r="HT25" s="1254"/>
      <c r="HU25" s="1254"/>
      <c r="HV25" s="1254"/>
      <c r="HW25" s="1254"/>
      <c r="HX25" s="1254"/>
      <c r="HY25" s="1254"/>
      <c r="HZ25" s="1254"/>
      <c r="IA25" s="1254"/>
      <c r="IB25" s="1254"/>
      <c r="IC25" s="1254"/>
      <c r="ID25" s="1254"/>
      <c r="IE25" s="1254"/>
      <c r="IF25" s="1254"/>
      <c r="IG25" s="1254"/>
      <c r="IH25" s="1254"/>
      <c r="II25" s="1254"/>
      <c r="IJ25" s="1254"/>
      <c r="IK25" s="1254"/>
      <c r="IL25" s="1254"/>
      <c r="IM25" s="1254"/>
      <c r="IN25" s="1254"/>
      <c r="IO25" s="1254"/>
      <c r="IP25" s="1254"/>
      <c r="IQ25" s="1254"/>
      <c r="IR25" s="1254"/>
      <c r="IS25" s="1254"/>
      <c r="IT25" s="1254"/>
      <c r="IU25" s="1254"/>
      <c r="IV25" s="1254"/>
      <c r="IW25" s="1254"/>
      <c r="IX25" s="1254"/>
      <c r="IY25" s="1254"/>
      <c r="IZ25" s="1254"/>
      <c r="JA25" s="1254"/>
      <c r="JB25" s="1254"/>
      <c r="JC25" s="1254"/>
      <c r="JD25" s="1254"/>
      <c r="JE25" s="1254"/>
      <c r="JF25" s="1254"/>
      <c r="JG25" s="1254"/>
      <c r="JH25" s="1254"/>
      <c r="JI25" s="1254"/>
      <c r="JJ25" s="1254"/>
      <c r="JK25" s="1254"/>
      <c r="JL25" s="1254"/>
      <c r="JM25" s="1254"/>
      <c r="JN25" s="1254"/>
      <c r="JO25" s="1254"/>
      <c r="JP25" s="1254"/>
      <c r="JQ25" s="1254"/>
      <c r="JR25" s="1254"/>
      <c r="JS25" s="1254"/>
      <c r="JT25" s="1254"/>
      <c r="JU25" s="1254"/>
      <c r="JV25" s="1254"/>
      <c r="JW25" s="1254"/>
      <c r="JX25" s="1254"/>
      <c r="JY25" s="1254"/>
      <c r="JZ25" s="1254"/>
      <c r="KA25" s="1254"/>
      <c r="KB25" s="1254"/>
      <c r="KC25" s="1254"/>
      <c r="KD25" s="1254"/>
      <c r="KE25" s="1254"/>
      <c r="KF25" s="1254"/>
      <c r="KG25" s="1254"/>
      <c r="KH25" s="1254"/>
      <c r="KI25" s="1254"/>
      <c r="KJ25" s="1254"/>
      <c r="KK25" s="1254"/>
      <c r="KL25" s="1254"/>
      <c r="KM25" s="1254"/>
      <c r="KN25" s="1254"/>
      <c r="KO25" s="1254"/>
      <c r="KP25" s="1254"/>
      <c r="KQ25" s="1254"/>
      <c r="KR25" s="1254"/>
      <c r="KS25" s="1254"/>
      <c r="KT25" s="1254"/>
      <c r="KU25" s="1254"/>
      <c r="KV25" s="1254"/>
      <c r="KW25" s="1254"/>
      <c r="KX25" s="1254"/>
      <c r="KY25" s="1254"/>
      <c r="KZ25" s="1254"/>
      <c r="LA25" s="1254"/>
      <c r="LB25" s="1254"/>
      <c r="LC25" s="1254"/>
      <c r="LD25" s="1254"/>
      <c r="LE25" s="1254"/>
      <c r="LF25" s="1254"/>
      <c r="LG25" s="1254"/>
      <c r="LH25" s="1254"/>
      <c r="LI25" s="1254"/>
      <c r="LJ25" s="1254"/>
      <c r="LK25" s="1254"/>
      <c r="LL25" s="1254"/>
      <c r="LM25" s="1254"/>
      <c r="LN25" s="1254"/>
      <c r="LO25" s="1254"/>
      <c r="LP25" s="1254"/>
      <c r="LQ25" s="1254"/>
      <c r="LR25" s="1254"/>
      <c r="LS25" s="1254"/>
      <c r="LT25" s="1254"/>
      <c r="LU25" s="1254"/>
      <c r="LV25" s="1254"/>
      <c r="LW25" s="1254"/>
      <c r="LX25" s="1254"/>
      <c r="LY25" s="1254"/>
      <c r="LZ25" s="1254"/>
      <c r="MA25" s="1254"/>
      <c r="MB25" s="1254"/>
      <c r="MC25" s="1254"/>
      <c r="MD25" s="1254"/>
      <c r="ME25" s="1254"/>
      <c r="MF25" s="1254"/>
      <c r="MG25" s="1254"/>
      <c r="MH25" s="1254"/>
      <c r="MI25" s="1254"/>
      <c r="MJ25" s="1254"/>
      <c r="MK25" s="1254"/>
      <c r="ML25" s="1254"/>
      <c r="MM25" s="1254"/>
      <c r="MN25" s="1254"/>
      <c r="MO25" s="1254"/>
      <c r="MP25" s="1254"/>
      <c r="MQ25" s="1254"/>
      <c r="MR25" s="1254"/>
      <c r="MS25" s="1254"/>
      <c r="MT25" s="1254"/>
      <c r="MU25" s="1254"/>
      <c r="MV25" s="1254"/>
      <c r="MW25" s="1254"/>
      <c r="MX25" s="1254"/>
      <c r="MY25" s="1254"/>
      <c r="MZ25" s="1254"/>
      <c r="NA25" s="1254"/>
      <c r="NB25" s="1254"/>
      <c r="NC25" s="1254"/>
      <c r="ND25" s="1254"/>
      <c r="NE25" s="1254"/>
      <c r="NF25" s="1254"/>
      <c r="NG25" s="1254"/>
      <c r="NH25" s="1254"/>
      <c r="NI25" s="1254"/>
      <c r="NJ25" s="1254"/>
      <c r="NK25" s="1254"/>
      <c r="NL25" s="1254"/>
      <c r="NM25" s="1254"/>
      <c r="NN25" s="1254"/>
      <c r="NO25" s="1254"/>
      <c r="NP25" s="1254"/>
      <c r="NQ25" s="1254"/>
      <c r="NR25" s="1254"/>
      <c r="NS25" s="1254"/>
      <c r="NT25" s="1254"/>
      <c r="NU25" s="1254"/>
      <c r="NV25" s="1254"/>
      <c r="NW25" s="1254"/>
      <c r="NX25" s="1254"/>
      <c r="NY25" s="1254"/>
      <c r="NZ25" s="1254"/>
      <c r="OA25" s="1254"/>
      <c r="OB25" s="1254"/>
      <c r="OC25" s="1254"/>
      <c r="OD25" s="1254"/>
      <c r="OE25" s="1254"/>
      <c r="OF25" s="1254"/>
      <c r="OG25" s="1254"/>
      <c r="OH25" s="1254"/>
      <c r="OI25" s="1254"/>
      <c r="OJ25" s="1254"/>
      <c r="OK25" s="1254"/>
      <c r="OL25" s="1254"/>
      <c r="OM25" s="1254"/>
      <c r="ON25" s="1254"/>
      <c r="OO25" s="1254"/>
      <c r="OP25" s="1254"/>
      <c r="OQ25" s="1254"/>
      <c r="OR25" s="1254"/>
      <c r="OS25" s="1254"/>
      <c r="OT25" s="1254"/>
      <c r="OU25" s="1254"/>
      <c r="OV25" s="1254"/>
      <c r="OW25" s="1254"/>
      <c r="OX25" s="1254"/>
      <c r="OY25" s="1254"/>
      <c r="OZ25" s="1254"/>
      <c r="PA25" s="1254"/>
      <c r="PB25" s="1254"/>
      <c r="PC25" s="1254"/>
      <c r="PD25" s="1254"/>
      <c r="PE25" s="1254"/>
      <c r="PF25" s="1254"/>
      <c r="PG25" s="1254"/>
      <c r="PH25" s="1254"/>
      <c r="PI25" s="1254"/>
      <c r="PJ25" s="1254"/>
      <c r="PK25" s="1254"/>
      <c r="PL25" s="1254"/>
      <c r="PM25" s="1254"/>
      <c r="PN25" s="1254"/>
      <c r="PO25" s="1254"/>
      <c r="PP25" s="1254"/>
      <c r="PQ25" s="1254"/>
      <c r="PR25" s="1254"/>
      <c r="PS25" s="1254"/>
      <c r="PT25" s="1254"/>
      <c r="PU25" s="1254"/>
      <c r="PV25" s="1254"/>
      <c r="PW25" s="1254"/>
      <c r="PX25" s="1254"/>
      <c r="PY25" s="1254"/>
      <c r="PZ25" s="1254"/>
      <c r="QA25" s="1254"/>
      <c r="QB25" s="1254"/>
      <c r="QC25" s="1254"/>
      <c r="QD25" s="1254"/>
      <c r="QE25" s="1254"/>
      <c r="QF25" s="1254"/>
      <c r="QG25" s="1254"/>
      <c r="QH25" s="1254"/>
      <c r="QI25" s="1254"/>
      <c r="QJ25" s="1254"/>
      <c r="QK25" s="1254"/>
      <c r="QL25" s="1254"/>
      <c r="QM25" s="1254"/>
      <c r="QN25" s="1254"/>
      <c r="QO25" s="1254"/>
      <c r="QP25" s="1254"/>
      <c r="QQ25" s="1254"/>
      <c r="QR25" s="1254"/>
      <c r="QS25" s="1254"/>
      <c r="QT25" s="1254"/>
      <c r="QU25" s="1254"/>
      <c r="QV25" s="1254"/>
      <c r="QW25" s="1254"/>
      <c r="QX25" s="1254"/>
      <c r="QY25" s="1254"/>
      <c r="QZ25" s="1254"/>
      <c r="RA25" s="1254"/>
      <c r="RB25" s="1254"/>
      <c r="RC25" s="1254"/>
      <c r="RD25" s="1254"/>
      <c r="RE25" s="1254"/>
      <c r="RF25" s="1254"/>
      <c r="RG25" s="1254"/>
      <c r="RH25" s="1254"/>
      <c r="RI25" s="1254"/>
      <c r="RJ25" s="1254"/>
      <c r="RK25" s="1254"/>
      <c r="RL25" s="1254"/>
      <c r="RM25" s="1254"/>
      <c r="RN25" s="1254"/>
      <c r="RO25" s="1254"/>
      <c r="RP25" s="1254"/>
      <c r="RQ25" s="1254"/>
      <c r="RR25" s="1254"/>
      <c r="RS25" s="1254"/>
      <c r="RT25" s="1254"/>
      <c r="RU25" s="1254"/>
      <c r="RV25" s="1254"/>
      <c r="RW25" s="1254"/>
      <c r="RX25" s="1254"/>
      <c r="RY25" s="1254"/>
      <c r="RZ25" s="1254"/>
      <c r="SA25" s="1254"/>
      <c r="SB25" s="1254"/>
      <c r="SC25" s="1254"/>
      <c r="SD25" s="1254"/>
      <c r="SE25" s="1254"/>
      <c r="SF25" s="1254"/>
      <c r="SG25" s="1254"/>
      <c r="SH25" s="1254"/>
      <c r="SI25" s="1254"/>
      <c r="SJ25" s="1254"/>
      <c r="SK25" s="1254"/>
      <c r="SL25" s="1254"/>
      <c r="SM25" s="1254"/>
      <c r="SN25" s="1254"/>
      <c r="SO25" s="1254"/>
      <c r="SP25" s="1254"/>
      <c r="SQ25" s="1254"/>
      <c r="SR25" s="1254"/>
      <c r="SS25" s="1254"/>
      <c r="ST25" s="1254"/>
      <c r="SU25" s="1254"/>
      <c r="SV25" s="1254"/>
      <c r="SW25" s="1254"/>
      <c r="SX25" s="1254"/>
      <c r="SY25" s="1254"/>
      <c r="SZ25" s="1254"/>
      <c r="TA25" s="1254"/>
      <c r="TB25" s="1254"/>
      <c r="TC25" s="1254"/>
      <c r="TD25" s="1254"/>
      <c r="TE25" s="1254"/>
      <c r="TF25" s="1254"/>
      <c r="TG25" s="1254"/>
      <c r="TH25" s="1254"/>
      <c r="TI25" s="1254"/>
      <c r="TJ25" s="1254"/>
      <c r="TK25" s="1254"/>
      <c r="TL25" s="1254"/>
      <c r="TM25" s="1254"/>
      <c r="TN25" s="1254"/>
      <c r="TO25" s="1254"/>
      <c r="TP25" s="1254"/>
      <c r="TQ25" s="1254"/>
      <c r="TR25" s="1254"/>
      <c r="TS25" s="1254"/>
      <c r="TT25" s="1254"/>
      <c r="TU25" s="1254"/>
      <c r="TV25" s="1254"/>
      <c r="TW25" s="1254"/>
      <c r="TX25" s="1254"/>
      <c r="TY25" s="1254"/>
      <c r="TZ25" s="1254"/>
      <c r="UA25" s="1254"/>
      <c r="UB25" s="1254"/>
      <c r="UC25" s="1254"/>
      <c r="UD25" s="1254"/>
      <c r="UE25" s="1254"/>
      <c r="UF25" s="1254"/>
      <c r="UG25" s="1254"/>
      <c r="UH25" s="1254"/>
      <c r="UI25" s="1254"/>
      <c r="UJ25" s="1254"/>
      <c r="UK25" s="1254"/>
      <c r="UL25" s="1254"/>
      <c r="UM25" s="1254"/>
      <c r="UN25" s="1254"/>
      <c r="UO25" s="1254"/>
      <c r="UP25" s="1254"/>
      <c r="UQ25" s="1254"/>
      <c r="UR25" s="1254"/>
      <c r="US25" s="1254"/>
      <c r="UT25" s="1254"/>
      <c r="UU25" s="1254"/>
      <c r="UV25" s="1254"/>
      <c r="UW25" s="1254"/>
      <c r="UX25" s="1254"/>
      <c r="UY25" s="1254"/>
      <c r="UZ25" s="1254"/>
      <c r="VA25" s="1254"/>
      <c r="VB25" s="1254"/>
      <c r="VC25" s="1254"/>
      <c r="VD25" s="1254"/>
      <c r="VE25" s="1254"/>
      <c r="VF25" s="1254"/>
      <c r="VG25" s="1254"/>
      <c r="VH25" s="1254"/>
      <c r="VI25" s="1254"/>
      <c r="VJ25" s="1254"/>
      <c r="VK25" s="1254"/>
      <c r="VL25" s="1254"/>
      <c r="VM25" s="1254"/>
      <c r="VN25" s="1254"/>
      <c r="VO25" s="1254"/>
      <c r="VP25" s="1254"/>
      <c r="VQ25" s="1254"/>
      <c r="VR25" s="1254"/>
      <c r="VS25" s="1254"/>
      <c r="VT25" s="1254"/>
      <c r="VU25" s="1254"/>
      <c r="VV25" s="1254"/>
      <c r="VW25" s="1254"/>
      <c r="VX25" s="1254"/>
      <c r="VY25" s="1254"/>
      <c r="VZ25" s="1254"/>
      <c r="WA25" s="1254"/>
      <c r="WB25" s="1254"/>
      <c r="WC25" s="1254"/>
      <c r="WD25" s="1254"/>
      <c r="WE25" s="1254"/>
      <c r="WF25" s="1254"/>
      <c r="WG25" s="1254"/>
      <c r="WH25" s="1254"/>
      <c r="WI25" s="1254"/>
      <c r="WJ25" s="1254"/>
      <c r="WK25" s="1254"/>
      <c r="WL25" s="1254"/>
      <c r="WM25" s="1254"/>
      <c r="WN25" s="1254"/>
      <c r="WO25" s="1254"/>
      <c r="WP25" s="1254"/>
      <c r="WQ25" s="1254"/>
      <c r="WR25" s="1254"/>
      <c r="WS25" s="1254"/>
      <c r="WT25" s="1254"/>
      <c r="WU25" s="1254"/>
      <c r="WV25" s="1254"/>
      <c r="WW25" s="1254"/>
      <c r="WX25" s="1254"/>
      <c r="WY25" s="1254"/>
      <c r="WZ25" s="1254"/>
      <c r="XA25" s="1254"/>
      <c r="XB25" s="1254"/>
      <c r="XC25" s="1254"/>
      <c r="XD25" s="1254"/>
      <c r="XE25" s="1254"/>
      <c r="XF25" s="1254"/>
      <c r="XG25" s="1254"/>
      <c r="XH25" s="1254"/>
      <c r="XI25" s="1254"/>
      <c r="XJ25" s="1254"/>
      <c r="XK25" s="1254"/>
      <c r="XL25" s="1254"/>
      <c r="XM25" s="1254"/>
      <c r="XN25" s="1254"/>
      <c r="XO25" s="1254"/>
      <c r="XP25" s="1254"/>
      <c r="XQ25" s="1254"/>
      <c r="XR25" s="1254"/>
      <c r="XS25" s="1254"/>
      <c r="XT25" s="1254"/>
      <c r="XU25" s="1254"/>
      <c r="XV25" s="1254"/>
      <c r="XW25" s="1254"/>
      <c r="XX25" s="1254"/>
      <c r="XY25" s="1254"/>
      <c r="XZ25" s="1254"/>
      <c r="YA25" s="1254"/>
      <c r="YB25" s="1254"/>
      <c r="YC25" s="1254"/>
      <c r="YD25" s="1254"/>
      <c r="YE25" s="1254"/>
      <c r="YF25" s="1254"/>
      <c r="YG25" s="1254"/>
      <c r="YH25" s="1254"/>
      <c r="YI25" s="1254"/>
      <c r="YJ25" s="1254"/>
      <c r="YK25" s="1254"/>
      <c r="YL25" s="1254"/>
      <c r="YM25" s="1254"/>
      <c r="YN25" s="1254"/>
      <c r="YO25" s="1254"/>
      <c r="YP25" s="1254"/>
      <c r="YQ25" s="1254"/>
      <c r="YR25" s="1254"/>
      <c r="YS25" s="1254"/>
      <c r="YT25" s="1254"/>
      <c r="YU25" s="1254"/>
      <c r="YV25" s="1254"/>
      <c r="YW25" s="1254"/>
      <c r="YX25" s="1254"/>
      <c r="YY25" s="1254"/>
      <c r="YZ25" s="1254"/>
      <c r="ZA25" s="1254"/>
      <c r="ZB25" s="1254"/>
      <c r="ZC25" s="1254"/>
      <c r="ZD25" s="1254"/>
      <c r="ZE25" s="1254"/>
      <c r="ZF25" s="1254"/>
      <c r="ZG25" s="1254"/>
      <c r="ZH25" s="1254"/>
      <c r="ZI25" s="1254"/>
      <c r="ZJ25" s="1254"/>
      <c r="ZK25" s="1254"/>
      <c r="ZL25" s="1254"/>
      <c r="ZM25" s="1254"/>
      <c r="ZN25" s="1254"/>
      <c r="ZO25" s="1254"/>
      <c r="ZP25" s="1254"/>
      <c r="ZQ25" s="1254"/>
      <c r="ZR25" s="1254"/>
      <c r="ZS25" s="1254"/>
      <c r="ZT25" s="1254"/>
      <c r="ZU25" s="1254"/>
      <c r="ZV25" s="1254"/>
      <c r="ZW25" s="1254"/>
      <c r="ZX25" s="1254"/>
      <c r="ZY25" s="1254"/>
      <c r="ZZ25" s="1254"/>
      <c r="AAA25" s="1254"/>
      <c r="AAB25" s="1254"/>
      <c r="AAC25" s="1254"/>
      <c r="AAD25" s="1254"/>
      <c r="AAE25" s="1254"/>
      <c r="AAF25" s="1254"/>
      <c r="AAG25" s="1254"/>
      <c r="AAH25" s="1254"/>
      <c r="AAI25" s="1254"/>
      <c r="AAJ25" s="1254"/>
      <c r="AAK25" s="1254"/>
      <c r="AAL25" s="1254"/>
      <c r="AAM25" s="1254"/>
      <c r="AAN25" s="1254"/>
      <c r="AAO25" s="1254"/>
      <c r="AAP25" s="1254"/>
      <c r="AAQ25" s="1254"/>
      <c r="AAR25" s="1254"/>
      <c r="AAS25" s="1254"/>
      <c r="AAT25" s="1254"/>
      <c r="AAU25" s="1254"/>
      <c r="AAV25" s="1254"/>
      <c r="AAW25" s="1254"/>
      <c r="AAX25" s="1254"/>
      <c r="AAY25" s="1254"/>
      <c r="AAZ25" s="1254"/>
      <c r="ABA25" s="1254"/>
      <c r="ABB25" s="1254"/>
      <c r="ABC25" s="1254"/>
      <c r="ABD25" s="1254"/>
      <c r="ABE25" s="1254"/>
      <c r="ABF25" s="1254"/>
      <c r="ABG25" s="1254"/>
      <c r="ABH25" s="1254"/>
      <c r="ABI25" s="1254"/>
      <c r="ABJ25" s="1254"/>
      <c r="ABK25" s="1254"/>
      <c r="ABL25" s="1254"/>
      <c r="ABM25" s="1254"/>
      <c r="ABN25" s="1254"/>
      <c r="ABO25" s="1254"/>
      <c r="ABP25" s="1254"/>
      <c r="ABQ25" s="1254"/>
      <c r="ABR25" s="1254"/>
      <c r="ABS25" s="1254"/>
      <c r="ABT25" s="1254"/>
      <c r="ABU25" s="1254"/>
      <c r="ABV25" s="1254"/>
      <c r="ABW25" s="1254"/>
      <c r="ABX25" s="1254"/>
      <c r="ABY25" s="1254"/>
      <c r="ABZ25" s="1254"/>
      <c r="ACA25" s="1254"/>
      <c r="ACB25" s="1254"/>
      <c r="ACC25" s="1254"/>
      <c r="ACD25" s="1254"/>
      <c r="ACE25" s="1254"/>
      <c r="ACF25" s="1254"/>
      <c r="ACG25" s="1254"/>
      <c r="ACH25" s="1254"/>
      <c r="ACI25" s="1254"/>
      <c r="ACJ25" s="1254"/>
      <c r="ACK25" s="1254"/>
      <c r="ACL25" s="1254"/>
      <c r="ACM25" s="1254"/>
      <c r="ACN25" s="1254"/>
      <c r="ACO25" s="1254"/>
      <c r="ACP25" s="1254"/>
      <c r="ACQ25" s="1254"/>
      <c r="ACR25" s="1254"/>
      <c r="ACS25" s="1254"/>
      <c r="ACT25" s="1254"/>
      <c r="ACU25" s="1254"/>
      <c r="ACV25" s="1254"/>
      <c r="ACW25" s="1254"/>
      <c r="ACX25" s="1254"/>
      <c r="ACY25" s="1254"/>
      <c r="ACZ25" s="1254"/>
      <c r="ADA25" s="1254"/>
      <c r="ADB25" s="1254"/>
      <c r="ADC25" s="1254"/>
      <c r="ADD25" s="1254"/>
      <c r="ADE25" s="1254"/>
      <c r="ADF25" s="1254"/>
      <c r="ADG25" s="1254"/>
      <c r="ADH25" s="1254"/>
      <c r="ADI25" s="1254"/>
      <c r="ADJ25" s="1254"/>
      <c r="ADK25" s="1254"/>
      <c r="ADL25" s="1254"/>
      <c r="ADM25" s="1254"/>
      <c r="ADN25" s="1254"/>
      <c r="ADO25" s="1254"/>
      <c r="ADP25" s="1254"/>
      <c r="ADQ25" s="1254"/>
      <c r="ADR25" s="1254"/>
      <c r="ADS25" s="1254"/>
      <c r="ADT25" s="1254"/>
      <c r="ADU25" s="1254"/>
      <c r="ADV25" s="1254"/>
      <c r="ADW25" s="1254"/>
      <c r="ADX25" s="1254"/>
      <c r="ADY25" s="1254"/>
      <c r="ADZ25" s="1254"/>
      <c r="AEA25" s="1254"/>
      <c r="AEB25" s="1254"/>
      <c r="AEC25" s="1254"/>
      <c r="AED25" s="1254"/>
      <c r="AEE25" s="1254"/>
      <c r="AEF25" s="1254"/>
      <c r="AEG25" s="1254"/>
      <c r="AEH25" s="1254"/>
      <c r="AEI25" s="1254"/>
      <c r="AEJ25" s="1254"/>
      <c r="AEK25" s="1254"/>
      <c r="AEL25" s="1254"/>
      <c r="AEM25" s="1254"/>
      <c r="AEN25" s="1254"/>
      <c r="AEO25" s="1254"/>
      <c r="AEP25" s="1254"/>
      <c r="AEQ25" s="1254"/>
      <c r="AER25" s="1254"/>
      <c r="AES25" s="1254"/>
      <c r="AET25" s="1254"/>
      <c r="AEU25" s="1254"/>
      <c r="AEV25" s="1254"/>
      <c r="AEW25" s="1254"/>
      <c r="AEX25" s="1254"/>
      <c r="AEY25" s="1254"/>
      <c r="AEZ25" s="1254"/>
      <c r="AFA25" s="1254"/>
      <c r="AFB25" s="1254"/>
      <c r="AFC25" s="1254"/>
      <c r="AFD25" s="1254"/>
      <c r="AFE25" s="1254"/>
      <c r="AFF25" s="1254"/>
      <c r="AFG25" s="1254"/>
      <c r="AFH25" s="1254"/>
      <c r="AFI25" s="1254"/>
      <c r="AFJ25" s="1254"/>
      <c r="AFK25" s="1254"/>
      <c r="AFL25" s="1254"/>
      <c r="AFM25" s="1254"/>
      <c r="AFN25" s="1254"/>
      <c r="AFO25" s="1254"/>
      <c r="AFP25" s="1254"/>
      <c r="AFQ25" s="1254"/>
      <c r="AFR25" s="1254"/>
      <c r="AFS25" s="1254"/>
      <c r="AFT25" s="1254"/>
      <c r="AFU25" s="1254"/>
      <c r="AFV25" s="1254"/>
      <c r="AFW25" s="1254"/>
      <c r="AFX25" s="1254"/>
      <c r="AFY25" s="1254"/>
      <c r="AFZ25" s="1254"/>
      <c r="AGA25" s="1254"/>
      <c r="AGB25" s="1254"/>
      <c r="AGC25" s="1254"/>
      <c r="AGD25" s="1254"/>
      <c r="AGE25" s="1254"/>
      <c r="AGF25" s="1254"/>
      <c r="AGG25" s="1254"/>
      <c r="AGH25" s="1254"/>
      <c r="AGI25" s="1254"/>
      <c r="AGJ25" s="1254"/>
      <c r="AGK25" s="1254"/>
      <c r="AGL25" s="1254"/>
      <c r="AGM25" s="1254"/>
      <c r="AGN25" s="1254"/>
      <c r="AGO25" s="1254"/>
      <c r="AGP25" s="1254"/>
      <c r="AGQ25" s="1254"/>
      <c r="AGR25" s="1254"/>
      <c r="AGS25" s="1254"/>
      <c r="AGT25" s="1254"/>
      <c r="AGU25" s="1254"/>
      <c r="AGV25" s="1254"/>
      <c r="AGW25" s="1254"/>
      <c r="AGX25" s="1254"/>
      <c r="AGY25" s="1254"/>
      <c r="AGZ25" s="1254"/>
      <c r="AHA25" s="1254"/>
      <c r="AHB25" s="1254"/>
      <c r="AHC25" s="1254"/>
      <c r="AHD25" s="1254"/>
      <c r="AHE25" s="1254"/>
      <c r="AHF25" s="1254"/>
      <c r="AHG25" s="1254"/>
      <c r="AHH25" s="1254"/>
      <c r="AHI25" s="1254"/>
      <c r="AHJ25" s="1254"/>
      <c r="AHK25" s="1254"/>
      <c r="AHL25" s="1254"/>
      <c r="AHM25" s="1254"/>
      <c r="AHN25" s="1254"/>
      <c r="AHO25" s="1254"/>
      <c r="AHP25" s="1254"/>
      <c r="AHQ25" s="1254"/>
      <c r="AHR25" s="1254"/>
      <c r="AHS25" s="1254"/>
      <c r="AHT25" s="1254"/>
      <c r="AHU25" s="1254"/>
      <c r="AHV25" s="1254"/>
      <c r="AHW25" s="1254"/>
      <c r="AHX25" s="1254"/>
      <c r="AHY25" s="1254"/>
      <c r="AHZ25" s="1254"/>
      <c r="AIA25" s="1254"/>
      <c r="AIB25" s="1254"/>
      <c r="AIC25" s="1254"/>
      <c r="AID25" s="1254"/>
      <c r="AIE25" s="1254"/>
      <c r="AIF25" s="1254"/>
      <c r="AIG25" s="1254"/>
      <c r="AIH25" s="1254"/>
      <c r="AII25" s="1254"/>
      <c r="AIJ25" s="1254"/>
      <c r="AIK25" s="1254"/>
      <c r="AIL25" s="1254"/>
      <c r="AIM25" s="1254"/>
      <c r="AIN25" s="1254"/>
      <c r="AIO25" s="1254"/>
      <c r="AIP25" s="1254"/>
      <c r="AIQ25" s="1254"/>
      <c r="AIR25" s="1254"/>
      <c r="AIS25" s="1254"/>
      <c r="AIT25" s="1254"/>
      <c r="AIU25" s="1254"/>
      <c r="AIV25" s="1254"/>
      <c r="AIW25" s="1254"/>
      <c r="AIX25" s="1254"/>
      <c r="AIY25" s="1254"/>
      <c r="AIZ25" s="1254"/>
      <c r="AJA25" s="1254"/>
      <c r="AJB25" s="1254"/>
      <c r="AJC25" s="1254"/>
      <c r="AJD25" s="1254"/>
      <c r="AJE25" s="1254"/>
      <c r="AJF25" s="1254"/>
      <c r="AJG25" s="1254"/>
      <c r="AJH25" s="1254"/>
      <c r="AJI25" s="1254"/>
      <c r="AJJ25" s="1254"/>
      <c r="AJK25" s="1254"/>
      <c r="AJL25" s="1254"/>
      <c r="AJM25" s="1254"/>
      <c r="AJN25" s="1254"/>
      <c r="AJO25" s="1254"/>
      <c r="AJP25" s="1254"/>
      <c r="AJQ25" s="1254"/>
      <c r="AJR25" s="1254"/>
      <c r="AJS25" s="1254"/>
      <c r="AJT25" s="1254"/>
      <c r="AJU25" s="1254"/>
      <c r="AJV25" s="1254"/>
      <c r="AJW25" s="1254"/>
      <c r="AJX25" s="1254"/>
      <c r="AJY25" s="1254"/>
      <c r="AJZ25" s="1254"/>
      <c r="AKA25" s="1254"/>
      <c r="AKB25" s="1254"/>
      <c r="AKC25" s="1254"/>
      <c r="AKD25" s="1254"/>
      <c r="AKE25" s="1254"/>
      <c r="AKF25" s="1254"/>
      <c r="AKG25" s="1254"/>
      <c r="AKH25" s="1254"/>
      <c r="AKI25" s="1254"/>
      <c r="AKJ25" s="1254"/>
      <c r="AKK25" s="1254"/>
      <c r="AKL25" s="1254"/>
      <c r="AKM25" s="1254"/>
      <c r="AKN25" s="1254"/>
      <c r="AKO25" s="1254"/>
      <c r="AKP25" s="1254"/>
      <c r="AKQ25" s="1254"/>
      <c r="AKR25" s="1254"/>
      <c r="AKS25" s="1254"/>
      <c r="AKT25" s="1254"/>
      <c r="AKU25" s="1254"/>
      <c r="AKV25" s="1254"/>
      <c r="AKW25" s="1254"/>
      <c r="AKX25" s="1254"/>
      <c r="AKY25" s="1254"/>
      <c r="AKZ25" s="1254"/>
      <c r="ALA25" s="1254"/>
      <c r="ALB25" s="1254"/>
      <c r="ALC25" s="1254"/>
      <c r="ALD25" s="1254"/>
      <c r="ALE25" s="1254"/>
      <c r="ALF25" s="1254"/>
      <c r="ALG25" s="1254"/>
      <c r="ALH25" s="1254"/>
      <c r="ALI25" s="1254"/>
      <c r="ALJ25" s="1254"/>
      <c r="ALK25" s="1254"/>
      <c r="ALL25" s="1254"/>
      <c r="ALM25" s="1254"/>
      <c r="ALN25" s="1254"/>
      <c r="ALO25" s="1254"/>
      <c r="ALP25" s="1254"/>
      <c r="ALQ25" s="1254"/>
      <c r="ALR25" s="1254"/>
      <c r="ALS25" s="1254"/>
      <c r="ALT25" s="1254"/>
      <c r="ALU25" s="1254"/>
      <c r="ALV25" s="1254"/>
      <c r="ALW25" s="1254"/>
      <c r="ALX25" s="1254"/>
      <c r="ALY25" s="1254"/>
      <c r="ALZ25" s="1254"/>
      <c r="AMA25" s="1254"/>
      <c r="AMB25" s="1254"/>
      <c r="AMC25" s="1254"/>
      <c r="AMD25" s="1254"/>
      <c r="AME25" s="1254"/>
      <c r="AMF25" s="1254"/>
      <c r="AMG25" s="1254"/>
      <c r="AMH25" s="1254"/>
      <c r="AMI25" s="1254"/>
      <c r="AMJ25" s="1254"/>
      <c r="AMK25" s="1254"/>
    </row>
    <row r="26" spans="1:1025" ht="53.25" customHeight="1">
      <c r="A26" s="1287" t="s">
        <v>8512</v>
      </c>
      <c r="B26" s="1305"/>
      <c r="C26" s="440"/>
      <c r="D26" s="1285">
        <v>6</v>
      </c>
      <c r="E26" s="1287" t="s">
        <v>1674</v>
      </c>
      <c r="F26" s="1299" t="s">
        <v>8513</v>
      </c>
      <c r="G26" s="1298">
        <v>90</v>
      </c>
      <c r="H26" s="1226" t="s">
        <v>2792</v>
      </c>
      <c r="I26" s="1226">
        <v>112</v>
      </c>
      <c r="J26" s="1226" t="s">
        <v>2783</v>
      </c>
      <c r="K26" s="2334"/>
      <c r="L26" s="1226">
        <v>1.1000000000000001</v>
      </c>
      <c r="M26" s="1226" t="s">
        <v>575</v>
      </c>
      <c r="N26" s="1226">
        <v>44025</v>
      </c>
      <c r="O26" s="82">
        <v>47550</v>
      </c>
      <c r="P26" s="1239"/>
      <c r="Q26" s="1239"/>
      <c r="R26" s="1239"/>
      <c r="S26" s="1806"/>
      <c r="T26" s="1254"/>
      <c r="U26" s="1239"/>
      <c r="V26" s="1239"/>
      <c r="W26" s="1239"/>
      <c r="X26" s="1239"/>
      <c r="Y26" s="1239"/>
      <c r="Z26" s="1254"/>
      <c r="AA26" s="1254"/>
      <c r="AB26" s="1254"/>
      <c r="AC26" s="1254"/>
      <c r="AD26" s="1254"/>
      <c r="AE26" s="1254"/>
      <c r="AF26" s="1254"/>
      <c r="AG26" s="1254"/>
      <c r="AH26" s="1254"/>
      <c r="AI26" s="1254"/>
      <c r="AJ26" s="1254"/>
      <c r="AK26" s="1254"/>
      <c r="AL26" s="1254"/>
      <c r="AM26" s="1254"/>
      <c r="AN26" s="1254"/>
      <c r="AO26" s="1254"/>
      <c r="AP26" s="1254"/>
      <c r="AQ26" s="1254"/>
      <c r="AR26" s="1254"/>
      <c r="AS26" s="1254"/>
      <c r="AT26" s="1254"/>
      <c r="AU26" s="1254"/>
      <c r="AV26" s="1254"/>
      <c r="AW26" s="1254"/>
      <c r="AX26" s="1254"/>
      <c r="AY26" s="1254"/>
      <c r="AZ26" s="1254"/>
      <c r="BA26" s="1254"/>
      <c r="BB26" s="1254"/>
      <c r="BC26" s="1254"/>
      <c r="BD26" s="1254"/>
      <c r="BE26" s="1254"/>
      <c r="BF26" s="1254"/>
      <c r="BG26" s="1254"/>
      <c r="BH26" s="1254"/>
      <c r="BI26" s="1254"/>
      <c r="BJ26" s="1254"/>
      <c r="BK26" s="1254"/>
      <c r="BL26" s="1254"/>
      <c r="BM26" s="1254"/>
      <c r="BN26" s="1254"/>
      <c r="BO26" s="1254"/>
      <c r="BP26" s="1254"/>
      <c r="BQ26" s="1254"/>
      <c r="BR26" s="1254"/>
      <c r="BS26" s="1254"/>
      <c r="BT26" s="1254"/>
      <c r="BU26" s="1254"/>
      <c r="BV26" s="1254"/>
      <c r="BW26" s="1254"/>
      <c r="BX26" s="1254"/>
      <c r="BY26" s="1254"/>
      <c r="BZ26" s="1254"/>
      <c r="CA26" s="1254"/>
      <c r="CB26" s="1254"/>
      <c r="CC26" s="1254"/>
      <c r="CD26" s="1254"/>
      <c r="CE26" s="1254"/>
      <c r="CF26" s="1254"/>
      <c r="CG26" s="1254"/>
      <c r="CH26" s="1254"/>
      <c r="CI26" s="1254"/>
      <c r="CJ26" s="1254"/>
      <c r="CK26" s="1254"/>
      <c r="CL26" s="1254"/>
      <c r="CM26" s="1254"/>
      <c r="CN26" s="1254"/>
      <c r="CO26" s="1254"/>
      <c r="CP26" s="1254"/>
      <c r="CQ26" s="1254"/>
      <c r="CR26" s="1254"/>
      <c r="CS26" s="1254"/>
      <c r="CT26" s="1254"/>
      <c r="CU26" s="1254"/>
      <c r="CV26" s="1254"/>
      <c r="CW26" s="1254"/>
      <c r="CX26" s="1254"/>
      <c r="CY26" s="1254"/>
      <c r="CZ26" s="1254"/>
      <c r="DA26" s="1254"/>
      <c r="DB26" s="1254"/>
      <c r="DC26" s="1254"/>
      <c r="DD26" s="1254"/>
      <c r="DE26" s="1254"/>
      <c r="DF26" s="1254"/>
      <c r="DG26" s="1254"/>
      <c r="DH26" s="1254"/>
      <c r="DI26" s="1254"/>
      <c r="DJ26" s="1254"/>
      <c r="DK26" s="1254"/>
      <c r="DL26" s="1254"/>
      <c r="DM26" s="1254"/>
      <c r="DN26" s="1254"/>
      <c r="DO26" s="1254"/>
      <c r="DP26" s="1254"/>
      <c r="DQ26" s="1254"/>
      <c r="DR26" s="1254"/>
      <c r="DS26" s="1254"/>
      <c r="DT26" s="1254"/>
      <c r="DU26" s="1254"/>
      <c r="DV26" s="1254"/>
      <c r="DW26" s="1254"/>
      <c r="DX26" s="1254"/>
      <c r="DY26" s="1254"/>
      <c r="DZ26" s="1254"/>
      <c r="EA26" s="1254"/>
      <c r="EB26" s="1254"/>
      <c r="EC26" s="1254"/>
      <c r="ED26" s="1254"/>
      <c r="EE26" s="1254"/>
      <c r="EF26" s="1254"/>
      <c r="EG26" s="1254"/>
      <c r="EH26" s="1254"/>
      <c r="EI26" s="1254"/>
      <c r="EJ26" s="1254"/>
      <c r="EK26" s="1254"/>
      <c r="EL26" s="1254"/>
      <c r="EM26" s="1254"/>
      <c r="EN26" s="1254"/>
      <c r="EO26" s="1254"/>
      <c r="EP26" s="1254"/>
      <c r="EQ26" s="1254"/>
      <c r="ER26" s="1254"/>
      <c r="ES26" s="1254"/>
      <c r="ET26" s="1254"/>
      <c r="EU26" s="1254"/>
      <c r="EV26" s="1254"/>
      <c r="EW26" s="1254"/>
      <c r="EX26" s="1254"/>
      <c r="EY26" s="1254"/>
      <c r="EZ26" s="1254"/>
      <c r="FA26" s="1254"/>
      <c r="FB26" s="1254"/>
      <c r="FC26" s="1254"/>
      <c r="FD26" s="1254"/>
      <c r="FE26" s="1254"/>
      <c r="FF26" s="1254"/>
      <c r="FG26" s="1254"/>
      <c r="FH26" s="1254"/>
      <c r="FI26" s="1254"/>
      <c r="FJ26" s="1254"/>
      <c r="FK26" s="1254"/>
      <c r="FL26" s="1254"/>
      <c r="FM26" s="1254"/>
      <c r="FN26" s="1254"/>
      <c r="FO26" s="1254"/>
      <c r="FP26" s="1254"/>
      <c r="FQ26" s="1254"/>
      <c r="FR26" s="1254"/>
      <c r="FS26" s="1254"/>
      <c r="FT26" s="1254"/>
      <c r="FU26" s="1254"/>
      <c r="FV26" s="1254"/>
      <c r="FW26" s="1254"/>
      <c r="FX26" s="1254"/>
      <c r="FY26" s="1254"/>
      <c r="FZ26" s="1254"/>
      <c r="GA26" s="1254"/>
      <c r="GB26" s="1254"/>
      <c r="GC26" s="1254"/>
      <c r="GD26" s="1254"/>
      <c r="GE26" s="1254"/>
      <c r="GF26" s="1254"/>
      <c r="GG26" s="1254"/>
      <c r="GH26" s="1254"/>
      <c r="GI26" s="1254"/>
      <c r="GJ26" s="1254"/>
      <c r="GK26" s="1254"/>
      <c r="GL26" s="1254"/>
      <c r="GM26" s="1254"/>
      <c r="GN26" s="1254"/>
      <c r="GO26" s="1254"/>
      <c r="GP26" s="1254"/>
      <c r="GQ26" s="1254"/>
      <c r="GR26" s="1254"/>
      <c r="GS26" s="1254"/>
      <c r="GT26" s="1254"/>
      <c r="GU26" s="1254"/>
      <c r="GV26" s="1254"/>
      <c r="GW26" s="1254"/>
      <c r="GX26" s="1254"/>
      <c r="GY26" s="1254"/>
      <c r="GZ26" s="1254"/>
      <c r="HA26" s="1254"/>
      <c r="HB26" s="1254"/>
      <c r="HC26" s="1254"/>
      <c r="HD26" s="1254"/>
      <c r="HE26" s="1254"/>
      <c r="HF26" s="1254"/>
      <c r="HG26" s="1254"/>
      <c r="HH26" s="1254"/>
      <c r="HI26" s="1254"/>
      <c r="HJ26" s="1254"/>
      <c r="HK26" s="1254"/>
      <c r="HL26" s="1254"/>
      <c r="HM26" s="1254"/>
      <c r="HN26" s="1254"/>
      <c r="HO26" s="1254"/>
      <c r="HP26" s="1254"/>
      <c r="HQ26" s="1254"/>
      <c r="HR26" s="1254"/>
      <c r="HS26" s="1254"/>
      <c r="HT26" s="1254"/>
      <c r="HU26" s="1254"/>
      <c r="HV26" s="1254"/>
      <c r="HW26" s="1254"/>
      <c r="HX26" s="1254"/>
      <c r="HY26" s="1254"/>
      <c r="HZ26" s="1254"/>
      <c r="IA26" s="1254"/>
      <c r="IB26" s="1254"/>
      <c r="IC26" s="1254"/>
      <c r="ID26" s="1254"/>
      <c r="IE26" s="1254"/>
      <c r="IF26" s="1254"/>
      <c r="IG26" s="1254"/>
      <c r="IH26" s="1254"/>
      <c r="II26" s="1254"/>
      <c r="IJ26" s="1254"/>
      <c r="IK26" s="1254"/>
      <c r="IL26" s="1254"/>
      <c r="IM26" s="1254"/>
      <c r="IN26" s="1254"/>
      <c r="IO26" s="1254"/>
      <c r="IP26" s="1254"/>
      <c r="IQ26" s="1254"/>
      <c r="IR26" s="1254"/>
      <c r="IS26" s="1254"/>
      <c r="IT26" s="1254"/>
      <c r="IU26" s="1254"/>
      <c r="IV26" s="1254"/>
      <c r="IW26" s="1254"/>
      <c r="IX26" s="1254"/>
      <c r="IY26" s="1254"/>
      <c r="IZ26" s="1254"/>
      <c r="JA26" s="1254"/>
      <c r="JB26" s="1254"/>
      <c r="JC26" s="1254"/>
      <c r="JD26" s="1254"/>
      <c r="JE26" s="1254"/>
      <c r="JF26" s="1254"/>
      <c r="JG26" s="1254"/>
      <c r="JH26" s="1254"/>
      <c r="JI26" s="1254"/>
      <c r="JJ26" s="1254"/>
      <c r="JK26" s="1254"/>
      <c r="JL26" s="1254"/>
      <c r="JM26" s="1254"/>
      <c r="JN26" s="1254"/>
      <c r="JO26" s="1254"/>
      <c r="JP26" s="1254"/>
      <c r="JQ26" s="1254"/>
      <c r="JR26" s="1254"/>
      <c r="JS26" s="1254"/>
      <c r="JT26" s="1254"/>
      <c r="JU26" s="1254"/>
      <c r="JV26" s="1254"/>
      <c r="JW26" s="1254"/>
      <c r="JX26" s="1254"/>
      <c r="JY26" s="1254"/>
      <c r="JZ26" s="1254"/>
      <c r="KA26" s="1254"/>
      <c r="KB26" s="1254"/>
      <c r="KC26" s="1254"/>
      <c r="KD26" s="1254"/>
      <c r="KE26" s="1254"/>
      <c r="KF26" s="1254"/>
      <c r="KG26" s="1254"/>
      <c r="KH26" s="1254"/>
      <c r="KI26" s="1254"/>
      <c r="KJ26" s="1254"/>
      <c r="KK26" s="1254"/>
      <c r="KL26" s="1254"/>
      <c r="KM26" s="1254"/>
      <c r="KN26" s="1254"/>
      <c r="KO26" s="1254"/>
      <c r="KP26" s="1254"/>
      <c r="KQ26" s="1254"/>
      <c r="KR26" s="1254"/>
      <c r="KS26" s="1254"/>
      <c r="KT26" s="1254"/>
      <c r="KU26" s="1254"/>
      <c r="KV26" s="1254"/>
      <c r="KW26" s="1254"/>
      <c r="KX26" s="1254"/>
      <c r="KY26" s="1254"/>
      <c r="KZ26" s="1254"/>
      <c r="LA26" s="1254"/>
      <c r="LB26" s="1254"/>
      <c r="LC26" s="1254"/>
      <c r="LD26" s="1254"/>
      <c r="LE26" s="1254"/>
      <c r="LF26" s="1254"/>
      <c r="LG26" s="1254"/>
      <c r="LH26" s="1254"/>
      <c r="LI26" s="1254"/>
      <c r="LJ26" s="1254"/>
      <c r="LK26" s="1254"/>
      <c r="LL26" s="1254"/>
      <c r="LM26" s="1254"/>
      <c r="LN26" s="1254"/>
      <c r="LO26" s="1254"/>
      <c r="LP26" s="1254"/>
      <c r="LQ26" s="1254"/>
      <c r="LR26" s="1254"/>
      <c r="LS26" s="1254"/>
      <c r="LT26" s="1254"/>
      <c r="LU26" s="1254"/>
      <c r="LV26" s="1254"/>
      <c r="LW26" s="1254"/>
      <c r="LX26" s="1254"/>
      <c r="LY26" s="1254"/>
      <c r="LZ26" s="1254"/>
      <c r="MA26" s="1254"/>
      <c r="MB26" s="1254"/>
      <c r="MC26" s="1254"/>
      <c r="MD26" s="1254"/>
      <c r="ME26" s="1254"/>
      <c r="MF26" s="1254"/>
      <c r="MG26" s="1254"/>
      <c r="MH26" s="1254"/>
      <c r="MI26" s="1254"/>
      <c r="MJ26" s="1254"/>
      <c r="MK26" s="1254"/>
      <c r="ML26" s="1254"/>
      <c r="MM26" s="1254"/>
      <c r="MN26" s="1254"/>
      <c r="MO26" s="1254"/>
      <c r="MP26" s="1254"/>
      <c r="MQ26" s="1254"/>
      <c r="MR26" s="1254"/>
      <c r="MS26" s="1254"/>
      <c r="MT26" s="1254"/>
      <c r="MU26" s="1254"/>
      <c r="MV26" s="1254"/>
      <c r="MW26" s="1254"/>
      <c r="MX26" s="1254"/>
      <c r="MY26" s="1254"/>
      <c r="MZ26" s="1254"/>
      <c r="NA26" s="1254"/>
      <c r="NB26" s="1254"/>
      <c r="NC26" s="1254"/>
      <c r="ND26" s="1254"/>
      <c r="NE26" s="1254"/>
      <c r="NF26" s="1254"/>
      <c r="NG26" s="1254"/>
      <c r="NH26" s="1254"/>
      <c r="NI26" s="1254"/>
      <c r="NJ26" s="1254"/>
      <c r="NK26" s="1254"/>
      <c r="NL26" s="1254"/>
      <c r="NM26" s="1254"/>
      <c r="NN26" s="1254"/>
      <c r="NO26" s="1254"/>
      <c r="NP26" s="1254"/>
      <c r="NQ26" s="1254"/>
      <c r="NR26" s="1254"/>
      <c r="NS26" s="1254"/>
      <c r="NT26" s="1254"/>
      <c r="NU26" s="1254"/>
      <c r="NV26" s="1254"/>
      <c r="NW26" s="1254"/>
      <c r="NX26" s="1254"/>
      <c r="NY26" s="1254"/>
      <c r="NZ26" s="1254"/>
      <c r="OA26" s="1254"/>
      <c r="OB26" s="1254"/>
      <c r="OC26" s="1254"/>
      <c r="OD26" s="1254"/>
      <c r="OE26" s="1254"/>
      <c r="OF26" s="1254"/>
      <c r="OG26" s="1254"/>
      <c r="OH26" s="1254"/>
      <c r="OI26" s="1254"/>
      <c r="OJ26" s="1254"/>
      <c r="OK26" s="1254"/>
      <c r="OL26" s="1254"/>
      <c r="OM26" s="1254"/>
      <c r="ON26" s="1254"/>
      <c r="OO26" s="1254"/>
      <c r="OP26" s="1254"/>
      <c r="OQ26" s="1254"/>
      <c r="OR26" s="1254"/>
      <c r="OS26" s="1254"/>
      <c r="OT26" s="1254"/>
      <c r="OU26" s="1254"/>
      <c r="OV26" s="1254"/>
      <c r="OW26" s="1254"/>
      <c r="OX26" s="1254"/>
      <c r="OY26" s="1254"/>
      <c r="OZ26" s="1254"/>
      <c r="PA26" s="1254"/>
      <c r="PB26" s="1254"/>
      <c r="PC26" s="1254"/>
      <c r="PD26" s="1254"/>
      <c r="PE26" s="1254"/>
      <c r="PF26" s="1254"/>
      <c r="PG26" s="1254"/>
      <c r="PH26" s="1254"/>
      <c r="PI26" s="1254"/>
      <c r="PJ26" s="1254"/>
      <c r="PK26" s="1254"/>
      <c r="PL26" s="1254"/>
      <c r="PM26" s="1254"/>
      <c r="PN26" s="1254"/>
      <c r="PO26" s="1254"/>
      <c r="PP26" s="1254"/>
      <c r="PQ26" s="1254"/>
      <c r="PR26" s="1254"/>
      <c r="PS26" s="1254"/>
      <c r="PT26" s="1254"/>
      <c r="PU26" s="1254"/>
      <c r="PV26" s="1254"/>
      <c r="PW26" s="1254"/>
      <c r="PX26" s="1254"/>
      <c r="PY26" s="1254"/>
      <c r="PZ26" s="1254"/>
      <c r="QA26" s="1254"/>
      <c r="QB26" s="1254"/>
      <c r="QC26" s="1254"/>
      <c r="QD26" s="1254"/>
      <c r="QE26" s="1254"/>
      <c r="QF26" s="1254"/>
      <c r="QG26" s="1254"/>
      <c r="QH26" s="1254"/>
      <c r="QI26" s="1254"/>
      <c r="QJ26" s="1254"/>
      <c r="QK26" s="1254"/>
      <c r="QL26" s="1254"/>
      <c r="QM26" s="1254"/>
      <c r="QN26" s="1254"/>
      <c r="QO26" s="1254"/>
      <c r="QP26" s="1254"/>
      <c r="QQ26" s="1254"/>
      <c r="QR26" s="1254"/>
      <c r="QS26" s="1254"/>
      <c r="QT26" s="1254"/>
      <c r="QU26" s="1254"/>
      <c r="QV26" s="1254"/>
      <c r="QW26" s="1254"/>
      <c r="QX26" s="1254"/>
      <c r="QY26" s="1254"/>
      <c r="QZ26" s="1254"/>
      <c r="RA26" s="1254"/>
      <c r="RB26" s="1254"/>
      <c r="RC26" s="1254"/>
      <c r="RD26" s="1254"/>
      <c r="RE26" s="1254"/>
      <c r="RF26" s="1254"/>
      <c r="RG26" s="1254"/>
      <c r="RH26" s="1254"/>
      <c r="RI26" s="1254"/>
      <c r="RJ26" s="1254"/>
      <c r="RK26" s="1254"/>
      <c r="RL26" s="1254"/>
      <c r="RM26" s="1254"/>
      <c r="RN26" s="1254"/>
      <c r="RO26" s="1254"/>
      <c r="RP26" s="1254"/>
      <c r="RQ26" s="1254"/>
      <c r="RR26" s="1254"/>
      <c r="RS26" s="1254"/>
      <c r="RT26" s="1254"/>
      <c r="RU26" s="1254"/>
      <c r="RV26" s="1254"/>
      <c r="RW26" s="1254"/>
      <c r="RX26" s="1254"/>
      <c r="RY26" s="1254"/>
      <c r="RZ26" s="1254"/>
      <c r="SA26" s="1254"/>
      <c r="SB26" s="1254"/>
      <c r="SC26" s="1254"/>
      <c r="SD26" s="1254"/>
      <c r="SE26" s="1254"/>
      <c r="SF26" s="1254"/>
      <c r="SG26" s="1254"/>
      <c r="SH26" s="1254"/>
      <c r="SI26" s="1254"/>
      <c r="SJ26" s="1254"/>
      <c r="SK26" s="1254"/>
      <c r="SL26" s="1254"/>
      <c r="SM26" s="1254"/>
      <c r="SN26" s="1254"/>
      <c r="SO26" s="1254"/>
      <c r="SP26" s="1254"/>
      <c r="SQ26" s="1254"/>
      <c r="SR26" s="1254"/>
      <c r="SS26" s="1254"/>
      <c r="ST26" s="1254"/>
      <c r="SU26" s="1254"/>
      <c r="SV26" s="1254"/>
      <c r="SW26" s="1254"/>
      <c r="SX26" s="1254"/>
      <c r="SY26" s="1254"/>
      <c r="SZ26" s="1254"/>
      <c r="TA26" s="1254"/>
      <c r="TB26" s="1254"/>
      <c r="TC26" s="1254"/>
      <c r="TD26" s="1254"/>
      <c r="TE26" s="1254"/>
      <c r="TF26" s="1254"/>
      <c r="TG26" s="1254"/>
      <c r="TH26" s="1254"/>
      <c r="TI26" s="1254"/>
      <c r="TJ26" s="1254"/>
      <c r="TK26" s="1254"/>
      <c r="TL26" s="1254"/>
      <c r="TM26" s="1254"/>
      <c r="TN26" s="1254"/>
      <c r="TO26" s="1254"/>
      <c r="TP26" s="1254"/>
      <c r="TQ26" s="1254"/>
      <c r="TR26" s="1254"/>
      <c r="TS26" s="1254"/>
      <c r="TT26" s="1254"/>
      <c r="TU26" s="1254"/>
      <c r="TV26" s="1254"/>
      <c r="TW26" s="1254"/>
      <c r="TX26" s="1254"/>
      <c r="TY26" s="1254"/>
      <c r="TZ26" s="1254"/>
      <c r="UA26" s="1254"/>
      <c r="UB26" s="1254"/>
      <c r="UC26" s="1254"/>
      <c r="UD26" s="1254"/>
      <c r="UE26" s="1254"/>
      <c r="UF26" s="1254"/>
      <c r="UG26" s="1254"/>
      <c r="UH26" s="1254"/>
      <c r="UI26" s="1254"/>
      <c r="UJ26" s="1254"/>
      <c r="UK26" s="1254"/>
      <c r="UL26" s="1254"/>
      <c r="UM26" s="1254"/>
      <c r="UN26" s="1254"/>
      <c r="UO26" s="1254"/>
      <c r="UP26" s="1254"/>
      <c r="UQ26" s="1254"/>
      <c r="UR26" s="1254"/>
      <c r="US26" s="1254"/>
      <c r="UT26" s="1254"/>
      <c r="UU26" s="1254"/>
      <c r="UV26" s="1254"/>
      <c r="UW26" s="1254"/>
      <c r="UX26" s="1254"/>
      <c r="UY26" s="1254"/>
      <c r="UZ26" s="1254"/>
      <c r="VA26" s="1254"/>
      <c r="VB26" s="1254"/>
      <c r="VC26" s="1254"/>
      <c r="VD26" s="1254"/>
      <c r="VE26" s="1254"/>
      <c r="VF26" s="1254"/>
      <c r="VG26" s="1254"/>
      <c r="VH26" s="1254"/>
      <c r="VI26" s="1254"/>
      <c r="VJ26" s="1254"/>
      <c r="VK26" s="1254"/>
      <c r="VL26" s="1254"/>
      <c r="VM26" s="1254"/>
      <c r="VN26" s="1254"/>
      <c r="VO26" s="1254"/>
      <c r="VP26" s="1254"/>
      <c r="VQ26" s="1254"/>
      <c r="VR26" s="1254"/>
      <c r="VS26" s="1254"/>
      <c r="VT26" s="1254"/>
      <c r="VU26" s="1254"/>
      <c r="VV26" s="1254"/>
      <c r="VW26" s="1254"/>
      <c r="VX26" s="1254"/>
      <c r="VY26" s="1254"/>
      <c r="VZ26" s="1254"/>
      <c r="WA26" s="1254"/>
      <c r="WB26" s="1254"/>
      <c r="WC26" s="1254"/>
      <c r="WD26" s="1254"/>
      <c r="WE26" s="1254"/>
      <c r="WF26" s="1254"/>
      <c r="WG26" s="1254"/>
      <c r="WH26" s="1254"/>
      <c r="WI26" s="1254"/>
      <c r="WJ26" s="1254"/>
      <c r="WK26" s="1254"/>
      <c r="WL26" s="1254"/>
      <c r="WM26" s="1254"/>
      <c r="WN26" s="1254"/>
      <c r="WO26" s="1254"/>
      <c r="WP26" s="1254"/>
      <c r="WQ26" s="1254"/>
      <c r="WR26" s="1254"/>
      <c r="WS26" s="1254"/>
      <c r="WT26" s="1254"/>
      <c r="WU26" s="1254"/>
      <c r="WV26" s="1254"/>
      <c r="WW26" s="1254"/>
      <c r="WX26" s="1254"/>
      <c r="WY26" s="1254"/>
      <c r="WZ26" s="1254"/>
      <c r="XA26" s="1254"/>
      <c r="XB26" s="1254"/>
      <c r="XC26" s="1254"/>
      <c r="XD26" s="1254"/>
      <c r="XE26" s="1254"/>
      <c r="XF26" s="1254"/>
      <c r="XG26" s="1254"/>
      <c r="XH26" s="1254"/>
      <c r="XI26" s="1254"/>
      <c r="XJ26" s="1254"/>
      <c r="XK26" s="1254"/>
      <c r="XL26" s="1254"/>
      <c r="XM26" s="1254"/>
      <c r="XN26" s="1254"/>
      <c r="XO26" s="1254"/>
      <c r="XP26" s="1254"/>
      <c r="XQ26" s="1254"/>
      <c r="XR26" s="1254"/>
      <c r="XS26" s="1254"/>
      <c r="XT26" s="1254"/>
      <c r="XU26" s="1254"/>
      <c r="XV26" s="1254"/>
      <c r="XW26" s="1254"/>
      <c r="XX26" s="1254"/>
      <c r="XY26" s="1254"/>
      <c r="XZ26" s="1254"/>
      <c r="YA26" s="1254"/>
      <c r="YB26" s="1254"/>
      <c r="YC26" s="1254"/>
      <c r="YD26" s="1254"/>
      <c r="YE26" s="1254"/>
      <c r="YF26" s="1254"/>
      <c r="YG26" s="1254"/>
      <c r="YH26" s="1254"/>
      <c r="YI26" s="1254"/>
      <c r="YJ26" s="1254"/>
      <c r="YK26" s="1254"/>
      <c r="YL26" s="1254"/>
      <c r="YM26" s="1254"/>
      <c r="YN26" s="1254"/>
      <c r="YO26" s="1254"/>
      <c r="YP26" s="1254"/>
      <c r="YQ26" s="1254"/>
      <c r="YR26" s="1254"/>
      <c r="YS26" s="1254"/>
      <c r="YT26" s="1254"/>
      <c r="YU26" s="1254"/>
      <c r="YV26" s="1254"/>
      <c r="YW26" s="1254"/>
      <c r="YX26" s="1254"/>
      <c r="YY26" s="1254"/>
      <c r="YZ26" s="1254"/>
      <c r="ZA26" s="1254"/>
      <c r="ZB26" s="1254"/>
      <c r="ZC26" s="1254"/>
      <c r="ZD26" s="1254"/>
      <c r="ZE26" s="1254"/>
      <c r="ZF26" s="1254"/>
      <c r="ZG26" s="1254"/>
      <c r="ZH26" s="1254"/>
      <c r="ZI26" s="1254"/>
      <c r="ZJ26" s="1254"/>
      <c r="ZK26" s="1254"/>
      <c r="ZL26" s="1254"/>
      <c r="ZM26" s="1254"/>
      <c r="ZN26" s="1254"/>
      <c r="ZO26" s="1254"/>
      <c r="ZP26" s="1254"/>
      <c r="ZQ26" s="1254"/>
      <c r="ZR26" s="1254"/>
      <c r="ZS26" s="1254"/>
      <c r="ZT26" s="1254"/>
      <c r="ZU26" s="1254"/>
      <c r="ZV26" s="1254"/>
      <c r="ZW26" s="1254"/>
      <c r="ZX26" s="1254"/>
      <c r="ZY26" s="1254"/>
      <c r="ZZ26" s="1254"/>
      <c r="AAA26" s="1254"/>
      <c r="AAB26" s="1254"/>
      <c r="AAC26" s="1254"/>
      <c r="AAD26" s="1254"/>
      <c r="AAE26" s="1254"/>
      <c r="AAF26" s="1254"/>
      <c r="AAG26" s="1254"/>
      <c r="AAH26" s="1254"/>
      <c r="AAI26" s="1254"/>
      <c r="AAJ26" s="1254"/>
      <c r="AAK26" s="1254"/>
      <c r="AAL26" s="1254"/>
      <c r="AAM26" s="1254"/>
      <c r="AAN26" s="1254"/>
      <c r="AAO26" s="1254"/>
      <c r="AAP26" s="1254"/>
      <c r="AAQ26" s="1254"/>
      <c r="AAR26" s="1254"/>
      <c r="AAS26" s="1254"/>
      <c r="AAT26" s="1254"/>
      <c r="AAU26" s="1254"/>
      <c r="AAV26" s="1254"/>
      <c r="AAW26" s="1254"/>
      <c r="AAX26" s="1254"/>
      <c r="AAY26" s="1254"/>
      <c r="AAZ26" s="1254"/>
      <c r="ABA26" s="1254"/>
      <c r="ABB26" s="1254"/>
      <c r="ABC26" s="1254"/>
      <c r="ABD26" s="1254"/>
      <c r="ABE26" s="1254"/>
      <c r="ABF26" s="1254"/>
      <c r="ABG26" s="1254"/>
      <c r="ABH26" s="1254"/>
      <c r="ABI26" s="1254"/>
      <c r="ABJ26" s="1254"/>
      <c r="ABK26" s="1254"/>
      <c r="ABL26" s="1254"/>
      <c r="ABM26" s="1254"/>
      <c r="ABN26" s="1254"/>
      <c r="ABO26" s="1254"/>
      <c r="ABP26" s="1254"/>
      <c r="ABQ26" s="1254"/>
      <c r="ABR26" s="1254"/>
      <c r="ABS26" s="1254"/>
      <c r="ABT26" s="1254"/>
      <c r="ABU26" s="1254"/>
      <c r="ABV26" s="1254"/>
      <c r="ABW26" s="1254"/>
      <c r="ABX26" s="1254"/>
      <c r="ABY26" s="1254"/>
      <c r="ABZ26" s="1254"/>
      <c r="ACA26" s="1254"/>
      <c r="ACB26" s="1254"/>
      <c r="ACC26" s="1254"/>
      <c r="ACD26" s="1254"/>
      <c r="ACE26" s="1254"/>
      <c r="ACF26" s="1254"/>
      <c r="ACG26" s="1254"/>
      <c r="ACH26" s="1254"/>
      <c r="ACI26" s="1254"/>
      <c r="ACJ26" s="1254"/>
      <c r="ACK26" s="1254"/>
      <c r="ACL26" s="1254"/>
      <c r="ACM26" s="1254"/>
      <c r="ACN26" s="1254"/>
      <c r="ACO26" s="1254"/>
      <c r="ACP26" s="1254"/>
      <c r="ACQ26" s="1254"/>
      <c r="ACR26" s="1254"/>
      <c r="ACS26" s="1254"/>
      <c r="ACT26" s="1254"/>
      <c r="ACU26" s="1254"/>
      <c r="ACV26" s="1254"/>
      <c r="ACW26" s="1254"/>
      <c r="ACX26" s="1254"/>
      <c r="ACY26" s="1254"/>
      <c r="ACZ26" s="1254"/>
      <c r="ADA26" s="1254"/>
      <c r="ADB26" s="1254"/>
      <c r="ADC26" s="1254"/>
      <c r="ADD26" s="1254"/>
      <c r="ADE26" s="1254"/>
      <c r="ADF26" s="1254"/>
      <c r="ADG26" s="1254"/>
      <c r="ADH26" s="1254"/>
      <c r="ADI26" s="1254"/>
      <c r="ADJ26" s="1254"/>
      <c r="ADK26" s="1254"/>
      <c r="ADL26" s="1254"/>
      <c r="ADM26" s="1254"/>
      <c r="ADN26" s="1254"/>
      <c r="ADO26" s="1254"/>
      <c r="ADP26" s="1254"/>
      <c r="ADQ26" s="1254"/>
      <c r="ADR26" s="1254"/>
      <c r="ADS26" s="1254"/>
      <c r="ADT26" s="1254"/>
      <c r="ADU26" s="1254"/>
      <c r="ADV26" s="1254"/>
      <c r="ADW26" s="1254"/>
      <c r="ADX26" s="1254"/>
      <c r="ADY26" s="1254"/>
      <c r="ADZ26" s="1254"/>
      <c r="AEA26" s="1254"/>
      <c r="AEB26" s="1254"/>
      <c r="AEC26" s="1254"/>
      <c r="AED26" s="1254"/>
      <c r="AEE26" s="1254"/>
      <c r="AEF26" s="1254"/>
      <c r="AEG26" s="1254"/>
      <c r="AEH26" s="1254"/>
      <c r="AEI26" s="1254"/>
      <c r="AEJ26" s="1254"/>
      <c r="AEK26" s="1254"/>
      <c r="AEL26" s="1254"/>
      <c r="AEM26" s="1254"/>
      <c r="AEN26" s="1254"/>
      <c r="AEO26" s="1254"/>
      <c r="AEP26" s="1254"/>
      <c r="AEQ26" s="1254"/>
      <c r="AER26" s="1254"/>
      <c r="AES26" s="1254"/>
      <c r="AET26" s="1254"/>
      <c r="AEU26" s="1254"/>
      <c r="AEV26" s="1254"/>
      <c r="AEW26" s="1254"/>
      <c r="AEX26" s="1254"/>
      <c r="AEY26" s="1254"/>
      <c r="AEZ26" s="1254"/>
      <c r="AFA26" s="1254"/>
      <c r="AFB26" s="1254"/>
      <c r="AFC26" s="1254"/>
      <c r="AFD26" s="1254"/>
      <c r="AFE26" s="1254"/>
      <c r="AFF26" s="1254"/>
      <c r="AFG26" s="1254"/>
      <c r="AFH26" s="1254"/>
      <c r="AFI26" s="1254"/>
      <c r="AFJ26" s="1254"/>
      <c r="AFK26" s="1254"/>
      <c r="AFL26" s="1254"/>
      <c r="AFM26" s="1254"/>
      <c r="AFN26" s="1254"/>
      <c r="AFO26" s="1254"/>
      <c r="AFP26" s="1254"/>
      <c r="AFQ26" s="1254"/>
      <c r="AFR26" s="1254"/>
      <c r="AFS26" s="1254"/>
      <c r="AFT26" s="1254"/>
      <c r="AFU26" s="1254"/>
      <c r="AFV26" s="1254"/>
      <c r="AFW26" s="1254"/>
      <c r="AFX26" s="1254"/>
      <c r="AFY26" s="1254"/>
      <c r="AFZ26" s="1254"/>
      <c r="AGA26" s="1254"/>
      <c r="AGB26" s="1254"/>
      <c r="AGC26" s="1254"/>
      <c r="AGD26" s="1254"/>
      <c r="AGE26" s="1254"/>
      <c r="AGF26" s="1254"/>
      <c r="AGG26" s="1254"/>
      <c r="AGH26" s="1254"/>
      <c r="AGI26" s="1254"/>
      <c r="AGJ26" s="1254"/>
      <c r="AGK26" s="1254"/>
      <c r="AGL26" s="1254"/>
      <c r="AGM26" s="1254"/>
      <c r="AGN26" s="1254"/>
      <c r="AGO26" s="1254"/>
      <c r="AGP26" s="1254"/>
      <c r="AGQ26" s="1254"/>
      <c r="AGR26" s="1254"/>
      <c r="AGS26" s="1254"/>
      <c r="AGT26" s="1254"/>
      <c r="AGU26" s="1254"/>
      <c r="AGV26" s="1254"/>
      <c r="AGW26" s="1254"/>
      <c r="AGX26" s="1254"/>
      <c r="AGY26" s="1254"/>
      <c r="AGZ26" s="1254"/>
      <c r="AHA26" s="1254"/>
      <c r="AHB26" s="1254"/>
      <c r="AHC26" s="1254"/>
      <c r="AHD26" s="1254"/>
      <c r="AHE26" s="1254"/>
      <c r="AHF26" s="1254"/>
      <c r="AHG26" s="1254"/>
      <c r="AHH26" s="1254"/>
      <c r="AHI26" s="1254"/>
      <c r="AHJ26" s="1254"/>
      <c r="AHK26" s="1254"/>
      <c r="AHL26" s="1254"/>
      <c r="AHM26" s="1254"/>
      <c r="AHN26" s="1254"/>
      <c r="AHO26" s="1254"/>
      <c r="AHP26" s="1254"/>
      <c r="AHQ26" s="1254"/>
      <c r="AHR26" s="1254"/>
      <c r="AHS26" s="1254"/>
      <c r="AHT26" s="1254"/>
      <c r="AHU26" s="1254"/>
      <c r="AHV26" s="1254"/>
      <c r="AHW26" s="1254"/>
      <c r="AHX26" s="1254"/>
      <c r="AHY26" s="1254"/>
      <c r="AHZ26" s="1254"/>
      <c r="AIA26" s="1254"/>
      <c r="AIB26" s="1254"/>
      <c r="AIC26" s="1254"/>
      <c r="AID26" s="1254"/>
      <c r="AIE26" s="1254"/>
      <c r="AIF26" s="1254"/>
      <c r="AIG26" s="1254"/>
      <c r="AIH26" s="1254"/>
      <c r="AII26" s="1254"/>
      <c r="AIJ26" s="1254"/>
      <c r="AIK26" s="1254"/>
      <c r="AIL26" s="1254"/>
      <c r="AIM26" s="1254"/>
      <c r="AIN26" s="1254"/>
      <c r="AIO26" s="1254"/>
      <c r="AIP26" s="1254"/>
      <c r="AIQ26" s="1254"/>
      <c r="AIR26" s="1254"/>
      <c r="AIS26" s="1254"/>
      <c r="AIT26" s="1254"/>
      <c r="AIU26" s="1254"/>
      <c r="AIV26" s="1254"/>
      <c r="AIW26" s="1254"/>
      <c r="AIX26" s="1254"/>
      <c r="AIY26" s="1254"/>
      <c r="AIZ26" s="1254"/>
      <c r="AJA26" s="1254"/>
      <c r="AJB26" s="1254"/>
      <c r="AJC26" s="1254"/>
      <c r="AJD26" s="1254"/>
      <c r="AJE26" s="1254"/>
      <c r="AJF26" s="1254"/>
      <c r="AJG26" s="1254"/>
      <c r="AJH26" s="1254"/>
      <c r="AJI26" s="1254"/>
      <c r="AJJ26" s="1254"/>
      <c r="AJK26" s="1254"/>
      <c r="AJL26" s="1254"/>
      <c r="AJM26" s="1254"/>
      <c r="AJN26" s="1254"/>
      <c r="AJO26" s="1254"/>
      <c r="AJP26" s="1254"/>
      <c r="AJQ26" s="1254"/>
      <c r="AJR26" s="1254"/>
      <c r="AJS26" s="1254"/>
      <c r="AJT26" s="1254"/>
      <c r="AJU26" s="1254"/>
      <c r="AJV26" s="1254"/>
      <c r="AJW26" s="1254"/>
      <c r="AJX26" s="1254"/>
      <c r="AJY26" s="1254"/>
      <c r="AJZ26" s="1254"/>
      <c r="AKA26" s="1254"/>
      <c r="AKB26" s="1254"/>
      <c r="AKC26" s="1254"/>
      <c r="AKD26" s="1254"/>
      <c r="AKE26" s="1254"/>
      <c r="AKF26" s="1254"/>
      <c r="AKG26" s="1254"/>
      <c r="AKH26" s="1254"/>
      <c r="AKI26" s="1254"/>
      <c r="AKJ26" s="1254"/>
      <c r="AKK26" s="1254"/>
      <c r="AKL26" s="1254"/>
      <c r="AKM26" s="1254"/>
      <c r="AKN26" s="1254"/>
      <c r="AKO26" s="1254"/>
      <c r="AKP26" s="1254"/>
      <c r="AKQ26" s="1254"/>
      <c r="AKR26" s="1254"/>
      <c r="AKS26" s="1254"/>
      <c r="AKT26" s="1254"/>
      <c r="AKU26" s="1254"/>
      <c r="AKV26" s="1254"/>
      <c r="AKW26" s="1254"/>
      <c r="AKX26" s="1254"/>
      <c r="AKY26" s="1254"/>
      <c r="AKZ26" s="1254"/>
      <c r="ALA26" s="1254"/>
      <c r="ALB26" s="1254"/>
      <c r="ALC26" s="1254"/>
      <c r="ALD26" s="1254"/>
      <c r="ALE26" s="1254"/>
      <c r="ALF26" s="1254"/>
      <c r="ALG26" s="1254"/>
      <c r="ALH26" s="1254"/>
      <c r="ALI26" s="1254"/>
      <c r="ALJ26" s="1254"/>
      <c r="ALK26" s="1254"/>
      <c r="ALL26" s="1254"/>
      <c r="ALM26" s="1254"/>
      <c r="ALN26" s="1254"/>
      <c r="ALO26" s="1254"/>
      <c r="ALP26" s="1254"/>
      <c r="ALQ26" s="1254"/>
      <c r="ALR26" s="1254"/>
      <c r="ALS26" s="1254"/>
      <c r="ALT26" s="1254"/>
      <c r="ALU26" s="1254"/>
      <c r="ALV26" s="1254"/>
      <c r="ALW26" s="1254"/>
      <c r="ALX26" s="1254"/>
      <c r="ALY26" s="1254"/>
      <c r="ALZ26" s="1254"/>
      <c r="AMA26" s="1254"/>
      <c r="AMB26" s="1254"/>
      <c r="AMC26" s="1254"/>
      <c r="AMD26" s="1254"/>
      <c r="AME26" s="1254"/>
      <c r="AMF26" s="1254"/>
      <c r="AMG26" s="1254"/>
      <c r="AMH26" s="1254"/>
      <c r="AMI26" s="1254"/>
      <c r="AMJ26" s="1254"/>
      <c r="AMK26" s="1254"/>
    </row>
    <row r="27" spans="1:1025" ht="12" customHeight="1">
      <c r="A27" s="2222" t="s">
        <v>2797</v>
      </c>
      <c r="B27" s="2222"/>
      <c r="C27" s="2222"/>
      <c r="D27" s="2222"/>
      <c r="E27" s="2222"/>
      <c r="F27" s="2222"/>
      <c r="G27" s="2169"/>
      <c r="H27" s="2169"/>
      <c r="I27" s="2169"/>
      <c r="J27" s="2169"/>
      <c r="K27" s="2169"/>
      <c r="L27" s="2169"/>
      <c r="M27" s="2169"/>
      <c r="N27" s="2169"/>
      <c r="O27" s="2169"/>
      <c r="P27" s="70"/>
      <c r="Q27" s="70"/>
      <c r="R27" s="70"/>
      <c r="S27" s="388"/>
      <c r="U27" s="52"/>
      <c r="V27" s="52"/>
      <c r="W27" s="52"/>
      <c r="X27" s="52"/>
      <c r="Y27" s="52"/>
    </row>
    <row r="28" spans="1:1025" ht="37.5" customHeight="1">
      <c r="A28" s="1252" t="s">
        <v>2798</v>
      </c>
      <c r="B28" s="2288"/>
      <c r="C28" s="133"/>
      <c r="D28" s="76">
        <v>3</v>
      </c>
      <c r="E28" s="2338" t="s">
        <v>2799</v>
      </c>
      <c r="F28" s="1282" t="s">
        <v>8505</v>
      </c>
      <c r="G28" s="389">
        <v>90</v>
      </c>
      <c r="H28" s="1169" t="s">
        <v>4772</v>
      </c>
      <c r="I28" s="76">
        <v>30</v>
      </c>
      <c r="J28" s="1169" t="s">
        <v>8496</v>
      </c>
      <c r="K28" s="2340" t="s">
        <v>8506</v>
      </c>
      <c r="L28" s="1169">
        <v>1.3</v>
      </c>
      <c r="M28" s="81" t="s">
        <v>575</v>
      </c>
      <c r="N28" s="75">
        <v>21900</v>
      </c>
      <c r="O28" s="102">
        <v>23655</v>
      </c>
      <c r="R28" s="1161"/>
      <c r="S28" s="1283"/>
      <c r="T28" s="1284"/>
      <c r="U28" s="52"/>
      <c r="V28" s="52"/>
      <c r="W28" s="52"/>
      <c r="X28" s="52"/>
      <c r="Y28" s="52"/>
    </row>
    <row r="29" spans="1:1025" ht="37.5" customHeight="1">
      <c r="A29" s="1244" t="s">
        <v>2801</v>
      </c>
      <c r="B29" s="2288"/>
      <c r="C29" s="79"/>
      <c r="D29" s="81">
        <v>3.5</v>
      </c>
      <c r="E29" s="2338"/>
      <c r="F29" s="1282" t="s">
        <v>8505</v>
      </c>
      <c r="G29" s="1169">
        <v>90</v>
      </c>
      <c r="H29" s="1169" t="s">
        <v>8497</v>
      </c>
      <c r="I29" s="1291">
        <v>55</v>
      </c>
      <c r="J29" s="1169" t="s">
        <v>8496</v>
      </c>
      <c r="K29" s="2341"/>
      <c r="L29" s="1279">
        <v>1.5</v>
      </c>
      <c r="M29" s="81" t="s">
        <v>575</v>
      </c>
      <c r="N29" s="80">
        <v>22950</v>
      </c>
      <c r="O29" s="82">
        <v>24790</v>
      </c>
      <c r="R29" s="1161"/>
      <c r="S29" s="53"/>
      <c r="U29" s="52"/>
      <c r="V29" s="52"/>
      <c r="W29" s="52"/>
      <c r="X29" s="52"/>
      <c r="Y29" s="52"/>
    </row>
    <row r="30" spans="1:1025" ht="37.5" customHeight="1">
      <c r="A30" s="1244" t="s">
        <v>2802</v>
      </c>
      <c r="B30" s="2288"/>
      <c r="C30" s="79"/>
      <c r="D30" s="81">
        <v>4</v>
      </c>
      <c r="E30" s="2338"/>
      <c r="F30" s="1282" t="s">
        <v>8505</v>
      </c>
      <c r="G30" s="445">
        <v>90</v>
      </c>
      <c r="H30" s="1169" t="s">
        <v>8498</v>
      </c>
      <c r="I30" s="654">
        <v>33</v>
      </c>
      <c r="J30" s="1169" t="s">
        <v>8496</v>
      </c>
      <c r="K30" s="2341"/>
      <c r="L30" s="1285">
        <v>1.3</v>
      </c>
      <c r="M30" s="108" t="s">
        <v>575</v>
      </c>
      <c r="N30" s="80">
        <v>24300</v>
      </c>
      <c r="O30" s="82">
        <v>26245</v>
      </c>
      <c r="R30" s="1161"/>
      <c r="S30" s="1283"/>
      <c r="T30" s="1284"/>
      <c r="U30" s="1161"/>
      <c r="V30" s="52"/>
      <c r="W30" s="52"/>
      <c r="X30" s="52"/>
      <c r="Y30" s="52"/>
    </row>
    <row r="31" spans="1:1025" ht="37.5" customHeight="1">
      <c r="A31" s="1244" t="s">
        <v>2804</v>
      </c>
      <c r="B31" s="2288"/>
      <c r="C31" s="79"/>
      <c r="D31" s="81">
        <v>4.5</v>
      </c>
      <c r="E31" s="2328" t="s">
        <v>2799</v>
      </c>
      <c r="F31" s="1282" t="s">
        <v>8505</v>
      </c>
      <c r="G31" s="1169">
        <v>90</v>
      </c>
      <c r="H31" s="1169" t="s">
        <v>8499</v>
      </c>
      <c r="I31" s="1306">
        <v>65</v>
      </c>
      <c r="J31" s="1169" t="s">
        <v>8496</v>
      </c>
      <c r="K31" s="2341"/>
      <c r="L31" s="1280">
        <v>1.5</v>
      </c>
      <c r="M31" s="81" t="s">
        <v>575</v>
      </c>
      <c r="N31" s="80">
        <v>25800</v>
      </c>
      <c r="O31" s="82">
        <v>27865</v>
      </c>
      <c r="R31" s="1161"/>
      <c r="S31" s="53"/>
      <c r="U31" s="52"/>
      <c r="V31" s="52"/>
      <c r="W31" s="52"/>
      <c r="X31" s="52"/>
      <c r="Y31" s="52"/>
    </row>
    <row r="32" spans="1:1025" ht="37.5" customHeight="1">
      <c r="A32" s="1244" t="s">
        <v>2805</v>
      </c>
      <c r="B32" s="2288"/>
      <c r="C32" s="79"/>
      <c r="D32" s="81">
        <v>5</v>
      </c>
      <c r="E32" s="2328"/>
      <c r="F32" s="1282" t="s">
        <v>8505</v>
      </c>
      <c r="G32" s="445">
        <v>90</v>
      </c>
      <c r="H32" s="1169" t="s">
        <v>8500</v>
      </c>
      <c r="I32" s="654">
        <v>36</v>
      </c>
      <c r="J32" s="1169" t="s">
        <v>8496</v>
      </c>
      <c r="K32" s="2341"/>
      <c r="L32" s="1285">
        <v>1.3</v>
      </c>
      <c r="M32" s="108" t="s">
        <v>575</v>
      </c>
      <c r="N32" s="80">
        <v>31650</v>
      </c>
      <c r="O32" s="82">
        <v>34185</v>
      </c>
      <c r="R32" s="1161"/>
      <c r="S32" s="1283"/>
      <c r="T32" s="1284"/>
      <c r="U32" s="52"/>
      <c r="V32" s="52"/>
      <c r="W32" s="52"/>
      <c r="X32" s="52"/>
      <c r="Y32" s="52"/>
    </row>
    <row r="33" spans="1:1025" ht="37.5" customHeight="1">
      <c r="A33" s="1244" t="s">
        <v>2807</v>
      </c>
      <c r="B33" s="2288"/>
      <c r="C33" s="79"/>
      <c r="D33" s="81">
        <v>5.5</v>
      </c>
      <c r="E33" s="2328"/>
      <c r="F33" s="1282" t="s">
        <v>8505</v>
      </c>
      <c r="G33" s="1307">
        <v>90</v>
      </c>
      <c r="H33" s="1169" t="s">
        <v>8501</v>
      </c>
      <c r="I33" s="1285">
        <v>75</v>
      </c>
      <c r="J33" s="1169" t="s">
        <v>8496</v>
      </c>
      <c r="K33" s="2341"/>
      <c r="L33" s="1285">
        <v>1.5</v>
      </c>
      <c r="M33" s="108" t="s">
        <v>575</v>
      </c>
      <c r="N33" s="80">
        <v>32700</v>
      </c>
      <c r="O33" s="82">
        <v>35320</v>
      </c>
      <c r="R33" s="1161"/>
      <c r="S33" s="53"/>
      <c r="U33" s="52"/>
      <c r="V33" s="52"/>
      <c r="W33" s="52"/>
      <c r="X33" s="52"/>
      <c r="Y33" s="52"/>
    </row>
    <row r="34" spans="1:1025" ht="37.5" customHeight="1">
      <c r="A34" s="1244" t="s">
        <v>2808</v>
      </c>
      <c r="B34" s="2288"/>
      <c r="C34" s="79"/>
      <c r="D34" s="81">
        <v>6</v>
      </c>
      <c r="E34" s="2255" t="s">
        <v>2799</v>
      </c>
      <c r="F34" s="1282" t="s">
        <v>8505</v>
      </c>
      <c r="G34" s="81">
        <v>90</v>
      </c>
      <c r="H34" s="1169" t="s">
        <v>8502</v>
      </c>
      <c r="I34" s="76">
        <v>39</v>
      </c>
      <c r="J34" s="1169" t="s">
        <v>8496</v>
      </c>
      <c r="K34" s="2341"/>
      <c r="L34" s="1226">
        <v>1.3</v>
      </c>
      <c r="M34" s="81" t="s">
        <v>575</v>
      </c>
      <c r="N34" s="80">
        <v>34500</v>
      </c>
      <c r="O34" s="82">
        <v>37260</v>
      </c>
      <c r="R34" s="1161"/>
      <c r="S34" s="1283"/>
      <c r="T34" s="1284"/>
      <c r="U34" s="52"/>
      <c r="V34" s="52"/>
      <c r="W34" s="52"/>
      <c r="X34" s="52"/>
      <c r="Y34" s="52"/>
    </row>
    <row r="35" spans="1:1025" ht="37.5" customHeight="1">
      <c r="A35" s="78" t="s">
        <v>2810</v>
      </c>
      <c r="B35" s="2288"/>
      <c r="C35" s="79"/>
      <c r="D35" s="81">
        <v>6.5</v>
      </c>
      <c r="E35" s="2255"/>
      <c r="F35" s="1282" t="s">
        <v>8505</v>
      </c>
      <c r="G35" s="1169">
        <v>90</v>
      </c>
      <c r="H35" s="1169" t="s">
        <v>8503</v>
      </c>
      <c r="I35" s="1296">
        <v>85</v>
      </c>
      <c r="J35" s="1169" t="s">
        <v>8496</v>
      </c>
      <c r="K35" s="2341"/>
      <c r="L35" s="1169">
        <v>1.5</v>
      </c>
      <c r="M35" s="81" t="s">
        <v>575</v>
      </c>
      <c r="N35" s="80">
        <v>36450</v>
      </c>
      <c r="O35" s="82">
        <v>39370</v>
      </c>
      <c r="S35" s="53"/>
      <c r="U35" s="52"/>
      <c r="V35" s="52"/>
      <c r="W35" s="52"/>
      <c r="Y35" s="52"/>
    </row>
    <row r="36" spans="1:1025" ht="37.5" customHeight="1">
      <c r="A36" s="1243" t="s">
        <v>2811</v>
      </c>
      <c r="B36" s="2288"/>
      <c r="C36" s="1242"/>
      <c r="D36" s="1251">
        <v>7</v>
      </c>
      <c r="E36" s="2339"/>
      <c r="F36" s="1313" t="s">
        <v>8505</v>
      </c>
      <c r="G36" s="1308">
        <v>90</v>
      </c>
      <c r="H36" s="1234" t="s">
        <v>8504</v>
      </c>
      <c r="I36" s="1234">
        <v>90</v>
      </c>
      <c r="J36" s="1234" t="s">
        <v>8496</v>
      </c>
      <c r="K36" s="2342"/>
      <c r="L36" s="1234">
        <v>1.5</v>
      </c>
      <c r="M36" s="1251" t="s">
        <v>575</v>
      </c>
      <c r="N36" s="1245">
        <v>42000</v>
      </c>
      <c r="O36" s="290">
        <v>45360</v>
      </c>
      <c r="S36" s="53"/>
      <c r="U36" s="52"/>
      <c r="V36" s="52"/>
      <c r="W36" s="52"/>
      <c r="Y36" s="52"/>
    </row>
    <row r="37" spans="1:1025" ht="63" customHeight="1">
      <c r="A37" s="1312" t="s">
        <v>8492</v>
      </c>
      <c r="B37" s="2335"/>
      <c r="C37" s="1293"/>
      <c r="D37" s="1294">
        <v>3</v>
      </c>
      <c r="E37" s="1295" t="s">
        <v>1674</v>
      </c>
      <c r="F37" s="1310" t="s">
        <v>8513</v>
      </c>
      <c r="G37" s="1280">
        <v>90</v>
      </c>
      <c r="H37" s="1311" t="s">
        <v>2800</v>
      </c>
      <c r="I37" s="1294">
        <v>30</v>
      </c>
      <c r="J37" s="1306" t="s">
        <v>2783</v>
      </c>
      <c r="K37" s="2333" t="s">
        <v>8511</v>
      </c>
      <c r="L37" s="1280">
        <v>1.3</v>
      </c>
      <c r="M37" s="1226" t="s">
        <v>575</v>
      </c>
      <c r="N37" s="1804">
        <v>24950</v>
      </c>
      <c r="O37" s="102">
        <v>26950</v>
      </c>
      <c r="P37" s="1239"/>
      <c r="Q37" s="1239"/>
      <c r="R37" s="1161"/>
      <c r="S37" s="1806"/>
      <c r="T37" s="1284"/>
      <c r="U37" s="1239"/>
      <c r="V37" s="1239"/>
      <c r="W37" s="1239"/>
      <c r="X37" s="1239"/>
      <c r="Y37" s="1239"/>
      <c r="Z37" s="1254"/>
      <c r="AA37" s="1254"/>
      <c r="AB37" s="1254"/>
      <c r="AC37" s="1254"/>
      <c r="AD37" s="1254"/>
      <c r="AE37" s="1254"/>
      <c r="AF37" s="1254"/>
      <c r="AG37" s="1254"/>
      <c r="AH37" s="1254"/>
      <c r="AI37" s="1254"/>
      <c r="AJ37" s="1254"/>
      <c r="AK37" s="1254"/>
      <c r="AL37" s="1254"/>
      <c r="AM37" s="1254"/>
      <c r="AN37" s="1254"/>
      <c r="AO37" s="1254"/>
      <c r="AP37" s="1254"/>
      <c r="AQ37" s="1254"/>
      <c r="AR37" s="1254"/>
      <c r="AS37" s="1254"/>
      <c r="AT37" s="1254"/>
      <c r="AU37" s="1254"/>
      <c r="AV37" s="1254"/>
      <c r="AW37" s="1254"/>
      <c r="AX37" s="1254"/>
      <c r="AY37" s="1254"/>
      <c r="AZ37" s="1254"/>
      <c r="BA37" s="1254"/>
      <c r="BB37" s="1254"/>
      <c r="BC37" s="1254"/>
      <c r="BD37" s="1254"/>
      <c r="BE37" s="1254"/>
      <c r="BF37" s="1254"/>
      <c r="BG37" s="1254"/>
      <c r="BH37" s="1254"/>
      <c r="BI37" s="1254"/>
      <c r="BJ37" s="1254"/>
      <c r="BK37" s="1254"/>
      <c r="BL37" s="1254"/>
      <c r="BM37" s="1254"/>
      <c r="BN37" s="1254"/>
      <c r="BO37" s="1254"/>
      <c r="BP37" s="1254"/>
      <c r="BQ37" s="1254"/>
      <c r="BR37" s="1254"/>
      <c r="BS37" s="1254"/>
      <c r="BT37" s="1254"/>
      <c r="BU37" s="1254"/>
      <c r="BV37" s="1254"/>
      <c r="BW37" s="1254"/>
      <c r="BX37" s="1254"/>
      <c r="BY37" s="1254"/>
      <c r="BZ37" s="1254"/>
      <c r="CA37" s="1254"/>
      <c r="CB37" s="1254"/>
      <c r="CC37" s="1254"/>
      <c r="CD37" s="1254"/>
      <c r="CE37" s="1254"/>
      <c r="CF37" s="1254"/>
      <c r="CG37" s="1254"/>
      <c r="CH37" s="1254"/>
      <c r="CI37" s="1254"/>
      <c r="CJ37" s="1254"/>
      <c r="CK37" s="1254"/>
      <c r="CL37" s="1254"/>
      <c r="CM37" s="1254"/>
      <c r="CN37" s="1254"/>
      <c r="CO37" s="1254"/>
      <c r="CP37" s="1254"/>
      <c r="CQ37" s="1254"/>
      <c r="CR37" s="1254"/>
      <c r="CS37" s="1254"/>
      <c r="CT37" s="1254"/>
      <c r="CU37" s="1254"/>
      <c r="CV37" s="1254"/>
      <c r="CW37" s="1254"/>
      <c r="CX37" s="1254"/>
      <c r="CY37" s="1254"/>
      <c r="CZ37" s="1254"/>
      <c r="DA37" s="1254"/>
      <c r="DB37" s="1254"/>
      <c r="DC37" s="1254"/>
      <c r="DD37" s="1254"/>
      <c r="DE37" s="1254"/>
      <c r="DF37" s="1254"/>
      <c r="DG37" s="1254"/>
      <c r="DH37" s="1254"/>
      <c r="DI37" s="1254"/>
      <c r="DJ37" s="1254"/>
      <c r="DK37" s="1254"/>
      <c r="DL37" s="1254"/>
      <c r="DM37" s="1254"/>
      <c r="DN37" s="1254"/>
      <c r="DO37" s="1254"/>
      <c r="DP37" s="1254"/>
      <c r="DQ37" s="1254"/>
      <c r="DR37" s="1254"/>
      <c r="DS37" s="1254"/>
      <c r="DT37" s="1254"/>
      <c r="DU37" s="1254"/>
      <c r="DV37" s="1254"/>
      <c r="DW37" s="1254"/>
      <c r="DX37" s="1254"/>
      <c r="DY37" s="1254"/>
      <c r="DZ37" s="1254"/>
      <c r="EA37" s="1254"/>
      <c r="EB37" s="1254"/>
      <c r="EC37" s="1254"/>
      <c r="ED37" s="1254"/>
      <c r="EE37" s="1254"/>
      <c r="EF37" s="1254"/>
      <c r="EG37" s="1254"/>
      <c r="EH37" s="1254"/>
      <c r="EI37" s="1254"/>
      <c r="EJ37" s="1254"/>
      <c r="EK37" s="1254"/>
      <c r="EL37" s="1254"/>
      <c r="EM37" s="1254"/>
      <c r="EN37" s="1254"/>
      <c r="EO37" s="1254"/>
      <c r="EP37" s="1254"/>
      <c r="EQ37" s="1254"/>
      <c r="ER37" s="1254"/>
      <c r="ES37" s="1254"/>
      <c r="ET37" s="1254"/>
      <c r="EU37" s="1254"/>
      <c r="EV37" s="1254"/>
      <c r="EW37" s="1254"/>
      <c r="EX37" s="1254"/>
      <c r="EY37" s="1254"/>
      <c r="EZ37" s="1254"/>
      <c r="FA37" s="1254"/>
      <c r="FB37" s="1254"/>
      <c r="FC37" s="1254"/>
      <c r="FD37" s="1254"/>
      <c r="FE37" s="1254"/>
      <c r="FF37" s="1254"/>
      <c r="FG37" s="1254"/>
      <c r="FH37" s="1254"/>
      <c r="FI37" s="1254"/>
      <c r="FJ37" s="1254"/>
      <c r="FK37" s="1254"/>
      <c r="FL37" s="1254"/>
      <c r="FM37" s="1254"/>
      <c r="FN37" s="1254"/>
      <c r="FO37" s="1254"/>
      <c r="FP37" s="1254"/>
      <c r="FQ37" s="1254"/>
      <c r="FR37" s="1254"/>
      <c r="FS37" s="1254"/>
      <c r="FT37" s="1254"/>
      <c r="FU37" s="1254"/>
      <c r="FV37" s="1254"/>
      <c r="FW37" s="1254"/>
      <c r="FX37" s="1254"/>
      <c r="FY37" s="1254"/>
      <c r="FZ37" s="1254"/>
      <c r="GA37" s="1254"/>
      <c r="GB37" s="1254"/>
      <c r="GC37" s="1254"/>
      <c r="GD37" s="1254"/>
      <c r="GE37" s="1254"/>
      <c r="GF37" s="1254"/>
      <c r="GG37" s="1254"/>
      <c r="GH37" s="1254"/>
      <c r="GI37" s="1254"/>
      <c r="GJ37" s="1254"/>
      <c r="GK37" s="1254"/>
      <c r="GL37" s="1254"/>
      <c r="GM37" s="1254"/>
      <c r="GN37" s="1254"/>
      <c r="GO37" s="1254"/>
      <c r="GP37" s="1254"/>
      <c r="GQ37" s="1254"/>
      <c r="GR37" s="1254"/>
      <c r="GS37" s="1254"/>
      <c r="GT37" s="1254"/>
      <c r="GU37" s="1254"/>
      <c r="GV37" s="1254"/>
      <c r="GW37" s="1254"/>
      <c r="GX37" s="1254"/>
      <c r="GY37" s="1254"/>
      <c r="GZ37" s="1254"/>
      <c r="HA37" s="1254"/>
      <c r="HB37" s="1254"/>
      <c r="HC37" s="1254"/>
      <c r="HD37" s="1254"/>
      <c r="HE37" s="1254"/>
      <c r="HF37" s="1254"/>
      <c r="HG37" s="1254"/>
      <c r="HH37" s="1254"/>
      <c r="HI37" s="1254"/>
      <c r="HJ37" s="1254"/>
      <c r="HK37" s="1254"/>
      <c r="HL37" s="1254"/>
      <c r="HM37" s="1254"/>
      <c r="HN37" s="1254"/>
      <c r="HO37" s="1254"/>
      <c r="HP37" s="1254"/>
      <c r="HQ37" s="1254"/>
      <c r="HR37" s="1254"/>
      <c r="HS37" s="1254"/>
      <c r="HT37" s="1254"/>
      <c r="HU37" s="1254"/>
      <c r="HV37" s="1254"/>
      <c r="HW37" s="1254"/>
      <c r="HX37" s="1254"/>
      <c r="HY37" s="1254"/>
      <c r="HZ37" s="1254"/>
      <c r="IA37" s="1254"/>
      <c r="IB37" s="1254"/>
      <c r="IC37" s="1254"/>
      <c r="ID37" s="1254"/>
      <c r="IE37" s="1254"/>
      <c r="IF37" s="1254"/>
      <c r="IG37" s="1254"/>
      <c r="IH37" s="1254"/>
      <c r="II37" s="1254"/>
      <c r="IJ37" s="1254"/>
      <c r="IK37" s="1254"/>
      <c r="IL37" s="1254"/>
      <c r="IM37" s="1254"/>
      <c r="IN37" s="1254"/>
      <c r="IO37" s="1254"/>
      <c r="IP37" s="1254"/>
      <c r="IQ37" s="1254"/>
      <c r="IR37" s="1254"/>
      <c r="IS37" s="1254"/>
      <c r="IT37" s="1254"/>
      <c r="IU37" s="1254"/>
      <c r="IV37" s="1254"/>
      <c r="IW37" s="1254"/>
      <c r="IX37" s="1254"/>
      <c r="IY37" s="1254"/>
      <c r="IZ37" s="1254"/>
      <c r="JA37" s="1254"/>
      <c r="JB37" s="1254"/>
      <c r="JC37" s="1254"/>
      <c r="JD37" s="1254"/>
      <c r="JE37" s="1254"/>
      <c r="JF37" s="1254"/>
      <c r="JG37" s="1254"/>
      <c r="JH37" s="1254"/>
      <c r="JI37" s="1254"/>
      <c r="JJ37" s="1254"/>
      <c r="JK37" s="1254"/>
      <c r="JL37" s="1254"/>
      <c r="JM37" s="1254"/>
      <c r="JN37" s="1254"/>
      <c r="JO37" s="1254"/>
      <c r="JP37" s="1254"/>
      <c r="JQ37" s="1254"/>
      <c r="JR37" s="1254"/>
      <c r="JS37" s="1254"/>
      <c r="JT37" s="1254"/>
      <c r="JU37" s="1254"/>
      <c r="JV37" s="1254"/>
      <c r="JW37" s="1254"/>
      <c r="JX37" s="1254"/>
      <c r="JY37" s="1254"/>
      <c r="JZ37" s="1254"/>
      <c r="KA37" s="1254"/>
      <c r="KB37" s="1254"/>
      <c r="KC37" s="1254"/>
      <c r="KD37" s="1254"/>
      <c r="KE37" s="1254"/>
      <c r="KF37" s="1254"/>
      <c r="KG37" s="1254"/>
      <c r="KH37" s="1254"/>
      <c r="KI37" s="1254"/>
      <c r="KJ37" s="1254"/>
      <c r="KK37" s="1254"/>
      <c r="KL37" s="1254"/>
      <c r="KM37" s="1254"/>
      <c r="KN37" s="1254"/>
      <c r="KO37" s="1254"/>
      <c r="KP37" s="1254"/>
      <c r="KQ37" s="1254"/>
      <c r="KR37" s="1254"/>
      <c r="KS37" s="1254"/>
      <c r="KT37" s="1254"/>
      <c r="KU37" s="1254"/>
      <c r="KV37" s="1254"/>
      <c r="KW37" s="1254"/>
      <c r="KX37" s="1254"/>
      <c r="KY37" s="1254"/>
      <c r="KZ37" s="1254"/>
      <c r="LA37" s="1254"/>
      <c r="LB37" s="1254"/>
      <c r="LC37" s="1254"/>
      <c r="LD37" s="1254"/>
      <c r="LE37" s="1254"/>
      <c r="LF37" s="1254"/>
      <c r="LG37" s="1254"/>
      <c r="LH37" s="1254"/>
      <c r="LI37" s="1254"/>
      <c r="LJ37" s="1254"/>
      <c r="LK37" s="1254"/>
      <c r="LL37" s="1254"/>
      <c r="LM37" s="1254"/>
      <c r="LN37" s="1254"/>
      <c r="LO37" s="1254"/>
      <c r="LP37" s="1254"/>
      <c r="LQ37" s="1254"/>
      <c r="LR37" s="1254"/>
      <c r="LS37" s="1254"/>
      <c r="LT37" s="1254"/>
      <c r="LU37" s="1254"/>
      <c r="LV37" s="1254"/>
      <c r="LW37" s="1254"/>
      <c r="LX37" s="1254"/>
      <c r="LY37" s="1254"/>
      <c r="LZ37" s="1254"/>
      <c r="MA37" s="1254"/>
      <c r="MB37" s="1254"/>
      <c r="MC37" s="1254"/>
      <c r="MD37" s="1254"/>
      <c r="ME37" s="1254"/>
      <c r="MF37" s="1254"/>
      <c r="MG37" s="1254"/>
      <c r="MH37" s="1254"/>
      <c r="MI37" s="1254"/>
      <c r="MJ37" s="1254"/>
      <c r="MK37" s="1254"/>
      <c r="ML37" s="1254"/>
      <c r="MM37" s="1254"/>
      <c r="MN37" s="1254"/>
      <c r="MO37" s="1254"/>
      <c r="MP37" s="1254"/>
      <c r="MQ37" s="1254"/>
      <c r="MR37" s="1254"/>
      <c r="MS37" s="1254"/>
      <c r="MT37" s="1254"/>
      <c r="MU37" s="1254"/>
      <c r="MV37" s="1254"/>
      <c r="MW37" s="1254"/>
      <c r="MX37" s="1254"/>
      <c r="MY37" s="1254"/>
      <c r="MZ37" s="1254"/>
      <c r="NA37" s="1254"/>
      <c r="NB37" s="1254"/>
      <c r="NC37" s="1254"/>
      <c r="ND37" s="1254"/>
      <c r="NE37" s="1254"/>
      <c r="NF37" s="1254"/>
      <c r="NG37" s="1254"/>
      <c r="NH37" s="1254"/>
      <c r="NI37" s="1254"/>
      <c r="NJ37" s="1254"/>
      <c r="NK37" s="1254"/>
      <c r="NL37" s="1254"/>
      <c r="NM37" s="1254"/>
      <c r="NN37" s="1254"/>
      <c r="NO37" s="1254"/>
      <c r="NP37" s="1254"/>
      <c r="NQ37" s="1254"/>
      <c r="NR37" s="1254"/>
      <c r="NS37" s="1254"/>
      <c r="NT37" s="1254"/>
      <c r="NU37" s="1254"/>
      <c r="NV37" s="1254"/>
      <c r="NW37" s="1254"/>
      <c r="NX37" s="1254"/>
      <c r="NY37" s="1254"/>
      <c r="NZ37" s="1254"/>
      <c r="OA37" s="1254"/>
      <c r="OB37" s="1254"/>
      <c r="OC37" s="1254"/>
      <c r="OD37" s="1254"/>
      <c r="OE37" s="1254"/>
      <c r="OF37" s="1254"/>
      <c r="OG37" s="1254"/>
      <c r="OH37" s="1254"/>
      <c r="OI37" s="1254"/>
      <c r="OJ37" s="1254"/>
      <c r="OK37" s="1254"/>
      <c r="OL37" s="1254"/>
      <c r="OM37" s="1254"/>
      <c r="ON37" s="1254"/>
      <c r="OO37" s="1254"/>
      <c r="OP37" s="1254"/>
      <c r="OQ37" s="1254"/>
      <c r="OR37" s="1254"/>
      <c r="OS37" s="1254"/>
      <c r="OT37" s="1254"/>
      <c r="OU37" s="1254"/>
      <c r="OV37" s="1254"/>
      <c r="OW37" s="1254"/>
      <c r="OX37" s="1254"/>
      <c r="OY37" s="1254"/>
      <c r="OZ37" s="1254"/>
      <c r="PA37" s="1254"/>
      <c r="PB37" s="1254"/>
      <c r="PC37" s="1254"/>
      <c r="PD37" s="1254"/>
      <c r="PE37" s="1254"/>
      <c r="PF37" s="1254"/>
      <c r="PG37" s="1254"/>
      <c r="PH37" s="1254"/>
      <c r="PI37" s="1254"/>
      <c r="PJ37" s="1254"/>
      <c r="PK37" s="1254"/>
      <c r="PL37" s="1254"/>
      <c r="PM37" s="1254"/>
      <c r="PN37" s="1254"/>
      <c r="PO37" s="1254"/>
      <c r="PP37" s="1254"/>
      <c r="PQ37" s="1254"/>
      <c r="PR37" s="1254"/>
      <c r="PS37" s="1254"/>
      <c r="PT37" s="1254"/>
      <c r="PU37" s="1254"/>
      <c r="PV37" s="1254"/>
      <c r="PW37" s="1254"/>
      <c r="PX37" s="1254"/>
      <c r="PY37" s="1254"/>
      <c r="PZ37" s="1254"/>
      <c r="QA37" s="1254"/>
      <c r="QB37" s="1254"/>
      <c r="QC37" s="1254"/>
      <c r="QD37" s="1254"/>
      <c r="QE37" s="1254"/>
      <c r="QF37" s="1254"/>
      <c r="QG37" s="1254"/>
      <c r="QH37" s="1254"/>
      <c r="QI37" s="1254"/>
      <c r="QJ37" s="1254"/>
      <c r="QK37" s="1254"/>
      <c r="QL37" s="1254"/>
      <c r="QM37" s="1254"/>
      <c r="QN37" s="1254"/>
      <c r="QO37" s="1254"/>
      <c r="QP37" s="1254"/>
      <c r="QQ37" s="1254"/>
      <c r="QR37" s="1254"/>
      <c r="QS37" s="1254"/>
      <c r="QT37" s="1254"/>
      <c r="QU37" s="1254"/>
      <c r="QV37" s="1254"/>
      <c r="QW37" s="1254"/>
      <c r="QX37" s="1254"/>
      <c r="QY37" s="1254"/>
      <c r="QZ37" s="1254"/>
      <c r="RA37" s="1254"/>
      <c r="RB37" s="1254"/>
      <c r="RC37" s="1254"/>
      <c r="RD37" s="1254"/>
      <c r="RE37" s="1254"/>
      <c r="RF37" s="1254"/>
      <c r="RG37" s="1254"/>
      <c r="RH37" s="1254"/>
      <c r="RI37" s="1254"/>
      <c r="RJ37" s="1254"/>
      <c r="RK37" s="1254"/>
      <c r="RL37" s="1254"/>
      <c r="RM37" s="1254"/>
      <c r="RN37" s="1254"/>
      <c r="RO37" s="1254"/>
      <c r="RP37" s="1254"/>
      <c r="RQ37" s="1254"/>
      <c r="RR37" s="1254"/>
      <c r="RS37" s="1254"/>
      <c r="RT37" s="1254"/>
      <c r="RU37" s="1254"/>
      <c r="RV37" s="1254"/>
      <c r="RW37" s="1254"/>
      <c r="RX37" s="1254"/>
      <c r="RY37" s="1254"/>
      <c r="RZ37" s="1254"/>
      <c r="SA37" s="1254"/>
      <c r="SB37" s="1254"/>
      <c r="SC37" s="1254"/>
      <c r="SD37" s="1254"/>
      <c r="SE37" s="1254"/>
      <c r="SF37" s="1254"/>
      <c r="SG37" s="1254"/>
      <c r="SH37" s="1254"/>
      <c r="SI37" s="1254"/>
      <c r="SJ37" s="1254"/>
      <c r="SK37" s="1254"/>
      <c r="SL37" s="1254"/>
      <c r="SM37" s="1254"/>
      <c r="SN37" s="1254"/>
      <c r="SO37" s="1254"/>
      <c r="SP37" s="1254"/>
      <c r="SQ37" s="1254"/>
      <c r="SR37" s="1254"/>
      <c r="SS37" s="1254"/>
      <c r="ST37" s="1254"/>
      <c r="SU37" s="1254"/>
      <c r="SV37" s="1254"/>
      <c r="SW37" s="1254"/>
      <c r="SX37" s="1254"/>
      <c r="SY37" s="1254"/>
      <c r="SZ37" s="1254"/>
      <c r="TA37" s="1254"/>
      <c r="TB37" s="1254"/>
      <c r="TC37" s="1254"/>
      <c r="TD37" s="1254"/>
      <c r="TE37" s="1254"/>
      <c r="TF37" s="1254"/>
      <c r="TG37" s="1254"/>
      <c r="TH37" s="1254"/>
      <c r="TI37" s="1254"/>
      <c r="TJ37" s="1254"/>
      <c r="TK37" s="1254"/>
      <c r="TL37" s="1254"/>
      <c r="TM37" s="1254"/>
      <c r="TN37" s="1254"/>
      <c r="TO37" s="1254"/>
      <c r="TP37" s="1254"/>
      <c r="TQ37" s="1254"/>
      <c r="TR37" s="1254"/>
      <c r="TS37" s="1254"/>
      <c r="TT37" s="1254"/>
      <c r="TU37" s="1254"/>
      <c r="TV37" s="1254"/>
      <c r="TW37" s="1254"/>
      <c r="TX37" s="1254"/>
      <c r="TY37" s="1254"/>
      <c r="TZ37" s="1254"/>
      <c r="UA37" s="1254"/>
      <c r="UB37" s="1254"/>
      <c r="UC37" s="1254"/>
      <c r="UD37" s="1254"/>
      <c r="UE37" s="1254"/>
      <c r="UF37" s="1254"/>
      <c r="UG37" s="1254"/>
      <c r="UH37" s="1254"/>
      <c r="UI37" s="1254"/>
      <c r="UJ37" s="1254"/>
      <c r="UK37" s="1254"/>
      <c r="UL37" s="1254"/>
      <c r="UM37" s="1254"/>
      <c r="UN37" s="1254"/>
      <c r="UO37" s="1254"/>
      <c r="UP37" s="1254"/>
      <c r="UQ37" s="1254"/>
      <c r="UR37" s="1254"/>
      <c r="US37" s="1254"/>
      <c r="UT37" s="1254"/>
      <c r="UU37" s="1254"/>
      <c r="UV37" s="1254"/>
      <c r="UW37" s="1254"/>
      <c r="UX37" s="1254"/>
      <c r="UY37" s="1254"/>
      <c r="UZ37" s="1254"/>
      <c r="VA37" s="1254"/>
      <c r="VB37" s="1254"/>
      <c r="VC37" s="1254"/>
      <c r="VD37" s="1254"/>
      <c r="VE37" s="1254"/>
      <c r="VF37" s="1254"/>
      <c r="VG37" s="1254"/>
      <c r="VH37" s="1254"/>
      <c r="VI37" s="1254"/>
      <c r="VJ37" s="1254"/>
      <c r="VK37" s="1254"/>
      <c r="VL37" s="1254"/>
      <c r="VM37" s="1254"/>
      <c r="VN37" s="1254"/>
      <c r="VO37" s="1254"/>
      <c r="VP37" s="1254"/>
      <c r="VQ37" s="1254"/>
      <c r="VR37" s="1254"/>
      <c r="VS37" s="1254"/>
      <c r="VT37" s="1254"/>
      <c r="VU37" s="1254"/>
      <c r="VV37" s="1254"/>
      <c r="VW37" s="1254"/>
      <c r="VX37" s="1254"/>
      <c r="VY37" s="1254"/>
      <c r="VZ37" s="1254"/>
      <c r="WA37" s="1254"/>
      <c r="WB37" s="1254"/>
      <c r="WC37" s="1254"/>
      <c r="WD37" s="1254"/>
      <c r="WE37" s="1254"/>
      <c r="WF37" s="1254"/>
      <c r="WG37" s="1254"/>
      <c r="WH37" s="1254"/>
      <c r="WI37" s="1254"/>
      <c r="WJ37" s="1254"/>
      <c r="WK37" s="1254"/>
      <c r="WL37" s="1254"/>
      <c r="WM37" s="1254"/>
      <c r="WN37" s="1254"/>
      <c r="WO37" s="1254"/>
      <c r="WP37" s="1254"/>
      <c r="WQ37" s="1254"/>
      <c r="WR37" s="1254"/>
      <c r="WS37" s="1254"/>
      <c r="WT37" s="1254"/>
      <c r="WU37" s="1254"/>
      <c r="WV37" s="1254"/>
      <c r="WW37" s="1254"/>
      <c r="WX37" s="1254"/>
      <c r="WY37" s="1254"/>
      <c r="WZ37" s="1254"/>
      <c r="XA37" s="1254"/>
      <c r="XB37" s="1254"/>
      <c r="XC37" s="1254"/>
      <c r="XD37" s="1254"/>
      <c r="XE37" s="1254"/>
      <c r="XF37" s="1254"/>
      <c r="XG37" s="1254"/>
      <c r="XH37" s="1254"/>
      <c r="XI37" s="1254"/>
      <c r="XJ37" s="1254"/>
      <c r="XK37" s="1254"/>
      <c r="XL37" s="1254"/>
      <c r="XM37" s="1254"/>
      <c r="XN37" s="1254"/>
      <c r="XO37" s="1254"/>
      <c r="XP37" s="1254"/>
      <c r="XQ37" s="1254"/>
      <c r="XR37" s="1254"/>
      <c r="XS37" s="1254"/>
      <c r="XT37" s="1254"/>
      <c r="XU37" s="1254"/>
      <c r="XV37" s="1254"/>
      <c r="XW37" s="1254"/>
      <c r="XX37" s="1254"/>
      <c r="XY37" s="1254"/>
      <c r="XZ37" s="1254"/>
      <c r="YA37" s="1254"/>
      <c r="YB37" s="1254"/>
      <c r="YC37" s="1254"/>
      <c r="YD37" s="1254"/>
      <c r="YE37" s="1254"/>
      <c r="YF37" s="1254"/>
      <c r="YG37" s="1254"/>
      <c r="YH37" s="1254"/>
      <c r="YI37" s="1254"/>
      <c r="YJ37" s="1254"/>
      <c r="YK37" s="1254"/>
      <c r="YL37" s="1254"/>
      <c r="YM37" s="1254"/>
      <c r="YN37" s="1254"/>
      <c r="YO37" s="1254"/>
      <c r="YP37" s="1254"/>
      <c r="YQ37" s="1254"/>
      <c r="YR37" s="1254"/>
      <c r="YS37" s="1254"/>
      <c r="YT37" s="1254"/>
      <c r="YU37" s="1254"/>
      <c r="YV37" s="1254"/>
      <c r="YW37" s="1254"/>
      <c r="YX37" s="1254"/>
      <c r="YY37" s="1254"/>
      <c r="YZ37" s="1254"/>
      <c r="ZA37" s="1254"/>
      <c r="ZB37" s="1254"/>
      <c r="ZC37" s="1254"/>
      <c r="ZD37" s="1254"/>
      <c r="ZE37" s="1254"/>
      <c r="ZF37" s="1254"/>
      <c r="ZG37" s="1254"/>
      <c r="ZH37" s="1254"/>
      <c r="ZI37" s="1254"/>
      <c r="ZJ37" s="1254"/>
      <c r="ZK37" s="1254"/>
      <c r="ZL37" s="1254"/>
      <c r="ZM37" s="1254"/>
      <c r="ZN37" s="1254"/>
      <c r="ZO37" s="1254"/>
      <c r="ZP37" s="1254"/>
      <c r="ZQ37" s="1254"/>
      <c r="ZR37" s="1254"/>
      <c r="ZS37" s="1254"/>
      <c r="ZT37" s="1254"/>
      <c r="ZU37" s="1254"/>
      <c r="ZV37" s="1254"/>
      <c r="ZW37" s="1254"/>
      <c r="ZX37" s="1254"/>
      <c r="ZY37" s="1254"/>
      <c r="ZZ37" s="1254"/>
      <c r="AAA37" s="1254"/>
      <c r="AAB37" s="1254"/>
      <c r="AAC37" s="1254"/>
      <c r="AAD37" s="1254"/>
      <c r="AAE37" s="1254"/>
      <c r="AAF37" s="1254"/>
      <c r="AAG37" s="1254"/>
      <c r="AAH37" s="1254"/>
      <c r="AAI37" s="1254"/>
      <c r="AAJ37" s="1254"/>
      <c r="AAK37" s="1254"/>
      <c r="AAL37" s="1254"/>
      <c r="AAM37" s="1254"/>
      <c r="AAN37" s="1254"/>
      <c r="AAO37" s="1254"/>
      <c r="AAP37" s="1254"/>
      <c r="AAQ37" s="1254"/>
      <c r="AAR37" s="1254"/>
      <c r="AAS37" s="1254"/>
      <c r="AAT37" s="1254"/>
      <c r="AAU37" s="1254"/>
      <c r="AAV37" s="1254"/>
      <c r="AAW37" s="1254"/>
      <c r="AAX37" s="1254"/>
      <c r="AAY37" s="1254"/>
      <c r="AAZ37" s="1254"/>
      <c r="ABA37" s="1254"/>
      <c r="ABB37" s="1254"/>
      <c r="ABC37" s="1254"/>
      <c r="ABD37" s="1254"/>
      <c r="ABE37" s="1254"/>
      <c r="ABF37" s="1254"/>
      <c r="ABG37" s="1254"/>
      <c r="ABH37" s="1254"/>
      <c r="ABI37" s="1254"/>
      <c r="ABJ37" s="1254"/>
      <c r="ABK37" s="1254"/>
      <c r="ABL37" s="1254"/>
      <c r="ABM37" s="1254"/>
      <c r="ABN37" s="1254"/>
      <c r="ABO37" s="1254"/>
      <c r="ABP37" s="1254"/>
      <c r="ABQ37" s="1254"/>
      <c r="ABR37" s="1254"/>
      <c r="ABS37" s="1254"/>
      <c r="ABT37" s="1254"/>
      <c r="ABU37" s="1254"/>
      <c r="ABV37" s="1254"/>
      <c r="ABW37" s="1254"/>
      <c r="ABX37" s="1254"/>
      <c r="ABY37" s="1254"/>
      <c r="ABZ37" s="1254"/>
      <c r="ACA37" s="1254"/>
      <c r="ACB37" s="1254"/>
      <c r="ACC37" s="1254"/>
      <c r="ACD37" s="1254"/>
      <c r="ACE37" s="1254"/>
      <c r="ACF37" s="1254"/>
      <c r="ACG37" s="1254"/>
      <c r="ACH37" s="1254"/>
      <c r="ACI37" s="1254"/>
      <c r="ACJ37" s="1254"/>
      <c r="ACK37" s="1254"/>
      <c r="ACL37" s="1254"/>
      <c r="ACM37" s="1254"/>
      <c r="ACN37" s="1254"/>
      <c r="ACO37" s="1254"/>
      <c r="ACP37" s="1254"/>
      <c r="ACQ37" s="1254"/>
      <c r="ACR37" s="1254"/>
      <c r="ACS37" s="1254"/>
      <c r="ACT37" s="1254"/>
      <c r="ACU37" s="1254"/>
      <c r="ACV37" s="1254"/>
      <c r="ACW37" s="1254"/>
      <c r="ACX37" s="1254"/>
      <c r="ACY37" s="1254"/>
      <c r="ACZ37" s="1254"/>
      <c r="ADA37" s="1254"/>
      <c r="ADB37" s="1254"/>
      <c r="ADC37" s="1254"/>
      <c r="ADD37" s="1254"/>
      <c r="ADE37" s="1254"/>
      <c r="ADF37" s="1254"/>
      <c r="ADG37" s="1254"/>
      <c r="ADH37" s="1254"/>
      <c r="ADI37" s="1254"/>
      <c r="ADJ37" s="1254"/>
      <c r="ADK37" s="1254"/>
      <c r="ADL37" s="1254"/>
      <c r="ADM37" s="1254"/>
      <c r="ADN37" s="1254"/>
      <c r="ADO37" s="1254"/>
      <c r="ADP37" s="1254"/>
      <c r="ADQ37" s="1254"/>
      <c r="ADR37" s="1254"/>
      <c r="ADS37" s="1254"/>
      <c r="ADT37" s="1254"/>
      <c r="ADU37" s="1254"/>
      <c r="ADV37" s="1254"/>
      <c r="ADW37" s="1254"/>
      <c r="ADX37" s="1254"/>
      <c r="ADY37" s="1254"/>
      <c r="ADZ37" s="1254"/>
      <c r="AEA37" s="1254"/>
      <c r="AEB37" s="1254"/>
      <c r="AEC37" s="1254"/>
      <c r="AED37" s="1254"/>
      <c r="AEE37" s="1254"/>
      <c r="AEF37" s="1254"/>
      <c r="AEG37" s="1254"/>
      <c r="AEH37" s="1254"/>
      <c r="AEI37" s="1254"/>
      <c r="AEJ37" s="1254"/>
      <c r="AEK37" s="1254"/>
      <c r="AEL37" s="1254"/>
      <c r="AEM37" s="1254"/>
      <c r="AEN37" s="1254"/>
      <c r="AEO37" s="1254"/>
      <c r="AEP37" s="1254"/>
      <c r="AEQ37" s="1254"/>
      <c r="AER37" s="1254"/>
      <c r="AES37" s="1254"/>
      <c r="AET37" s="1254"/>
      <c r="AEU37" s="1254"/>
      <c r="AEV37" s="1254"/>
      <c r="AEW37" s="1254"/>
      <c r="AEX37" s="1254"/>
      <c r="AEY37" s="1254"/>
      <c r="AEZ37" s="1254"/>
      <c r="AFA37" s="1254"/>
      <c r="AFB37" s="1254"/>
      <c r="AFC37" s="1254"/>
      <c r="AFD37" s="1254"/>
      <c r="AFE37" s="1254"/>
      <c r="AFF37" s="1254"/>
      <c r="AFG37" s="1254"/>
      <c r="AFH37" s="1254"/>
      <c r="AFI37" s="1254"/>
      <c r="AFJ37" s="1254"/>
      <c r="AFK37" s="1254"/>
      <c r="AFL37" s="1254"/>
      <c r="AFM37" s="1254"/>
      <c r="AFN37" s="1254"/>
      <c r="AFO37" s="1254"/>
      <c r="AFP37" s="1254"/>
      <c r="AFQ37" s="1254"/>
      <c r="AFR37" s="1254"/>
      <c r="AFS37" s="1254"/>
      <c r="AFT37" s="1254"/>
      <c r="AFU37" s="1254"/>
      <c r="AFV37" s="1254"/>
      <c r="AFW37" s="1254"/>
      <c r="AFX37" s="1254"/>
      <c r="AFY37" s="1254"/>
      <c r="AFZ37" s="1254"/>
      <c r="AGA37" s="1254"/>
      <c r="AGB37" s="1254"/>
      <c r="AGC37" s="1254"/>
      <c r="AGD37" s="1254"/>
      <c r="AGE37" s="1254"/>
      <c r="AGF37" s="1254"/>
      <c r="AGG37" s="1254"/>
      <c r="AGH37" s="1254"/>
      <c r="AGI37" s="1254"/>
      <c r="AGJ37" s="1254"/>
      <c r="AGK37" s="1254"/>
      <c r="AGL37" s="1254"/>
      <c r="AGM37" s="1254"/>
      <c r="AGN37" s="1254"/>
      <c r="AGO37" s="1254"/>
      <c r="AGP37" s="1254"/>
      <c r="AGQ37" s="1254"/>
      <c r="AGR37" s="1254"/>
      <c r="AGS37" s="1254"/>
      <c r="AGT37" s="1254"/>
      <c r="AGU37" s="1254"/>
      <c r="AGV37" s="1254"/>
      <c r="AGW37" s="1254"/>
      <c r="AGX37" s="1254"/>
      <c r="AGY37" s="1254"/>
      <c r="AGZ37" s="1254"/>
      <c r="AHA37" s="1254"/>
      <c r="AHB37" s="1254"/>
      <c r="AHC37" s="1254"/>
      <c r="AHD37" s="1254"/>
      <c r="AHE37" s="1254"/>
      <c r="AHF37" s="1254"/>
      <c r="AHG37" s="1254"/>
      <c r="AHH37" s="1254"/>
      <c r="AHI37" s="1254"/>
      <c r="AHJ37" s="1254"/>
      <c r="AHK37" s="1254"/>
      <c r="AHL37" s="1254"/>
      <c r="AHM37" s="1254"/>
      <c r="AHN37" s="1254"/>
      <c r="AHO37" s="1254"/>
      <c r="AHP37" s="1254"/>
      <c r="AHQ37" s="1254"/>
      <c r="AHR37" s="1254"/>
      <c r="AHS37" s="1254"/>
      <c r="AHT37" s="1254"/>
      <c r="AHU37" s="1254"/>
      <c r="AHV37" s="1254"/>
      <c r="AHW37" s="1254"/>
      <c r="AHX37" s="1254"/>
      <c r="AHY37" s="1254"/>
      <c r="AHZ37" s="1254"/>
      <c r="AIA37" s="1254"/>
      <c r="AIB37" s="1254"/>
      <c r="AIC37" s="1254"/>
      <c r="AID37" s="1254"/>
      <c r="AIE37" s="1254"/>
      <c r="AIF37" s="1254"/>
      <c r="AIG37" s="1254"/>
      <c r="AIH37" s="1254"/>
      <c r="AII37" s="1254"/>
      <c r="AIJ37" s="1254"/>
      <c r="AIK37" s="1254"/>
      <c r="AIL37" s="1254"/>
      <c r="AIM37" s="1254"/>
      <c r="AIN37" s="1254"/>
      <c r="AIO37" s="1254"/>
      <c r="AIP37" s="1254"/>
      <c r="AIQ37" s="1254"/>
      <c r="AIR37" s="1254"/>
      <c r="AIS37" s="1254"/>
      <c r="AIT37" s="1254"/>
      <c r="AIU37" s="1254"/>
      <c r="AIV37" s="1254"/>
      <c r="AIW37" s="1254"/>
      <c r="AIX37" s="1254"/>
      <c r="AIY37" s="1254"/>
      <c r="AIZ37" s="1254"/>
      <c r="AJA37" s="1254"/>
      <c r="AJB37" s="1254"/>
      <c r="AJC37" s="1254"/>
      <c r="AJD37" s="1254"/>
      <c r="AJE37" s="1254"/>
      <c r="AJF37" s="1254"/>
      <c r="AJG37" s="1254"/>
      <c r="AJH37" s="1254"/>
      <c r="AJI37" s="1254"/>
      <c r="AJJ37" s="1254"/>
      <c r="AJK37" s="1254"/>
      <c r="AJL37" s="1254"/>
      <c r="AJM37" s="1254"/>
      <c r="AJN37" s="1254"/>
      <c r="AJO37" s="1254"/>
      <c r="AJP37" s="1254"/>
      <c r="AJQ37" s="1254"/>
      <c r="AJR37" s="1254"/>
      <c r="AJS37" s="1254"/>
      <c r="AJT37" s="1254"/>
      <c r="AJU37" s="1254"/>
      <c r="AJV37" s="1254"/>
      <c r="AJW37" s="1254"/>
      <c r="AJX37" s="1254"/>
      <c r="AJY37" s="1254"/>
      <c r="AJZ37" s="1254"/>
      <c r="AKA37" s="1254"/>
      <c r="AKB37" s="1254"/>
      <c r="AKC37" s="1254"/>
      <c r="AKD37" s="1254"/>
      <c r="AKE37" s="1254"/>
      <c r="AKF37" s="1254"/>
      <c r="AKG37" s="1254"/>
      <c r="AKH37" s="1254"/>
      <c r="AKI37" s="1254"/>
      <c r="AKJ37" s="1254"/>
      <c r="AKK37" s="1254"/>
      <c r="AKL37" s="1254"/>
      <c r="AKM37" s="1254"/>
      <c r="AKN37" s="1254"/>
      <c r="AKO37" s="1254"/>
      <c r="AKP37" s="1254"/>
      <c r="AKQ37" s="1254"/>
      <c r="AKR37" s="1254"/>
      <c r="AKS37" s="1254"/>
      <c r="AKT37" s="1254"/>
      <c r="AKU37" s="1254"/>
      <c r="AKV37" s="1254"/>
      <c r="AKW37" s="1254"/>
      <c r="AKX37" s="1254"/>
      <c r="AKY37" s="1254"/>
      <c r="AKZ37" s="1254"/>
      <c r="ALA37" s="1254"/>
      <c r="ALB37" s="1254"/>
      <c r="ALC37" s="1254"/>
      <c r="ALD37" s="1254"/>
      <c r="ALE37" s="1254"/>
      <c r="ALF37" s="1254"/>
      <c r="ALG37" s="1254"/>
      <c r="ALH37" s="1254"/>
      <c r="ALI37" s="1254"/>
      <c r="ALJ37" s="1254"/>
      <c r="ALK37" s="1254"/>
      <c r="ALL37" s="1254"/>
      <c r="ALM37" s="1254"/>
      <c r="ALN37" s="1254"/>
      <c r="ALO37" s="1254"/>
      <c r="ALP37" s="1254"/>
      <c r="ALQ37" s="1254"/>
      <c r="ALR37" s="1254"/>
      <c r="ALS37" s="1254"/>
      <c r="ALT37" s="1254"/>
      <c r="ALU37" s="1254"/>
      <c r="ALV37" s="1254"/>
      <c r="ALW37" s="1254"/>
      <c r="ALX37" s="1254"/>
      <c r="ALY37" s="1254"/>
      <c r="ALZ37" s="1254"/>
      <c r="AMA37" s="1254"/>
      <c r="AMB37" s="1254"/>
      <c r="AMC37" s="1254"/>
      <c r="AMD37" s="1254"/>
      <c r="AME37" s="1254"/>
      <c r="AMF37" s="1254"/>
      <c r="AMG37" s="1254"/>
      <c r="AMH37" s="1254"/>
      <c r="AMI37" s="1254"/>
      <c r="AMJ37" s="1254"/>
      <c r="AMK37" s="1254"/>
    </row>
    <row r="38" spans="1:1025" ht="56.25" customHeight="1">
      <c r="A38" s="1314" t="s">
        <v>8493</v>
      </c>
      <c r="B38" s="2336"/>
      <c r="C38" s="1293"/>
      <c r="D38" s="1294">
        <v>4</v>
      </c>
      <c r="E38" s="1295" t="s">
        <v>1674</v>
      </c>
      <c r="F38" s="1286" t="s">
        <v>8513</v>
      </c>
      <c r="G38" s="1285">
        <v>90</v>
      </c>
      <c r="H38" s="1285" t="s">
        <v>2803</v>
      </c>
      <c r="I38" s="1285">
        <v>33</v>
      </c>
      <c r="J38" s="1285" t="s">
        <v>2783</v>
      </c>
      <c r="K38" s="2333"/>
      <c r="L38" s="1285">
        <v>1.3</v>
      </c>
      <c r="M38" s="1296" t="s">
        <v>575</v>
      </c>
      <c r="N38" s="1803">
        <v>27850</v>
      </c>
      <c r="O38" s="82">
        <v>30080</v>
      </c>
      <c r="P38" s="1239"/>
      <c r="Q38" s="1239"/>
      <c r="R38" s="1161"/>
      <c r="S38" s="1806"/>
      <c r="T38" s="1284"/>
      <c r="U38" s="1239"/>
      <c r="V38" s="1239"/>
      <c r="W38" s="1239"/>
      <c r="X38" s="1239"/>
      <c r="Y38" s="1239"/>
      <c r="Z38" s="1254"/>
      <c r="AA38" s="1254"/>
      <c r="AB38" s="1254"/>
      <c r="AC38" s="1254"/>
      <c r="AD38" s="1254"/>
      <c r="AE38" s="1254"/>
      <c r="AF38" s="1254"/>
      <c r="AG38" s="1254"/>
      <c r="AH38" s="1254"/>
      <c r="AI38" s="1254"/>
      <c r="AJ38" s="1254"/>
      <c r="AK38" s="1254"/>
      <c r="AL38" s="1254"/>
      <c r="AM38" s="1254"/>
      <c r="AN38" s="1254"/>
      <c r="AO38" s="1254"/>
      <c r="AP38" s="1254"/>
      <c r="AQ38" s="1254"/>
      <c r="AR38" s="1254"/>
      <c r="AS38" s="1254"/>
      <c r="AT38" s="1254"/>
      <c r="AU38" s="1254"/>
      <c r="AV38" s="1254"/>
      <c r="AW38" s="1254"/>
      <c r="AX38" s="1254"/>
      <c r="AY38" s="1254"/>
      <c r="AZ38" s="1254"/>
      <c r="BA38" s="1254"/>
      <c r="BB38" s="1254"/>
      <c r="BC38" s="1254"/>
      <c r="BD38" s="1254"/>
      <c r="BE38" s="1254"/>
      <c r="BF38" s="1254"/>
      <c r="BG38" s="1254"/>
      <c r="BH38" s="1254"/>
      <c r="BI38" s="1254"/>
      <c r="BJ38" s="1254"/>
      <c r="BK38" s="1254"/>
      <c r="BL38" s="1254"/>
      <c r="BM38" s="1254"/>
      <c r="BN38" s="1254"/>
      <c r="BO38" s="1254"/>
      <c r="BP38" s="1254"/>
      <c r="BQ38" s="1254"/>
      <c r="BR38" s="1254"/>
      <c r="BS38" s="1254"/>
      <c r="BT38" s="1254"/>
      <c r="BU38" s="1254"/>
      <c r="BV38" s="1254"/>
      <c r="BW38" s="1254"/>
      <c r="BX38" s="1254"/>
      <c r="BY38" s="1254"/>
      <c r="BZ38" s="1254"/>
      <c r="CA38" s="1254"/>
      <c r="CB38" s="1254"/>
      <c r="CC38" s="1254"/>
      <c r="CD38" s="1254"/>
      <c r="CE38" s="1254"/>
      <c r="CF38" s="1254"/>
      <c r="CG38" s="1254"/>
      <c r="CH38" s="1254"/>
      <c r="CI38" s="1254"/>
      <c r="CJ38" s="1254"/>
      <c r="CK38" s="1254"/>
      <c r="CL38" s="1254"/>
      <c r="CM38" s="1254"/>
      <c r="CN38" s="1254"/>
      <c r="CO38" s="1254"/>
      <c r="CP38" s="1254"/>
      <c r="CQ38" s="1254"/>
      <c r="CR38" s="1254"/>
      <c r="CS38" s="1254"/>
      <c r="CT38" s="1254"/>
      <c r="CU38" s="1254"/>
      <c r="CV38" s="1254"/>
      <c r="CW38" s="1254"/>
      <c r="CX38" s="1254"/>
      <c r="CY38" s="1254"/>
      <c r="CZ38" s="1254"/>
      <c r="DA38" s="1254"/>
      <c r="DB38" s="1254"/>
      <c r="DC38" s="1254"/>
      <c r="DD38" s="1254"/>
      <c r="DE38" s="1254"/>
      <c r="DF38" s="1254"/>
      <c r="DG38" s="1254"/>
      <c r="DH38" s="1254"/>
      <c r="DI38" s="1254"/>
      <c r="DJ38" s="1254"/>
      <c r="DK38" s="1254"/>
      <c r="DL38" s="1254"/>
      <c r="DM38" s="1254"/>
      <c r="DN38" s="1254"/>
      <c r="DO38" s="1254"/>
      <c r="DP38" s="1254"/>
      <c r="DQ38" s="1254"/>
      <c r="DR38" s="1254"/>
      <c r="DS38" s="1254"/>
      <c r="DT38" s="1254"/>
      <c r="DU38" s="1254"/>
      <c r="DV38" s="1254"/>
      <c r="DW38" s="1254"/>
      <c r="DX38" s="1254"/>
      <c r="DY38" s="1254"/>
      <c r="DZ38" s="1254"/>
      <c r="EA38" s="1254"/>
      <c r="EB38" s="1254"/>
      <c r="EC38" s="1254"/>
      <c r="ED38" s="1254"/>
      <c r="EE38" s="1254"/>
      <c r="EF38" s="1254"/>
      <c r="EG38" s="1254"/>
      <c r="EH38" s="1254"/>
      <c r="EI38" s="1254"/>
      <c r="EJ38" s="1254"/>
      <c r="EK38" s="1254"/>
      <c r="EL38" s="1254"/>
      <c r="EM38" s="1254"/>
      <c r="EN38" s="1254"/>
      <c r="EO38" s="1254"/>
      <c r="EP38" s="1254"/>
      <c r="EQ38" s="1254"/>
      <c r="ER38" s="1254"/>
      <c r="ES38" s="1254"/>
      <c r="ET38" s="1254"/>
      <c r="EU38" s="1254"/>
      <c r="EV38" s="1254"/>
      <c r="EW38" s="1254"/>
      <c r="EX38" s="1254"/>
      <c r="EY38" s="1254"/>
      <c r="EZ38" s="1254"/>
      <c r="FA38" s="1254"/>
      <c r="FB38" s="1254"/>
      <c r="FC38" s="1254"/>
      <c r="FD38" s="1254"/>
      <c r="FE38" s="1254"/>
      <c r="FF38" s="1254"/>
      <c r="FG38" s="1254"/>
      <c r="FH38" s="1254"/>
      <c r="FI38" s="1254"/>
      <c r="FJ38" s="1254"/>
      <c r="FK38" s="1254"/>
      <c r="FL38" s="1254"/>
      <c r="FM38" s="1254"/>
      <c r="FN38" s="1254"/>
      <c r="FO38" s="1254"/>
      <c r="FP38" s="1254"/>
      <c r="FQ38" s="1254"/>
      <c r="FR38" s="1254"/>
      <c r="FS38" s="1254"/>
      <c r="FT38" s="1254"/>
      <c r="FU38" s="1254"/>
      <c r="FV38" s="1254"/>
      <c r="FW38" s="1254"/>
      <c r="FX38" s="1254"/>
      <c r="FY38" s="1254"/>
      <c r="FZ38" s="1254"/>
      <c r="GA38" s="1254"/>
      <c r="GB38" s="1254"/>
      <c r="GC38" s="1254"/>
      <c r="GD38" s="1254"/>
      <c r="GE38" s="1254"/>
      <c r="GF38" s="1254"/>
      <c r="GG38" s="1254"/>
      <c r="GH38" s="1254"/>
      <c r="GI38" s="1254"/>
      <c r="GJ38" s="1254"/>
      <c r="GK38" s="1254"/>
      <c r="GL38" s="1254"/>
      <c r="GM38" s="1254"/>
      <c r="GN38" s="1254"/>
      <c r="GO38" s="1254"/>
      <c r="GP38" s="1254"/>
      <c r="GQ38" s="1254"/>
      <c r="GR38" s="1254"/>
      <c r="GS38" s="1254"/>
      <c r="GT38" s="1254"/>
      <c r="GU38" s="1254"/>
      <c r="GV38" s="1254"/>
      <c r="GW38" s="1254"/>
      <c r="GX38" s="1254"/>
      <c r="GY38" s="1254"/>
      <c r="GZ38" s="1254"/>
      <c r="HA38" s="1254"/>
      <c r="HB38" s="1254"/>
      <c r="HC38" s="1254"/>
      <c r="HD38" s="1254"/>
      <c r="HE38" s="1254"/>
      <c r="HF38" s="1254"/>
      <c r="HG38" s="1254"/>
      <c r="HH38" s="1254"/>
      <c r="HI38" s="1254"/>
      <c r="HJ38" s="1254"/>
      <c r="HK38" s="1254"/>
      <c r="HL38" s="1254"/>
      <c r="HM38" s="1254"/>
      <c r="HN38" s="1254"/>
      <c r="HO38" s="1254"/>
      <c r="HP38" s="1254"/>
      <c r="HQ38" s="1254"/>
      <c r="HR38" s="1254"/>
      <c r="HS38" s="1254"/>
      <c r="HT38" s="1254"/>
      <c r="HU38" s="1254"/>
      <c r="HV38" s="1254"/>
      <c r="HW38" s="1254"/>
      <c r="HX38" s="1254"/>
      <c r="HY38" s="1254"/>
      <c r="HZ38" s="1254"/>
      <c r="IA38" s="1254"/>
      <c r="IB38" s="1254"/>
      <c r="IC38" s="1254"/>
      <c r="ID38" s="1254"/>
      <c r="IE38" s="1254"/>
      <c r="IF38" s="1254"/>
      <c r="IG38" s="1254"/>
      <c r="IH38" s="1254"/>
      <c r="II38" s="1254"/>
      <c r="IJ38" s="1254"/>
      <c r="IK38" s="1254"/>
      <c r="IL38" s="1254"/>
      <c r="IM38" s="1254"/>
      <c r="IN38" s="1254"/>
      <c r="IO38" s="1254"/>
      <c r="IP38" s="1254"/>
      <c r="IQ38" s="1254"/>
      <c r="IR38" s="1254"/>
      <c r="IS38" s="1254"/>
      <c r="IT38" s="1254"/>
      <c r="IU38" s="1254"/>
      <c r="IV38" s="1254"/>
      <c r="IW38" s="1254"/>
      <c r="IX38" s="1254"/>
      <c r="IY38" s="1254"/>
      <c r="IZ38" s="1254"/>
      <c r="JA38" s="1254"/>
      <c r="JB38" s="1254"/>
      <c r="JC38" s="1254"/>
      <c r="JD38" s="1254"/>
      <c r="JE38" s="1254"/>
      <c r="JF38" s="1254"/>
      <c r="JG38" s="1254"/>
      <c r="JH38" s="1254"/>
      <c r="JI38" s="1254"/>
      <c r="JJ38" s="1254"/>
      <c r="JK38" s="1254"/>
      <c r="JL38" s="1254"/>
      <c r="JM38" s="1254"/>
      <c r="JN38" s="1254"/>
      <c r="JO38" s="1254"/>
      <c r="JP38" s="1254"/>
      <c r="JQ38" s="1254"/>
      <c r="JR38" s="1254"/>
      <c r="JS38" s="1254"/>
      <c r="JT38" s="1254"/>
      <c r="JU38" s="1254"/>
      <c r="JV38" s="1254"/>
      <c r="JW38" s="1254"/>
      <c r="JX38" s="1254"/>
      <c r="JY38" s="1254"/>
      <c r="JZ38" s="1254"/>
      <c r="KA38" s="1254"/>
      <c r="KB38" s="1254"/>
      <c r="KC38" s="1254"/>
      <c r="KD38" s="1254"/>
      <c r="KE38" s="1254"/>
      <c r="KF38" s="1254"/>
      <c r="KG38" s="1254"/>
      <c r="KH38" s="1254"/>
      <c r="KI38" s="1254"/>
      <c r="KJ38" s="1254"/>
      <c r="KK38" s="1254"/>
      <c r="KL38" s="1254"/>
      <c r="KM38" s="1254"/>
      <c r="KN38" s="1254"/>
      <c r="KO38" s="1254"/>
      <c r="KP38" s="1254"/>
      <c r="KQ38" s="1254"/>
      <c r="KR38" s="1254"/>
      <c r="KS38" s="1254"/>
      <c r="KT38" s="1254"/>
      <c r="KU38" s="1254"/>
      <c r="KV38" s="1254"/>
      <c r="KW38" s="1254"/>
      <c r="KX38" s="1254"/>
      <c r="KY38" s="1254"/>
      <c r="KZ38" s="1254"/>
      <c r="LA38" s="1254"/>
      <c r="LB38" s="1254"/>
      <c r="LC38" s="1254"/>
      <c r="LD38" s="1254"/>
      <c r="LE38" s="1254"/>
      <c r="LF38" s="1254"/>
      <c r="LG38" s="1254"/>
      <c r="LH38" s="1254"/>
      <c r="LI38" s="1254"/>
      <c r="LJ38" s="1254"/>
      <c r="LK38" s="1254"/>
      <c r="LL38" s="1254"/>
      <c r="LM38" s="1254"/>
      <c r="LN38" s="1254"/>
      <c r="LO38" s="1254"/>
      <c r="LP38" s="1254"/>
      <c r="LQ38" s="1254"/>
      <c r="LR38" s="1254"/>
      <c r="LS38" s="1254"/>
      <c r="LT38" s="1254"/>
      <c r="LU38" s="1254"/>
      <c r="LV38" s="1254"/>
      <c r="LW38" s="1254"/>
      <c r="LX38" s="1254"/>
      <c r="LY38" s="1254"/>
      <c r="LZ38" s="1254"/>
      <c r="MA38" s="1254"/>
      <c r="MB38" s="1254"/>
      <c r="MC38" s="1254"/>
      <c r="MD38" s="1254"/>
      <c r="ME38" s="1254"/>
      <c r="MF38" s="1254"/>
      <c r="MG38" s="1254"/>
      <c r="MH38" s="1254"/>
      <c r="MI38" s="1254"/>
      <c r="MJ38" s="1254"/>
      <c r="MK38" s="1254"/>
      <c r="ML38" s="1254"/>
      <c r="MM38" s="1254"/>
      <c r="MN38" s="1254"/>
      <c r="MO38" s="1254"/>
      <c r="MP38" s="1254"/>
      <c r="MQ38" s="1254"/>
      <c r="MR38" s="1254"/>
      <c r="MS38" s="1254"/>
      <c r="MT38" s="1254"/>
      <c r="MU38" s="1254"/>
      <c r="MV38" s="1254"/>
      <c r="MW38" s="1254"/>
      <c r="MX38" s="1254"/>
      <c r="MY38" s="1254"/>
      <c r="MZ38" s="1254"/>
      <c r="NA38" s="1254"/>
      <c r="NB38" s="1254"/>
      <c r="NC38" s="1254"/>
      <c r="ND38" s="1254"/>
      <c r="NE38" s="1254"/>
      <c r="NF38" s="1254"/>
      <c r="NG38" s="1254"/>
      <c r="NH38" s="1254"/>
      <c r="NI38" s="1254"/>
      <c r="NJ38" s="1254"/>
      <c r="NK38" s="1254"/>
      <c r="NL38" s="1254"/>
      <c r="NM38" s="1254"/>
      <c r="NN38" s="1254"/>
      <c r="NO38" s="1254"/>
      <c r="NP38" s="1254"/>
      <c r="NQ38" s="1254"/>
      <c r="NR38" s="1254"/>
      <c r="NS38" s="1254"/>
      <c r="NT38" s="1254"/>
      <c r="NU38" s="1254"/>
      <c r="NV38" s="1254"/>
      <c r="NW38" s="1254"/>
      <c r="NX38" s="1254"/>
      <c r="NY38" s="1254"/>
      <c r="NZ38" s="1254"/>
      <c r="OA38" s="1254"/>
      <c r="OB38" s="1254"/>
      <c r="OC38" s="1254"/>
      <c r="OD38" s="1254"/>
      <c r="OE38" s="1254"/>
      <c r="OF38" s="1254"/>
      <c r="OG38" s="1254"/>
      <c r="OH38" s="1254"/>
      <c r="OI38" s="1254"/>
      <c r="OJ38" s="1254"/>
      <c r="OK38" s="1254"/>
      <c r="OL38" s="1254"/>
      <c r="OM38" s="1254"/>
      <c r="ON38" s="1254"/>
      <c r="OO38" s="1254"/>
      <c r="OP38" s="1254"/>
      <c r="OQ38" s="1254"/>
      <c r="OR38" s="1254"/>
      <c r="OS38" s="1254"/>
      <c r="OT38" s="1254"/>
      <c r="OU38" s="1254"/>
      <c r="OV38" s="1254"/>
      <c r="OW38" s="1254"/>
      <c r="OX38" s="1254"/>
      <c r="OY38" s="1254"/>
      <c r="OZ38" s="1254"/>
      <c r="PA38" s="1254"/>
      <c r="PB38" s="1254"/>
      <c r="PC38" s="1254"/>
      <c r="PD38" s="1254"/>
      <c r="PE38" s="1254"/>
      <c r="PF38" s="1254"/>
      <c r="PG38" s="1254"/>
      <c r="PH38" s="1254"/>
      <c r="PI38" s="1254"/>
      <c r="PJ38" s="1254"/>
      <c r="PK38" s="1254"/>
      <c r="PL38" s="1254"/>
      <c r="PM38" s="1254"/>
      <c r="PN38" s="1254"/>
      <c r="PO38" s="1254"/>
      <c r="PP38" s="1254"/>
      <c r="PQ38" s="1254"/>
      <c r="PR38" s="1254"/>
      <c r="PS38" s="1254"/>
      <c r="PT38" s="1254"/>
      <c r="PU38" s="1254"/>
      <c r="PV38" s="1254"/>
      <c r="PW38" s="1254"/>
      <c r="PX38" s="1254"/>
      <c r="PY38" s="1254"/>
      <c r="PZ38" s="1254"/>
      <c r="QA38" s="1254"/>
      <c r="QB38" s="1254"/>
      <c r="QC38" s="1254"/>
      <c r="QD38" s="1254"/>
      <c r="QE38" s="1254"/>
      <c r="QF38" s="1254"/>
      <c r="QG38" s="1254"/>
      <c r="QH38" s="1254"/>
      <c r="QI38" s="1254"/>
      <c r="QJ38" s="1254"/>
      <c r="QK38" s="1254"/>
      <c r="QL38" s="1254"/>
      <c r="QM38" s="1254"/>
      <c r="QN38" s="1254"/>
      <c r="QO38" s="1254"/>
      <c r="QP38" s="1254"/>
      <c r="QQ38" s="1254"/>
      <c r="QR38" s="1254"/>
      <c r="QS38" s="1254"/>
      <c r="QT38" s="1254"/>
      <c r="QU38" s="1254"/>
      <c r="QV38" s="1254"/>
      <c r="QW38" s="1254"/>
      <c r="QX38" s="1254"/>
      <c r="QY38" s="1254"/>
      <c r="QZ38" s="1254"/>
      <c r="RA38" s="1254"/>
      <c r="RB38" s="1254"/>
      <c r="RC38" s="1254"/>
      <c r="RD38" s="1254"/>
      <c r="RE38" s="1254"/>
      <c r="RF38" s="1254"/>
      <c r="RG38" s="1254"/>
      <c r="RH38" s="1254"/>
      <c r="RI38" s="1254"/>
      <c r="RJ38" s="1254"/>
      <c r="RK38" s="1254"/>
      <c r="RL38" s="1254"/>
      <c r="RM38" s="1254"/>
      <c r="RN38" s="1254"/>
      <c r="RO38" s="1254"/>
      <c r="RP38" s="1254"/>
      <c r="RQ38" s="1254"/>
      <c r="RR38" s="1254"/>
      <c r="RS38" s="1254"/>
      <c r="RT38" s="1254"/>
      <c r="RU38" s="1254"/>
      <c r="RV38" s="1254"/>
      <c r="RW38" s="1254"/>
      <c r="RX38" s="1254"/>
      <c r="RY38" s="1254"/>
      <c r="RZ38" s="1254"/>
      <c r="SA38" s="1254"/>
      <c r="SB38" s="1254"/>
      <c r="SC38" s="1254"/>
      <c r="SD38" s="1254"/>
      <c r="SE38" s="1254"/>
      <c r="SF38" s="1254"/>
      <c r="SG38" s="1254"/>
      <c r="SH38" s="1254"/>
      <c r="SI38" s="1254"/>
      <c r="SJ38" s="1254"/>
      <c r="SK38" s="1254"/>
      <c r="SL38" s="1254"/>
      <c r="SM38" s="1254"/>
      <c r="SN38" s="1254"/>
      <c r="SO38" s="1254"/>
      <c r="SP38" s="1254"/>
      <c r="SQ38" s="1254"/>
      <c r="SR38" s="1254"/>
      <c r="SS38" s="1254"/>
      <c r="ST38" s="1254"/>
      <c r="SU38" s="1254"/>
      <c r="SV38" s="1254"/>
      <c r="SW38" s="1254"/>
      <c r="SX38" s="1254"/>
      <c r="SY38" s="1254"/>
      <c r="SZ38" s="1254"/>
      <c r="TA38" s="1254"/>
      <c r="TB38" s="1254"/>
      <c r="TC38" s="1254"/>
      <c r="TD38" s="1254"/>
      <c r="TE38" s="1254"/>
      <c r="TF38" s="1254"/>
      <c r="TG38" s="1254"/>
      <c r="TH38" s="1254"/>
      <c r="TI38" s="1254"/>
      <c r="TJ38" s="1254"/>
      <c r="TK38" s="1254"/>
      <c r="TL38" s="1254"/>
      <c r="TM38" s="1254"/>
      <c r="TN38" s="1254"/>
      <c r="TO38" s="1254"/>
      <c r="TP38" s="1254"/>
      <c r="TQ38" s="1254"/>
      <c r="TR38" s="1254"/>
      <c r="TS38" s="1254"/>
      <c r="TT38" s="1254"/>
      <c r="TU38" s="1254"/>
      <c r="TV38" s="1254"/>
      <c r="TW38" s="1254"/>
      <c r="TX38" s="1254"/>
      <c r="TY38" s="1254"/>
      <c r="TZ38" s="1254"/>
      <c r="UA38" s="1254"/>
      <c r="UB38" s="1254"/>
      <c r="UC38" s="1254"/>
      <c r="UD38" s="1254"/>
      <c r="UE38" s="1254"/>
      <c r="UF38" s="1254"/>
      <c r="UG38" s="1254"/>
      <c r="UH38" s="1254"/>
      <c r="UI38" s="1254"/>
      <c r="UJ38" s="1254"/>
      <c r="UK38" s="1254"/>
      <c r="UL38" s="1254"/>
      <c r="UM38" s="1254"/>
      <c r="UN38" s="1254"/>
      <c r="UO38" s="1254"/>
      <c r="UP38" s="1254"/>
      <c r="UQ38" s="1254"/>
      <c r="UR38" s="1254"/>
      <c r="US38" s="1254"/>
      <c r="UT38" s="1254"/>
      <c r="UU38" s="1254"/>
      <c r="UV38" s="1254"/>
      <c r="UW38" s="1254"/>
      <c r="UX38" s="1254"/>
      <c r="UY38" s="1254"/>
      <c r="UZ38" s="1254"/>
      <c r="VA38" s="1254"/>
      <c r="VB38" s="1254"/>
      <c r="VC38" s="1254"/>
      <c r="VD38" s="1254"/>
      <c r="VE38" s="1254"/>
      <c r="VF38" s="1254"/>
      <c r="VG38" s="1254"/>
      <c r="VH38" s="1254"/>
      <c r="VI38" s="1254"/>
      <c r="VJ38" s="1254"/>
      <c r="VK38" s="1254"/>
      <c r="VL38" s="1254"/>
      <c r="VM38" s="1254"/>
      <c r="VN38" s="1254"/>
      <c r="VO38" s="1254"/>
      <c r="VP38" s="1254"/>
      <c r="VQ38" s="1254"/>
      <c r="VR38" s="1254"/>
      <c r="VS38" s="1254"/>
      <c r="VT38" s="1254"/>
      <c r="VU38" s="1254"/>
      <c r="VV38" s="1254"/>
      <c r="VW38" s="1254"/>
      <c r="VX38" s="1254"/>
      <c r="VY38" s="1254"/>
      <c r="VZ38" s="1254"/>
      <c r="WA38" s="1254"/>
      <c r="WB38" s="1254"/>
      <c r="WC38" s="1254"/>
      <c r="WD38" s="1254"/>
      <c r="WE38" s="1254"/>
      <c r="WF38" s="1254"/>
      <c r="WG38" s="1254"/>
      <c r="WH38" s="1254"/>
      <c r="WI38" s="1254"/>
      <c r="WJ38" s="1254"/>
      <c r="WK38" s="1254"/>
      <c r="WL38" s="1254"/>
      <c r="WM38" s="1254"/>
      <c r="WN38" s="1254"/>
      <c r="WO38" s="1254"/>
      <c r="WP38" s="1254"/>
      <c r="WQ38" s="1254"/>
      <c r="WR38" s="1254"/>
      <c r="WS38" s="1254"/>
      <c r="WT38" s="1254"/>
      <c r="WU38" s="1254"/>
      <c r="WV38" s="1254"/>
      <c r="WW38" s="1254"/>
      <c r="WX38" s="1254"/>
      <c r="WY38" s="1254"/>
      <c r="WZ38" s="1254"/>
      <c r="XA38" s="1254"/>
      <c r="XB38" s="1254"/>
      <c r="XC38" s="1254"/>
      <c r="XD38" s="1254"/>
      <c r="XE38" s="1254"/>
      <c r="XF38" s="1254"/>
      <c r="XG38" s="1254"/>
      <c r="XH38" s="1254"/>
      <c r="XI38" s="1254"/>
      <c r="XJ38" s="1254"/>
      <c r="XK38" s="1254"/>
      <c r="XL38" s="1254"/>
      <c r="XM38" s="1254"/>
      <c r="XN38" s="1254"/>
      <c r="XO38" s="1254"/>
      <c r="XP38" s="1254"/>
      <c r="XQ38" s="1254"/>
      <c r="XR38" s="1254"/>
      <c r="XS38" s="1254"/>
      <c r="XT38" s="1254"/>
      <c r="XU38" s="1254"/>
      <c r="XV38" s="1254"/>
      <c r="XW38" s="1254"/>
      <c r="XX38" s="1254"/>
      <c r="XY38" s="1254"/>
      <c r="XZ38" s="1254"/>
      <c r="YA38" s="1254"/>
      <c r="YB38" s="1254"/>
      <c r="YC38" s="1254"/>
      <c r="YD38" s="1254"/>
      <c r="YE38" s="1254"/>
      <c r="YF38" s="1254"/>
      <c r="YG38" s="1254"/>
      <c r="YH38" s="1254"/>
      <c r="YI38" s="1254"/>
      <c r="YJ38" s="1254"/>
      <c r="YK38" s="1254"/>
      <c r="YL38" s="1254"/>
      <c r="YM38" s="1254"/>
      <c r="YN38" s="1254"/>
      <c r="YO38" s="1254"/>
      <c r="YP38" s="1254"/>
      <c r="YQ38" s="1254"/>
      <c r="YR38" s="1254"/>
      <c r="YS38" s="1254"/>
      <c r="YT38" s="1254"/>
      <c r="YU38" s="1254"/>
      <c r="YV38" s="1254"/>
      <c r="YW38" s="1254"/>
      <c r="YX38" s="1254"/>
      <c r="YY38" s="1254"/>
      <c r="YZ38" s="1254"/>
      <c r="ZA38" s="1254"/>
      <c r="ZB38" s="1254"/>
      <c r="ZC38" s="1254"/>
      <c r="ZD38" s="1254"/>
      <c r="ZE38" s="1254"/>
      <c r="ZF38" s="1254"/>
      <c r="ZG38" s="1254"/>
      <c r="ZH38" s="1254"/>
      <c r="ZI38" s="1254"/>
      <c r="ZJ38" s="1254"/>
      <c r="ZK38" s="1254"/>
      <c r="ZL38" s="1254"/>
      <c r="ZM38" s="1254"/>
      <c r="ZN38" s="1254"/>
      <c r="ZO38" s="1254"/>
      <c r="ZP38" s="1254"/>
      <c r="ZQ38" s="1254"/>
      <c r="ZR38" s="1254"/>
      <c r="ZS38" s="1254"/>
      <c r="ZT38" s="1254"/>
      <c r="ZU38" s="1254"/>
      <c r="ZV38" s="1254"/>
      <c r="ZW38" s="1254"/>
      <c r="ZX38" s="1254"/>
      <c r="ZY38" s="1254"/>
      <c r="ZZ38" s="1254"/>
      <c r="AAA38" s="1254"/>
      <c r="AAB38" s="1254"/>
      <c r="AAC38" s="1254"/>
      <c r="AAD38" s="1254"/>
      <c r="AAE38" s="1254"/>
      <c r="AAF38" s="1254"/>
      <c r="AAG38" s="1254"/>
      <c r="AAH38" s="1254"/>
      <c r="AAI38" s="1254"/>
      <c r="AAJ38" s="1254"/>
      <c r="AAK38" s="1254"/>
      <c r="AAL38" s="1254"/>
      <c r="AAM38" s="1254"/>
      <c r="AAN38" s="1254"/>
      <c r="AAO38" s="1254"/>
      <c r="AAP38" s="1254"/>
      <c r="AAQ38" s="1254"/>
      <c r="AAR38" s="1254"/>
      <c r="AAS38" s="1254"/>
      <c r="AAT38" s="1254"/>
      <c r="AAU38" s="1254"/>
      <c r="AAV38" s="1254"/>
      <c r="AAW38" s="1254"/>
      <c r="AAX38" s="1254"/>
      <c r="AAY38" s="1254"/>
      <c r="AAZ38" s="1254"/>
      <c r="ABA38" s="1254"/>
      <c r="ABB38" s="1254"/>
      <c r="ABC38" s="1254"/>
      <c r="ABD38" s="1254"/>
      <c r="ABE38" s="1254"/>
      <c r="ABF38" s="1254"/>
      <c r="ABG38" s="1254"/>
      <c r="ABH38" s="1254"/>
      <c r="ABI38" s="1254"/>
      <c r="ABJ38" s="1254"/>
      <c r="ABK38" s="1254"/>
      <c r="ABL38" s="1254"/>
      <c r="ABM38" s="1254"/>
      <c r="ABN38" s="1254"/>
      <c r="ABO38" s="1254"/>
      <c r="ABP38" s="1254"/>
      <c r="ABQ38" s="1254"/>
      <c r="ABR38" s="1254"/>
      <c r="ABS38" s="1254"/>
      <c r="ABT38" s="1254"/>
      <c r="ABU38" s="1254"/>
      <c r="ABV38" s="1254"/>
      <c r="ABW38" s="1254"/>
      <c r="ABX38" s="1254"/>
      <c r="ABY38" s="1254"/>
      <c r="ABZ38" s="1254"/>
      <c r="ACA38" s="1254"/>
      <c r="ACB38" s="1254"/>
      <c r="ACC38" s="1254"/>
      <c r="ACD38" s="1254"/>
      <c r="ACE38" s="1254"/>
      <c r="ACF38" s="1254"/>
      <c r="ACG38" s="1254"/>
      <c r="ACH38" s="1254"/>
      <c r="ACI38" s="1254"/>
      <c r="ACJ38" s="1254"/>
      <c r="ACK38" s="1254"/>
      <c r="ACL38" s="1254"/>
      <c r="ACM38" s="1254"/>
      <c r="ACN38" s="1254"/>
      <c r="ACO38" s="1254"/>
      <c r="ACP38" s="1254"/>
      <c r="ACQ38" s="1254"/>
      <c r="ACR38" s="1254"/>
      <c r="ACS38" s="1254"/>
      <c r="ACT38" s="1254"/>
      <c r="ACU38" s="1254"/>
      <c r="ACV38" s="1254"/>
      <c r="ACW38" s="1254"/>
      <c r="ACX38" s="1254"/>
      <c r="ACY38" s="1254"/>
      <c r="ACZ38" s="1254"/>
      <c r="ADA38" s="1254"/>
      <c r="ADB38" s="1254"/>
      <c r="ADC38" s="1254"/>
      <c r="ADD38" s="1254"/>
      <c r="ADE38" s="1254"/>
      <c r="ADF38" s="1254"/>
      <c r="ADG38" s="1254"/>
      <c r="ADH38" s="1254"/>
      <c r="ADI38" s="1254"/>
      <c r="ADJ38" s="1254"/>
      <c r="ADK38" s="1254"/>
      <c r="ADL38" s="1254"/>
      <c r="ADM38" s="1254"/>
      <c r="ADN38" s="1254"/>
      <c r="ADO38" s="1254"/>
      <c r="ADP38" s="1254"/>
      <c r="ADQ38" s="1254"/>
      <c r="ADR38" s="1254"/>
      <c r="ADS38" s="1254"/>
      <c r="ADT38" s="1254"/>
      <c r="ADU38" s="1254"/>
      <c r="ADV38" s="1254"/>
      <c r="ADW38" s="1254"/>
      <c r="ADX38" s="1254"/>
      <c r="ADY38" s="1254"/>
      <c r="ADZ38" s="1254"/>
      <c r="AEA38" s="1254"/>
      <c r="AEB38" s="1254"/>
      <c r="AEC38" s="1254"/>
      <c r="AED38" s="1254"/>
      <c r="AEE38" s="1254"/>
      <c r="AEF38" s="1254"/>
      <c r="AEG38" s="1254"/>
      <c r="AEH38" s="1254"/>
      <c r="AEI38" s="1254"/>
      <c r="AEJ38" s="1254"/>
      <c r="AEK38" s="1254"/>
      <c r="AEL38" s="1254"/>
      <c r="AEM38" s="1254"/>
      <c r="AEN38" s="1254"/>
      <c r="AEO38" s="1254"/>
      <c r="AEP38" s="1254"/>
      <c r="AEQ38" s="1254"/>
      <c r="AER38" s="1254"/>
      <c r="AES38" s="1254"/>
      <c r="AET38" s="1254"/>
      <c r="AEU38" s="1254"/>
      <c r="AEV38" s="1254"/>
      <c r="AEW38" s="1254"/>
      <c r="AEX38" s="1254"/>
      <c r="AEY38" s="1254"/>
      <c r="AEZ38" s="1254"/>
      <c r="AFA38" s="1254"/>
      <c r="AFB38" s="1254"/>
      <c r="AFC38" s="1254"/>
      <c r="AFD38" s="1254"/>
      <c r="AFE38" s="1254"/>
      <c r="AFF38" s="1254"/>
      <c r="AFG38" s="1254"/>
      <c r="AFH38" s="1254"/>
      <c r="AFI38" s="1254"/>
      <c r="AFJ38" s="1254"/>
      <c r="AFK38" s="1254"/>
      <c r="AFL38" s="1254"/>
      <c r="AFM38" s="1254"/>
      <c r="AFN38" s="1254"/>
      <c r="AFO38" s="1254"/>
      <c r="AFP38" s="1254"/>
      <c r="AFQ38" s="1254"/>
      <c r="AFR38" s="1254"/>
      <c r="AFS38" s="1254"/>
      <c r="AFT38" s="1254"/>
      <c r="AFU38" s="1254"/>
      <c r="AFV38" s="1254"/>
      <c r="AFW38" s="1254"/>
      <c r="AFX38" s="1254"/>
      <c r="AFY38" s="1254"/>
      <c r="AFZ38" s="1254"/>
      <c r="AGA38" s="1254"/>
      <c r="AGB38" s="1254"/>
      <c r="AGC38" s="1254"/>
      <c r="AGD38" s="1254"/>
      <c r="AGE38" s="1254"/>
      <c r="AGF38" s="1254"/>
      <c r="AGG38" s="1254"/>
      <c r="AGH38" s="1254"/>
      <c r="AGI38" s="1254"/>
      <c r="AGJ38" s="1254"/>
      <c r="AGK38" s="1254"/>
      <c r="AGL38" s="1254"/>
      <c r="AGM38" s="1254"/>
      <c r="AGN38" s="1254"/>
      <c r="AGO38" s="1254"/>
      <c r="AGP38" s="1254"/>
      <c r="AGQ38" s="1254"/>
      <c r="AGR38" s="1254"/>
      <c r="AGS38" s="1254"/>
      <c r="AGT38" s="1254"/>
      <c r="AGU38" s="1254"/>
      <c r="AGV38" s="1254"/>
      <c r="AGW38" s="1254"/>
      <c r="AGX38" s="1254"/>
      <c r="AGY38" s="1254"/>
      <c r="AGZ38" s="1254"/>
      <c r="AHA38" s="1254"/>
      <c r="AHB38" s="1254"/>
      <c r="AHC38" s="1254"/>
      <c r="AHD38" s="1254"/>
      <c r="AHE38" s="1254"/>
      <c r="AHF38" s="1254"/>
      <c r="AHG38" s="1254"/>
      <c r="AHH38" s="1254"/>
      <c r="AHI38" s="1254"/>
      <c r="AHJ38" s="1254"/>
      <c r="AHK38" s="1254"/>
      <c r="AHL38" s="1254"/>
      <c r="AHM38" s="1254"/>
      <c r="AHN38" s="1254"/>
      <c r="AHO38" s="1254"/>
      <c r="AHP38" s="1254"/>
      <c r="AHQ38" s="1254"/>
      <c r="AHR38" s="1254"/>
      <c r="AHS38" s="1254"/>
      <c r="AHT38" s="1254"/>
      <c r="AHU38" s="1254"/>
      <c r="AHV38" s="1254"/>
      <c r="AHW38" s="1254"/>
      <c r="AHX38" s="1254"/>
      <c r="AHY38" s="1254"/>
      <c r="AHZ38" s="1254"/>
      <c r="AIA38" s="1254"/>
      <c r="AIB38" s="1254"/>
      <c r="AIC38" s="1254"/>
      <c r="AID38" s="1254"/>
      <c r="AIE38" s="1254"/>
      <c r="AIF38" s="1254"/>
      <c r="AIG38" s="1254"/>
      <c r="AIH38" s="1254"/>
      <c r="AII38" s="1254"/>
      <c r="AIJ38" s="1254"/>
      <c r="AIK38" s="1254"/>
      <c r="AIL38" s="1254"/>
      <c r="AIM38" s="1254"/>
      <c r="AIN38" s="1254"/>
      <c r="AIO38" s="1254"/>
      <c r="AIP38" s="1254"/>
      <c r="AIQ38" s="1254"/>
      <c r="AIR38" s="1254"/>
      <c r="AIS38" s="1254"/>
      <c r="AIT38" s="1254"/>
      <c r="AIU38" s="1254"/>
      <c r="AIV38" s="1254"/>
      <c r="AIW38" s="1254"/>
      <c r="AIX38" s="1254"/>
      <c r="AIY38" s="1254"/>
      <c r="AIZ38" s="1254"/>
      <c r="AJA38" s="1254"/>
      <c r="AJB38" s="1254"/>
      <c r="AJC38" s="1254"/>
      <c r="AJD38" s="1254"/>
      <c r="AJE38" s="1254"/>
      <c r="AJF38" s="1254"/>
      <c r="AJG38" s="1254"/>
      <c r="AJH38" s="1254"/>
      <c r="AJI38" s="1254"/>
      <c r="AJJ38" s="1254"/>
      <c r="AJK38" s="1254"/>
      <c r="AJL38" s="1254"/>
      <c r="AJM38" s="1254"/>
      <c r="AJN38" s="1254"/>
      <c r="AJO38" s="1254"/>
      <c r="AJP38" s="1254"/>
      <c r="AJQ38" s="1254"/>
      <c r="AJR38" s="1254"/>
      <c r="AJS38" s="1254"/>
      <c r="AJT38" s="1254"/>
      <c r="AJU38" s="1254"/>
      <c r="AJV38" s="1254"/>
      <c r="AJW38" s="1254"/>
      <c r="AJX38" s="1254"/>
      <c r="AJY38" s="1254"/>
      <c r="AJZ38" s="1254"/>
      <c r="AKA38" s="1254"/>
      <c r="AKB38" s="1254"/>
      <c r="AKC38" s="1254"/>
      <c r="AKD38" s="1254"/>
      <c r="AKE38" s="1254"/>
      <c r="AKF38" s="1254"/>
      <c r="AKG38" s="1254"/>
      <c r="AKH38" s="1254"/>
      <c r="AKI38" s="1254"/>
      <c r="AKJ38" s="1254"/>
      <c r="AKK38" s="1254"/>
      <c r="AKL38" s="1254"/>
      <c r="AKM38" s="1254"/>
      <c r="AKN38" s="1254"/>
      <c r="AKO38" s="1254"/>
      <c r="AKP38" s="1254"/>
      <c r="AKQ38" s="1254"/>
      <c r="AKR38" s="1254"/>
      <c r="AKS38" s="1254"/>
      <c r="AKT38" s="1254"/>
      <c r="AKU38" s="1254"/>
      <c r="AKV38" s="1254"/>
      <c r="AKW38" s="1254"/>
      <c r="AKX38" s="1254"/>
      <c r="AKY38" s="1254"/>
      <c r="AKZ38" s="1254"/>
      <c r="ALA38" s="1254"/>
      <c r="ALB38" s="1254"/>
      <c r="ALC38" s="1254"/>
      <c r="ALD38" s="1254"/>
      <c r="ALE38" s="1254"/>
      <c r="ALF38" s="1254"/>
      <c r="ALG38" s="1254"/>
      <c r="ALH38" s="1254"/>
      <c r="ALI38" s="1254"/>
      <c r="ALJ38" s="1254"/>
      <c r="ALK38" s="1254"/>
      <c r="ALL38" s="1254"/>
      <c r="ALM38" s="1254"/>
      <c r="ALN38" s="1254"/>
      <c r="ALO38" s="1254"/>
      <c r="ALP38" s="1254"/>
      <c r="ALQ38" s="1254"/>
      <c r="ALR38" s="1254"/>
      <c r="ALS38" s="1254"/>
      <c r="ALT38" s="1254"/>
      <c r="ALU38" s="1254"/>
      <c r="ALV38" s="1254"/>
      <c r="ALW38" s="1254"/>
      <c r="ALX38" s="1254"/>
      <c r="ALY38" s="1254"/>
      <c r="ALZ38" s="1254"/>
      <c r="AMA38" s="1254"/>
      <c r="AMB38" s="1254"/>
      <c r="AMC38" s="1254"/>
      <c r="AMD38" s="1254"/>
      <c r="AME38" s="1254"/>
      <c r="AMF38" s="1254"/>
      <c r="AMG38" s="1254"/>
      <c r="AMH38" s="1254"/>
      <c r="AMI38" s="1254"/>
      <c r="AMJ38" s="1254"/>
      <c r="AMK38" s="1254"/>
    </row>
    <row r="39" spans="1:1025" ht="56.25" customHeight="1">
      <c r="A39" s="1315" t="s">
        <v>8494</v>
      </c>
      <c r="B39" s="2336"/>
      <c r="C39" s="440"/>
      <c r="D39" s="1285">
        <v>5</v>
      </c>
      <c r="E39" s="1287" t="s">
        <v>1674</v>
      </c>
      <c r="F39" s="1286" t="s">
        <v>8513</v>
      </c>
      <c r="G39" s="1285">
        <v>90</v>
      </c>
      <c r="H39" s="1285" t="s">
        <v>2806</v>
      </c>
      <c r="I39" s="1285">
        <v>36</v>
      </c>
      <c r="J39" s="1285" t="s">
        <v>2783</v>
      </c>
      <c r="K39" s="2333"/>
      <c r="L39" s="1285">
        <v>1.3</v>
      </c>
      <c r="M39" s="1296" t="s">
        <v>575</v>
      </c>
      <c r="N39" s="1803">
        <v>29775</v>
      </c>
      <c r="O39" s="82">
        <v>32160</v>
      </c>
      <c r="P39" s="1239"/>
      <c r="Q39" s="1239"/>
      <c r="R39" s="1161"/>
      <c r="S39" s="1806"/>
      <c r="T39" s="1284"/>
      <c r="U39" s="1239"/>
      <c r="V39" s="1239"/>
      <c r="W39" s="1239"/>
      <c r="X39" s="1239"/>
      <c r="Y39" s="1239"/>
      <c r="Z39" s="1254"/>
      <c r="AA39" s="1254"/>
      <c r="AB39" s="1254"/>
      <c r="AC39" s="1254"/>
      <c r="AD39" s="1254"/>
      <c r="AE39" s="1254"/>
      <c r="AF39" s="1254"/>
      <c r="AG39" s="1254"/>
      <c r="AH39" s="1254"/>
      <c r="AI39" s="1254"/>
      <c r="AJ39" s="1254"/>
      <c r="AK39" s="1254"/>
      <c r="AL39" s="1254"/>
      <c r="AM39" s="1254"/>
      <c r="AN39" s="1254"/>
      <c r="AO39" s="1254"/>
      <c r="AP39" s="1254"/>
      <c r="AQ39" s="1254"/>
      <c r="AR39" s="1254"/>
      <c r="AS39" s="1254"/>
      <c r="AT39" s="1254"/>
      <c r="AU39" s="1254"/>
      <c r="AV39" s="1254"/>
      <c r="AW39" s="1254"/>
      <c r="AX39" s="1254"/>
      <c r="AY39" s="1254"/>
      <c r="AZ39" s="1254"/>
      <c r="BA39" s="1254"/>
      <c r="BB39" s="1254"/>
      <c r="BC39" s="1254"/>
      <c r="BD39" s="1254"/>
      <c r="BE39" s="1254"/>
      <c r="BF39" s="1254"/>
      <c r="BG39" s="1254"/>
      <c r="BH39" s="1254"/>
      <c r="BI39" s="1254"/>
      <c r="BJ39" s="1254"/>
      <c r="BK39" s="1254"/>
      <c r="BL39" s="1254"/>
      <c r="BM39" s="1254"/>
      <c r="BN39" s="1254"/>
      <c r="BO39" s="1254"/>
      <c r="BP39" s="1254"/>
      <c r="BQ39" s="1254"/>
      <c r="BR39" s="1254"/>
      <c r="BS39" s="1254"/>
      <c r="BT39" s="1254"/>
      <c r="BU39" s="1254"/>
      <c r="BV39" s="1254"/>
      <c r="BW39" s="1254"/>
      <c r="BX39" s="1254"/>
      <c r="BY39" s="1254"/>
      <c r="BZ39" s="1254"/>
      <c r="CA39" s="1254"/>
      <c r="CB39" s="1254"/>
      <c r="CC39" s="1254"/>
      <c r="CD39" s="1254"/>
      <c r="CE39" s="1254"/>
      <c r="CF39" s="1254"/>
      <c r="CG39" s="1254"/>
      <c r="CH39" s="1254"/>
      <c r="CI39" s="1254"/>
      <c r="CJ39" s="1254"/>
      <c r="CK39" s="1254"/>
      <c r="CL39" s="1254"/>
      <c r="CM39" s="1254"/>
      <c r="CN39" s="1254"/>
      <c r="CO39" s="1254"/>
      <c r="CP39" s="1254"/>
      <c r="CQ39" s="1254"/>
      <c r="CR39" s="1254"/>
      <c r="CS39" s="1254"/>
      <c r="CT39" s="1254"/>
      <c r="CU39" s="1254"/>
      <c r="CV39" s="1254"/>
      <c r="CW39" s="1254"/>
      <c r="CX39" s="1254"/>
      <c r="CY39" s="1254"/>
      <c r="CZ39" s="1254"/>
      <c r="DA39" s="1254"/>
      <c r="DB39" s="1254"/>
      <c r="DC39" s="1254"/>
      <c r="DD39" s="1254"/>
      <c r="DE39" s="1254"/>
      <c r="DF39" s="1254"/>
      <c r="DG39" s="1254"/>
      <c r="DH39" s="1254"/>
      <c r="DI39" s="1254"/>
      <c r="DJ39" s="1254"/>
      <c r="DK39" s="1254"/>
      <c r="DL39" s="1254"/>
      <c r="DM39" s="1254"/>
      <c r="DN39" s="1254"/>
      <c r="DO39" s="1254"/>
      <c r="DP39" s="1254"/>
      <c r="DQ39" s="1254"/>
      <c r="DR39" s="1254"/>
      <c r="DS39" s="1254"/>
      <c r="DT39" s="1254"/>
      <c r="DU39" s="1254"/>
      <c r="DV39" s="1254"/>
      <c r="DW39" s="1254"/>
      <c r="DX39" s="1254"/>
      <c r="DY39" s="1254"/>
      <c r="DZ39" s="1254"/>
      <c r="EA39" s="1254"/>
      <c r="EB39" s="1254"/>
      <c r="EC39" s="1254"/>
      <c r="ED39" s="1254"/>
      <c r="EE39" s="1254"/>
      <c r="EF39" s="1254"/>
      <c r="EG39" s="1254"/>
      <c r="EH39" s="1254"/>
      <c r="EI39" s="1254"/>
      <c r="EJ39" s="1254"/>
      <c r="EK39" s="1254"/>
      <c r="EL39" s="1254"/>
      <c r="EM39" s="1254"/>
      <c r="EN39" s="1254"/>
      <c r="EO39" s="1254"/>
      <c r="EP39" s="1254"/>
      <c r="EQ39" s="1254"/>
      <c r="ER39" s="1254"/>
      <c r="ES39" s="1254"/>
      <c r="ET39" s="1254"/>
      <c r="EU39" s="1254"/>
      <c r="EV39" s="1254"/>
      <c r="EW39" s="1254"/>
      <c r="EX39" s="1254"/>
      <c r="EY39" s="1254"/>
      <c r="EZ39" s="1254"/>
      <c r="FA39" s="1254"/>
      <c r="FB39" s="1254"/>
      <c r="FC39" s="1254"/>
      <c r="FD39" s="1254"/>
      <c r="FE39" s="1254"/>
      <c r="FF39" s="1254"/>
      <c r="FG39" s="1254"/>
      <c r="FH39" s="1254"/>
      <c r="FI39" s="1254"/>
      <c r="FJ39" s="1254"/>
      <c r="FK39" s="1254"/>
      <c r="FL39" s="1254"/>
      <c r="FM39" s="1254"/>
      <c r="FN39" s="1254"/>
      <c r="FO39" s="1254"/>
      <c r="FP39" s="1254"/>
      <c r="FQ39" s="1254"/>
      <c r="FR39" s="1254"/>
      <c r="FS39" s="1254"/>
      <c r="FT39" s="1254"/>
      <c r="FU39" s="1254"/>
      <c r="FV39" s="1254"/>
      <c r="FW39" s="1254"/>
      <c r="FX39" s="1254"/>
      <c r="FY39" s="1254"/>
      <c r="FZ39" s="1254"/>
      <c r="GA39" s="1254"/>
      <c r="GB39" s="1254"/>
      <c r="GC39" s="1254"/>
      <c r="GD39" s="1254"/>
      <c r="GE39" s="1254"/>
      <c r="GF39" s="1254"/>
      <c r="GG39" s="1254"/>
      <c r="GH39" s="1254"/>
      <c r="GI39" s="1254"/>
      <c r="GJ39" s="1254"/>
      <c r="GK39" s="1254"/>
      <c r="GL39" s="1254"/>
      <c r="GM39" s="1254"/>
      <c r="GN39" s="1254"/>
      <c r="GO39" s="1254"/>
      <c r="GP39" s="1254"/>
      <c r="GQ39" s="1254"/>
      <c r="GR39" s="1254"/>
      <c r="GS39" s="1254"/>
      <c r="GT39" s="1254"/>
      <c r="GU39" s="1254"/>
      <c r="GV39" s="1254"/>
      <c r="GW39" s="1254"/>
      <c r="GX39" s="1254"/>
      <c r="GY39" s="1254"/>
      <c r="GZ39" s="1254"/>
      <c r="HA39" s="1254"/>
      <c r="HB39" s="1254"/>
      <c r="HC39" s="1254"/>
      <c r="HD39" s="1254"/>
      <c r="HE39" s="1254"/>
      <c r="HF39" s="1254"/>
      <c r="HG39" s="1254"/>
      <c r="HH39" s="1254"/>
      <c r="HI39" s="1254"/>
      <c r="HJ39" s="1254"/>
      <c r="HK39" s="1254"/>
      <c r="HL39" s="1254"/>
      <c r="HM39" s="1254"/>
      <c r="HN39" s="1254"/>
      <c r="HO39" s="1254"/>
      <c r="HP39" s="1254"/>
      <c r="HQ39" s="1254"/>
      <c r="HR39" s="1254"/>
      <c r="HS39" s="1254"/>
      <c r="HT39" s="1254"/>
      <c r="HU39" s="1254"/>
      <c r="HV39" s="1254"/>
      <c r="HW39" s="1254"/>
      <c r="HX39" s="1254"/>
      <c r="HY39" s="1254"/>
      <c r="HZ39" s="1254"/>
      <c r="IA39" s="1254"/>
      <c r="IB39" s="1254"/>
      <c r="IC39" s="1254"/>
      <c r="ID39" s="1254"/>
      <c r="IE39" s="1254"/>
      <c r="IF39" s="1254"/>
      <c r="IG39" s="1254"/>
      <c r="IH39" s="1254"/>
      <c r="II39" s="1254"/>
      <c r="IJ39" s="1254"/>
      <c r="IK39" s="1254"/>
      <c r="IL39" s="1254"/>
      <c r="IM39" s="1254"/>
      <c r="IN39" s="1254"/>
      <c r="IO39" s="1254"/>
      <c r="IP39" s="1254"/>
      <c r="IQ39" s="1254"/>
      <c r="IR39" s="1254"/>
      <c r="IS39" s="1254"/>
      <c r="IT39" s="1254"/>
      <c r="IU39" s="1254"/>
      <c r="IV39" s="1254"/>
      <c r="IW39" s="1254"/>
      <c r="IX39" s="1254"/>
      <c r="IY39" s="1254"/>
      <c r="IZ39" s="1254"/>
      <c r="JA39" s="1254"/>
      <c r="JB39" s="1254"/>
      <c r="JC39" s="1254"/>
      <c r="JD39" s="1254"/>
      <c r="JE39" s="1254"/>
      <c r="JF39" s="1254"/>
      <c r="JG39" s="1254"/>
      <c r="JH39" s="1254"/>
      <c r="JI39" s="1254"/>
      <c r="JJ39" s="1254"/>
      <c r="JK39" s="1254"/>
      <c r="JL39" s="1254"/>
      <c r="JM39" s="1254"/>
      <c r="JN39" s="1254"/>
      <c r="JO39" s="1254"/>
      <c r="JP39" s="1254"/>
      <c r="JQ39" s="1254"/>
      <c r="JR39" s="1254"/>
      <c r="JS39" s="1254"/>
      <c r="JT39" s="1254"/>
      <c r="JU39" s="1254"/>
      <c r="JV39" s="1254"/>
      <c r="JW39" s="1254"/>
      <c r="JX39" s="1254"/>
      <c r="JY39" s="1254"/>
      <c r="JZ39" s="1254"/>
      <c r="KA39" s="1254"/>
      <c r="KB39" s="1254"/>
      <c r="KC39" s="1254"/>
      <c r="KD39" s="1254"/>
      <c r="KE39" s="1254"/>
      <c r="KF39" s="1254"/>
      <c r="KG39" s="1254"/>
      <c r="KH39" s="1254"/>
      <c r="KI39" s="1254"/>
      <c r="KJ39" s="1254"/>
      <c r="KK39" s="1254"/>
      <c r="KL39" s="1254"/>
      <c r="KM39" s="1254"/>
      <c r="KN39" s="1254"/>
      <c r="KO39" s="1254"/>
      <c r="KP39" s="1254"/>
      <c r="KQ39" s="1254"/>
      <c r="KR39" s="1254"/>
      <c r="KS39" s="1254"/>
      <c r="KT39" s="1254"/>
      <c r="KU39" s="1254"/>
      <c r="KV39" s="1254"/>
      <c r="KW39" s="1254"/>
      <c r="KX39" s="1254"/>
      <c r="KY39" s="1254"/>
      <c r="KZ39" s="1254"/>
      <c r="LA39" s="1254"/>
      <c r="LB39" s="1254"/>
      <c r="LC39" s="1254"/>
      <c r="LD39" s="1254"/>
      <c r="LE39" s="1254"/>
      <c r="LF39" s="1254"/>
      <c r="LG39" s="1254"/>
      <c r="LH39" s="1254"/>
      <c r="LI39" s="1254"/>
      <c r="LJ39" s="1254"/>
      <c r="LK39" s="1254"/>
      <c r="LL39" s="1254"/>
      <c r="LM39" s="1254"/>
      <c r="LN39" s="1254"/>
      <c r="LO39" s="1254"/>
      <c r="LP39" s="1254"/>
      <c r="LQ39" s="1254"/>
      <c r="LR39" s="1254"/>
      <c r="LS39" s="1254"/>
      <c r="LT39" s="1254"/>
      <c r="LU39" s="1254"/>
      <c r="LV39" s="1254"/>
      <c r="LW39" s="1254"/>
      <c r="LX39" s="1254"/>
      <c r="LY39" s="1254"/>
      <c r="LZ39" s="1254"/>
      <c r="MA39" s="1254"/>
      <c r="MB39" s="1254"/>
      <c r="MC39" s="1254"/>
      <c r="MD39" s="1254"/>
      <c r="ME39" s="1254"/>
      <c r="MF39" s="1254"/>
      <c r="MG39" s="1254"/>
      <c r="MH39" s="1254"/>
      <c r="MI39" s="1254"/>
      <c r="MJ39" s="1254"/>
      <c r="MK39" s="1254"/>
      <c r="ML39" s="1254"/>
      <c r="MM39" s="1254"/>
      <c r="MN39" s="1254"/>
      <c r="MO39" s="1254"/>
      <c r="MP39" s="1254"/>
      <c r="MQ39" s="1254"/>
      <c r="MR39" s="1254"/>
      <c r="MS39" s="1254"/>
      <c r="MT39" s="1254"/>
      <c r="MU39" s="1254"/>
      <c r="MV39" s="1254"/>
      <c r="MW39" s="1254"/>
      <c r="MX39" s="1254"/>
      <c r="MY39" s="1254"/>
      <c r="MZ39" s="1254"/>
      <c r="NA39" s="1254"/>
      <c r="NB39" s="1254"/>
      <c r="NC39" s="1254"/>
      <c r="ND39" s="1254"/>
      <c r="NE39" s="1254"/>
      <c r="NF39" s="1254"/>
      <c r="NG39" s="1254"/>
      <c r="NH39" s="1254"/>
      <c r="NI39" s="1254"/>
      <c r="NJ39" s="1254"/>
      <c r="NK39" s="1254"/>
      <c r="NL39" s="1254"/>
      <c r="NM39" s="1254"/>
      <c r="NN39" s="1254"/>
      <c r="NO39" s="1254"/>
      <c r="NP39" s="1254"/>
      <c r="NQ39" s="1254"/>
      <c r="NR39" s="1254"/>
      <c r="NS39" s="1254"/>
      <c r="NT39" s="1254"/>
      <c r="NU39" s="1254"/>
      <c r="NV39" s="1254"/>
      <c r="NW39" s="1254"/>
      <c r="NX39" s="1254"/>
      <c r="NY39" s="1254"/>
      <c r="NZ39" s="1254"/>
      <c r="OA39" s="1254"/>
      <c r="OB39" s="1254"/>
      <c r="OC39" s="1254"/>
      <c r="OD39" s="1254"/>
      <c r="OE39" s="1254"/>
      <c r="OF39" s="1254"/>
      <c r="OG39" s="1254"/>
      <c r="OH39" s="1254"/>
      <c r="OI39" s="1254"/>
      <c r="OJ39" s="1254"/>
      <c r="OK39" s="1254"/>
      <c r="OL39" s="1254"/>
      <c r="OM39" s="1254"/>
      <c r="ON39" s="1254"/>
      <c r="OO39" s="1254"/>
      <c r="OP39" s="1254"/>
      <c r="OQ39" s="1254"/>
      <c r="OR39" s="1254"/>
      <c r="OS39" s="1254"/>
      <c r="OT39" s="1254"/>
      <c r="OU39" s="1254"/>
      <c r="OV39" s="1254"/>
      <c r="OW39" s="1254"/>
      <c r="OX39" s="1254"/>
      <c r="OY39" s="1254"/>
      <c r="OZ39" s="1254"/>
      <c r="PA39" s="1254"/>
      <c r="PB39" s="1254"/>
      <c r="PC39" s="1254"/>
      <c r="PD39" s="1254"/>
      <c r="PE39" s="1254"/>
      <c r="PF39" s="1254"/>
      <c r="PG39" s="1254"/>
      <c r="PH39" s="1254"/>
      <c r="PI39" s="1254"/>
      <c r="PJ39" s="1254"/>
      <c r="PK39" s="1254"/>
      <c r="PL39" s="1254"/>
      <c r="PM39" s="1254"/>
      <c r="PN39" s="1254"/>
      <c r="PO39" s="1254"/>
      <c r="PP39" s="1254"/>
      <c r="PQ39" s="1254"/>
      <c r="PR39" s="1254"/>
      <c r="PS39" s="1254"/>
      <c r="PT39" s="1254"/>
      <c r="PU39" s="1254"/>
      <c r="PV39" s="1254"/>
      <c r="PW39" s="1254"/>
      <c r="PX39" s="1254"/>
      <c r="PY39" s="1254"/>
      <c r="PZ39" s="1254"/>
      <c r="QA39" s="1254"/>
      <c r="QB39" s="1254"/>
      <c r="QC39" s="1254"/>
      <c r="QD39" s="1254"/>
      <c r="QE39" s="1254"/>
      <c r="QF39" s="1254"/>
      <c r="QG39" s="1254"/>
      <c r="QH39" s="1254"/>
      <c r="QI39" s="1254"/>
      <c r="QJ39" s="1254"/>
      <c r="QK39" s="1254"/>
      <c r="QL39" s="1254"/>
      <c r="QM39" s="1254"/>
      <c r="QN39" s="1254"/>
      <c r="QO39" s="1254"/>
      <c r="QP39" s="1254"/>
      <c r="QQ39" s="1254"/>
      <c r="QR39" s="1254"/>
      <c r="QS39" s="1254"/>
      <c r="QT39" s="1254"/>
      <c r="QU39" s="1254"/>
      <c r="QV39" s="1254"/>
      <c r="QW39" s="1254"/>
      <c r="QX39" s="1254"/>
      <c r="QY39" s="1254"/>
      <c r="QZ39" s="1254"/>
      <c r="RA39" s="1254"/>
      <c r="RB39" s="1254"/>
      <c r="RC39" s="1254"/>
      <c r="RD39" s="1254"/>
      <c r="RE39" s="1254"/>
      <c r="RF39" s="1254"/>
      <c r="RG39" s="1254"/>
      <c r="RH39" s="1254"/>
      <c r="RI39" s="1254"/>
      <c r="RJ39" s="1254"/>
      <c r="RK39" s="1254"/>
      <c r="RL39" s="1254"/>
      <c r="RM39" s="1254"/>
      <c r="RN39" s="1254"/>
      <c r="RO39" s="1254"/>
      <c r="RP39" s="1254"/>
      <c r="RQ39" s="1254"/>
      <c r="RR39" s="1254"/>
      <c r="RS39" s="1254"/>
      <c r="RT39" s="1254"/>
      <c r="RU39" s="1254"/>
      <c r="RV39" s="1254"/>
      <c r="RW39" s="1254"/>
      <c r="RX39" s="1254"/>
      <c r="RY39" s="1254"/>
      <c r="RZ39" s="1254"/>
      <c r="SA39" s="1254"/>
      <c r="SB39" s="1254"/>
      <c r="SC39" s="1254"/>
      <c r="SD39" s="1254"/>
      <c r="SE39" s="1254"/>
      <c r="SF39" s="1254"/>
      <c r="SG39" s="1254"/>
      <c r="SH39" s="1254"/>
      <c r="SI39" s="1254"/>
      <c r="SJ39" s="1254"/>
      <c r="SK39" s="1254"/>
      <c r="SL39" s="1254"/>
      <c r="SM39" s="1254"/>
      <c r="SN39" s="1254"/>
      <c r="SO39" s="1254"/>
      <c r="SP39" s="1254"/>
      <c r="SQ39" s="1254"/>
      <c r="SR39" s="1254"/>
      <c r="SS39" s="1254"/>
      <c r="ST39" s="1254"/>
      <c r="SU39" s="1254"/>
      <c r="SV39" s="1254"/>
      <c r="SW39" s="1254"/>
      <c r="SX39" s="1254"/>
      <c r="SY39" s="1254"/>
      <c r="SZ39" s="1254"/>
      <c r="TA39" s="1254"/>
      <c r="TB39" s="1254"/>
      <c r="TC39" s="1254"/>
      <c r="TD39" s="1254"/>
      <c r="TE39" s="1254"/>
      <c r="TF39" s="1254"/>
      <c r="TG39" s="1254"/>
      <c r="TH39" s="1254"/>
      <c r="TI39" s="1254"/>
      <c r="TJ39" s="1254"/>
      <c r="TK39" s="1254"/>
      <c r="TL39" s="1254"/>
      <c r="TM39" s="1254"/>
      <c r="TN39" s="1254"/>
      <c r="TO39" s="1254"/>
      <c r="TP39" s="1254"/>
      <c r="TQ39" s="1254"/>
      <c r="TR39" s="1254"/>
      <c r="TS39" s="1254"/>
      <c r="TT39" s="1254"/>
      <c r="TU39" s="1254"/>
      <c r="TV39" s="1254"/>
      <c r="TW39" s="1254"/>
      <c r="TX39" s="1254"/>
      <c r="TY39" s="1254"/>
      <c r="TZ39" s="1254"/>
      <c r="UA39" s="1254"/>
      <c r="UB39" s="1254"/>
      <c r="UC39" s="1254"/>
      <c r="UD39" s="1254"/>
      <c r="UE39" s="1254"/>
      <c r="UF39" s="1254"/>
      <c r="UG39" s="1254"/>
      <c r="UH39" s="1254"/>
      <c r="UI39" s="1254"/>
      <c r="UJ39" s="1254"/>
      <c r="UK39" s="1254"/>
      <c r="UL39" s="1254"/>
      <c r="UM39" s="1254"/>
      <c r="UN39" s="1254"/>
      <c r="UO39" s="1254"/>
      <c r="UP39" s="1254"/>
      <c r="UQ39" s="1254"/>
      <c r="UR39" s="1254"/>
      <c r="US39" s="1254"/>
      <c r="UT39" s="1254"/>
      <c r="UU39" s="1254"/>
      <c r="UV39" s="1254"/>
      <c r="UW39" s="1254"/>
      <c r="UX39" s="1254"/>
      <c r="UY39" s="1254"/>
      <c r="UZ39" s="1254"/>
      <c r="VA39" s="1254"/>
      <c r="VB39" s="1254"/>
      <c r="VC39" s="1254"/>
      <c r="VD39" s="1254"/>
      <c r="VE39" s="1254"/>
      <c r="VF39" s="1254"/>
      <c r="VG39" s="1254"/>
      <c r="VH39" s="1254"/>
      <c r="VI39" s="1254"/>
      <c r="VJ39" s="1254"/>
      <c r="VK39" s="1254"/>
      <c r="VL39" s="1254"/>
      <c r="VM39" s="1254"/>
      <c r="VN39" s="1254"/>
      <c r="VO39" s="1254"/>
      <c r="VP39" s="1254"/>
      <c r="VQ39" s="1254"/>
      <c r="VR39" s="1254"/>
      <c r="VS39" s="1254"/>
      <c r="VT39" s="1254"/>
      <c r="VU39" s="1254"/>
      <c r="VV39" s="1254"/>
      <c r="VW39" s="1254"/>
      <c r="VX39" s="1254"/>
      <c r="VY39" s="1254"/>
      <c r="VZ39" s="1254"/>
      <c r="WA39" s="1254"/>
      <c r="WB39" s="1254"/>
      <c r="WC39" s="1254"/>
      <c r="WD39" s="1254"/>
      <c r="WE39" s="1254"/>
      <c r="WF39" s="1254"/>
      <c r="WG39" s="1254"/>
      <c r="WH39" s="1254"/>
      <c r="WI39" s="1254"/>
      <c r="WJ39" s="1254"/>
      <c r="WK39" s="1254"/>
      <c r="WL39" s="1254"/>
      <c r="WM39" s="1254"/>
      <c r="WN39" s="1254"/>
      <c r="WO39" s="1254"/>
      <c r="WP39" s="1254"/>
      <c r="WQ39" s="1254"/>
      <c r="WR39" s="1254"/>
      <c r="WS39" s="1254"/>
      <c r="WT39" s="1254"/>
      <c r="WU39" s="1254"/>
      <c r="WV39" s="1254"/>
      <c r="WW39" s="1254"/>
      <c r="WX39" s="1254"/>
      <c r="WY39" s="1254"/>
      <c r="WZ39" s="1254"/>
      <c r="XA39" s="1254"/>
      <c r="XB39" s="1254"/>
      <c r="XC39" s="1254"/>
      <c r="XD39" s="1254"/>
      <c r="XE39" s="1254"/>
      <c r="XF39" s="1254"/>
      <c r="XG39" s="1254"/>
      <c r="XH39" s="1254"/>
      <c r="XI39" s="1254"/>
      <c r="XJ39" s="1254"/>
      <c r="XK39" s="1254"/>
      <c r="XL39" s="1254"/>
      <c r="XM39" s="1254"/>
      <c r="XN39" s="1254"/>
      <c r="XO39" s="1254"/>
      <c r="XP39" s="1254"/>
      <c r="XQ39" s="1254"/>
      <c r="XR39" s="1254"/>
      <c r="XS39" s="1254"/>
      <c r="XT39" s="1254"/>
      <c r="XU39" s="1254"/>
      <c r="XV39" s="1254"/>
      <c r="XW39" s="1254"/>
      <c r="XX39" s="1254"/>
      <c r="XY39" s="1254"/>
      <c r="XZ39" s="1254"/>
      <c r="YA39" s="1254"/>
      <c r="YB39" s="1254"/>
      <c r="YC39" s="1254"/>
      <c r="YD39" s="1254"/>
      <c r="YE39" s="1254"/>
      <c r="YF39" s="1254"/>
      <c r="YG39" s="1254"/>
      <c r="YH39" s="1254"/>
      <c r="YI39" s="1254"/>
      <c r="YJ39" s="1254"/>
      <c r="YK39" s="1254"/>
      <c r="YL39" s="1254"/>
      <c r="YM39" s="1254"/>
      <c r="YN39" s="1254"/>
      <c r="YO39" s="1254"/>
      <c r="YP39" s="1254"/>
      <c r="YQ39" s="1254"/>
      <c r="YR39" s="1254"/>
      <c r="YS39" s="1254"/>
      <c r="YT39" s="1254"/>
      <c r="YU39" s="1254"/>
      <c r="YV39" s="1254"/>
      <c r="YW39" s="1254"/>
      <c r="YX39" s="1254"/>
      <c r="YY39" s="1254"/>
      <c r="YZ39" s="1254"/>
      <c r="ZA39" s="1254"/>
      <c r="ZB39" s="1254"/>
      <c r="ZC39" s="1254"/>
      <c r="ZD39" s="1254"/>
      <c r="ZE39" s="1254"/>
      <c r="ZF39" s="1254"/>
      <c r="ZG39" s="1254"/>
      <c r="ZH39" s="1254"/>
      <c r="ZI39" s="1254"/>
      <c r="ZJ39" s="1254"/>
      <c r="ZK39" s="1254"/>
      <c r="ZL39" s="1254"/>
      <c r="ZM39" s="1254"/>
      <c r="ZN39" s="1254"/>
      <c r="ZO39" s="1254"/>
      <c r="ZP39" s="1254"/>
      <c r="ZQ39" s="1254"/>
      <c r="ZR39" s="1254"/>
      <c r="ZS39" s="1254"/>
      <c r="ZT39" s="1254"/>
      <c r="ZU39" s="1254"/>
      <c r="ZV39" s="1254"/>
      <c r="ZW39" s="1254"/>
      <c r="ZX39" s="1254"/>
      <c r="ZY39" s="1254"/>
      <c r="ZZ39" s="1254"/>
      <c r="AAA39" s="1254"/>
      <c r="AAB39" s="1254"/>
      <c r="AAC39" s="1254"/>
      <c r="AAD39" s="1254"/>
      <c r="AAE39" s="1254"/>
      <c r="AAF39" s="1254"/>
      <c r="AAG39" s="1254"/>
      <c r="AAH39" s="1254"/>
      <c r="AAI39" s="1254"/>
      <c r="AAJ39" s="1254"/>
      <c r="AAK39" s="1254"/>
      <c r="AAL39" s="1254"/>
      <c r="AAM39" s="1254"/>
      <c r="AAN39" s="1254"/>
      <c r="AAO39" s="1254"/>
      <c r="AAP39" s="1254"/>
      <c r="AAQ39" s="1254"/>
      <c r="AAR39" s="1254"/>
      <c r="AAS39" s="1254"/>
      <c r="AAT39" s="1254"/>
      <c r="AAU39" s="1254"/>
      <c r="AAV39" s="1254"/>
      <c r="AAW39" s="1254"/>
      <c r="AAX39" s="1254"/>
      <c r="AAY39" s="1254"/>
      <c r="AAZ39" s="1254"/>
      <c r="ABA39" s="1254"/>
      <c r="ABB39" s="1254"/>
      <c r="ABC39" s="1254"/>
      <c r="ABD39" s="1254"/>
      <c r="ABE39" s="1254"/>
      <c r="ABF39" s="1254"/>
      <c r="ABG39" s="1254"/>
      <c r="ABH39" s="1254"/>
      <c r="ABI39" s="1254"/>
      <c r="ABJ39" s="1254"/>
      <c r="ABK39" s="1254"/>
      <c r="ABL39" s="1254"/>
      <c r="ABM39" s="1254"/>
      <c r="ABN39" s="1254"/>
      <c r="ABO39" s="1254"/>
      <c r="ABP39" s="1254"/>
      <c r="ABQ39" s="1254"/>
      <c r="ABR39" s="1254"/>
      <c r="ABS39" s="1254"/>
      <c r="ABT39" s="1254"/>
      <c r="ABU39" s="1254"/>
      <c r="ABV39" s="1254"/>
      <c r="ABW39" s="1254"/>
      <c r="ABX39" s="1254"/>
      <c r="ABY39" s="1254"/>
      <c r="ABZ39" s="1254"/>
      <c r="ACA39" s="1254"/>
      <c r="ACB39" s="1254"/>
      <c r="ACC39" s="1254"/>
      <c r="ACD39" s="1254"/>
      <c r="ACE39" s="1254"/>
      <c r="ACF39" s="1254"/>
      <c r="ACG39" s="1254"/>
      <c r="ACH39" s="1254"/>
      <c r="ACI39" s="1254"/>
      <c r="ACJ39" s="1254"/>
      <c r="ACK39" s="1254"/>
      <c r="ACL39" s="1254"/>
      <c r="ACM39" s="1254"/>
      <c r="ACN39" s="1254"/>
      <c r="ACO39" s="1254"/>
      <c r="ACP39" s="1254"/>
      <c r="ACQ39" s="1254"/>
      <c r="ACR39" s="1254"/>
      <c r="ACS39" s="1254"/>
      <c r="ACT39" s="1254"/>
      <c r="ACU39" s="1254"/>
      <c r="ACV39" s="1254"/>
      <c r="ACW39" s="1254"/>
      <c r="ACX39" s="1254"/>
      <c r="ACY39" s="1254"/>
      <c r="ACZ39" s="1254"/>
      <c r="ADA39" s="1254"/>
      <c r="ADB39" s="1254"/>
      <c r="ADC39" s="1254"/>
      <c r="ADD39" s="1254"/>
      <c r="ADE39" s="1254"/>
      <c r="ADF39" s="1254"/>
      <c r="ADG39" s="1254"/>
      <c r="ADH39" s="1254"/>
      <c r="ADI39" s="1254"/>
      <c r="ADJ39" s="1254"/>
      <c r="ADK39" s="1254"/>
      <c r="ADL39" s="1254"/>
      <c r="ADM39" s="1254"/>
      <c r="ADN39" s="1254"/>
      <c r="ADO39" s="1254"/>
      <c r="ADP39" s="1254"/>
      <c r="ADQ39" s="1254"/>
      <c r="ADR39" s="1254"/>
      <c r="ADS39" s="1254"/>
      <c r="ADT39" s="1254"/>
      <c r="ADU39" s="1254"/>
      <c r="ADV39" s="1254"/>
      <c r="ADW39" s="1254"/>
      <c r="ADX39" s="1254"/>
      <c r="ADY39" s="1254"/>
      <c r="ADZ39" s="1254"/>
      <c r="AEA39" s="1254"/>
      <c r="AEB39" s="1254"/>
      <c r="AEC39" s="1254"/>
      <c r="AED39" s="1254"/>
      <c r="AEE39" s="1254"/>
      <c r="AEF39" s="1254"/>
      <c r="AEG39" s="1254"/>
      <c r="AEH39" s="1254"/>
      <c r="AEI39" s="1254"/>
      <c r="AEJ39" s="1254"/>
      <c r="AEK39" s="1254"/>
      <c r="AEL39" s="1254"/>
      <c r="AEM39" s="1254"/>
      <c r="AEN39" s="1254"/>
      <c r="AEO39" s="1254"/>
      <c r="AEP39" s="1254"/>
      <c r="AEQ39" s="1254"/>
      <c r="AER39" s="1254"/>
      <c r="AES39" s="1254"/>
      <c r="AET39" s="1254"/>
      <c r="AEU39" s="1254"/>
      <c r="AEV39" s="1254"/>
      <c r="AEW39" s="1254"/>
      <c r="AEX39" s="1254"/>
      <c r="AEY39" s="1254"/>
      <c r="AEZ39" s="1254"/>
      <c r="AFA39" s="1254"/>
      <c r="AFB39" s="1254"/>
      <c r="AFC39" s="1254"/>
      <c r="AFD39" s="1254"/>
      <c r="AFE39" s="1254"/>
      <c r="AFF39" s="1254"/>
      <c r="AFG39" s="1254"/>
      <c r="AFH39" s="1254"/>
      <c r="AFI39" s="1254"/>
      <c r="AFJ39" s="1254"/>
      <c r="AFK39" s="1254"/>
      <c r="AFL39" s="1254"/>
      <c r="AFM39" s="1254"/>
      <c r="AFN39" s="1254"/>
      <c r="AFO39" s="1254"/>
      <c r="AFP39" s="1254"/>
      <c r="AFQ39" s="1254"/>
      <c r="AFR39" s="1254"/>
      <c r="AFS39" s="1254"/>
      <c r="AFT39" s="1254"/>
      <c r="AFU39" s="1254"/>
      <c r="AFV39" s="1254"/>
      <c r="AFW39" s="1254"/>
      <c r="AFX39" s="1254"/>
      <c r="AFY39" s="1254"/>
      <c r="AFZ39" s="1254"/>
      <c r="AGA39" s="1254"/>
      <c r="AGB39" s="1254"/>
      <c r="AGC39" s="1254"/>
      <c r="AGD39" s="1254"/>
      <c r="AGE39" s="1254"/>
      <c r="AGF39" s="1254"/>
      <c r="AGG39" s="1254"/>
      <c r="AGH39" s="1254"/>
      <c r="AGI39" s="1254"/>
      <c r="AGJ39" s="1254"/>
      <c r="AGK39" s="1254"/>
      <c r="AGL39" s="1254"/>
      <c r="AGM39" s="1254"/>
      <c r="AGN39" s="1254"/>
      <c r="AGO39" s="1254"/>
      <c r="AGP39" s="1254"/>
      <c r="AGQ39" s="1254"/>
      <c r="AGR39" s="1254"/>
      <c r="AGS39" s="1254"/>
      <c r="AGT39" s="1254"/>
      <c r="AGU39" s="1254"/>
      <c r="AGV39" s="1254"/>
      <c r="AGW39" s="1254"/>
      <c r="AGX39" s="1254"/>
      <c r="AGY39" s="1254"/>
      <c r="AGZ39" s="1254"/>
      <c r="AHA39" s="1254"/>
      <c r="AHB39" s="1254"/>
      <c r="AHC39" s="1254"/>
      <c r="AHD39" s="1254"/>
      <c r="AHE39" s="1254"/>
      <c r="AHF39" s="1254"/>
      <c r="AHG39" s="1254"/>
      <c r="AHH39" s="1254"/>
      <c r="AHI39" s="1254"/>
      <c r="AHJ39" s="1254"/>
      <c r="AHK39" s="1254"/>
      <c r="AHL39" s="1254"/>
      <c r="AHM39" s="1254"/>
      <c r="AHN39" s="1254"/>
      <c r="AHO39" s="1254"/>
      <c r="AHP39" s="1254"/>
      <c r="AHQ39" s="1254"/>
      <c r="AHR39" s="1254"/>
      <c r="AHS39" s="1254"/>
      <c r="AHT39" s="1254"/>
      <c r="AHU39" s="1254"/>
      <c r="AHV39" s="1254"/>
      <c r="AHW39" s="1254"/>
      <c r="AHX39" s="1254"/>
      <c r="AHY39" s="1254"/>
      <c r="AHZ39" s="1254"/>
      <c r="AIA39" s="1254"/>
      <c r="AIB39" s="1254"/>
      <c r="AIC39" s="1254"/>
      <c r="AID39" s="1254"/>
      <c r="AIE39" s="1254"/>
      <c r="AIF39" s="1254"/>
      <c r="AIG39" s="1254"/>
      <c r="AIH39" s="1254"/>
      <c r="AII39" s="1254"/>
      <c r="AIJ39" s="1254"/>
      <c r="AIK39" s="1254"/>
      <c r="AIL39" s="1254"/>
      <c r="AIM39" s="1254"/>
      <c r="AIN39" s="1254"/>
      <c r="AIO39" s="1254"/>
      <c r="AIP39" s="1254"/>
      <c r="AIQ39" s="1254"/>
      <c r="AIR39" s="1254"/>
      <c r="AIS39" s="1254"/>
      <c r="AIT39" s="1254"/>
      <c r="AIU39" s="1254"/>
      <c r="AIV39" s="1254"/>
      <c r="AIW39" s="1254"/>
      <c r="AIX39" s="1254"/>
      <c r="AIY39" s="1254"/>
      <c r="AIZ39" s="1254"/>
      <c r="AJA39" s="1254"/>
      <c r="AJB39" s="1254"/>
      <c r="AJC39" s="1254"/>
      <c r="AJD39" s="1254"/>
      <c r="AJE39" s="1254"/>
      <c r="AJF39" s="1254"/>
      <c r="AJG39" s="1254"/>
      <c r="AJH39" s="1254"/>
      <c r="AJI39" s="1254"/>
      <c r="AJJ39" s="1254"/>
      <c r="AJK39" s="1254"/>
      <c r="AJL39" s="1254"/>
      <c r="AJM39" s="1254"/>
      <c r="AJN39" s="1254"/>
      <c r="AJO39" s="1254"/>
      <c r="AJP39" s="1254"/>
      <c r="AJQ39" s="1254"/>
      <c r="AJR39" s="1254"/>
      <c r="AJS39" s="1254"/>
      <c r="AJT39" s="1254"/>
      <c r="AJU39" s="1254"/>
      <c r="AJV39" s="1254"/>
      <c r="AJW39" s="1254"/>
      <c r="AJX39" s="1254"/>
      <c r="AJY39" s="1254"/>
      <c r="AJZ39" s="1254"/>
      <c r="AKA39" s="1254"/>
      <c r="AKB39" s="1254"/>
      <c r="AKC39" s="1254"/>
      <c r="AKD39" s="1254"/>
      <c r="AKE39" s="1254"/>
      <c r="AKF39" s="1254"/>
      <c r="AKG39" s="1254"/>
      <c r="AKH39" s="1254"/>
      <c r="AKI39" s="1254"/>
      <c r="AKJ39" s="1254"/>
      <c r="AKK39" s="1254"/>
      <c r="AKL39" s="1254"/>
      <c r="AKM39" s="1254"/>
      <c r="AKN39" s="1254"/>
      <c r="AKO39" s="1254"/>
      <c r="AKP39" s="1254"/>
      <c r="AKQ39" s="1254"/>
      <c r="AKR39" s="1254"/>
      <c r="AKS39" s="1254"/>
      <c r="AKT39" s="1254"/>
      <c r="AKU39" s="1254"/>
      <c r="AKV39" s="1254"/>
      <c r="AKW39" s="1254"/>
      <c r="AKX39" s="1254"/>
      <c r="AKY39" s="1254"/>
      <c r="AKZ39" s="1254"/>
      <c r="ALA39" s="1254"/>
      <c r="ALB39" s="1254"/>
      <c r="ALC39" s="1254"/>
      <c r="ALD39" s="1254"/>
      <c r="ALE39" s="1254"/>
      <c r="ALF39" s="1254"/>
      <c r="ALG39" s="1254"/>
      <c r="ALH39" s="1254"/>
      <c r="ALI39" s="1254"/>
      <c r="ALJ39" s="1254"/>
      <c r="ALK39" s="1254"/>
      <c r="ALL39" s="1254"/>
      <c r="ALM39" s="1254"/>
      <c r="ALN39" s="1254"/>
      <c r="ALO39" s="1254"/>
      <c r="ALP39" s="1254"/>
      <c r="ALQ39" s="1254"/>
      <c r="ALR39" s="1254"/>
      <c r="ALS39" s="1254"/>
      <c r="ALT39" s="1254"/>
      <c r="ALU39" s="1254"/>
      <c r="ALV39" s="1254"/>
      <c r="ALW39" s="1254"/>
      <c r="ALX39" s="1254"/>
      <c r="ALY39" s="1254"/>
      <c r="ALZ39" s="1254"/>
      <c r="AMA39" s="1254"/>
      <c r="AMB39" s="1254"/>
      <c r="AMC39" s="1254"/>
      <c r="AMD39" s="1254"/>
      <c r="AME39" s="1254"/>
      <c r="AMF39" s="1254"/>
      <c r="AMG39" s="1254"/>
      <c r="AMH39" s="1254"/>
      <c r="AMI39" s="1254"/>
      <c r="AMJ39" s="1254"/>
      <c r="AMK39" s="1254"/>
    </row>
    <row r="40" spans="1:1025" ht="56.25" customHeight="1">
      <c r="A40" s="1243" t="s">
        <v>8495</v>
      </c>
      <c r="B40" s="2337"/>
      <c r="C40" s="1249"/>
      <c r="D40" s="1308">
        <v>6</v>
      </c>
      <c r="E40" s="1288" t="s">
        <v>1674</v>
      </c>
      <c r="F40" s="1309" t="s">
        <v>8513</v>
      </c>
      <c r="G40" s="1308">
        <v>90</v>
      </c>
      <c r="H40" s="1308" t="s">
        <v>2809</v>
      </c>
      <c r="I40" s="1308">
        <v>39</v>
      </c>
      <c r="J40" s="1308" t="s">
        <v>2783</v>
      </c>
      <c r="K40" s="2334"/>
      <c r="L40" s="1308">
        <v>1.3</v>
      </c>
      <c r="M40" s="1234" t="s">
        <v>575</v>
      </c>
      <c r="N40" s="1805">
        <v>33100</v>
      </c>
      <c r="O40" s="290">
        <v>35750</v>
      </c>
      <c r="P40" s="1239"/>
      <c r="Q40" s="1239"/>
      <c r="R40" s="1161"/>
      <c r="S40" s="1806"/>
      <c r="T40" s="1284"/>
      <c r="U40" s="1239"/>
      <c r="V40" s="1239"/>
      <c r="W40" s="1239"/>
      <c r="X40" s="1239"/>
      <c r="Y40" s="1239"/>
      <c r="Z40" s="1254"/>
      <c r="AA40" s="1254"/>
      <c r="AB40" s="1254"/>
      <c r="AC40" s="1254"/>
      <c r="AD40" s="1254"/>
      <c r="AE40" s="1254"/>
      <c r="AF40" s="1254"/>
      <c r="AG40" s="1254"/>
      <c r="AH40" s="1254"/>
      <c r="AI40" s="1254"/>
      <c r="AJ40" s="1254"/>
      <c r="AK40" s="1254"/>
      <c r="AL40" s="1254"/>
      <c r="AM40" s="1254"/>
      <c r="AN40" s="1254"/>
      <c r="AO40" s="1254"/>
      <c r="AP40" s="1254"/>
      <c r="AQ40" s="1254"/>
      <c r="AR40" s="1254"/>
      <c r="AS40" s="1254"/>
      <c r="AT40" s="1254"/>
      <c r="AU40" s="1254"/>
      <c r="AV40" s="1254"/>
      <c r="AW40" s="1254"/>
      <c r="AX40" s="1254"/>
      <c r="AY40" s="1254"/>
      <c r="AZ40" s="1254"/>
      <c r="BA40" s="1254"/>
      <c r="BB40" s="1254"/>
      <c r="BC40" s="1254"/>
      <c r="BD40" s="1254"/>
      <c r="BE40" s="1254"/>
      <c r="BF40" s="1254"/>
      <c r="BG40" s="1254"/>
      <c r="BH40" s="1254"/>
      <c r="BI40" s="1254"/>
      <c r="BJ40" s="1254"/>
      <c r="BK40" s="1254"/>
      <c r="BL40" s="1254"/>
      <c r="BM40" s="1254"/>
      <c r="BN40" s="1254"/>
      <c r="BO40" s="1254"/>
      <c r="BP40" s="1254"/>
      <c r="BQ40" s="1254"/>
      <c r="BR40" s="1254"/>
      <c r="BS40" s="1254"/>
      <c r="BT40" s="1254"/>
      <c r="BU40" s="1254"/>
      <c r="BV40" s="1254"/>
      <c r="BW40" s="1254"/>
      <c r="BX40" s="1254"/>
      <c r="BY40" s="1254"/>
      <c r="BZ40" s="1254"/>
      <c r="CA40" s="1254"/>
      <c r="CB40" s="1254"/>
      <c r="CC40" s="1254"/>
      <c r="CD40" s="1254"/>
      <c r="CE40" s="1254"/>
      <c r="CF40" s="1254"/>
      <c r="CG40" s="1254"/>
      <c r="CH40" s="1254"/>
      <c r="CI40" s="1254"/>
      <c r="CJ40" s="1254"/>
      <c r="CK40" s="1254"/>
      <c r="CL40" s="1254"/>
      <c r="CM40" s="1254"/>
      <c r="CN40" s="1254"/>
      <c r="CO40" s="1254"/>
      <c r="CP40" s="1254"/>
      <c r="CQ40" s="1254"/>
      <c r="CR40" s="1254"/>
      <c r="CS40" s="1254"/>
      <c r="CT40" s="1254"/>
      <c r="CU40" s="1254"/>
      <c r="CV40" s="1254"/>
      <c r="CW40" s="1254"/>
      <c r="CX40" s="1254"/>
      <c r="CY40" s="1254"/>
      <c r="CZ40" s="1254"/>
      <c r="DA40" s="1254"/>
      <c r="DB40" s="1254"/>
      <c r="DC40" s="1254"/>
      <c r="DD40" s="1254"/>
      <c r="DE40" s="1254"/>
      <c r="DF40" s="1254"/>
      <c r="DG40" s="1254"/>
      <c r="DH40" s="1254"/>
      <c r="DI40" s="1254"/>
      <c r="DJ40" s="1254"/>
      <c r="DK40" s="1254"/>
      <c r="DL40" s="1254"/>
      <c r="DM40" s="1254"/>
      <c r="DN40" s="1254"/>
      <c r="DO40" s="1254"/>
      <c r="DP40" s="1254"/>
      <c r="DQ40" s="1254"/>
      <c r="DR40" s="1254"/>
      <c r="DS40" s="1254"/>
      <c r="DT40" s="1254"/>
      <c r="DU40" s="1254"/>
      <c r="DV40" s="1254"/>
      <c r="DW40" s="1254"/>
      <c r="DX40" s="1254"/>
      <c r="DY40" s="1254"/>
      <c r="DZ40" s="1254"/>
      <c r="EA40" s="1254"/>
      <c r="EB40" s="1254"/>
      <c r="EC40" s="1254"/>
      <c r="ED40" s="1254"/>
      <c r="EE40" s="1254"/>
      <c r="EF40" s="1254"/>
      <c r="EG40" s="1254"/>
      <c r="EH40" s="1254"/>
      <c r="EI40" s="1254"/>
      <c r="EJ40" s="1254"/>
      <c r="EK40" s="1254"/>
      <c r="EL40" s="1254"/>
      <c r="EM40" s="1254"/>
      <c r="EN40" s="1254"/>
      <c r="EO40" s="1254"/>
      <c r="EP40" s="1254"/>
      <c r="EQ40" s="1254"/>
      <c r="ER40" s="1254"/>
      <c r="ES40" s="1254"/>
      <c r="ET40" s="1254"/>
      <c r="EU40" s="1254"/>
      <c r="EV40" s="1254"/>
      <c r="EW40" s="1254"/>
      <c r="EX40" s="1254"/>
      <c r="EY40" s="1254"/>
      <c r="EZ40" s="1254"/>
      <c r="FA40" s="1254"/>
      <c r="FB40" s="1254"/>
      <c r="FC40" s="1254"/>
      <c r="FD40" s="1254"/>
      <c r="FE40" s="1254"/>
      <c r="FF40" s="1254"/>
      <c r="FG40" s="1254"/>
      <c r="FH40" s="1254"/>
      <c r="FI40" s="1254"/>
      <c r="FJ40" s="1254"/>
      <c r="FK40" s="1254"/>
      <c r="FL40" s="1254"/>
      <c r="FM40" s="1254"/>
      <c r="FN40" s="1254"/>
      <c r="FO40" s="1254"/>
      <c r="FP40" s="1254"/>
      <c r="FQ40" s="1254"/>
      <c r="FR40" s="1254"/>
      <c r="FS40" s="1254"/>
      <c r="FT40" s="1254"/>
      <c r="FU40" s="1254"/>
      <c r="FV40" s="1254"/>
      <c r="FW40" s="1254"/>
      <c r="FX40" s="1254"/>
      <c r="FY40" s="1254"/>
      <c r="FZ40" s="1254"/>
      <c r="GA40" s="1254"/>
      <c r="GB40" s="1254"/>
      <c r="GC40" s="1254"/>
      <c r="GD40" s="1254"/>
      <c r="GE40" s="1254"/>
      <c r="GF40" s="1254"/>
      <c r="GG40" s="1254"/>
      <c r="GH40" s="1254"/>
      <c r="GI40" s="1254"/>
      <c r="GJ40" s="1254"/>
      <c r="GK40" s="1254"/>
      <c r="GL40" s="1254"/>
      <c r="GM40" s="1254"/>
      <c r="GN40" s="1254"/>
      <c r="GO40" s="1254"/>
      <c r="GP40" s="1254"/>
      <c r="GQ40" s="1254"/>
      <c r="GR40" s="1254"/>
      <c r="GS40" s="1254"/>
      <c r="GT40" s="1254"/>
      <c r="GU40" s="1254"/>
      <c r="GV40" s="1254"/>
      <c r="GW40" s="1254"/>
      <c r="GX40" s="1254"/>
      <c r="GY40" s="1254"/>
      <c r="GZ40" s="1254"/>
      <c r="HA40" s="1254"/>
      <c r="HB40" s="1254"/>
      <c r="HC40" s="1254"/>
      <c r="HD40" s="1254"/>
      <c r="HE40" s="1254"/>
      <c r="HF40" s="1254"/>
      <c r="HG40" s="1254"/>
      <c r="HH40" s="1254"/>
      <c r="HI40" s="1254"/>
      <c r="HJ40" s="1254"/>
      <c r="HK40" s="1254"/>
      <c r="HL40" s="1254"/>
      <c r="HM40" s="1254"/>
      <c r="HN40" s="1254"/>
      <c r="HO40" s="1254"/>
      <c r="HP40" s="1254"/>
      <c r="HQ40" s="1254"/>
      <c r="HR40" s="1254"/>
      <c r="HS40" s="1254"/>
      <c r="HT40" s="1254"/>
      <c r="HU40" s="1254"/>
      <c r="HV40" s="1254"/>
      <c r="HW40" s="1254"/>
      <c r="HX40" s="1254"/>
      <c r="HY40" s="1254"/>
      <c r="HZ40" s="1254"/>
      <c r="IA40" s="1254"/>
      <c r="IB40" s="1254"/>
      <c r="IC40" s="1254"/>
      <c r="ID40" s="1254"/>
      <c r="IE40" s="1254"/>
      <c r="IF40" s="1254"/>
      <c r="IG40" s="1254"/>
      <c r="IH40" s="1254"/>
      <c r="II40" s="1254"/>
      <c r="IJ40" s="1254"/>
      <c r="IK40" s="1254"/>
      <c r="IL40" s="1254"/>
      <c r="IM40" s="1254"/>
      <c r="IN40" s="1254"/>
      <c r="IO40" s="1254"/>
      <c r="IP40" s="1254"/>
      <c r="IQ40" s="1254"/>
      <c r="IR40" s="1254"/>
      <c r="IS40" s="1254"/>
      <c r="IT40" s="1254"/>
      <c r="IU40" s="1254"/>
      <c r="IV40" s="1254"/>
      <c r="IW40" s="1254"/>
      <c r="IX40" s="1254"/>
      <c r="IY40" s="1254"/>
      <c r="IZ40" s="1254"/>
      <c r="JA40" s="1254"/>
      <c r="JB40" s="1254"/>
      <c r="JC40" s="1254"/>
      <c r="JD40" s="1254"/>
      <c r="JE40" s="1254"/>
      <c r="JF40" s="1254"/>
      <c r="JG40" s="1254"/>
      <c r="JH40" s="1254"/>
      <c r="JI40" s="1254"/>
      <c r="JJ40" s="1254"/>
      <c r="JK40" s="1254"/>
      <c r="JL40" s="1254"/>
      <c r="JM40" s="1254"/>
      <c r="JN40" s="1254"/>
      <c r="JO40" s="1254"/>
      <c r="JP40" s="1254"/>
      <c r="JQ40" s="1254"/>
      <c r="JR40" s="1254"/>
      <c r="JS40" s="1254"/>
      <c r="JT40" s="1254"/>
      <c r="JU40" s="1254"/>
      <c r="JV40" s="1254"/>
      <c r="JW40" s="1254"/>
      <c r="JX40" s="1254"/>
      <c r="JY40" s="1254"/>
      <c r="JZ40" s="1254"/>
      <c r="KA40" s="1254"/>
      <c r="KB40" s="1254"/>
      <c r="KC40" s="1254"/>
      <c r="KD40" s="1254"/>
      <c r="KE40" s="1254"/>
      <c r="KF40" s="1254"/>
      <c r="KG40" s="1254"/>
      <c r="KH40" s="1254"/>
      <c r="KI40" s="1254"/>
      <c r="KJ40" s="1254"/>
      <c r="KK40" s="1254"/>
      <c r="KL40" s="1254"/>
      <c r="KM40" s="1254"/>
      <c r="KN40" s="1254"/>
      <c r="KO40" s="1254"/>
      <c r="KP40" s="1254"/>
      <c r="KQ40" s="1254"/>
      <c r="KR40" s="1254"/>
      <c r="KS40" s="1254"/>
      <c r="KT40" s="1254"/>
      <c r="KU40" s="1254"/>
      <c r="KV40" s="1254"/>
      <c r="KW40" s="1254"/>
      <c r="KX40" s="1254"/>
      <c r="KY40" s="1254"/>
      <c r="KZ40" s="1254"/>
      <c r="LA40" s="1254"/>
      <c r="LB40" s="1254"/>
      <c r="LC40" s="1254"/>
      <c r="LD40" s="1254"/>
      <c r="LE40" s="1254"/>
      <c r="LF40" s="1254"/>
      <c r="LG40" s="1254"/>
      <c r="LH40" s="1254"/>
      <c r="LI40" s="1254"/>
      <c r="LJ40" s="1254"/>
      <c r="LK40" s="1254"/>
      <c r="LL40" s="1254"/>
      <c r="LM40" s="1254"/>
      <c r="LN40" s="1254"/>
      <c r="LO40" s="1254"/>
      <c r="LP40" s="1254"/>
      <c r="LQ40" s="1254"/>
      <c r="LR40" s="1254"/>
      <c r="LS40" s="1254"/>
      <c r="LT40" s="1254"/>
      <c r="LU40" s="1254"/>
      <c r="LV40" s="1254"/>
      <c r="LW40" s="1254"/>
      <c r="LX40" s="1254"/>
      <c r="LY40" s="1254"/>
      <c r="LZ40" s="1254"/>
      <c r="MA40" s="1254"/>
      <c r="MB40" s="1254"/>
      <c r="MC40" s="1254"/>
      <c r="MD40" s="1254"/>
      <c r="ME40" s="1254"/>
      <c r="MF40" s="1254"/>
      <c r="MG40" s="1254"/>
      <c r="MH40" s="1254"/>
      <c r="MI40" s="1254"/>
      <c r="MJ40" s="1254"/>
      <c r="MK40" s="1254"/>
      <c r="ML40" s="1254"/>
      <c r="MM40" s="1254"/>
      <c r="MN40" s="1254"/>
      <c r="MO40" s="1254"/>
      <c r="MP40" s="1254"/>
      <c r="MQ40" s="1254"/>
      <c r="MR40" s="1254"/>
      <c r="MS40" s="1254"/>
      <c r="MT40" s="1254"/>
      <c r="MU40" s="1254"/>
      <c r="MV40" s="1254"/>
      <c r="MW40" s="1254"/>
      <c r="MX40" s="1254"/>
      <c r="MY40" s="1254"/>
      <c r="MZ40" s="1254"/>
      <c r="NA40" s="1254"/>
      <c r="NB40" s="1254"/>
      <c r="NC40" s="1254"/>
      <c r="ND40" s="1254"/>
      <c r="NE40" s="1254"/>
      <c r="NF40" s="1254"/>
      <c r="NG40" s="1254"/>
      <c r="NH40" s="1254"/>
      <c r="NI40" s="1254"/>
      <c r="NJ40" s="1254"/>
      <c r="NK40" s="1254"/>
      <c r="NL40" s="1254"/>
      <c r="NM40" s="1254"/>
      <c r="NN40" s="1254"/>
      <c r="NO40" s="1254"/>
      <c r="NP40" s="1254"/>
      <c r="NQ40" s="1254"/>
      <c r="NR40" s="1254"/>
      <c r="NS40" s="1254"/>
      <c r="NT40" s="1254"/>
      <c r="NU40" s="1254"/>
      <c r="NV40" s="1254"/>
      <c r="NW40" s="1254"/>
      <c r="NX40" s="1254"/>
      <c r="NY40" s="1254"/>
      <c r="NZ40" s="1254"/>
      <c r="OA40" s="1254"/>
      <c r="OB40" s="1254"/>
      <c r="OC40" s="1254"/>
      <c r="OD40" s="1254"/>
      <c r="OE40" s="1254"/>
      <c r="OF40" s="1254"/>
      <c r="OG40" s="1254"/>
      <c r="OH40" s="1254"/>
      <c r="OI40" s="1254"/>
      <c r="OJ40" s="1254"/>
      <c r="OK40" s="1254"/>
      <c r="OL40" s="1254"/>
      <c r="OM40" s="1254"/>
      <c r="ON40" s="1254"/>
      <c r="OO40" s="1254"/>
      <c r="OP40" s="1254"/>
      <c r="OQ40" s="1254"/>
      <c r="OR40" s="1254"/>
      <c r="OS40" s="1254"/>
      <c r="OT40" s="1254"/>
      <c r="OU40" s="1254"/>
      <c r="OV40" s="1254"/>
      <c r="OW40" s="1254"/>
      <c r="OX40" s="1254"/>
      <c r="OY40" s="1254"/>
      <c r="OZ40" s="1254"/>
      <c r="PA40" s="1254"/>
      <c r="PB40" s="1254"/>
      <c r="PC40" s="1254"/>
      <c r="PD40" s="1254"/>
      <c r="PE40" s="1254"/>
      <c r="PF40" s="1254"/>
      <c r="PG40" s="1254"/>
      <c r="PH40" s="1254"/>
      <c r="PI40" s="1254"/>
      <c r="PJ40" s="1254"/>
      <c r="PK40" s="1254"/>
      <c r="PL40" s="1254"/>
      <c r="PM40" s="1254"/>
      <c r="PN40" s="1254"/>
      <c r="PO40" s="1254"/>
      <c r="PP40" s="1254"/>
      <c r="PQ40" s="1254"/>
      <c r="PR40" s="1254"/>
      <c r="PS40" s="1254"/>
      <c r="PT40" s="1254"/>
      <c r="PU40" s="1254"/>
      <c r="PV40" s="1254"/>
      <c r="PW40" s="1254"/>
      <c r="PX40" s="1254"/>
      <c r="PY40" s="1254"/>
      <c r="PZ40" s="1254"/>
      <c r="QA40" s="1254"/>
      <c r="QB40" s="1254"/>
      <c r="QC40" s="1254"/>
      <c r="QD40" s="1254"/>
      <c r="QE40" s="1254"/>
      <c r="QF40" s="1254"/>
      <c r="QG40" s="1254"/>
      <c r="QH40" s="1254"/>
      <c r="QI40" s="1254"/>
      <c r="QJ40" s="1254"/>
      <c r="QK40" s="1254"/>
      <c r="QL40" s="1254"/>
      <c r="QM40" s="1254"/>
      <c r="QN40" s="1254"/>
      <c r="QO40" s="1254"/>
      <c r="QP40" s="1254"/>
      <c r="QQ40" s="1254"/>
      <c r="QR40" s="1254"/>
      <c r="QS40" s="1254"/>
      <c r="QT40" s="1254"/>
      <c r="QU40" s="1254"/>
      <c r="QV40" s="1254"/>
      <c r="QW40" s="1254"/>
      <c r="QX40" s="1254"/>
      <c r="QY40" s="1254"/>
      <c r="QZ40" s="1254"/>
      <c r="RA40" s="1254"/>
      <c r="RB40" s="1254"/>
      <c r="RC40" s="1254"/>
      <c r="RD40" s="1254"/>
      <c r="RE40" s="1254"/>
      <c r="RF40" s="1254"/>
      <c r="RG40" s="1254"/>
      <c r="RH40" s="1254"/>
      <c r="RI40" s="1254"/>
      <c r="RJ40" s="1254"/>
      <c r="RK40" s="1254"/>
      <c r="RL40" s="1254"/>
      <c r="RM40" s="1254"/>
      <c r="RN40" s="1254"/>
      <c r="RO40" s="1254"/>
      <c r="RP40" s="1254"/>
      <c r="RQ40" s="1254"/>
      <c r="RR40" s="1254"/>
      <c r="RS40" s="1254"/>
      <c r="RT40" s="1254"/>
      <c r="RU40" s="1254"/>
      <c r="RV40" s="1254"/>
      <c r="RW40" s="1254"/>
      <c r="RX40" s="1254"/>
      <c r="RY40" s="1254"/>
      <c r="RZ40" s="1254"/>
      <c r="SA40" s="1254"/>
      <c r="SB40" s="1254"/>
      <c r="SC40" s="1254"/>
      <c r="SD40" s="1254"/>
      <c r="SE40" s="1254"/>
      <c r="SF40" s="1254"/>
      <c r="SG40" s="1254"/>
      <c r="SH40" s="1254"/>
      <c r="SI40" s="1254"/>
      <c r="SJ40" s="1254"/>
      <c r="SK40" s="1254"/>
      <c r="SL40" s="1254"/>
      <c r="SM40" s="1254"/>
      <c r="SN40" s="1254"/>
      <c r="SO40" s="1254"/>
      <c r="SP40" s="1254"/>
      <c r="SQ40" s="1254"/>
      <c r="SR40" s="1254"/>
      <c r="SS40" s="1254"/>
      <c r="ST40" s="1254"/>
      <c r="SU40" s="1254"/>
      <c r="SV40" s="1254"/>
      <c r="SW40" s="1254"/>
      <c r="SX40" s="1254"/>
      <c r="SY40" s="1254"/>
      <c r="SZ40" s="1254"/>
      <c r="TA40" s="1254"/>
      <c r="TB40" s="1254"/>
      <c r="TC40" s="1254"/>
      <c r="TD40" s="1254"/>
      <c r="TE40" s="1254"/>
      <c r="TF40" s="1254"/>
      <c r="TG40" s="1254"/>
      <c r="TH40" s="1254"/>
      <c r="TI40" s="1254"/>
      <c r="TJ40" s="1254"/>
      <c r="TK40" s="1254"/>
      <c r="TL40" s="1254"/>
      <c r="TM40" s="1254"/>
      <c r="TN40" s="1254"/>
      <c r="TO40" s="1254"/>
      <c r="TP40" s="1254"/>
      <c r="TQ40" s="1254"/>
      <c r="TR40" s="1254"/>
      <c r="TS40" s="1254"/>
      <c r="TT40" s="1254"/>
      <c r="TU40" s="1254"/>
      <c r="TV40" s="1254"/>
      <c r="TW40" s="1254"/>
      <c r="TX40" s="1254"/>
      <c r="TY40" s="1254"/>
      <c r="TZ40" s="1254"/>
      <c r="UA40" s="1254"/>
      <c r="UB40" s="1254"/>
      <c r="UC40" s="1254"/>
      <c r="UD40" s="1254"/>
      <c r="UE40" s="1254"/>
      <c r="UF40" s="1254"/>
      <c r="UG40" s="1254"/>
      <c r="UH40" s="1254"/>
      <c r="UI40" s="1254"/>
      <c r="UJ40" s="1254"/>
      <c r="UK40" s="1254"/>
      <c r="UL40" s="1254"/>
      <c r="UM40" s="1254"/>
      <c r="UN40" s="1254"/>
      <c r="UO40" s="1254"/>
      <c r="UP40" s="1254"/>
      <c r="UQ40" s="1254"/>
      <c r="UR40" s="1254"/>
      <c r="US40" s="1254"/>
      <c r="UT40" s="1254"/>
      <c r="UU40" s="1254"/>
      <c r="UV40" s="1254"/>
      <c r="UW40" s="1254"/>
      <c r="UX40" s="1254"/>
      <c r="UY40" s="1254"/>
      <c r="UZ40" s="1254"/>
      <c r="VA40" s="1254"/>
      <c r="VB40" s="1254"/>
      <c r="VC40" s="1254"/>
      <c r="VD40" s="1254"/>
      <c r="VE40" s="1254"/>
      <c r="VF40" s="1254"/>
      <c r="VG40" s="1254"/>
      <c r="VH40" s="1254"/>
      <c r="VI40" s="1254"/>
      <c r="VJ40" s="1254"/>
      <c r="VK40" s="1254"/>
      <c r="VL40" s="1254"/>
      <c r="VM40" s="1254"/>
      <c r="VN40" s="1254"/>
      <c r="VO40" s="1254"/>
      <c r="VP40" s="1254"/>
      <c r="VQ40" s="1254"/>
      <c r="VR40" s="1254"/>
      <c r="VS40" s="1254"/>
      <c r="VT40" s="1254"/>
      <c r="VU40" s="1254"/>
      <c r="VV40" s="1254"/>
      <c r="VW40" s="1254"/>
      <c r="VX40" s="1254"/>
      <c r="VY40" s="1254"/>
      <c r="VZ40" s="1254"/>
      <c r="WA40" s="1254"/>
      <c r="WB40" s="1254"/>
      <c r="WC40" s="1254"/>
      <c r="WD40" s="1254"/>
      <c r="WE40" s="1254"/>
      <c r="WF40" s="1254"/>
      <c r="WG40" s="1254"/>
      <c r="WH40" s="1254"/>
      <c r="WI40" s="1254"/>
      <c r="WJ40" s="1254"/>
      <c r="WK40" s="1254"/>
      <c r="WL40" s="1254"/>
      <c r="WM40" s="1254"/>
      <c r="WN40" s="1254"/>
      <c r="WO40" s="1254"/>
      <c r="WP40" s="1254"/>
      <c r="WQ40" s="1254"/>
      <c r="WR40" s="1254"/>
      <c r="WS40" s="1254"/>
      <c r="WT40" s="1254"/>
      <c r="WU40" s="1254"/>
      <c r="WV40" s="1254"/>
      <c r="WW40" s="1254"/>
      <c r="WX40" s="1254"/>
      <c r="WY40" s="1254"/>
      <c r="WZ40" s="1254"/>
      <c r="XA40" s="1254"/>
      <c r="XB40" s="1254"/>
      <c r="XC40" s="1254"/>
      <c r="XD40" s="1254"/>
      <c r="XE40" s="1254"/>
      <c r="XF40" s="1254"/>
      <c r="XG40" s="1254"/>
      <c r="XH40" s="1254"/>
      <c r="XI40" s="1254"/>
      <c r="XJ40" s="1254"/>
      <c r="XK40" s="1254"/>
      <c r="XL40" s="1254"/>
      <c r="XM40" s="1254"/>
      <c r="XN40" s="1254"/>
      <c r="XO40" s="1254"/>
      <c r="XP40" s="1254"/>
      <c r="XQ40" s="1254"/>
      <c r="XR40" s="1254"/>
      <c r="XS40" s="1254"/>
      <c r="XT40" s="1254"/>
      <c r="XU40" s="1254"/>
      <c r="XV40" s="1254"/>
      <c r="XW40" s="1254"/>
      <c r="XX40" s="1254"/>
      <c r="XY40" s="1254"/>
      <c r="XZ40" s="1254"/>
      <c r="YA40" s="1254"/>
      <c r="YB40" s="1254"/>
      <c r="YC40" s="1254"/>
      <c r="YD40" s="1254"/>
      <c r="YE40" s="1254"/>
      <c r="YF40" s="1254"/>
      <c r="YG40" s="1254"/>
      <c r="YH40" s="1254"/>
      <c r="YI40" s="1254"/>
      <c r="YJ40" s="1254"/>
      <c r="YK40" s="1254"/>
      <c r="YL40" s="1254"/>
      <c r="YM40" s="1254"/>
      <c r="YN40" s="1254"/>
      <c r="YO40" s="1254"/>
      <c r="YP40" s="1254"/>
      <c r="YQ40" s="1254"/>
      <c r="YR40" s="1254"/>
      <c r="YS40" s="1254"/>
      <c r="YT40" s="1254"/>
      <c r="YU40" s="1254"/>
      <c r="YV40" s="1254"/>
      <c r="YW40" s="1254"/>
      <c r="YX40" s="1254"/>
      <c r="YY40" s="1254"/>
      <c r="YZ40" s="1254"/>
      <c r="ZA40" s="1254"/>
      <c r="ZB40" s="1254"/>
      <c r="ZC40" s="1254"/>
      <c r="ZD40" s="1254"/>
      <c r="ZE40" s="1254"/>
      <c r="ZF40" s="1254"/>
      <c r="ZG40" s="1254"/>
      <c r="ZH40" s="1254"/>
      <c r="ZI40" s="1254"/>
      <c r="ZJ40" s="1254"/>
      <c r="ZK40" s="1254"/>
      <c r="ZL40" s="1254"/>
      <c r="ZM40" s="1254"/>
      <c r="ZN40" s="1254"/>
      <c r="ZO40" s="1254"/>
      <c r="ZP40" s="1254"/>
      <c r="ZQ40" s="1254"/>
      <c r="ZR40" s="1254"/>
      <c r="ZS40" s="1254"/>
      <c r="ZT40" s="1254"/>
      <c r="ZU40" s="1254"/>
      <c r="ZV40" s="1254"/>
      <c r="ZW40" s="1254"/>
      <c r="ZX40" s="1254"/>
      <c r="ZY40" s="1254"/>
      <c r="ZZ40" s="1254"/>
      <c r="AAA40" s="1254"/>
      <c r="AAB40" s="1254"/>
      <c r="AAC40" s="1254"/>
      <c r="AAD40" s="1254"/>
      <c r="AAE40" s="1254"/>
      <c r="AAF40" s="1254"/>
      <c r="AAG40" s="1254"/>
      <c r="AAH40" s="1254"/>
      <c r="AAI40" s="1254"/>
      <c r="AAJ40" s="1254"/>
      <c r="AAK40" s="1254"/>
      <c r="AAL40" s="1254"/>
      <c r="AAM40" s="1254"/>
      <c r="AAN40" s="1254"/>
      <c r="AAO40" s="1254"/>
      <c r="AAP40" s="1254"/>
      <c r="AAQ40" s="1254"/>
      <c r="AAR40" s="1254"/>
      <c r="AAS40" s="1254"/>
      <c r="AAT40" s="1254"/>
      <c r="AAU40" s="1254"/>
      <c r="AAV40" s="1254"/>
      <c r="AAW40" s="1254"/>
      <c r="AAX40" s="1254"/>
      <c r="AAY40" s="1254"/>
      <c r="AAZ40" s="1254"/>
      <c r="ABA40" s="1254"/>
      <c r="ABB40" s="1254"/>
      <c r="ABC40" s="1254"/>
      <c r="ABD40" s="1254"/>
      <c r="ABE40" s="1254"/>
      <c r="ABF40" s="1254"/>
      <c r="ABG40" s="1254"/>
      <c r="ABH40" s="1254"/>
      <c r="ABI40" s="1254"/>
      <c r="ABJ40" s="1254"/>
      <c r="ABK40" s="1254"/>
      <c r="ABL40" s="1254"/>
      <c r="ABM40" s="1254"/>
      <c r="ABN40" s="1254"/>
      <c r="ABO40" s="1254"/>
      <c r="ABP40" s="1254"/>
      <c r="ABQ40" s="1254"/>
      <c r="ABR40" s="1254"/>
      <c r="ABS40" s="1254"/>
      <c r="ABT40" s="1254"/>
      <c r="ABU40" s="1254"/>
      <c r="ABV40" s="1254"/>
      <c r="ABW40" s="1254"/>
      <c r="ABX40" s="1254"/>
      <c r="ABY40" s="1254"/>
      <c r="ABZ40" s="1254"/>
      <c r="ACA40" s="1254"/>
      <c r="ACB40" s="1254"/>
      <c r="ACC40" s="1254"/>
      <c r="ACD40" s="1254"/>
      <c r="ACE40" s="1254"/>
      <c r="ACF40" s="1254"/>
      <c r="ACG40" s="1254"/>
      <c r="ACH40" s="1254"/>
      <c r="ACI40" s="1254"/>
      <c r="ACJ40" s="1254"/>
      <c r="ACK40" s="1254"/>
      <c r="ACL40" s="1254"/>
      <c r="ACM40" s="1254"/>
      <c r="ACN40" s="1254"/>
      <c r="ACO40" s="1254"/>
      <c r="ACP40" s="1254"/>
      <c r="ACQ40" s="1254"/>
      <c r="ACR40" s="1254"/>
      <c r="ACS40" s="1254"/>
      <c r="ACT40" s="1254"/>
      <c r="ACU40" s="1254"/>
      <c r="ACV40" s="1254"/>
      <c r="ACW40" s="1254"/>
      <c r="ACX40" s="1254"/>
      <c r="ACY40" s="1254"/>
      <c r="ACZ40" s="1254"/>
      <c r="ADA40" s="1254"/>
      <c r="ADB40" s="1254"/>
      <c r="ADC40" s="1254"/>
      <c r="ADD40" s="1254"/>
      <c r="ADE40" s="1254"/>
      <c r="ADF40" s="1254"/>
      <c r="ADG40" s="1254"/>
      <c r="ADH40" s="1254"/>
      <c r="ADI40" s="1254"/>
      <c r="ADJ40" s="1254"/>
      <c r="ADK40" s="1254"/>
      <c r="ADL40" s="1254"/>
      <c r="ADM40" s="1254"/>
      <c r="ADN40" s="1254"/>
      <c r="ADO40" s="1254"/>
      <c r="ADP40" s="1254"/>
      <c r="ADQ40" s="1254"/>
      <c r="ADR40" s="1254"/>
      <c r="ADS40" s="1254"/>
      <c r="ADT40" s="1254"/>
      <c r="ADU40" s="1254"/>
      <c r="ADV40" s="1254"/>
      <c r="ADW40" s="1254"/>
      <c r="ADX40" s="1254"/>
      <c r="ADY40" s="1254"/>
      <c r="ADZ40" s="1254"/>
      <c r="AEA40" s="1254"/>
      <c r="AEB40" s="1254"/>
      <c r="AEC40" s="1254"/>
      <c r="AED40" s="1254"/>
      <c r="AEE40" s="1254"/>
      <c r="AEF40" s="1254"/>
      <c r="AEG40" s="1254"/>
      <c r="AEH40" s="1254"/>
      <c r="AEI40" s="1254"/>
      <c r="AEJ40" s="1254"/>
      <c r="AEK40" s="1254"/>
      <c r="AEL40" s="1254"/>
      <c r="AEM40" s="1254"/>
      <c r="AEN40" s="1254"/>
      <c r="AEO40" s="1254"/>
      <c r="AEP40" s="1254"/>
      <c r="AEQ40" s="1254"/>
      <c r="AER40" s="1254"/>
      <c r="AES40" s="1254"/>
      <c r="AET40" s="1254"/>
      <c r="AEU40" s="1254"/>
      <c r="AEV40" s="1254"/>
      <c r="AEW40" s="1254"/>
      <c r="AEX40" s="1254"/>
      <c r="AEY40" s="1254"/>
      <c r="AEZ40" s="1254"/>
      <c r="AFA40" s="1254"/>
      <c r="AFB40" s="1254"/>
      <c r="AFC40" s="1254"/>
      <c r="AFD40" s="1254"/>
      <c r="AFE40" s="1254"/>
      <c r="AFF40" s="1254"/>
      <c r="AFG40" s="1254"/>
      <c r="AFH40" s="1254"/>
      <c r="AFI40" s="1254"/>
      <c r="AFJ40" s="1254"/>
      <c r="AFK40" s="1254"/>
      <c r="AFL40" s="1254"/>
      <c r="AFM40" s="1254"/>
      <c r="AFN40" s="1254"/>
      <c r="AFO40" s="1254"/>
      <c r="AFP40" s="1254"/>
      <c r="AFQ40" s="1254"/>
      <c r="AFR40" s="1254"/>
      <c r="AFS40" s="1254"/>
      <c r="AFT40" s="1254"/>
      <c r="AFU40" s="1254"/>
      <c r="AFV40" s="1254"/>
      <c r="AFW40" s="1254"/>
      <c r="AFX40" s="1254"/>
      <c r="AFY40" s="1254"/>
      <c r="AFZ40" s="1254"/>
      <c r="AGA40" s="1254"/>
      <c r="AGB40" s="1254"/>
      <c r="AGC40" s="1254"/>
      <c r="AGD40" s="1254"/>
      <c r="AGE40" s="1254"/>
      <c r="AGF40" s="1254"/>
      <c r="AGG40" s="1254"/>
      <c r="AGH40" s="1254"/>
      <c r="AGI40" s="1254"/>
      <c r="AGJ40" s="1254"/>
      <c r="AGK40" s="1254"/>
      <c r="AGL40" s="1254"/>
      <c r="AGM40" s="1254"/>
      <c r="AGN40" s="1254"/>
      <c r="AGO40" s="1254"/>
      <c r="AGP40" s="1254"/>
      <c r="AGQ40" s="1254"/>
      <c r="AGR40" s="1254"/>
      <c r="AGS40" s="1254"/>
      <c r="AGT40" s="1254"/>
      <c r="AGU40" s="1254"/>
      <c r="AGV40" s="1254"/>
      <c r="AGW40" s="1254"/>
      <c r="AGX40" s="1254"/>
      <c r="AGY40" s="1254"/>
      <c r="AGZ40" s="1254"/>
      <c r="AHA40" s="1254"/>
      <c r="AHB40" s="1254"/>
      <c r="AHC40" s="1254"/>
      <c r="AHD40" s="1254"/>
      <c r="AHE40" s="1254"/>
      <c r="AHF40" s="1254"/>
      <c r="AHG40" s="1254"/>
      <c r="AHH40" s="1254"/>
      <c r="AHI40" s="1254"/>
      <c r="AHJ40" s="1254"/>
      <c r="AHK40" s="1254"/>
      <c r="AHL40" s="1254"/>
      <c r="AHM40" s="1254"/>
      <c r="AHN40" s="1254"/>
      <c r="AHO40" s="1254"/>
      <c r="AHP40" s="1254"/>
      <c r="AHQ40" s="1254"/>
      <c r="AHR40" s="1254"/>
      <c r="AHS40" s="1254"/>
      <c r="AHT40" s="1254"/>
      <c r="AHU40" s="1254"/>
      <c r="AHV40" s="1254"/>
      <c r="AHW40" s="1254"/>
      <c r="AHX40" s="1254"/>
      <c r="AHY40" s="1254"/>
      <c r="AHZ40" s="1254"/>
      <c r="AIA40" s="1254"/>
      <c r="AIB40" s="1254"/>
      <c r="AIC40" s="1254"/>
      <c r="AID40" s="1254"/>
      <c r="AIE40" s="1254"/>
      <c r="AIF40" s="1254"/>
      <c r="AIG40" s="1254"/>
      <c r="AIH40" s="1254"/>
      <c r="AII40" s="1254"/>
      <c r="AIJ40" s="1254"/>
      <c r="AIK40" s="1254"/>
      <c r="AIL40" s="1254"/>
      <c r="AIM40" s="1254"/>
      <c r="AIN40" s="1254"/>
      <c r="AIO40" s="1254"/>
      <c r="AIP40" s="1254"/>
      <c r="AIQ40" s="1254"/>
      <c r="AIR40" s="1254"/>
      <c r="AIS40" s="1254"/>
      <c r="AIT40" s="1254"/>
      <c r="AIU40" s="1254"/>
      <c r="AIV40" s="1254"/>
      <c r="AIW40" s="1254"/>
      <c r="AIX40" s="1254"/>
      <c r="AIY40" s="1254"/>
      <c r="AIZ40" s="1254"/>
      <c r="AJA40" s="1254"/>
      <c r="AJB40" s="1254"/>
      <c r="AJC40" s="1254"/>
      <c r="AJD40" s="1254"/>
      <c r="AJE40" s="1254"/>
      <c r="AJF40" s="1254"/>
      <c r="AJG40" s="1254"/>
      <c r="AJH40" s="1254"/>
      <c r="AJI40" s="1254"/>
      <c r="AJJ40" s="1254"/>
      <c r="AJK40" s="1254"/>
      <c r="AJL40" s="1254"/>
      <c r="AJM40" s="1254"/>
      <c r="AJN40" s="1254"/>
      <c r="AJO40" s="1254"/>
      <c r="AJP40" s="1254"/>
      <c r="AJQ40" s="1254"/>
      <c r="AJR40" s="1254"/>
      <c r="AJS40" s="1254"/>
      <c r="AJT40" s="1254"/>
      <c r="AJU40" s="1254"/>
      <c r="AJV40" s="1254"/>
      <c r="AJW40" s="1254"/>
      <c r="AJX40" s="1254"/>
      <c r="AJY40" s="1254"/>
      <c r="AJZ40" s="1254"/>
      <c r="AKA40" s="1254"/>
      <c r="AKB40" s="1254"/>
      <c r="AKC40" s="1254"/>
      <c r="AKD40" s="1254"/>
      <c r="AKE40" s="1254"/>
      <c r="AKF40" s="1254"/>
      <c r="AKG40" s="1254"/>
      <c r="AKH40" s="1254"/>
      <c r="AKI40" s="1254"/>
      <c r="AKJ40" s="1254"/>
      <c r="AKK40" s="1254"/>
      <c r="AKL40" s="1254"/>
      <c r="AKM40" s="1254"/>
      <c r="AKN40" s="1254"/>
      <c r="AKO40" s="1254"/>
      <c r="AKP40" s="1254"/>
      <c r="AKQ40" s="1254"/>
      <c r="AKR40" s="1254"/>
      <c r="AKS40" s="1254"/>
      <c r="AKT40" s="1254"/>
      <c r="AKU40" s="1254"/>
      <c r="AKV40" s="1254"/>
      <c r="AKW40" s="1254"/>
      <c r="AKX40" s="1254"/>
      <c r="AKY40" s="1254"/>
      <c r="AKZ40" s="1254"/>
      <c r="ALA40" s="1254"/>
      <c r="ALB40" s="1254"/>
      <c r="ALC40" s="1254"/>
      <c r="ALD40" s="1254"/>
      <c r="ALE40" s="1254"/>
      <c r="ALF40" s="1254"/>
      <c r="ALG40" s="1254"/>
      <c r="ALH40" s="1254"/>
      <c r="ALI40" s="1254"/>
      <c r="ALJ40" s="1254"/>
      <c r="ALK40" s="1254"/>
      <c r="ALL40" s="1254"/>
      <c r="ALM40" s="1254"/>
      <c r="ALN40" s="1254"/>
      <c r="ALO40" s="1254"/>
      <c r="ALP40" s="1254"/>
      <c r="ALQ40" s="1254"/>
      <c r="ALR40" s="1254"/>
      <c r="ALS40" s="1254"/>
      <c r="ALT40" s="1254"/>
      <c r="ALU40" s="1254"/>
      <c r="ALV40" s="1254"/>
      <c r="ALW40" s="1254"/>
      <c r="ALX40" s="1254"/>
      <c r="ALY40" s="1254"/>
      <c r="ALZ40" s="1254"/>
      <c r="AMA40" s="1254"/>
      <c r="AMB40" s="1254"/>
      <c r="AMC40" s="1254"/>
      <c r="AMD40" s="1254"/>
      <c r="AME40" s="1254"/>
      <c r="AMF40" s="1254"/>
      <c r="AMG40" s="1254"/>
      <c r="AMH40" s="1254"/>
      <c r="AMI40" s="1254"/>
      <c r="AMJ40" s="1254"/>
      <c r="AMK40" s="1254"/>
    </row>
    <row r="41" spans="1:1025" ht="96" customHeight="1">
      <c r="A41" s="2124" t="s">
        <v>2812</v>
      </c>
      <c r="B41" s="2124"/>
      <c r="C41" s="2124"/>
      <c r="D41" s="2124"/>
      <c r="E41" s="2124"/>
      <c r="F41" s="2124"/>
      <c r="G41" s="2124"/>
      <c r="H41" s="2124"/>
      <c r="I41" s="2124"/>
      <c r="J41" s="2124"/>
      <c r="K41" s="2124"/>
      <c r="L41" s="2124"/>
      <c r="M41" s="2124"/>
      <c r="N41" s="2124"/>
      <c r="O41" s="2124"/>
      <c r="U41" s="52"/>
      <c r="V41" s="52"/>
      <c r="W41" s="52"/>
      <c r="Y41" s="52"/>
    </row>
  </sheetData>
  <mergeCells count="27">
    <mergeCell ref="A1:B1"/>
    <mergeCell ref="A5:O5"/>
    <mergeCell ref="A7:A8"/>
    <mergeCell ref="B7:C8"/>
    <mergeCell ref="D7:L7"/>
    <mergeCell ref="M7:M8"/>
    <mergeCell ref="N7:N8"/>
    <mergeCell ref="O7:O8"/>
    <mergeCell ref="A9:O9"/>
    <mergeCell ref="B10:C12"/>
    <mergeCell ref="E10:E12"/>
    <mergeCell ref="F10:F12"/>
    <mergeCell ref="B13:B21"/>
    <mergeCell ref="E13:E15"/>
    <mergeCell ref="E16:E18"/>
    <mergeCell ref="E19:E21"/>
    <mergeCell ref="K13:K21"/>
    <mergeCell ref="K23:K26"/>
    <mergeCell ref="K37:K40"/>
    <mergeCell ref="B37:B40"/>
    <mergeCell ref="A41:O41"/>
    <mergeCell ref="A27:O27"/>
    <mergeCell ref="B28:B36"/>
    <mergeCell ref="E28:E30"/>
    <mergeCell ref="E31:E33"/>
    <mergeCell ref="E34:E36"/>
    <mergeCell ref="K28:K36"/>
  </mergeCells>
  <hyperlinks>
    <hyperlink ref="A5" location="Меню!A1" display="ШЛАГБАУМЫ МЕХАНИЧЕСКИЕ"/>
  </hyperlinks>
  <pageMargins left="0.25" right="0.25" top="0.75" bottom="0.75" header="0.511811023622047" footer="0.511811023622047"/>
  <pageSetup paperSize="9" orientation="portrait" horizontalDpi="300" verticalDpi="30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dimension ref="A1:AMJ134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0.140625" style="121" customWidth="1"/>
    <col min="2" max="2" width="18.42578125" style="121" customWidth="1"/>
    <col min="3" max="3" width="0.140625" style="121" hidden="1" customWidth="1"/>
    <col min="4" max="4" width="11.7109375" style="121" customWidth="1"/>
    <col min="5" max="5" width="10.7109375" style="121" customWidth="1"/>
    <col min="6" max="6" width="6.7109375" style="121" customWidth="1"/>
    <col min="7" max="7" width="8.7109375" style="121" customWidth="1"/>
    <col min="8" max="9" width="10.140625" style="121" customWidth="1"/>
    <col min="10" max="10" width="9.140625" style="121"/>
    <col min="11" max="11" width="7.28515625" style="121" customWidth="1"/>
    <col min="12" max="12" width="9.42578125" style="52" customWidth="1"/>
    <col min="13" max="13" width="10.5703125" style="52" customWidth="1"/>
    <col min="14" max="14" width="11" style="52" customWidth="1"/>
    <col min="15" max="15" width="12.85546875" style="386" customWidth="1"/>
    <col min="16" max="16" width="15.28515625" style="386" customWidth="1"/>
    <col min="17" max="17" width="14.42578125" style="386" customWidth="1"/>
    <col min="18" max="18" width="12.5703125" style="386" customWidth="1"/>
    <col min="19" max="19" width="9.140625" style="386"/>
    <col min="20" max="1024" width="9.140625" style="387"/>
  </cols>
  <sheetData>
    <row r="1" spans="1:19" ht="31.5" customHeight="1">
      <c r="A1" s="2115"/>
      <c r="B1" s="2115"/>
      <c r="C1" s="52"/>
      <c r="D1" s="52"/>
      <c r="E1" s="52"/>
      <c r="F1" s="52"/>
      <c r="Q1" s="52"/>
      <c r="R1" s="52"/>
      <c r="S1" s="52"/>
    </row>
    <row r="2" spans="1:19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J2" s="367"/>
      <c r="Q2" s="52"/>
      <c r="R2" s="52"/>
      <c r="S2" s="52"/>
    </row>
    <row r="3" spans="1:19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J3" s="367"/>
      <c r="Q3" s="52"/>
      <c r="R3" s="52"/>
      <c r="S3" s="52"/>
    </row>
    <row r="4" spans="1:19">
      <c r="B4" s="385"/>
      <c r="F4" s="368"/>
      <c r="K4" s="368"/>
      <c r="Q4" s="52"/>
      <c r="R4" s="52"/>
      <c r="S4" s="52"/>
    </row>
    <row r="5" spans="1:19">
      <c r="A5" s="2116" t="s">
        <v>2813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Q5" s="52"/>
      <c r="R5" s="52"/>
      <c r="S5" s="52"/>
    </row>
    <row r="6" spans="1:19">
      <c r="Q6" s="52"/>
      <c r="R6" s="52"/>
      <c r="S6" s="52"/>
    </row>
    <row r="7" spans="1:19" ht="12.75" customHeight="1">
      <c r="A7" s="2120" t="s">
        <v>2814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9" t="s">
        <v>139</v>
      </c>
      <c r="J7" s="2120" t="s">
        <v>565</v>
      </c>
      <c r="K7" s="2120" t="s">
        <v>141</v>
      </c>
      <c r="Q7" s="52"/>
      <c r="R7" s="52"/>
      <c r="S7" s="52"/>
    </row>
    <row r="8" spans="1:19" ht="46.5" customHeight="1">
      <c r="A8" s="2120"/>
      <c r="B8" s="2118"/>
      <c r="C8" s="2118"/>
      <c r="D8" s="69" t="s">
        <v>567</v>
      </c>
      <c r="E8" s="69" t="s">
        <v>2815</v>
      </c>
      <c r="F8" s="69" t="s">
        <v>146</v>
      </c>
      <c r="G8" s="69" t="s">
        <v>144</v>
      </c>
      <c r="H8" s="69" t="s">
        <v>2816</v>
      </c>
      <c r="I8" s="2119"/>
      <c r="J8" s="2120"/>
      <c r="K8" s="2120"/>
      <c r="L8" s="70"/>
      <c r="M8" s="70"/>
      <c r="N8" s="70"/>
      <c r="O8" s="388"/>
      <c r="Q8" s="70"/>
      <c r="R8" s="70"/>
      <c r="S8" s="70"/>
    </row>
    <row r="9" spans="1:19" ht="12" customHeight="1">
      <c r="A9" s="2169" t="s">
        <v>2817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70"/>
      <c r="M9" s="70"/>
      <c r="N9" s="70"/>
      <c r="O9" s="388"/>
      <c r="Q9" s="52"/>
      <c r="R9" s="52"/>
      <c r="S9" s="52"/>
    </row>
    <row r="10" spans="1:19" ht="54" customHeight="1">
      <c r="A10" s="2348" t="s">
        <v>2818</v>
      </c>
      <c r="B10" s="2132"/>
      <c r="C10" s="2132"/>
      <c r="D10" s="2176" t="s">
        <v>2819</v>
      </c>
      <c r="E10" s="74" t="s">
        <v>2820</v>
      </c>
      <c r="F10" s="74">
        <v>28</v>
      </c>
      <c r="G10" s="74">
        <v>0.63</v>
      </c>
      <c r="H10" s="2176" t="s">
        <v>2821</v>
      </c>
      <c r="I10" s="149" t="s">
        <v>575</v>
      </c>
      <c r="J10" s="74">
        <v>11040</v>
      </c>
      <c r="K10" s="77">
        <v>12315</v>
      </c>
      <c r="L10" s="101"/>
      <c r="O10" s="53"/>
      <c r="Q10" s="52"/>
      <c r="R10" s="52"/>
      <c r="S10" s="52"/>
    </row>
    <row r="11" spans="1:19" ht="53.25" customHeight="1">
      <c r="A11" s="2348"/>
      <c r="B11" s="2132"/>
      <c r="C11" s="2132"/>
      <c r="D11" s="2176"/>
      <c r="E11" s="80" t="s">
        <v>2822</v>
      </c>
      <c r="F11" s="80">
        <v>36</v>
      </c>
      <c r="G11" s="80">
        <v>0.84</v>
      </c>
      <c r="H11" s="2176"/>
      <c r="I11" s="81" t="s">
        <v>575</v>
      </c>
      <c r="J11" s="80">
        <v>11825</v>
      </c>
      <c r="K11" s="82">
        <v>13190</v>
      </c>
      <c r="L11" s="101"/>
      <c r="O11" s="53"/>
      <c r="Q11" s="52"/>
      <c r="R11" s="52"/>
      <c r="S11" s="52"/>
    </row>
    <row r="12" spans="1:19" ht="42" customHeight="1">
      <c r="A12" s="2152" t="s">
        <v>2823</v>
      </c>
      <c r="B12" s="2134"/>
      <c r="C12" s="2134"/>
      <c r="D12" s="2177" t="s">
        <v>2824</v>
      </c>
      <c r="E12" s="80" t="s">
        <v>2825</v>
      </c>
      <c r="F12" s="80">
        <v>17</v>
      </c>
      <c r="G12" s="80">
        <v>0.23799999999999999</v>
      </c>
      <c r="H12" s="2177" t="s">
        <v>2821</v>
      </c>
      <c r="I12" s="81" t="s">
        <v>575</v>
      </c>
      <c r="J12" s="80">
        <v>8425</v>
      </c>
      <c r="K12" s="82">
        <v>9400</v>
      </c>
      <c r="L12" s="101"/>
      <c r="O12" s="53"/>
      <c r="Q12" s="52"/>
      <c r="R12" s="52"/>
      <c r="S12" s="52"/>
    </row>
    <row r="13" spans="1:19" ht="42" customHeight="1">
      <c r="A13" s="2152"/>
      <c r="B13" s="2134"/>
      <c r="C13" s="2134"/>
      <c r="D13" s="2177"/>
      <c r="E13" s="80" t="s">
        <v>2826</v>
      </c>
      <c r="F13" s="80">
        <v>21</v>
      </c>
      <c r="G13" s="80">
        <v>0.317</v>
      </c>
      <c r="H13" s="2177"/>
      <c r="I13" s="81" t="s">
        <v>575</v>
      </c>
      <c r="J13" s="80">
        <v>9525</v>
      </c>
      <c r="K13" s="82">
        <v>10625</v>
      </c>
      <c r="L13" s="101"/>
      <c r="O13" s="53"/>
      <c r="Q13" s="52"/>
      <c r="R13" s="52"/>
      <c r="S13" s="52"/>
    </row>
    <row r="14" spans="1:19" ht="43.5" customHeight="1">
      <c r="A14" s="2152" t="s">
        <v>2827</v>
      </c>
      <c r="B14" s="2134"/>
      <c r="C14" s="2134"/>
      <c r="D14" s="2177" t="s">
        <v>2828</v>
      </c>
      <c r="E14" s="80" t="s">
        <v>2829</v>
      </c>
      <c r="F14" s="80">
        <v>23</v>
      </c>
      <c r="G14" s="80">
        <v>0.252</v>
      </c>
      <c r="H14" s="2177" t="s">
        <v>2821</v>
      </c>
      <c r="I14" s="81" t="s">
        <v>575</v>
      </c>
      <c r="J14" s="80">
        <v>6510</v>
      </c>
      <c r="K14" s="82">
        <v>7265</v>
      </c>
      <c r="L14" s="101"/>
      <c r="O14" s="53"/>
      <c r="Q14" s="52"/>
      <c r="R14" s="52"/>
      <c r="S14" s="52"/>
    </row>
    <row r="15" spans="1:19" ht="43.5" customHeight="1">
      <c r="A15" s="2152"/>
      <c r="B15" s="2134"/>
      <c r="C15" s="2134"/>
      <c r="D15" s="2177"/>
      <c r="E15" s="80" t="s">
        <v>2826</v>
      </c>
      <c r="F15" s="80">
        <v>26</v>
      </c>
      <c r="G15" s="80">
        <v>0.317</v>
      </c>
      <c r="H15" s="2177"/>
      <c r="I15" s="81" t="s">
        <v>575</v>
      </c>
      <c r="J15" s="80">
        <v>7430</v>
      </c>
      <c r="K15" s="82">
        <v>8290</v>
      </c>
      <c r="L15" s="101"/>
      <c r="O15" s="53"/>
      <c r="Q15" s="52"/>
      <c r="R15" s="52"/>
      <c r="S15" s="52"/>
    </row>
    <row r="16" spans="1:19" ht="43.5" customHeight="1">
      <c r="A16" s="2152" t="s">
        <v>2830</v>
      </c>
      <c r="B16" s="2216"/>
      <c r="C16" s="2216"/>
      <c r="D16" s="2177" t="s">
        <v>2831</v>
      </c>
      <c r="E16" s="1203" t="s">
        <v>8491</v>
      </c>
      <c r="F16" s="80">
        <v>30</v>
      </c>
      <c r="G16" s="80">
        <v>0.82</v>
      </c>
      <c r="H16" s="2177" t="s">
        <v>2821</v>
      </c>
      <c r="I16" s="81" t="s">
        <v>575</v>
      </c>
      <c r="J16" s="80">
        <v>17695</v>
      </c>
      <c r="K16" s="82">
        <v>19740</v>
      </c>
      <c r="L16" s="101"/>
      <c r="O16" s="53"/>
      <c r="Q16" s="52"/>
      <c r="R16" s="52"/>
      <c r="S16" s="52"/>
    </row>
    <row r="17" spans="1:19" ht="43.5" customHeight="1">
      <c r="A17" s="2152"/>
      <c r="B17" s="2216"/>
      <c r="C17" s="2216"/>
      <c r="D17" s="2177"/>
      <c r="E17" s="80" t="s">
        <v>2832</v>
      </c>
      <c r="F17" s="80">
        <v>38</v>
      </c>
      <c r="G17" s="80">
        <v>1.1000000000000001</v>
      </c>
      <c r="H17" s="2177"/>
      <c r="I17" s="81" t="s">
        <v>575</v>
      </c>
      <c r="J17" s="80">
        <v>19325</v>
      </c>
      <c r="K17" s="82">
        <v>21560</v>
      </c>
      <c r="L17" s="101"/>
      <c r="O17" s="53"/>
      <c r="Q17" s="52"/>
      <c r="R17" s="52"/>
      <c r="S17" s="52"/>
    </row>
    <row r="18" spans="1:19" ht="51" customHeight="1">
      <c r="A18" s="2152" t="s">
        <v>2833</v>
      </c>
      <c r="B18" s="2134"/>
      <c r="C18" s="2134"/>
      <c r="D18" s="2177" t="s">
        <v>2819</v>
      </c>
      <c r="E18" s="80" t="s">
        <v>2834</v>
      </c>
      <c r="F18" s="80">
        <v>31</v>
      </c>
      <c r="G18" s="80">
        <v>0.77</v>
      </c>
      <c r="H18" s="2177" t="s">
        <v>2821</v>
      </c>
      <c r="I18" s="81" t="s">
        <v>575</v>
      </c>
      <c r="J18" s="80">
        <v>13120</v>
      </c>
      <c r="K18" s="82">
        <v>14635</v>
      </c>
      <c r="L18" s="101"/>
      <c r="O18" s="53"/>
      <c r="Q18" s="52"/>
      <c r="R18" s="52"/>
      <c r="S18" s="52"/>
    </row>
    <row r="19" spans="1:19" ht="51" customHeight="1">
      <c r="A19" s="2152"/>
      <c r="B19" s="2134"/>
      <c r="C19" s="2134"/>
      <c r="D19" s="2177"/>
      <c r="E19" s="80" t="s">
        <v>2835</v>
      </c>
      <c r="F19" s="80">
        <v>38</v>
      </c>
      <c r="G19" s="80">
        <v>1.03</v>
      </c>
      <c r="H19" s="2177"/>
      <c r="I19" s="81" t="s">
        <v>575</v>
      </c>
      <c r="J19" s="80">
        <v>14125</v>
      </c>
      <c r="K19" s="82">
        <v>15755</v>
      </c>
      <c r="L19" s="101"/>
      <c r="O19" s="53"/>
      <c r="Q19" s="52"/>
      <c r="R19" s="52"/>
      <c r="S19" s="52"/>
    </row>
    <row r="20" spans="1:19" ht="45" customHeight="1">
      <c r="A20" s="2152" t="s">
        <v>2836</v>
      </c>
      <c r="B20" s="2134"/>
      <c r="C20" s="2134"/>
      <c r="D20" s="2177" t="s">
        <v>2828</v>
      </c>
      <c r="E20" s="80" t="s">
        <v>2829</v>
      </c>
      <c r="F20" s="80">
        <v>15</v>
      </c>
      <c r="G20" s="80">
        <v>0.23799999999999999</v>
      </c>
      <c r="H20" s="2177" t="s">
        <v>2821</v>
      </c>
      <c r="I20" s="81" t="s">
        <v>575</v>
      </c>
      <c r="J20" s="80">
        <v>5785</v>
      </c>
      <c r="K20" s="82">
        <v>6455</v>
      </c>
      <c r="L20" s="101"/>
      <c r="O20" s="53"/>
      <c r="Q20" s="52"/>
      <c r="R20" s="52"/>
      <c r="S20" s="52"/>
    </row>
    <row r="21" spans="1:19" ht="45" customHeight="1">
      <c r="A21" s="2152"/>
      <c r="B21" s="2134"/>
      <c r="C21" s="2134"/>
      <c r="D21" s="2177"/>
      <c r="E21" s="80" t="s">
        <v>2826</v>
      </c>
      <c r="F21" s="80">
        <v>17</v>
      </c>
      <c r="G21" s="80">
        <v>0.317</v>
      </c>
      <c r="H21" s="2177"/>
      <c r="I21" s="81" t="s">
        <v>575</v>
      </c>
      <c r="J21" s="80">
        <v>6595</v>
      </c>
      <c r="K21" s="82">
        <v>7360</v>
      </c>
      <c r="L21" s="101"/>
      <c r="O21" s="53"/>
      <c r="Q21" s="52"/>
      <c r="R21" s="52"/>
      <c r="S21" s="52"/>
    </row>
    <row r="22" spans="1:19" ht="45" customHeight="1">
      <c r="A22" s="2152" t="s">
        <v>2837</v>
      </c>
      <c r="B22" s="2134"/>
      <c r="C22" s="2134"/>
      <c r="D22" s="2177" t="s">
        <v>2838</v>
      </c>
      <c r="E22" s="80" t="s">
        <v>2839</v>
      </c>
      <c r="F22" s="80">
        <v>23</v>
      </c>
      <c r="G22" s="80">
        <v>0.42</v>
      </c>
      <c r="H22" s="2177" t="s">
        <v>2821</v>
      </c>
      <c r="I22" s="81" t="s">
        <v>575</v>
      </c>
      <c r="J22" s="80">
        <v>8895</v>
      </c>
      <c r="K22" s="82">
        <v>9925</v>
      </c>
      <c r="L22" s="101"/>
      <c r="O22" s="53"/>
      <c r="Q22" s="52"/>
      <c r="R22" s="52"/>
      <c r="S22" s="52"/>
    </row>
    <row r="23" spans="1:19" ht="43.5" customHeight="1">
      <c r="A23" s="2152"/>
      <c r="B23" s="2134"/>
      <c r="C23" s="2134"/>
      <c r="D23" s="2177"/>
      <c r="E23" s="80" t="s">
        <v>2840</v>
      </c>
      <c r="F23" s="80"/>
      <c r="G23" s="80">
        <v>0.55000000000000004</v>
      </c>
      <c r="H23" s="2177"/>
      <c r="I23" s="81" t="s">
        <v>575</v>
      </c>
      <c r="J23" s="80">
        <v>10010</v>
      </c>
      <c r="K23" s="82">
        <v>11165</v>
      </c>
      <c r="L23" s="101"/>
      <c r="O23" s="53"/>
      <c r="Q23" s="52"/>
      <c r="R23" s="52"/>
      <c r="S23" s="52"/>
    </row>
    <row r="24" spans="1:19" ht="53.25" customHeight="1">
      <c r="A24" s="2152" t="s">
        <v>2841</v>
      </c>
      <c r="B24" s="2134"/>
      <c r="C24" s="2134"/>
      <c r="D24" s="2177" t="s">
        <v>2838</v>
      </c>
      <c r="E24" s="80" t="s">
        <v>2842</v>
      </c>
      <c r="F24" s="80">
        <v>34</v>
      </c>
      <c r="G24" s="80">
        <v>0.85</v>
      </c>
      <c r="H24" s="2177" t="s">
        <v>2821</v>
      </c>
      <c r="I24" s="81" t="s">
        <v>575</v>
      </c>
      <c r="J24" s="80">
        <v>13460</v>
      </c>
      <c r="K24" s="82">
        <v>15015</v>
      </c>
      <c r="L24" s="101"/>
      <c r="O24" s="53"/>
      <c r="Q24" s="52"/>
      <c r="R24" s="52"/>
      <c r="S24" s="52"/>
    </row>
    <row r="25" spans="1:19" ht="48.75" customHeight="1">
      <c r="A25" s="2152"/>
      <c r="B25" s="2134"/>
      <c r="C25" s="2134"/>
      <c r="D25" s="2177"/>
      <c r="E25" s="80" t="s">
        <v>2843</v>
      </c>
      <c r="F25" s="80"/>
      <c r="G25" s="80">
        <v>1.1299999999999999</v>
      </c>
      <c r="H25" s="2177"/>
      <c r="I25" s="81" t="s">
        <v>575</v>
      </c>
      <c r="J25" s="80">
        <v>14765</v>
      </c>
      <c r="K25" s="82">
        <v>16470</v>
      </c>
      <c r="L25" s="101"/>
      <c r="O25" s="53"/>
      <c r="Q25" s="52"/>
      <c r="R25" s="52"/>
      <c r="S25" s="52"/>
    </row>
    <row r="26" spans="1:19" ht="72.75" customHeight="1">
      <c r="A26" s="78" t="s">
        <v>2844</v>
      </c>
      <c r="B26" s="2134"/>
      <c r="C26" s="2134"/>
      <c r="D26" s="80" t="s">
        <v>2845</v>
      </c>
      <c r="E26" s="80" t="s">
        <v>2846</v>
      </c>
      <c r="F26" s="80">
        <v>15</v>
      </c>
      <c r="G26" s="80">
        <v>0.05</v>
      </c>
      <c r="H26" s="80" t="s">
        <v>2821</v>
      </c>
      <c r="I26" s="81" t="s">
        <v>575</v>
      </c>
      <c r="J26" s="80">
        <v>10335</v>
      </c>
      <c r="K26" s="82">
        <v>11530</v>
      </c>
      <c r="L26" s="101"/>
      <c r="O26" s="53"/>
      <c r="Q26" s="52"/>
      <c r="R26" s="52"/>
      <c r="S26" s="52"/>
    </row>
    <row r="27" spans="1:19" ht="72.75" customHeight="1">
      <c r="A27" s="78" t="s">
        <v>2847</v>
      </c>
      <c r="B27" s="2134"/>
      <c r="C27" s="2134"/>
      <c r="D27" s="80" t="s">
        <v>2848</v>
      </c>
      <c r="E27" s="80" t="s">
        <v>2849</v>
      </c>
      <c r="F27" s="80">
        <v>36.5</v>
      </c>
      <c r="G27" s="80">
        <v>0.05</v>
      </c>
      <c r="H27" s="80" t="s">
        <v>2850</v>
      </c>
      <c r="I27" s="81" t="s">
        <v>575</v>
      </c>
      <c r="J27" s="80">
        <v>16880</v>
      </c>
      <c r="K27" s="82">
        <v>18835</v>
      </c>
      <c r="L27" s="101"/>
      <c r="O27" s="53"/>
      <c r="Q27" s="52"/>
      <c r="R27" s="52"/>
      <c r="S27" s="52"/>
    </row>
    <row r="28" spans="1:19" ht="72.75" customHeight="1">
      <c r="A28" s="78" t="s">
        <v>2851</v>
      </c>
      <c r="B28" s="2134"/>
      <c r="C28" s="2134"/>
      <c r="D28" s="80" t="s">
        <v>2852</v>
      </c>
      <c r="E28" s="80" t="s">
        <v>2853</v>
      </c>
      <c r="F28" s="80">
        <v>77</v>
      </c>
      <c r="G28" s="80">
        <v>1.7</v>
      </c>
      <c r="H28" s="80" t="s">
        <v>2821</v>
      </c>
      <c r="I28" s="81" t="s">
        <v>575</v>
      </c>
      <c r="J28" s="80">
        <v>45195</v>
      </c>
      <c r="K28" s="82">
        <v>50425</v>
      </c>
      <c r="L28" s="101"/>
      <c r="O28" s="53"/>
      <c r="Q28" s="52"/>
      <c r="R28" s="52"/>
      <c r="S28" s="52"/>
    </row>
    <row r="29" spans="1:19" ht="56.25" customHeight="1">
      <c r="A29" s="78" t="s">
        <v>2854</v>
      </c>
      <c r="B29" s="79"/>
      <c r="C29" s="79"/>
      <c r="D29" s="80" t="s">
        <v>2855</v>
      </c>
      <c r="E29" s="80" t="s">
        <v>2856</v>
      </c>
      <c r="F29" s="80"/>
      <c r="G29" s="80">
        <v>0.95</v>
      </c>
      <c r="H29" s="80" t="s">
        <v>2821</v>
      </c>
      <c r="I29" s="81" t="s">
        <v>575</v>
      </c>
      <c r="J29" s="437">
        <v>79380</v>
      </c>
      <c r="K29" s="204">
        <v>88565</v>
      </c>
      <c r="L29" s="101"/>
      <c r="O29" s="53"/>
      <c r="Q29" s="52"/>
      <c r="R29" s="52"/>
      <c r="S29" s="52"/>
    </row>
    <row r="30" spans="1:19" ht="56.25" customHeight="1">
      <c r="A30" s="78" t="s">
        <v>2857</v>
      </c>
      <c r="B30" s="79"/>
      <c r="C30" s="79"/>
      <c r="D30" s="80" t="s">
        <v>2858</v>
      </c>
      <c r="E30" s="80" t="s">
        <v>2859</v>
      </c>
      <c r="F30" s="80"/>
      <c r="G30" s="80">
        <v>0.42</v>
      </c>
      <c r="H30" s="80" t="s">
        <v>2821</v>
      </c>
      <c r="I30" s="81" t="s">
        <v>575</v>
      </c>
      <c r="J30" s="437">
        <v>26165</v>
      </c>
      <c r="K30" s="204">
        <v>29190</v>
      </c>
      <c r="L30" s="101"/>
      <c r="O30" s="53"/>
      <c r="Q30" s="52"/>
      <c r="R30" s="52"/>
      <c r="S30" s="52"/>
    </row>
    <row r="31" spans="1:19" ht="56.25" customHeight="1">
      <c r="A31" s="184" t="s">
        <v>2860</v>
      </c>
      <c r="B31" s="98"/>
      <c r="C31" s="98"/>
      <c r="D31" s="99" t="s">
        <v>2861</v>
      </c>
      <c r="E31" s="99" t="s">
        <v>2862</v>
      </c>
      <c r="F31" s="99"/>
      <c r="G31" s="99">
        <v>0.34</v>
      </c>
      <c r="H31" s="80" t="s">
        <v>2821</v>
      </c>
      <c r="I31" s="81" t="s">
        <v>575</v>
      </c>
      <c r="J31" s="446">
        <v>18675</v>
      </c>
      <c r="K31" s="136">
        <v>20835</v>
      </c>
      <c r="L31" s="101"/>
      <c r="O31" s="53"/>
      <c r="Q31" s="52"/>
      <c r="R31" s="52"/>
      <c r="S31" s="52"/>
    </row>
    <row r="32" spans="1:19" ht="56.25" customHeight="1">
      <c r="A32" s="2152" t="s">
        <v>2863</v>
      </c>
      <c r="B32" s="2134"/>
      <c r="C32" s="85"/>
      <c r="D32" s="2177" t="s">
        <v>2864</v>
      </c>
      <c r="E32" s="80" t="s">
        <v>2865</v>
      </c>
      <c r="F32" s="80">
        <v>86</v>
      </c>
      <c r="G32" s="80">
        <v>1.1040000000000001</v>
      </c>
      <c r="H32" s="2177" t="s">
        <v>2821</v>
      </c>
      <c r="I32" s="81" t="s">
        <v>575</v>
      </c>
      <c r="J32" s="80">
        <v>38480</v>
      </c>
      <c r="K32" s="82">
        <v>42930</v>
      </c>
      <c r="L32" s="101"/>
      <c r="O32" s="53"/>
      <c r="Q32" s="52"/>
      <c r="R32" s="52"/>
      <c r="S32" s="52"/>
    </row>
    <row r="33" spans="1:19" ht="56.25" customHeight="1">
      <c r="A33" s="2152"/>
      <c r="B33" s="2134"/>
      <c r="C33" s="85"/>
      <c r="D33" s="2177"/>
      <c r="E33" s="80" t="s">
        <v>2866</v>
      </c>
      <c r="F33" s="80">
        <v>123</v>
      </c>
      <c r="G33" s="80">
        <v>1.5</v>
      </c>
      <c r="H33" s="2177"/>
      <c r="I33" s="81" t="s">
        <v>575</v>
      </c>
      <c r="J33" s="80">
        <v>49190</v>
      </c>
      <c r="K33" s="82">
        <v>54880</v>
      </c>
      <c r="L33" s="101"/>
      <c r="O33" s="53"/>
      <c r="Q33" s="52"/>
      <c r="R33" s="52"/>
      <c r="S33" s="52"/>
    </row>
    <row r="34" spans="1:19" ht="56.25" customHeight="1">
      <c r="A34" s="2152" t="s">
        <v>2867</v>
      </c>
      <c r="B34" s="2134"/>
      <c r="C34" s="79">
        <v>30480</v>
      </c>
      <c r="D34" s="2177" t="s">
        <v>2868</v>
      </c>
      <c r="E34" s="80" t="s">
        <v>2869</v>
      </c>
      <c r="F34" s="80">
        <v>78</v>
      </c>
      <c r="G34" s="80">
        <v>0.81</v>
      </c>
      <c r="H34" s="2177" t="s">
        <v>2821</v>
      </c>
      <c r="I34" s="81" t="s">
        <v>575</v>
      </c>
      <c r="J34" s="80">
        <v>37995</v>
      </c>
      <c r="K34" s="82">
        <v>42390</v>
      </c>
      <c r="L34" s="101"/>
      <c r="O34" s="53"/>
      <c r="Q34" s="52"/>
      <c r="R34" s="52"/>
      <c r="S34" s="52"/>
    </row>
    <row r="35" spans="1:19" ht="56.25" customHeight="1">
      <c r="A35" s="2152"/>
      <c r="B35" s="2134"/>
      <c r="C35" s="79"/>
      <c r="D35" s="2177"/>
      <c r="E35" s="80" t="s">
        <v>2870</v>
      </c>
      <c r="F35" s="80">
        <v>107</v>
      </c>
      <c r="G35" s="80">
        <v>1.071</v>
      </c>
      <c r="H35" s="2177"/>
      <c r="I35" s="81" t="s">
        <v>575</v>
      </c>
      <c r="J35" s="80">
        <v>44350</v>
      </c>
      <c r="K35" s="82">
        <v>49480</v>
      </c>
      <c r="L35" s="101"/>
      <c r="O35" s="53"/>
      <c r="Q35" s="52"/>
      <c r="R35" s="52"/>
      <c r="S35" s="52"/>
    </row>
    <row r="36" spans="1:19" ht="56.25" customHeight="1">
      <c r="A36" s="2152" t="s">
        <v>2871</v>
      </c>
      <c r="B36" s="2134"/>
      <c r="C36" s="79"/>
      <c r="D36" s="2177" t="s">
        <v>2868</v>
      </c>
      <c r="E36" s="80" t="s">
        <v>2872</v>
      </c>
      <c r="F36" s="80">
        <v>100</v>
      </c>
      <c r="G36" s="80">
        <v>1.17</v>
      </c>
      <c r="H36" s="2177" t="s">
        <v>2821</v>
      </c>
      <c r="I36" s="81" t="s">
        <v>575</v>
      </c>
      <c r="J36" s="80">
        <v>46865</v>
      </c>
      <c r="K36" s="82">
        <v>52290</v>
      </c>
      <c r="L36" s="101"/>
      <c r="O36" s="53"/>
      <c r="Q36" s="52"/>
      <c r="R36" s="52"/>
      <c r="S36" s="52"/>
    </row>
    <row r="37" spans="1:19" ht="56.25" customHeight="1">
      <c r="A37" s="2152"/>
      <c r="B37" s="2134"/>
      <c r="C37" s="79"/>
      <c r="D37" s="2177"/>
      <c r="E37" s="80" t="s">
        <v>2873</v>
      </c>
      <c r="F37" s="80">
        <v>122</v>
      </c>
      <c r="G37" s="80">
        <v>1.55</v>
      </c>
      <c r="H37" s="2177"/>
      <c r="I37" s="81" t="s">
        <v>575</v>
      </c>
      <c r="J37" s="80">
        <v>52965</v>
      </c>
      <c r="K37" s="82">
        <v>59090</v>
      </c>
      <c r="L37" s="101"/>
      <c r="O37" s="53"/>
      <c r="Q37" s="52"/>
      <c r="R37" s="52"/>
      <c r="S37" s="52"/>
    </row>
    <row r="38" spans="1:19" ht="56.25" customHeight="1">
      <c r="A38" s="2154" t="s">
        <v>2874</v>
      </c>
      <c r="B38" s="2134"/>
      <c r="C38" s="79"/>
      <c r="D38" s="2201" t="s">
        <v>2868</v>
      </c>
      <c r="E38" s="80" t="s">
        <v>2875</v>
      </c>
      <c r="F38" s="80">
        <v>105</v>
      </c>
      <c r="G38" s="80">
        <v>2.1059999999999999</v>
      </c>
      <c r="H38" s="2177" t="s">
        <v>2821</v>
      </c>
      <c r="I38" s="81" t="s">
        <v>575</v>
      </c>
      <c r="J38" s="80">
        <v>47725</v>
      </c>
      <c r="K38" s="82">
        <v>53245</v>
      </c>
      <c r="L38" s="101"/>
      <c r="O38" s="53"/>
      <c r="Q38" s="52"/>
      <c r="R38" s="52"/>
      <c r="S38" s="52"/>
    </row>
    <row r="39" spans="1:19" ht="56.25" customHeight="1">
      <c r="A39" s="2154"/>
      <c r="B39" s="2134"/>
      <c r="C39" s="98"/>
      <c r="D39" s="2201"/>
      <c r="E39" s="99" t="s">
        <v>2876</v>
      </c>
      <c r="F39" s="99">
        <v>145</v>
      </c>
      <c r="G39" s="99">
        <v>2.8079999999999998</v>
      </c>
      <c r="H39" s="2177"/>
      <c r="I39" s="81" t="s">
        <v>575</v>
      </c>
      <c r="J39" s="99">
        <v>56790</v>
      </c>
      <c r="K39" s="136">
        <v>63360</v>
      </c>
      <c r="L39" s="101"/>
      <c r="O39" s="53"/>
      <c r="Q39" s="52"/>
      <c r="R39" s="52"/>
      <c r="S39" s="52"/>
    </row>
    <row r="40" spans="1:19" ht="96" customHeight="1">
      <c r="A40" s="78" t="s">
        <v>2877</v>
      </c>
      <c r="B40" s="79"/>
      <c r="C40" s="79"/>
      <c r="D40" s="80" t="s">
        <v>2878</v>
      </c>
      <c r="E40" s="80" t="s">
        <v>2879</v>
      </c>
      <c r="F40" s="80">
        <v>30</v>
      </c>
      <c r="G40" s="80">
        <v>0.81</v>
      </c>
      <c r="H40" s="80" t="s">
        <v>2880</v>
      </c>
      <c r="I40" s="81" t="s">
        <v>158</v>
      </c>
      <c r="J40" s="80">
        <v>21020</v>
      </c>
      <c r="K40" s="82">
        <v>23450</v>
      </c>
      <c r="L40" s="101"/>
      <c r="O40" s="53"/>
      <c r="P40" s="388"/>
      <c r="Q40" s="52"/>
      <c r="R40" s="52"/>
      <c r="S40" s="52"/>
    </row>
    <row r="41" spans="1:19" ht="96" customHeight="1">
      <c r="A41" s="78" t="s">
        <v>2881</v>
      </c>
      <c r="B41" s="79"/>
      <c r="C41" s="79"/>
      <c r="D41" s="80" t="s">
        <v>2882</v>
      </c>
      <c r="E41" s="80" t="s">
        <v>2883</v>
      </c>
      <c r="F41" s="80">
        <v>25.4</v>
      </c>
      <c r="G41" s="80">
        <v>0.68</v>
      </c>
      <c r="H41" s="80" t="s">
        <v>2880</v>
      </c>
      <c r="I41" s="81" t="s">
        <v>158</v>
      </c>
      <c r="J41" s="80">
        <v>19795</v>
      </c>
      <c r="K41" s="82">
        <v>22085</v>
      </c>
      <c r="L41" s="101"/>
      <c r="O41" s="53"/>
      <c r="P41" s="388"/>
      <c r="Q41" s="52"/>
      <c r="R41" s="52"/>
      <c r="S41" s="52"/>
    </row>
    <row r="42" spans="1:19" ht="96" customHeight="1">
      <c r="A42" s="207" t="s">
        <v>2884</v>
      </c>
      <c r="B42" s="153"/>
      <c r="C42" s="153"/>
      <c r="D42" s="288" t="s">
        <v>2885</v>
      </c>
      <c r="E42" s="288" t="s">
        <v>2886</v>
      </c>
      <c r="F42" s="288">
        <v>10</v>
      </c>
      <c r="G42" s="288">
        <v>0.17</v>
      </c>
      <c r="H42" s="80" t="s">
        <v>2880</v>
      </c>
      <c r="I42" s="81" t="s">
        <v>158</v>
      </c>
      <c r="J42" s="288">
        <v>3765</v>
      </c>
      <c r="K42" s="290">
        <v>4205</v>
      </c>
      <c r="L42" s="101"/>
      <c r="O42" s="53"/>
      <c r="P42" s="388"/>
      <c r="Q42" s="52"/>
      <c r="R42" s="52"/>
      <c r="S42" s="52"/>
    </row>
    <row r="43" spans="1:19" ht="12" customHeight="1">
      <c r="A43" s="2169" t="s">
        <v>2887</v>
      </c>
      <c r="B43" s="2169"/>
      <c r="C43" s="2169"/>
      <c r="D43" s="2169"/>
      <c r="E43" s="2169"/>
      <c r="F43" s="2169"/>
      <c r="G43" s="2169"/>
      <c r="H43" s="2169"/>
      <c r="I43" s="2169"/>
      <c r="J43" s="2169"/>
      <c r="K43" s="2169"/>
      <c r="O43" s="53"/>
      <c r="Q43" s="52"/>
      <c r="R43" s="52"/>
      <c r="S43" s="52"/>
    </row>
    <row r="44" spans="1:19" ht="53.25" customHeight="1">
      <c r="A44" s="2348" t="s">
        <v>2888</v>
      </c>
      <c r="B44" s="2132"/>
      <c r="C44" s="85"/>
      <c r="D44" s="2170" t="s">
        <v>2889</v>
      </c>
      <c r="E44" s="80" t="s">
        <v>2890</v>
      </c>
      <c r="F44" s="80">
        <v>38</v>
      </c>
      <c r="G44" s="80">
        <v>0.746</v>
      </c>
      <c r="H44" s="2177" t="s">
        <v>2850</v>
      </c>
      <c r="I44" s="81" t="s">
        <v>575</v>
      </c>
      <c r="J44" s="80">
        <v>15415</v>
      </c>
      <c r="K44" s="82">
        <v>16650</v>
      </c>
      <c r="L44" s="101"/>
      <c r="O44" s="53"/>
      <c r="Q44" s="52"/>
      <c r="R44" s="52"/>
      <c r="S44" s="52"/>
    </row>
    <row r="45" spans="1:19" ht="53.25" customHeight="1">
      <c r="A45" s="2348"/>
      <c r="B45" s="2132"/>
      <c r="C45" s="85"/>
      <c r="D45" s="2170"/>
      <c r="E45" s="80" t="s">
        <v>2891</v>
      </c>
      <c r="F45" s="80"/>
      <c r="G45" s="80">
        <v>1</v>
      </c>
      <c r="H45" s="2177"/>
      <c r="I45" s="81" t="s">
        <v>575</v>
      </c>
      <c r="J45" s="80">
        <v>20125</v>
      </c>
      <c r="K45" s="82">
        <v>21735</v>
      </c>
      <c r="L45" s="101"/>
      <c r="O45" s="53"/>
      <c r="Q45" s="52"/>
      <c r="R45" s="52"/>
      <c r="S45" s="52"/>
    </row>
    <row r="46" spans="1:19" ht="72.75" customHeight="1">
      <c r="A46" s="84" t="s">
        <v>2892</v>
      </c>
      <c r="B46" s="2223"/>
      <c r="C46" s="2223"/>
      <c r="D46" s="94" t="s">
        <v>2893</v>
      </c>
      <c r="E46" s="94" t="s">
        <v>2894</v>
      </c>
      <c r="F46" s="94">
        <v>118</v>
      </c>
      <c r="G46" s="94">
        <v>0.17</v>
      </c>
      <c r="H46" s="94" t="s">
        <v>2850</v>
      </c>
      <c r="I46" s="94"/>
      <c r="J46" s="94">
        <v>26505</v>
      </c>
      <c r="K46" s="96">
        <v>27900</v>
      </c>
      <c r="Q46" s="52"/>
      <c r="R46" s="52"/>
      <c r="S46" s="52"/>
    </row>
    <row r="47" spans="1:19" ht="72.75" customHeight="1">
      <c r="A47" s="84" t="s">
        <v>2895</v>
      </c>
      <c r="B47" s="138"/>
      <c r="C47" s="93"/>
      <c r="D47" s="94" t="s">
        <v>2893</v>
      </c>
      <c r="E47" s="94" t="s">
        <v>2896</v>
      </c>
      <c r="F47" s="94">
        <v>65</v>
      </c>
      <c r="G47" s="94">
        <v>0.09</v>
      </c>
      <c r="H47" s="94" t="s">
        <v>2850</v>
      </c>
      <c r="I47" s="94"/>
      <c r="J47" s="94">
        <v>15105</v>
      </c>
      <c r="K47" s="96">
        <v>15900</v>
      </c>
      <c r="Q47" s="52"/>
      <c r="R47" s="52"/>
      <c r="S47" s="52"/>
    </row>
    <row r="48" spans="1:19" ht="78" customHeight="1">
      <c r="A48" s="363" t="s">
        <v>2897</v>
      </c>
      <c r="B48" s="655"/>
      <c r="C48" s="655"/>
      <c r="D48" s="94"/>
      <c r="E48" s="94" t="s">
        <v>2898</v>
      </c>
      <c r="F48" s="656"/>
      <c r="G48" s="405">
        <f>2*0.6*0.82</f>
        <v>0.98399999999999987</v>
      </c>
      <c r="H48" s="405"/>
      <c r="I48" s="405"/>
      <c r="J48" s="405">
        <v>20390</v>
      </c>
      <c r="K48" s="96">
        <v>21905</v>
      </c>
      <c r="O48" s="53"/>
      <c r="P48" s="388"/>
      <c r="Q48" s="52"/>
      <c r="R48" s="52"/>
      <c r="S48" s="52"/>
    </row>
    <row r="49" spans="1:19" ht="68.25" customHeight="1">
      <c r="A49" s="84" t="s">
        <v>2899</v>
      </c>
      <c r="B49" s="93"/>
      <c r="C49" s="93"/>
      <c r="D49" s="94" t="s">
        <v>2900</v>
      </c>
      <c r="E49" s="94" t="s">
        <v>2901</v>
      </c>
      <c r="F49" s="94">
        <v>20.6</v>
      </c>
      <c r="G49" s="94">
        <v>0.82</v>
      </c>
      <c r="H49" s="94"/>
      <c r="I49" s="94"/>
      <c r="J49" s="94">
        <v>12245</v>
      </c>
      <c r="K49" s="96">
        <v>13155</v>
      </c>
      <c r="O49" s="53"/>
      <c r="P49" s="388"/>
      <c r="Q49" s="52"/>
      <c r="R49" s="52"/>
      <c r="S49" s="52"/>
    </row>
    <row r="50" spans="1:19" ht="68.25" customHeight="1">
      <c r="A50" s="84" t="s">
        <v>2902</v>
      </c>
      <c r="B50" s="2223"/>
      <c r="C50" s="93"/>
      <c r="D50" s="94"/>
      <c r="E50" s="94" t="s">
        <v>2903</v>
      </c>
      <c r="F50" s="94"/>
      <c r="G50" s="94">
        <v>0.26</v>
      </c>
      <c r="H50" s="499"/>
      <c r="I50" s="499"/>
      <c r="J50" s="499">
        <v>16215</v>
      </c>
      <c r="K50" s="96">
        <v>17420</v>
      </c>
      <c r="O50" s="53"/>
      <c r="P50" s="388"/>
      <c r="Q50" s="52"/>
      <c r="R50" s="52"/>
      <c r="S50" s="52"/>
    </row>
    <row r="51" spans="1:19" ht="68.25" customHeight="1">
      <c r="A51" s="657" t="s">
        <v>2902</v>
      </c>
      <c r="B51" s="2223"/>
      <c r="C51" s="655"/>
      <c r="D51" s="658"/>
      <c r="E51" s="399" t="s">
        <v>2904</v>
      </c>
      <c r="F51" s="431"/>
      <c r="G51" s="431">
        <v>0.32</v>
      </c>
      <c r="H51" s="399"/>
      <c r="I51" s="399"/>
      <c r="J51" s="399">
        <v>18800</v>
      </c>
      <c r="K51" s="631">
        <v>20200</v>
      </c>
      <c r="O51" s="53"/>
      <c r="P51" s="388"/>
      <c r="Q51" s="52"/>
      <c r="R51" s="52"/>
      <c r="S51" s="52"/>
    </row>
    <row r="52" spans="1:19" ht="12" customHeight="1">
      <c r="A52" s="2169" t="s">
        <v>2905</v>
      </c>
      <c r="B52" s="2169"/>
      <c r="C52" s="2169"/>
      <c r="D52" s="2169"/>
      <c r="E52" s="2169"/>
      <c r="F52" s="2169"/>
      <c r="G52" s="2169"/>
      <c r="H52" s="2169"/>
      <c r="I52" s="2169"/>
      <c r="J52" s="2169"/>
      <c r="K52" s="2169"/>
      <c r="O52" s="53"/>
      <c r="Q52" s="52"/>
      <c r="R52" s="52"/>
      <c r="S52" s="52"/>
    </row>
    <row r="53" spans="1:19" ht="36.75" customHeight="1">
      <c r="A53" s="2152" t="s">
        <v>2906</v>
      </c>
      <c r="B53" s="2134"/>
      <c r="C53" s="372"/>
      <c r="D53" s="2177" t="s">
        <v>2907</v>
      </c>
      <c r="E53" s="80" t="s">
        <v>2908</v>
      </c>
      <c r="F53" s="80">
        <v>15</v>
      </c>
      <c r="G53" s="80">
        <v>0.27</v>
      </c>
      <c r="H53" s="2177" t="s">
        <v>2821</v>
      </c>
      <c r="I53" s="81" t="s">
        <v>575</v>
      </c>
      <c r="J53" s="437">
        <v>12250</v>
      </c>
      <c r="K53" s="204">
        <v>13665</v>
      </c>
      <c r="L53" s="101"/>
      <c r="O53" s="53"/>
      <c r="Q53" s="52"/>
      <c r="R53" s="52"/>
      <c r="S53" s="52"/>
    </row>
    <row r="54" spans="1:19" ht="36.75" customHeight="1">
      <c r="A54" s="2152"/>
      <c r="B54" s="2134"/>
      <c r="C54" s="372"/>
      <c r="D54" s="2177"/>
      <c r="E54" s="80" t="s">
        <v>2909</v>
      </c>
      <c r="F54" s="80">
        <v>19</v>
      </c>
      <c r="G54" s="80">
        <v>0.36</v>
      </c>
      <c r="H54" s="2177"/>
      <c r="I54" s="81" t="s">
        <v>575</v>
      </c>
      <c r="J54" s="437">
        <v>12625</v>
      </c>
      <c r="K54" s="204">
        <v>14085</v>
      </c>
      <c r="L54" s="101"/>
      <c r="O54" s="53"/>
      <c r="Q54" s="52"/>
      <c r="R54" s="52"/>
      <c r="S54" s="52"/>
    </row>
    <row r="55" spans="1:19" ht="39" customHeight="1">
      <c r="A55" s="2150" t="s">
        <v>2910</v>
      </c>
      <c r="B55" s="2133"/>
      <c r="C55" s="139"/>
      <c r="D55" s="2171" t="s">
        <v>2911</v>
      </c>
      <c r="E55" s="80" t="s">
        <v>2912</v>
      </c>
      <c r="F55" s="80">
        <v>23</v>
      </c>
      <c r="G55" s="80">
        <v>0.49</v>
      </c>
      <c r="H55" s="2177" t="s">
        <v>2821</v>
      </c>
      <c r="I55" s="81" t="s">
        <v>575</v>
      </c>
      <c r="J55" s="437">
        <v>14305</v>
      </c>
      <c r="K55" s="204">
        <v>15960</v>
      </c>
      <c r="L55" s="101"/>
      <c r="O55" s="53"/>
      <c r="Q55" s="52"/>
      <c r="R55" s="52"/>
      <c r="S55" s="52"/>
    </row>
    <row r="56" spans="1:19" ht="39" customHeight="1">
      <c r="A56" s="2150"/>
      <c r="B56" s="2133"/>
      <c r="C56" s="659"/>
      <c r="D56" s="2171"/>
      <c r="E56" s="460" t="s">
        <v>2913</v>
      </c>
      <c r="F56" s="460">
        <v>27</v>
      </c>
      <c r="G56" s="460">
        <v>0.65</v>
      </c>
      <c r="H56" s="2177"/>
      <c r="I56" s="81" t="s">
        <v>575</v>
      </c>
      <c r="J56" s="624">
        <v>14730</v>
      </c>
      <c r="K56" s="660">
        <v>16430</v>
      </c>
      <c r="L56" s="101"/>
      <c r="O56" s="53"/>
      <c r="Q56" s="52"/>
      <c r="R56" s="52"/>
      <c r="S56" s="52"/>
    </row>
    <row r="57" spans="1:19" ht="12" customHeight="1">
      <c r="A57" s="2124" t="s">
        <v>2914</v>
      </c>
      <c r="B57" s="2124"/>
      <c r="C57" s="2124"/>
      <c r="D57" s="2124"/>
      <c r="E57" s="2124"/>
      <c r="F57" s="2124"/>
      <c r="G57" s="2124"/>
      <c r="H57" s="2124"/>
      <c r="I57" s="2124"/>
      <c r="J57" s="2124"/>
      <c r="K57" s="2124"/>
      <c r="Q57" s="52"/>
      <c r="R57" s="52"/>
      <c r="S57" s="52"/>
    </row>
    <row r="58" spans="1:19" ht="14.25" customHeight="1">
      <c r="A58" s="2124"/>
      <c r="B58" s="2124"/>
      <c r="C58" s="2124"/>
      <c r="D58" s="2124"/>
      <c r="E58" s="2124"/>
      <c r="F58" s="2124"/>
      <c r="G58" s="2124"/>
      <c r="H58" s="2124"/>
      <c r="I58" s="2124"/>
      <c r="J58" s="2124"/>
      <c r="K58" s="2124"/>
      <c r="Q58" s="52"/>
      <c r="R58" s="52"/>
      <c r="S58" s="52"/>
    </row>
    <row r="59" spans="1:19" ht="34.5" customHeight="1">
      <c r="A59" s="2124"/>
      <c r="B59" s="2124"/>
      <c r="C59" s="2124"/>
      <c r="D59" s="2124"/>
      <c r="E59" s="2124"/>
      <c r="F59" s="2124"/>
      <c r="G59" s="2124"/>
      <c r="H59" s="2124"/>
      <c r="I59" s="2124"/>
      <c r="J59" s="2124"/>
      <c r="K59" s="2124"/>
      <c r="Q59" s="52"/>
      <c r="R59" s="52"/>
      <c r="S59" s="52"/>
    </row>
    <row r="60" spans="1:19" ht="14.25" customHeight="1">
      <c r="D60" s="385"/>
      <c r="E60" s="385"/>
      <c r="F60" s="385"/>
      <c r="G60" s="385"/>
      <c r="H60" s="385"/>
      <c r="I60" s="385"/>
      <c r="J60" s="385"/>
      <c r="K60" s="385"/>
      <c r="Q60" s="52"/>
      <c r="R60" s="52"/>
      <c r="S60" s="52"/>
    </row>
    <row r="61" spans="1:19" ht="14.25" customHeight="1">
      <c r="D61" s="385"/>
      <c r="E61" s="385"/>
      <c r="F61" s="385"/>
      <c r="G61" s="385"/>
      <c r="H61" s="385"/>
      <c r="I61" s="385"/>
      <c r="J61" s="385"/>
      <c r="K61" s="385"/>
      <c r="Q61" s="52"/>
      <c r="R61" s="52"/>
      <c r="S61" s="52"/>
    </row>
    <row r="62" spans="1:19" ht="14.25" customHeight="1">
      <c r="D62" s="385"/>
      <c r="E62" s="385"/>
      <c r="F62" s="385"/>
      <c r="G62" s="385"/>
      <c r="H62" s="385"/>
      <c r="I62" s="385"/>
      <c r="J62" s="385"/>
      <c r="K62" s="385"/>
      <c r="Q62" s="52"/>
      <c r="R62" s="52"/>
      <c r="S62" s="52"/>
    </row>
    <row r="63" spans="1:19" ht="14.25" customHeight="1">
      <c r="D63" s="385"/>
      <c r="E63" s="385"/>
      <c r="F63" s="385"/>
      <c r="G63" s="385"/>
      <c r="H63" s="385"/>
      <c r="I63" s="385"/>
      <c r="J63" s="385"/>
      <c r="K63" s="385"/>
      <c r="Q63" s="52"/>
      <c r="R63" s="52"/>
      <c r="S63" s="52"/>
    </row>
    <row r="64" spans="1:19" ht="14.25" customHeight="1">
      <c r="D64" s="385"/>
      <c r="E64" s="385"/>
      <c r="F64" s="385"/>
      <c r="G64" s="385"/>
      <c r="H64" s="385"/>
      <c r="I64" s="385"/>
      <c r="J64" s="385"/>
      <c r="K64" s="385"/>
      <c r="Q64" s="52"/>
      <c r="R64" s="52"/>
      <c r="S64" s="52"/>
    </row>
    <row r="65" spans="1:19" ht="14.25" customHeight="1">
      <c r="D65" s="385"/>
      <c r="E65" s="385"/>
      <c r="F65" s="385"/>
      <c r="G65" s="385"/>
      <c r="H65" s="385"/>
      <c r="I65" s="385"/>
      <c r="J65" s="385"/>
      <c r="K65" s="385"/>
      <c r="Q65" s="52"/>
      <c r="R65" s="52"/>
      <c r="S65" s="52"/>
    </row>
    <row r="66" spans="1:19" ht="14.25" customHeight="1">
      <c r="D66" s="385"/>
      <c r="E66" s="385"/>
      <c r="F66" s="385"/>
      <c r="G66" s="385"/>
      <c r="H66" s="385"/>
      <c r="I66" s="385"/>
      <c r="J66" s="385"/>
      <c r="K66" s="385"/>
      <c r="Q66" s="52"/>
      <c r="R66" s="52"/>
      <c r="S66" s="52"/>
    </row>
    <row r="67" spans="1:19" ht="14.25" customHeight="1">
      <c r="D67" s="385"/>
      <c r="E67" s="385"/>
      <c r="F67" s="385"/>
      <c r="G67" s="385"/>
      <c r="H67" s="385"/>
      <c r="I67" s="385"/>
      <c r="J67" s="385"/>
      <c r="K67" s="385"/>
      <c r="Q67" s="52"/>
      <c r="R67" s="52"/>
      <c r="S67" s="52"/>
    </row>
    <row r="68" spans="1:19" ht="14.25" customHeight="1">
      <c r="D68" s="385"/>
      <c r="E68" s="385"/>
      <c r="F68" s="385"/>
      <c r="G68" s="385"/>
      <c r="H68" s="385"/>
      <c r="I68" s="385"/>
      <c r="J68" s="385"/>
      <c r="K68" s="385"/>
      <c r="Q68" s="52"/>
      <c r="R68" s="52"/>
      <c r="S68" s="52"/>
    </row>
    <row r="69" spans="1:19" ht="14.25" customHeight="1">
      <c r="D69" s="385"/>
      <c r="E69" s="385"/>
      <c r="F69" s="385"/>
      <c r="G69" s="385"/>
      <c r="H69" s="385"/>
      <c r="I69" s="385"/>
      <c r="J69" s="385"/>
      <c r="K69" s="385"/>
      <c r="Q69" s="52"/>
      <c r="R69" s="52"/>
      <c r="S69" s="52"/>
    </row>
    <row r="70" spans="1:19" ht="14.25" customHeight="1">
      <c r="D70" s="385"/>
      <c r="E70" s="385"/>
      <c r="F70" s="385"/>
      <c r="G70" s="385"/>
      <c r="H70" s="385"/>
      <c r="I70" s="385"/>
      <c r="J70" s="385"/>
      <c r="K70" s="385"/>
      <c r="Q70" s="52"/>
      <c r="R70" s="52"/>
      <c r="S70" s="52"/>
    </row>
    <row r="71" spans="1:19" ht="14.25" customHeight="1">
      <c r="D71" s="385"/>
      <c r="E71" s="385"/>
      <c r="F71" s="385"/>
      <c r="G71" s="385"/>
      <c r="H71" s="385"/>
      <c r="I71" s="385"/>
      <c r="J71" s="385"/>
      <c r="K71" s="385"/>
      <c r="Q71" s="52"/>
      <c r="R71" s="52"/>
      <c r="S71" s="52"/>
    </row>
    <row r="72" spans="1:19" s="386" customFormat="1" ht="14.25" customHeight="1">
      <c r="A72" s="121"/>
      <c r="B72" s="121"/>
      <c r="C72" s="121"/>
      <c r="D72" s="385"/>
      <c r="E72" s="385"/>
      <c r="F72" s="385"/>
      <c r="G72" s="385"/>
      <c r="H72" s="385"/>
      <c r="I72" s="385"/>
      <c r="J72" s="385"/>
      <c r="K72" s="385"/>
      <c r="L72" s="52"/>
      <c r="M72" s="52"/>
      <c r="N72" s="52"/>
      <c r="Q72" s="52"/>
      <c r="R72" s="52"/>
      <c r="S72" s="52"/>
    </row>
    <row r="73" spans="1:19" s="386" customFormat="1" ht="14.25" customHeight="1">
      <c r="A73" s="121"/>
      <c r="B73" s="121"/>
      <c r="C73" s="121"/>
      <c r="D73" s="385"/>
      <c r="E73" s="385"/>
      <c r="F73" s="385"/>
      <c r="G73" s="385"/>
      <c r="H73" s="385"/>
      <c r="I73" s="385"/>
      <c r="J73" s="385"/>
      <c r="K73" s="385"/>
      <c r="L73" s="52"/>
      <c r="M73" s="52"/>
      <c r="N73" s="52"/>
      <c r="Q73" s="52"/>
      <c r="R73" s="52"/>
      <c r="S73" s="52"/>
    </row>
    <row r="74" spans="1:19" s="386" customFormat="1" ht="14.25" customHeight="1">
      <c r="A74" s="121"/>
      <c r="B74" s="121"/>
      <c r="C74" s="121"/>
      <c r="D74" s="385"/>
      <c r="E74" s="385"/>
      <c r="F74" s="385"/>
      <c r="G74" s="385"/>
      <c r="H74" s="385"/>
      <c r="I74" s="385"/>
      <c r="J74" s="385"/>
      <c r="K74" s="385"/>
      <c r="L74" s="52"/>
      <c r="M74" s="52"/>
      <c r="N74" s="52"/>
      <c r="Q74" s="52"/>
      <c r="R74" s="52"/>
      <c r="S74" s="52"/>
    </row>
    <row r="75" spans="1:19" s="386" customFormat="1" ht="14.25" customHeight="1">
      <c r="A75" s="121"/>
      <c r="B75" s="121"/>
      <c r="C75" s="121"/>
      <c r="D75" s="385"/>
      <c r="E75" s="385"/>
      <c r="F75" s="385"/>
      <c r="G75" s="385"/>
      <c r="H75" s="385"/>
      <c r="I75" s="385"/>
      <c r="J75" s="385"/>
      <c r="K75" s="385"/>
      <c r="L75" s="52"/>
      <c r="M75" s="52"/>
      <c r="N75" s="52"/>
      <c r="Q75" s="52"/>
      <c r="R75" s="52"/>
      <c r="S75" s="52"/>
    </row>
    <row r="76" spans="1:19" s="386" customFormat="1" ht="14.25" customHeight="1">
      <c r="A76" s="121"/>
      <c r="B76" s="121"/>
      <c r="C76" s="121"/>
      <c r="D76" s="385"/>
      <c r="E76" s="385"/>
      <c r="F76" s="385"/>
      <c r="G76" s="385"/>
      <c r="H76" s="385"/>
      <c r="I76" s="385"/>
      <c r="J76" s="385"/>
      <c r="K76" s="385"/>
      <c r="L76" s="52"/>
      <c r="M76" s="52"/>
      <c r="N76" s="52"/>
      <c r="Q76" s="52"/>
      <c r="R76" s="52"/>
      <c r="S76" s="52"/>
    </row>
    <row r="77" spans="1:19" s="386" customFormat="1" ht="14.25" customHeight="1">
      <c r="A77" s="121"/>
      <c r="B77" s="121"/>
      <c r="C77" s="121"/>
      <c r="D77" s="385"/>
      <c r="E77" s="385"/>
      <c r="F77" s="385"/>
      <c r="G77" s="385"/>
      <c r="H77" s="385"/>
      <c r="I77" s="385"/>
      <c r="J77" s="385"/>
      <c r="K77" s="385"/>
      <c r="L77" s="52"/>
      <c r="M77" s="52"/>
      <c r="N77" s="52"/>
      <c r="Q77" s="52"/>
      <c r="R77" s="52"/>
      <c r="S77" s="52"/>
    </row>
    <row r="78" spans="1:19" s="386" customFormat="1" ht="14.25" customHeight="1">
      <c r="A78" s="121"/>
      <c r="B78" s="121"/>
      <c r="C78" s="121"/>
      <c r="D78" s="385"/>
      <c r="E78" s="385"/>
      <c r="F78" s="385"/>
      <c r="G78" s="385"/>
      <c r="H78" s="385"/>
      <c r="I78" s="385"/>
      <c r="J78" s="385"/>
      <c r="K78" s="385"/>
      <c r="L78" s="52"/>
      <c r="M78" s="52"/>
      <c r="N78" s="52"/>
      <c r="Q78" s="52"/>
      <c r="R78" s="52"/>
      <c r="S78" s="52"/>
    </row>
    <row r="79" spans="1:19" s="386" customFormat="1" ht="14.25" customHeight="1">
      <c r="A79" s="121"/>
      <c r="B79" s="121"/>
      <c r="C79" s="121"/>
      <c r="D79" s="385"/>
      <c r="E79" s="385"/>
      <c r="F79" s="385"/>
      <c r="G79" s="385"/>
      <c r="H79" s="385"/>
      <c r="I79" s="385"/>
      <c r="J79" s="385"/>
      <c r="K79" s="385"/>
      <c r="L79" s="52"/>
      <c r="M79" s="52"/>
      <c r="N79" s="52"/>
      <c r="Q79" s="52"/>
      <c r="R79" s="52"/>
      <c r="S79" s="52"/>
    </row>
    <row r="80" spans="1:19" s="386" customFormat="1" ht="14.25" customHeight="1">
      <c r="A80" s="121"/>
      <c r="B80" s="121"/>
      <c r="C80" s="121"/>
      <c r="D80" s="385"/>
      <c r="E80" s="385"/>
      <c r="F80" s="385"/>
      <c r="G80" s="385"/>
      <c r="H80" s="385"/>
      <c r="I80" s="385"/>
      <c r="J80" s="385"/>
      <c r="K80" s="385"/>
      <c r="L80" s="52"/>
      <c r="M80" s="52"/>
      <c r="N80" s="52"/>
      <c r="Q80" s="52"/>
      <c r="R80" s="52"/>
      <c r="S80" s="52"/>
    </row>
    <row r="81" spans="1:19" s="386" customFormat="1" ht="14.25" customHeight="1">
      <c r="A81" s="121"/>
      <c r="B81" s="121"/>
      <c r="C81" s="121"/>
      <c r="D81" s="385"/>
      <c r="E81" s="385"/>
      <c r="F81" s="385"/>
      <c r="G81" s="385"/>
      <c r="H81" s="385"/>
      <c r="I81" s="385"/>
      <c r="J81" s="385"/>
      <c r="K81" s="385"/>
      <c r="L81" s="52"/>
      <c r="M81" s="52"/>
      <c r="N81" s="52"/>
      <c r="Q81" s="52"/>
      <c r="R81" s="52"/>
      <c r="S81" s="52"/>
    </row>
    <row r="82" spans="1:19" s="386" customFormat="1" ht="14.25" customHeight="1">
      <c r="A82" s="121"/>
      <c r="B82" s="121"/>
      <c r="C82" s="121"/>
      <c r="D82" s="385"/>
      <c r="E82" s="385"/>
      <c r="F82" s="385"/>
      <c r="G82" s="385"/>
      <c r="H82" s="385"/>
      <c r="I82" s="385"/>
      <c r="J82" s="385"/>
      <c r="K82" s="385"/>
      <c r="L82" s="52"/>
      <c r="M82" s="52"/>
      <c r="N82" s="52"/>
      <c r="Q82" s="52"/>
      <c r="R82" s="52"/>
      <c r="S82" s="52"/>
    </row>
    <row r="83" spans="1:19" s="386" customFormat="1" ht="14.25" customHeight="1">
      <c r="A83" s="121"/>
      <c r="B83" s="121"/>
      <c r="C83" s="121"/>
      <c r="D83" s="385"/>
      <c r="E83" s="385"/>
      <c r="F83" s="385"/>
      <c r="G83" s="385"/>
      <c r="H83" s="385"/>
      <c r="I83" s="385"/>
      <c r="J83" s="385"/>
      <c r="K83" s="385"/>
      <c r="L83" s="52"/>
      <c r="M83" s="52"/>
      <c r="N83" s="52"/>
      <c r="Q83" s="52"/>
      <c r="R83" s="52"/>
      <c r="S83" s="52"/>
    </row>
    <row r="84" spans="1:19" s="386" customFormat="1" ht="14.25" customHeight="1">
      <c r="A84" s="121"/>
      <c r="B84" s="121"/>
      <c r="C84" s="121"/>
      <c r="D84" s="385"/>
      <c r="E84" s="385"/>
      <c r="F84" s="385"/>
      <c r="G84" s="385"/>
      <c r="H84" s="385"/>
      <c r="I84" s="385"/>
      <c r="J84" s="385"/>
      <c r="K84" s="385"/>
      <c r="L84" s="52"/>
      <c r="M84" s="52"/>
      <c r="N84" s="52"/>
      <c r="Q84" s="52"/>
      <c r="R84" s="52"/>
      <c r="S84" s="52"/>
    </row>
    <row r="85" spans="1:19" s="386" customFormat="1" ht="14.25" customHeight="1">
      <c r="A85" s="121"/>
      <c r="B85" s="121"/>
      <c r="C85" s="121"/>
      <c r="D85" s="385"/>
      <c r="E85" s="385"/>
      <c r="F85" s="385"/>
      <c r="G85" s="385"/>
      <c r="H85" s="385"/>
      <c r="I85" s="385"/>
      <c r="J85" s="385"/>
      <c r="K85" s="385"/>
      <c r="L85" s="52"/>
      <c r="M85" s="52"/>
      <c r="N85" s="52"/>
      <c r="Q85" s="52"/>
      <c r="R85" s="52"/>
      <c r="S85" s="52"/>
    </row>
    <row r="86" spans="1:19" s="386" customFormat="1" ht="14.25" customHeight="1">
      <c r="A86" s="121"/>
      <c r="B86" s="121"/>
      <c r="C86" s="121"/>
      <c r="D86" s="385"/>
      <c r="E86" s="385"/>
      <c r="F86" s="385"/>
      <c r="G86" s="385"/>
      <c r="H86" s="385"/>
      <c r="I86" s="385"/>
      <c r="J86" s="385"/>
      <c r="K86" s="385"/>
      <c r="L86" s="52"/>
      <c r="M86" s="52"/>
      <c r="N86" s="52"/>
      <c r="Q86" s="52"/>
      <c r="R86" s="52"/>
      <c r="S86" s="52"/>
    </row>
    <row r="87" spans="1:19" s="386" customFormat="1" ht="14.25" customHeight="1">
      <c r="A87" s="121"/>
      <c r="B87" s="121"/>
      <c r="C87" s="121"/>
      <c r="D87" s="385"/>
      <c r="E87" s="385"/>
      <c r="F87" s="385"/>
      <c r="G87" s="385"/>
      <c r="H87" s="385"/>
      <c r="I87" s="385"/>
      <c r="J87" s="385"/>
      <c r="K87" s="385"/>
      <c r="L87" s="52"/>
      <c r="M87" s="52"/>
      <c r="N87" s="52"/>
      <c r="Q87" s="52"/>
      <c r="R87" s="52"/>
      <c r="S87" s="52"/>
    </row>
    <row r="88" spans="1:19" s="386" customFormat="1" ht="14.25" customHeight="1">
      <c r="A88" s="121"/>
      <c r="B88" s="121"/>
      <c r="C88" s="121"/>
      <c r="D88" s="385"/>
      <c r="E88" s="385"/>
      <c r="F88" s="385"/>
      <c r="G88" s="385"/>
      <c r="H88" s="385"/>
      <c r="I88" s="385"/>
      <c r="J88" s="385"/>
      <c r="K88" s="385"/>
      <c r="L88" s="52"/>
      <c r="M88" s="52"/>
      <c r="N88" s="52"/>
      <c r="Q88" s="52"/>
      <c r="R88" s="52"/>
      <c r="S88" s="52"/>
    </row>
    <row r="89" spans="1:19" ht="14.25" customHeight="1">
      <c r="D89" s="385"/>
      <c r="E89" s="385"/>
      <c r="F89" s="385"/>
      <c r="G89" s="385"/>
      <c r="H89" s="385"/>
      <c r="I89" s="385"/>
      <c r="J89" s="385"/>
      <c r="K89" s="385"/>
      <c r="Q89" s="52"/>
      <c r="R89" s="52"/>
      <c r="S89" s="52"/>
    </row>
    <row r="90" spans="1:19" ht="14.25" customHeight="1">
      <c r="D90" s="385"/>
      <c r="E90" s="385"/>
      <c r="F90" s="385"/>
      <c r="G90" s="385"/>
      <c r="H90" s="385"/>
      <c r="I90" s="385"/>
      <c r="J90" s="385"/>
      <c r="K90" s="385"/>
      <c r="Q90" s="52"/>
      <c r="R90" s="52"/>
      <c r="S90" s="52"/>
    </row>
    <row r="91" spans="1:19" ht="14.25" customHeight="1">
      <c r="D91" s="385"/>
      <c r="E91" s="385"/>
      <c r="F91" s="385"/>
      <c r="G91" s="385"/>
      <c r="H91" s="385"/>
      <c r="I91" s="385"/>
      <c r="J91" s="385"/>
      <c r="K91" s="385"/>
      <c r="Q91" s="52"/>
      <c r="R91" s="52"/>
      <c r="S91" s="52"/>
    </row>
    <row r="92" spans="1:19" ht="14.25" customHeight="1">
      <c r="D92" s="385"/>
      <c r="E92" s="385"/>
      <c r="F92" s="385"/>
      <c r="G92" s="385"/>
      <c r="H92" s="385"/>
      <c r="I92" s="385"/>
      <c r="J92" s="385"/>
      <c r="K92" s="385"/>
      <c r="Q92" s="52"/>
      <c r="R92" s="52"/>
      <c r="S92" s="52"/>
    </row>
    <row r="93" spans="1:19" ht="14.25" customHeight="1">
      <c r="D93" s="385"/>
      <c r="E93" s="385"/>
      <c r="F93" s="385"/>
      <c r="G93" s="385"/>
      <c r="H93" s="385"/>
      <c r="I93" s="385"/>
      <c r="J93" s="385"/>
      <c r="K93" s="385"/>
      <c r="Q93" s="52"/>
      <c r="R93" s="52"/>
      <c r="S93" s="52"/>
    </row>
    <row r="94" spans="1:19" ht="14.25" customHeight="1">
      <c r="D94" s="385"/>
      <c r="E94" s="385"/>
      <c r="F94" s="385"/>
      <c r="G94" s="385"/>
      <c r="H94" s="385"/>
      <c r="I94" s="385"/>
      <c r="J94" s="385"/>
      <c r="K94" s="385"/>
      <c r="Q94" s="52"/>
      <c r="R94" s="52"/>
      <c r="S94" s="52"/>
    </row>
    <row r="95" spans="1:19" ht="14.25" customHeight="1">
      <c r="D95" s="385"/>
      <c r="E95" s="385"/>
      <c r="F95" s="385"/>
      <c r="G95" s="385"/>
      <c r="H95" s="385"/>
      <c r="I95" s="385"/>
      <c r="J95" s="385"/>
      <c r="K95" s="385"/>
      <c r="Q95" s="52"/>
      <c r="R95" s="52"/>
      <c r="S95" s="52"/>
    </row>
    <row r="96" spans="1:19" ht="14.25" customHeight="1">
      <c r="D96" s="385"/>
      <c r="E96" s="385"/>
      <c r="F96" s="385"/>
      <c r="G96" s="385"/>
      <c r="H96" s="385"/>
      <c r="I96" s="385"/>
      <c r="J96" s="385"/>
      <c r="K96" s="385"/>
      <c r="Q96" s="52"/>
      <c r="R96" s="52"/>
      <c r="S96" s="52"/>
    </row>
    <row r="97" spans="4:19" ht="14.25" customHeight="1">
      <c r="D97" s="385"/>
      <c r="E97" s="385"/>
      <c r="F97" s="385"/>
      <c r="G97" s="385"/>
      <c r="H97" s="385"/>
      <c r="I97" s="385"/>
      <c r="J97" s="385"/>
      <c r="K97" s="385"/>
      <c r="Q97" s="52"/>
      <c r="R97" s="52"/>
      <c r="S97" s="52"/>
    </row>
    <row r="98" spans="4:19" ht="14.25" customHeight="1">
      <c r="D98" s="385"/>
      <c r="E98" s="385"/>
      <c r="F98" s="385"/>
      <c r="G98" s="385"/>
      <c r="H98" s="385"/>
      <c r="I98" s="385"/>
      <c r="J98" s="385"/>
      <c r="K98" s="385"/>
      <c r="Q98" s="52"/>
      <c r="R98" s="52"/>
      <c r="S98" s="52"/>
    </row>
    <row r="99" spans="4:19" ht="14.25" customHeight="1">
      <c r="D99" s="385"/>
      <c r="E99" s="385"/>
      <c r="F99" s="385"/>
      <c r="G99" s="385"/>
      <c r="H99" s="385"/>
      <c r="I99" s="385"/>
      <c r="J99" s="385"/>
      <c r="K99" s="385"/>
      <c r="Q99" s="52"/>
      <c r="R99" s="52"/>
      <c r="S99" s="52"/>
    </row>
    <row r="100" spans="4:19" ht="14.25" customHeight="1">
      <c r="D100" s="385"/>
      <c r="E100" s="385"/>
      <c r="F100" s="385"/>
      <c r="G100" s="385"/>
      <c r="H100" s="385"/>
      <c r="I100" s="385"/>
      <c r="J100" s="385"/>
      <c r="K100" s="385"/>
      <c r="Q100" s="52"/>
      <c r="R100" s="52"/>
      <c r="S100" s="52"/>
    </row>
    <row r="101" spans="4:19" ht="14.25" customHeight="1">
      <c r="D101" s="385"/>
      <c r="E101" s="385"/>
      <c r="F101" s="385"/>
      <c r="G101" s="385"/>
      <c r="H101" s="385"/>
      <c r="I101" s="385"/>
      <c r="J101" s="385"/>
      <c r="K101" s="385"/>
      <c r="Q101" s="52"/>
      <c r="R101" s="52"/>
      <c r="S101" s="52"/>
    </row>
    <row r="102" spans="4:19" ht="14.25" customHeight="1">
      <c r="D102" s="385"/>
      <c r="E102" s="385"/>
      <c r="F102" s="385"/>
      <c r="G102" s="385"/>
      <c r="H102" s="385"/>
      <c r="I102" s="385"/>
      <c r="J102" s="385"/>
      <c r="K102" s="385"/>
      <c r="Q102" s="52"/>
      <c r="R102" s="52"/>
      <c r="S102" s="52"/>
    </row>
    <row r="103" spans="4:19" ht="14.25" customHeight="1">
      <c r="D103" s="385"/>
      <c r="E103" s="385"/>
      <c r="F103" s="385"/>
      <c r="G103" s="385"/>
      <c r="H103" s="385"/>
      <c r="I103" s="385"/>
      <c r="J103" s="385"/>
      <c r="K103" s="385"/>
      <c r="Q103" s="52"/>
      <c r="R103" s="52"/>
      <c r="S103" s="52"/>
    </row>
    <row r="104" spans="4:19" ht="14.25" customHeight="1">
      <c r="D104" s="385"/>
      <c r="E104" s="385"/>
      <c r="F104" s="385"/>
      <c r="G104" s="385"/>
      <c r="H104" s="385"/>
      <c r="I104" s="385"/>
      <c r="J104" s="385"/>
      <c r="K104" s="385"/>
      <c r="Q104" s="52"/>
      <c r="R104" s="52"/>
      <c r="S104" s="52"/>
    </row>
    <row r="105" spans="4:19" ht="14.25" customHeight="1">
      <c r="D105" s="385"/>
      <c r="E105" s="385"/>
      <c r="F105" s="385"/>
      <c r="G105" s="385"/>
      <c r="H105" s="385"/>
      <c r="I105" s="385"/>
      <c r="J105" s="385"/>
      <c r="K105" s="385"/>
      <c r="Q105" s="52"/>
      <c r="R105" s="52"/>
      <c r="S105" s="52"/>
    </row>
    <row r="106" spans="4:19" ht="14.25" customHeight="1">
      <c r="D106" s="385"/>
      <c r="E106" s="385"/>
      <c r="F106" s="385"/>
      <c r="G106" s="385"/>
      <c r="H106" s="385"/>
      <c r="I106" s="385"/>
      <c r="J106" s="385"/>
      <c r="K106" s="385"/>
      <c r="Q106" s="52"/>
      <c r="R106" s="52"/>
      <c r="S106" s="52"/>
    </row>
    <row r="107" spans="4:19" ht="14.25" customHeight="1">
      <c r="D107" s="385"/>
      <c r="E107" s="385"/>
      <c r="F107" s="385"/>
      <c r="G107" s="385"/>
      <c r="H107" s="385"/>
      <c r="I107" s="385"/>
      <c r="J107" s="385"/>
      <c r="K107" s="385"/>
      <c r="Q107" s="52"/>
      <c r="R107" s="52"/>
      <c r="S107" s="52"/>
    </row>
    <row r="108" spans="4:19" ht="14.25" customHeight="1">
      <c r="D108" s="385"/>
      <c r="E108" s="385"/>
      <c r="F108" s="385"/>
      <c r="G108" s="385"/>
      <c r="H108" s="385"/>
      <c r="I108" s="385"/>
      <c r="J108" s="385"/>
      <c r="K108" s="385"/>
      <c r="Q108" s="52"/>
      <c r="R108" s="52"/>
      <c r="S108" s="52"/>
    </row>
    <row r="109" spans="4:19" ht="14.25" customHeight="1">
      <c r="D109" s="385"/>
      <c r="E109" s="385"/>
      <c r="F109" s="385"/>
      <c r="G109" s="385"/>
      <c r="H109" s="385"/>
      <c r="I109" s="385"/>
      <c r="J109" s="385"/>
      <c r="K109" s="385"/>
      <c r="Q109" s="52"/>
      <c r="R109" s="52"/>
      <c r="S109" s="52"/>
    </row>
    <row r="110" spans="4:19" ht="14.25" customHeight="1">
      <c r="D110" s="385"/>
      <c r="E110" s="385"/>
      <c r="F110" s="385"/>
      <c r="G110" s="385"/>
      <c r="H110" s="385"/>
      <c r="I110" s="385"/>
      <c r="J110" s="385"/>
      <c r="K110" s="385"/>
      <c r="Q110" s="52"/>
      <c r="R110" s="52"/>
      <c r="S110" s="52"/>
    </row>
    <row r="111" spans="4:19" ht="14.25" customHeight="1">
      <c r="D111" s="385"/>
      <c r="E111" s="385"/>
      <c r="F111" s="385"/>
      <c r="G111" s="385"/>
      <c r="H111" s="385"/>
      <c r="I111" s="385"/>
      <c r="J111" s="385"/>
      <c r="K111" s="385"/>
      <c r="Q111" s="52"/>
      <c r="R111" s="52"/>
      <c r="S111" s="52"/>
    </row>
    <row r="112" spans="4:19" ht="14.25" customHeight="1">
      <c r="D112" s="385"/>
      <c r="E112" s="385"/>
      <c r="F112" s="385"/>
      <c r="G112" s="385"/>
      <c r="H112" s="385"/>
      <c r="I112" s="385"/>
      <c r="J112" s="385"/>
      <c r="K112" s="385"/>
      <c r="Q112" s="52"/>
      <c r="R112" s="52"/>
      <c r="S112" s="52"/>
    </row>
    <row r="113" spans="4:19" ht="14.25" customHeight="1">
      <c r="D113" s="385"/>
      <c r="E113" s="385"/>
      <c r="F113" s="385"/>
      <c r="G113" s="385"/>
      <c r="H113" s="385"/>
      <c r="I113" s="385"/>
      <c r="J113" s="385"/>
      <c r="K113" s="385"/>
      <c r="Q113" s="52"/>
      <c r="R113" s="52"/>
      <c r="S113" s="52"/>
    </row>
    <row r="114" spans="4:19" ht="14.25" customHeight="1">
      <c r="D114" s="385"/>
      <c r="E114" s="385"/>
      <c r="F114" s="385"/>
      <c r="G114" s="385"/>
      <c r="H114" s="385"/>
      <c r="I114" s="385"/>
      <c r="J114" s="385"/>
      <c r="K114" s="385"/>
      <c r="Q114" s="52"/>
      <c r="R114" s="52"/>
      <c r="S114" s="52"/>
    </row>
    <row r="115" spans="4:19" ht="14.25" customHeight="1">
      <c r="D115" s="385"/>
      <c r="E115" s="385"/>
      <c r="F115" s="385"/>
      <c r="G115" s="385"/>
      <c r="H115" s="385"/>
      <c r="I115" s="385"/>
      <c r="J115" s="385"/>
      <c r="K115" s="385"/>
      <c r="Q115" s="52"/>
      <c r="R115" s="52"/>
      <c r="S115" s="52"/>
    </row>
    <row r="116" spans="4:19" ht="14.25" customHeight="1">
      <c r="D116" s="385"/>
      <c r="E116" s="385"/>
      <c r="F116" s="385"/>
      <c r="G116" s="385"/>
      <c r="H116" s="385"/>
      <c r="I116" s="385"/>
      <c r="J116" s="385"/>
      <c r="K116" s="385"/>
      <c r="Q116" s="52"/>
      <c r="R116" s="52"/>
      <c r="S116" s="52"/>
    </row>
    <row r="117" spans="4:19" ht="14.25" customHeight="1">
      <c r="D117" s="385"/>
      <c r="E117" s="385"/>
      <c r="F117" s="385"/>
      <c r="G117" s="385"/>
      <c r="H117" s="385"/>
      <c r="I117" s="385"/>
      <c r="J117" s="385"/>
      <c r="K117" s="385"/>
      <c r="Q117" s="52"/>
      <c r="R117" s="52"/>
      <c r="S117" s="52"/>
    </row>
    <row r="118" spans="4:19" ht="14.25" customHeight="1">
      <c r="D118" s="385"/>
      <c r="E118" s="385"/>
      <c r="F118" s="385"/>
      <c r="G118" s="385"/>
      <c r="H118" s="385"/>
      <c r="I118" s="385"/>
      <c r="J118" s="385"/>
      <c r="K118" s="385"/>
      <c r="Q118" s="52"/>
      <c r="R118" s="52"/>
      <c r="S118" s="52"/>
    </row>
    <row r="119" spans="4:19" ht="14.25" customHeight="1">
      <c r="D119" s="385"/>
      <c r="E119" s="385"/>
      <c r="F119" s="385"/>
      <c r="G119" s="385"/>
      <c r="H119" s="385"/>
      <c r="I119" s="385"/>
      <c r="J119" s="385"/>
      <c r="K119" s="385"/>
      <c r="Q119" s="52"/>
      <c r="R119" s="52"/>
      <c r="S119" s="52"/>
    </row>
    <row r="120" spans="4:19" ht="14.25" customHeight="1">
      <c r="D120" s="385"/>
      <c r="E120" s="385"/>
      <c r="F120" s="385"/>
      <c r="G120" s="385"/>
      <c r="H120" s="385"/>
      <c r="I120" s="385"/>
      <c r="J120" s="385"/>
      <c r="K120" s="385"/>
      <c r="Q120" s="52"/>
      <c r="R120" s="52"/>
      <c r="S120" s="52"/>
    </row>
    <row r="121" spans="4:19" ht="14.25" customHeight="1">
      <c r="D121" s="385"/>
      <c r="E121" s="385"/>
      <c r="F121" s="385"/>
      <c r="G121" s="385"/>
      <c r="H121" s="385"/>
      <c r="I121" s="385"/>
      <c r="J121" s="385"/>
      <c r="K121" s="385"/>
      <c r="Q121" s="52"/>
      <c r="R121" s="52"/>
      <c r="S121" s="52"/>
    </row>
    <row r="122" spans="4:19" ht="14.25" customHeight="1">
      <c r="D122" s="385"/>
      <c r="E122" s="385"/>
      <c r="F122" s="385"/>
      <c r="G122" s="385"/>
      <c r="H122" s="385"/>
      <c r="I122" s="385"/>
      <c r="J122" s="385"/>
      <c r="K122" s="385"/>
      <c r="Q122" s="52"/>
      <c r="R122" s="52"/>
      <c r="S122" s="52"/>
    </row>
    <row r="123" spans="4:19" ht="14.25" customHeight="1">
      <c r="D123" s="385"/>
      <c r="E123" s="385"/>
      <c r="F123" s="385"/>
      <c r="G123" s="385"/>
      <c r="H123" s="385"/>
      <c r="I123" s="385"/>
      <c r="J123" s="385"/>
      <c r="K123" s="385"/>
      <c r="Q123" s="52"/>
      <c r="R123" s="52"/>
      <c r="S123" s="52"/>
    </row>
    <row r="124" spans="4:19" ht="14.25" customHeight="1">
      <c r="D124" s="385"/>
      <c r="E124" s="385"/>
      <c r="F124" s="385"/>
      <c r="G124" s="385"/>
      <c r="H124" s="385"/>
      <c r="I124" s="385"/>
      <c r="J124" s="385"/>
      <c r="K124" s="385"/>
      <c r="Q124" s="52"/>
      <c r="R124" s="52"/>
      <c r="S124" s="52"/>
    </row>
    <row r="125" spans="4:19" ht="14.25" customHeight="1">
      <c r="D125" s="385"/>
      <c r="E125" s="385"/>
      <c r="F125" s="385"/>
      <c r="G125" s="385"/>
      <c r="H125" s="385"/>
      <c r="I125" s="385"/>
      <c r="J125" s="385"/>
      <c r="K125" s="385"/>
      <c r="Q125" s="52"/>
      <c r="R125" s="52"/>
      <c r="S125" s="52"/>
    </row>
    <row r="126" spans="4:19" ht="14.25" customHeight="1">
      <c r="D126" s="385"/>
      <c r="E126" s="385"/>
      <c r="F126" s="385"/>
      <c r="G126" s="385"/>
      <c r="H126" s="385"/>
      <c r="I126" s="385"/>
      <c r="J126" s="385"/>
      <c r="K126" s="385"/>
      <c r="Q126" s="52"/>
      <c r="R126" s="52"/>
      <c r="S126" s="52"/>
    </row>
    <row r="127" spans="4:19" ht="14.25" customHeight="1">
      <c r="D127" s="385"/>
      <c r="E127" s="385"/>
      <c r="F127" s="385"/>
      <c r="G127" s="385"/>
      <c r="H127" s="385"/>
      <c r="I127" s="385"/>
      <c r="J127" s="385"/>
      <c r="K127" s="385"/>
      <c r="Q127" s="52"/>
      <c r="R127" s="52"/>
      <c r="S127" s="52"/>
    </row>
    <row r="128" spans="4:19" ht="14.25" customHeight="1">
      <c r="D128" s="385"/>
      <c r="E128" s="385"/>
      <c r="F128" s="385"/>
      <c r="G128" s="385"/>
      <c r="H128" s="385"/>
      <c r="I128" s="385"/>
      <c r="J128" s="385"/>
      <c r="K128" s="385"/>
      <c r="Q128" s="52"/>
      <c r="R128" s="52"/>
      <c r="S128" s="52"/>
    </row>
    <row r="129" spans="4:19" ht="14.25" customHeight="1">
      <c r="D129" s="385"/>
      <c r="E129" s="385"/>
      <c r="F129" s="385"/>
      <c r="G129" s="385"/>
      <c r="H129" s="385"/>
      <c r="I129" s="385"/>
      <c r="J129" s="385"/>
      <c r="K129" s="385"/>
      <c r="Q129" s="52"/>
      <c r="R129" s="52"/>
      <c r="S129" s="52"/>
    </row>
    <row r="130" spans="4:19" ht="14.25" customHeight="1">
      <c r="D130" s="385"/>
      <c r="E130" s="385"/>
      <c r="F130" s="385"/>
      <c r="G130" s="385"/>
      <c r="H130" s="385"/>
      <c r="I130" s="385"/>
      <c r="J130" s="385"/>
      <c r="K130" s="385"/>
      <c r="Q130" s="52"/>
      <c r="R130" s="52"/>
      <c r="S130" s="52"/>
    </row>
    <row r="131" spans="4:19" ht="14.25" customHeight="1">
      <c r="D131" s="385"/>
      <c r="E131" s="385"/>
      <c r="F131" s="385"/>
      <c r="G131" s="385"/>
      <c r="H131" s="385"/>
      <c r="I131" s="385"/>
      <c r="J131" s="385"/>
      <c r="K131" s="385"/>
      <c r="Q131" s="52"/>
      <c r="R131" s="52"/>
      <c r="S131" s="52"/>
    </row>
    <row r="132" spans="4:19" ht="14.25" customHeight="1">
      <c r="D132" s="385"/>
      <c r="E132" s="385"/>
      <c r="F132" s="385"/>
      <c r="G132" s="385"/>
      <c r="H132" s="385"/>
      <c r="I132" s="385"/>
      <c r="J132" s="385"/>
      <c r="K132" s="385"/>
      <c r="Q132" s="52"/>
      <c r="R132" s="52"/>
      <c r="S132" s="52"/>
    </row>
    <row r="133" spans="4:19" ht="14.25" customHeight="1">
      <c r="D133" s="385"/>
      <c r="E133" s="385"/>
      <c r="F133" s="385"/>
      <c r="G133" s="385"/>
      <c r="H133" s="385"/>
      <c r="I133" s="385"/>
      <c r="J133" s="385"/>
      <c r="K133" s="385"/>
      <c r="Q133" s="52"/>
      <c r="R133" s="52"/>
      <c r="S133" s="52"/>
    </row>
    <row r="134" spans="4:19" ht="14.25" customHeight="1">
      <c r="D134" s="385"/>
      <c r="E134" s="385"/>
      <c r="F134" s="385"/>
      <c r="G134" s="385"/>
      <c r="H134" s="385"/>
      <c r="I134" s="385"/>
      <c r="J134" s="385"/>
      <c r="K134" s="385"/>
      <c r="Q134" s="52"/>
      <c r="R134" s="52"/>
      <c r="S134" s="52"/>
    </row>
  </sheetData>
  <mergeCells count="77">
    <mergeCell ref="A1:B1"/>
    <mergeCell ref="A5:K5"/>
    <mergeCell ref="A7:A8"/>
    <mergeCell ref="B7:C8"/>
    <mergeCell ref="D7:H7"/>
    <mergeCell ref="I7:I8"/>
    <mergeCell ref="J7:J8"/>
    <mergeCell ref="K7:K8"/>
    <mergeCell ref="A9:K9"/>
    <mergeCell ref="A10:A11"/>
    <mergeCell ref="B10:C11"/>
    <mergeCell ref="D10:D11"/>
    <mergeCell ref="H10:H11"/>
    <mergeCell ref="A12:A13"/>
    <mergeCell ref="B12:C13"/>
    <mergeCell ref="D12:D13"/>
    <mergeCell ref="H12:H13"/>
    <mergeCell ref="A14:A15"/>
    <mergeCell ref="B14:C15"/>
    <mergeCell ref="D14:D15"/>
    <mergeCell ref="H14:H15"/>
    <mergeCell ref="A16:A17"/>
    <mergeCell ref="B16:C17"/>
    <mergeCell ref="D16:D17"/>
    <mergeCell ref="H16:H17"/>
    <mergeCell ref="A18:A19"/>
    <mergeCell ref="B18:C19"/>
    <mergeCell ref="D18:D19"/>
    <mergeCell ref="H18:H19"/>
    <mergeCell ref="A20:A21"/>
    <mergeCell ref="B20:C21"/>
    <mergeCell ref="D20:D21"/>
    <mergeCell ref="H20:H21"/>
    <mergeCell ref="A22:A23"/>
    <mergeCell ref="B22:C23"/>
    <mergeCell ref="D22:D23"/>
    <mergeCell ref="H22:H23"/>
    <mergeCell ref="A24:A25"/>
    <mergeCell ref="B24:C25"/>
    <mergeCell ref="D24:D25"/>
    <mergeCell ref="H24:H25"/>
    <mergeCell ref="B26:C26"/>
    <mergeCell ref="B27:C27"/>
    <mergeCell ref="B28:C28"/>
    <mergeCell ref="A32:A33"/>
    <mergeCell ref="B32:B33"/>
    <mergeCell ref="D32:D33"/>
    <mergeCell ref="H32:H33"/>
    <mergeCell ref="A34:A35"/>
    <mergeCell ref="B34:B35"/>
    <mergeCell ref="D34:D35"/>
    <mergeCell ref="H34:H35"/>
    <mergeCell ref="A36:A37"/>
    <mergeCell ref="B36:B37"/>
    <mergeCell ref="D36:D37"/>
    <mergeCell ref="H36:H37"/>
    <mergeCell ref="A38:A39"/>
    <mergeCell ref="B38:B39"/>
    <mergeCell ref="D38:D39"/>
    <mergeCell ref="H38:H39"/>
    <mergeCell ref="A43:K43"/>
    <mergeCell ref="A44:A45"/>
    <mergeCell ref="B44:B45"/>
    <mergeCell ref="D44:D45"/>
    <mergeCell ref="H44:H45"/>
    <mergeCell ref="B46:C46"/>
    <mergeCell ref="B50:B51"/>
    <mergeCell ref="A52:K52"/>
    <mergeCell ref="A53:A54"/>
    <mergeCell ref="B53:B54"/>
    <mergeCell ref="D53:D54"/>
    <mergeCell ref="H53:H54"/>
    <mergeCell ref="A55:A56"/>
    <mergeCell ref="B55:B56"/>
    <mergeCell ref="D55:D56"/>
    <mergeCell ref="H55:H56"/>
    <mergeCell ref="A57:K59"/>
  </mergeCells>
  <hyperlinks>
    <hyperlink ref="A5" location="Меню!A1" display="СКАМЕЙКИ СТ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:AMJ212"/>
  <sheetViews>
    <sheetView zoomScaleNormal="100" workbookViewId="0">
      <pane ySplit="8" topLeftCell="A9" activePane="bottomLeft" state="frozen"/>
      <selection pane="bottomLeft" activeCell="A5" sqref="A5:Q5"/>
    </sheetView>
  </sheetViews>
  <sheetFormatPr defaultColWidth="9.140625" defaultRowHeight="15"/>
  <cols>
    <col min="1" max="1" width="10.140625" style="121" customWidth="1"/>
    <col min="2" max="2" width="15.5703125" style="121" customWidth="1"/>
    <col min="3" max="3" width="0.140625" style="121" hidden="1" customWidth="1"/>
    <col min="4" max="4" width="11.7109375" style="121" customWidth="1"/>
    <col min="5" max="5" width="8.5703125" style="121" customWidth="1"/>
    <col min="6" max="6" width="8.28515625" style="121" customWidth="1"/>
    <col min="7" max="7" width="16.7109375" style="121" customWidth="1"/>
    <col min="8" max="8" width="11.85546875" style="121" customWidth="1"/>
    <col min="9" max="9" width="10.140625" style="121" customWidth="1"/>
    <col min="10" max="11" width="10.7109375" style="121" customWidth="1"/>
    <col min="12" max="12" width="7.140625" style="121" customWidth="1"/>
    <col min="13" max="13" width="8.85546875" style="121" customWidth="1"/>
    <col min="14" max="15" width="10.140625" style="52" customWidth="1"/>
    <col min="16" max="16" width="7.5703125" style="52" customWidth="1"/>
    <col min="17" max="17" width="6.85546875" style="52" customWidth="1"/>
    <col min="18" max="18" width="9.42578125" style="52" customWidth="1"/>
    <col min="19" max="19" width="10.28515625" style="52" customWidth="1"/>
    <col min="20" max="20" width="10.7109375" style="60" customWidth="1"/>
    <col min="21" max="21" width="13" style="386" customWidth="1"/>
    <col min="22" max="22" width="14.5703125" style="386" customWidth="1"/>
    <col min="23" max="23" width="12.28515625" style="386" customWidth="1"/>
    <col min="24" max="24" width="12.85546875" style="386" customWidth="1"/>
    <col min="25" max="25" width="9.140625" style="386"/>
    <col min="26" max="26" width="10" style="387" customWidth="1"/>
    <col min="27" max="1024" width="9.140625" style="387"/>
  </cols>
  <sheetData>
    <row r="1" spans="1:26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L1" s="52"/>
      <c r="W1" s="52"/>
      <c r="X1" s="52"/>
      <c r="Y1" s="52"/>
    </row>
    <row r="2" spans="1:26">
      <c r="A2" s="365"/>
      <c r="B2" s="192"/>
      <c r="C2" s="365"/>
      <c r="D2" s="365"/>
      <c r="E2" s="365"/>
      <c r="F2" s="365"/>
      <c r="G2" s="366" t="s">
        <v>131</v>
      </c>
      <c r="H2" s="367" t="s">
        <v>2</v>
      </c>
      <c r="I2" s="365"/>
      <c r="J2" s="365"/>
      <c r="K2" s="365"/>
      <c r="L2" s="366"/>
      <c r="M2" s="367"/>
      <c r="N2" s="59"/>
      <c r="O2" s="59"/>
      <c r="P2" s="59"/>
      <c r="R2" s="60"/>
      <c r="S2" s="60"/>
      <c r="W2" s="52"/>
      <c r="X2" s="52"/>
      <c r="Y2" s="52"/>
    </row>
    <row r="3" spans="1:26" ht="15.75" customHeight="1">
      <c r="A3" s="368" t="s">
        <v>4</v>
      </c>
      <c r="B3" s="121" t="s">
        <v>5</v>
      </c>
      <c r="D3" s="365"/>
      <c r="E3" s="365"/>
      <c r="F3" s="365"/>
      <c r="G3" s="366" t="s">
        <v>132</v>
      </c>
      <c r="H3" s="367" t="s">
        <v>7</v>
      </c>
      <c r="I3" s="365"/>
      <c r="J3" s="365"/>
      <c r="K3" s="365"/>
      <c r="L3" s="366"/>
      <c r="M3" s="367"/>
      <c r="N3" s="59"/>
      <c r="O3" s="59"/>
      <c r="P3" s="59"/>
      <c r="R3" s="60"/>
      <c r="S3" s="60"/>
      <c r="W3" s="52"/>
      <c r="X3" s="52"/>
      <c r="Y3" s="52"/>
    </row>
    <row r="4" spans="1:26" ht="15" customHeight="1">
      <c r="B4" s="385"/>
      <c r="L4" s="368"/>
      <c r="Q4" s="65"/>
      <c r="W4" s="52"/>
      <c r="X4" s="52"/>
      <c r="Y4" s="52"/>
    </row>
    <row r="5" spans="1:26">
      <c r="A5" s="2116" t="s">
        <v>2915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2116"/>
      <c r="R5" s="62"/>
      <c r="W5" s="52"/>
      <c r="X5" s="52"/>
      <c r="Y5" s="52"/>
    </row>
    <row r="6" spans="1:26">
      <c r="W6" s="52"/>
      <c r="X6" s="52"/>
      <c r="Y6" s="52"/>
    </row>
    <row r="7" spans="1:26" ht="12.75" customHeight="1">
      <c r="A7" s="2118" t="s">
        <v>134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7"/>
      <c r="N7" s="2117"/>
      <c r="O7" s="2119" t="s">
        <v>139</v>
      </c>
      <c r="P7" s="2120" t="s">
        <v>565</v>
      </c>
      <c r="Q7" s="2120" t="s">
        <v>141</v>
      </c>
      <c r="W7" s="52"/>
      <c r="X7" s="52"/>
      <c r="Y7" s="52"/>
    </row>
    <row r="8" spans="1:26" ht="56.25" customHeight="1">
      <c r="A8" s="2118"/>
      <c r="B8" s="2118"/>
      <c r="C8" s="2118"/>
      <c r="D8" s="69" t="s">
        <v>567</v>
      </c>
      <c r="E8" s="69" t="s">
        <v>2916</v>
      </c>
      <c r="F8" s="69" t="s">
        <v>2917</v>
      </c>
      <c r="G8" s="69" t="s">
        <v>2918</v>
      </c>
      <c r="H8" s="69" t="s">
        <v>2919</v>
      </c>
      <c r="I8" s="69" t="s">
        <v>2920</v>
      </c>
      <c r="J8" s="69" t="s">
        <v>568</v>
      </c>
      <c r="K8" s="69" t="s">
        <v>2921</v>
      </c>
      <c r="L8" s="69" t="s">
        <v>146</v>
      </c>
      <c r="M8" s="69" t="s">
        <v>144</v>
      </c>
      <c r="N8" s="69" t="s">
        <v>2816</v>
      </c>
      <c r="O8" s="2119"/>
      <c r="P8" s="2120"/>
      <c r="Q8" s="2120"/>
      <c r="R8" s="70"/>
      <c r="S8" s="70"/>
      <c r="T8" s="64"/>
      <c r="U8" s="388"/>
      <c r="W8" s="70"/>
      <c r="X8" s="70"/>
      <c r="Y8" s="70"/>
    </row>
    <row r="9" spans="1:26">
      <c r="A9" s="2175" t="s">
        <v>2922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O9" s="2175"/>
      <c r="P9" s="2175"/>
      <c r="Q9" s="2175"/>
      <c r="R9" s="70"/>
      <c r="S9" s="70"/>
      <c r="T9" s="64"/>
      <c r="U9" s="388"/>
      <c r="W9" s="52"/>
      <c r="X9" s="52"/>
      <c r="Y9" s="52"/>
    </row>
    <row r="10" spans="1:26" ht="24" customHeight="1">
      <c r="A10" s="417" t="s">
        <v>2923</v>
      </c>
      <c r="B10" s="2129"/>
      <c r="C10" s="2129"/>
      <c r="D10" s="2176" t="s">
        <v>2924</v>
      </c>
      <c r="E10" s="2202">
        <v>13</v>
      </c>
      <c r="F10" s="2202" t="s">
        <v>2925</v>
      </c>
      <c r="G10" s="2176" t="s">
        <v>2926</v>
      </c>
      <c r="H10" s="2176" t="s">
        <v>2927</v>
      </c>
      <c r="I10" s="2176" t="s">
        <v>2928</v>
      </c>
      <c r="J10" s="75" t="s">
        <v>2929</v>
      </c>
      <c r="K10" s="2170" t="s">
        <v>2930</v>
      </c>
      <c r="L10" s="133"/>
      <c r="M10" s="133">
        <v>0.84</v>
      </c>
      <c r="N10" s="2170" t="s">
        <v>2931</v>
      </c>
      <c r="O10" s="76" t="s">
        <v>575</v>
      </c>
      <c r="P10" s="133">
        <v>56085</v>
      </c>
      <c r="Q10" s="312">
        <v>62575</v>
      </c>
      <c r="R10" s="101"/>
      <c r="U10" s="53"/>
      <c r="W10" s="52"/>
      <c r="X10" s="52"/>
      <c r="Y10" s="52"/>
      <c r="Z10" s="121"/>
    </row>
    <row r="11" spans="1:26" ht="48" customHeight="1">
      <c r="A11" s="104" t="s">
        <v>2932</v>
      </c>
      <c r="B11" s="2129"/>
      <c r="C11" s="2129"/>
      <c r="D11" s="2176"/>
      <c r="E11" s="2176"/>
      <c r="F11" s="2176"/>
      <c r="G11" s="2176"/>
      <c r="H11" s="2176"/>
      <c r="I11" s="2176"/>
      <c r="J11" s="80" t="s">
        <v>2933</v>
      </c>
      <c r="K11" s="2170"/>
      <c r="L11" s="79">
        <v>136</v>
      </c>
      <c r="M11" s="79">
        <v>1.25</v>
      </c>
      <c r="N11" s="2170"/>
      <c r="O11" s="76" t="s">
        <v>575</v>
      </c>
      <c r="P11" s="79">
        <v>57955</v>
      </c>
      <c r="Q11" s="313">
        <v>64660</v>
      </c>
      <c r="R11" s="101"/>
      <c r="U11" s="53"/>
      <c r="W11" s="52"/>
      <c r="X11" s="52"/>
      <c r="Y11" s="52"/>
      <c r="Z11" s="121"/>
    </row>
    <row r="12" spans="1:26" ht="48" customHeight="1">
      <c r="A12" s="104" t="s">
        <v>2934</v>
      </c>
      <c r="B12" s="2129"/>
      <c r="C12" s="2129"/>
      <c r="D12" s="2176"/>
      <c r="E12" s="2177">
        <v>13</v>
      </c>
      <c r="F12" s="2177" t="s">
        <v>2925</v>
      </c>
      <c r="G12" s="2176"/>
      <c r="H12" s="2176"/>
      <c r="I12" s="2176"/>
      <c r="J12" s="80" t="s">
        <v>2935</v>
      </c>
      <c r="K12" s="2170"/>
      <c r="L12" s="80">
        <v>177</v>
      </c>
      <c r="M12" s="80">
        <v>0.14000000000000001</v>
      </c>
      <c r="N12" s="2177" t="s">
        <v>2936</v>
      </c>
      <c r="O12" s="81" t="s">
        <v>575</v>
      </c>
      <c r="P12" s="80">
        <v>90360</v>
      </c>
      <c r="Q12" s="82">
        <v>100815</v>
      </c>
      <c r="R12" s="101"/>
      <c r="U12" s="53"/>
      <c r="W12" s="52"/>
      <c r="X12" s="52"/>
      <c r="Y12" s="52"/>
      <c r="Z12" s="121"/>
    </row>
    <row r="13" spans="1:26" ht="48" customHeight="1">
      <c r="A13" s="104" t="s">
        <v>2937</v>
      </c>
      <c r="B13" s="275"/>
      <c r="C13" s="131"/>
      <c r="D13" s="2176"/>
      <c r="E13" s="2176"/>
      <c r="F13" s="2176"/>
      <c r="G13" s="2176"/>
      <c r="H13" s="2176"/>
      <c r="I13" s="2176"/>
      <c r="J13" s="80" t="s">
        <v>2938</v>
      </c>
      <c r="K13" s="2170"/>
      <c r="L13" s="80">
        <v>220</v>
      </c>
      <c r="M13" s="80">
        <v>0.16</v>
      </c>
      <c r="N13" s="2177"/>
      <c r="O13" s="81" t="s">
        <v>575</v>
      </c>
      <c r="P13" s="80">
        <v>90360</v>
      </c>
      <c r="Q13" s="82">
        <v>100815</v>
      </c>
      <c r="R13" s="101"/>
      <c r="U13" s="53"/>
      <c r="W13" s="52"/>
      <c r="X13" s="52"/>
      <c r="Y13" s="52"/>
      <c r="Z13" s="121"/>
    </row>
    <row r="14" spans="1:26" ht="48" customHeight="1">
      <c r="A14" s="2353" t="s">
        <v>2939</v>
      </c>
      <c r="B14" s="275"/>
      <c r="C14" s="661"/>
      <c r="D14" s="2177" t="s">
        <v>2940</v>
      </c>
      <c r="E14" s="2170">
        <v>14</v>
      </c>
      <c r="F14" s="103" t="s">
        <v>2925</v>
      </c>
      <c r="G14" s="2177" t="s">
        <v>2941</v>
      </c>
      <c r="H14" s="2201" t="s">
        <v>2942</v>
      </c>
      <c r="I14" s="2177" t="s">
        <v>2943</v>
      </c>
      <c r="J14" s="80" t="s">
        <v>2944</v>
      </c>
      <c r="K14" s="2177" t="s">
        <v>2945</v>
      </c>
      <c r="L14" s="80">
        <v>98</v>
      </c>
      <c r="M14" s="80">
        <f>0.8*0.82*1.5</f>
        <v>0.98399999999999999</v>
      </c>
      <c r="N14" s="2177" t="s">
        <v>2936</v>
      </c>
      <c r="O14" s="81" t="s">
        <v>575</v>
      </c>
      <c r="P14" s="80">
        <v>51100</v>
      </c>
      <c r="Q14" s="82">
        <v>57015</v>
      </c>
      <c r="R14" s="101"/>
      <c r="U14" s="53"/>
      <c r="W14" s="52"/>
      <c r="X14" s="52"/>
      <c r="Y14" s="52"/>
      <c r="Z14" s="121"/>
    </row>
    <row r="15" spans="1:26" ht="37.5" customHeight="1">
      <c r="A15" s="2353"/>
      <c r="B15" s="275"/>
      <c r="C15" s="85"/>
      <c r="D15" s="2177"/>
      <c r="E15" s="2177"/>
      <c r="F15" s="99" t="s">
        <v>2925</v>
      </c>
      <c r="G15" s="2177"/>
      <c r="H15" s="2201"/>
      <c r="I15" s="2177"/>
      <c r="J15" s="99" t="s">
        <v>2946</v>
      </c>
      <c r="K15" s="2177"/>
      <c r="L15" s="80">
        <v>126</v>
      </c>
      <c r="M15" s="80">
        <v>1.27</v>
      </c>
      <c r="N15" s="2177"/>
      <c r="O15" s="81" t="s">
        <v>575</v>
      </c>
      <c r="P15" s="80">
        <v>52345</v>
      </c>
      <c r="Q15" s="82">
        <v>58405</v>
      </c>
      <c r="R15" s="101"/>
      <c r="U15" s="53"/>
      <c r="W15" s="52"/>
      <c r="X15" s="52"/>
      <c r="Y15" s="52"/>
      <c r="Z15" s="121"/>
    </row>
    <row r="16" spans="1:26" ht="48" customHeight="1">
      <c r="A16" s="2353" t="s">
        <v>2947</v>
      </c>
      <c r="B16" s="275"/>
      <c r="C16" s="661"/>
      <c r="D16" s="2177" t="s">
        <v>2940</v>
      </c>
      <c r="E16" s="2177">
        <v>11</v>
      </c>
      <c r="F16" s="80" t="s">
        <v>2925</v>
      </c>
      <c r="G16" s="2177" t="s">
        <v>2948</v>
      </c>
      <c r="H16" s="2177" t="s">
        <v>2942</v>
      </c>
      <c r="I16" s="2177" t="s">
        <v>2943</v>
      </c>
      <c r="J16" s="80" t="s">
        <v>2949</v>
      </c>
      <c r="K16" s="2177" t="s">
        <v>2950</v>
      </c>
      <c r="L16" s="79">
        <v>60</v>
      </c>
      <c r="M16" s="79">
        <v>0.75</v>
      </c>
      <c r="N16" s="2177" t="s">
        <v>2936</v>
      </c>
      <c r="O16" s="81" t="s">
        <v>575</v>
      </c>
      <c r="P16" s="79">
        <v>36330</v>
      </c>
      <c r="Q16" s="313">
        <v>40535</v>
      </c>
      <c r="R16" s="101"/>
      <c r="U16" s="53"/>
      <c r="W16" s="52"/>
      <c r="X16" s="52"/>
      <c r="Y16" s="52"/>
      <c r="Z16" s="121"/>
    </row>
    <row r="17" spans="1:26" ht="53.25" customHeight="1">
      <c r="A17" s="2353"/>
      <c r="B17" s="275"/>
      <c r="C17" s="662"/>
      <c r="D17" s="2177"/>
      <c r="E17" s="2177"/>
      <c r="F17" s="80" t="s">
        <v>2925</v>
      </c>
      <c r="G17" s="2177"/>
      <c r="H17" s="2177"/>
      <c r="I17" s="2177"/>
      <c r="J17" s="80" t="s">
        <v>2951</v>
      </c>
      <c r="K17" s="2177"/>
      <c r="L17" s="79">
        <v>65</v>
      </c>
      <c r="M17" s="79">
        <v>1</v>
      </c>
      <c r="N17" s="2177"/>
      <c r="O17" s="81" t="s">
        <v>575</v>
      </c>
      <c r="P17" s="79">
        <v>37705</v>
      </c>
      <c r="Q17" s="313">
        <v>42065</v>
      </c>
      <c r="R17" s="101"/>
      <c r="U17" s="53"/>
      <c r="W17" s="52"/>
      <c r="X17" s="52"/>
      <c r="Y17" s="52"/>
      <c r="Z17" s="121"/>
    </row>
    <row r="18" spans="1:26" ht="48" customHeight="1">
      <c r="A18" s="104" t="s">
        <v>2952</v>
      </c>
      <c r="B18" s="79"/>
      <c r="C18" s="79"/>
      <c r="D18" s="103"/>
      <c r="E18" s="103"/>
      <c r="F18" s="103"/>
      <c r="G18" s="103"/>
      <c r="H18" s="80" t="s">
        <v>2953</v>
      </c>
      <c r="I18" s="80" t="s">
        <v>2954</v>
      </c>
      <c r="J18" s="80" t="s">
        <v>2955</v>
      </c>
      <c r="K18" s="80" t="s">
        <v>2956</v>
      </c>
      <c r="L18" s="80">
        <v>65</v>
      </c>
      <c r="M18" s="80">
        <v>0.08</v>
      </c>
      <c r="N18" s="80" t="s">
        <v>2850</v>
      </c>
      <c r="O18" s="81" t="s">
        <v>575</v>
      </c>
      <c r="P18" s="80">
        <v>53240</v>
      </c>
      <c r="Q18" s="82">
        <v>59405</v>
      </c>
      <c r="R18" s="101"/>
      <c r="U18" s="53"/>
      <c r="W18" s="52"/>
      <c r="X18" s="52"/>
      <c r="Y18" s="52"/>
    </row>
    <row r="19" spans="1:26" ht="34.5" customHeight="1">
      <c r="A19" s="2353" t="s">
        <v>2957</v>
      </c>
      <c r="B19" s="2134"/>
      <c r="C19" s="79"/>
      <c r="D19" s="2177" t="s">
        <v>2940</v>
      </c>
      <c r="E19" s="99">
        <v>19</v>
      </c>
      <c r="F19" s="80" t="s">
        <v>2958</v>
      </c>
      <c r="G19" s="2177" t="s">
        <v>2948</v>
      </c>
      <c r="H19" s="2177" t="s">
        <v>2942</v>
      </c>
      <c r="I19" s="2177" t="s">
        <v>2943</v>
      </c>
      <c r="J19" s="80" t="s">
        <v>2959</v>
      </c>
      <c r="K19" s="99" t="s">
        <v>2960</v>
      </c>
      <c r="L19" s="80">
        <v>45</v>
      </c>
      <c r="M19" s="80">
        <v>0.3</v>
      </c>
      <c r="N19" s="2177" t="s">
        <v>2936</v>
      </c>
      <c r="O19" s="81" t="s">
        <v>575</v>
      </c>
      <c r="P19" s="80">
        <v>36145</v>
      </c>
      <c r="Q19" s="82">
        <v>40325</v>
      </c>
      <c r="R19" s="101"/>
      <c r="U19" s="53"/>
      <c r="W19" s="52"/>
      <c r="X19" s="52"/>
      <c r="Y19" s="52"/>
      <c r="Z19" s="121"/>
    </row>
    <row r="20" spans="1:26" ht="34.5" customHeight="1">
      <c r="A20" s="2353"/>
      <c r="B20" s="2134"/>
      <c r="C20" s="79"/>
      <c r="D20" s="2177"/>
      <c r="E20" s="80">
        <v>19</v>
      </c>
      <c r="F20" s="80" t="s">
        <v>2958</v>
      </c>
      <c r="G20" s="2177"/>
      <c r="H20" s="2177"/>
      <c r="I20" s="2177"/>
      <c r="J20" s="80" t="s">
        <v>2961</v>
      </c>
      <c r="K20" s="99" t="s">
        <v>2960</v>
      </c>
      <c r="L20" s="99">
        <v>55</v>
      </c>
      <c r="M20" s="99">
        <v>0.75</v>
      </c>
      <c r="N20" s="2177"/>
      <c r="O20" s="81" t="s">
        <v>575</v>
      </c>
      <c r="P20" s="80">
        <v>40505</v>
      </c>
      <c r="Q20" s="82">
        <v>45195</v>
      </c>
      <c r="R20" s="101"/>
      <c r="U20" s="53"/>
      <c r="W20" s="52"/>
      <c r="X20" s="52"/>
      <c r="Y20" s="52"/>
      <c r="Z20" s="121"/>
    </row>
    <row r="21" spans="1:26" ht="34.5" customHeight="1">
      <c r="A21" s="2353"/>
      <c r="B21" s="2134"/>
      <c r="C21" s="79"/>
      <c r="D21" s="2177"/>
      <c r="E21" s="80">
        <v>13</v>
      </c>
      <c r="F21" s="80" t="s">
        <v>2925</v>
      </c>
      <c r="G21" s="2177"/>
      <c r="H21" s="2177"/>
      <c r="I21" s="2177"/>
      <c r="J21" s="94" t="s">
        <v>2961</v>
      </c>
      <c r="K21" s="408" t="s">
        <v>2960</v>
      </c>
      <c r="L21" s="94">
        <v>55</v>
      </c>
      <c r="M21" s="408">
        <v>0.75</v>
      </c>
      <c r="N21" s="2177"/>
      <c r="O21" s="504" t="s">
        <v>575</v>
      </c>
      <c r="P21" s="94">
        <v>42500</v>
      </c>
      <c r="Q21" s="96">
        <v>47420</v>
      </c>
      <c r="R21" s="101"/>
      <c r="U21" s="53"/>
      <c r="W21" s="52"/>
      <c r="X21" s="52"/>
      <c r="Y21" s="52"/>
      <c r="Z21" s="121"/>
    </row>
    <row r="22" spans="1:26" ht="34.5" customHeight="1">
      <c r="A22" s="2353"/>
      <c r="B22" s="2134"/>
      <c r="C22" s="79"/>
      <c r="D22" s="2177"/>
      <c r="E22" s="80">
        <v>19</v>
      </c>
      <c r="F22" s="80" t="s">
        <v>2958</v>
      </c>
      <c r="G22" s="2177"/>
      <c r="H22" s="2177"/>
      <c r="I22" s="2177"/>
      <c r="J22" s="80" t="s">
        <v>2962</v>
      </c>
      <c r="K22" s="99" t="s">
        <v>2960</v>
      </c>
      <c r="L22" s="99">
        <v>61</v>
      </c>
      <c r="M22" s="99">
        <v>1.008</v>
      </c>
      <c r="N22" s="2177"/>
      <c r="O22" s="81" t="s">
        <v>575</v>
      </c>
      <c r="P22" s="80">
        <v>42875</v>
      </c>
      <c r="Q22" s="82">
        <v>47835</v>
      </c>
      <c r="R22" s="101"/>
      <c r="U22" s="53"/>
      <c r="W22" s="52"/>
      <c r="X22" s="52"/>
      <c r="Y22" s="52"/>
      <c r="Z22" s="121"/>
    </row>
    <row r="23" spans="1:26" ht="34.5" customHeight="1">
      <c r="A23" s="2353"/>
      <c r="B23" s="2134"/>
      <c r="C23" s="79"/>
      <c r="D23" s="2177"/>
      <c r="E23" s="80">
        <v>13</v>
      </c>
      <c r="F23" s="80" t="s">
        <v>2925</v>
      </c>
      <c r="G23" s="2177"/>
      <c r="H23" s="2177"/>
      <c r="I23" s="2177"/>
      <c r="J23" s="94" t="s">
        <v>2963</v>
      </c>
      <c r="K23" s="408" t="s">
        <v>2960</v>
      </c>
      <c r="L23" s="408">
        <v>61</v>
      </c>
      <c r="M23" s="408">
        <v>1.008</v>
      </c>
      <c r="N23" s="2177"/>
      <c r="O23" s="504" t="s">
        <v>575</v>
      </c>
      <c r="P23" s="94">
        <v>43870</v>
      </c>
      <c r="Q23" s="96">
        <v>48950</v>
      </c>
      <c r="R23" s="101"/>
      <c r="U23" s="53"/>
      <c r="W23" s="52"/>
      <c r="X23" s="52"/>
      <c r="Y23" s="52"/>
      <c r="Z23" s="121"/>
    </row>
    <row r="24" spans="1:26" ht="34.5" customHeight="1">
      <c r="A24" s="2353" t="s">
        <v>2964</v>
      </c>
      <c r="B24" s="2134"/>
      <c r="C24" s="79"/>
      <c r="D24" s="2177" t="s">
        <v>2940</v>
      </c>
      <c r="E24" s="80">
        <v>13</v>
      </c>
      <c r="F24" s="80" t="s">
        <v>2925</v>
      </c>
      <c r="G24" s="2177" t="s">
        <v>2965</v>
      </c>
      <c r="H24" s="2177" t="s">
        <v>2942</v>
      </c>
      <c r="I24" s="2177" t="s">
        <v>2943</v>
      </c>
      <c r="J24" s="94" t="s">
        <v>2966</v>
      </c>
      <c r="K24" s="408" t="s">
        <v>2967</v>
      </c>
      <c r="L24" s="94">
        <v>43</v>
      </c>
      <c r="M24" s="408">
        <v>0.28999999999999998</v>
      </c>
      <c r="N24" s="2177" t="s">
        <v>2936</v>
      </c>
      <c r="O24" s="504" t="s">
        <v>575</v>
      </c>
      <c r="P24" s="94">
        <v>38390</v>
      </c>
      <c r="Q24" s="96">
        <v>42830</v>
      </c>
      <c r="R24" s="101"/>
      <c r="U24" s="53"/>
      <c r="W24" s="52"/>
      <c r="X24" s="52"/>
      <c r="Y24" s="52"/>
      <c r="Z24" s="121"/>
    </row>
    <row r="25" spans="1:26" ht="34.5" customHeight="1">
      <c r="A25" s="2353"/>
      <c r="B25" s="2134"/>
      <c r="C25" s="79"/>
      <c r="D25" s="2177"/>
      <c r="E25" s="80">
        <v>19</v>
      </c>
      <c r="F25" s="80" t="s">
        <v>2958</v>
      </c>
      <c r="G25" s="2177"/>
      <c r="H25" s="2177"/>
      <c r="I25" s="2177"/>
      <c r="J25" s="80" t="s">
        <v>2966</v>
      </c>
      <c r="K25" s="99" t="s">
        <v>2967</v>
      </c>
      <c r="L25" s="80">
        <v>44</v>
      </c>
      <c r="M25" s="99">
        <v>0.28999999999999998</v>
      </c>
      <c r="N25" s="2177"/>
      <c r="O25" s="81" t="s">
        <v>575</v>
      </c>
      <c r="P25" s="80">
        <v>38640</v>
      </c>
      <c r="Q25" s="82">
        <v>43110</v>
      </c>
      <c r="R25" s="101"/>
      <c r="U25" s="53"/>
      <c r="W25" s="52"/>
      <c r="X25" s="52"/>
      <c r="Y25" s="52"/>
      <c r="Z25" s="121"/>
    </row>
    <row r="26" spans="1:26" ht="34.5" customHeight="1">
      <c r="A26" s="2353"/>
      <c r="B26" s="2134"/>
      <c r="C26" s="79"/>
      <c r="D26" s="2177"/>
      <c r="E26" s="80">
        <v>13</v>
      </c>
      <c r="F26" s="80" t="s">
        <v>2925</v>
      </c>
      <c r="G26" s="2177"/>
      <c r="H26" s="2177"/>
      <c r="I26" s="2177"/>
      <c r="J26" s="94" t="s">
        <v>2968</v>
      </c>
      <c r="K26" s="408" t="s">
        <v>2967</v>
      </c>
      <c r="L26" s="94">
        <v>54</v>
      </c>
      <c r="M26" s="408">
        <v>0.75</v>
      </c>
      <c r="N26" s="2177"/>
      <c r="O26" s="504" t="s">
        <v>575</v>
      </c>
      <c r="P26" s="94">
        <v>45990</v>
      </c>
      <c r="Q26" s="96">
        <v>51310</v>
      </c>
      <c r="R26" s="101"/>
      <c r="U26" s="53"/>
      <c r="W26" s="52"/>
      <c r="X26" s="52"/>
      <c r="Y26" s="52"/>
      <c r="Z26" s="121"/>
    </row>
    <row r="27" spans="1:26" ht="34.5" customHeight="1">
      <c r="A27" s="2353"/>
      <c r="B27" s="2134"/>
      <c r="C27" s="79"/>
      <c r="D27" s="2177"/>
      <c r="E27" s="80">
        <v>19</v>
      </c>
      <c r="F27" s="80" t="s">
        <v>2958</v>
      </c>
      <c r="G27" s="2177"/>
      <c r="H27" s="2177"/>
      <c r="I27" s="2177"/>
      <c r="J27" s="80" t="s">
        <v>2968</v>
      </c>
      <c r="K27" s="99" t="s">
        <v>2967</v>
      </c>
      <c r="L27" s="80">
        <v>57</v>
      </c>
      <c r="M27" s="99">
        <v>0.75</v>
      </c>
      <c r="N27" s="2177"/>
      <c r="O27" s="81" t="s">
        <v>575</v>
      </c>
      <c r="P27" s="80">
        <v>44870</v>
      </c>
      <c r="Q27" s="82">
        <v>50060</v>
      </c>
      <c r="R27" s="101"/>
      <c r="U27" s="53"/>
      <c r="W27" s="52"/>
      <c r="X27" s="52"/>
      <c r="Y27" s="52"/>
      <c r="Z27" s="121"/>
    </row>
    <row r="28" spans="1:26" ht="34.5" customHeight="1">
      <c r="A28" s="2353"/>
      <c r="B28" s="2134"/>
      <c r="C28" s="79"/>
      <c r="D28" s="2177"/>
      <c r="E28" s="80">
        <v>13</v>
      </c>
      <c r="F28" s="80" t="s">
        <v>2925</v>
      </c>
      <c r="G28" s="2177"/>
      <c r="H28" s="2177"/>
      <c r="I28" s="2177"/>
      <c r="J28" s="94" t="s">
        <v>2969</v>
      </c>
      <c r="K28" s="408" t="s">
        <v>2967</v>
      </c>
      <c r="L28" s="94">
        <v>60</v>
      </c>
      <c r="M28" s="408">
        <v>1</v>
      </c>
      <c r="N28" s="2177"/>
      <c r="O28" s="504" t="s">
        <v>575</v>
      </c>
      <c r="P28" s="94">
        <v>47985</v>
      </c>
      <c r="Q28" s="96">
        <v>53535</v>
      </c>
      <c r="R28" s="101"/>
      <c r="U28" s="53"/>
      <c r="W28" s="52"/>
      <c r="X28" s="52"/>
      <c r="Y28" s="52"/>
      <c r="Z28" s="121"/>
    </row>
    <row r="29" spans="1:26" ht="34.5" customHeight="1">
      <c r="A29" s="2353"/>
      <c r="B29" s="2134"/>
      <c r="C29" s="79"/>
      <c r="D29" s="2177"/>
      <c r="E29" s="80">
        <v>19</v>
      </c>
      <c r="F29" s="80" t="s">
        <v>2958</v>
      </c>
      <c r="G29" s="2177"/>
      <c r="H29" s="2177"/>
      <c r="I29" s="2177"/>
      <c r="J29" s="80" t="s">
        <v>2970</v>
      </c>
      <c r="K29" s="99" t="s">
        <v>2967</v>
      </c>
      <c r="L29" s="80">
        <v>63</v>
      </c>
      <c r="M29" s="99">
        <v>1</v>
      </c>
      <c r="N29" s="2177"/>
      <c r="O29" s="81" t="s">
        <v>575</v>
      </c>
      <c r="P29" s="80">
        <v>46740</v>
      </c>
      <c r="Q29" s="82">
        <v>52145</v>
      </c>
      <c r="R29" s="101"/>
      <c r="U29" s="53"/>
      <c r="W29" s="52"/>
      <c r="X29" s="52"/>
      <c r="Y29" s="52"/>
      <c r="Z29" s="121"/>
    </row>
    <row r="30" spans="1:26" ht="34.5" customHeight="1">
      <c r="A30" s="2353" t="s">
        <v>2971</v>
      </c>
      <c r="B30" s="2134"/>
      <c r="C30" s="79"/>
      <c r="D30" s="2177" t="s">
        <v>2940</v>
      </c>
      <c r="E30" s="94">
        <v>14</v>
      </c>
      <c r="F30" s="94" t="s">
        <v>2925</v>
      </c>
      <c r="G30" s="2177" t="s">
        <v>2965</v>
      </c>
      <c r="H30" s="2177" t="s">
        <v>2942</v>
      </c>
      <c r="I30" s="2177" t="s">
        <v>2943</v>
      </c>
      <c r="J30" s="94" t="s">
        <v>2972</v>
      </c>
      <c r="K30" s="408" t="s">
        <v>2973</v>
      </c>
      <c r="L30" s="94">
        <v>45</v>
      </c>
      <c r="M30" s="408">
        <v>0.34</v>
      </c>
      <c r="N30" s="2177" t="s">
        <v>2936</v>
      </c>
      <c r="O30" s="504" t="s">
        <v>575</v>
      </c>
      <c r="P30" s="94">
        <v>39760</v>
      </c>
      <c r="Q30" s="96">
        <v>44360</v>
      </c>
      <c r="R30" s="101"/>
      <c r="U30" s="53"/>
      <c r="W30" s="52"/>
      <c r="X30" s="52"/>
      <c r="Y30" s="52"/>
      <c r="Z30" s="121"/>
    </row>
    <row r="31" spans="1:26" ht="34.5" customHeight="1">
      <c r="A31" s="2353"/>
      <c r="B31" s="2134"/>
      <c r="C31" s="79"/>
      <c r="D31" s="2177"/>
      <c r="E31" s="94">
        <v>19</v>
      </c>
      <c r="F31" s="94" t="s">
        <v>2958</v>
      </c>
      <c r="G31" s="2177"/>
      <c r="H31" s="2177"/>
      <c r="I31" s="2177"/>
      <c r="J31" s="94" t="s">
        <v>2972</v>
      </c>
      <c r="K31" s="408" t="s">
        <v>2973</v>
      </c>
      <c r="L31" s="94">
        <v>48</v>
      </c>
      <c r="M31" s="408">
        <v>0.34</v>
      </c>
      <c r="N31" s="2177"/>
      <c r="O31" s="504" t="s">
        <v>575</v>
      </c>
      <c r="P31" s="94">
        <v>37020</v>
      </c>
      <c r="Q31" s="96">
        <v>41300</v>
      </c>
      <c r="R31" s="101"/>
      <c r="U31" s="53"/>
      <c r="W31" s="52"/>
      <c r="X31" s="52"/>
      <c r="Y31" s="52"/>
      <c r="Z31" s="121"/>
    </row>
    <row r="32" spans="1:26" ht="34.5" customHeight="1">
      <c r="A32" s="2353"/>
      <c r="B32" s="2134"/>
      <c r="C32" s="79"/>
      <c r="D32" s="2177"/>
      <c r="E32" s="80">
        <v>14</v>
      </c>
      <c r="F32" s="80" t="s">
        <v>2925</v>
      </c>
      <c r="G32" s="2177"/>
      <c r="H32" s="2177"/>
      <c r="I32" s="2177"/>
      <c r="J32" s="80" t="s">
        <v>2974</v>
      </c>
      <c r="K32" s="99" t="s">
        <v>2973</v>
      </c>
      <c r="L32" s="80">
        <v>57</v>
      </c>
      <c r="M32" s="99">
        <v>0.86</v>
      </c>
      <c r="N32" s="2177"/>
      <c r="O32" s="81" t="s">
        <v>575</v>
      </c>
      <c r="P32" s="80">
        <v>39760</v>
      </c>
      <c r="Q32" s="82">
        <v>44360</v>
      </c>
      <c r="R32" s="101"/>
      <c r="U32" s="53"/>
      <c r="W32" s="52"/>
      <c r="X32" s="52"/>
      <c r="Y32" s="52"/>
      <c r="Z32" s="121"/>
    </row>
    <row r="33" spans="1:26" ht="34.5" customHeight="1">
      <c r="A33" s="2353"/>
      <c r="B33" s="2134"/>
      <c r="C33" s="79"/>
      <c r="D33" s="2177"/>
      <c r="E33" s="94">
        <v>19</v>
      </c>
      <c r="F33" s="94" t="s">
        <v>2958</v>
      </c>
      <c r="G33" s="2177"/>
      <c r="H33" s="2177"/>
      <c r="I33" s="2177"/>
      <c r="J33" s="94" t="s">
        <v>2974</v>
      </c>
      <c r="K33" s="408" t="s">
        <v>2973</v>
      </c>
      <c r="L33" s="94">
        <v>54</v>
      </c>
      <c r="M33" s="408">
        <v>0.86</v>
      </c>
      <c r="N33" s="2177"/>
      <c r="O33" s="504" t="s">
        <v>575</v>
      </c>
      <c r="P33" s="94">
        <v>40505</v>
      </c>
      <c r="Q33" s="96">
        <v>45195</v>
      </c>
      <c r="R33" s="101"/>
      <c r="U33" s="53"/>
      <c r="W33" s="52"/>
      <c r="X33" s="52"/>
      <c r="Y33" s="52"/>
      <c r="Z33" s="121"/>
    </row>
    <row r="34" spans="1:26" ht="34.5" customHeight="1">
      <c r="A34" s="2353"/>
      <c r="B34" s="2134"/>
      <c r="C34" s="79"/>
      <c r="D34" s="2177"/>
      <c r="E34" s="80">
        <v>14</v>
      </c>
      <c r="F34" s="80" t="s">
        <v>2925</v>
      </c>
      <c r="G34" s="2177"/>
      <c r="H34" s="2177"/>
      <c r="I34" s="2177"/>
      <c r="J34" s="80" t="s">
        <v>2975</v>
      </c>
      <c r="K34" s="99" t="s">
        <v>2973</v>
      </c>
      <c r="L34" s="80">
        <v>63</v>
      </c>
      <c r="M34" s="99">
        <v>1.1000000000000001</v>
      </c>
      <c r="N34" s="2177"/>
      <c r="O34" s="81" t="s">
        <v>575</v>
      </c>
      <c r="P34" s="80">
        <v>41815</v>
      </c>
      <c r="Q34" s="82">
        <v>46655</v>
      </c>
      <c r="R34" s="101"/>
      <c r="U34" s="53"/>
      <c r="W34" s="52"/>
      <c r="X34" s="52"/>
      <c r="Y34" s="52"/>
      <c r="Z34" s="121"/>
    </row>
    <row r="35" spans="1:26" ht="34.5" customHeight="1">
      <c r="A35" s="2353"/>
      <c r="B35" s="2134"/>
      <c r="C35" s="79"/>
      <c r="D35" s="2177"/>
      <c r="E35" s="94">
        <v>19</v>
      </c>
      <c r="F35" s="94" t="s">
        <v>2958</v>
      </c>
      <c r="G35" s="2177"/>
      <c r="H35" s="2177"/>
      <c r="I35" s="2177"/>
      <c r="J35" s="94" t="s">
        <v>2976</v>
      </c>
      <c r="K35" s="408" t="s">
        <v>2973</v>
      </c>
      <c r="L35" s="94">
        <v>72</v>
      </c>
      <c r="M35" s="408">
        <v>1.1000000000000001</v>
      </c>
      <c r="N35" s="2177"/>
      <c r="O35" s="504" t="s">
        <v>575</v>
      </c>
      <c r="P35" s="94">
        <v>42500</v>
      </c>
      <c r="Q35" s="96">
        <v>47420</v>
      </c>
      <c r="R35" s="101"/>
      <c r="U35" s="53"/>
      <c r="W35" s="52"/>
      <c r="X35" s="52"/>
      <c r="Y35" s="52"/>
      <c r="Z35" s="121"/>
    </row>
    <row r="36" spans="1:26" ht="34.5" customHeight="1">
      <c r="A36" s="2353" t="s">
        <v>2977</v>
      </c>
      <c r="B36" s="2134"/>
      <c r="C36" s="139"/>
      <c r="D36" s="2177" t="s">
        <v>2940</v>
      </c>
      <c r="E36" s="2177">
        <v>14</v>
      </c>
      <c r="F36" s="80" t="s">
        <v>2978</v>
      </c>
      <c r="G36" s="2177" t="s">
        <v>2965</v>
      </c>
      <c r="H36" s="2177" t="s">
        <v>2942</v>
      </c>
      <c r="I36" s="2177" t="s">
        <v>2943</v>
      </c>
      <c r="J36" s="80" t="s">
        <v>2979</v>
      </c>
      <c r="K36" s="2177" t="s">
        <v>2980</v>
      </c>
      <c r="L36" s="80">
        <v>44</v>
      </c>
      <c r="M36" s="80">
        <v>0.27</v>
      </c>
      <c r="N36" s="2177" t="s">
        <v>2931</v>
      </c>
      <c r="O36" s="81" t="s">
        <v>575</v>
      </c>
      <c r="P36" s="80">
        <v>38640</v>
      </c>
      <c r="Q36" s="82">
        <v>43110</v>
      </c>
      <c r="R36" s="101"/>
      <c r="U36" s="53"/>
      <c r="W36" s="52"/>
      <c r="X36" s="52"/>
      <c r="Y36" s="52"/>
      <c r="Z36" s="121"/>
    </row>
    <row r="37" spans="1:26" ht="34.5" customHeight="1">
      <c r="A37" s="2353"/>
      <c r="B37" s="2134"/>
      <c r="C37" s="139"/>
      <c r="D37" s="2177"/>
      <c r="E37" s="2177"/>
      <c r="F37" s="80" t="s">
        <v>2978</v>
      </c>
      <c r="G37" s="2177"/>
      <c r="H37" s="2177"/>
      <c r="I37" s="2177"/>
      <c r="J37" s="80" t="s">
        <v>2981</v>
      </c>
      <c r="K37" s="2177"/>
      <c r="L37" s="80">
        <v>59</v>
      </c>
      <c r="M37" s="80">
        <v>0.69</v>
      </c>
      <c r="N37" s="2177"/>
      <c r="O37" s="81" t="s">
        <v>575</v>
      </c>
      <c r="P37" s="80">
        <v>41380</v>
      </c>
      <c r="Q37" s="82">
        <v>46165</v>
      </c>
      <c r="R37" s="101"/>
      <c r="U37" s="53"/>
      <c r="W37" s="52"/>
      <c r="X37" s="52"/>
      <c r="Y37" s="52"/>
      <c r="Z37" s="121"/>
    </row>
    <row r="38" spans="1:26" ht="34.5" customHeight="1">
      <c r="A38" s="2353"/>
      <c r="B38" s="2134"/>
      <c r="C38" s="139"/>
      <c r="D38" s="2177"/>
      <c r="E38" s="2177"/>
      <c r="F38" s="80" t="s">
        <v>2978</v>
      </c>
      <c r="G38" s="2177"/>
      <c r="H38" s="2177"/>
      <c r="I38" s="2177"/>
      <c r="J38" s="80" t="s">
        <v>2982</v>
      </c>
      <c r="K38" s="2177"/>
      <c r="L38" s="80">
        <v>68</v>
      </c>
      <c r="M38" s="80">
        <v>0.92</v>
      </c>
      <c r="N38" s="2177"/>
      <c r="O38" s="81" t="s">
        <v>575</v>
      </c>
      <c r="P38" s="80">
        <v>44245</v>
      </c>
      <c r="Q38" s="82">
        <v>49365</v>
      </c>
      <c r="R38" s="101"/>
      <c r="U38" s="53"/>
      <c r="W38" s="52"/>
      <c r="X38" s="52"/>
      <c r="Y38" s="52"/>
      <c r="Z38" s="121"/>
    </row>
    <row r="39" spans="1:26" ht="34.5" customHeight="1">
      <c r="A39" s="2350" t="s">
        <v>2983</v>
      </c>
      <c r="B39" s="2134"/>
      <c r="C39" s="139"/>
      <c r="D39" s="2177" t="s">
        <v>2940</v>
      </c>
      <c r="E39" s="2177">
        <v>5</v>
      </c>
      <c r="F39" s="80" t="s">
        <v>2984</v>
      </c>
      <c r="G39" s="2177" t="s">
        <v>2965</v>
      </c>
      <c r="H39" s="2177" t="s">
        <v>2942</v>
      </c>
      <c r="I39" s="2177" t="s">
        <v>2943</v>
      </c>
      <c r="J39" s="80" t="s">
        <v>2985</v>
      </c>
      <c r="K39" s="2177" t="s">
        <v>2986</v>
      </c>
      <c r="L39" s="80"/>
      <c r="M39" s="80">
        <v>0.31</v>
      </c>
      <c r="N39" s="2177" t="s">
        <v>2931</v>
      </c>
      <c r="O39" s="81" t="s">
        <v>575</v>
      </c>
      <c r="P39" s="80">
        <v>38015</v>
      </c>
      <c r="Q39" s="82">
        <v>42415</v>
      </c>
      <c r="R39" s="101"/>
      <c r="U39" s="53"/>
      <c r="W39" s="52"/>
      <c r="X39" s="52"/>
      <c r="Y39" s="52"/>
      <c r="Z39" s="121"/>
    </row>
    <row r="40" spans="1:26" ht="34.5" customHeight="1">
      <c r="A40" s="2350"/>
      <c r="B40" s="2134"/>
      <c r="C40" s="139"/>
      <c r="D40" s="2177"/>
      <c r="E40" s="2177"/>
      <c r="F40" s="80" t="s">
        <v>2984</v>
      </c>
      <c r="G40" s="2177"/>
      <c r="H40" s="2177"/>
      <c r="I40" s="2177"/>
      <c r="J40" s="80" t="s">
        <v>2987</v>
      </c>
      <c r="K40" s="2177"/>
      <c r="L40" s="80">
        <v>56</v>
      </c>
      <c r="M40" s="80">
        <v>0.78</v>
      </c>
      <c r="N40" s="2177"/>
      <c r="O40" s="81" t="s">
        <v>575</v>
      </c>
      <c r="P40" s="80">
        <v>40505</v>
      </c>
      <c r="Q40" s="82">
        <v>45195</v>
      </c>
      <c r="R40" s="101"/>
      <c r="U40" s="53"/>
      <c r="W40" s="52"/>
      <c r="X40" s="52"/>
      <c r="Y40" s="52"/>
      <c r="Z40" s="121"/>
    </row>
    <row r="41" spans="1:26" ht="34.5" customHeight="1">
      <c r="A41" s="2350"/>
      <c r="B41" s="2134"/>
      <c r="C41" s="139"/>
      <c r="D41" s="2177"/>
      <c r="E41" s="2177"/>
      <c r="F41" s="80" t="s">
        <v>2984</v>
      </c>
      <c r="G41" s="2177"/>
      <c r="H41" s="2177"/>
      <c r="I41" s="2177"/>
      <c r="J41" s="80" t="s">
        <v>2988</v>
      </c>
      <c r="K41" s="2177"/>
      <c r="L41" s="80">
        <v>62</v>
      </c>
      <c r="M41" s="80">
        <v>1.05</v>
      </c>
      <c r="N41" s="2177"/>
      <c r="O41" s="81" t="s">
        <v>575</v>
      </c>
      <c r="P41" s="80">
        <v>43000</v>
      </c>
      <c r="Q41" s="82">
        <v>47975</v>
      </c>
      <c r="R41" s="101"/>
      <c r="U41" s="53"/>
      <c r="W41" s="52"/>
      <c r="X41" s="52"/>
      <c r="Y41" s="52"/>
      <c r="Z41" s="121"/>
    </row>
    <row r="42" spans="1:26" ht="65.25" customHeight="1">
      <c r="A42" s="2353" t="s">
        <v>2989</v>
      </c>
      <c r="B42" s="2134"/>
      <c r="C42" s="433"/>
      <c r="D42" s="2177" t="s">
        <v>2990</v>
      </c>
      <c r="E42" s="79">
        <v>5</v>
      </c>
      <c r="F42" s="80" t="s">
        <v>2984</v>
      </c>
      <c r="G42" s="80" t="s">
        <v>607</v>
      </c>
      <c r="H42" s="80" t="s">
        <v>1642</v>
      </c>
      <c r="I42" s="80" t="s">
        <v>2991</v>
      </c>
      <c r="J42" s="80" t="s">
        <v>2992</v>
      </c>
      <c r="K42" s="79" t="s">
        <v>2993</v>
      </c>
      <c r="L42" s="79"/>
      <c r="M42" s="79">
        <v>0.41</v>
      </c>
      <c r="N42" s="2177" t="s">
        <v>2994</v>
      </c>
      <c r="O42" s="81" t="s">
        <v>327</v>
      </c>
      <c r="P42" s="79">
        <v>21005</v>
      </c>
      <c r="Q42" s="313">
        <v>23430</v>
      </c>
      <c r="R42" s="101"/>
      <c r="U42" s="53"/>
      <c r="V42" s="388"/>
      <c r="W42" s="52"/>
      <c r="X42" s="52"/>
      <c r="Y42" s="52"/>
    </row>
    <row r="43" spans="1:26" ht="65.25" customHeight="1">
      <c r="A43" s="2353"/>
      <c r="B43" s="2134"/>
      <c r="C43" s="433"/>
      <c r="D43" s="2177"/>
      <c r="E43" s="79">
        <v>5</v>
      </c>
      <c r="F43" s="80" t="s">
        <v>2984</v>
      </c>
      <c r="G43" s="80" t="s">
        <v>607</v>
      </c>
      <c r="H43" s="80" t="s">
        <v>1642</v>
      </c>
      <c r="I43" s="80" t="s">
        <v>2991</v>
      </c>
      <c r="J43" s="80" t="s">
        <v>2995</v>
      </c>
      <c r="K43" s="79" t="s">
        <v>2993</v>
      </c>
      <c r="L43" s="79"/>
      <c r="M43" s="79">
        <v>1.077</v>
      </c>
      <c r="N43" s="2177"/>
      <c r="O43" s="81" t="s">
        <v>327</v>
      </c>
      <c r="P43" s="79">
        <v>32930</v>
      </c>
      <c r="Q43" s="313">
        <v>36740</v>
      </c>
      <c r="R43" s="101"/>
      <c r="U43" s="53"/>
      <c r="V43" s="388"/>
      <c r="W43" s="52"/>
      <c r="X43" s="52"/>
      <c r="Y43" s="52"/>
    </row>
    <row r="44" spans="1:26" ht="34.5" customHeight="1">
      <c r="A44" s="2357" t="s">
        <v>2996</v>
      </c>
      <c r="B44" s="2129"/>
      <c r="C44" s="139"/>
      <c r="D44" s="2170" t="s">
        <v>2940</v>
      </c>
      <c r="E44" s="2170">
        <v>5</v>
      </c>
      <c r="F44" s="75" t="s">
        <v>2984</v>
      </c>
      <c r="G44" s="2170" t="s">
        <v>2965</v>
      </c>
      <c r="H44" s="2177" t="s">
        <v>2942</v>
      </c>
      <c r="I44" s="2170" t="s">
        <v>2943</v>
      </c>
      <c r="J44" s="75" t="s">
        <v>2997</v>
      </c>
      <c r="K44" s="2170" t="s">
        <v>2998</v>
      </c>
      <c r="L44" s="75">
        <v>43</v>
      </c>
      <c r="M44" s="75">
        <v>0.31</v>
      </c>
      <c r="N44" s="2177" t="s">
        <v>2931</v>
      </c>
      <c r="O44" s="81" t="s">
        <v>575</v>
      </c>
      <c r="P44" s="75">
        <v>36770</v>
      </c>
      <c r="Q44" s="102">
        <v>41020</v>
      </c>
      <c r="R44" s="101"/>
      <c r="U44" s="53"/>
      <c r="W44" s="52"/>
      <c r="X44" s="52"/>
      <c r="Y44" s="52"/>
      <c r="Z44" s="121"/>
    </row>
    <row r="45" spans="1:26" ht="34.5" customHeight="1">
      <c r="A45" s="2357"/>
      <c r="B45" s="2129"/>
      <c r="C45" s="139"/>
      <c r="D45" s="2170"/>
      <c r="E45" s="2170"/>
      <c r="F45" s="80" t="s">
        <v>2984</v>
      </c>
      <c r="G45" s="2170"/>
      <c r="H45" s="2170"/>
      <c r="I45" s="2170"/>
      <c r="J45" s="80" t="s">
        <v>2999</v>
      </c>
      <c r="K45" s="2170"/>
      <c r="L45" s="80">
        <v>53</v>
      </c>
      <c r="M45" s="80">
        <v>0.79</v>
      </c>
      <c r="N45" s="2177"/>
      <c r="O45" s="81" t="s">
        <v>575</v>
      </c>
      <c r="P45" s="80">
        <v>37705</v>
      </c>
      <c r="Q45" s="82">
        <v>42065</v>
      </c>
      <c r="R45" s="101"/>
      <c r="U45" s="53"/>
      <c r="W45" s="52"/>
      <c r="X45" s="52"/>
      <c r="Y45" s="52"/>
      <c r="Z45" s="121"/>
    </row>
    <row r="46" spans="1:26" ht="34.5" customHeight="1">
      <c r="A46" s="2357"/>
      <c r="B46" s="2129"/>
      <c r="C46" s="139"/>
      <c r="D46" s="2170"/>
      <c r="E46" s="2170"/>
      <c r="F46" s="80" t="s">
        <v>2984</v>
      </c>
      <c r="G46" s="2170"/>
      <c r="H46" s="2170"/>
      <c r="I46" s="2170"/>
      <c r="J46" s="80" t="s">
        <v>3000</v>
      </c>
      <c r="K46" s="2170"/>
      <c r="L46" s="80">
        <v>59</v>
      </c>
      <c r="M46" s="80">
        <v>1.06</v>
      </c>
      <c r="N46" s="2177"/>
      <c r="O46" s="81" t="s">
        <v>575</v>
      </c>
      <c r="P46" s="80">
        <v>39760</v>
      </c>
      <c r="Q46" s="82">
        <v>44360</v>
      </c>
      <c r="R46" s="101"/>
      <c r="U46" s="53"/>
      <c r="W46" s="52"/>
      <c r="X46" s="52"/>
      <c r="Y46" s="52"/>
      <c r="Z46" s="121"/>
    </row>
    <row r="47" spans="1:26" ht="34.5" customHeight="1">
      <c r="A47" s="2357" t="s">
        <v>3001</v>
      </c>
      <c r="B47" s="2129"/>
      <c r="C47" s="139"/>
      <c r="D47" s="2170" t="s">
        <v>2940</v>
      </c>
      <c r="E47" s="2170">
        <v>12</v>
      </c>
      <c r="F47" s="75" t="s">
        <v>2925</v>
      </c>
      <c r="G47" s="2170" t="s">
        <v>2965</v>
      </c>
      <c r="H47" s="2177" t="s">
        <v>2942</v>
      </c>
      <c r="I47" s="2170" t="s">
        <v>2943</v>
      </c>
      <c r="J47" s="75" t="s">
        <v>3002</v>
      </c>
      <c r="K47" s="2170" t="s">
        <v>3003</v>
      </c>
      <c r="L47" s="75">
        <v>42</v>
      </c>
      <c r="M47" s="75">
        <v>0.33</v>
      </c>
      <c r="N47" s="2177" t="s">
        <v>2931</v>
      </c>
      <c r="O47" s="81" t="s">
        <v>575</v>
      </c>
      <c r="P47" s="75">
        <v>29915</v>
      </c>
      <c r="Q47" s="102">
        <v>33375</v>
      </c>
      <c r="R47" s="101"/>
      <c r="U47" s="53"/>
      <c r="W47" s="52"/>
      <c r="X47" s="52"/>
      <c r="Y47" s="52"/>
      <c r="Z47" s="121"/>
    </row>
    <row r="48" spans="1:26" ht="34.5" customHeight="1">
      <c r="A48" s="2357"/>
      <c r="B48" s="2129"/>
      <c r="C48" s="139"/>
      <c r="D48" s="2170"/>
      <c r="E48" s="2170"/>
      <c r="F48" s="75" t="s">
        <v>2925</v>
      </c>
      <c r="G48" s="2170"/>
      <c r="H48" s="2170"/>
      <c r="I48" s="2170"/>
      <c r="J48" s="75" t="s">
        <v>3004</v>
      </c>
      <c r="K48" s="2170"/>
      <c r="L48" s="80">
        <v>52</v>
      </c>
      <c r="M48" s="80">
        <v>0.84</v>
      </c>
      <c r="N48" s="2177"/>
      <c r="O48" s="81" t="s">
        <v>575</v>
      </c>
      <c r="P48" s="80">
        <v>31785</v>
      </c>
      <c r="Q48" s="82">
        <v>35460</v>
      </c>
      <c r="R48" s="101"/>
      <c r="U48" s="53"/>
      <c r="W48" s="52"/>
      <c r="X48" s="52"/>
      <c r="Y48" s="52"/>
      <c r="Z48" s="121"/>
    </row>
    <row r="49" spans="1:26" ht="34.5" customHeight="1">
      <c r="A49" s="2357"/>
      <c r="B49" s="2129"/>
      <c r="C49" s="139"/>
      <c r="D49" s="2170"/>
      <c r="E49" s="2170"/>
      <c r="F49" s="75" t="s">
        <v>2925</v>
      </c>
      <c r="G49" s="2170"/>
      <c r="H49" s="2170"/>
      <c r="I49" s="2170"/>
      <c r="J49" s="75" t="s">
        <v>3005</v>
      </c>
      <c r="K49" s="2170"/>
      <c r="L49" s="80">
        <v>55</v>
      </c>
      <c r="M49" s="80">
        <v>1.01</v>
      </c>
      <c r="N49" s="2177"/>
      <c r="O49" s="81" t="s">
        <v>575</v>
      </c>
      <c r="P49" s="80">
        <v>32405</v>
      </c>
      <c r="Q49" s="82">
        <v>36155</v>
      </c>
      <c r="R49" s="101"/>
      <c r="U49" s="53"/>
      <c r="W49" s="52"/>
      <c r="X49" s="52"/>
      <c r="Y49" s="52"/>
      <c r="Z49" s="121"/>
    </row>
    <row r="50" spans="1:26" ht="34.5" customHeight="1">
      <c r="A50" s="2356" t="s">
        <v>3006</v>
      </c>
      <c r="B50" s="2209"/>
      <c r="C50" s="139"/>
      <c r="D50" s="2210" t="s">
        <v>2940</v>
      </c>
      <c r="E50" s="2210">
        <v>11</v>
      </c>
      <c r="F50" s="75" t="s">
        <v>2925</v>
      </c>
      <c r="G50" s="2177" t="s">
        <v>2965</v>
      </c>
      <c r="H50" s="2201" t="s">
        <v>2942</v>
      </c>
      <c r="I50" s="2210" t="s">
        <v>2943</v>
      </c>
      <c r="J50" s="75" t="s">
        <v>3007</v>
      </c>
      <c r="K50" s="2210" t="s">
        <v>3008</v>
      </c>
      <c r="L50" s="75">
        <v>49</v>
      </c>
      <c r="M50" s="75">
        <v>0.24</v>
      </c>
      <c r="N50" s="2177" t="s">
        <v>2931</v>
      </c>
      <c r="O50" s="81" t="s">
        <v>575</v>
      </c>
      <c r="P50" s="75">
        <v>29915</v>
      </c>
      <c r="Q50" s="102">
        <v>33375</v>
      </c>
      <c r="R50" s="101"/>
      <c r="U50" s="53"/>
      <c r="W50" s="52"/>
      <c r="X50" s="52"/>
      <c r="Y50" s="52"/>
      <c r="Z50" s="121"/>
    </row>
    <row r="51" spans="1:26" ht="34.5" customHeight="1">
      <c r="A51" s="2356"/>
      <c r="B51" s="2209"/>
      <c r="C51" s="139"/>
      <c r="D51" s="2210"/>
      <c r="E51" s="2210"/>
      <c r="F51" s="75" t="s">
        <v>2925</v>
      </c>
      <c r="G51" s="2177"/>
      <c r="H51" s="2177"/>
      <c r="I51" s="2177"/>
      <c r="J51" s="75" t="s">
        <v>3009</v>
      </c>
      <c r="K51" s="2210"/>
      <c r="L51" s="80">
        <v>50</v>
      </c>
      <c r="M51" s="80">
        <v>0.6</v>
      </c>
      <c r="N51" s="2177"/>
      <c r="O51" s="81" t="s">
        <v>575</v>
      </c>
      <c r="P51" s="80">
        <v>31785</v>
      </c>
      <c r="Q51" s="82">
        <v>35460</v>
      </c>
      <c r="R51" s="101"/>
      <c r="U51" s="53"/>
      <c r="W51" s="52"/>
      <c r="X51" s="52"/>
      <c r="Y51" s="52"/>
      <c r="Z51" s="121"/>
    </row>
    <row r="52" spans="1:26" ht="34.5" customHeight="1">
      <c r="A52" s="2356"/>
      <c r="B52" s="2209"/>
      <c r="C52" s="139"/>
      <c r="D52" s="2210"/>
      <c r="E52" s="2210"/>
      <c r="F52" s="103" t="s">
        <v>2925</v>
      </c>
      <c r="G52" s="2177"/>
      <c r="H52" s="2201"/>
      <c r="I52" s="2201"/>
      <c r="J52" s="103" t="s">
        <v>3010</v>
      </c>
      <c r="K52" s="2210"/>
      <c r="L52" s="99">
        <v>54</v>
      </c>
      <c r="M52" s="99">
        <v>1.01</v>
      </c>
      <c r="N52" s="2177"/>
      <c r="O52" s="81" t="s">
        <v>575</v>
      </c>
      <c r="P52" s="99">
        <v>32405</v>
      </c>
      <c r="Q52" s="136">
        <v>36155</v>
      </c>
      <c r="R52" s="101"/>
      <c r="U52" s="53"/>
      <c r="W52" s="52"/>
      <c r="X52" s="52"/>
      <c r="Y52" s="52"/>
      <c r="Z52" s="121"/>
    </row>
    <row r="53" spans="1:26" ht="34.5" customHeight="1">
      <c r="A53" s="2353" t="s">
        <v>3011</v>
      </c>
      <c r="B53" s="2134"/>
      <c r="C53" s="79"/>
      <c r="D53" s="2177" t="s">
        <v>2940</v>
      </c>
      <c r="E53" s="2177">
        <v>12</v>
      </c>
      <c r="F53" s="80" t="s">
        <v>2925</v>
      </c>
      <c r="G53" s="2177" t="s">
        <v>2965</v>
      </c>
      <c r="H53" s="2177" t="s">
        <v>2942</v>
      </c>
      <c r="I53" s="2177" t="s">
        <v>2943</v>
      </c>
      <c r="J53" s="80" t="s">
        <v>3012</v>
      </c>
      <c r="K53" s="2177" t="s">
        <v>3013</v>
      </c>
      <c r="L53" s="80">
        <v>80</v>
      </c>
      <c r="M53" s="80">
        <v>0.34</v>
      </c>
      <c r="N53" s="2177" t="s">
        <v>2931</v>
      </c>
      <c r="O53" s="81" t="s">
        <v>575</v>
      </c>
      <c r="P53" s="80">
        <v>39885</v>
      </c>
      <c r="Q53" s="82">
        <v>44500</v>
      </c>
      <c r="R53" s="101"/>
      <c r="U53" s="53"/>
      <c r="W53" s="52"/>
      <c r="X53" s="52"/>
      <c r="Y53" s="52"/>
      <c r="Z53" s="121"/>
    </row>
    <row r="54" spans="1:26" ht="34.5" customHeight="1">
      <c r="A54" s="2353"/>
      <c r="B54" s="2134"/>
      <c r="C54" s="79"/>
      <c r="D54" s="2177"/>
      <c r="E54" s="2177"/>
      <c r="F54" s="80" t="s">
        <v>2925</v>
      </c>
      <c r="G54" s="2177"/>
      <c r="H54" s="2177"/>
      <c r="I54" s="2177"/>
      <c r="J54" s="80" t="s">
        <v>3014</v>
      </c>
      <c r="K54" s="2177"/>
      <c r="L54" s="80">
        <v>95</v>
      </c>
      <c r="M54" s="80">
        <v>0.87</v>
      </c>
      <c r="N54" s="2177"/>
      <c r="O54" s="81" t="s">
        <v>575</v>
      </c>
      <c r="P54" s="80">
        <v>42375</v>
      </c>
      <c r="Q54" s="82">
        <v>47280</v>
      </c>
      <c r="R54" s="101"/>
      <c r="U54" s="53"/>
      <c r="W54" s="52"/>
      <c r="X54" s="52"/>
      <c r="Y54" s="52"/>
      <c r="Z54" s="121"/>
    </row>
    <row r="55" spans="1:26" ht="34.5" customHeight="1">
      <c r="A55" s="2353"/>
      <c r="B55" s="2134"/>
      <c r="C55" s="79"/>
      <c r="D55" s="2177"/>
      <c r="E55" s="2177"/>
      <c r="F55" s="80" t="s">
        <v>2925</v>
      </c>
      <c r="G55" s="2177"/>
      <c r="H55" s="2177"/>
      <c r="I55" s="2177"/>
      <c r="J55" s="80" t="s">
        <v>3015</v>
      </c>
      <c r="K55" s="2177"/>
      <c r="L55" s="80">
        <v>100</v>
      </c>
      <c r="M55" s="80">
        <v>1.04</v>
      </c>
      <c r="N55" s="2177"/>
      <c r="O55" s="81" t="s">
        <v>575</v>
      </c>
      <c r="P55" s="80">
        <v>43625</v>
      </c>
      <c r="Q55" s="82">
        <v>48670</v>
      </c>
      <c r="R55" s="101"/>
      <c r="U55" s="53"/>
      <c r="W55" s="52"/>
      <c r="X55" s="52"/>
      <c r="Y55" s="52"/>
      <c r="Z55" s="121"/>
    </row>
    <row r="56" spans="1:26" ht="34.5" customHeight="1">
      <c r="A56" s="2356" t="s">
        <v>3016</v>
      </c>
      <c r="B56" s="2209"/>
      <c r="C56" s="139"/>
      <c r="D56" s="2210" t="s">
        <v>2940</v>
      </c>
      <c r="E56" s="2210">
        <v>16</v>
      </c>
      <c r="F56" s="75" t="s">
        <v>2958</v>
      </c>
      <c r="G56" s="2210" t="s">
        <v>2965</v>
      </c>
      <c r="H56" s="2210" t="s">
        <v>2942</v>
      </c>
      <c r="I56" s="2210" t="s">
        <v>2943</v>
      </c>
      <c r="J56" s="75" t="s">
        <v>3017</v>
      </c>
      <c r="K56" s="2210">
        <v>440</v>
      </c>
      <c r="L56" s="75">
        <v>44</v>
      </c>
      <c r="M56" s="75">
        <v>0.32</v>
      </c>
      <c r="N56" s="2177" t="s">
        <v>2931</v>
      </c>
      <c r="O56" s="81" t="s">
        <v>575</v>
      </c>
      <c r="P56" s="75">
        <v>34900</v>
      </c>
      <c r="Q56" s="102">
        <v>38935</v>
      </c>
      <c r="R56" s="101"/>
      <c r="U56" s="53"/>
      <c r="W56" s="52"/>
      <c r="X56" s="52"/>
      <c r="Y56" s="52"/>
      <c r="Z56" s="121"/>
    </row>
    <row r="57" spans="1:26" ht="34.5" customHeight="1">
      <c r="A57" s="2356"/>
      <c r="B57" s="2209"/>
      <c r="C57" s="139"/>
      <c r="D57" s="2210"/>
      <c r="E57" s="2210"/>
      <c r="F57" s="80" t="s">
        <v>2958</v>
      </c>
      <c r="G57" s="2210"/>
      <c r="H57" s="2210"/>
      <c r="I57" s="2210"/>
      <c r="J57" s="80" t="s">
        <v>3018</v>
      </c>
      <c r="K57" s="2210"/>
      <c r="L57" s="80">
        <v>59</v>
      </c>
      <c r="M57" s="80">
        <v>0.8</v>
      </c>
      <c r="N57" s="2177"/>
      <c r="O57" s="81" t="s">
        <v>575</v>
      </c>
      <c r="P57" s="80">
        <v>37020</v>
      </c>
      <c r="Q57" s="82">
        <v>41300</v>
      </c>
      <c r="R57" s="101"/>
      <c r="U57" s="53"/>
      <c r="W57" s="52"/>
      <c r="X57" s="52"/>
      <c r="Y57" s="52"/>
      <c r="Z57" s="121"/>
    </row>
    <row r="58" spans="1:26" ht="34.5" customHeight="1">
      <c r="A58" s="2356"/>
      <c r="B58" s="2209"/>
      <c r="C58" s="139"/>
      <c r="D58" s="2210"/>
      <c r="E58" s="2210"/>
      <c r="F58" s="99" t="s">
        <v>2958</v>
      </c>
      <c r="G58" s="2210"/>
      <c r="H58" s="2210"/>
      <c r="I58" s="2210"/>
      <c r="J58" s="99" t="s">
        <v>3019</v>
      </c>
      <c r="K58" s="2210"/>
      <c r="L58" s="99">
        <v>68</v>
      </c>
      <c r="M58" s="99">
        <v>7.0000000000000007E-2</v>
      </c>
      <c r="N58" s="2177"/>
      <c r="O58" s="81" t="s">
        <v>575</v>
      </c>
      <c r="P58" s="99">
        <v>39075</v>
      </c>
      <c r="Q58" s="136">
        <v>43595</v>
      </c>
      <c r="R58" s="101"/>
      <c r="U58" s="53"/>
      <c r="W58" s="52"/>
      <c r="X58" s="52"/>
      <c r="Y58" s="52"/>
      <c r="Z58" s="121"/>
    </row>
    <row r="59" spans="1:26" ht="34.5" customHeight="1">
      <c r="A59" s="2353" t="s">
        <v>3020</v>
      </c>
      <c r="B59" s="2134"/>
      <c r="C59" s="79"/>
      <c r="D59" s="2177" t="s">
        <v>2940</v>
      </c>
      <c r="E59" s="2177">
        <v>13</v>
      </c>
      <c r="F59" s="80" t="s">
        <v>2925</v>
      </c>
      <c r="G59" s="2177" t="s">
        <v>2965</v>
      </c>
      <c r="H59" s="2177" t="s">
        <v>2942</v>
      </c>
      <c r="I59" s="2177" t="s">
        <v>2943</v>
      </c>
      <c r="J59" s="80" t="s">
        <v>3021</v>
      </c>
      <c r="K59" s="2177">
        <v>430</v>
      </c>
      <c r="L59" s="80">
        <v>59</v>
      </c>
      <c r="M59" s="80">
        <v>0.28999999999999998</v>
      </c>
      <c r="N59" s="2177" t="s">
        <v>2931</v>
      </c>
      <c r="O59" s="81" t="s">
        <v>575</v>
      </c>
      <c r="P59" s="80">
        <v>33030</v>
      </c>
      <c r="Q59" s="82">
        <v>36850</v>
      </c>
      <c r="R59" s="101"/>
      <c r="U59" s="53"/>
      <c r="W59" s="52"/>
      <c r="X59" s="52"/>
      <c r="Y59" s="52"/>
      <c r="Z59" s="121"/>
    </row>
    <row r="60" spans="1:26" ht="34.5" customHeight="1">
      <c r="A60" s="2353"/>
      <c r="B60" s="2134"/>
      <c r="C60" s="79"/>
      <c r="D60" s="2177"/>
      <c r="E60" s="2177"/>
      <c r="F60" s="80" t="s">
        <v>2925</v>
      </c>
      <c r="G60" s="2177"/>
      <c r="H60" s="2177"/>
      <c r="I60" s="2177"/>
      <c r="J60" s="80" t="s">
        <v>3022</v>
      </c>
      <c r="K60" s="2177"/>
      <c r="L60" s="80">
        <v>68</v>
      </c>
      <c r="M60" s="80">
        <v>0.9</v>
      </c>
      <c r="N60" s="2177"/>
      <c r="O60" s="81" t="s">
        <v>575</v>
      </c>
      <c r="P60" s="80">
        <v>37020</v>
      </c>
      <c r="Q60" s="82">
        <v>41300</v>
      </c>
      <c r="R60" s="101"/>
      <c r="U60" s="53"/>
      <c r="W60" s="52"/>
      <c r="X60" s="52"/>
      <c r="Y60" s="52"/>
      <c r="Z60" s="121"/>
    </row>
    <row r="61" spans="1:26" ht="45.75" customHeight="1">
      <c r="A61" s="2353" t="s">
        <v>3023</v>
      </c>
      <c r="B61" s="2134"/>
      <c r="C61" s="79"/>
      <c r="D61" s="2177" t="s">
        <v>2940</v>
      </c>
      <c r="E61" s="80">
        <v>13</v>
      </c>
      <c r="F61" s="80" t="s">
        <v>2958</v>
      </c>
      <c r="G61" s="2177" t="s">
        <v>2965</v>
      </c>
      <c r="H61" s="2177" t="s">
        <v>2942</v>
      </c>
      <c r="I61" s="2177" t="s">
        <v>2943</v>
      </c>
      <c r="J61" s="80" t="s">
        <v>3024</v>
      </c>
      <c r="K61" s="80" t="s">
        <v>3025</v>
      </c>
      <c r="L61" s="80">
        <v>39</v>
      </c>
      <c r="M61" s="80">
        <v>0.129</v>
      </c>
      <c r="N61" s="2177" t="s">
        <v>2931</v>
      </c>
      <c r="O61" s="81" t="s">
        <v>575</v>
      </c>
      <c r="P61" s="80">
        <v>28665</v>
      </c>
      <c r="Q61" s="82">
        <v>31985</v>
      </c>
      <c r="R61" s="101"/>
      <c r="U61" s="53"/>
      <c r="W61" s="52"/>
      <c r="X61" s="52"/>
      <c r="Y61" s="52"/>
      <c r="Z61" s="121"/>
    </row>
    <row r="62" spans="1:26" ht="34.5" customHeight="1">
      <c r="A62" s="2353"/>
      <c r="B62" s="2134"/>
      <c r="C62" s="79"/>
      <c r="D62" s="2177"/>
      <c r="E62" s="80">
        <v>13</v>
      </c>
      <c r="F62" s="80" t="s">
        <v>2958</v>
      </c>
      <c r="G62" s="2177"/>
      <c r="H62" s="2177"/>
      <c r="I62" s="2177"/>
      <c r="J62" s="80" t="s">
        <v>3026</v>
      </c>
      <c r="K62" s="99" t="s">
        <v>3025</v>
      </c>
      <c r="L62" s="80">
        <v>49</v>
      </c>
      <c r="M62" s="80">
        <v>0.32</v>
      </c>
      <c r="N62" s="2177"/>
      <c r="O62" s="81" t="s">
        <v>575</v>
      </c>
      <c r="P62" s="80">
        <v>34275</v>
      </c>
      <c r="Q62" s="82">
        <v>38240</v>
      </c>
      <c r="R62" s="101"/>
      <c r="U62" s="53"/>
      <c r="W62" s="52"/>
      <c r="X62" s="52"/>
      <c r="Y62" s="52"/>
      <c r="Z62" s="121"/>
    </row>
    <row r="63" spans="1:26" ht="34.5" customHeight="1">
      <c r="A63" s="2353"/>
      <c r="B63" s="2134"/>
      <c r="C63" s="79"/>
      <c r="D63" s="2170" t="s">
        <v>2940</v>
      </c>
      <c r="E63" s="80">
        <v>9</v>
      </c>
      <c r="F63" s="80" t="s">
        <v>2925</v>
      </c>
      <c r="G63" s="2177" t="s">
        <v>2965</v>
      </c>
      <c r="H63" s="2170" t="s">
        <v>2942</v>
      </c>
      <c r="I63" s="2170" t="s">
        <v>2943</v>
      </c>
      <c r="J63" s="94" t="s">
        <v>3026</v>
      </c>
      <c r="K63" s="408" t="s">
        <v>3025</v>
      </c>
      <c r="L63" s="94">
        <v>49</v>
      </c>
      <c r="M63" s="94">
        <v>0.32</v>
      </c>
      <c r="N63" s="2177" t="s">
        <v>2931</v>
      </c>
      <c r="O63" s="504" t="s">
        <v>575</v>
      </c>
      <c r="P63" s="94">
        <v>37020</v>
      </c>
      <c r="Q63" s="96">
        <v>41300</v>
      </c>
      <c r="R63" s="101"/>
      <c r="U63" s="53"/>
      <c r="W63" s="52"/>
      <c r="X63" s="52"/>
      <c r="Y63" s="52"/>
      <c r="Z63" s="121"/>
    </row>
    <row r="64" spans="1:26" ht="34.5" customHeight="1">
      <c r="A64" s="2353"/>
      <c r="B64" s="2134"/>
      <c r="C64" s="79"/>
      <c r="D64" s="2170"/>
      <c r="E64" s="80">
        <v>9</v>
      </c>
      <c r="F64" s="80" t="s">
        <v>2958</v>
      </c>
      <c r="G64" s="2177"/>
      <c r="H64" s="2177"/>
      <c r="I64" s="2177"/>
      <c r="J64" s="80" t="s">
        <v>3027</v>
      </c>
      <c r="K64" s="99">
        <v>430</v>
      </c>
      <c r="L64" s="80">
        <v>55</v>
      </c>
      <c r="M64" s="80">
        <v>0.43</v>
      </c>
      <c r="N64" s="2177"/>
      <c r="O64" s="81" t="s">
        <v>575</v>
      </c>
      <c r="P64" s="80">
        <v>35645</v>
      </c>
      <c r="Q64" s="82">
        <v>39770</v>
      </c>
      <c r="R64" s="101"/>
      <c r="U64" s="53"/>
      <c r="W64" s="52"/>
      <c r="X64" s="52"/>
      <c r="Y64" s="52"/>
      <c r="Z64" s="121"/>
    </row>
    <row r="65" spans="1:26" ht="34.5" customHeight="1">
      <c r="A65" s="2353"/>
      <c r="B65" s="2134"/>
      <c r="C65" s="79"/>
      <c r="D65" s="2170"/>
      <c r="E65" s="80">
        <v>13</v>
      </c>
      <c r="F65" s="80" t="s">
        <v>2925</v>
      </c>
      <c r="G65" s="2177"/>
      <c r="H65" s="2177"/>
      <c r="I65" s="2177"/>
      <c r="J65" s="94" t="s">
        <v>3028</v>
      </c>
      <c r="K65" s="408">
        <v>430</v>
      </c>
      <c r="L65" s="94">
        <v>55</v>
      </c>
      <c r="M65" s="94">
        <v>0.43</v>
      </c>
      <c r="N65" s="2177"/>
      <c r="O65" s="504" t="s">
        <v>575</v>
      </c>
      <c r="P65" s="94">
        <v>38390</v>
      </c>
      <c r="Q65" s="96">
        <v>42830</v>
      </c>
      <c r="R65" s="101"/>
      <c r="U65" s="53"/>
      <c r="W65" s="52"/>
      <c r="X65" s="52"/>
      <c r="Y65" s="52"/>
      <c r="Z65" s="121"/>
    </row>
    <row r="66" spans="1:26" ht="34.5" customHeight="1">
      <c r="A66" s="2353" t="s">
        <v>3029</v>
      </c>
      <c r="B66" s="98"/>
      <c r="C66" s="79"/>
      <c r="D66" s="2177" t="s">
        <v>2940</v>
      </c>
      <c r="E66" s="2177">
        <v>6</v>
      </c>
      <c r="F66" s="80" t="s">
        <v>3030</v>
      </c>
      <c r="G66" s="2177" t="s">
        <v>2965</v>
      </c>
      <c r="H66" s="2177" t="s">
        <v>2942</v>
      </c>
      <c r="I66" s="2177" t="s">
        <v>2943</v>
      </c>
      <c r="J66" s="80" t="s">
        <v>3031</v>
      </c>
      <c r="K66" s="2177" t="s">
        <v>3032</v>
      </c>
      <c r="L66" s="80">
        <v>74</v>
      </c>
      <c r="M66" s="80">
        <v>0.71</v>
      </c>
      <c r="N66" s="2177" t="s">
        <v>2931</v>
      </c>
      <c r="O66" s="81" t="s">
        <v>575</v>
      </c>
      <c r="P66" s="80">
        <v>44245</v>
      </c>
      <c r="Q66" s="82">
        <v>49365</v>
      </c>
      <c r="R66" s="101"/>
      <c r="U66" s="53"/>
      <c r="W66" s="52"/>
      <c r="X66" s="52"/>
      <c r="Y66" s="52"/>
      <c r="Z66" s="121"/>
    </row>
    <row r="67" spans="1:26" ht="34.5" customHeight="1">
      <c r="A67" s="2353"/>
      <c r="B67" s="133"/>
      <c r="C67" s="79"/>
      <c r="D67" s="2177"/>
      <c r="E67" s="2177"/>
      <c r="F67" s="80" t="s">
        <v>3030</v>
      </c>
      <c r="G67" s="2177"/>
      <c r="H67" s="2177"/>
      <c r="I67" s="2177"/>
      <c r="J67" s="80" t="s">
        <v>3033</v>
      </c>
      <c r="K67" s="2177"/>
      <c r="L67" s="80">
        <v>80</v>
      </c>
      <c r="M67" s="80">
        <v>0.95</v>
      </c>
      <c r="N67" s="2177"/>
      <c r="O67" s="81" t="s">
        <v>575</v>
      </c>
      <c r="P67" s="80">
        <v>45490</v>
      </c>
      <c r="Q67" s="82">
        <v>50755</v>
      </c>
      <c r="R67" s="101"/>
      <c r="U67" s="53"/>
      <c r="W67" s="52"/>
      <c r="X67" s="52"/>
      <c r="Y67" s="52"/>
      <c r="Z67" s="121"/>
    </row>
    <row r="68" spans="1:26" ht="34.5" customHeight="1">
      <c r="A68" s="2353" t="s">
        <v>3034</v>
      </c>
      <c r="B68" s="2134"/>
      <c r="C68" s="79"/>
      <c r="D68" s="2177" t="s">
        <v>2940</v>
      </c>
      <c r="E68" s="2177">
        <v>13</v>
      </c>
      <c r="F68" s="80" t="s">
        <v>2925</v>
      </c>
      <c r="G68" s="2177" t="s">
        <v>2965</v>
      </c>
      <c r="H68" s="2177" t="s">
        <v>2942</v>
      </c>
      <c r="I68" s="2177" t="s">
        <v>2943</v>
      </c>
      <c r="J68" s="80" t="s">
        <v>3035</v>
      </c>
      <c r="K68" s="2177" t="s">
        <v>3036</v>
      </c>
      <c r="L68" s="80">
        <v>82</v>
      </c>
      <c r="M68" s="80">
        <v>0.85</v>
      </c>
      <c r="N68" s="2177" t="s">
        <v>2931</v>
      </c>
      <c r="O68" s="81" t="s">
        <v>575</v>
      </c>
      <c r="P68" s="80">
        <v>47860</v>
      </c>
      <c r="Q68" s="82">
        <v>53400</v>
      </c>
      <c r="R68" s="101"/>
      <c r="U68" s="53"/>
      <c r="W68" s="52"/>
      <c r="X68" s="52"/>
      <c r="Y68" s="52"/>
      <c r="Z68" s="121"/>
    </row>
    <row r="69" spans="1:26" ht="34.5" customHeight="1">
      <c r="A69" s="2353"/>
      <c r="B69" s="2134"/>
      <c r="C69" s="79"/>
      <c r="D69" s="2177"/>
      <c r="E69" s="2177"/>
      <c r="F69" s="80" t="s">
        <v>2925</v>
      </c>
      <c r="G69" s="2177"/>
      <c r="H69" s="2177"/>
      <c r="I69" s="2177"/>
      <c r="J69" s="80" t="s">
        <v>3037</v>
      </c>
      <c r="K69" s="2177"/>
      <c r="L69" s="80">
        <v>88</v>
      </c>
      <c r="M69" s="80">
        <v>1.1299999999999999</v>
      </c>
      <c r="N69" s="2177"/>
      <c r="O69" s="81" t="s">
        <v>575</v>
      </c>
      <c r="P69" s="80">
        <v>49230</v>
      </c>
      <c r="Q69" s="82">
        <v>54925</v>
      </c>
      <c r="R69" s="101"/>
      <c r="U69" s="53"/>
      <c r="W69" s="52"/>
      <c r="X69" s="52"/>
      <c r="Y69" s="52"/>
      <c r="Z69" s="121"/>
    </row>
    <row r="70" spans="1:26" ht="34.5" customHeight="1">
      <c r="A70" s="2353" t="s">
        <v>3038</v>
      </c>
      <c r="B70" s="2129"/>
      <c r="C70" s="433"/>
      <c r="D70" s="2177" t="s">
        <v>3039</v>
      </c>
      <c r="E70" s="2134">
        <v>12</v>
      </c>
      <c r="F70" s="80" t="s">
        <v>2925</v>
      </c>
      <c r="G70" s="2177" t="s">
        <v>2965</v>
      </c>
      <c r="H70" s="2177" t="s">
        <v>2942</v>
      </c>
      <c r="I70" s="2177" t="s">
        <v>2943</v>
      </c>
      <c r="J70" s="80" t="s">
        <v>3040</v>
      </c>
      <c r="K70" s="2134" t="s">
        <v>3041</v>
      </c>
      <c r="L70" s="79">
        <v>42</v>
      </c>
      <c r="M70" s="79">
        <v>0.86</v>
      </c>
      <c r="N70" s="2177" t="s">
        <v>2931</v>
      </c>
      <c r="O70" s="81" t="s">
        <v>575</v>
      </c>
      <c r="P70" s="79">
        <v>39885</v>
      </c>
      <c r="Q70" s="313">
        <v>44500</v>
      </c>
      <c r="R70" s="101"/>
      <c r="U70" s="53"/>
      <c r="W70" s="52"/>
      <c r="X70" s="52"/>
      <c r="Y70" s="52"/>
      <c r="Z70" s="121"/>
    </row>
    <row r="71" spans="1:26" ht="34.5" customHeight="1">
      <c r="A71" s="2353"/>
      <c r="B71" s="2129"/>
      <c r="C71" s="433"/>
      <c r="D71" s="2177"/>
      <c r="E71" s="2134"/>
      <c r="F71" s="80" t="s">
        <v>2925</v>
      </c>
      <c r="G71" s="2177"/>
      <c r="H71" s="2177"/>
      <c r="I71" s="2177"/>
      <c r="J71" s="80" t="s">
        <v>3042</v>
      </c>
      <c r="K71" s="2134"/>
      <c r="L71" s="79">
        <v>44</v>
      </c>
      <c r="M71" s="79">
        <v>1.1499999999999999</v>
      </c>
      <c r="N71" s="2177"/>
      <c r="O71" s="81" t="s">
        <v>575</v>
      </c>
      <c r="P71" s="79">
        <v>42375</v>
      </c>
      <c r="Q71" s="313">
        <v>47280</v>
      </c>
      <c r="R71" s="101"/>
      <c r="U71" s="53"/>
      <c r="W71" s="52"/>
      <c r="X71" s="52"/>
      <c r="Y71" s="52"/>
      <c r="Z71" s="121"/>
    </row>
    <row r="72" spans="1:26" ht="34.5" customHeight="1">
      <c r="A72" s="2353" t="s">
        <v>3043</v>
      </c>
      <c r="B72" s="2134"/>
      <c r="C72" s="433"/>
      <c r="D72" s="2177" t="s">
        <v>2940</v>
      </c>
      <c r="E72" s="2134">
        <v>13</v>
      </c>
      <c r="F72" s="80" t="s">
        <v>2925</v>
      </c>
      <c r="G72" s="2177" t="s">
        <v>2965</v>
      </c>
      <c r="H72" s="2177" t="s">
        <v>2942</v>
      </c>
      <c r="I72" s="2177" t="s">
        <v>2943</v>
      </c>
      <c r="J72" s="80" t="s">
        <v>3044</v>
      </c>
      <c r="K72" s="2134" t="s">
        <v>3045</v>
      </c>
      <c r="L72" s="79">
        <v>53</v>
      </c>
      <c r="M72" s="79">
        <v>0.78</v>
      </c>
      <c r="N72" s="2177" t="s">
        <v>2931</v>
      </c>
      <c r="O72" s="81" t="s">
        <v>575</v>
      </c>
      <c r="P72" s="79">
        <v>35645</v>
      </c>
      <c r="Q72" s="313">
        <v>39770</v>
      </c>
      <c r="R72" s="101"/>
      <c r="U72" s="53"/>
      <c r="W72" s="52"/>
      <c r="X72" s="52"/>
      <c r="Y72" s="52"/>
      <c r="Z72" s="121"/>
    </row>
    <row r="73" spans="1:26" ht="34.5" customHeight="1">
      <c r="A73" s="2353"/>
      <c r="B73" s="2134"/>
      <c r="C73" s="433"/>
      <c r="D73" s="2177"/>
      <c r="E73" s="2134"/>
      <c r="F73" s="80" t="s">
        <v>2925</v>
      </c>
      <c r="G73" s="2177"/>
      <c r="H73" s="2177"/>
      <c r="I73" s="2177"/>
      <c r="J73" s="80" t="s">
        <v>3046</v>
      </c>
      <c r="K73" s="2134"/>
      <c r="L73" s="79">
        <v>59</v>
      </c>
      <c r="M73" s="79">
        <v>1.05</v>
      </c>
      <c r="N73" s="2177"/>
      <c r="O73" s="81" t="s">
        <v>575</v>
      </c>
      <c r="P73" s="79">
        <v>37020</v>
      </c>
      <c r="Q73" s="313">
        <v>41300</v>
      </c>
      <c r="R73" s="101"/>
      <c r="U73" s="53"/>
      <c r="W73" s="52"/>
      <c r="X73" s="52"/>
      <c r="Y73" s="52"/>
      <c r="Z73" s="121"/>
    </row>
    <row r="74" spans="1:26" ht="34.5" customHeight="1">
      <c r="A74" s="2353" t="s">
        <v>3047</v>
      </c>
      <c r="B74" s="2134"/>
      <c r="C74" s="433"/>
      <c r="D74" s="2177" t="s">
        <v>2940</v>
      </c>
      <c r="E74" s="2134">
        <v>14</v>
      </c>
      <c r="F74" s="80" t="s">
        <v>2925</v>
      </c>
      <c r="G74" s="2177" t="s">
        <v>2965</v>
      </c>
      <c r="H74" s="2177" t="s">
        <v>2942</v>
      </c>
      <c r="I74" s="2177" t="s">
        <v>2943</v>
      </c>
      <c r="J74" s="80" t="s">
        <v>3048</v>
      </c>
      <c r="K74" s="2134" t="s">
        <v>3049</v>
      </c>
      <c r="L74" s="79"/>
      <c r="M74" s="79">
        <v>0.92</v>
      </c>
      <c r="N74" s="2177" t="s">
        <v>2931</v>
      </c>
      <c r="O74" s="81" t="s">
        <v>575</v>
      </c>
      <c r="P74" s="79">
        <v>50480</v>
      </c>
      <c r="Q74" s="313">
        <v>56320</v>
      </c>
      <c r="R74" s="101"/>
      <c r="U74" s="53"/>
      <c r="W74" s="52"/>
      <c r="X74" s="52"/>
      <c r="Y74" s="52"/>
      <c r="Z74" s="121"/>
    </row>
    <row r="75" spans="1:26" ht="34.5" customHeight="1">
      <c r="A75" s="2353"/>
      <c r="B75" s="2134"/>
      <c r="C75" s="433"/>
      <c r="D75" s="2177"/>
      <c r="E75" s="2134"/>
      <c r="F75" s="80" t="s">
        <v>2925</v>
      </c>
      <c r="G75" s="2177"/>
      <c r="H75" s="2177"/>
      <c r="I75" s="2177"/>
      <c r="J75" s="80" t="s">
        <v>3050</v>
      </c>
      <c r="K75" s="2134"/>
      <c r="L75" s="79"/>
      <c r="M75" s="79">
        <v>1.23</v>
      </c>
      <c r="N75" s="2177"/>
      <c r="O75" s="81" t="s">
        <v>575</v>
      </c>
      <c r="P75" s="79">
        <v>52160</v>
      </c>
      <c r="Q75" s="313">
        <v>58195</v>
      </c>
      <c r="R75" s="101"/>
      <c r="U75" s="53"/>
      <c r="W75" s="52"/>
      <c r="X75" s="52"/>
      <c r="Y75" s="52"/>
      <c r="Z75" s="121"/>
    </row>
    <row r="76" spans="1:26" ht="34.5" customHeight="1">
      <c r="A76" s="2351" t="s">
        <v>3051</v>
      </c>
      <c r="B76" s="2354"/>
      <c r="C76" s="433"/>
      <c r="D76" s="2355" t="s">
        <v>2940</v>
      </c>
      <c r="E76" s="2354">
        <v>12</v>
      </c>
      <c r="F76" s="504" t="s">
        <v>2925</v>
      </c>
      <c r="G76" s="2355" t="s">
        <v>2965</v>
      </c>
      <c r="H76" s="2352" t="s">
        <v>2942</v>
      </c>
      <c r="I76" s="2355" t="s">
        <v>2943</v>
      </c>
      <c r="J76" s="504" t="s">
        <v>3040</v>
      </c>
      <c r="K76" s="2354" t="s">
        <v>3052</v>
      </c>
      <c r="L76" s="604">
        <v>67</v>
      </c>
      <c r="M76" s="604">
        <v>0.87</v>
      </c>
      <c r="N76" s="2352" t="s">
        <v>2994</v>
      </c>
      <c r="O76" s="504" t="s">
        <v>327</v>
      </c>
      <c r="P76" s="604">
        <v>38470</v>
      </c>
      <c r="Q76" s="664">
        <v>42920</v>
      </c>
      <c r="R76" s="101"/>
      <c r="U76" s="53"/>
      <c r="W76" s="52"/>
      <c r="X76" s="52"/>
      <c r="Y76" s="52"/>
    </row>
    <row r="77" spans="1:26" ht="36.950000000000003" customHeight="1">
      <c r="A77" s="2351"/>
      <c r="B77" s="2354"/>
      <c r="C77" s="375"/>
      <c r="D77" s="2355"/>
      <c r="E77" s="2354"/>
      <c r="F77" s="546" t="s">
        <v>2925</v>
      </c>
      <c r="G77" s="2355"/>
      <c r="H77" s="2352"/>
      <c r="I77" s="2355"/>
      <c r="J77" s="546" t="s">
        <v>3053</v>
      </c>
      <c r="K77" s="2354"/>
      <c r="L77" s="663">
        <v>72</v>
      </c>
      <c r="M77" s="663">
        <v>1.17</v>
      </c>
      <c r="N77" s="2352"/>
      <c r="O77" s="504" t="s">
        <v>327</v>
      </c>
      <c r="P77" s="663">
        <v>41130</v>
      </c>
      <c r="Q77" s="664">
        <v>45890</v>
      </c>
      <c r="R77" s="101"/>
      <c r="U77" s="53"/>
      <c r="W77" s="52"/>
      <c r="X77" s="52"/>
      <c r="Y77" s="52"/>
    </row>
    <row r="78" spans="1:26" ht="34.5" customHeight="1">
      <c r="A78" s="2353" t="s">
        <v>3054</v>
      </c>
      <c r="B78" s="2134"/>
      <c r="C78" s="375"/>
      <c r="D78" s="2177" t="s">
        <v>2940</v>
      </c>
      <c r="E78" s="2134">
        <v>11</v>
      </c>
      <c r="F78" s="99" t="s">
        <v>2925</v>
      </c>
      <c r="G78" s="2177" t="s">
        <v>2965</v>
      </c>
      <c r="H78" s="2177" t="s">
        <v>2942</v>
      </c>
      <c r="I78" s="2177" t="s">
        <v>2943</v>
      </c>
      <c r="J78" s="80" t="s">
        <v>3055</v>
      </c>
      <c r="K78" s="2134" t="s">
        <v>3056</v>
      </c>
      <c r="L78" s="79">
        <v>52</v>
      </c>
      <c r="M78" s="79">
        <v>0.7</v>
      </c>
      <c r="N78" s="2177" t="s">
        <v>2931</v>
      </c>
      <c r="O78" s="81" t="s">
        <v>575</v>
      </c>
      <c r="P78" s="98">
        <v>36330</v>
      </c>
      <c r="Q78" s="313">
        <v>40535</v>
      </c>
      <c r="R78" s="101"/>
      <c r="U78" s="53"/>
      <c r="W78" s="52"/>
      <c r="X78" s="52"/>
      <c r="Y78" s="52"/>
      <c r="Z78" s="121"/>
    </row>
    <row r="79" spans="1:26" ht="34.5" customHeight="1">
      <c r="A79" s="2353"/>
      <c r="B79" s="2134"/>
      <c r="C79" s="375"/>
      <c r="D79" s="2177"/>
      <c r="E79" s="2134"/>
      <c r="F79" s="99" t="s">
        <v>2925</v>
      </c>
      <c r="G79" s="2177"/>
      <c r="H79" s="2177"/>
      <c r="I79" s="2177"/>
      <c r="J79" s="80" t="s">
        <v>3057</v>
      </c>
      <c r="K79" s="2134"/>
      <c r="L79" s="79">
        <v>55</v>
      </c>
      <c r="M79" s="79">
        <v>0.95</v>
      </c>
      <c r="N79" s="2177"/>
      <c r="O79" s="81" t="s">
        <v>575</v>
      </c>
      <c r="P79" s="98">
        <v>37705</v>
      </c>
      <c r="Q79" s="313">
        <v>42065</v>
      </c>
      <c r="R79" s="101"/>
      <c r="U79" s="53"/>
      <c r="W79" s="52"/>
      <c r="X79" s="52"/>
      <c r="Y79" s="52"/>
      <c r="Z79" s="121"/>
    </row>
    <row r="80" spans="1:26" ht="34.5" customHeight="1">
      <c r="A80" s="2353" t="s">
        <v>3058</v>
      </c>
      <c r="B80" s="2134"/>
      <c r="C80" s="375"/>
      <c r="D80" s="2177" t="s">
        <v>2940</v>
      </c>
      <c r="E80" s="2216">
        <v>14</v>
      </c>
      <c r="F80" s="99" t="s">
        <v>2925</v>
      </c>
      <c r="G80" s="2177" t="s">
        <v>2965</v>
      </c>
      <c r="H80" s="2177" t="s">
        <v>2942</v>
      </c>
      <c r="I80" s="2177" t="s">
        <v>2943</v>
      </c>
      <c r="J80" s="103" t="s">
        <v>3059</v>
      </c>
      <c r="K80" s="2177" t="s">
        <v>3060</v>
      </c>
      <c r="L80" s="151">
        <v>129</v>
      </c>
      <c r="M80" s="151">
        <v>0.98399999999999999</v>
      </c>
      <c r="N80" s="2177" t="s">
        <v>2931</v>
      </c>
      <c r="O80" s="81" t="s">
        <v>575</v>
      </c>
      <c r="P80" s="98">
        <v>64060</v>
      </c>
      <c r="Q80" s="313">
        <v>71475</v>
      </c>
      <c r="R80" s="101"/>
      <c r="U80" s="53"/>
      <c r="W80" s="52"/>
      <c r="X80" s="52"/>
      <c r="Y80" s="52"/>
      <c r="Z80" s="121"/>
    </row>
    <row r="81" spans="1:26" ht="34.5" customHeight="1">
      <c r="A81" s="2353"/>
      <c r="B81" s="2134"/>
      <c r="C81" s="375"/>
      <c r="D81" s="2177"/>
      <c r="E81" s="2216"/>
      <c r="F81" s="99" t="s">
        <v>2925</v>
      </c>
      <c r="G81" s="2177"/>
      <c r="H81" s="2177"/>
      <c r="I81" s="2177"/>
      <c r="J81" s="99" t="s">
        <v>3061</v>
      </c>
      <c r="K81" s="2177"/>
      <c r="L81" s="98">
        <v>138</v>
      </c>
      <c r="M81" s="98">
        <v>1.3120000000000001</v>
      </c>
      <c r="N81" s="2177"/>
      <c r="O81" s="81" t="s">
        <v>575</v>
      </c>
      <c r="P81" s="98">
        <v>66055</v>
      </c>
      <c r="Q81" s="313">
        <v>73700</v>
      </c>
      <c r="R81" s="101"/>
      <c r="U81" s="53"/>
      <c r="W81" s="52"/>
      <c r="X81" s="52"/>
      <c r="Y81" s="52"/>
      <c r="Z81" s="121"/>
    </row>
    <row r="82" spans="1:26" ht="34.5" customHeight="1">
      <c r="A82" s="2353" t="s">
        <v>3062</v>
      </c>
      <c r="B82" s="2134"/>
      <c r="C82" s="375"/>
      <c r="D82" s="2177" t="s">
        <v>2940</v>
      </c>
      <c r="E82" s="2134">
        <v>13</v>
      </c>
      <c r="F82" s="99" t="s">
        <v>2925</v>
      </c>
      <c r="G82" s="2177" t="s">
        <v>2965</v>
      </c>
      <c r="H82" s="2177" t="s">
        <v>2942</v>
      </c>
      <c r="I82" s="2177" t="s">
        <v>2943</v>
      </c>
      <c r="J82" s="99" t="s">
        <v>3063</v>
      </c>
      <c r="K82" s="2209" t="s">
        <v>3064</v>
      </c>
      <c r="L82" s="98">
        <v>110</v>
      </c>
      <c r="M82" s="98">
        <v>0.92</v>
      </c>
      <c r="N82" s="2177" t="s">
        <v>2931</v>
      </c>
      <c r="O82" s="81" t="s">
        <v>575</v>
      </c>
      <c r="P82" s="98">
        <v>52100</v>
      </c>
      <c r="Q82" s="313">
        <v>58125</v>
      </c>
      <c r="R82" s="101"/>
      <c r="U82" s="53"/>
      <c r="W82" s="52"/>
      <c r="X82" s="52"/>
      <c r="Y82" s="52"/>
      <c r="Z82" s="121"/>
    </row>
    <row r="83" spans="1:26" ht="34.5" customHeight="1">
      <c r="A83" s="2353"/>
      <c r="B83" s="2134"/>
      <c r="C83" s="375"/>
      <c r="D83" s="2177"/>
      <c r="E83" s="2134"/>
      <c r="F83" s="99" t="s">
        <v>2925</v>
      </c>
      <c r="G83" s="2177"/>
      <c r="H83" s="2177"/>
      <c r="I83" s="2177"/>
      <c r="J83" s="99" t="s">
        <v>3065</v>
      </c>
      <c r="K83" s="2209"/>
      <c r="L83" s="98">
        <v>119</v>
      </c>
      <c r="M83" s="98">
        <v>1.22</v>
      </c>
      <c r="N83" s="2177"/>
      <c r="O83" s="81" t="s">
        <v>575</v>
      </c>
      <c r="P83" s="98">
        <v>53470</v>
      </c>
      <c r="Q83" s="313">
        <v>59655</v>
      </c>
      <c r="R83" s="101"/>
      <c r="U83" s="53"/>
      <c r="W83" s="52"/>
      <c r="X83" s="52"/>
      <c r="Y83" s="52"/>
      <c r="Z83" s="121"/>
    </row>
    <row r="84" spans="1:26" ht="34.5" customHeight="1">
      <c r="A84" s="2353" t="s">
        <v>3066</v>
      </c>
      <c r="B84" s="2134"/>
      <c r="C84" s="433"/>
      <c r="D84" s="2177" t="s">
        <v>2940</v>
      </c>
      <c r="E84" s="2134">
        <v>13</v>
      </c>
      <c r="F84" s="99" t="s">
        <v>2925</v>
      </c>
      <c r="G84" s="2177" t="s">
        <v>2965</v>
      </c>
      <c r="H84" s="2177" t="s">
        <v>2942</v>
      </c>
      <c r="I84" s="2177" t="s">
        <v>2943</v>
      </c>
      <c r="J84" s="99" t="s">
        <v>3067</v>
      </c>
      <c r="K84" s="2134" t="s">
        <v>3068</v>
      </c>
      <c r="L84" s="98">
        <v>110</v>
      </c>
      <c r="M84" s="98">
        <v>0.89</v>
      </c>
      <c r="N84" s="2177" t="s">
        <v>2931</v>
      </c>
      <c r="O84" s="81" t="s">
        <v>575</v>
      </c>
      <c r="P84" s="98">
        <v>49355</v>
      </c>
      <c r="Q84" s="313">
        <v>55065</v>
      </c>
      <c r="R84" s="101"/>
      <c r="U84" s="53"/>
      <c r="W84" s="52"/>
      <c r="X84" s="52"/>
      <c r="Y84" s="52"/>
      <c r="Z84" s="121"/>
    </row>
    <row r="85" spans="1:26" ht="34.5" customHeight="1">
      <c r="A85" s="2353"/>
      <c r="B85" s="2134"/>
      <c r="C85" s="433"/>
      <c r="D85" s="2177"/>
      <c r="E85" s="2134"/>
      <c r="F85" s="99" t="s">
        <v>2925</v>
      </c>
      <c r="G85" s="2177"/>
      <c r="H85" s="2177"/>
      <c r="I85" s="2177"/>
      <c r="J85" s="99" t="s">
        <v>3069</v>
      </c>
      <c r="K85" s="2134"/>
      <c r="L85" s="98">
        <v>119</v>
      </c>
      <c r="M85" s="98">
        <v>1.19</v>
      </c>
      <c r="N85" s="2177"/>
      <c r="O85" s="81" t="s">
        <v>575</v>
      </c>
      <c r="P85" s="98">
        <v>52970</v>
      </c>
      <c r="Q85" s="313">
        <v>59100</v>
      </c>
      <c r="R85" s="101"/>
      <c r="U85" s="53"/>
      <c r="W85" s="52"/>
      <c r="X85" s="52"/>
      <c r="Y85" s="52"/>
      <c r="Z85" s="121"/>
    </row>
    <row r="86" spans="1:26" ht="34.5" customHeight="1">
      <c r="A86" s="2353" t="s">
        <v>3070</v>
      </c>
      <c r="B86" s="2134"/>
      <c r="C86" s="518"/>
      <c r="D86" s="2177" t="s">
        <v>2940</v>
      </c>
      <c r="E86" s="2134">
        <v>8</v>
      </c>
      <c r="F86" s="99" t="s">
        <v>2925</v>
      </c>
      <c r="G86" s="2177" t="s">
        <v>2965</v>
      </c>
      <c r="H86" s="2177" t="s">
        <v>2942</v>
      </c>
      <c r="I86" s="2177" t="s">
        <v>2943</v>
      </c>
      <c r="J86" s="99" t="s">
        <v>3071</v>
      </c>
      <c r="K86" s="2134" t="s">
        <v>3072</v>
      </c>
      <c r="L86" s="98">
        <v>60</v>
      </c>
      <c r="M86" s="98">
        <v>0.38</v>
      </c>
      <c r="N86" s="2177" t="s">
        <v>2931</v>
      </c>
      <c r="O86" s="81" t="s">
        <v>575</v>
      </c>
      <c r="P86" s="98">
        <v>34960</v>
      </c>
      <c r="Q86" s="313">
        <v>39005</v>
      </c>
      <c r="R86" s="101"/>
      <c r="U86" s="53"/>
      <c r="W86" s="52"/>
      <c r="X86" s="52"/>
      <c r="Y86" s="52"/>
      <c r="Z86" s="121"/>
    </row>
    <row r="87" spans="1:26" ht="34.5" customHeight="1">
      <c r="A87" s="2353"/>
      <c r="B87" s="2134"/>
      <c r="C87" s="375"/>
      <c r="D87" s="2177"/>
      <c r="E87" s="2134"/>
      <c r="F87" s="99" t="s">
        <v>2925</v>
      </c>
      <c r="G87" s="2177"/>
      <c r="H87" s="2177"/>
      <c r="I87" s="2177"/>
      <c r="J87" s="99" t="s">
        <v>3073</v>
      </c>
      <c r="K87" s="2134"/>
      <c r="L87" s="98">
        <v>66</v>
      </c>
      <c r="M87" s="98">
        <v>0.5</v>
      </c>
      <c r="N87" s="2177"/>
      <c r="O87" s="81" t="s">
        <v>575</v>
      </c>
      <c r="P87" s="98">
        <v>36330</v>
      </c>
      <c r="Q87" s="313">
        <v>40535</v>
      </c>
      <c r="R87" s="101"/>
      <c r="U87" s="53"/>
      <c r="W87" s="52"/>
      <c r="X87" s="52"/>
      <c r="Y87" s="52"/>
      <c r="Z87" s="121"/>
    </row>
    <row r="88" spans="1:26" ht="34.5" customHeight="1">
      <c r="A88" s="2351" t="s">
        <v>3074</v>
      </c>
      <c r="B88" s="2310"/>
      <c r="C88" s="375"/>
      <c r="D88" s="2352" t="s">
        <v>2940</v>
      </c>
      <c r="E88" s="2310">
        <v>14</v>
      </c>
      <c r="F88" s="546" t="s">
        <v>2925</v>
      </c>
      <c r="G88" s="2352" t="s">
        <v>2965</v>
      </c>
      <c r="H88" s="2352" t="s">
        <v>2942</v>
      </c>
      <c r="I88" s="2352" t="s">
        <v>2943</v>
      </c>
      <c r="J88" s="546" t="s">
        <v>3075</v>
      </c>
      <c r="K88" s="2310" t="s">
        <v>2973</v>
      </c>
      <c r="L88" s="663">
        <v>77</v>
      </c>
      <c r="M88" s="663">
        <v>0.84</v>
      </c>
      <c r="N88" s="2352" t="s">
        <v>2931</v>
      </c>
      <c r="O88" s="504" t="s">
        <v>575</v>
      </c>
      <c r="P88" s="663">
        <v>40505</v>
      </c>
      <c r="Q88" s="664">
        <v>45195</v>
      </c>
      <c r="R88" s="101"/>
      <c r="U88" s="53"/>
      <c r="W88" s="52"/>
      <c r="X88" s="52"/>
      <c r="Y88" s="52"/>
      <c r="Z88" s="121"/>
    </row>
    <row r="89" spans="1:26" ht="34.5" customHeight="1">
      <c r="A89" s="2351"/>
      <c r="B89" s="2310"/>
      <c r="C89" s="375"/>
      <c r="D89" s="2352"/>
      <c r="E89" s="2310"/>
      <c r="F89" s="546" t="s">
        <v>2925</v>
      </c>
      <c r="G89" s="2352"/>
      <c r="H89" s="2352"/>
      <c r="I89" s="2352"/>
      <c r="J89" s="546" t="s">
        <v>3076</v>
      </c>
      <c r="K89" s="2310"/>
      <c r="L89" s="663">
        <v>86</v>
      </c>
      <c r="M89" s="663">
        <v>1.1100000000000001</v>
      </c>
      <c r="N89" s="2352"/>
      <c r="O89" s="504" t="s">
        <v>575</v>
      </c>
      <c r="P89" s="663">
        <v>42875</v>
      </c>
      <c r="Q89" s="664">
        <v>47835</v>
      </c>
      <c r="R89" s="101"/>
      <c r="U89" s="53"/>
      <c r="W89" s="52"/>
      <c r="X89" s="52"/>
      <c r="Y89" s="52"/>
      <c r="Z89" s="121"/>
    </row>
    <row r="90" spans="1:26" ht="34.5" customHeight="1">
      <c r="A90" s="2351" t="s">
        <v>3077</v>
      </c>
      <c r="B90" s="2310"/>
      <c r="C90" s="375"/>
      <c r="D90" s="2352" t="s">
        <v>2940</v>
      </c>
      <c r="E90" s="2310">
        <v>14</v>
      </c>
      <c r="F90" s="546" t="s">
        <v>2925</v>
      </c>
      <c r="G90" s="2352" t="s">
        <v>2965</v>
      </c>
      <c r="H90" s="2352" t="s">
        <v>2942</v>
      </c>
      <c r="I90" s="2352" t="s">
        <v>2943</v>
      </c>
      <c r="J90" s="546" t="s">
        <v>3078</v>
      </c>
      <c r="K90" s="2310" t="s">
        <v>3079</v>
      </c>
      <c r="L90" s="663">
        <v>97</v>
      </c>
      <c r="M90" s="663">
        <v>0.85</v>
      </c>
      <c r="N90" s="2352" t="s">
        <v>2931</v>
      </c>
      <c r="O90" s="504" t="s">
        <v>575</v>
      </c>
      <c r="P90" s="663">
        <v>48735</v>
      </c>
      <c r="Q90" s="664">
        <v>54370</v>
      </c>
      <c r="R90" s="101"/>
      <c r="U90" s="53"/>
      <c r="W90" s="52"/>
      <c r="X90" s="52"/>
      <c r="Y90" s="52"/>
      <c r="Z90" s="121"/>
    </row>
    <row r="91" spans="1:26" ht="34.5" customHeight="1">
      <c r="A91" s="2351"/>
      <c r="B91" s="2310"/>
      <c r="C91" s="375"/>
      <c r="D91" s="2352"/>
      <c r="E91" s="2310"/>
      <c r="F91" s="546" t="s">
        <v>2925</v>
      </c>
      <c r="G91" s="2352"/>
      <c r="H91" s="2352"/>
      <c r="I91" s="2352"/>
      <c r="J91" s="546" t="s">
        <v>3080</v>
      </c>
      <c r="K91" s="2310"/>
      <c r="L91" s="663">
        <v>106</v>
      </c>
      <c r="M91" s="663">
        <v>1.1299999999999999</v>
      </c>
      <c r="N91" s="2352"/>
      <c r="O91" s="504" t="s">
        <v>575</v>
      </c>
      <c r="P91" s="663">
        <v>49355</v>
      </c>
      <c r="Q91" s="664">
        <v>55065</v>
      </c>
      <c r="R91" s="101"/>
      <c r="U91" s="53"/>
      <c r="W91" s="52"/>
      <c r="X91" s="52"/>
      <c r="Y91" s="52"/>
      <c r="Z91" s="121"/>
    </row>
    <row r="92" spans="1:26" ht="34.5" customHeight="1">
      <c r="A92" s="2351" t="s">
        <v>3081</v>
      </c>
      <c r="B92" s="2310"/>
      <c r="C92" s="375"/>
      <c r="D92" s="2352" t="s">
        <v>2940</v>
      </c>
      <c r="E92" s="2310">
        <v>13</v>
      </c>
      <c r="F92" s="546" t="s">
        <v>2925</v>
      </c>
      <c r="G92" s="2352" t="s">
        <v>2965</v>
      </c>
      <c r="H92" s="2352" t="s">
        <v>2942</v>
      </c>
      <c r="I92" s="2352" t="s">
        <v>2943</v>
      </c>
      <c r="J92" s="546" t="s">
        <v>3082</v>
      </c>
      <c r="K92" s="2310" t="s">
        <v>3083</v>
      </c>
      <c r="L92" s="663">
        <v>97</v>
      </c>
      <c r="M92" s="663">
        <v>0.8</v>
      </c>
      <c r="N92" s="2352" t="s">
        <v>2931</v>
      </c>
      <c r="O92" s="504" t="s">
        <v>575</v>
      </c>
      <c r="P92" s="663">
        <v>51410</v>
      </c>
      <c r="Q92" s="664">
        <v>57360</v>
      </c>
      <c r="R92" s="101"/>
      <c r="U92" s="53"/>
      <c r="W92" s="52"/>
      <c r="X92" s="52"/>
      <c r="Y92" s="52"/>
      <c r="Z92" s="121"/>
    </row>
    <row r="93" spans="1:26" ht="34.5" customHeight="1">
      <c r="A93" s="2351"/>
      <c r="B93" s="2310"/>
      <c r="C93" s="375"/>
      <c r="D93" s="2352"/>
      <c r="E93" s="2310"/>
      <c r="F93" s="546" t="s">
        <v>2925</v>
      </c>
      <c r="G93" s="2352"/>
      <c r="H93" s="2352"/>
      <c r="I93" s="2352"/>
      <c r="J93" s="546" t="s">
        <v>3084</v>
      </c>
      <c r="K93" s="2310"/>
      <c r="L93" s="663">
        <v>106</v>
      </c>
      <c r="M93" s="663">
        <v>1.0649999999999999</v>
      </c>
      <c r="N93" s="2352"/>
      <c r="O93" s="504" t="s">
        <v>575</v>
      </c>
      <c r="P93" s="663">
        <v>52100</v>
      </c>
      <c r="Q93" s="664">
        <v>58125</v>
      </c>
      <c r="R93" s="101"/>
      <c r="U93" s="53"/>
      <c r="W93" s="52"/>
      <c r="X93" s="52"/>
      <c r="Y93" s="52"/>
      <c r="Z93" s="121"/>
    </row>
    <row r="94" spans="1:26" ht="34.5" customHeight="1">
      <c r="A94" s="2353" t="s">
        <v>3085</v>
      </c>
      <c r="B94" s="2134"/>
      <c r="C94" s="375"/>
      <c r="D94" s="2177" t="s">
        <v>2940</v>
      </c>
      <c r="E94" s="2134">
        <v>6</v>
      </c>
      <c r="F94" s="99" t="s">
        <v>2925</v>
      </c>
      <c r="G94" s="2177" t="s">
        <v>2965</v>
      </c>
      <c r="H94" s="2177" t="s">
        <v>2942</v>
      </c>
      <c r="I94" s="2177" t="s">
        <v>2943</v>
      </c>
      <c r="J94" s="99" t="s">
        <v>3086</v>
      </c>
      <c r="K94" s="2134" t="s">
        <v>3087</v>
      </c>
      <c r="L94" s="98">
        <v>46</v>
      </c>
      <c r="M94" s="98">
        <v>0.28999999999999998</v>
      </c>
      <c r="N94" s="2177" t="s">
        <v>2931</v>
      </c>
      <c r="O94" s="81" t="s">
        <v>575</v>
      </c>
      <c r="P94" s="98">
        <v>28790</v>
      </c>
      <c r="Q94" s="313">
        <v>32125</v>
      </c>
      <c r="R94" s="101"/>
      <c r="U94" s="53"/>
      <c r="W94" s="52"/>
      <c r="X94" s="52"/>
      <c r="Y94" s="52"/>
      <c r="Z94" s="121"/>
    </row>
    <row r="95" spans="1:26" ht="34.5" customHeight="1">
      <c r="A95" s="2353"/>
      <c r="B95" s="2134"/>
      <c r="C95" s="375"/>
      <c r="D95" s="2177"/>
      <c r="E95" s="2134"/>
      <c r="F95" s="99" t="s">
        <v>2925</v>
      </c>
      <c r="G95" s="2177"/>
      <c r="H95" s="2177"/>
      <c r="I95" s="2177"/>
      <c r="J95" s="99" t="s">
        <v>3088</v>
      </c>
      <c r="K95" s="2134"/>
      <c r="L95" s="98">
        <v>50</v>
      </c>
      <c r="M95" s="98">
        <v>0.39</v>
      </c>
      <c r="N95" s="2177"/>
      <c r="O95" s="81" t="s">
        <v>575</v>
      </c>
      <c r="P95" s="98">
        <v>30165</v>
      </c>
      <c r="Q95" s="313">
        <v>33655</v>
      </c>
      <c r="R95" s="101"/>
      <c r="U95" s="53"/>
      <c r="W95" s="52"/>
      <c r="X95" s="52"/>
      <c r="Y95" s="52"/>
      <c r="Z95" s="121"/>
    </row>
    <row r="96" spans="1:26" ht="34.5" customHeight="1">
      <c r="A96" s="2350" t="s">
        <v>3089</v>
      </c>
      <c r="B96" s="2134"/>
      <c r="C96" s="375"/>
      <c r="D96" s="2201" t="s">
        <v>2940</v>
      </c>
      <c r="E96" s="79">
        <v>3</v>
      </c>
      <c r="F96" s="99" t="s">
        <v>3030</v>
      </c>
      <c r="G96" s="2201" t="s">
        <v>2965</v>
      </c>
      <c r="H96" s="2177" t="s">
        <v>2942</v>
      </c>
      <c r="I96" s="2201" t="s">
        <v>2943</v>
      </c>
      <c r="J96" s="99" t="s">
        <v>3090</v>
      </c>
      <c r="K96" s="2216" t="s">
        <v>3091</v>
      </c>
      <c r="L96" s="98">
        <v>55</v>
      </c>
      <c r="M96" s="98">
        <v>0.66</v>
      </c>
      <c r="N96" s="2177" t="s">
        <v>2931</v>
      </c>
      <c r="O96" s="81" t="s">
        <v>575</v>
      </c>
      <c r="P96" s="98">
        <v>34275</v>
      </c>
      <c r="Q96" s="313">
        <v>38240</v>
      </c>
      <c r="R96" s="101"/>
      <c r="U96" s="53"/>
      <c r="W96" s="52"/>
      <c r="X96" s="52"/>
      <c r="Y96" s="52"/>
      <c r="Z96" s="121"/>
    </row>
    <row r="97" spans="1:31" ht="34.5" customHeight="1">
      <c r="A97" s="2350"/>
      <c r="B97" s="2134"/>
      <c r="C97" s="375"/>
      <c r="D97" s="2201"/>
      <c r="E97" s="151">
        <v>3</v>
      </c>
      <c r="F97" s="99" t="s">
        <v>3030</v>
      </c>
      <c r="G97" s="2201"/>
      <c r="H97" s="2177"/>
      <c r="I97" s="2201"/>
      <c r="J97" s="99" t="s">
        <v>3092</v>
      </c>
      <c r="K97" s="2216"/>
      <c r="L97" s="98">
        <v>59</v>
      </c>
      <c r="M97" s="98">
        <v>1.157</v>
      </c>
      <c r="N97" s="2177"/>
      <c r="O97" s="81" t="s">
        <v>575</v>
      </c>
      <c r="P97" s="98">
        <v>35645</v>
      </c>
      <c r="Q97" s="320">
        <v>39770</v>
      </c>
      <c r="R97" s="101"/>
      <c r="U97" s="53"/>
      <c r="W97" s="52"/>
      <c r="X97" s="52"/>
      <c r="Y97" s="52"/>
      <c r="Z97" s="121"/>
    </row>
    <row r="98" spans="1:31" ht="84.75" customHeight="1">
      <c r="A98" s="503" t="s">
        <v>3093</v>
      </c>
      <c r="B98" s="604"/>
      <c r="C98" s="433"/>
      <c r="D98" s="504" t="s">
        <v>3094</v>
      </c>
      <c r="E98" s="604">
        <v>9</v>
      </c>
      <c r="F98" s="504"/>
      <c r="G98" s="504" t="s">
        <v>607</v>
      </c>
      <c r="H98" s="504" t="s">
        <v>1642</v>
      </c>
      <c r="I98" s="504" t="s">
        <v>2991</v>
      </c>
      <c r="J98" s="504" t="s">
        <v>3095</v>
      </c>
      <c r="K98" s="604">
        <v>460</v>
      </c>
      <c r="L98" s="604">
        <v>82</v>
      </c>
      <c r="M98" s="604">
        <v>0.9</v>
      </c>
      <c r="N98" s="504" t="s">
        <v>2994</v>
      </c>
      <c r="O98" s="504" t="s">
        <v>327</v>
      </c>
      <c r="P98" s="604">
        <v>38470</v>
      </c>
      <c r="Q98" s="665">
        <v>42920</v>
      </c>
      <c r="R98" s="101"/>
      <c r="U98" s="53"/>
      <c r="V98" s="388"/>
      <c r="W98" s="52"/>
      <c r="X98" s="52"/>
      <c r="Y98" s="52"/>
    </row>
    <row r="99" spans="1:31" ht="78.75" customHeight="1">
      <c r="A99" s="78" t="s">
        <v>3096</v>
      </c>
      <c r="B99" s="79"/>
      <c r="C99" s="433"/>
      <c r="D99" s="80" t="s">
        <v>3094</v>
      </c>
      <c r="E99" s="105">
        <v>12</v>
      </c>
      <c r="F99" s="81" t="s">
        <v>2925</v>
      </c>
      <c r="G99" s="80" t="s">
        <v>607</v>
      </c>
      <c r="H99" s="80" t="s">
        <v>1642</v>
      </c>
      <c r="I99" s="80" t="s">
        <v>2991</v>
      </c>
      <c r="J99" s="81" t="s">
        <v>3097</v>
      </c>
      <c r="K99" s="105">
        <v>820</v>
      </c>
      <c r="L99" s="105">
        <v>45</v>
      </c>
      <c r="M99" s="105">
        <v>0.7</v>
      </c>
      <c r="N99" s="81" t="s">
        <v>2994</v>
      </c>
      <c r="O99" s="81" t="s">
        <v>575</v>
      </c>
      <c r="P99" s="105">
        <v>23870</v>
      </c>
      <c r="Q99" s="323">
        <v>26630</v>
      </c>
      <c r="R99" s="101"/>
      <c r="U99" s="53"/>
      <c r="W99" s="52"/>
      <c r="X99" s="52"/>
      <c r="Y99" s="52"/>
      <c r="Z99" s="121"/>
    </row>
    <row r="100" spans="1:31" ht="44.25" customHeight="1">
      <c r="A100" s="2351" t="s">
        <v>3098</v>
      </c>
      <c r="B100" s="2310"/>
      <c r="C100" s="433"/>
      <c r="D100" s="2352" t="s">
        <v>3039</v>
      </c>
      <c r="E100" s="2310">
        <v>9</v>
      </c>
      <c r="F100" s="2352"/>
      <c r="G100" s="2352" t="s">
        <v>607</v>
      </c>
      <c r="H100" s="2352" t="s">
        <v>1642</v>
      </c>
      <c r="I100" s="2352" t="s">
        <v>2991</v>
      </c>
      <c r="J100" s="504" t="s">
        <v>3099</v>
      </c>
      <c r="K100" s="604">
        <v>310</v>
      </c>
      <c r="L100" s="604">
        <v>58</v>
      </c>
      <c r="M100" s="604">
        <v>0.63</v>
      </c>
      <c r="N100" s="2352" t="s">
        <v>2994</v>
      </c>
      <c r="O100" s="504" t="s">
        <v>327</v>
      </c>
      <c r="P100" s="604">
        <v>35805</v>
      </c>
      <c r="Q100" s="664">
        <v>39950</v>
      </c>
      <c r="R100" s="101"/>
      <c r="U100" s="53"/>
      <c r="V100" s="388"/>
      <c r="W100" s="52"/>
      <c r="X100" s="52"/>
      <c r="Y100" s="52"/>
    </row>
    <row r="101" spans="1:31" ht="44.25" customHeight="1">
      <c r="A101" s="2351"/>
      <c r="B101" s="2310"/>
      <c r="C101" s="433"/>
      <c r="D101" s="2352"/>
      <c r="E101" s="2310"/>
      <c r="F101" s="2352"/>
      <c r="G101" s="2352"/>
      <c r="H101" s="2352"/>
      <c r="I101" s="2352"/>
      <c r="J101" s="504" t="s">
        <v>3100</v>
      </c>
      <c r="K101" s="604">
        <v>310</v>
      </c>
      <c r="L101" s="604">
        <v>60</v>
      </c>
      <c r="M101" s="604">
        <v>0.81</v>
      </c>
      <c r="N101" s="2352"/>
      <c r="O101" s="504" t="s">
        <v>327</v>
      </c>
      <c r="P101" s="604">
        <v>38470</v>
      </c>
      <c r="Q101" s="664">
        <v>42920</v>
      </c>
      <c r="R101" s="101"/>
      <c r="U101" s="53"/>
      <c r="V101" s="388"/>
      <c r="W101" s="52"/>
      <c r="X101" s="52"/>
      <c r="Y101" s="52"/>
    </row>
    <row r="102" spans="1:31" ht="91.5" customHeight="1">
      <c r="A102" s="78" t="s">
        <v>3101</v>
      </c>
      <c r="B102" s="79"/>
      <c r="C102" s="433"/>
      <c r="D102" s="80" t="s">
        <v>3039</v>
      </c>
      <c r="E102" s="79">
        <v>5</v>
      </c>
      <c r="F102" s="80"/>
      <c r="G102" s="80" t="s">
        <v>607</v>
      </c>
      <c r="H102" s="80" t="s">
        <v>1642</v>
      </c>
      <c r="I102" s="80" t="s">
        <v>2991</v>
      </c>
      <c r="J102" s="80" t="s">
        <v>3102</v>
      </c>
      <c r="K102" s="79">
        <v>270</v>
      </c>
      <c r="L102" s="79">
        <v>52</v>
      </c>
      <c r="M102" s="79">
        <v>0.57999999999999996</v>
      </c>
      <c r="N102" s="80" t="s">
        <v>2994</v>
      </c>
      <c r="O102" s="81" t="s">
        <v>327</v>
      </c>
      <c r="P102" s="79">
        <v>30090</v>
      </c>
      <c r="Q102" s="313">
        <v>33570</v>
      </c>
      <c r="R102" s="101"/>
      <c r="U102" s="53"/>
      <c r="V102" s="388"/>
      <c r="W102" s="52"/>
      <c r="X102" s="52"/>
      <c r="Y102" s="52"/>
    </row>
    <row r="103" spans="1:31" ht="84.75" customHeight="1">
      <c r="A103" s="184" t="s">
        <v>3103</v>
      </c>
      <c r="B103" s="98"/>
      <c r="C103" s="375"/>
      <c r="D103" s="99" t="s">
        <v>3039</v>
      </c>
      <c r="E103" s="79">
        <v>5</v>
      </c>
      <c r="F103" s="80"/>
      <c r="G103" s="80" t="s">
        <v>607</v>
      </c>
      <c r="H103" s="80" t="s">
        <v>1642</v>
      </c>
      <c r="I103" s="80" t="s">
        <v>2991</v>
      </c>
      <c r="J103" s="80" t="s">
        <v>3104</v>
      </c>
      <c r="K103" s="79">
        <v>385</v>
      </c>
      <c r="L103" s="79">
        <v>27</v>
      </c>
      <c r="M103" s="79">
        <v>0.62</v>
      </c>
      <c r="N103" s="80" t="s">
        <v>2994</v>
      </c>
      <c r="O103" s="81" t="s">
        <v>327</v>
      </c>
      <c r="P103" s="79">
        <v>22455</v>
      </c>
      <c r="Q103" s="313">
        <v>25050</v>
      </c>
      <c r="R103" s="101"/>
      <c r="U103" s="53"/>
      <c r="V103" s="388"/>
      <c r="W103" s="52"/>
      <c r="X103" s="52"/>
      <c r="Y103" s="52"/>
    </row>
    <row r="104" spans="1:31" ht="12" customHeight="1">
      <c r="A104" s="2117" t="s">
        <v>134</v>
      </c>
      <c r="B104" s="2117" t="s">
        <v>135</v>
      </c>
      <c r="C104" s="2117" t="s">
        <v>138</v>
      </c>
      <c r="D104" s="2117"/>
      <c r="E104" s="2117"/>
      <c r="F104" s="2117"/>
      <c r="G104" s="2117"/>
      <c r="H104" s="2117"/>
      <c r="I104" s="2117"/>
      <c r="J104" s="2117"/>
      <c r="K104" s="2117"/>
      <c r="L104" s="2117"/>
      <c r="M104" s="2117"/>
      <c r="N104" s="2119" t="s">
        <v>139</v>
      </c>
      <c r="O104" s="2119" t="s">
        <v>565</v>
      </c>
      <c r="P104" s="2119" t="s">
        <v>141</v>
      </c>
      <c r="Q104" s="666"/>
      <c r="T104" s="64"/>
      <c r="U104" s="388"/>
      <c r="W104" s="52"/>
      <c r="X104" s="52"/>
      <c r="Y104" s="52"/>
    </row>
    <row r="105" spans="1:31" ht="40.5" customHeight="1">
      <c r="A105" s="2117"/>
      <c r="B105" s="2117"/>
      <c r="C105" s="68" t="s">
        <v>567</v>
      </c>
      <c r="D105" s="68" t="s">
        <v>374</v>
      </c>
      <c r="E105" s="68" t="s">
        <v>3105</v>
      </c>
      <c r="F105" s="68" t="s">
        <v>146</v>
      </c>
      <c r="G105" s="68" t="s">
        <v>1756</v>
      </c>
      <c r="H105" s="68" t="s">
        <v>2816</v>
      </c>
      <c r="I105" s="68" t="s">
        <v>568</v>
      </c>
      <c r="J105" s="68" t="s">
        <v>144</v>
      </c>
      <c r="K105" s="68" t="s">
        <v>139</v>
      </c>
      <c r="L105" s="68"/>
      <c r="M105" s="68"/>
      <c r="N105" s="2119"/>
      <c r="O105" s="2119"/>
      <c r="P105" s="2119"/>
      <c r="Q105" s="666"/>
      <c r="T105" s="64"/>
      <c r="U105" s="388"/>
      <c r="W105" s="52"/>
      <c r="X105" s="52"/>
      <c r="Y105" s="52"/>
    </row>
    <row r="106" spans="1:31">
      <c r="A106" s="2349" t="s">
        <v>3106</v>
      </c>
      <c r="B106" s="2349"/>
      <c r="C106" s="2349"/>
      <c r="D106" s="2349"/>
      <c r="E106" s="2349"/>
      <c r="F106" s="2349"/>
      <c r="G106" s="2349"/>
      <c r="H106" s="2349"/>
      <c r="I106" s="2349"/>
      <c r="J106" s="2349"/>
      <c r="K106" s="2349"/>
      <c r="L106" s="2349"/>
      <c r="M106" s="2349"/>
      <c r="N106" s="2349"/>
      <c r="O106" s="2349"/>
      <c r="P106" s="2349"/>
      <c r="Q106" s="2349"/>
      <c r="T106" s="64"/>
      <c r="U106" s="388"/>
      <c r="W106" s="52"/>
      <c r="X106" s="52"/>
      <c r="Y106" s="52"/>
    </row>
    <row r="107" spans="1:31" ht="48" customHeight="1">
      <c r="A107" s="610" t="s">
        <v>2952</v>
      </c>
      <c r="B107" s="667"/>
      <c r="C107" s="133"/>
      <c r="D107" s="564" t="s">
        <v>3107</v>
      </c>
      <c r="E107" s="564">
        <v>1</v>
      </c>
      <c r="F107" s="564">
        <v>20.5</v>
      </c>
      <c r="G107" s="596" t="s">
        <v>929</v>
      </c>
      <c r="H107" s="564" t="s">
        <v>2850</v>
      </c>
      <c r="I107" s="564" t="s">
        <v>3108</v>
      </c>
      <c r="J107" s="546">
        <v>0.06</v>
      </c>
      <c r="K107" s="564" t="s">
        <v>575</v>
      </c>
      <c r="L107" s="564">
        <v>20.5</v>
      </c>
      <c r="M107" s="564">
        <f>0.82*0.65*0.15</f>
        <v>7.9950000000000007E-2</v>
      </c>
      <c r="N107" s="564" t="s">
        <v>2850</v>
      </c>
      <c r="O107" s="564" t="s">
        <v>575</v>
      </c>
      <c r="P107" s="564">
        <v>13915</v>
      </c>
      <c r="Q107" s="603">
        <v>15530</v>
      </c>
      <c r="R107" s="101"/>
      <c r="U107" s="53"/>
      <c r="W107" s="52"/>
      <c r="X107" s="52"/>
      <c r="Y107" s="52"/>
    </row>
    <row r="108" spans="1:31" ht="48" customHeight="1">
      <c r="A108" s="668" t="s">
        <v>3054</v>
      </c>
      <c r="B108" s="663"/>
      <c r="C108" s="98"/>
      <c r="D108" s="504" t="s">
        <v>3107</v>
      </c>
      <c r="E108" s="504">
        <v>1</v>
      </c>
      <c r="F108" s="504">
        <v>21</v>
      </c>
      <c r="G108" s="604" t="s">
        <v>929</v>
      </c>
      <c r="H108" s="504" t="s">
        <v>2850</v>
      </c>
      <c r="I108" s="504" t="s">
        <v>3109</v>
      </c>
      <c r="J108" s="546">
        <v>0.06</v>
      </c>
      <c r="K108" s="546" t="s">
        <v>575</v>
      </c>
      <c r="L108" s="546">
        <v>21</v>
      </c>
      <c r="M108" s="546">
        <v>0.06</v>
      </c>
      <c r="N108" s="504" t="s">
        <v>2850</v>
      </c>
      <c r="O108" s="504" t="s">
        <v>575</v>
      </c>
      <c r="P108" s="546">
        <v>12705</v>
      </c>
      <c r="Q108" s="669">
        <v>14180</v>
      </c>
      <c r="R108" s="101"/>
      <c r="U108" s="53"/>
      <c r="W108" s="52"/>
      <c r="X108" s="52"/>
      <c r="Y108" s="52"/>
    </row>
    <row r="109" spans="1:31" ht="48" customHeight="1">
      <c r="A109" s="78" t="s">
        <v>3110</v>
      </c>
      <c r="B109" s="79"/>
      <c r="C109" s="79"/>
      <c r="D109" s="80" t="s">
        <v>3107</v>
      </c>
      <c r="E109" s="80">
        <v>1</v>
      </c>
      <c r="F109" s="80">
        <v>25</v>
      </c>
      <c r="G109" s="79" t="s">
        <v>929</v>
      </c>
      <c r="H109" s="80" t="s">
        <v>2850</v>
      </c>
      <c r="I109" s="80" t="s">
        <v>3111</v>
      </c>
      <c r="J109" s="80">
        <v>0.09</v>
      </c>
      <c r="K109" s="80" t="s">
        <v>575</v>
      </c>
      <c r="L109" s="80">
        <v>25</v>
      </c>
      <c r="M109" s="80">
        <v>0.09</v>
      </c>
      <c r="N109" s="80" t="s">
        <v>2850</v>
      </c>
      <c r="O109" s="81" t="s">
        <v>575</v>
      </c>
      <c r="P109" s="80">
        <v>15125</v>
      </c>
      <c r="Q109" s="82">
        <v>16875</v>
      </c>
      <c r="R109" s="101"/>
      <c r="U109" s="53"/>
      <c r="W109" s="52"/>
      <c r="X109" s="52"/>
      <c r="Y109" s="52"/>
    </row>
    <row r="110" spans="1:31" ht="54.2" customHeight="1">
      <c r="A110" s="503" t="s">
        <v>3112</v>
      </c>
      <c r="B110" s="604"/>
      <c r="C110" s="79"/>
      <c r="D110" s="504" t="s">
        <v>3107</v>
      </c>
      <c r="E110" s="546">
        <v>1</v>
      </c>
      <c r="F110" s="546">
        <v>18.5</v>
      </c>
      <c r="G110" s="604" t="s">
        <v>929</v>
      </c>
      <c r="H110" s="504" t="s">
        <v>2850</v>
      </c>
      <c r="I110" s="504" t="s">
        <v>3111</v>
      </c>
      <c r="J110" s="504">
        <v>0.09</v>
      </c>
      <c r="K110" s="504" t="s">
        <v>575</v>
      </c>
      <c r="L110" s="504">
        <v>18.5</v>
      </c>
      <c r="M110" s="504">
        <v>0.09</v>
      </c>
      <c r="N110" s="504" t="s">
        <v>2850</v>
      </c>
      <c r="O110" s="504" t="s">
        <v>575</v>
      </c>
      <c r="P110" s="504">
        <v>13915</v>
      </c>
      <c r="Q110" s="505">
        <v>15530</v>
      </c>
      <c r="R110" s="101"/>
      <c r="U110" s="53"/>
      <c r="W110" s="52"/>
      <c r="X110" s="52"/>
      <c r="Y110" s="52"/>
    </row>
    <row r="111" spans="1:31" ht="48" customHeight="1">
      <c r="A111" s="184" t="s">
        <v>2957</v>
      </c>
      <c r="B111" s="98"/>
      <c r="C111" s="98"/>
      <c r="D111" s="357" t="s">
        <v>1759</v>
      </c>
      <c r="E111" s="357">
        <v>2</v>
      </c>
      <c r="F111" s="357">
        <v>44</v>
      </c>
      <c r="G111" s="79" t="s">
        <v>929</v>
      </c>
      <c r="H111" s="446" t="s">
        <v>2850</v>
      </c>
      <c r="I111" s="99" t="s">
        <v>335</v>
      </c>
      <c r="J111" s="99">
        <v>0.09</v>
      </c>
      <c r="K111" s="99" t="s">
        <v>158</v>
      </c>
      <c r="L111" s="99">
        <v>44</v>
      </c>
      <c r="M111" s="99">
        <v>0.09</v>
      </c>
      <c r="N111" s="80" t="s">
        <v>2850</v>
      </c>
      <c r="O111" s="81" t="s">
        <v>158</v>
      </c>
      <c r="P111" s="99">
        <v>20330</v>
      </c>
      <c r="Q111" s="136">
        <v>22680</v>
      </c>
      <c r="R111" s="101"/>
      <c r="U111" s="53"/>
      <c r="W111" s="52"/>
      <c r="X111" s="52"/>
      <c r="Y111" s="52"/>
    </row>
    <row r="112" spans="1:31" s="489" customFormat="1" ht="78.400000000000006" customHeight="1">
      <c r="A112" s="78" t="s">
        <v>3051</v>
      </c>
      <c r="B112" s="433"/>
      <c r="C112" s="79"/>
      <c r="D112" s="80" t="s">
        <v>1759</v>
      </c>
      <c r="E112" s="80">
        <v>1</v>
      </c>
      <c r="F112" s="80">
        <v>14</v>
      </c>
      <c r="G112" s="79" t="s">
        <v>929</v>
      </c>
      <c r="H112" s="80" t="s">
        <v>2994</v>
      </c>
      <c r="I112" s="80" t="s">
        <v>3113</v>
      </c>
      <c r="J112" s="80" t="s">
        <v>3113</v>
      </c>
      <c r="K112" s="80" t="s">
        <v>327</v>
      </c>
      <c r="L112" s="80">
        <v>14</v>
      </c>
      <c r="M112" s="80"/>
      <c r="N112" s="80" t="s">
        <v>2994</v>
      </c>
      <c r="O112" s="81" t="s">
        <v>327</v>
      </c>
      <c r="P112" s="80">
        <v>10815</v>
      </c>
      <c r="Q112" s="82">
        <v>12065</v>
      </c>
      <c r="R112" s="101"/>
      <c r="S112" s="52"/>
      <c r="T112" s="60"/>
      <c r="U112" s="53"/>
      <c r="V112" s="388"/>
      <c r="W112" s="52"/>
      <c r="X112" s="52"/>
      <c r="Y112" s="52"/>
      <c r="Z112" s="387"/>
      <c r="AA112" s="387"/>
      <c r="AB112" s="387"/>
      <c r="AC112" s="387"/>
      <c r="AD112" s="387"/>
      <c r="AE112" s="387"/>
    </row>
    <row r="113" spans="1:31" s="489" customFormat="1" ht="78.400000000000006" customHeight="1">
      <c r="A113" s="182" t="s">
        <v>3047</v>
      </c>
      <c r="B113" s="133"/>
      <c r="C113" s="133"/>
      <c r="D113" s="75" t="s">
        <v>1759</v>
      </c>
      <c r="E113" s="80">
        <v>1</v>
      </c>
      <c r="F113" s="80">
        <v>28</v>
      </c>
      <c r="G113" s="79" t="s">
        <v>929</v>
      </c>
      <c r="H113" s="80" t="s">
        <v>2994</v>
      </c>
      <c r="I113" s="80" t="s">
        <v>3114</v>
      </c>
      <c r="J113" s="75" t="s">
        <v>3114</v>
      </c>
      <c r="K113" s="75" t="s">
        <v>327</v>
      </c>
      <c r="L113" s="75">
        <v>28</v>
      </c>
      <c r="M113" s="80"/>
      <c r="N113" s="80" t="s">
        <v>2994</v>
      </c>
      <c r="O113" s="81" t="s">
        <v>327</v>
      </c>
      <c r="P113" s="80">
        <v>19050</v>
      </c>
      <c r="Q113" s="82">
        <v>21255</v>
      </c>
      <c r="R113" s="101"/>
      <c r="S113" s="52"/>
      <c r="T113" s="60"/>
      <c r="U113" s="53"/>
      <c r="V113" s="388"/>
      <c r="W113" s="52"/>
      <c r="X113" s="52"/>
      <c r="Y113" s="52"/>
      <c r="Z113" s="387"/>
      <c r="AA113" s="387"/>
      <c r="AB113" s="387"/>
      <c r="AC113" s="387"/>
      <c r="AD113" s="387"/>
      <c r="AE113" s="387"/>
    </row>
    <row r="114" spans="1:31" s="489" customFormat="1" ht="78.400000000000006" customHeight="1">
      <c r="A114" s="503" t="s">
        <v>3093</v>
      </c>
      <c r="B114" s="604"/>
      <c r="C114" s="79"/>
      <c r="D114" s="564" t="s">
        <v>1759</v>
      </c>
      <c r="E114" s="504">
        <v>1</v>
      </c>
      <c r="F114" s="504">
        <v>31</v>
      </c>
      <c r="G114" s="604" t="s">
        <v>929</v>
      </c>
      <c r="H114" s="504" t="s">
        <v>2994</v>
      </c>
      <c r="I114" s="504" t="s">
        <v>3115</v>
      </c>
      <c r="J114" s="504" t="s">
        <v>3115</v>
      </c>
      <c r="K114" s="504" t="s">
        <v>327</v>
      </c>
      <c r="L114" s="504">
        <v>31</v>
      </c>
      <c r="M114" s="504"/>
      <c r="N114" s="504" t="s">
        <v>2994</v>
      </c>
      <c r="O114" s="504" t="s">
        <v>327</v>
      </c>
      <c r="P114" s="504">
        <v>9430</v>
      </c>
      <c r="Q114" s="505">
        <v>10520</v>
      </c>
      <c r="R114" s="101"/>
      <c r="S114" s="52"/>
      <c r="T114" s="60"/>
      <c r="U114" s="53"/>
      <c r="V114" s="388"/>
      <c r="W114" s="52"/>
      <c r="X114" s="52"/>
      <c r="Y114" s="52"/>
      <c r="Z114" s="387"/>
      <c r="AA114" s="387"/>
      <c r="AB114" s="387"/>
      <c r="AC114" s="387"/>
      <c r="AD114" s="387"/>
      <c r="AE114" s="387"/>
    </row>
    <row r="115" spans="1:31" s="489" customFormat="1" ht="78.400000000000006" customHeight="1">
      <c r="A115" s="78" t="s">
        <v>3096</v>
      </c>
      <c r="B115" s="79"/>
      <c r="C115" s="79"/>
      <c r="D115" s="75" t="s">
        <v>1759</v>
      </c>
      <c r="E115" s="80">
        <v>1</v>
      </c>
      <c r="F115" s="80">
        <v>14</v>
      </c>
      <c r="G115" s="79" t="s">
        <v>929</v>
      </c>
      <c r="H115" s="80" t="s">
        <v>2994</v>
      </c>
      <c r="I115" s="80" t="s">
        <v>3116</v>
      </c>
      <c r="J115" s="80" t="s">
        <v>3116</v>
      </c>
      <c r="K115" s="80" t="s">
        <v>327</v>
      </c>
      <c r="L115" s="80">
        <v>14</v>
      </c>
      <c r="M115" s="80"/>
      <c r="N115" s="80" t="s">
        <v>2994</v>
      </c>
      <c r="O115" s="81" t="s">
        <v>327</v>
      </c>
      <c r="P115" s="80">
        <v>12460</v>
      </c>
      <c r="Q115" s="82">
        <v>13900</v>
      </c>
      <c r="R115" s="101"/>
      <c r="S115" s="52"/>
      <c r="T115" s="60"/>
      <c r="U115" s="53"/>
      <c r="V115" s="388"/>
      <c r="W115" s="52"/>
      <c r="X115" s="52"/>
      <c r="Y115" s="52"/>
      <c r="Z115" s="387"/>
      <c r="AA115" s="387"/>
      <c r="AB115" s="387"/>
      <c r="AC115" s="387"/>
      <c r="AD115" s="387"/>
      <c r="AE115" s="387"/>
    </row>
    <row r="116" spans="1:31" s="489" customFormat="1" ht="78.400000000000006" customHeight="1">
      <c r="A116" s="78" t="s">
        <v>3098</v>
      </c>
      <c r="B116" s="79"/>
      <c r="C116" s="79"/>
      <c r="D116" s="75" t="s">
        <v>1759</v>
      </c>
      <c r="E116" s="80">
        <v>1</v>
      </c>
      <c r="F116" s="80">
        <v>19.8</v>
      </c>
      <c r="G116" s="79" t="s">
        <v>929</v>
      </c>
      <c r="H116" s="80" t="s">
        <v>2994</v>
      </c>
      <c r="I116" s="80" t="s">
        <v>3117</v>
      </c>
      <c r="J116" s="80" t="s">
        <v>3117</v>
      </c>
      <c r="K116" s="80" t="s">
        <v>327</v>
      </c>
      <c r="L116" s="80">
        <v>19.8</v>
      </c>
      <c r="M116" s="80"/>
      <c r="N116" s="80" t="s">
        <v>2994</v>
      </c>
      <c r="O116" s="81" t="s">
        <v>327</v>
      </c>
      <c r="P116" s="80">
        <v>12400</v>
      </c>
      <c r="Q116" s="82">
        <v>13835</v>
      </c>
      <c r="R116" s="101"/>
      <c r="S116" s="52"/>
      <c r="T116" s="60"/>
      <c r="U116" s="53"/>
      <c r="V116" s="388"/>
      <c r="W116" s="52"/>
      <c r="X116" s="52"/>
      <c r="Y116" s="52"/>
      <c r="Z116" s="387"/>
      <c r="AA116" s="387"/>
      <c r="AB116" s="387"/>
      <c r="AC116" s="387"/>
      <c r="AD116" s="387"/>
      <c r="AE116" s="387"/>
    </row>
    <row r="117" spans="1:31" s="489" customFormat="1" ht="78.400000000000006" customHeight="1">
      <c r="A117" s="78" t="s">
        <v>3101</v>
      </c>
      <c r="B117" s="79"/>
      <c r="C117" s="79"/>
      <c r="D117" s="75" t="s">
        <v>1759</v>
      </c>
      <c r="E117" s="80">
        <v>1</v>
      </c>
      <c r="F117" s="80">
        <v>20</v>
      </c>
      <c r="G117" s="79" t="s">
        <v>929</v>
      </c>
      <c r="H117" s="80" t="s">
        <v>2994</v>
      </c>
      <c r="I117" s="80" t="s">
        <v>3118</v>
      </c>
      <c r="J117" s="80" t="s">
        <v>3118</v>
      </c>
      <c r="K117" s="80" t="s">
        <v>327</v>
      </c>
      <c r="L117" s="80">
        <v>20</v>
      </c>
      <c r="M117" s="80"/>
      <c r="N117" s="80" t="s">
        <v>2994</v>
      </c>
      <c r="O117" s="81" t="s">
        <v>327</v>
      </c>
      <c r="P117" s="80">
        <v>10585</v>
      </c>
      <c r="Q117" s="82">
        <v>11810</v>
      </c>
      <c r="R117" s="101"/>
      <c r="S117" s="52"/>
      <c r="T117" s="60"/>
      <c r="U117" s="53"/>
      <c r="V117" s="388"/>
      <c r="W117" s="52"/>
      <c r="X117" s="52"/>
      <c r="Y117" s="52"/>
      <c r="Z117" s="387"/>
      <c r="AA117" s="387"/>
      <c r="AB117" s="387"/>
      <c r="AC117" s="387"/>
      <c r="AD117" s="387"/>
      <c r="AE117" s="387"/>
    </row>
    <row r="118" spans="1:31" s="489" customFormat="1" ht="78.400000000000006" customHeight="1">
      <c r="A118" s="78" t="s">
        <v>3103</v>
      </c>
      <c r="B118" s="79"/>
      <c r="C118" s="79"/>
      <c r="D118" s="75" t="s">
        <v>1759</v>
      </c>
      <c r="E118" s="80">
        <v>1</v>
      </c>
      <c r="F118" s="80">
        <v>8</v>
      </c>
      <c r="G118" s="79" t="s">
        <v>929</v>
      </c>
      <c r="H118" s="80" t="s">
        <v>2994</v>
      </c>
      <c r="I118" s="80" t="s">
        <v>3119</v>
      </c>
      <c r="J118" s="80" t="s">
        <v>3119</v>
      </c>
      <c r="K118" s="80" t="s">
        <v>327</v>
      </c>
      <c r="L118" s="80">
        <v>8</v>
      </c>
      <c r="M118" s="80"/>
      <c r="N118" s="80" t="s">
        <v>2994</v>
      </c>
      <c r="O118" s="81" t="s">
        <v>327</v>
      </c>
      <c r="P118" s="80">
        <v>4960</v>
      </c>
      <c r="Q118" s="82">
        <v>5535</v>
      </c>
      <c r="R118" s="101"/>
      <c r="S118" s="52"/>
      <c r="T118" s="60"/>
      <c r="U118" s="53"/>
      <c r="V118" s="388"/>
      <c r="W118" s="52"/>
      <c r="X118" s="52"/>
      <c r="Y118" s="52"/>
      <c r="Z118" s="387"/>
      <c r="AA118" s="387"/>
      <c r="AB118" s="387"/>
      <c r="AC118" s="387"/>
      <c r="AD118" s="387"/>
      <c r="AE118" s="387"/>
    </row>
    <row r="119" spans="1:31" s="489" customFormat="1" ht="78.400000000000006" customHeight="1">
      <c r="A119" s="207" t="s">
        <v>2996</v>
      </c>
      <c r="B119" s="153"/>
      <c r="C119" s="153"/>
      <c r="D119" s="288" t="s">
        <v>1759</v>
      </c>
      <c r="E119" s="288">
        <v>1</v>
      </c>
      <c r="F119" s="288">
        <v>12.5</v>
      </c>
      <c r="G119" s="153" t="s">
        <v>929</v>
      </c>
      <c r="H119" s="288" t="s">
        <v>2994</v>
      </c>
      <c r="I119" s="288" t="s">
        <v>3120</v>
      </c>
      <c r="J119" s="288" t="s">
        <v>3120</v>
      </c>
      <c r="K119" s="288" t="s">
        <v>327</v>
      </c>
      <c r="L119" s="288">
        <v>12.5</v>
      </c>
      <c r="M119" s="288"/>
      <c r="N119" s="80" t="s">
        <v>2994</v>
      </c>
      <c r="O119" s="81" t="s">
        <v>327</v>
      </c>
      <c r="P119" s="288">
        <v>7530</v>
      </c>
      <c r="Q119" s="290">
        <v>8405</v>
      </c>
      <c r="R119" s="101"/>
      <c r="S119" s="52"/>
      <c r="T119" s="60"/>
      <c r="U119" s="53"/>
      <c r="V119" s="388"/>
      <c r="W119" s="52"/>
      <c r="X119" s="52"/>
      <c r="Y119" s="52"/>
      <c r="Z119" s="387"/>
      <c r="AA119" s="387"/>
      <c r="AB119" s="387"/>
      <c r="AC119" s="387"/>
      <c r="AD119" s="387"/>
      <c r="AE119" s="387"/>
    </row>
    <row r="120" spans="1:31" ht="136.5" customHeight="1">
      <c r="A120" s="2217" t="s">
        <v>3121</v>
      </c>
      <c r="B120" s="2217"/>
      <c r="C120" s="2217"/>
      <c r="D120" s="2217"/>
      <c r="E120" s="2217"/>
      <c r="F120" s="2217"/>
      <c r="G120" s="2217"/>
      <c r="H120" s="2217"/>
      <c r="I120" s="2217"/>
      <c r="J120" s="2217"/>
      <c r="K120" s="2217"/>
      <c r="L120" s="2217"/>
      <c r="M120" s="2217"/>
      <c r="N120" s="2217"/>
      <c r="O120" s="2217"/>
      <c r="P120" s="2217"/>
      <c r="Q120" s="2217"/>
      <c r="W120" s="52"/>
      <c r="X120" s="52"/>
      <c r="Y120" s="52"/>
    </row>
    <row r="121" spans="1:31" ht="14.25" customHeight="1">
      <c r="A121" s="385"/>
      <c r="D121" s="385"/>
      <c r="E121" s="385"/>
      <c r="F121" s="385"/>
      <c r="G121" s="385"/>
      <c r="H121" s="385"/>
      <c r="I121" s="385"/>
      <c r="J121" s="385"/>
      <c r="K121" s="385"/>
      <c r="L121" s="385"/>
      <c r="M121" s="385"/>
      <c r="N121" s="70"/>
      <c r="O121" s="70"/>
      <c r="P121" s="70"/>
      <c r="Q121" s="70"/>
      <c r="W121" s="52"/>
      <c r="X121" s="52"/>
      <c r="Y121" s="52"/>
    </row>
    <row r="122" spans="1:31" ht="14.25" customHeight="1">
      <c r="A122" s="385"/>
      <c r="D122" s="385"/>
      <c r="E122" s="385"/>
      <c r="F122" s="385"/>
      <c r="G122" s="385"/>
      <c r="H122" s="385"/>
      <c r="I122" s="385"/>
      <c r="J122" s="385"/>
      <c r="K122" s="385"/>
      <c r="L122" s="385"/>
      <c r="M122" s="385"/>
      <c r="N122" s="70"/>
      <c r="O122" s="70"/>
      <c r="P122" s="70"/>
      <c r="Q122" s="70"/>
      <c r="W122" s="52"/>
      <c r="X122" s="52"/>
      <c r="Y122" s="52"/>
    </row>
    <row r="123" spans="1:31" ht="14.25" customHeight="1">
      <c r="A123" s="385"/>
      <c r="D123" s="385"/>
      <c r="E123" s="385"/>
      <c r="F123" s="385"/>
      <c r="G123" s="385"/>
      <c r="H123" s="385"/>
      <c r="I123" s="385"/>
      <c r="J123" s="385"/>
      <c r="K123" s="385"/>
      <c r="L123" s="385"/>
      <c r="M123" s="385"/>
      <c r="N123" s="70"/>
      <c r="O123" s="70"/>
      <c r="P123" s="70"/>
      <c r="Q123" s="70"/>
      <c r="W123" s="52"/>
      <c r="X123" s="52"/>
      <c r="Y123" s="52"/>
    </row>
    <row r="124" spans="1:31" ht="14.25" customHeight="1">
      <c r="A124" s="385"/>
      <c r="D124" s="385"/>
      <c r="E124" s="385"/>
      <c r="F124" s="385"/>
      <c r="G124" s="385"/>
      <c r="H124" s="385"/>
      <c r="I124" s="385"/>
      <c r="J124" s="385"/>
      <c r="K124" s="385"/>
      <c r="L124" s="385"/>
      <c r="M124" s="385"/>
      <c r="N124" s="70"/>
      <c r="O124" s="70"/>
      <c r="P124" s="70"/>
      <c r="Q124" s="70"/>
      <c r="W124" s="52"/>
      <c r="X124" s="52"/>
      <c r="Y124" s="52"/>
    </row>
    <row r="125" spans="1:31" ht="14.25" customHeight="1">
      <c r="A125" s="385"/>
      <c r="D125" s="385"/>
      <c r="E125" s="385"/>
      <c r="F125" s="385"/>
      <c r="G125" s="385"/>
      <c r="H125" s="385"/>
      <c r="I125" s="385"/>
      <c r="J125" s="385"/>
      <c r="K125" s="385"/>
      <c r="L125" s="385"/>
      <c r="M125" s="385"/>
      <c r="N125" s="70"/>
      <c r="O125" s="70"/>
      <c r="P125" s="70"/>
      <c r="Q125" s="70"/>
      <c r="W125" s="52"/>
      <c r="X125" s="52"/>
      <c r="Y125" s="52"/>
    </row>
    <row r="126" spans="1:31" ht="14.25" customHeight="1">
      <c r="A126" s="385"/>
      <c r="D126" s="385"/>
      <c r="E126" s="385"/>
      <c r="F126" s="385"/>
      <c r="G126" s="385"/>
      <c r="H126" s="385"/>
      <c r="I126" s="385"/>
      <c r="J126" s="385"/>
      <c r="K126" s="385"/>
      <c r="L126" s="385"/>
      <c r="M126" s="385"/>
      <c r="N126" s="70"/>
      <c r="O126" s="70"/>
      <c r="P126" s="70"/>
      <c r="Q126" s="70"/>
      <c r="W126" s="52"/>
      <c r="X126" s="52"/>
      <c r="Y126" s="52"/>
    </row>
    <row r="127" spans="1:31" ht="14.25" customHeight="1">
      <c r="A127" s="385"/>
      <c r="D127" s="385"/>
      <c r="E127" s="385"/>
      <c r="F127" s="385"/>
      <c r="G127" s="385"/>
      <c r="H127" s="385"/>
      <c r="I127" s="385"/>
      <c r="J127" s="385"/>
      <c r="K127" s="385"/>
      <c r="L127" s="385"/>
      <c r="M127" s="385"/>
      <c r="N127" s="70"/>
      <c r="O127" s="70"/>
      <c r="P127" s="70"/>
      <c r="Q127" s="70"/>
      <c r="W127" s="52"/>
      <c r="X127" s="52"/>
      <c r="Y127" s="52"/>
    </row>
    <row r="128" spans="1:31" ht="14.25" customHeight="1">
      <c r="A128" s="385"/>
      <c r="D128" s="385"/>
      <c r="E128" s="385"/>
      <c r="F128" s="385"/>
      <c r="G128" s="385"/>
      <c r="H128" s="385"/>
      <c r="I128" s="385"/>
      <c r="J128" s="385"/>
      <c r="K128" s="385"/>
      <c r="L128" s="385"/>
      <c r="M128" s="385"/>
      <c r="N128" s="70"/>
      <c r="O128" s="70"/>
      <c r="P128" s="70"/>
      <c r="Q128" s="70"/>
      <c r="W128" s="52"/>
      <c r="X128" s="52"/>
      <c r="Y128" s="52"/>
    </row>
    <row r="129" spans="1:25" ht="14.25" customHeight="1">
      <c r="A129" s="385"/>
      <c r="D129" s="385"/>
      <c r="E129" s="385"/>
      <c r="F129" s="385"/>
      <c r="G129" s="385"/>
      <c r="H129" s="385"/>
      <c r="I129" s="385"/>
      <c r="J129" s="385"/>
      <c r="K129" s="385"/>
      <c r="L129" s="385"/>
      <c r="M129" s="385"/>
      <c r="N129" s="70"/>
      <c r="O129" s="70"/>
      <c r="P129" s="70"/>
      <c r="Q129" s="70"/>
      <c r="W129" s="52"/>
      <c r="X129" s="52"/>
      <c r="Y129" s="52"/>
    </row>
    <row r="130" spans="1:25" ht="14.25" customHeight="1">
      <c r="A130" s="385"/>
      <c r="D130" s="385"/>
      <c r="E130" s="385"/>
      <c r="F130" s="385"/>
      <c r="G130" s="385"/>
      <c r="H130" s="385"/>
      <c r="I130" s="385"/>
      <c r="J130" s="385"/>
      <c r="K130" s="385"/>
      <c r="L130" s="385"/>
      <c r="M130" s="385"/>
      <c r="N130" s="70"/>
      <c r="O130" s="70"/>
      <c r="P130" s="70"/>
      <c r="Q130" s="70"/>
      <c r="W130" s="52"/>
      <c r="X130" s="52"/>
      <c r="Y130" s="52"/>
    </row>
    <row r="131" spans="1:25" ht="14.25" customHeight="1">
      <c r="A131" s="385"/>
      <c r="D131" s="385"/>
      <c r="E131" s="385"/>
      <c r="F131" s="385"/>
      <c r="G131" s="385"/>
      <c r="H131" s="385"/>
      <c r="I131" s="385"/>
      <c r="J131" s="385"/>
      <c r="K131" s="385"/>
      <c r="L131" s="385"/>
      <c r="M131" s="385"/>
      <c r="N131" s="70"/>
      <c r="O131" s="70"/>
      <c r="P131" s="70"/>
      <c r="Q131" s="70"/>
      <c r="W131" s="52"/>
      <c r="X131" s="52"/>
      <c r="Y131" s="52"/>
    </row>
    <row r="132" spans="1:25" ht="14.25" customHeight="1">
      <c r="A132" s="385"/>
      <c r="D132" s="385"/>
      <c r="E132" s="385"/>
      <c r="F132" s="385"/>
      <c r="G132" s="385"/>
      <c r="H132" s="385"/>
      <c r="I132" s="385"/>
      <c r="J132" s="385"/>
      <c r="K132" s="385"/>
      <c r="L132" s="385"/>
      <c r="M132" s="385"/>
      <c r="N132" s="70"/>
      <c r="O132" s="70"/>
      <c r="P132" s="70"/>
      <c r="Q132" s="70"/>
      <c r="W132" s="52"/>
      <c r="X132" s="52"/>
      <c r="Y132" s="52"/>
    </row>
    <row r="133" spans="1:25" ht="14.25" customHeight="1">
      <c r="A133" s="385"/>
      <c r="D133" s="385"/>
      <c r="E133" s="385"/>
      <c r="F133" s="385"/>
      <c r="G133" s="385"/>
      <c r="H133" s="385"/>
      <c r="I133" s="385"/>
      <c r="J133" s="385"/>
      <c r="K133" s="385"/>
      <c r="L133" s="385"/>
      <c r="M133" s="385"/>
      <c r="N133" s="70"/>
      <c r="O133" s="70"/>
      <c r="P133" s="70"/>
      <c r="Q133" s="70"/>
      <c r="W133" s="52"/>
      <c r="X133" s="52"/>
      <c r="Y133" s="52"/>
    </row>
    <row r="134" spans="1:25" ht="14.25" customHeight="1">
      <c r="A134" s="385"/>
      <c r="D134" s="385"/>
      <c r="E134" s="385"/>
      <c r="F134" s="385"/>
      <c r="G134" s="385"/>
      <c r="H134" s="385"/>
      <c r="I134" s="385"/>
      <c r="J134" s="385"/>
      <c r="K134" s="385"/>
      <c r="L134" s="385"/>
      <c r="M134" s="385"/>
      <c r="N134" s="70"/>
      <c r="O134" s="70"/>
      <c r="P134" s="70"/>
      <c r="Q134" s="70"/>
      <c r="W134" s="52"/>
      <c r="X134" s="52"/>
      <c r="Y134" s="52"/>
    </row>
    <row r="135" spans="1:25" ht="14.25" customHeight="1">
      <c r="A135" s="385"/>
      <c r="D135" s="385"/>
      <c r="E135" s="385"/>
      <c r="F135" s="385"/>
      <c r="G135" s="385"/>
      <c r="H135" s="385"/>
      <c r="I135" s="385"/>
      <c r="J135" s="385"/>
      <c r="K135" s="385"/>
      <c r="L135" s="385"/>
      <c r="M135" s="385"/>
      <c r="N135" s="70"/>
      <c r="O135" s="70"/>
      <c r="P135" s="70"/>
      <c r="Q135" s="70"/>
      <c r="W135" s="52"/>
      <c r="X135" s="52"/>
      <c r="Y135" s="52"/>
    </row>
    <row r="136" spans="1:25" ht="14.25" customHeight="1">
      <c r="A136" s="385"/>
      <c r="D136" s="385"/>
      <c r="E136" s="385"/>
      <c r="F136" s="385"/>
      <c r="G136" s="385"/>
      <c r="H136" s="385"/>
      <c r="I136" s="385"/>
      <c r="J136" s="385"/>
      <c r="K136" s="385"/>
      <c r="L136" s="385"/>
      <c r="M136" s="385"/>
      <c r="N136" s="70"/>
      <c r="O136" s="70"/>
      <c r="P136" s="70"/>
      <c r="Q136" s="70"/>
      <c r="W136" s="52"/>
      <c r="X136" s="52"/>
      <c r="Y136" s="52"/>
    </row>
    <row r="137" spans="1:25" ht="14.25" customHeight="1">
      <c r="A137" s="385"/>
      <c r="D137" s="385"/>
      <c r="E137" s="385"/>
      <c r="F137" s="385"/>
      <c r="G137" s="385"/>
      <c r="H137" s="385"/>
      <c r="I137" s="385"/>
      <c r="J137" s="385"/>
      <c r="K137" s="385"/>
      <c r="L137" s="385"/>
      <c r="M137" s="385"/>
      <c r="N137" s="70"/>
      <c r="O137" s="70"/>
      <c r="P137" s="70"/>
      <c r="Q137" s="70"/>
      <c r="U137" s="387"/>
      <c r="V137" s="387"/>
      <c r="W137" s="52"/>
      <c r="X137" s="52"/>
      <c r="Y137" s="52"/>
    </row>
    <row r="138" spans="1:25" ht="14.25" customHeight="1">
      <c r="A138" s="385"/>
      <c r="D138" s="385"/>
      <c r="E138" s="385"/>
      <c r="F138" s="385"/>
      <c r="G138" s="385"/>
      <c r="H138" s="385"/>
      <c r="I138" s="385"/>
      <c r="J138" s="385"/>
      <c r="K138" s="385"/>
      <c r="L138" s="385"/>
      <c r="M138" s="385"/>
      <c r="N138" s="70"/>
      <c r="O138" s="70"/>
      <c r="P138" s="70"/>
      <c r="Q138" s="70"/>
      <c r="U138" s="387"/>
      <c r="V138" s="387"/>
      <c r="W138" s="52"/>
      <c r="X138" s="52"/>
      <c r="Y138" s="52"/>
    </row>
    <row r="139" spans="1:25" ht="14.25" customHeight="1">
      <c r="A139" s="385"/>
      <c r="D139" s="385"/>
      <c r="E139" s="385"/>
      <c r="F139" s="385"/>
      <c r="G139" s="385"/>
      <c r="H139" s="385"/>
      <c r="I139" s="385"/>
      <c r="J139" s="385"/>
      <c r="K139" s="385"/>
      <c r="L139" s="385"/>
      <c r="M139" s="385"/>
      <c r="N139" s="70"/>
      <c r="O139" s="70"/>
      <c r="P139" s="70"/>
      <c r="Q139" s="70"/>
      <c r="U139" s="387"/>
      <c r="V139" s="387"/>
      <c r="W139" s="52"/>
      <c r="X139" s="52"/>
      <c r="Y139" s="52"/>
    </row>
    <row r="140" spans="1:25" ht="14.25" customHeight="1">
      <c r="A140" s="385"/>
      <c r="D140" s="385"/>
      <c r="E140" s="385"/>
      <c r="F140" s="385"/>
      <c r="G140" s="385"/>
      <c r="H140" s="385"/>
      <c r="I140" s="385"/>
      <c r="J140" s="385"/>
      <c r="K140" s="385"/>
      <c r="L140" s="385"/>
      <c r="M140" s="385"/>
      <c r="N140" s="70"/>
      <c r="O140" s="70"/>
      <c r="P140" s="70"/>
      <c r="Q140" s="70"/>
      <c r="U140" s="387"/>
      <c r="V140" s="387"/>
      <c r="W140" s="52"/>
      <c r="X140" s="52"/>
      <c r="Y140" s="52"/>
    </row>
    <row r="141" spans="1:25" ht="14.25" customHeight="1">
      <c r="A141" s="385"/>
      <c r="D141" s="385"/>
      <c r="E141" s="385"/>
      <c r="F141" s="385"/>
      <c r="G141" s="385"/>
      <c r="H141" s="385"/>
      <c r="I141" s="385"/>
      <c r="J141" s="385"/>
      <c r="K141" s="385"/>
      <c r="L141" s="385"/>
      <c r="M141" s="385"/>
      <c r="N141" s="70"/>
      <c r="O141" s="70"/>
      <c r="P141" s="70"/>
      <c r="Q141" s="70"/>
      <c r="U141" s="387"/>
      <c r="V141" s="387"/>
      <c r="W141" s="52"/>
      <c r="X141" s="52"/>
      <c r="Y141" s="52"/>
    </row>
    <row r="142" spans="1:25" ht="14.25" customHeight="1">
      <c r="A142" s="385"/>
      <c r="D142" s="385"/>
      <c r="E142" s="385"/>
      <c r="F142" s="385"/>
      <c r="G142" s="385"/>
      <c r="H142" s="385"/>
      <c r="I142" s="385"/>
      <c r="J142" s="385"/>
      <c r="K142" s="385"/>
      <c r="L142" s="385"/>
      <c r="M142" s="385"/>
      <c r="N142" s="70"/>
      <c r="O142" s="70"/>
      <c r="P142" s="70"/>
      <c r="Q142" s="70"/>
      <c r="U142" s="387"/>
      <c r="V142" s="387"/>
      <c r="W142" s="52"/>
      <c r="X142" s="52"/>
      <c r="Y142" s="52"/>
    </row>
    <row r="143" spans="1:25" ht="14.25" customHeight="1">
      <c r="A143" s="385"/>
      <c r="D143" s="385"/>
      <c r="E143" s="385"/>
      <c r="F143" s="385"/>
      <c r="G143" s="385"/>
      <c r="H143" s="385"/>
      <c r="I143" s="385"/>
      <c r="J143" s="385"/>
      <c r="K143" s="385"/>
      <c r="L143" s="385"/>
      <c r="M143" s="385"/>
      <c r="N143" s="70"/>
      <c r="O143" s="70"/>
      <c r="P143" s="70"/>
      <c r="Q143" s="70"/>
      <c r="U143" s="387"/>
      <c r="V143" s="387"/>
      <c r="W143" s="52"/>
      <c r="X143" s="52"/>
      <c r="Y143" s="52"/>
    </row>
    <row r="144" spans="1:25" ht="14.25" customHeight="1">
      <c r="A144" s="385"/>
      <c r="D144" s="385"/>
      <c r="E144" s="385"/>
      <c r="F144" s="385"/>
      <c r="G144" s="385"/>
      <c r="H144" s="385"/>
      <c r="I144" s="385"/>
      <c r="J144" s="385"/>
      <c r="K144" s="385"/>
      <c r="L144" s="385"/>
      <c r="M144" s="385"/>
      <c r="N144" s="70"/>
      <c r="O144" s="70"/>
      <c r="P144" s="70"/>
      <c r="Q144" s="70"/>
      <c r="U144" s="387"/>
      <c r="V144" s="387"/>
      <c r="W144" s="52"/>
      <c r="X144" s="52"/>
      <c r="Y144" s="52"/>
    </row>
    <row r="145" spans="1:25" ht="14.25" customHeight="1">
      <c r="A145" s="385"/>
      <c r="D145" s="385"/>
      <c r="E145" s="385"/>
      <c r="F145" s="385"/>
      <c r="G145" s="385"/>
      <c r="H145" s="385"/>
      <c r="I145" s="385"/>
      <c r="J145" s="385"/>
      <c r="K145" s="385"/>
      <c r="L145" s="385"/>
      <c r="M145" s="385"/>
      <c r="N145" s="70"/>
      <c r="O145" s="70"/>
      <c r="P145" s="70"/>
      <c r="Q145" s="70"/>
      <c r="U145" s="387"/>
      <c r="V145" s="387"/>
      <c r="W145" s="52"/>
      <c r="X145" s="52"/>
      <c r="Y145" s="52"/>
    </row>
    <row r="146" spans="1:25" ht="14.25" customHeight="1">
      <c r="A146" s="385"/>
      <c r="D146" s="385"/>
      <c r="E146" s="385"/>
      <c r="F146" s="385"/>
      <c r="G146" s="385"/>
      <c r="H146" s="385"/>
      <c r="I146" s="385"/>
      <c r="J146" s="385"/>
      <c r="K146" s="385"/>
      <c r="L146" s="385"/>
      <c r="M146" s="385"/>
      <c r="N146" s="70"/>
      <c r="O146" s="70"/>
      <c r="P146" s="70"/>
      <c r="Q146" s="70"/>
      <c r="U146" s="387"/>
      <c r="V146" s="387"/>
      <c r="W146" s="52"/>
      <c r="X146" s="52"/>
      <c r="Y146" s="52"/>
    </row>
    <row r="147" spans="1:25" ht="14.25" customHeight="1">
      <c r="A147" s="385"/>
      <c r="D147" s="385"/>
      <c r="E147" s="385"/>
      <c r="F147" s="385"/>
      <c r="G147" s="385"/>
      <c r="H147" s="385"/>
      <c r="I147" s="385"/>
      <c r="J147" s="385"/>
      <c r="K147" s="385"/>
      <c r="L147" s="385"/>
      <c r="M147" s="385"/>
      <c r="N147" s="70"/>
      <c r="O147" s="70"/>
      <c r="P147" s="70"/>
      <c r="Q147" s="70"/>
      <c r="U147" s="387"/>
      <c r="V147" s="387"/>
      <c r="W147" s="52"/>
      <c r="X147" s="52"/>
      <c r="Y147" s="52"/>
    </row>
    <row r="148" spans="1:25" ht="14.25" customHeight="1">
      <c r="A148" s="385"/>
      <c r="D148" s="385"/>
      <c r="E148" s="385"/>
      <c r="F148" s="385"/>
      <c r="G148" s="385"/>
      <c r="H148" s="385"/>
      <c r="I148" s="385"/>
      <c r="J148" s="385"/>
      <c r="K148" s="385"/>
      <c r="L148" s="385"/>
      <c r="M148" s="385"/>
      <c r="N148" s="70"/>
      <c r="O148" s="70"/>
      <c r="P148" s="70"/>
      <c r="Q148" s="70"/>
      <c r="U148" s="387"/>
      <c r="V148" s="387"/>
      <c r="W148" s="52"/>
      <c r="X148" s="52"/>
      <c r="Y148" s="52"/>
    </row>
    <row r="149" spans="1:25" ht="14.25" customHeight="1">
      <c r="A149" s="385"/>
      <c r="D149" s="385"/>
      <c r="E149" s="385"/>
      <c r="F149" s="385"/>
      <c r="G149" s="385"/>
      <c r="H149" s="385"/>
      <c r="I149" s="385"/>
      <c r="J149" s="385"/>
      <c r="K149" s="385"/>
      <c r="L149" s="385"/>
      <c r="M149" s="385"/>
      <c r="N149" s="70"/>
      <c r="O149" s="70"/>
      <c r="P149" s="70"/>
      <c r="Q149" s="70"/>
      <c r="U149" s="387"/>
      <c r="V149" s="387"/>
      <c r="W149" s="52"/>
      <c r="X149" s="52"/>
      <c r="Y149" s="52"/>
    </row>
    <row r="150" spans="1:25" s="386" customFormat="1" ht="14.25" customHeight="1">
      <c r="A150" s="385"/>
      <c r="B150" s="121"/>
      <c r="C150" s="121"/>
      <c r="D150" s="385"/>
      <c r="E150" s="385"/>
      <c r="F150" s="385"/>
      <c r="G150" s="385"/>
      <c r="H150" s="385"/>
      <c r="I150" s="385"/>
      <c r="J150" s="385"/>
      <c r="K150" s="385"/>
      <c r="L150" s="385"/>
      <c r="M150" s="385"/>
      <c r="N150" s="70"/>
      <c r="O150" s="70"/>
      <c r="P150" s="70"/>
      <c r="Q150" s="70"/>
      <c r="R150" s="52"/>
      <c r="S150" s="52"/>
      <c r="T150" s="60"/>
      <c r="W150" s="52"/>
      <c r="X150" s="52"/>
      <c r="Y150" s="52"/>
    </row>
    <row r="151" spans="1:25" s="386" customFormat="1" ht="14.25" customHeight="1">
      <c r="A151" s="385"/>
      <c r="B151" s="121"/>
      <c r="C151" s="121"/>
      <c r="D151" s="385"/>
      <c r="E151" s="385"/>
      <c r="F151" s="385"/>
      <c r="G151" s="385"/>
      <c r="H151" s="385"/>
      <c r="I151" s="385"/>
      <c r="J151" s="385"/>
      <c r="K151" s="385"/>
      <c r="L151" s="385"/>
      <c r="M151" s="385"/>
      <c r="N151" s="70"/>
      <c r="O151" s="70"/>
      <c r="P151" s="70"/>
      <c r="Q151" s="70"/>
      <c r="R151" s="52"/>
      <c r="S151" s="52"/>
      <c r="T151" s="60"/>
      <c r="W151" s="52"/>
      <c r="X151" s="52"/>
      <c r="Y151" s="52"/>
    </row>
    <row r="152" spans="1:25" s="386" customFormat="1" ht="14.25" customHeight="1">
      <c r="A152" s="385"/>
      <c r="B152" s="121"/>
      <c r="C152" s="121"/>
      <c r="D152" s="385"/>
      <c r="E152" s="385"/>
      <c r="F152" s="385"/>
      <c r="G152" s="385"/>
      <c r="H152" s="385"/>
      <c r="I152" s="385"/>
      <c r="J152" s="385"/>
      <c r="K152" s="385"/>
      <c r="L152" s="385"/>
      <c r="M152" s="385"/>
      <c r="N152" s="70"/>
      <c r="O152" s="70"/>
      <c r="P152" s="70"/>
      <c r="Q152" s="70"/>
      <c r="R152" s="52"/>
      <c r="S152" s="52"/>
      <c r="T152" s="60"/>
      <c r="W152" s="52"/>
      <c r="X152" s="52"/>
      <c r="Y152" s="52"/>
    </row>
    <row r="153" spans="1:25" s="386" customFormat="1" ht="14.25" customHeight="1">
      <c r="A153" s="385"/>
      <c r="B153" s="121"/>
      <c r="C153" s="121"/>
      <c r="D153" s="385"/>
      <c r="E153" s="385"/>
      <c r="F153" s="385"/>
      <c r="G153" s="385"/>
      <c r="H153" s="385"/>
      <c r="I153" s="385"/>
      <c r="J153" s="385"/>
      <c r="K153" s="385"/>
      <c r="L153" s="385"/>
      <c r="M153" s="385"/>
      <c r="N153" s="70"/>
      <c r="O153" s="70"/>
      <c r="P153" s="70"/>
      <c r="Q153" s="70"/>
      <c r="R153" s="52"/>
      <c r="S153" s="52"/>
      <c r="T153" s="60"/>
      <c r="W153" s="52"/>
      <c r="X153" s="52"/>
      <c r="Y153" s="52"/>
    </row>
    <row r="154" spans="1:25" s="386" customFormat="1" ht="14.25" customHeight="1">
      <c r="A154" s="385"/>
      <c r="B154" s="121"/>
      <c r="C154" s="121"/>
      <c r="D154" s="385"/>
      <c r="E154" s="385"/>
      <c r="F154" s="385"/>
      <c r="G154" s="385"/>
      <c r="H154" s="385"/>
      <c r="I154" s="385"/>
      <c r="J154" s="385"/>
      <c r="K154" s="385"/>
      <c r="L154" s="385"/>
      <c r="M154" s="385"/>
      <c r="N154" s="70"/>
      <c r="O154" s="70"/>
      <c r="P154" s="70"/>
      <c r="Q154" s="70"/>
      <c r="R154" s="52"/>
      <c r="S154" s="52"/>
      <c r="T154" s="60"/>
      <c r="W154" s="52"/>
      <c r="X154" s="52"/>
      <c r="Y154" s="52"/>
    </row>
    <row r="155" spans="1:25" s="386" customFormat="1" ht="14.25" customHeight="1">
      <c r="A155" s="385"/>
      <c r="B155" s="121"/>
      <c r="C155" s="121"/>
      <c r="D155" s="385"/>
      <c r="E155" s="385"/>
      <c r="F155" s="385"/>
      <c r="G155" s="385"/>
      <c r="H155" s="385"/>
      <c r="I155" s="385"/>
      <c r="J155" s="385"/>
      <c r="K155" s="385"/>
      <c r="L155" s="385"/>
      <c r="M155" s="385"/>
      <c r="N155" s="70"/>
      <c r="O155" s="70"/>
      <c r="P155" s="70"/>
      <c r="Q155" s="70"/>
      <c r="R155" s="52"/>
      <c r="S155" s="52"/>
      <c r="T155" s="60"/>
      <c r="W155" s="52"/>
      <c r="X155" s="52"/>
      <c r="Y155" s="52"/>
    </row>
    <row r="156" spans="1:25" s="386" customFormat="1" ht="14.25" customHeight="1">
      <c r="A156" s="385"/>
      <c r="B156" s="121"/>
      <c r="C156" s="121"/>
      <c r="D156" s="385"/>
      <c r="E156" s="385"/>
      <c r="F156" s="385"/>
      <c r="G156" s="385"/>
      <c r="H156" s="385"/>
      <c r="I156" s="385"/>
      <c r="J156" s="385"/>
      <c r="K156" s="385"/>
      <c r="L156" s="385"/>
      <c r="M156" s="385"/>
      <c r="N156" s="70"/>
      <c r="O156" s="70"/>
      <c r="P156" s="70"/>
      <c r="Q156" s="70"/>
      <c r="R156" s="52"/>
      <c r="S156" s="52"/>
      <c r="T156" s="60"/>
      <c r="W156" s="52"/>
      <c r="X156" s="52"/>
      <c r="Y156" s="52"/>
    </row>
    <row r="157" spans="1:25" s="386" customFormat="1" ht="14.25" customHeight="1">
      <c r="A157" s="385"/>
      <c r="B157" s="121"/>
      <c r="C157" s="121"/>
      <c r="D157" s="385"/>
      <c r="E157" s="385"/>
      <c r="F157" s="385"/>
      <c r="G157" s="385"/>
      <c r="H157" s="385"/>
      <c r="I157" s="385"/>
      <c r="J157" s="385"/>
      <c r="K157" s="385"/>
      <c r="L157" s="385"/>
      <c r="M157" s="385"/>
      <c r="N157" s="70"/>
      <c r="O157" s="70"/>
      <c r="P157" s="70"/>
      <c r="Q157" s="70"/>
      <c r="R157" s="52"/>
      <c r="S157" s="52"/>
      <c r="T157" s="60"/>
      <c r="W157" s="52"/>
      <c r="X157" s="52"/>
      <c r="Y157" s="52"/>
    </row>
    <row r="158" spans="1:25" s="386" customFormat="1" ht="14.25" customHeight="1">
      <c r="A158" s="385"/>
      <c r="B158" s="121"/>
      <c r="C158" s="121"/>
      <c r="D158" s="385"/>
      <c r="E158" s="385"/>
      <c r="F158" s="385"/>
      <c r="G158" s="385"/>
      <c r="H158" s="385"/>
      <c r="I158" s="385"/>
      <c r="J158" s="385"/>
      <c r="K158" s="385"/>
      <c r="L158" s="385"/>
      <c r="M158" s="385"/>
      <c r="N158" s="70"/>
      <c r="O158" s="70"/>
      <c r="P158" s="70"/>
      <c r="Q158" s="70"/>
      <c r="R158" s="52"/>
      <c r="S158" s="52"/>
      <c r="T158" s="60"/>
      <c r="W158" s="52"/>
      <c r="X158" s="52"/>
      <c r="Y158" s="52"/>
    </row>
    <row r="159" spans="1:25" s="386" customFormat="1" ht="14.25" customHeight="1">
      <c r="A159" s="385"/>
      <c r="B159" s="121"/>
      <c r="C159" s="121"/>
      <c r="D159" s="385"/>
      <c r="E159" s="385"/>
      <c r="F159" s="385"/>
      <c r="G159" s="385"/>
      <c r="H159" s="385"/>
      <c r="I159" s="385"/>
      <c r="J159" s="385"/>
      <c r="K159" s="385"/>
      <c r="L159" s="385"/>
      <c r="M159" s="385"/>
      <c r="N159" s="70"/>
      <c r="O159" s="70"/>
      <c r="P159" s="70"/>
      <c r="Q159" s="70"/>
      <c r="R159" s="52"/>
      <c r="S159" s="52"/>
      <c r="T159" s="60"/>
      <c r="W159" s="52"/>
      <c r="X159" s="52"/>
      <c r="Y159" s="52"/>
    </row>
    <row r="160" spans="1:25" s="386" customFormat="1" ht="14.25" customHeight="1">
      <c r="A160" s="385"/>
      <c r="B160" s="121"/>
      <c r="C160" s="121"/>
      <c r="D160" s="385"/>
      <c r="E160" s="385"/>
      <c r="F160" s="385"/>
      <c r="G160" s="385"/>
      <c r="H160" s="385"/>
      <c r="I160" s="385"/>
      <c r="J160" s="385"/>
      <c r="K160" s="385"/>
      <c r="L160" s="385"/>
      <c r="M160" s="385"/>
      <c r="N160" s="70"/>
      <c r="O160" s="70"/>
      <c r="P160" s="70"/>
      <c r="Q160" s="70"/>
      <c r="R160" s="52"/>
      <c r="S160" s="52"/>
      <c r="T160" s="60"/>
      <c r="W160" s="52"/>
      <c r="X160" s="52"/>
      <c r="Y160" s="52"/>
    </row>
    <row r="161" spans="1:25" s="386" customFormat="1" ht="14.25" customHeight="1">
      <c r="A161" s="385"/>
      <c r="B161" s="121"/>
      <c r="C161" s="121"/>
      <c r="D161" s="385"/>
      <c r="E161" s="385"/>
      <c r="F161" s="385"/>
      <c r="G161" s="385"/>
      <c r="H161" s="385"/>
      <c r="I161" s="385"/>
      <c r="J161" s="385"/>
      <c r="K161" s="385"/>
      <c r="L161" s="385"/>
      <c r="M161" s="385"/>
      <c r="N161" s="70"/>
      <c r="O161" s="70"/>
      <c r="P161" s="70"/>
      <c r="Q161" s="70"/>
      <c r="R161" s="52"/>
      <c r="S161" s="52"/>
      <c r="T161" s="60"/>
      <c r="W161" s="52"/>
      <c r="X161" s="52"/>
      <c r="Y161" s="52"/>
    </row>
    <row r="162" spans="1:25" s="386" customFormat="1" ht="14.25" customHeight="1">
      <c r="A162" s="385"/>
      <c r="B162" s="121"/>
      <c r="C162" s="121"/>
      <c r="D162" s="385"/>
      <c r="E162" s="385"/>
      <c r="F162" s="385"/>
      <c r="G162" s="385"/>
      <c r="H162" s="385"/>
      <c r="I162" s="385"/>
      <c r="J162" s="385"/>
      <c r="K162" s="385"/>
      <c r="L162" s="385"/>
      <c r="M162" s="385"/>
      <c r="N162" s="70"/>
      <c r="O162" s="70"/>
      <c r="P162" s="70"/>
      <c r="Q162" s="70"/>
      <c r="R162" s="52"/>
      <c r="S162" s="52"/>
      <c r="T162" s="60"/>
      <c r="W162" s="52"/>
      <c r="X162" s="52"/>
      <c r="Y162" s="52"/>
    </row>
    <row r="163" spans="1:25" s="386" customFormat="1" ht="14.25" customHeight="1">
      <c r="A163" s="385"/>
      <c r="B163" s="121"/>
      <c r="C163" s="121"/>
      <c r="D163" s="385"/>
      <c r="E163" s="385"/>
      <c r="F163" s="385"/>
      <c r="G163" s="385"/>
      <c r="H163" s="385"/>
      <c r="I163" s="385"/>
      <c r="J163" s="385"/>
      <c r="K163" s="385"/>
      <c r="L163" s="385"/>
      <c r="M163" s="385"/>
      <c r="N163" s="70"/>
      <c r="O163" s="70"/>
      <c r="P163" s="70"/>
      <c r="Q163" s="70"/>
      <c r="R163" s="52"/>
      <c r="S163" s="52"/>
      <c r="T163" s="60"/>
      <c r="W163" s="52"/>
      <c r="X163" s="52"/>
      <c r="Y163" s="52"/>
    </row>
    <row r="164" spans="1:25" s="386" customFormat="1" ht="14.25" customHeight="1">
      <c r="A164" s="385"/>
      <c r="B164" s="121"/>
      <c r="C164" s="121"/>
      <c r="D164" s="385"/>
      <c r="E164" s="385"/>
      <c r="F164" s="385"/>
      <c r="G164" s="385"/>
      <c r="H164" s="385"/>
      <c r="I164" s="385"/>
      <c r="J164" s="385"/>
      <c r="K164" s="385"/>
      <c r="L164" s="385"/>
      <c r="M164" s="385"/>
      <c r="N164" s="70"/>
      <c r="O164" s="70"/>
      <c r="P164" s="70"/>
      <c r="Q164" s="70"/>
      <c r="R164" s="52"/>
      <c r="S164" s="52"/>
      <c r="T164" s="60"/>
      <c r="W164" s="52"/>
      <c r="X164" s="52"/>
      <c r="Y164" s="52"/>
    </row>
    <row r="165" spans="1:25" s="386" customFormat="1" ht="14.25" customHeight="1">
      <c r="A165" s="385"/>
      <c r="B165" s="121"/>
      <c r="C165" s="121"/>
      <c r="D165" s="385"/>
      <c r="E165" s="385"/>
      <c r="F165" s="385"/>
      <c r="G165" s="385"/>
      <c r="H165" s="385"/>
      <c r="I165" s="385"/>
      <c r="J165" s="385"/>
      <c r="K165" s="385"/>
      <c r="L165" s="385"/>
      <c r="M165" s="385"/>
      <c r="N165" s="70"/>
      <c r="O165" s="70"/>
      <c r="P165" s="70"/>
      <c r="Q165" s="70"/>
      <c r="R165" s="52"/>
      <c r="S165" s="52"/>
      <c r="T165" s="60"/>
      <c r="W165" s="52"/>
      <c r="X165" s="52"/>
      <c r="Y165" s="52"/>
    </row>
    <row r="166" spans="1:25" s="386" customFormat="1" ht="14.25" customHeight="1">
      <c r="A166" s="385"/>
      <c r="B166" s="121"/>
      <c r="C166" s="121"/>
      <c r="D166" s="385"/>
      <c r="E166" s="385"/>
      <c r="F166" s="385"/>
      <c r="G166" s="385"/>
      <c r="H166" s="385"/>
      <c r="I166" s="385"/>
      <c r="J166" s="385"/>
      <c r="K166" s="385"/>
      <c r="L166" s="385"/>
      <c r="M166" s="385"/>
      <c r="N166" s="70"/>
      <c r="O166" s="70"/>
      <c r="P166" s="70"/>
      <c r="Q166" s="70"/>
      <c r="R166" s="52"/>
      <c r="S166" s="52"/>
      <c r="T166" s="60"/>
      <c r="W166" s="52"/>
      <c r="X166" s="52"/>
      <c r="Y166" s="52"/>
    </row>
    <row r="167" spans="1:25" ht="14.25" customHeight="1">
      <c r="A167" s="385"/>
      <c r="D167" s="385"/>
      <c r="E167" s="385"/>
      <c r="F167" s="385"/>
      <c r="G167" s="385"/>
      <c r="H167" s="385"/>
      <c r="I167" s="385"/>
      <c r="J167" s="385"/>
      <c r="K167" s="385"/>
      <c r="L167" s="385"/>
      <c r="M167" s="385"/>
      <c r="N167" s="70"/>
      <c r="O167" s="70"/>
      <c r="P167" s="70"/>
      <c r="Q167" s="70"/>
      <c r="U167" s="387"/>
      <c r="V167" s="387"/>
      <c r="W167" s="52"/>
      <c r="X167" s="52"/>
      <c r="Y167" s="52"/>
    </row>
    <row r="168" spans="1:25" ht="14.25" customHeight="1">
      <c r="A168" s="385"/>
      <c r="D168" s="385"/>
      <c r="E168" s="385"/>
      <c r="F168" s="385"/>
      <c r="G168" s="385"/>
      <c r="H168" s="385"/>
      <c r="I168" s="385"/>
      <c r="J168" s="385"/>
      <c r="K168" s="385"/>
      <c r="L168" s="385"/>
      <c r="M168" s="385"/>
      <c r="N168" s="70"/>
      <c r="O168" s="70"/>
      <c r="P168" s="70"/>
      <c r="Q168" s="70"/>
      <c r="U168" s="387"/>
      <c r="V168" s="387"/>
      <c r="W168" s="52"/>
      <c r="X168" s="52"/>
      <c r="Y168" s="52"/>
    </row>
    <row r="169" spans="1:25" s="387" customFormat="1" ht="14.25" customHeight="1">
      <c r="A169" s="385"/>
      <c r="B169" s="121"/>
      <c r="C169" s="121"/>
      <c r="D169" s="385"/>
      <c r="E169" s="385"/>
      <c r="F169" s="385"/>
      <c r="G169" s="385"/>
      <c r="H169" s="385"/>
      <c r="I169" s="385"/>
      <c r="J169" s="385"/>
      <c r="K169" s="385"/>
      <c r="L169" s="385"/>
      <c r="M169" s="385"/>
      <c r="N169" s="70"/>
      <c r="O169" s="70"/>
      <c r="P169" s="70"/>
      <c r="Q169" s="70"/>
      <c r="T169" s="670"/>
      <c r="W169" s="52"/>
      <c r="X169" s="52"/>
      <c r="Y169" s="52"/>
    </row>
    <row r="170" spans="1:25" s="387" customFormat="1" ht="14.25" customHeight="1">
      <c r="A170" s="385"/>
      <c r="B170" s="121"/>
      <c r="C170" s="121"/>
      <c r="D170" s="385"/>
      <c r="E170" s="385"/>
      <c r="F170" s="385"/>
      <c r="G170" s="385"/>
      <c r="H170" s="385"/>
      <c r="I170" s="385"/>
      <c r="J170" s="385"/>
      <c r="K170" s="385"/>
      <c r="L170" s="385"/>
      <c r="M170" s="385"/>
      <c r="N170" s="70"/>
      <c r="O170" s="70"/>
      <c r="P170" s="70"/>
      <c r="Q170" s="70"/>
      <c r="T170" s="670"/>
      <c r="W170" s="52"/>
      <c r="X170" s="52"/>
      <c r="Y170" s="52"/>
    </row>
    <row r="171" spans="1:25" s="387" customFormat="1" ht="14.25" customHeight="1">
      <c r="A171" s="385"/>
      <c r="B171" s="121"/>
      <c r="C171" s="121"/>
      <c r="D171" s="385"/>
      <c r="E171" s="385"/>
      <c r="F171" s="385"/>
      <c r="G171" s="385"/>
      <c r="H171" s="385"/>
      <c r="I171" s="385"/>
      <c r="J171" s="385"/>
      <c r="K171" s="385"/>
      <c r="L171" s="385"/>
      <c r="M171" s="385"/>
      <c r="N171" s="70"/>
      <c r="O171" s="70"/>
      <c r="P171" s="70"/>
      <c r="Q171" s="70"/>
      <c r="T171" s="670"/>
      <c r="W171" s="52"/>
      <c r="X171" s="52"/>
      <c r="Y171" s="52"/>
    </row>
    <row r="172" spans="1:25" s="387" customFormat="1" ht="14.25" customHeight="1">
      <c r="A172" s="385"/>
      <c r="B172" s="121"/>
      <c r="C172" s="121"/>
      <c r="D172" s="385"/>
      <c r="E172" s="385"/>
      <c r="F172" s="385"/>
      <c r="G172" s="385"/>
      <c r="H172" s="385"/>
      <c r="I172" s="385"/>
      <c r="J172" s="385"/>
      <c r="K172" s="385"/>
      <c r="L172" s="385"/>
      <c r="M172" s="385"/>
      <c r="N172" s="70"/>
      <c r="O172" s="70"/>
      <c r="P172" s="70"/>
      <c r="Q172" s="70"/>
      <c r="T172" s="670"/>
      <c r="W172" s="52"/>
      <c r="X172" s="52"/>
      <c r="Y172" s="52"/>
    </row>
    <row r="173" spans="1:25" s="387" customFormat="1" ht="14.25" customHeight="1">
      <c r="A173" s="385"/>
      <c r="B173" s="121"/>
      <c r="C173" s="121"/>
      <c r="D173" s="385"/>
      <c r="E173" s="385"/>
      <c r="F173" s="385"/>
      <c r="G173" s="385"/>
      <c r="H173" s="385"/>
      <c r="I173" s="385"/>
      <c r="J173" s="385"/>
      <c r="K173" s="385"/>
      <c r="L173" s="385"/>
      <c r="M173" s="385"/>
      <c r="N173" s="70"/>
      <c r="O173" s="70"/>
      <c r="P173" s="70"/>
      <c r="Q173" s="70"/>
      <c r="T173" s="670"/>
      <c r="W173" s="52"/>
      <c r="X173" s="52"/>
      <c r="Y173" s="52"/>
    </row>
    <row r="174" spans="1:25" s="387" customFormat="1" ht="14.25" customHeight="1">
      <c r="A174" s="385"/>
      <c r="B174" s="121"/>
      <c r="C174" s="121"/>
      <c r="D174" s="385"/>
      <c r="E174" s="385"/>
      <c r="F174" s="385"/>
      <c r="G174" s="385"/>
      <c r="H174" s="385"/>
      <c r="I174" s="385"/>
      <c r="J174" s="385"/>
      <c r="K174" s="385"/>
      <c r="L174" s="385"/>
      <c r="M174" s="385"/>
      <c r="N174" s="70"/>
      <c r="O174" s="70"/>
      <c r="P174" s="70"/>
      <c r="Q174" s="70"/>
      <c r="T174" s="670"/>
      <c r="W174" s="52"/>
      <c r="X174" s="52"/>
      <c r="Y174" s="52"/>
    </row>
    <row r="175" spans="1:25" s="387" customFormat="1" ht="14.25" customHeight="1">
      <c r="A175" s="385"/>
      <c r="B175" s="121"/>
      <c r="C175" s="121"/>
      <c r="D175" s="385"/>
      <c r="E175" s="385"/>
      <c r="F175" s="385"/>
      <c r="G175" s="385"/>
      <c r="H175" s="385"/>
      <c r="I175" s="385"/>
      <c r="J175" s="385"/>
      <c r="K175" s="385"/>
      <c r="L175" s="385"/>
      <c r="M175" s="385"/>
      <c r="N175" s="70"/>
      <c r="O175" s="70"/>
      <c r="P175" s="70"/>
      <c r="Q175" s="70"/>
      <c r="T175" s="670"/>
      <c r="W175" s="52"/>
      <c r="X175" s="52"/>
      <c r="Y175" s="52"/>
    </row>
    <row r="176" spans="1:25" s="387" customFormat="1" ht="14.25" customHeight="1">
      <c r="A176" s="385"/>
      <c r="B176" s="121"/>
      <c r="C176" s="121"/>
      <c r="D176" s="385"/>
      <c r="E176" s="385"/>
      <c r="F176" s="385"/>
      <c r="G176" s="385"/>
      <c r="H176" s="385"/>
      <c r="I176" s="385"/>
      <c r="J176" s="385"/>
      <c r="K176" s="385"/>
      <c r="L176" s="385"/>
      <c r="M176" s="385"/>
      <c r="N176" s="70"/>
      <c r="O176" s="70"/>
      <c r="P176" s="70"/>
      <c r="Q176" s="70"/>
      <c r="T176" s="670"/>
      <c r="W176" s="52"/>
      <c r="X176" s="52"/>
      <c r="Y176" s="52"/>
    </row>
    <row r="177" spans="1:25" s="387" customFormat="1" ht="14.25" customHeight="1">
      <c r="A177" s="385"/>
      <c r="B177" s="121"/>
      <c r="C177" s="121"/>
      <c r="D177" s="385"/>
      <c r="E177" s="385"/>
      <c r="F177" s="385"/>
      <c r="G177" s="385"/>
      <c r="H177" s="385"/>
      <c r="I177" s="385"/>
      <c r="J177" s="385"/>
      <c r="K177" s="385"/>
      <c r="L177" s="385"/>
      <c r="M177" s="385"/>
      <c r="N177" s="70"/>
      <c r="O177" s="70"/>
      <c r="P177" s="70"/>
      <c r="Q177" s="70"/>
      <c r="T177" s="670"/>
      <c r="W177" s="52"/>
      <c r="X177" s="52"/>
      <c r="Y177" s="52"/>
    </row>
    <row r="178" spans="1:25" s="387" customFormat="1" ht="14.25" customHeight="1">
      <c r="A178" s="385"/>
      <c r="B178" s="121"/>
      <c r="C178" s="121"/>
      <c r="D178" s="385"/>
      <c r="E178" s="385"/>
      <c r="F178" s="385"/>
      <c r="G178" s="385"/>
      <c r="H178" s="385"/>
      <c r="I178" s="385"/>
      <c r="J178" s="385"/>
      <c r="K178" s="385"/>
      <c r="L178" s="385"/>
      <c r="M178" s="385"/>
      <c r="N178" s="70"/>
      <c r="O178" s="70"/>
      <c r="P178" s="70"/>
      <c r="Q178" s="70"/>
      <c r="T178" s="670"/>
      <c r="W178" s="52"/>
      <c r="X178" s="52"/>
      <c r="Y178" s="52"/>
    </row>
    <row r="179" spans="1:25" s="387" customFormat="1" ht="14.25" customHeight="1">
      <c r="A179" s="385"/>
      <c r="B179" s="121"/>
      <c r="C179" s="121"/>
      <c r="D179" s="385"/>
      <c r="E179" s="385"/>
      <c r="F179" s="385"/>
      <c r="G179" s="385"/>
      <c r="H179" s="385"/>
      <c r="I179" s="385"/>
      <c r="J179" s="385"/>
      <c r="K179" s="385"/>
      <c r="L179" s="385"/>
      <c r="M179" s="385"/>
      <c r="N179" s="70"/>
      <c r="O179" s="70"/>
      <c r="P179" s="70"/>
      <c r="Q179" s="70"/>
      <c r="T179" s="670"/>
      <c r="W179" s="52"/>
      <c r="X179" s="52"/>
      <c r="Y179" s="52"/>
    </row>
    <row r="180" spans="1:25" s="387" customFormat="1" ht="14.25" customHeight="1">
      <c r="A180" s="385"/>
      <c r="B180" s="121"/>
      <c r="C180" s="121"/>
      <c r="D180" s="385"/>
      <c r="E180" s="385"/>
      <c r="F180" s="385"/>
      <c r="G180" s="385"/>
      <c r="H180" s="385"/>
      <c r="I180" s="385"/>
      <c r="J180" s="385"/>
      <c r="K180" s="385"/>
      <c r="L180" s="385"/>
      <c r="M180" s="385"/>
      <c r="N180" s="70"/>
      <c r="O180" s="70"/>
      <c r="P180" s="70"/>
      <c r="Q180" s="70"/>
      <c r="T180" s="670"/>
      <c r="W180" s="52"/>
      <c r="X180" s="52"/>
      <c r="Y180" s="52"/>
    </row>
    <row r="181" spans="1:25" s="387" customFormat="1" ht="14.25" customHeight="1">
      <c r="A181" s="385"/>
      <c r="B181" s="121"/>
      <c r="C181" s="121"/>
      <c r="D181" s="385"/>
      <c r="E181" s="385"/>
      <c r="F181" s="385"/>
      <c r="G181" s="385"/>
      <c r="H181" s="385"/>
      <c r="I181" s="385"/>
      <c r="J181" s="385"/>
      <c r="K181" s="385"/>
      <c r="L181" s="385"/>
      <c r="M181" s="385"/>
      <c r="N181" s="70"/>
      <c r="O181" s="70"/>
      <c r="P181" s="70"/>
      <c r="Q181" s="70"/>
      <c r="T181" s="670"/>
      <c r="W181" s="52"/>
      <c r="X181" s="52"/>
      <c r="Y181" s="52"/>
    </row>
    <row r="182" spans="1:25" s="387" customFormat="1" ht="14.25" customHeight="1">
      <c r="A182" s="385"/>
      <c r="B182" s="121"/>
      <c r="C182" s="121"/>
      <c r="D182" s="385"/>
      <c r="E182" s="385"/>
      <c r="F182" s="385"/>
      <c r="G182" s="385"/>
      <c r="H182" s="385"/>
      <c r="I182" s="385"/>
      <c r="J182" s="385"/>
      <c r="K182" s="385"/>
      <c r="L182" s="385"/>
      <c r="M182" s="385"/>
      <c r="N182" s="70"/>
      <c r="O182" s="70"/>
      <c r="P182" s="70"/>
      <c r="Q182" s="70"/>
      <c r="T182" s="670"/>
      <c r="W182" s="52"/>
      <c r="X182" s="52"/>
      <c r="Y182" s="52"/>
    </row>
    <row r="183" spans="1:25" s="387" customFormat="1" ht="14.25" customHeight="1">
      <c r="A183" s="385"/>
      <c r="B183" s="121"/>
      <c r="C183" s="121"/>
      <c r="D183" s="385"/>
      <c r="E183" s="385"/>
      <c r="F183" s="385"/>
      <c r="G183" s="385"/>
      <c r="H183" s="385"/>
      <c r="I183" s="385"/>
      <c r="J183" s="385"/>
      <c r="K183" s="385"/>
      <c r="L183" s="385"/>
      <c r="M183" s="385"/>
      <c r="N183" s="70"/>
      <c r="O183" s="70"/>
      <c r="P183" s="70"/>
      <c r="Q183" s="70"/>
      <c r="T183" s="670"/>
      <c r="W183" s="52"/>
      <c r="X183" s="52"/>
      <c r="Y183" s="52"/>
    </row>
    <row r="184" spans="1:25" s="387" customFormat="1" ht="14.25" customHeight="1">
      <c r="A184" s="385"/>
      <c r="B184" s="121"/>
      <c r="C184" s="121"/>
      <c r="D184" s="385"/>
      <c r="E184" s="385"/>
      <c r="F184" s="385"/>
      <c r="G184" s="385"/>
      <c r="H184" s="385"/>
      <c r="I184" s="385"/>
      <c r="J184" s="385"/>
      <c r="K184" s="385"/>
      <c r="L184" s="385"/>
      <c r="M184" s="385"/>
      <c r="N184" s="70"/>
      <c r="O184" s="70"/>
      <c r="P184" s="70"/>
      <c r="Q184" s="70"/>
      <c r="T184" s="670"/>
      <c r="W184" s="52"/>
      <c r="X184" s="52"/>
      <c r="Y184" s="52"/>
    </row>
    <row r="185" spans="1:25" s="387" customFormat="1" ht="14.25" customHeight="1">
      <c r="A185" s="385"/>
      <c r="B185" s="121"/>
      <c r="C185" s="121"/>
      <c r="D185" s="385"/>
      <c r="E185" s="385"/>
      <c r="F185" s="385"/>
      <c r="G185" s="385"/>
      <c r="H185" s="385"/>
      <c r="I185" s="385"/>
      <c r="J185" s="385"/>
      <c r="K185" s="385"/>
      <c r="L185" s="385"/>
      <c r="M185" s="385"/>
      <c r="N185" s="70"/>
      <c r="O185" s="70"/>
      <c r="P185" s="70"/>
      <c r="Q185" s="70"/>
      <c r="T185" s="670"/>
      <c r="W185" s="52"/>
      <c r="X185" s="52"/>
      <c r="Y185" s="52"/>
    </row>
    <row r="186" spans="1:25" s="387" customFormat="1" ht="14.25" customHeight="1">
      <c r="A186" s="385"/>
      <c r="B186" s="121"/>
      <c r="C186" s="121"/>
      <c r="D186" s="385"/>
      <c r="E186" s="385"/>
      <c r="F186" s="385"/>
      <c r="G186" s="385"/>
      <c r="H186" s="385"/>
      <c r="I186" s="385"/>
      <c r="J186" s="385"/>
      <c r="K186" s="385"/>
      <c r="L186" s="385"/>
      <c r="M186" s="385"/>
      <c r="N186" s="70"/>
      <c r="O186" s="70"/>
      <c r="P186" s="70"/>
      <c r="Q186" s="70"/>
      <c r="T186" s="670"/>
      <c r="W186" s="52"/>
      <c r="X186" s="52"/>
      <c r="Y186" s="52"/>
    </row>
    <row r="187" spans="1:25" s="387" customFormat="1" ht="14.25" customHeight="1">
      <c r="A187" s="385"/>
      <c r="B187" s="121"/>
      <c r="C187" s="121"/>
      <c r="D187" s="385"/>
      <c r="E187" s="385"/>
      <c r="F187" s="385"/>
      <c r="G187" s="385"/>
      <c r="H187" s="385"/>
      <c r="I187" s="385"/>
      <c r="J187" s="385"/>
      <c r="K187" s="385"/>
      <c r="L187" s="385"/>
      <c r="M187" s="385"/>
      <c r="N187" s="70"/>
      <c r="O187" s="70"/>
      <c r="P187" s="70"/>
      <c r="Q187" s="70"/>
      <c r="T187" s="670"/>
      <c r="W187" s="52"/>
      <c r="X187" s="52"/>
      <c r="Y187" s="52"/>
    </row>
    <row r="188" spans="1:25" s="387" customFormat="1" ht="14.25" customHeight="1">
      <c r="A188" s="385"/>
      <c r="B188" s="121"/>
      <c r="C188" s="121"/>
      <c r="D188" s="385"/>
      <c r="E188" s="385"/>
      <c r="F188" s="385"/>
      <c r="G188" s="385"/>
      <c r="H188" s="385"/>
      <c r="I188" s="385"/>
      <c r="J188" s="385"/>
      <c r="K188" s="385"/>
      <c r="L188" s="385"/>
      <c r="M188" s="385"/>
      <c r="N188" s="70"/>
      <c r="O188" s="70"/>
      <c r="P188" s="70"/>
      <c r="Q188" s="70"/>
      <c r="T188" s="670"/>
      <c r="W188" s="52"/>
      <c r="X188" s="52"/>
      <c r="Y188" s="52"/>
    </row>
    <row r="189" spans="1:25" s="387" customFormat="1" ht="14.25" customHeight="1">
      <c r="A189" s="385"/>
      <c r="B189" s="121"/>
      <c r="C189" s="121"/>
      <c r="D189" s="385"/>
      <c r="E189" s="385"/>
      <c r="F189" s="385"/>
      <c r="G189" s="385"/>
      <c r="H189" s="385"/>
      <c r="I189" s="385"/>
      <c r="J189" s="385"/>
      <c r="K189" s="385"/>
      <c r="L189" s="385"/>
      <c r="M189" s="385"/>
      <c r="N189" s="70"/>
      <c r="O189" s="70"/>
      <c r="P189" s="70"/>
      <c r="Q189" s="70"/>
      <c r="T189" s="670"/>
      <c r="W189" s="52"/>
      <c r="X189" s="52"/>
      <c r="Y189" s="52"/>
    </row>
    <row r="190" spans="1:25" s="387" customFormat="1" ht="14.25" customHeight="1">
      <c r="A190" s="385"/>
      <c r="B190" s="121"/>
      <c r="C190" s="121"/>
      <c r="D190" s="385"/>
      <c r="E190" s="385"/>
      <c r="F190" s="385"/>
      <c r="G190" s="385"/>
      <c r="H190" s="385"/>
      <c r="I190" s="385"/>
      <c r="J190" s="385"/>
      <c r="K190" s="385"/>
      <c r="L190" s="385"/>
      <c r="M190" s="385"/>
      <c r="N190" s="70"/>
      <c r="O190" s="70"/>
      <c r="P190" s="70"/>
      <c r="Q190" s="70"/>
      <c r="T190" s="670"/>
      <c r="W190" s="52"/>
      <c r="X190" s="52"/>
      <c r="Y190" s="52"/>
    </row>
    <row r="191" spans="1:25" s="387" customFormat="1" ht="14.25" customHeight="1">
      <c r="A191" s="385"/>
      <c r="B191" s="121"/>
      <c r="C191" s="121"/>
      <c r="D191" s="385"/>
      <c r="E191" s="385"/>
      <c r="F191" s="385"/>
      <c r="G191" s="385"/>
      <c r="H191" s="385"/>
      <c r="I191" s="385"/>
      <c r="J191" s="385"/>
      <c r="K191" s="385"/>
      <c r="L191" s="385"/>
      <c r="M191" s="385"/>
      <c r="N191" s="70"/>
      <c r="O191" s="70"/>
      <c r="P191" s="70"/>
      <c r="Q191" s="70"/>
      <c r="T191" s="670"/>
      <c r="W191" s="52"/>
      <c r="X191" s="52"/>
      <c r="Y191" s="52"/>
    </row>
    <row r="192" spans="1:25" s="387" customFormat="1" ht="14.25" customHeight="1">
      <c r="A192" s="385"/>
      <c r="B192" s="121"/>
      <c r="C192" s="121"/>
      <c r="D192" s="385"/>
      <c r="E192" s="385"/>
      <c r="F192" s="385"/>
      <c r="G192" s="385"/>
      <c r="H192" s="385"/>
      <c r="I192" s="385"/>
      <c r="J192" s="385"/>
      <c r="K192" s="385"/>
      <c r="L192" s="385"/>
      <c r="M192" s="385"/>
      <c r="N192" s="70"/>
      <c r="O192" s="70"/>
      <c r="P192" s="70"/>
      <c r="Q192" s="70"/>
      <c r="T192" s="670"/>
      <c r="W192" s="52"/>
      <c r="X192" s="52"/>
      <c r="Y192" s="52"/>
    </row>
    <row r="193" spans="1:25" s="387" customFormat="1" ht="14.25" customHeight="1">
      <c r="A193" s="385"/>
      <c r="B193" s="121"/>
      <c r="C193" s="121"/>
      <c r="D193" s="385"/>
      <c r="E193" s="385"/>
      <c r="F193" s="385"/>
      <c r="G193" s="385"/>
      <c r="H193" s="385"/>
      <c r="I193" s="385"/>
      <c r="J193" s="385"/>
      <c r="K193" s="385"/>
      <c r="L193" s="385"/>
      <c r="M193" s="385"/>
      <c r="N193" s="70"/>
      <c r="O193" s="70"/>
      <c r="P193" s="70"/>
      <c r="Q193" s="70"/>
      <c r="T193" s="670"/>
      <c r="W193" s="52"/>
      <c r="X193" s="52"/>
      <c r="Y193" s="52"/>
    </row>
    <row r="194" spans="1:25" s="387" customFormat="1" ht="14.25" customHeight="1">
      <c r="A194" s="385"/>
      <c r="B194" s="121"/>
      <c r="C194" s="121"/>
      <c r="D194" s="385"/>
      <c r="E194" s="385"/>
      <c r="F194" s="385"/>
      <c r="G194" s="385"/>
      <c r="H194" s="385"/>
      <c r="I194" s="385"/>
      <c r="J194" s="385"/>
      <c r="K194" s="385"/>
      <c r="L194" s="385"/>
      <c r="M194" s="385"/>
      <c r="N194" s="70"/>
      <c r="O194" s="70"/>
      <c r="P194" s="70"/>
      <c r="Q194" s="70"/>
      <c r="T194" s="670"/>
      <c r="W194" s="52"/>
      <c r="X194" s="52"/>
      <c r="Y194" s="52"/>
    </row>
    <row r="195" spans="1:25" s="387" customFormat="1" ht="14.25" customHeight="1">
      <c r="A195" s="385"/>
      <c r="B195" s="121"/>
      <c r="C195" s="121"/>
      <c r="D195" s="385"/>
      <c r="E195" s="385"/>
      <c r="F195" s="385"/>
      <c r="G195" s="385"/>
      <c r="H195" s="385"/>
      <c r="I195" s="385"/>
      <c r="J195" s="385"/>
      <c r="K195" s="385"/>
      <c r="L195" s="385"/>
      <c r="M195" s="385"/>
      <c r="N195" s="70"/>
      <c r="O195" s="70"/>
      <c r="P195" s="70"/>
      <c r="Q195" s="70"/>
      <c r="T195" s="670"/>
      <c r="W195" s="52"/>
      <c r="X195" s="52"/>
      <c r="Y195" s="52"/>
    </row>
    <row r="196" spans="1:25" s="387" customFormat="1" ht="14.25" customHeight="1">
      <c r="A196" s="385"/>
      <c r="B196" s="121"/>
      <c r="C196" s="121"/>
      <c r="D196" s="385"/>
      <c r="E196" s="385"/>
      <c r="F196" s="385"/>
      <c r="G196" s="385"/>
      <c r="H196" s="385"/>
      <c r="I196" s="385"/>
      <c r="J196" s="385"/>
      <c r="K196" s="385"/>
      <c r="L196" s="385"/>
      <c r="M196" s="385"/>
      <c r="N196" s="70"/>
      <c r="O196" s="70"/>
      <c r="P196" s="70"/>
      <c r="Q196" s="70"/>
      <c r="T196" s="670"/>
      <c r="W196" s="52"/>
      <c r="X196" s="52"/>
      <c r="Y196" s="52"/>
    </row>
    <row r="197" spans="1:25" s="387" customFormat="1" ht="14.25" customHeight="1">
      <c r="A197" s="385"/>
      <c r="B197" s="121"/>
      <c r="C197" s="121"/>
      <c r="D197" s="385"/>
      <c r="E197" s="385"/>
      <c r="F197" s="385"/>
      <c r="G197" s="385"/>
      <c r="H197" s="385"/>
      <c r="I197" s="385"/>
      <c r="J197" s="385"/>
      <c r="K197" s="385"/>
      <c r="L197" s="385"/>
      <c r="M197" s="385"/>
      <c r="N197" s="70"/>
      <c r="O197" s="70"/>
      <c r="P197" s="70"/>
      <c r="Q197" s="70"/>
      <c r="T197" s="670"/>
      <c r="W197" s="52"/>
      <c r="X197" s="52"/>
      <c r="Y197" s="52"/>
    </row>
    <row r="198" spans="1:25" s="387" customFormat="1" ht="14.25" customHeight="1">
      <c r="A198" s="385"/>
      <c r="B198" s="121"/>
      <c r="C198" s="121"/>
      <c r="D198" s="385"/>
      <c r="E198" s="385"/>
      <c r="F198" s="385"/>
      <c r="G198" s="385"/>
      <c r="H198" s="385"/>
      <c r="I198" s="385"/>
      <c r="J198" s="385"/>
      <c r="K198" s="385"/>
      <c r="L198" s="385"/>
      <c r="M198" s="385"/>
      <c r="N198" s="70"/>
      <c r="O198" s="70"/>
      <c r="P198" s="70"/>
      <c r="Q198" s="70"/>
      <c r="T198" s="670"/>
      <c r="W198" s="52"/>
      <c r="X198" s="52"/>
      <c r="Y198" s="52"/>
    </row>
    <row r="199" spans="1:25" s="387" customFormat="1" ht="14.25" customHeight="1">
      <c r="A199" s="385"/>
      <c r="B199" s="121"/>
      <c r="C199" s="121"/>
      <c r="D199" s="385"/>
      <c r="E199" s="385"/>
      <c r="F199" s="385"/>
      <c r="G199" s="385"/>
      <c r="H199" s="385"/>
      <c r="I199" s="385"/>
      <c r="J199" s="385"/>
      <c r="K199" s="385"/>
      <c r="L199" s="385"/>
      <c r="M199" s="385"/>
      <c r="N199" s="70"/>
      <c r="O199" s="70"/>
      <c r="P199" s="70"/>
      <c r="Q199" s="70"/>
      <c r="T199" s="670"/>
      <c r="W199" s="52"/>
      <c r="X199" s="52"/>
      <c r="Y199" s="52"/>
    </row>
    <row r="200" spans="1:25" s="387" customFormat="1" ht="14.25" customHeight="1">
      <c r="A200" s="385"/>
      <c r="B200" s="121"/>
      <c r="C200" s="121"/>
      <c r="D200" s="385"/>
      <c r="E200" s="385"/>
      <c r="F200" s="385"/>
      <c r="G200" s="385"/>
      <c r="H200" s="385"/>
      <c r="I200" s="385"/>
      <c r="J200" s="385"/>
      <c r="K200" s="385"/>
      <c r="L200" s="385"/>
      <c r="M200" s="385"/>
      <c r="N200" s="70"/>
      <c r="O200" s="70"/>
      <c r="P200" s="70"/>
      <c r="Q200" s="70"/>
      <c r="T200" s="670"/>
      <c r="W200" s="52"/>
      <c r="X200" s="52"/>
      <c r="Y200" s="52"/>
    </row>
    <row r="201" spans="1:25" s="387" customFormat="1" ht="14.25" customHeight="1">
      <c r="A201" s="385"/>
      <c r="B201" s="121"/>
      <c r="C201" s="121"/>
      <c r="D201" s="385"/>
      <c r="E201" s="385"/>
      <c r="F201" s="385"/>
      <c r="G201" s="385"/>
      <c r="H201" s="385"/>
      <c r="I201" s="385"/>
      <c r="J201" s="385"/>
      <c r="K201" s="385"/>
      <c r="L201" s="385"/>
      <c r="M201" s="385"/>
      <c r="N201" s="70"/>
      <c r="O201" s="70"/>
      <c r="P201" s="70"/>
      <c r="Q201" s="70"/>
      <c r="T201" s="670"/>
      <c r="W201" s="52"/>
      <c r="X201" s="52"/>
      <c r="Y201" s="52"/>
    </row>
    <row r="202" spans="1:25" s="387" customFormat="1" ht="14.25" customHeight="1">
      <c r="A202" s="385"/>
      <c r="B202" s="121"/>
      <c r="C202" s="121"/>
      <c r="D202" s="385"/>
      <c r="E202" s="385"/>
      <c r="F202" s="385"/>
      <c r="G202" s="385"/>
      <c r="H202" s="385"/>
      <c r="I202" s="385"/>
      <c r="J202" s="385"/>
      <c r="K202" s="385"/>
      <c r="L202" s="385"/>
      <c r="M202" s="385"/>
      <c r="N202" s="70"/>
      <c r="O202" s="70"/>
      <c r="P202" s="70"/>
      <c r="Q202" s="70"/>
      <c r="T202" s="670"/>
      <c r="W202" s="52"/>
      <c r="X202" s="52"/>
      <c r="Y202" s="52"/>
    </row>
    <row r="203" spans="1:25" s="387" customFormat="1" ht="14.25" customHeight="1">
      <c r="A203" s="385"/>
      <c r="B203" s="121"/>
      <c r="C203" s="121"/>
      <c r="D203" s="385"/>
      <c r="E203" s="385"/>
      <c r="F203" s="385"/>
      <c r="G203" s="385"/>
      <c r="H203" s="385"/>
      <c r="I203" s="385"/>
      <c r="J203" s="385"/>
      <c r="K203" s="385"/>
      <c r="L203" s="385"/>
      <c r="M203" s="385"/>
      <c r="N203" s="70"/>
      <c r="O203" s="70"/>
      <c r="P203" s="70"/>
      <c r="Q203" s="70"/>
      <c r="T203" s="670"/>
      <c r="W203" s="52"/>
      <c r="X203" s="52"/>
      <c r="Y203" s="52"/>
    </row>
    <row r="204" spans="1:25" s="387" customFormat="1" ht="14.25" customHeight="1">
      <c r="A204" s="385"/>
      <c r="B204" s="121"/>
      <c r="C204" s="121"/>
      <c r="D204" s="385"/>
      <c r="E204" s="385"/>
      <c r="F204" s="385"/>
      <c r="G204" s="385"/>
      <c r="H204" s="385"/>
      <c r="I204" s="385"/>
      <c r="J204" s="385"/>
      <c r="K204" s="385"/>
      <c r="L204" s="385"/>
      <c r="M204" s="385"/>
      <c r="N204" s="70"/>
      <c r="O204" s="70"/>
      <c r="P204" s="70"/>
      <c r="Q204" s="70"/>
      <c r="T204" s="670"/>
      <c r="W204" s="52"/>
      <c r="X204" s="52"/>
      <c r="Y204" s="52"/>
    </row>
    <row r="205" spans="1:25" s="387" customFormat="1" ht="14.25" customHeight="1">
      <c r="A205" s="385"/>
      <c r="B205" s="121"/>
      <c r="C205" s="121"/>
      <c r="D205" s="385"/>
      <c r="E205" s="385"/>
      <c r="F205" s="385"/>
      <c r="G205" s="385"/>
      <c r="H205" s="385"/>
      <c r="I205" s="385"/>
      <c r="J205" s="385"/>
      <c r="K205" s="385"/>
      <c r="L205" s="385"/>
      <c r="M205" s="385"/>
      <c r="N205" s="70"/>
      <c r="O205" s="70"/>
      <c r="P205" s="70"/>
      <c r="Q205" s="70"/>
      <c r="T205" s="670"/>
      <c r="W205" s="52"/>
      <c r="X205" s="52"/>
      <c r="Y205" s="52"/>
    </row>
    <row r="206" spans="1:25" s="387" customFormat="1" ht="14.25" customHeight="1">
      <c r="A206" s="385"/>
      <c r="B206" s="121"/>
      <c r="C206" s="121"/>
      <c r="D206" s="385"/>
      <c r="E206" s="385"/>
      <c r="F206" s="385"/>
      <c r="G206" s="385"/>
      <c r="H206" s="385"/>
      <c r="I206" s="385"/>
      <c r="J206" s="385"/>
      <c r="K206" s="385"/>
      <c r="L206" s="385"/>
      <c r="M206" s="385"/>
      <c r="N206" s="70"/>
      <c r="O206" s="70"/>
      <c r="P206" s="70"/>
      <c r="Q206" s="70"/>
      <c r="T206" s="670"/>
      <c r="W206" s="52"/>
      <c r="X206" s="52"/>
      <c r="Y206" s="52"/>
    </row>
    <row r="207" spans="1:25" s="387" customFormat="1" ht="14.25" customHeight="1">
      <c r="A207" s="385"/>
      <c r="B207" s="121"/>
      <c r="C207" s="121"/>
      <c r="D207" s="385"/>
      <c r="E207" s="385"/>
      <c r="F207" s="385"/>
      <c r="G207" s="385"/>
      <c r="H207" s="385"/>
      <c r="I207" s="385"/>
      <c r="J207" s="385"/>
      <c r="K207" s="385"/>
      <c r="L207" s="385"/>
      <c r="M207" s="385"/>
      <c r="N207" s="70"/>
      <c r="O207" s="70"/>
      <c r="P207" s="70"/>
      <c r="Q207" s="70"/>
      <c r="T207" s="670"/>
      <c r="W207" s="52"/>
      <c r="X207" s="52"/>
      <c r="Y207" s="52"/>
    </row>
    <row r="208" spans="1:25" s="387" customFormat="1" ht="14.25" customHeight="1">
      <c r="A208" s="385"/>
      <c r="B208" s="121"/>
      <c r="C208" s="121"/>
      <c r="D208" s="385"/>
      <c r="E208" s="385"/>
      <c r="F208" s="385"/>
      <c r="G208" s="385"/>
      <c r="H208" s="385"/>
      <c r="I208" s="385"/>
      <c r="J208" s="385"/>
      <c r="K208" s="385"/>
      <c r="L208" s="385"/>
      <c r="M208" s="385"/>
      <c r="N208" s="70"/>
      <c r="O208" s="70"/>
      <c r="P208" s="70"/>
      <c r="Q208" s="70"/>
      <c r="T208" s="670"/>
      <c r="W208" s="52"/>
      <c r="X208" s="52"/>
      <c r="Y208" s="52"/>
    </row>
    <row r="209" spans="1:25" s="387" customFormat="1" ht="14.25" customHeight="1">
      <c r="A209" s="385"/>
      <c r="B209" s="121"/>
      <c r="C209" s="121"/>
      <c r="D209" s="385"/>
      <c r="E209" s="385"/>
      <c r="F209" s="385"/>
      <c r="G209" s="385"/>
      <c r="H209" s="385"/>
      <c r="I209" s="385"/>
      <c r="J209" s="385"/>
      <c r="K209" s="385"/>
      <c r="L209" s="385"/>
      <c r="M209" s="385"/>
      <c r="N209" s="70"/>
      <c r="O209" s="70"/>
      <c r="P209" s="70"/>
      <c r="Q209" s="70"/>
      <c r="T209" s="670"/>
      <c r="W209" s="52"/>
      <c r="X209" s="52"/>
      <c r="Y209" s="52"/>
    </row>
    <row r="210" spans="1:25" s="387" customFormat="1" ht="14.25" customHeight="1">
      <c r="A210" s="385"/>
      <c r="B210" s="121"/>
      <c r="C210" s="121"/>
      <c r="D210" s="385"/>
      <c r="E210" s="385"/>
      <c r="F210" s="385"/>
      <c r="G210" s="385"/>
      <c r="H210" s="385"/>
      <c r="I210" s="385"/>
      <c r="J210" s="385"/>
      <c r="K210" s="385"/>
      <c r="L210" s="385"/>
      <c r="M210" s="385"/>
      <c r="N210" s="70"/>
      <c r="O210" s="70"/>
      <c r="P210" s="70"/>
      <c r="Q210" s="70"/>
      <c r="T210" s="670"/>
      <c r="W210" s="52"/>
      <c r="X210" s="52"/>
      <c r="Y210" s="52"/>
    </row>
    <row r="211" spans="1:25" s="387" customFormat="1" ht="14.25" customHeight="1">
      <c r="A211" s="385"/>
      <c r="B211" s="121"/>
      <c r="C211" s="121"/>
      <c r="D211" s="385"/>
      <c r="E211" s="385"/>
      <c r="F211" s="385"/>
      <c r="G211" s="385"/>
      <c r="H211" s="385"/>
      <c r="I211" s="385"/>
      <c r="J211" s="385"/>
      <c r="K211" s="385"/>
      <c r="L211" s="385"/>
      <c r="M211" s="385"/>
      <c r="N211" s="70"/>
      <c r="O211" s="70"/>
      <c r="P211" s="70"/>
      <c r="Q211" s="70"/>
      <c r="T211" s="670"/>
      <c r="W211" s="52"/>
      <c r="X211" s="52"/>
      <c r="Y211" s="52"/>
    </row>
    <row r="212" spans="1:25" s="387" customFormat="1" ht="14.25" customHeight="1">
      <c r="A212" s="385"/>
      <c r="B212" s="121"/>
      <c r="C212" s="121"/>
      <c r="D212" s="385"/>
      <c r="E212" s="385"/>
      <c r="F212" s="385"/>
      <c r="G212" s="385"/>
      <c r="H212" s="385"/>
      <c r="I212" s="385"/>
      <c r="J212" s="385"/>
      <c r="K212" s="385"/>
      <c r="L212" s="385"/>
      <c r="M212" s="385"/>
      <c r="N212" s="70"/>
      <c r="O212" s="70"/>
      <c r="P212" s="70"/>
      <c r="Q212" s="70"/>
      <c r="T212" s="670"/>
      <c r="W212" s="52"/>
      <c r="X212" s="52"/>
      <c r="Y212" s="52"/>
    </row>
  </sheetData>
  <mergeCells count="305">
    <mergeCell ref="A1:B1"/>
    <mergeCell ref="A5:Q5"/>
    <mergeCell ref="A7:A8"/>
    <mergeCell ref="B7:C8"/>
    <mergeCell ref="D7:N7"/>
    <mergeCell ref="O7:O8"/>
    <mergeCell ref="P7:P8"/>
    <mergeCell ref="Q7:Q8"/>
    <mergeCell ref="A9:Q9"/>
    <mergeCell ref="B10:C12"/>
    <mergeCell ref="D10:D13"/>
    <mergeCell ref="E10:E11"/>
    <mergeCell ref="F10:F11"/>
    <mergeCell ref="G10:G13"/>
    <mergeCell ref="H10:H13"/>
    <mergeCell ref="I10:I13"/>
    <mergeCell ref="K10:K13"/>
    <mergeCell ref="N10:N11"/>
    <mergeCell ref="E12:E13"/>
    <mergeCell ref="F12:F13"/>
    <mergeCell ref="N12:N13"/>
    <mergeCell ref="A14:A15"/>
    <mergeCell ref="D14:D15"/>
    <mergeCell ref="E14:E15"/>
    <mergeCell ref="G14:G15"/>
    <mergeCell ref="H14:H15"/>
    <mergeCell ref="I14:I15"/>
    <mergeCell ref="K14:K15"/>
    <mergeCell ref="N14:N15"/>
    <mergeCell ref="A16:A17"/>
    <mergeCell ref="D16:D17"/>
    <mergeCell ref="E16:E17"/>
    <mergeCell ref="G16:G17"/>
    <mergeCell ref="H16:H17"/>
    <mergeCell ref="I16:I17"/>
    <mergeCell ref="K16:K17"/>
    <mergeCell ref="N16:N17"/>
    <mergeCell ref="A19:A23"/>
    <mergeCell ref="B19:B23"/>
    <mergeCell ref="D19:D23"/>
    <mergeCell ref="G19:G23"/>
    <mergeCell ref="H19:H23"/>
    <mergeCell ref="I19:I23"/>
    <mergeCell ref="N19:N23"/>
    <mergeCell ref="A24:A29"/>
    <mergeCell ref="B24:B29"/>
    <mergeCell ref="D24:D29"/>
    <mergeCell ref="G24:G29"/>
    <mergeCell ref="H24:H29"/>
    <mergeCell ref="I24:I29"/>
    <mergeCell ref="N24:N29"/>
    <mergeCell ref="A30:A35"/>
    <mergeCell ref="B30:B35"/>
    <mergeCell ref="D30:D35"/>
    <mergeCell ref="G30:G35"/>
    <mergeCell ref="H30:H35"/>
    <mergeCell ref="I30:I35"/>
    <mergeCell ref="N30:N35"/>
    <mergeCell ref="A36:A38"/>
    <mergeCell ref="B36:B38"/>
    <mergeCell ref="D36:D38"/>
    <mergeCell ref="E36:E38"/>
    <mergeCell ref="G36:G38"/>
    <mergeCell ref="H36:H38"/>
    <mergeCell ref="I36:I38"/>
    <mergeCell ref="K36:K38"/>
    <mergeCell ref="N36:N38"/>
    <mergeCell ref="A39:A41"/>
    <mergeCell ref="B39:B41"/>
    <mergeCell ref="D39:D41"/>
    <mergeCell ref="E39:E41"/>
    <mergeCell ref="G39:G41"/>
    <mergeCell ref="H39:H41"/>
    <mergeCell ref="I39:I41"/>
    <mergeCell ref="K39:K41"/>
    <mergeCell ref="N39:N41"/>
    <mergeCell ref="A42:A43"/>
    <mergeCell ref="B42:B43"/>
    <mergeCell ref="D42:D43"/>
    <mergeCell ref="N42:N43"/>
    <mergeCell ref="A44:A46"/>
    <mergeCell ref="B44:B46"/>
    <mergeCell ref="D44:D46"/>
    <mergeCell ref="E44:E46"/>
    <mergeCell ref="G44:G46"/>
    <mergeCell ref="H44:H46"/>
    <mergeCell ref="I44:I46"/>
    <mergeCell ref="K44:K46"/>
    <mergeCell ref="N44:N46"/>
    <mergeCell ref="A47:A49"/>
    <mergeCell ref="B47:B49"/>
    <mergeCell ref="D47:D49"/>
    <mergeCell ref="E47:E49"/>
    <mergeCell ref="G47:G49"/>
    <mergeCell ref="H47:H49"/>
    <mergeCell ref="I47:I49"/>
    <mergeCell ref="K47:K49"/>
    <mergeCell ref="N47:N49"/>
    <mergeCell ref="A50:A52"/>
    <mergeCell ref="B50:B52"/>
    <mergeCell ref="D50:D52"/>
    <mergeCell ref="E50:E52"/>
    <mergeCell ref="G50:G52"/>
    <mergeCell ref="H50:H52"/>
    <mergeCell ref="I50:I52"/>
    <mergeCell ref="K50:K52"/>
    <mergeCell ref="N50:N52"/>
    <mergeCell ref="A53:A55"/>
    <mergeCell ref="B53:B55"/>
    <mergeCell ref="D53:D55"/>
    <mergeCell ref="E53:E55"/>
    <mergeCell ref="G53:G55"/>
    <mergeCell ref="H53:H55"/>
    <mergeCell ref="I53:I55"/>
    <mergeCell ref="K53:K55"/>
    <mergeCell ref="N53:N55"/>
    <mergeCell ref="A56:A58"/>
    <mergeCell ref="B56:B58"/>
    <mergeCell ref="D56:D58"/>
    <mergeCell ref="E56:E58"/>
    <mergeCell ref="G56:G58"/>
    <mergeCell ref="H56:H58"/>
    <mergeCell ref="I56:I58"/>
    <mergeCell ref="K56:K58"/>
    <mergeCell ref="N56:N58"/>
    <mergeCell ref="A59:A60"/>
    <mergeCell ref="B59:B60"/>
    <mergeCell ref="D59:D60"/>
    <mergeCell ref="E59:E60"/>
    <mergeCell ref="G59:G60"/>
    <mergeCell ref="H59:H60"/>
    <mergeCell ref="I59:I60"/>
    <mergeCell ref="K59:K60"/>
    <mergeCell ref="N59:N60"/>
    <mergeCell ref="A61:A65"/>
    <mergeCell ref="B61:B65"/>
    <mergeCell ref="D61:D62"/>
    <mergeCell ref="G61:G62"/>
    <mergeCell ref="H61:H62"/>
    <mergeCell ref="I61:I62"/>
    <mergeCell ref="N61:N62"/>
    <mergeCell ref="D63:D65"/>
    <mergeCell ref="G63:G65"/>
    <mergeCell ref="H63:H65"/>
    <mergeCell ref="I63:I65"/>
    <mergeCell ref="N63:N65"/>
    <mergeCell ref="A66:A67"/>
    <mergeCell ref="D66:D67"/>
    <mergeCell ref="E66:E67"/>
    <mergeCell ref="G66:G67"/>
    <mergeCell ref="H66:H67"/>
    <mergeCell ref="I66:I67"/>
    <mergeCell ref="K66:K67"/>
    <mergeCell ref="N66:N67"/>
    <mergeCell ref="A68:A69"/>
    <mergeCell ref="B68:B69"/>
    <mergeCell ref="D68:D69"/>
    <mergeCell ref="E68:E69"/>
    <mergeCell ref="G68:G69"/>
    <mergeCell ref="H68:H69"/>
    <mergeCell ref="I68:I69"/>
    <mergeCell ref="K68:K69"/>
    <mergeCell ref="N68:N69"/>
    <mergeCell ref="A70:A71"/>
    <mergeCell ref="B70:B71"/>
    <mergeCell ref="D70:D71"/>
    <mergeCell ref="E70:E71"/>
    <mergeCell ref="G70:G71"/>
    <mergeCell ref="H70:H71"/>
    <mergeCell ref="I70:I71"/>
    <mergeCell ref="K70:K71"/>
    <mergeCell ref="N70:N71"/>
    <mergeCell ref="A72:A73"/>
    <mergeCell ref="B72:B73"/>
    <mergeCell ref="D72:D73"/>
    <mergeCell ref="E72:E73"/>
    <mergeCell ref="G72:G73"/>
    <mergeCell ref="H72:H73"/>
    <mergeCell ref="I72:I73"/>
    <mergeCell ref="K72:K73"/>
    <mergeCell ref="N72:N73"/>
    <mergeCell ref="A74:A75"/>
    <mergeCell ref="B74:B75"/>
    <mergeCell ref="D74:D75"/>
    <mergeCell ref="E74:E75"/>
    <mergeCell ref="G74:G75"/>
    <mergeCell ref="H74:H75"/>
    <mergeCell ref="I74:I75"/>
    <mergeCell ref="K74:K75"/>
    <mergeCell ref="N74:N75"/>
    <mergeCell ref="A76:A77"/>
    <mergeCell ref="B76:B77"/>
    <mergeCell ref="D76:D77"/>
    <mergeCell ref="E76:E77"/>
    <mergeCell ref="G76:G77"/>
    <mergeCell ref="H76:H77"/>
    <mergeCell ref="I76:I77"/>
    <mergeCell ref="K76:K77"/>
    <mergeCell ref="N76:N77"/>
    <mergeCell ref="A78:A79"/>
    <mergeCell ref="B78:B79"/>
    <mergeCell ref="D78:D79"/>
    <mergeCell ref="E78:E79"/>
    <mergeCell ref="G78:G79"/>
    <mergeCell ref="H78:H79"/>
    <mergeCell ref="I78:I79"/>
    <mergeCell ref="K78:K79"/>
    <mergeCell ref="N78:N79"/>
    <mergeCell ref="A80:A81"/>
    <mergeCell ref="B80:B81"/>
    <mergeCell ref="D80:D81"/>
    <mergeCell ref="E80:E81"/>
    <mergeCell ref="G80:G81"/>
    <mergeCell ref="H80:H81"/>
    <mergeCell ref="I80:I81"/>
    <mergeCell ref="K80:K81"/>
    <mergeCell ref="N80:N81"/>
    <mergeCell ref="A82:A83"/>
    <mergeCell ref="B82:B83"/>
    <mergeCell ref="D82:D83"/>
    <mergeCell ref="E82:E83"/>
    <mergeCell ref="G82:G83"/>
    <mergeCell ref="H82:H83"/>
    <mergeCell ref="I82:I83"/>
    <mergeCell ref="K82:K83"/>
    <mergeCell ref="N82:N83"/>
    <mergeCell ref="A84:A85"/>
    <mergeCell ref="B84:B85"/>
    <mergeCell ref="D84:D85"/>
    <mergeCell ref="E84:E85"/>
    <mergeCell ref="G84:G85"/>
    <mergeCell ref="H84:H85"/>
    <mergeCell ref="I84:I85"/>
    <mergeCell ref="K84:K85"/>
    <mergeCell ref="N84:N85"/>
    <mergeCell ref="A86:A87"/>
    <mergeCell ref="B86:B87"/>
    <mergeCell ref="D86:D87"/>
    <mergeCell ref="E86:E87"/>
    <mergeCell ref="G86:G87"/>
    <mergeCell ref="H86:H87"/>
    <mergeCell ref="I86:I87"/>
    <mergeCell ref="K86:K87"/>
    <mergeCell ref="N86:N87"/>
    <mergeCell ref="A88:A89"/>
    <mergeCell ref="B88:B89"/>
    <mergeCell ref="D88:D89"/>
    <mergeCell ref="E88:E89"/>
    <mergeCell ref="G88:G89"/>
    <mergeCell ref="H88:H89"/>
    <mergeCell ref="I88:I89"/>
    <mergeCell ref="K88:K89"/>
    <mergeCell ref="N88:N89"/>
    <mergeCell ref="A90:A91"/>
    <mergeCell ref="B90:B91"/>
    <mergeCell ref="D90:D91"/>
    <mergeCell ref="E90:E91"/>
    <mergeCell ref="G90:G91"/>
    <mergeCell ref="H90:H91"/>
    <mergeCell ref="I90:I91"/>
    <mergeCell ref="K90:K91"/>
    <mergeCell ref="N90:N91"/>
    <mergeCell ref="A92:A93"/>
    <mergeCell ref="B92:B93"/>
    <mergeCell ref="D92:D93"/>
    <mergeCell ref="E92:E93"/>
    <mergeCell ref="G92:G93"/>
    <mergeCell ref="H92:H93"/>
    <mergeCell ref="I92:I93"/>
    <mergeCell ref="K92:K93"/>
    <mergeCell ref="N92:N93"/>
    <mergeCell ref="N100:N101"/>
    <mergeCell ref="A94:A95"/>
    <mergeCell ref="B94:B95"/>
    <mergeCell ref="D94:D95"/>
    <mergeCell ref="E94:E95"/>
    <mergeCell ref="G94:G95"/>
    <mergeCell ref="H94:H95"/>
    <mergeCell ref="I94:I95"/>
    <mergeCell ref="K94:K95"/>
    <mergeCell ref="N94:N95"/>
    <mergeCell ref="A104:A105"/>
    <mergeCell ref="B104:B105"/>
    <mergeCell ref="C104:M104"/>
    <mergeCell ref="N104:N105"/>
    <mergeCell ref="O104:O105"/>
    <mergeCell ref="P104:P105"/>
    <mergeCell ref="A106:Q106"/>
    <mergeCell ref="A120:Q120"/>
    <mergeCell ref="A96:A97"/>
    <mergeCell ref="B96:B97"/>
    <mergeCell ref="D96:D97"/>
    <mergeCell ref="G96:G97"/>
    <mergeCell ref="H96:H97"/>
    <mergeCell ref="I96:I97"/>
    <mergeCell ref="K96:K97"/>
    <mergeCell ref="N96:N97"/>
    <mergeCell ref="A100:A101"/>
    <mergeCell ref="B100:B101"/>
    <mergeCell ref="D100:D101"/>
    <mergeCell ref="E100:E101"/>
    <mergeCell ref="F100:F101"/>
    <mergeCell ref="G100:G101"/>
    <mergeCell ref="H100:H101"/>
    <mergeCell ref="I100:I101"/>
  </mergeCells>
  <hyperlinks>
    <hyperlink ref="A5" location="Меню!A1" display="СКАМЕЙКИ ЧУГУННЫЕ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37.xml><?xml version="1.0" encoding="utf-8"?>
<worksheet xmlns="http://schemas.openxmlformats.org/spreadsheetml/2006/main" xmlns:r="http://schemas.openxmlformats.org/officeDocument/2006/relationships">
  <dimension ref="A1:AMJ102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9.140625" style="121"/>
    <col min="2" max="2" width="18.28515625" style="121" customWidth="1"/>
    <col min="3" max="3" width="0.140625" style="121" hidden="1" customWidth="1"/>
    <col min="4" max="4" width="11.7109375" style="121" customWidth="1"/>
    <col min="5" max="5" width="10" style="121" customWidth="1"/>
    <col min="6" max="6" width="7.140625" style="121" customWidth="1"/>
    <col min="7" max="7" width="8.5703125" style="121" customWidth="1"/>
    <col min="8" max="11" width="9.140625" style="121"/>
    <col min="12" max="12" width="14" style="52" customWidth="1"/>
    <col min="13" max="13" width="13.28515625" style="52" customWidth="1"/>
    <col min="14" max="1024" width="9.140625" style="387"/>
  </cols>
  <sheetData>
    <row r="1" spans="1:14" ht="31.5" customHeight="1">
      <c r="A1" s="2115"/>
      <c r="B1" s="2115"/>
      <c r="C1" s="52"/>
      <c r="D1" s="52"/>
      <c r="E1" s="52"/>
      <c r="F1" s="52"/>
    </row>
    <row r="2" spans="1:14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J2" s="367"/>
      <c r="L2" s="60"/>
      <c r="M2" s="60"/>
    </row>
    <row r="3" spans="1:14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J3" s="367"/>
      <c r="L3" s="60"/>
      <c r="M3" s="60"/>
    </row>
    <row r="4" spans="1:14">
      <c r="B4" s="385"/>
      <c r="F4" s="368"/>
      <c r="K4" s="368"/>
    </row>
    <row r="5" spans="1:14">
      <c r="A5" s="2116" t="s">
        <v>3122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62"/>
    </row>
    <row r="7" spans="1:14" ht="12.75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7"/>
      <c r="I7" s="2119" t="s">
        <v>139</v>
      </c>
      <c r="J7" s="2119" t="s">
        <v>565</v>
      </c>
      <c r="K7" s="2119" t="s">
        <v>141</v>
      </c>
    </row>
    <row r="8" spans="1:14" ht="46.5" customHeight="1">
      <c r="A8" s="2117"/>
      <c r="B8" s="2117"/>
      <c r="C8" s="2117"/>
      <c r="D8" s="68" t="s">
        <v>567</v>
      </c>
      <c r="E8" s="68" t="s">
        <v>568</v>
      </c>
      <c r="F8" s="68" t="s">
        <v>146</v>
      </c>
      <c r="G8" s="68" t="s">
        <v>144</v>
      </c>
      <c r="H8" s="68" t="s">
        <v>2816</v>
      </c>
      <c r="I8" s="2119"/>
      <c r="J8" s="2119"/>
      <c r="K8" s="2119"/>
      <c r="L8" s="70"/>
      <c r="M8" s="70"/>
      <c r="N8" s="70"/>
    </row>
    <row r="9" spans="1:14" ht="96">
      <c r="A9" s="515" t="s">
        <v>3123</v>
      </c>
      <c r="B9" s="139"/>
      <c r="C9" s="139"/>
      <c r="D9" s="460" t="s">
        <v>3124</v>
      </c>
      <c r="E9" s="460" t="s">
        <v>3125</v>
      </c>
      <c r="F9" s="460"/>
      <c r="G9" s="460">
        <v>1.1399999999999999</v>
      </c>
      <c r="H9" s="460" t="s">
        <v>2850</v>
      </c>
      <c r="I9" s="579" t="s">
        <v>575</v>
      </c>
      <c r="J9" s="460">
        <v>19450</v>
      </c>
      <c r="K9" s="613">
        <v>20230</v>
      </c>
    </row>
    <row r="10" spans="1:14" ht="81.75" customHeight="1">
      <c r="A10" s="2217" t="s">
        <v>3126</v>
      </c>
      <c r="B10" s="2217"/>
      <c r="C10" s="2217"/>
      <c r="D10" s="2217"/>
      <c r="E10" s="2217"/>
      <c r="F10" s="2217"/>
      <c r="G10" s="2217"/>
      <c r="H10" s="2217"/>
      <c r="I10" s="2217"/>
      <c r="J10" s="2217"/>
      <c r="K10" s="2217"/>
    </row>
    <row r="11" spans="1:14" ht="14.25" customHeight="1">
      <c r="A11" s="385"/>
      <c r="D11" s="385"/>
      <c r="E11" s="385"/>
      <c r="F11" s="385"/>
      <c r="G11" s="385"/>
      <c r="H11" s="385"/>
      <c r="I11" s="385"/>
      <c r="J11" s="385"/>
      <c r="K11" s="385"/>
    </row>
    <row r="12" spans="1:14" ht="14.25" customHeight="1">
      <c r="A12" s="385"/>
      <c r="D12" s="385"/>
      <c r="E12" s="385"/>
      <c r="F12" s="385"/>
      <c r="G12" s="385"/>
      <c r="H12" s="385"/>
      <c r="I12" s="385"/>
      <c r="J12" s="385"/>
      <c r="K12" s="385"/>
    </row>
    <row r="13" spans="1:14" ht="14.25" customHeight="1">
      <c r="A13" s="385"/>
      <c r="D13" s="385"/>
      <c r="E13" s="385"/>
      <c r="F13" s="385"/>
      <c r="G13" s="385"/>
      <c r="H13" s="385"/>
      <c r="I13" s="385"/>
      <c r="J13" s="385"/>
      <c r="K13" s="385"/>
    </row>
    <row r="14" spans="1:14" ht="14.25" customHeight="1">
      <c r="A14" s="385"/>
      <c r="D14" s="385"/>
      <c r="E14" s="385"/>
      <c r="F14" s="385"/>
      <c r="G14" s="385"/>
      <c r="H14" s="385"/>
      <c r="I14" s="385"/>
      <c r="J14" s="385"/>
      <c r="K14" s="385"/>
    </row>
    <row r="15" spans="1:14" ht="14.25" customHeight="1">
      <c r="A15" s="385"/>
      <c r="D15" s="385"/>
      <c r="E15" s="385"/>
      <c r="F15" s="385"/>
      <c r="G15" s="385"/>
      <c r="H15" s="385"/>
      <c r="I15" s="385"/>
      <c r="J15" s="385"/>
      <c r="K15" s="385"/>
    </row>
    <row r="16" spans="1:14" ht="14.25" customHeight="1">
      <c r="A16" s="385"/>
      <c r="D16" s="385"/>
      <c r="E16" s="385"/>
      <c r="F16" s="385"/>
      <c r="G16" s="385"/>
      <c r="H16" s="385"/>
      <c r="I16" s="385"/>
      <c r="J16" s="385"/>
      <c r="K16" s="385"/>
    </row>
    <row r="17" spans="1:11" ht="14.25" customHeight="1">
      <c r="A17" s="385"/>
      <c r="D17" s="385"/>
      <c r="E17" s="385"/>
      <c r="F17" s="385"/>
      <c r="G17" s="385"/>
      <c r="H17" s="385"/>
      <c r="I17" s="385"/>
      <c r="J17" s="385"/>
      <c r="K17" s="385"/>
    </row>
    <row r="18" spans="1:11" ht="14.25" customHeight="1">
      <c r="A18" s="385"/>
      <c r="D18" s="385"/>
      <c r="E18" s="385"/>
      <c r="F18" s="385"/>
      <c r="G18" s="385"/>
      <c r="H18" s="385"/>
      <c r="I18" s="385"/>
      <c r="J18" s="385"/>
      <c r="K18" s="385"/>
    </row>
    <row r="19" spans="1:11" ht="14.25" customHeight="1">
      <c r="A19" s="385"/>
      <c r="D19" s="385"/>
      <c r="E19" s="385"/>
      <c r="F19" s="385"/>
      <c r="G19" s="385"/>
      <c r="H19" s="385"/>
      <c r="I19" s="385"/>
      <c r="J19" s="385"/>
      <c r="K19" s="385"/>
    </row>
    <row r="20" spans="1:11" ht="14.25" customHeight="1">
      <c r="A20" s="385"/>
      <c r="D20" s="385"/>
      <c r="E20" s="385"/>
      <c r="F20" s="385"/>
      <c r="G20" s="385"/>
      <c r="H20" s="385"/>
      <c r="I20" s="385"/>
      <c r="J20" s="385"/>
      <c r="K20" s="385"/>
    </row>
    <row r="21" spans="1:11" ht="14.25" customHeight="1">
      <c r="A21" s="385"/>
      <c r="D21" s="385"/>
      <c r="E21" s="385"/>
      <c r="F21" s="385"/>
      <c r="G21" s="385"/>
      <c r="H21" s="385"/>
      <c r="I21" s="385"/>
      <c r="J21" s="385"/>
      <c r="K21" s="385"/>
    </row>
    <row r="22" spans="1:11" ht="14.25" customHeight="1">
      <c r="A22" s="385"/>
      <c r="D22" s="385"/>
      <c r="E22" s="385"/>
      <c r="F22" s="385"/>
      <c r="G22" s="385"/>
      <c r="H22" s="385"/>
      <c r="I22" s="385"/>
      <c r="J22" s="385"/>
      <c r="K22" s="385"/>
    </row>
    <row r="23" spans="1:11" ht="14.25" customHeight="1">
      <c r="A23" s="385"/>
      <c r="D23" s="385"/>
      <c r="E23" s="385"/>
      <c r="F23" s="385"/>
      <c r="G23" s="385"/>
      <c r="H23" s="385"/>
      <c r="I23" s="385"/>
      <c r="J23" s="385"/>
      <c r="K23" s="385"/>
    </row>
    <row r="24" spans="1:11" ht="14.25" customHeight="1">
      <c r="A24" s="385"/>
      <c r="D24" s="385"/>
      <c r="E24" s="385"/>
      <c r="F24" s="385"/>
      <c r="G24" s="385"/>
      <c r="H24" s="385"/>
      <c r="I24" s="385"/>
      <c r="J24" s="385"/>
      <c r="K24" s="385"/>
    </row>
    <row r="25" spans="1:11" ht="14.25" customHeight="1">
      <c r="A25" s="385"/>
      <c r="D25" s="385"/>
      <c r="E25" s="385"/>
      <c r="F25" s="385"/>
      <c r="G25" s="385"/>
      <c r="H25" s="385"/>
      <c r="I25" s="385"/>
      <c r="J25" s="385"/>
      <c r="K25" s="385"/>
    </row>
    <row r="26" spans="1:11" ht="14.25" customHeight="1">
      <c r="A26" s="385"/>
      <c r="D26" s="385"/>
      <c r="E26" s="385"/>
      <c r="F26" s="385"/>
      <c r="G26" s="385"/>
      <c r="H26" s="385"/>
      <c r="I26" s="385"/>
      <c r="J26" s="385"/>
      <c r="K26" s="385"/>
    </row>
    <row r="27" spans="1:11" ht="14.25" customHeight="1">
      <c r="A27" s="385"/>
      <c r="D27" s="385"/>
      <c r="E27" s="385"/>
      <c r="F27" s="385"/>
      <c r="G27" s="385"/>
      <c r="H27" s="385"/>
      <c r="I27" s="385"/>
      <c r="J27" s="385"/>
      <c r="K27" s="385"/>
    </row>
    <row r="28" spans="1:11" ht="14.25" customHeight="1">
      <c r="A28" s="385"/>
      <c r="D28" s="385"/>
      <c r="E28" s="385"/>
      <c r="F28" s="385"/>
      <c r="G28" s="385"/>
      <c r="H28" s="385"/>
      <c r="I28" s="385"/>
      <c r="J28" s="385"/>
      <c r="K28" s="385"/>
    </row>
    <row r="29" spans="1:11" ht="14.25" customHeight="1">
      <c r="A29" s="385"/>
      <c r="D29" s="385"/>
      <c r="E29" s="385"/>
      <c r="F29" s="385"/>
      <c r="G29" s="385"/>
      <c r="H29" s="385"/>
      <c r="I29" s="385"/>
      <c r="J29" s="385"/>
      <c r="K29" s="385"/>
    </row>
    <row r="30" spans="1:11" ht="14.25" customHeight="1">
      <c r="A30" s="385"/>
      <c r="D30" s="385"/>
      <c r="E30" s="385"/>
      <c r="F30" s="385"/>
      <c r="G30" s="385"/>
      <c r="H30" s="385"/>
      <c r="I30" s="385"/>
      <c r="J30" s="385"/>
      <c r="K30" s="385"/>
    </row>
    <row r="31" spans="1:11" ht="14.25" customHeight="1">
      <c r="A31" s="385"/>
      <c r="D31" s="385"/>
      <c r="E31" s="385"/>
      <c r="F31" s="385"/>
      <c r="G31" s="385"/>
      <c r="H31" s="385"/>
      <c r="I31" s="385"/>
      <c r="J31" s="385"/>
      <c r="K31" s="385"/>
    </row>
    <row r="32" spans="1:11" ht="14.25" customHeight="1">
      <c r="A32" s="385"/>
      <c r="D32" s="385"/>
      <c r="E32" s="385"/>
      <c r="F32" s="385"/>
      <c r="G32" s="385"/>
      <c r="H32" s="385"/>
      <c r="I32" s="385"/>
      <c r="J32" s="385"/>
      <c r="K32" s="385"/>
    </row>
    <row r="33" spans="1:13" ht="14.25" customHeight="1">
      <c r="A33" s="385"/>
      <c r="D33" s="385"/>
      <c r="E33" s="385"/>
      <c r="F33" s="385"/>
      <c r="G33" s="385"/>
      <c r="H33" s="385"/>
      <c r="I33" s="385"/>
      <c r="J33" s="385"/>
      <c r="K33" s="385"/>
    </row>
    <row r="34" spans="1:13" ht="14.25" customHeight="1">
      <c r="A34" s="385"/>
      <c r="D34" s="385"/>
      <c r="E34" s="385"/>
      <c r="F34" s="385"/>
      <c r="G34" s="385"/>
      <c r="H34" s="385"/>
      <c r="I34" s="385"/>
      <c r="J34" s="385"/>
      <c r="K34" s="385"/>
    </row>
    <row r="35" spans="1:13" ht="14.25" customHeight="1">
      <c r="A35" s="385"/>
      <c r="D35" s="385"/>
      <c r="E35" s="385"/>
      <c r="F35" s="385"/>
      <c r="G35" s="385"/>
      <c r="H35" s="385"/>
      <c r="I35" s="385"/>
      <c r="J35" s="385"/>
      <c r="K35" s="385"/>
    </row>
    <row r="36" spans="1:13" ht="14.25" customHeight="1">
      <c r="A36" s="385"/>
      <c r="D36" s="385"/>
      <c r="E36" s="385"/>
      <c r="F36" s="385"/>
      <c r="G36" s="385"/>
      <c r="H36" s="385"/>
      <c r="I36" s="385"/>
      <c r="J36" s="385"/>
      <c r="K36" s="385"/>
    </row>
    <row r="37" spans="1:13" ht="14.25" customHeight="1">
      <c r="A37" s="385"/>
      <c r="D37" s="385"/>
      <c r="E37" s="385"/>
      <c r="F37" s="385"/>
      <c r="G37" s="385"/>
      <c r="H37" s="385"/>
      <c r="I37" s="385"/>
      <c r="J37" s="385"/>
      <c r="K37" s="385"/>
    </row>
    <row r="38" spans="1:13" ht="14.25" customHeight="1">
      <c r="A38" s="385"/>
      <c r="D38" s="385"/>
      <c r="E38" s="385"/>
      <c r="F38" s="385"/>
      <c r="G38" s="385"/>
      <c r="H38" s="385"/>
      <c r="I38" s="385"/>
      <c r="J38" s="385"/>
      <c r="K38" s="385"/>
    </row>
    <row r="39" spans="1:13" ht="14.25" customHeight="1">
      <c r="A39" s="385"/>
      <c r="D39" s="385"/>
      <c r="E39" s="385"/>
      <c r="F39" s="385"/>
      <c r="G39" s="385"/>
      <c r="H39" s="385"/>
      <c r="I39" s="385"/>
      <c r="J39" s="385"/>
      <c r="K39" s="385"/>
    </row>
    <row r="40" spans="1:13" s="386" customFormat="1" ht="14.25" customHeight="1">
      <c r="A40" s="385"/>
      <c r="B40" s="121"/>
      <c r="C40" s="121"/>
      <c r="D40" s="385"/>
      <c r="E40" s="385"/>
      <c r="F40" s="385"/>
      <c r="G40" s="385"/>
      <c r="H40" s="385"/>
      <c r="I40" s="385"/>
      <c r="J40" s="385"/>
      <c r="K40" s="385"/>
      <c r="L40" s="52"/>
      <c r="M40" s="52"/>
    </row>
    <row r="41" spans="1:13" s="386" customFormat="1" ht="14.25" customHeight="1">
      <c r="A41" s="385"/>
      <c r="B41" s="121"/>
      <c r="C41" s="121"/>
      <c r="D41" s="385"/>
      <c r="E41" s="385"/>
      <c r="F41" s="385"/>
      <c r="G41" s="385"/>
      <c r="H41" s="385"/>
      <c r="I41" s="385"/>
      <c r="J41" s="385"/>
      <c r="K41" s="385"/>
      <c r="L41" s="52"/>
      <c r="M41" s="52"/>
    </row>
    <row r="42" spans="1:13" s="386" customFormat="1" ht="14.25" customHeight="1">
      <c r="A42" s="385"/>
      <c r="B42" s="121"/>
      <c r="C42" s="121"/>
      <c r="D42" s="385"/>
      <c r="E42" s="385"/>
      <c r="F42" s="385"/>
      <c r="G42" s="385"/>
      <c r="H42" s="385"/>
      <c r="I42" s="385"/>
      <c r="J42" s="385"/>
      <c r="K42" s="385"/>
      <c r="L42" s="52"/>
      <c r="M42" s="52"/>
    </row>
    <row r="43" spans="1:13" s="386" customFormat="1" ht="14.25" customHeight="1">
      <c r="A43" s="385"/>
      <c r="B43" s="121"/>
      <c r="C43" s="121"/>
      <c r="D43" s="385"/>
      <c r="E43" s="385"/>
      <c r="F43" s="385"/>
      <c r="G43" s="385"/>
      <c r="H43" s="385"/>
      <c r="I43" s="385"/>
      <c r="J43" s="385"/>
      <c r="K43" s="385"/>
      <c r="L43" s="52"/>
      <c r="M43" s="52"/>
    </row>
    <row r="44" spans="1:13" s="386" customFormat="1" ht="14.25" customHeight="1">
      <c r="A44" s="385"/>
      <c r="B44" s="121"/>
      <c r="C44" s="121"/>
      <c r="D44" s="385"/>
      <c r="E44" s="385"/>
      <c r="F44" s="385"/>
      <c r="G44" s="385"/>
      <c r="H44" s="385"/>
      <c r="I44" s="385"/>
      <c r="J44" s="385"/>
      <c r="K44" s="385"/>
      <c r="L44" s="52"/>
      <c r="M44" s="52"/>
    </row>
    <row r="45" spans="1:13" s="386" customFormat="1" ht="14.25" customHeight="1">
      <c r="A45" s="385"/>
      <c r="B45" s="121"/>
      <c r="C45" s="121"/>
      <c r="D45" s="385"/>
      <c r="E45" s="385"/>
      <c r="F45" s="385"/>
      <c r="G45" s="385"/>
      <c r="H45" s="385"/>
      <c r="I45" s="385"/>
      <c r="J45" s="385"/>
      <c r="K45" s="385"/>
      <c r="L45" s="52"/>
      <c r="M45" s="52"/>
    </row>
    <row r="46" spans="1:13" s="386" customFormat="1" ht="14.25" customHeight="1">
      <c r="A46" s="385"/>
      <c r="B46" s="121"/>
      <c r="C46" s="121"/>
      <c r="D46" s="385"/>
      <c r="E46" s="385"/>
      <c r="F46" s="385"/>
      <c r="G46" s="385"/>
      <c r="H46" s="385"/>
      <c r="I46" s="385"/>
      <c r="J46" s="385"/>
      <c r="K46" s="385"/>
      <c r="L46" s="52"/>
      <c r="M46" s="52"/>
    </row>
    <row r="47" spans="1:13" s="386" customFormat="1" ht="14.25" customHeight="1">
      <c r="A47" s="385"/>
      <c r="B47" s="121"/>
      <c r="C47" s="121"/>
      <c r="D47" s="385"/>
      <c r="E47" s="385"/>
      <c r="F47" s="385"/>
      <c r="G47" s="385"/>
      <c r="H47" s="385"/>
      <c r="I47" s="385"/>
      <c r="J47" s="385"/>
      <c r="K47" s="385"/>
      <c r="L47" s="52"/>
      <c r="M47" s="52"/>
    </row>
    <row r="48" spans="1:13" s="386" customFormat="1" ht="14.25" customHeight="1">
      <c r="A48" s="385"/>
      <c r="B48" s="121"/>
      <c r="C48" s="121"/>
      <c r="D48" s="385"/>
      <c r="E48" s="385"/>
      <c r="F48" s="385"/>
      <c r="G48" s="385"/>
      <c r="H48" s="385"/>
      <c r="I48" s="385"/>
      <c r="J48" s="385"/>
      <c r="K48" s="385"/>
      <c r="L48" s="52"/>
      <c r="M48" s="52"/>
    </row>
    <row r="49" spans="1:13" s="386" customFormat="1" ht="14.25" customHeight="1">
      <c r="A49" s="385"/>
      <c r="B49" s="121"/>
      <c r="C49" s="121"/>
      <c r="D49" s="385"/>
      <c r="E49" s="385"/>
      <c r="F49" s="385"/>
      <c r="G49" s="385"/>
      <c r="H49" s="385"/>
      <c r="I49" s="385"/>
      <c r="J49" s="385"/>
      <c r="K49" s="385"/>
      <c r="L49" s="52"/>
      <c r="M49" s="52"/>
    </row>
    <row r="50" spans="1:13" s="386" customFormat="1" ht="14.25" customHeight="1">
      <c r="A50" s="385"/>
      <c r="B50" s="121"/>
      <c r="C50" s="121"/>
      <c r="D50" s="385"/>
      <c r="E50" s="385"/>
      <c r="F50" s="385"/>
      <c r="G50" s="385"/>
      <c r="H50" s="385"/>
      <c r="I50" s="385"/>
      <c r="J50" s="385"/>
      <c r="K50" s="385"/>
      <c r="L50" s="52"/>
      <c r="M50" s="52"/>
    </row>
    <row r="51" spans="1:13" s="386" customFormat="1" ht="14.25" customHeight="1">
      <c r="A51" s="385"/>
      <c r="B51" s="121"/>
      <c r="C51" s="121"/>
      <c r="D51" s="385"/>
      <c r="E51" s="385"/>
      <c r="F51" s="385"/>
      <c r="G51" s="385"/>
      <c r="H51" s="385"/>
      <c r="I51" s="385"/>
      <c r="J51" s="385"/>
      <c r="K51" s="385"/>
      <c r="L51" s="52"/>
      <c r="M51" s="52"/>
    </row>
    <row r="52" spans="1:13" s="386" customFormat="1" ht="14.25" customHeight="1">
      <c r="A52" s="385"/>
      <c r="B52" s="121"/>
      <c r="C52" s="121"/>
      <c r="D52" s="385"/>
      <c r="E52" s="385"/>
      <c r="F52" s="385"/>
      <c r="G52" s="385"/>
      <c r="H52" s="385"/>
      <c r="I52" s="385"/>
      <c r="J52" s="385"/>
      <c r="K52" s="385"/>
      <c r="L52" s="52"/>
      <c r="M52" s="52"/>
    </row>
    <row r="53" spans="1:13" s="386" customFormat="1" ht="14.25" customHeight="1">
      <c r="A53" s="385"/>
      <c r="B53" s="121"/>
      <c r="C53" s="121"/>
      <c r="D53" s="385"/>
      <c r="E53" s="385"/>
      <c r="F53" s="385"/>
      <c r="G53" s="385"/>
      <c r="H53" s="385"/>
      <c r="I53" s="385"/>
      <c r="J53" s="385"/>
      <c r="K53" s="385"/>
      <c r="L53" s="52"/>
      <c r="M53" s="52"/>
    </row>
    <row r="54" spans="1:13" s="386" customFormat="1" ht="14.25" customHeight="1">
      <c r="A54" s="385"/>
      <c r="B54" s="121"/>
      <c r="C54" s="121"/>
      <c r="D54" s="385"/>
      <c r="E54" s="385"/>
      <c r="F54" s="385"/>
      <c r="G54" s="385"/>
      <c r="H54" s="385"/>
      <c r="I54" s="385"/>
      <c r="J54" s="385"/>
      <c r="K54" s="385"/>
      <c r="L54" s="52"/>
      <c r="M54" s="52"/>
    </row>
    <row r="55" spans="1:13" s="386" customFormat="1" ht="14.25" customHeight="1">
      <c r="A55" s="385"/>
      <c r="B55" s="121"/>
      <c r="C55" s="121"/>
      <c r="D55" s="385"/>
      <c r="E55" s="385"/>
      <c r="F55" s="385"/>
      <c r="G55" s="385"/>
      <c r="H55" s="385"/>
      <c r="I55" s="385"/>
      <c r="J55" s="385"/>
      <c r="K55" s="385"/>
      <c r="L55" s="52"/>
      <c r="M55" s="52"/>
    </row>
    <row r="56" spans="1:13" s="386" customFormat="1" ht="14.25" customHeight="1">
      <c r="A56" s="385"/>
      <c r="B56" s="121"/>
      <c r="C56" s="121"/>
      <c r="D56" s="385"/>
      <c r="E56" s="385"/>
      <c r="F56" s="385"/>
      <c r="G56" s="385"/>
      <c r="H56" s="385"/>
      <c r="I56" s="385"/>
      <c r="J56" s="385"/>
      <c r="K56" s="385"/>
      <c r="L56" s="52"/>
      <c r="M56" s="52"/>
    </row>
    <row r="57" spans="1:13" ht="14.25" customHeight="1">
      <c r="A57" s="385"/>
      <c r="D57" s="385"/>
      <c r="E57" s="385"/>
      <c r="F57" s="385"/>
      <c r="G57" s="385"/>
      <c r="H57" s="385"/>
      <c r="I57" s="385"/>
      <c r="J57" s="385"/>
      <c r="K57" s="385"/>
    </row>
    <row r="58" spans="1:13" ht="14.25" customHeight="1">
      <c r="A58" s="385"/>
      <c r="D58" s="385"/>
      <c r="E58" s="385"/>
      <c r="F58" s="385"/>
      <c r="G58" s="385"/>
      <c r="H58" s="385"/>
      <c r="I58" s="385"/>
      <c r="J58" s="385"/>
      <c r="K58" s="385"/>
    </row>
    <row r="59" spans="1:13" ht="14.25" customHeight="1">
      <c r="A59" s="385"/>
      <c r="D59" s="385"/>
      <c r="E59" s="385"/>
      <c r="F59" s="385"/>
      <c r="G59" s="385"/>
      <c r="H59" s="385"/>
      <c r="I59" s="385"/>
      <c r="J59" s="385"/>
      <c r="K59" s="385"/>
    </row>
    <row r="60" spans="1:13" ht="14.25" customHeight="1">
      <c r="A60" s="385"/>
      <c r="D60" s="385"/>
      <c r="E60" s="385"/>
      <c r="F60" s="385"/>
      <c r="G60" s="385"/>
      <c r="H60" s="385"/>
      <c r="I60" s="385"/>
      <c r="J60" s="385"/>
      <c r="K60" s="385"/>
    </row>
    <row r="61" spans="1:13" ht="14.25" customHeight="1">
      <c r="A61" s="385"/>
      <c r="D61" s="385"/>
      <c r="E61" s="385"/>
      <c r="F61" s="385"/>
      <c r="G61" s="385"/>
      <c r="H61" s="385"/>
      <c r="I61" s="385"/>
      <c r="J61" s="385"/>
      <c r="K61" s="385"/>
    </row>
    <row r="62" spans="1:13" ht="14.25" customHeight="1">
      <c r="A62" s="385"/>
      <c r="D62" s="385"/>
      <c r="E62" s="385"/>
      <c r="F62" s="385"/>
      <c r="G62" s="385"/>
      <c r="H62" s="385"/>
      <c r="I62" s="385"/>
      <c r="J62" s="385"/>
      <c r="K62" s="385"/>
    </row>
    <row r="63" spans="1:13" ht="14.25" customHeight="1">
      <c r="A63" s="385"/>
      <c r="D63" s="385"/>
      <c r="E63" s="385"/>
      <c r="F63" s="385"/>
      <c r="G63" s="385"/>
      <c r="H63" s="385"/>
      <c r="I63" s="385"/>
      <c r="J63" s="385"/>
      <c r="K63" s="385"/>
    </row>
    <row r="64" spans="1:13" ht="14.25" customHeight="1">
      <c r="A64" s="385"/>
      <c r="D64" s="385"/>
      <c r="E64" s="385"/>
      <c r="F64" s="385"/>
      <c r="G64" s="385"/>
      <c r="H64" s="385"/>
      <c r="I64" s="385"/>
      <c r="J64" s="385"/>
      <c r="K64" s="385"/>
    </row>
    <row r="65" spans="1:11" ht="14.25" customHeight="1">
      <c r="A65" s="385"/>
      <c r="D65" s="385"/>
      <c r="E65" s="385"/>
      <c r="F65" s="385"/>
      <c r="G65" s="385"/>
      <c r="H65" s="385"/>
      <c r="I65" s="385"/>
      <c r="J65" s="385"/>
      <c r="K65" s="385"/>
    </row>
    <row r="66" spans="1:11" ht="14.25" customHeight="1">
      <c r="A66" s="385"/>
      <c r="D66" s="385"/>
      <c r="E66" s="385"/>
      <c r="F66" s="385"/>
      <c r="G66" s="385"/>
      <c r="H66" s="385"/>
      <c r="I66" s="385"/>
      <c r="J66" s="385"/>
      <c r="K66" s="385"/>
    </row>
    <row r="67" spans="1:11" ht="14.25" customHeight="1">
      <c r="A67" s="385"/>
      <c r="D67" s="385"/>
      <c r="E67" s="385"/>
      <c r="F67" s="385"/>
      <c r="G67" s="385"/>
      <c r="H67" s="385"/>
      <c r="I67" s="385"/>
      <c r="J67" s="385"/>
      <c r="K67" s="385"/>
    </row>
    <row r="68" spans="1:11" ht="14.25" customHeight="1">
      <c r="A68" s="385"/>
      <c r="D68" s="385"/>
      <c r="E68" s="385"/>
      <c r="F68" s="385"/>
      <c r="G68" s="385"/>
      <c r="H68" s="385"/>
      <c r="I68" s="385"/>
      <c r="J68" s="385"/>
      <c r="K68" s="385"/>
    </row>
    <row r="69" spans="1:11" ht="14.25" customHeight="1">
      <c r="A69" s="385"/>
      <c r="D69" s="385"/>
      <c r="E69" s="385"/>
      <c r="F69" s="385"/>
      <c r="G69" s="385"/>
      <c r="H69" s="385"/>
      <c r="I69" s="385"/>
      <c r="J69" s="385"/>
      <c r="K69" s="385"/>
    </row>
    <row r="70" spans="1:11" ht="14.25" customHeight="1">
      <c r="A70" s="385"/>
      <c r="D70" s="385"/>
      <c r="E70" s="385"/>
      <c r="F70" s="385"/>
      <c r="G70" s="385"/>
      <c r="H70" s="385"/>
      <c r="I70" s="385"/>
      <c r="J70" s="385"/>
      <c r="K70" s="385"/>
    </row>
    <row r="71" spans="1:11" ht="14.25" customHeight="1">
      <c r="A71" s="385"/>
      <c r="D71" s="385"/>
      <c r="E71" s="385"/>
      <c r="F71" s="385"/>
      <c r="G71" s="385"/>
      <c r="H71" s="385"/>
      <c r="I71" s="385"/>
      <c r="J71" s="385"/>
      <c r="K71" s="385"/>
    </row>
    <row r="72" spans="1:11" ht="14.25" customHeight="1">
      <c r="A72" s="385"/>
      <c r="D72" s="385"/>
      <c r="E72" s="385"/>
      <c r="F72" s="385"/>
      <c r="G72" s="385"/>
      <c r="H72" s="385"/>
      <c r="I72" s="385"/>
      <c r="J72" s="385"/>
      <c r="K72" s="385"/>
    </row>
    <row r="73" spans="1:11" ht="14.25" customHeight="1">
      <c r="A73" s="385"/>
      <c r="D73" s="385"/>
      <c r="E73" s="385"/>
      <c r="F73" s="385"/>
      <c r="G73" s="385"/>
      <c r="H73" s="385"/>
      <c r="I73" s="385"/>
      <c r="J73" s="385"/>
      <c r="K73" s="385"/>
    </row>
    <row r="74" spans="1:11" ht="14.25" customHeight="1">
      <c r="A74" s="385"/>
      <c r="D74" s="385"/>
      <c r="E74" s="385"/>
      <c r="F74" s="385"/>
      <c r="G74" s="385"/>
      <c r="H74" s="385"/>
      <c r="I74" s="385"/>
      <c r="J74" s="385"/>
      <c r="K74" s="385"/>
    </row>
    <row r="75" spans="1:11" ht="14.25" customHeight="1">
      <c r="A75" s="385"/>
      <c r="D75" s="385"/>
      <c r="E75" s="385"/>
      <c r="F75" s="385"/>
      <c r="G75" s="385"/>
      <c r="H75" s="385"/>
      <c r="I75" s="385"/>
      <c r="J75" s="385"/>
      <c r="K75" s="385"/>
    </row>
    <row r="76" spans="1:11" ht="14.25" customHeight="1">
      <c r="A76" s="385"/>
      <c r="D76" s="385"/>
      <c r="E76" s="385"/>
      <c r="F76" s="385"/>
      <c r="G76" s="385"/>
      <c r="H76" s="385"/>
      <c r="I76" s="385"/>
      <c r="J76" s="385"/>
      <c r="K76" s="385"/>
    </row>
    <row r="77" spans="1:11" ht="14.25" customHeight="1">
      <c r="A77" s="385"/>
      <c r="D77" s="385"/>
      <c r="E77" s="385"/>
      <c r="F77" s="385"/>
      <c r="G77" s="385"/>
      <c r="H77" s="385"/>
      <c r="I77" s="385"/>
      <c r="J77" s="385"/>
      <c r="K77" s="385"/>
    </row>
    <row r="78" spans="1:11" ht="14.25" customHeight="1">
      <c r="A78" s="385"/>
      <c r="D78" s="385"/>
      <c r="E78" s="385"/>
      <c r="F78" s="385"/>
      <c r="G78" s="385"/>
      <c r="H78" s="385"/>
      <c r="I78" s="385"/>
      <c r="J78" s="385"/>
      <c r="K78" s="385"/>
    </row>
    <row r="79" spans="1:11" ht="14.25" customHeight="1">
      <c r="A79" s="385"/>
      <c r="D79" s="385"/>
      <c r="E79" s="385"/>
      <c r="F79" s="385"/>
      <c r="G79" s="385"/>
      <c r="H79" s="385"/>
      <c r="I79" s="385"/>
      <c r="J79" s="385"/>
      <c r="K79" s="385"/>
    </row>
    <row r="80" spans="1:11" ht="14.25" customHeight="1">
      <c r="A80" s="385"/>
      <c r="D80" s="385"/>
      <c r="E80" s="385"/>
      <c r="F80" s="385"/>
      <c r="G80" s="385"/>
      <c r="H80" s="385"/>
      <c r="I80" s="385"/>
      <c r="J80" s="385"/>
      <c r="K80" s="385"/>
    </row>
    <row r="81" spans="1:11" ht="14.25" customHeight="1">
      <c r="A81" s="385"/>
      <c r="D81" s="385"/>
      <c r="E81" s="385"/>
      <c r="F81" s="385"/>
      <c r="G81" s="385"/>
      <c r="H81" s="385"/>
      <c r="I81" s="385"/>
      <c r="J81" s="385"/>
      <c r="K81" s="385"/>
    </row>
    <row r="82" spans="1:11" ht="14.25" customHeight="1">
      <c r="A82" s="385"/>
      <c r="D82" s="385"/>
      <c r="E82" s="385"/>
      <c r="F82" s="385"/>
      <c r="G82" s="385"/>
      <c r="H82" s="385"/>
      <c r="I82" s="385"/>
      <c r="J82" s="385"/>
      <c r="K82" s="385"/>
    </row>
    <row r="83" spans="1:11" ht="14.25" customHeight="1">
      <c r="A83" s="385"/>
      <c r="D83" s="385"/>
      <c r="E83" s="385"/>
      <c r="F83" s="385"/>
      <c r="G83" s="385"/>
      <c r="H83" s="385"/>
      <c r="I83" s="385"/>
      <c r="J83" s="385"/>
      <c r="K83" s="385"/>
    </row>
    <row r="84" spans="1:11" ht="14.25" customHeight="1">
      <c r="A84" s="385"/>
      <c r="D84" s="385"/>
      <c r="E84" s="385"/>
      <c r="F84" s="385"/>
      <c r="G84" s="385"/>
      <c r="H84" s="385"/>
      <c r="I84" s="385"/>
      <c r="J84" s="385"/>
      <c r="K84" s="385"/>
    </row>
    <row r="85" spans="1:11" ht="14.25" customHeight="1">
      <c r="A85" s="385"/>
      <c r="D85" s="385"/>
      <c r="E85" s="385"/>
      <c r="F85" s="385"/>
      <c r="G85" s="385"/>
      <c r="H85" s="385"/>
      <c r="I85" s="385"/>
      <c r="J85" s="385"/>
      <c r="K85" s="385"/>
    </row>
    <row r="86" spans="1:11" ht="14.25" customHeight="1">
      <c r="A86" s="385"/>
      <c r="D86" s="385"/>
      <c r="E86" s="385"/>
      <c r="F86" s="385"/>
      <c r="G86" s="385"/>
      <c r="H86" s="385"/>
      <c r="I86" s="385"/>
      <c r="J86" s="385"/>
      <c r="K86" s="385"/>
    </row>
    <row r="87" spans="1:11" ht="14.25" customHeight="1">
      <c r="A87" s="385"/>
      <c r="D87" s="385"/>
      <c r="E87" s="385"/>
      <c r="F87" s="385"/>
      <c r="G87" s="385"/>
      <c r="H87" s="385"/>
      <c r="I87" s="385"/>
      <c r="J87" s="385"/>
      <c r="K87" s="385"/>
    </row>
    <row r="88" spans="1:11" ht="14.25" customHeight="1">
      <c r="A88" s="385"/>
      <c r="D88" s="385"/>
      <c r="E88" s="385"/>
      <c r="F88" s="385"/>
      <c r="G88" s="385"/>
      <c r="H88" s="385"/>
      <c r="I88" s="385"/>
      <c r="J88" s="385"/>
      <c r="K88" s="385"/>
    </row>
    <row r="89" spans="1:11" ht="14.25" customHeight="1">
      <c r="A89" s="385"/>
      <c r="D89" s="385"/>
      <c r="E89" s="385"/>
      <c r="F89" s="385"/>
      <c r="G89" s="385"/>
      <c r="H89" s="385"/>
      <c r="I89" s="385"/>
      <c r="J89" s="385"/>
      <c r="K89" s="385"/>
    </row>
    <row r="90" spans="1:11" ht="14.25" customHeight="1">
      <c r="A90" s="385"/>
      <c r="D90" s="385"/>
      <c r="E90" s="385"/>
      <c r="F90" s="385"/>
      <c r="G90" s="385"/>
      <c r="H90" s="385"/>
      <c r="I90" s="385"/>
      <c r="J90" s="385"/>
      <c r="K90" s="385"/>
    </row>
    <row r="91" spans="1:11" ht="14.25" customHeight="1">
      <c r="A91" s="385"/>
      <c r="D91" s="385"/>
      <c r="E91" s="385"/>
      <c r="F91" s="385"/>
      <c r="G91" s="385"/>
      <c r="H91" s="385"/>
      <c r="I91" s="385"/>
      <c r="J91" s="385"/>
      <c r="K91" s="385"/>
    </row>
    <row r="92" spans="1:11" ht="14.25" customHeight="1">
      <c r="A92" s="385"/>
      <c r="D92" s="385"/>
      <c r="E92" s="385"/>
      <c r="F92" s="385"/>
      <c r="G92" s="385"/>
      <c r="H92" s="385"/>
      <c r="I92" s="385"/>
      <c r="J92" s="385"/>
      <c r="K92" s="385"/>
    </row>
    <row r="93" spans="1:11" ht="14.25" customHeight="1">
      <c r="A93" s="385"/>
      <c r="D93" s="385"/>
      <c r="E93" s="385"/>
      <c r="F93" s="385"/>
      <c r="G93" s="385"/>
      <c r="H93" s="385"/>
      <c r="I93" s="385"/>
      <c r="J93" s="385"/>
      <c r="K93" s="385"/>
    </row>
    <row r="94" spans="1:11" ht="14.25" customHeight="1">
      <c r="A94" s="385"/>
      <c r="D94" s="385"/>
      <c r="E94" s="385"/>
      <c r="F94" s="385"/>
      <c r="G94" s="385"/>
      <c r="H94" s="385"/>
      <c r="I94" s="385"/>
      <c r="J94" s="385"/>
      <c r="K94" s="385"/>
    </row>
    <row r="95" spans="1:11" ht="14.25" customHeight="1">
      <c r="A95" s="385"/>
      <c r="D95" s="385"/>
      <c r="E95" s="385"/>
      <c r="F95" s="385"/>
      <c r="G95" s="385"/>
      <c r="H95" s="385"/>
      <c r="I95" s="385"/>
      <c r="J95" s="385"/>
      <c r="K95" s="385"/>
    </row>
    <row r="96" spans="1:11" ht="14.25" customHeight="1">
      <c r="A96" s="385"/>
      <c r="D96" s="385"/>
      <c r="E96" s="385"/>
      <c r="F96" s="385"/>
      <c r="G96" s="385"/>
      <c r="H96" s="385"/>
      <c r="I96" s="385"/>
      <c r="J96" s="385"/>
      <c r="K96" s="385"/>
    </row>
    <row r="97" spans="1:11" ht="14.25" customHeight="1">
      <c r="A97" s="385"/>
      <c r="D97" s="385"/>
      <c r="E97" s="385"/>
      <c r="F97" s="385"/>
      <c r="G97" s="385"/>
      <c r="H97" s="385"/>
      <c r="I97" s="385"/>
      <c r="J97" s="385"/>
      <c r="K97" s="385"/>
    </row>
    <row r="98" spans="1:11" ht="14.25" customHeight="1">
      <c r="A98" s="385"/>
      <c r="D98" s="385"/>
      <c r="E98" s="385"/>
      <c r="F98" s="385"/>
      <c r="G98" s="385"/>
      <c r="H98" s="385"/>
      <c r="I98" s="385"/>
      <c r="J98" s="385"/>
      <c r="K98" s="385"/>
    </row>
    <row r="99" spans="1:11" ht="14.25" customHeight="1">
      <c r="A99" s="385"/>
      <c r="D99" s="385"/>
      <c r="E99" s="385"/>
      <c r="F99" s="385"/>
      <c r="G99" s="385"/>
      <c r="H99" s="385"/>
      <c r="I99" s="385"/>
      <c r="J99" s="385"/>
      <c r="K99" s="385"/>
    </row>
    <row r="100" spans="1:11" ht="14.25" customHeight="1">
      <c r="A100" s="385"/>
      <c r="D100" s="385"/>
      <c r="E100" s="385"/>
      <c r="F100" s="385"/>
      <c r="G100" s="385"/>
      <c r="H100" s="385"/>
      <c r="I100" s="385"/>
      <c r="J100" s="385"/>
      <c r="K100" s="385"/>
    </row>
    <row r="101" spans="1:11" ht="14.25" customHeight="1">
      <c r="A101" s="385"/>
      <c r="D101" s="385"/>
      <c r="E101" s="385"/>
      <c r="F101" s="385"/>
      <c r="G101" s="385"/>
      <c r="H101" s="385"/>
      <c r="I101" s="385"/>
      <c r="J101" s="385"/>
      <c r="K101" s="385"/>
    </row>
    <row r="102" spans="1:11" ht="14.25" customHeight="1">
      <c r="A102" s="385"/>
      <c r="D102" s="385"/>
      <c r="E102" s="385"/>
      <c r="F102" s="385"/>
      <c r="G102" s="385"/>
      <c r="H102" s="385"/>
      <c r="I102" s="385"/>
      <c r="J102" s="385"/>
      <c r="K102" s="385"/>
    </row>
  </sheetData>
  <mergeCells count="9">
    <mergeCell ref="A10:K10"/>
    <mergeCell ref="A1:B1"/>
    <mergeCell ref="A5:K5"/>
    <mergeCell ref="A7:A8"/>
    <mergeCell ref="B7:C8"/>
    <mergeCell ref="D7:H7"/>
    <mergeCell ref="I7:I8"/>
    <mergeCell ref="J7:J8"/>
    <mergeCell ref="K7:K8"/>
  </mergeCells>
  <hyperlinks>
    <hyperlink ref="A5" location="Меню!A1" display="СКАМЕЙКИ КОВА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dimension ref="A1:AMJ103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7.7109375" style="121" customWidth="1"/>
    <col min="2" max="2" width="16.42578125" style="121" customWidth="1"/>
    <col min="3" max="3" width="0.140625" style="121" hidden="1" customWidth="1"/>
    <col min="4" max="4" width="12.85546875" style="121" customWidth="1"/>
    <col min="5" max="5" width="10.7109375" style="121" customWidth="1"/>
    <col min="6" max="6" width="7.7109375" style="121" customWidth="1"/>
    <col min="7" max="7" width="8.42578125" style="121" customWidth="1"/>
    <col min="8" max="12" width="9.140625" style="121"/>
    <col min="13" max="13" width="10.140625" style="121" customWidth="1"/>
    <col min="14" max="14" width="10.42578125" style="121" customWidth="1"/>
    <col min="15" max="15" width="13.28515625" style="387" customWidth="1"/>
    <col min="16" max="16" width="12.42578125" style="387" customWidth="1"/>
    <col min="17" max="17" width="13.140625" style="386" customWidth="1"/>
    <col min="18" max="18" width="12.42578125" style="386" customWidth="1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Q1" s="52"/>
      <c r="R1" s="52"/>
    </row>
    <row r="2" spans="1:18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J2" s="367"/>
      <c r="L2" s="365"/>
      <c r="M2" s="365"/>
      <c r="Q2" s="52"/>
      <c r="R2" s="52"/>
    </row>
    <row r="3" spans="1:18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J3" s="367"/>
      <c r="L3" s="365"/>
      <c r="M3" s="365"/>
      <c r="Q3" s="52"/>
      <c r="R3" s="52"/>
    </row>
    <row r="4" spans="1:18">
      <c r="B4" s="385"/>
      <c r="D4" s="368"/>
      <c r="G4" s="368"/>
      <c r="H4" s="368"/>
      <c r="I4" s="368"/>
      <c r="J4" s="368"/>
      <c r="K4" s="368"/>
      <c r="Q4" s="52"/>
      <c r="R4" s="52"/>
    </row>
    <row r="5" spans="1:18">
      <c r="A5" s="2116" t="s">
        <v>3127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366"/>
      <c r="Q5" s="52"/>
      <c r="R5" s="52"/>
    </row>
    <row r="6" spans="1:18">
      <c r="Q6" s="52"/>
      <c r="R6" s="52"/>
    </row>
    <row r="7" spans="1:18" ht="12" customHeight="1">
      <c r="A7" s="2118" t="s">
        <v>134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9" t="s">
        <v>139</v>
      </c>
      <c r="J7" s="2120" t="s">
        <v>565</v>
      </c>
      <c r="K7" s="2120" t="s">
        <v>141</v>
      </c>
      <c r="Q7" s="52"/>
      <c r="R7" s="52"/>
    </row>
    <row r="8" spans="1:18" ht="51" customHeight="1">
      <c r="A8" s="2118"/>
      <c r="B8" s="2118"/>
      <c r="C8" s="2118"/>
      <c r="D8" s="69" t="s">
        <v>567</v>
      </c>
      <c r="E8" s="69" t="s">
        <v>568</v>
      </c>
      <c r="F8" s="69" t="s">
        <v>146</v>
      </c>
      <c r="G8" s="69" t="s">
        <v>144</v>
      </c>
      <c r="H8" s="69" t="s">
        <v>2816</v>
      </c>
      <c r="I8" s="2119"/>
      <c r="J8" s="2120"/>
      <c r="K8" s="2120"/>
      <c r="L8" s="70"/>
      <c r="M8" s="70"/>
      <c r="N8" s="70"/>
      <c r="O8" s="388"/>
      <c r="P8" s="386"/>
      <c r="Q8" s="70"/>
      <c r="R8" s="70"/>
    </row>
    <row r="9" spans="1:18" ht="120">
      <c r="A9" s="652" t="s">
        <v>3128</v>
      </c>
      <c r="B9" s="2132"/>
      <c r="C9" s="2132"/>
      <c r="D9" s="74" t="s">
        <v>3129</v>
      </c>
      <c r="E9" s="74" t="s">
        <v>3130</v>
      </c>
      <c r="F9" s="74">
        <v>83.4</v>
      </c>
      <c r="G9" s="74">
        <v>0.3</v>
      </c>
      <c r="H9" s="74" t="s">
        <v>2821</v>
      </c>
      <c r="I9" s="149" t="s">
        <v>575</v>
      </c>
      <c r="J9" s="74">
        <v>52445</v>
      </c>
      <c r="K9" s="77">
        <v>58510</v>
      </c>
      <c r="L9" s="101"/>
      <c r="M9" s="52"/>
      <c r="N9" s="52"/>
      <c r="O9" s="53"/>
      <c r="P9" s="386"/>
      <c r="Q9" s="52"/>
      <c r="R9" s="52"/>
    </row>
    <row r="10" spans="1:18" ht="124.5" customHeight="1">
      <c r="A10" s="2217" t="s">
        <v>3126</v>
      </c>
      <c r="B10" s="2217"/>
      <c r="C10" s="2217"/>
      <c r="D10" s="2217"/>
      <c r="E10" s="2217"/>
      <c r="F10" s="2217"/>
      <c r="G10" s="2217"/>
      <c r="H10" s="2217"/>
      <c r="I10" s="2217"/>
      <c r="J10" s="2217"/>
      <c r="K10" s="2217"/>
      <c r="Q10" s="52"/>
      <c r="R10" s="52"/>
    </row>
    <row r="11" spans="1:18">
      <c r="A11" s="385"/>
      <c r="D11" s="385"/>
      <c r="E11" s="385"/>
      <c r="F11" s="385"/>
      <c r="G11" s="385"/>
      <c r="H11" s="385"/>
      <c r="I11" s="385"/>
      <c r="J11" s="385"/>
      <c r="K11" s="385"/>
      <c r="Q11" s="52"/>
      <c r="R11" s="52"/>
    </row>
    <row r="12" spans="1:18">
      <c r="A12" s="385"/>
      <c r="D12" s="385"/>
      <c r="E12" s="385"/>
      <c r="F12" s="385"/>
      <c r="G12" s="385"/>
      <c r="H12" s="385"/>
      <c r="I12" s="385"/>
      <c r="J12" s="385"/>
      <c r="K12" s="385"/>
      <c r="Q12" s="52"/>
      <c r="R12" s="52"/>
    </row>
    <row r="13" spans="1:18">
      <c r="A13" s="385"/>
      <c r="D13" s="385"/>
      <c r="E13" s="385"/>
      <c r="F13" s="385"/>
      <c r="G13" s="385"/>
      <c r="H13" s="385"/>
      <c r="I13" s="385"/>
      <c r="J13" s="385"/>
      <c r="K13" s="385"/>
      <c r="Q13" s="52"/>
      <c r="R13" s="52"/>
    </row>
    <row r="14" spans="1:18">
      <c r="A14" s="385"/>
      <c r="D14" s="385"/>
      <c r="E14" s="385"/>
      <c r="F14" s="385"/>
      <c r="G14" s="385"/>
      <c r="H14" s="385"/>
      <c r="I14" s="385"/>
      <c r="J14" s="385"/>
      <c r="K14" s="385"/>
      <c r="Q14" s="52"/>
      <c r="R14" s="52"/>
    </row>
    <row r="15" spans="1:18">
      <c r="A15" s="385"/>
      <c r="D15" s="385"/>
      <c r="E15" s="385"/>
      <c r="F15" s="385"/>
      <c r="G15" s="385"/>
      <c r="H15" s="385"/>
      <c r="I15" s="385"/>
      <c r="J15" s="385"/>
      <c r="K15" s="385"/>
      <c r="Q15" s="52"/>
      <c r="R15" s="52"/>
    </row>
    <row r="16" spans="1:18">
      <c r="A16" s="385"/>
      <c r="D16" s="385"/>
      <c r="E16" s="385"/>
      <c r="F16" s="385"/>
      <c r="G16" s="385"/>
      <c r="H16" s="385"/>
      <c r="I16" s="385"/>
      <c r="J16" s="385"/>
      <c r="K16" s="385"/>
      <c r="Q16" s="52"/>
      <c r="R16" s="52"/>
    </row>
    <row r="17" spans="1:18" s="387" customFormat="1" ht="12">
      <c r="A17" s="385"/>
      <c r="B17" s="121"/>
      <c r="C17" s="121"/>
      <c r="D17" s="385"/>
      <c r="E17" s="385"/>
      <c r="F17" s="385"/>
      <c r="G17" s="385"/>
      <c r="H17" s="385"/>
      <c r="I17" s="385"/>
      <c r="J17" s="385"/>
      <c r="K17" s="385"/>
      <c r="Q17" s="52"/>
      <c r="R17" s="52"/>
    </row>
    <row r="18" spans="1:18" s="387" customFormat="1" ht="12">
      <c r="A18" s="385"/>
      <c r="B18" s="121"/>
      <c r="C18" s="121"/>
      <c r="D18" s="385"/>
      <c r="E18" s="385"/>
      <c r="F18" s="385"/>
      <c r="G18" s="385"/>
      <c r="H18" s="385"/>
      <c r="I18" s="385"/>
      <c r="J18" s="385"/>
      <c r="K18" s="385"/>
      <c r="Q18" s="52"/>
      <c r="R18" s="52"/>
    </row>
    <row r="19" spans="1:18" s="387" customFormat="1" ht="12">
      <c r="A19" s="385"/>
      <c r="B19" s="121"/>
      <c r="C19" s="121"/>
      <c r="D19" s="385"/>
      <c r="E19" s="385"/>
      <c r="F19" s="385"/>
      <c r="G19" s="385"/>
      <c r="H19" s="385"/>
      <c r="I19" s="385"/>
      <c r="J19" s="385"/>
      <c r="K19" s="385"/>
      <c r="Q19" s="52"/>
      <c r="R19" s="52"/>
    </row>
    <row r="20" spans="1:18" s="387" customFormat="1" ht="12">
      <c r="A20" s="385"/>
      <c r="B20" s="121"/>
      <c r="C20" s="121"/>
      <c r="D20" s="385"/>
      <c r="E20" s="385"/>
      <c r="F20" s="385"/>
      <c r="G20" s="385"/>
      <c r="H20" s="385"/>
      <c r="I20" s="385"/>
      <c r="J20" s="385"/>
      <c r="K20" s="385"/>
      <c r="Q20" s="52"/>
      <c r="R20" s="52"/>
    </row>
    <row r="21" spans="1:18" s="387" customFormat="1" ht="12">
      <c r="A21" s="385"/>
      <c r="B21" s="121"/>
      <c r="C21" s="121"/>
      <c r="D21" s="385"/>
      <c r="E21" s="385"/>
      <c r="F21" s="385"/>
      <c r="G21" s="385"/>
      <c r="H21" s="385"/>
      <c r="I21" s="385"/>
      <c r="J21" s="385"/>
      <c r="K21" s="385"/>
      <c r="Q21" s="52"/>
      <c r="R21" s="52"/>
    </row>
    <row r="22" spans="1:18" s="387" customFormat="1" ht="12">
      <c r="A22" s="385"/>
      <c r="B22" s="121"/>
      <c r="C22" s="121"/>
      <c r="D22" s="385"/>
      <c r="E22" s="385"/>
      <c r="F22" s="385"/>
      <c r="G22" s="385"/>
      <c r="H22" s="385"/>
      <c r="I22" s="385"/>
      <c r="J22" s="385"/>
      <c r="K22" s="385"/>
      <c r="Q22" s="52"/>
      <c r="R22" s="52"/>
    </row>
    <row r="23" spans="1:18" s="387" customFormat="1" ht="12">
      <c r="A23" s="385"/>
      <c r="B23" s="121"/>
      <c r="C23" s="121"/>
      <c r="D23" s="385"/>
      <c r="E23" s="385"/>
      <c r="F23" s="385"/>
      <c r="G23" s="385"/>
      <c r="H23" s="385"/>
      <c r="I23" s="385"/>
      <c r="J23" s="385"/>
      <c r="K23" s="385"/>
      <c r="Q23" s="52"/>
      <c r="R23" s="52"/>
    </row>
    <row r="24" spans="1:18" s="387" customFormat="1" ht="12">
      <c r="A24" s="385"/>
      <c r="B24" s="121"/>
      <c r="C24" s="121"/>
      <c r="D24" s="385"/>
      <c r="E24" s="385"/>
      <c r="F24" s="385"/>
      <c r="G24" s="385"/>
      <c r="H24" s="385"/>
      <c r="I24" s="385"/>
      <c r="J24" s="385"/>
      <c r="K24" s="385"/>
      <c r="Q24" s="52"/>
      <c r="R24" s="52"/>
    </row>
    <row r="25" spans="1:18" s="387" customFormat="1" ht="12">
      <c r="A25" s="385"/>
      <c r="B25" s="121"/>
      <c r="C25" s="121"/>
      <c r="D25" s="385"/>
      <c r="E25" s="385"/>
      <c r="F25" s="385"/>
      <c r="G25" s="385"/>
      <c r="H25" s="385"/>
      <c r="I25" s="385"/>
      <c r="J25" s="385"/>
      <c r="K25" s="385"/>
      <c r="Q25" s="52"/>
      <c r="R25" s="52"/>
    </row>
    <row r="26" spans="1:18" s="387" customFormat="1" ht="12">
      <c r="A26" s="385"/>
      <c r="B26" s="121"/>
      <c r="C26" s="121"/>
      <c r="D26" s="385"/>
      <c r="E26" s="385"/>
      <c r="F26" s="385"/>
      <c r="G26" s="385"/>
      <c r="H26" s="385"/>
      <c r="I26" s="385"/>
      <c r="J26" s="385"/>
      <c r="K26" s="385"/>
      <c r="Q26" s="52"/>
      <c r="R26" s="52"/>
    </row>
    <row r="27" spans="1:18" s="387" customFormat="1" ht="12">
      <c r="A27" s="385"/>
      <c r="B27" s="121"/>
      <c r="C27" s="121"/>
      <c r="D27" s="385"/>
      <c r="E27" s="385"/>
      <c r="F27" s="385"/>
      <c r="G27" s="385"/>
      <c r="H27" s="385"/>
      <c r="I27" s="385"/>
      <c r="J27" s="385"/>
      <c r="K27" s="385"/>
      <c r="Q27" s="52"/>
      <c r="R27" s="52"/>
    </row>
    <row r="28" spans="1:18" s="387" customFormat="1" ht="12">
      <c r="A28" s="385"/>
      <c r="B28" s="121"/>
      <c r="C28" s="121"/>
      <c r="D28" s="385"/>
      <c r="E28" s="385"/>
      <c r="F28" s="385"/>
      <c r="G28" s="385"/>
      <c r="H28" s="385"/>
      <c r="I28" s="385"/>
      <c r="J28" s="385"/>
      <c r="K28" s="385"/>
      <c r="Q28" s="52"/>
      <c r="R28" s="52"/>
    </row>
    <row r="29" spans="1:18" s="387" customFormat="1" ht="12">
      <c r="A29" s="385"/>
      <c r="B29" s="121"/>
      <c r="C29" s="121"/>
      <c r="D29" s="385"/>
      <c r="E29" s="385"/>
      <c r="F29" s="385"/>
      <c r="G29" s="385"/>
      <c r="H29" s="385"/>
      <c r="I29" s="385"/>
      <c r="J29" s="385"/>
      <c r="K29" s="385"/>
      <c r="Q29" s="52"/>
      <c r="R29" s="52"/>
    </row>
    <row r="30" spans="1:18" s="387" customFormat="1" ht="12">
      <c r="A30" s="385"/>
      <c r="B30" s="121"/>
      <c r="C30" s="121"/>
      <c r="D30" s="385"/>
      <c r="E30" s="385"/>
      <c r="F30" s="385"/>
      <c r="G30" s="385"/>
      <c r="H30" s="385"/>
      <c r="I30" s="385"/>
      <c r="J30" s="385"/>
      <c r="K30" s="385"/>
      <c r="Q30" s="52"/>
      <c r="R30" s="52"/>
    </row>
    <row r="31" spans="1:18" s="387" customFormat="1" ht="12">
      <c r="A31" s="385"/>
      <c r="B31" s="121"/>
      <c r="C31" s="121"/>
      <c r="D31" s="385"/>
      <c r="E31" s="385"/>
      <c r="F31" s="385"/>
      <c r="G31" s="385"/>
      <c r="H31" s="385"/>
      <c r="I31" s="385"/>
      <c r="J31" s="385"/>
      <c r="K31" s="385"/>
      <c r="Q31" s="52"/>
      <c r="R31" s="52"/>
    </row>
    <row r="32" spans="1:18" s="387" customFormat="1" ht="12">
      <c r="A32" s="385"/>
      <c r="B32" s="121"/>
      <c r="C32" s="121"/>
      <c r="D32" s="385"/>
      <c r="E32" s="385"/>
      <c r="F32" s="385"/>
      <c r="G32" s="385"/>
      <c r="H32" s="385"/>
      <c r="I32" s="385"/>
      <c r="J32" s="385"/>
      <c r="K32" s="385"/>
      <c r="Q32" s="52"/>
      <c r="R32" s="52"/>
    </row>
    <row r="33" spans="1:18">
      <c r="A33" s="385"/>
      <c r="D33" s="385"/>
      <c r="E33" s="385"/>
      <c r="F33" s="385"/>
      <c r="G33" s="385"/>
      <c r="H33" s="385"/>
      <c r="I33" s="385"/>
      <c r="J33" s="385"/>
      <c r="K33" s="385"/>
      <c r="Q33" s="52"/>
      <c r="R33" s="52"/>
    </row>
    <row r="34" spans="1:18">
      <c r="A34" s="385"/>
      <c r="D34" s="385"/>
      <c r="E34" s="385"/>
      <c r="F34" s="385"/>
      <c r="G34" s="385"/>
      <c r="H34" s="385"/>
      <c r="I34" s="385"/>
      <c r="J34" s="385"/>
      <c r="K34" s="385"/>
      <c r="Q34" s="52"/>
      <c r="R34" s="52"/>
    </row>
    <row r="35" spans="1:18">
      <c r="A35" s="385"/>
      <c r="D35" s="385"/>
      <c r="E35" s="385"/>
      <c r="F35" s="385"/>
      <c r="G35" s="385"/>
      <c r="H35" s="385"/>
      <c r="I35" s="385"/>
      <c r="J35" s="385"/>
      <c r="K35" s="385"/>
      <c r="Q35" s="52"/>
      <c r="R35" s="52"/>
    </row>
    <row r="36" spans="1:18">
      <c r="A36" s="385"/>
      <c r="D36" s="385"/>
      <c r="E36" s="385"/>
      <c r="F36" s="385"/>
      <c r="G36" s="385"/>
      <c r="H36" s="385"/>
      <c r="I36" s="385"/>
      <c r="J36" s="385"/>
      <c r="K36" s="385"/>
      <c r="Q36" s="52"/>
      <c r="R36" s="52"/>
    </row>
    <row r="37" spans="1:18">
      <c r="A37" s="385"/>
      <c r="D37" s="385"/>
      <c r="E37" s="385"/>
      <c r="F37" s="385"/>
      <c r="G37" s="385"/>
      <c r="H37" s="385"/>
      <c r="I37" s="385"/>
      <c r="J37" s="385"/>
      <c r="K37" s="385"/>
      <c r="Q37" s="52"/>
      <c r="R37" s="52"/>
    </row>
    <row r="38" spans="1:18">
      <c r="A38" s="385"/>
      <c r="D38" s="385"/>
      <c r="E38" s="385"/>
      <c r="F38" s="385"/>
      <c r="G38" s="385"/>
      <c r="H38" s="385"/>
      <c r="I38" s="385"/>
      <c r="J38" s="385"/>
      <c r="K38" s="385"/>
      <c r="Q38" s="52"/>
      <c r="R38" s="52"/>
    </row>
    <row r="39" spans="1:18">
      <c r="A39" s="385"/>
      <c r="D39" s="385"/>
      <c r="E39" s="385"/>
      <c r="F39" s="385"/>
      <c r="G39" s="385"/>
      <c r="H39" s="385"/>
      <c r="I39" s="385"/>
      <c r="J39" s="385"/>
      <c r="K39" s="385"/>
      <c r="Q39" s="52"/>
      <c r="R39" s="52"/>
    </row>
    <row r="40" spans="1:18">
      <c r="A40" s="385"/>
      <c r="D40" s="385"/>
      <c r="E40" s="385"/>
      <c r="F40" s="385"/>
      <c r="G40" s="385"/>
      <c r="H40" s="385"/>
      <c r="I40" s="385"/>
      <c r="J40" s="385"/>
      <c r="K40" s="385"/>
      <c r="Q40" s="52"/>
      <c r="R40" s="52"/>
    </row>
    <row r="41" spans="1:18" s="386" customFormat="1" ht="12">
      <c r="A41" s="385"/>
      <c r="B41" s="121"/>
      <c r="C41" s="121"/>
      <c r="D41" s="385"/>
      <c r="E41" s="385"/>
      <c r="F41" s="385"/>
      <c r="G41" s="385"/>
      <c r="H41" s="385"/>
      <c r="I41" s="385"/>
      <c r="J41" s="385"/>
      <c r="K41" s="385"/>
      <c r="L41" s="52"/>
      <c r="M41" s="52"/>
      <c r="N41" s="52"/>
      <c r="Q41" s="52"/>
      <c r="R41" s="52"/>
    </row>
    <row r="42" spans="1:18" s="386" customFormat="1" ht="12">
      <c r="A42" s="385"/>
      <c r="B42" s="121"/>
      <c r="C42" s="121"/>
      <c r="D42" s="385"/>
      <c r="E42" s="385"/>
      <c r="F42" s="385"/>
      <c r="G42" s="385"/>
      <c r="H42" s="385"/>
      <c r="I42" s="385"/>
      <c r="J42" s="385"/>
      <c r="K42" s="385"/>
      <c r="L42" s="52"/>
      <c r="M42" s="52"/>
      <c r="N42" s="52"/>
      <c r="Q42" s="52"/>
      <c r="R42" s="52"/>
    </row>
    <row r="43" spans="1:18" s="386" customFormat="1" ht="12">
      <c r="A43" s="385"/>
      <c r="B43" s="121"/>
      <c r="C43" s="121"/>
      <c r="D43" s="385"/>
      <c r="E43" s="385"/>
      <c r="F43" s="385"/>
      <c r="G43" s="385"/>
      <c r="H43" s="385"/>
      <c r="I43" s="385"/>
      <c r="J43" s="385"/>
      <c r="K43" s="385"/>
      <c r="L43" s="52"/>
      <c r="M43" s="52"/>
      <c r="N43" s="52"/>
      <c r="Q43" s="52"/>
      <c r="R43" s="52"/>
    </row>
    <row r="44" spans="1:18" s="386" customFormat="1" ht="12">
      <c r="A44" s="385"/>
      <c r="B44" s="121"/>
      <c r="C44" s="121"/>
      <c r="D44" s="385"/>
      <c r="E44" s="385"/>
      <c r="F44" s="385"/>
      <c r="G44" s="385"/>
      <c r="H44" s="385"/>
      <c r="I44" s="385"/>
      <c r="J44" s="385"/>
      <c r="K44" s="385"/>
      <c r="L44" s="52"/>
      <c r="M44" s="52"/>
      <c r="N44" s="52"/>
      <c r="Q44" s="52"/>
      <c r="R44" s="52"/>
    </row>
    <row r="45" spans="1:18" s="386" customFormat="1" ht="12">
      <c r="A45" s="385"/>
      <c r="B45" s="121"/>
      <c r="C45" s="121"/>
      <c r="D45" s="385"/>
      <c r="E45" s="385"/>
      <c r="F45" s="385"/>
      <c r="G45" s="385"/>
      <c r="H45" s="385"/>
      <c r="I45" s="385"/>
      <c r="J45" s="385"/>
      <c r="K45" s="385"/>
      <c r="L45" s="52"/>
      <c r="M45" s="52"/>
      <c r="N45" s="52"/>
      <c r="Q45" s="52"/>
      <c r="R45" s="52"/>
    </row>
    <row r="46" spans="1:18" s="386" customFormat="1" ht="12">
      <c r="A46" s="385"/>
      <c r="B46" s="121"/>
      <c r="C46" s="121"/>
      <c r="D46" s="385"/>
      <c r="E46" s="385"/>
      <c r="F46" s="385"/>
      <c r="G46" s="385"/>
      <c r="H46" s="385"/>
      <c r="I46" s="385"/>
      <c r="J46" s="385"/>
      <c r="K46" s="385"/>
      <c r="L46" s="52"/>
      <c r="M46" s="52"/>
      <c r="N46" s="52"/>
      <c r="Q46" s="52"/>
      <c r="R46" s="52"/>
    </row>
    <row r="47" spans="1:18" s="386" customFormat="1" ht="12">
      <c r="A47" s="385"/>
      <c r="B47" s="121"/>
      <c r="C47" s="121"/>
      <c r="D47" s="385"/>
      <c r="E47" s="385"/>
      <c r="F47" s="385"/>
      <c r="G47" s="385"/>
      <c r="H47" s="385"/>
      <c r="I47" s="385"/>
      <c r="J47" s="385"/>
      <c r="K47" s="385"/>
      <c r="L47" s="52"/>
      <c r="M47" s="52"/>
      <c r="N47" s="52"/>
      <c r="Q47" s="52"/>
      <c r="R47" s="52"/>
    </row>
    <row r="48" spans="1:18" s="386" customFormat="1" ht="12">
      <c r="A48" s="385"/>
      <c r="B48" s="121"/>
      <c r="C48" s="121"/>
      <c r="D48" s="385"/>
      <c r="E48" s="385"/>
      <c r="F48" s="385"/>
      <c r="G48" s="385"/>
      <c r="H48" s="385"/>
      <c r="I48" s="385"/>
      <c r="J48" s="385"/>
      <c r="K48" s="385"/>
      <c r="L48" s="52"/>
      <c r="M48" s="52"/>
      <c r="N48" s="52"/>
      <c r="Q48" s="52"/>
      <c r="R48" s="52"/>
    </row>
    <row r="49" spans="1:18" s="386" customFormat="1" ht="12">
      <c r="A49" s="385"/>
      <c r="B49" s="121"/>
      <c r="C49" s="121"/>
      <c r="D49" s="385"/>
      <c r="E49" s="385"/>
      <c r="F49" s="385"/>
      <c r="G49" s="385"/>
      <c r="H49" s="385"/>
      <c r="I49" s="385"/>
      <c r="J49" s="385"/>
      <c r="K49" s="385"/>
      <c r="L49" s="52"/>
      <c r="M49" s="52"/>
      <c r="N49" s="52"/>
      <c r="Q49" s="52"/>
      <c r="R49" s="52"/>
    </row>
    <row r="50" spans="1:18" s="386" customFormat="1" ht="12">
      <c r="A50" s="385"/>
      <c r="B50" s="121"/>
      <c r="C50" s="121"/>
      <c r="D50" s="385"/>
      <c r="E50" s="385"/>
      <c r="F50" s="385"/>
      <c r="G50" s="385"/>
      <c r="H50" s="385"/>
      <c r="I50" s="385"/>
      <c r="J50" s="385"/>
      <c r="K50" s="385"/>
      <c r="L50" s="52"/>
      <c r="M50" s="52"/>
      <c r="N50" s="52"/>
      <c r="Q50" s="52"/>
      <c r="R50" s="52"/>
    </row>
    <row r="51" spans="1:18" s="386" customFormat="1" ht="12">
      <c r="A51" s="385"/>
      <c r="B51" s="121"/>
      <c r="C51" s="121"/>
      <c r="D51" s="385"/>
      <c r="E51" s="385"/>
      <c r="F51" s="385"/>
      <c r="G51" s="385"/>
      <c r="H51" s="385"/>
      <c r="I51" s="385"/>
      <c r="J51" s="385"/>
      <c r="K51" s="385"/>
      <c r="L51" s="52"/>
      <c r="M51" s="52"/>
      <c r="N51" s="52"/>
      <c r="Q51" s="52"/>
      <c r="R51" s="52"/>
    </row>
    <row r="52" spans="1:18" s="386" customFormat="1" ht="12">
      <c r="A52" s="385"/>
      <c r="B52" s="121"/>
      <c r="C52" s="121"/>
      <c r="D52" s="385"/>
      <c r="E52" s="385"/>
      <c r="F52" s="385"/>
      <c r="G52" s="385"/>
      <c r="H52" s="385"/>
      <c r="I52" s="385"/>
      <c r="J52" s="385"/>
      <c r="K52" s="385"/>
      <c r="L52" s="52"/>
      <c r="M52" s="52"/>
      <c r="N52" s="52"/>
      <c r="Q52" s="52"/>
      <c r="R52" s="52"/>
    </row>
    <row r="53" spans="1:18" s="386" customFormat="1" ht="12">
      <c r="A53" s="385"/>
      <c r="B53" s="121"/>
      <c r="C53" s="121"/>
      <c r="D53" s="385"/>
      <c r="E53" s="385"/>
      <c r="F53" s="385"/>
      <c r="G53" s="385"/>
      <c r="H53" s="385"/>
      <c r="I53" s="385"/>
      <c r="J53" s="385"/>
      <c r="K53" s="385"/>
      <c r="L53" s="52"/>
      <c r="M53" s="52"/>
      <c r="N53" s="52"/>
      <c r="Q53" s="52"/>
      <c r="R53" s="52"/>
    </row>
    <row r="54" spans="1:18" s="386" customFormat="1" ht="12">
      <c r="A54" s="385"/>
      <c r="B54" s="121"/>
      <c r="C54" s="121"/>
      <c r="D54" s="385"/>
      <c r="E54" s="385"/>
      <c r="F54" s="385"/>
      <c r="G54" s="385"/>
      <c r="H54" s="385"/>
      <c r="I54" s="385"/>
      <c r="J54" s="385"/>
      <c r="K54" s="385"/>
      <c r="L54" s="52"/>
      <c r="M54" s="52"/>
      <c r="N54" s="52"/>
      <c r="Q54" s="52"/>
      <c r="R54" s="52"/>
    </row>
    <row r="55" spans="1:18" s="386" customFormat="1" ht="12">
      <c r="A55" s="385"/>
      <c r="B55" s="121"/>
      <c r="C55" s="121"/>
      <c r="D55" s="385"/>
      <c r="E55" s="385"/>
      <c r="F55" s="385"/>
      <c r="G55" s="385"/>
      <c r="H55" s="385"/>
      <c r="I55" s="385"/>
      <c r="J55" s="385"/>
      <c r="K55" s="385"/>
      <c r="L55" s="52"/>
      <c r="M55" s="52"/>
      <c r="N55" s="52"/>
      <c r="Q55" s="52"/>
      <c r="R55" s="52"/>
    </row>
    <row r="56" spans="1:18" s="386" customFormat="1" ht="12">
      <c r="A56" s="385"/>
      <c r="B56" s="121"/>
      <c r="C56" s="121"/>
      <c r="D56" s="385"/>
      <c r="E56" s="385"/>
      <c r="F56" s="385"/>
      <c r="G56" s="385"/>
      <c r="H56" s="385"/>
      <c r="I56" s="385"/>
      <c r="J56" s="385"/>
      <c r="K56" s="385"/>
      <c r="L56" s="52"/>
      <c r="M56" s="52"/>
      <c r="N56" s="52"/>
      <c r="Q56" s="52"/>
      <c r="R56" s="52"/>
    </row>
    <row r="57" spans="1:18" s="386" customFormat="1" ht="12">
      <c r="A57" s="385"/>
      <c r="B57" s="121"/>
      <c r="C57" s="121"/>
      <c r="D57" s="385"/>
      <c r="E57" s="385"/>
      <c r="F57" s="385"/>
      <c r="G57" s="385"/>
      <c r="H57" s="385"/>
      <c r="I57" s="385"/>
      <c r="J57" s="385"/>
      <c r="K57" s="385"/>
      <c r="L57" s="52"/>
      <c r="M57" s="52"/>
      <c r="N57" s="52"/>
      <c r="Q57" s="52"/>
      <c r="R57" s="52"/>
    </row>
    <row r="58" spans="1:18">
      <c r="A58" s="385"/>
      <c r="D58" s="385"/>
      <c r="E58" s="385"/>
      <c r="F58" s="385"/>
      <c r="G58" s="385"/>
      <c r="H58" s="385"/>
      <c r="I58" s="385"/>
      <c r="J58" s="385"/>
      <c r="K58" s="385"/>
      <c r="Q58" s="52"/>
      <c r="R58" s="52"/>
    </row>
    <row r="59" spans="1:18">
      <c r="A59" s="385"/>
      <c r="D59" s="385"/>
      <c r="E59" s="385"/>
      <c r="F59" s="385"/>
      <c r="G59" s="385"/>
      <c r="H59" s="385"/>
      <c r="I59" s="385"/>
      <c r="J59" s="385"/>
      <c r="K59" s="385"/>
      <c r="Q59" s="52"/>
      <c r="R59" s="52"/>
    </row>
    <row r="60" spans="1:18">
      <c r="A60" s="385"/>
      <c r="D60" s="385"/>
      <c r="E60" s="385"/>
      <c r="F60" s="385"/>
      <c r="G60" s="385"/>
      <c r="H60" s="385"/>
      <c r="I60" s="385"/>
      <c r="J60" s="385"/>
      <c r="K60" s="385"/>
      <c r="Q60" s="52"/>
      <c r="R60" s="52"/>
    </row>
    <row r="61" spans="1:18">
      <c r="A61" s="385"/>
      <c r="D61" s="385"/>
      <c r="E61" s="385"/>
      <c r="F61" s="385"/>
      <c r="G61" s="385"/>
      <c r="H61" s="385"/>
      <c r="I61" s="385"/>
      <c r="J61" s="385"/>
      <c r="K61" s="385"/>
      <c r="Q61" s="52"/>
      <c r="R61" s="52"/>
    </row>
    <row r="62" spans="1:18">
      <c r="A62" s="385"/>
      <c r="D62" s="385"/>
      <c r="E62" s="385"/>
      <c r="F62" s="385"/>
      <c r="G62" s="385"/>
      <c r="H62" s="385"/>
      <c r="I62" s="385"/>
      <c r="J62" s="385"/>
      <c r="K62" s="385"/>
      <c r="Q62" s="52"/>
      <c r="R62" s="52"/>
    </row>
    <row r="63" spans="1:18">
      <c r="A63" s="385"/>
      <c r="D63" s="385"/>
      <c r="E63" s="385"/>
      <c r="F63" s="385"/>
      <c r="G63" s="385"/>
      <c r="H63" s="385"/>
      <c r="I63" s="385"/>
      <c r="J63" s="385"/>
      <c r="K63" s="385"/>
      <c r="Q63" s="52"/>
      <c r="R63" s="52"/>
    </row>
    <row r="64" spans="1:18">
      <c r="A64" s="385"/>
      <c r="D64" s="385"/>
      <c r="E64" s="385"/>
      <c r="F64" s="385"/>
      <c r="G64" s="385"/>
      <c r="H64" s="385"/>
      <c r="I64" s="385"/>
      <c r="J64" s="385"/>
      <c r="K64" s="385"/>
      <c r="Q64" s="52"/>
      <c r="R64" s="52"/>
    </row>
    <row r="65" spans="1:18" s="387" customFormat="1" ht="12">
      <c r="A65" s="385"/>
      <c r="B65" s="121"/>
      <c r="C65" s="121"/>
      <c r="D65" s="385"/>
      <c r="E65" s="385"/>
      <c r="F65" s="385"/>
      <c r="G65" s="385"/>
      <c r="H65" s="385"/>
      <c r="I65" s="385"/>
      <c r="J65" s="385"/>
      <c r="K65" s="385"/>
      <c r="Q65" s="52"/>
      <c r="R65" s="52"/>
    </row>
    <row r="66" spans="1:18" s="387" customFormat="1" ht="12">
      <c r="A66" s="385"/>
      <c r="B66" s="121"/>
      <c r="C66" s="121"/>
      <c r="D66" s="385"/>
      <c r="E66" s="385"/>
      <c r="F66" s="385"/>
      <c r="G66" s="385"/>
      <c r="H66" s="385"/>
      <c r="I66" s="385"/>
      <c r="J66" s="385"/>
      <c r="K66" s="385"/>
      <c r="Q66" s="52"/>
      <c r="R66" s="52"/>
    </row>
    <row r="67" spans="1:18" s="387" customFormat="1" ht="12">
      <c r="A67" s="385"/>
      <c r="B67" s="121"/>
      <c r="C67" s="121"/>
      <c r="D67" s="385"/>
      <c r="E67" s="385"/>
      <c r="F67" s="385"/>
      <c r="G67" s="385"/>
      <c r="H67" s="385"/>
      <c r="I67" s="385"/>
      <c r="J67" s="385"/>
      <c r="K67" s="385"/>
      <c r="Q67" s="52"/>
      <c r="R67" s="52"/>
    </row>
    <row r="68" spans="1:18" s="387" customFormat="1" ht="12">
      <c r="A68" s="385"/>
      <c r="B68" s="121"/>
      <c r="C68" s="121"/>
      <c r="D68" s="385"/>
      <c r="E68" s="385"/>
      <c r="F68" s="385"/>
      <c r="G68" s="385"/>
      <c r="H68" s="385"/>
      <c r="I68" s="385"/>
      <c r="J68" s="385"/>
      <c r="K68" s="385"/>
      <c r="Q68" s="52"/>
      <c r="R68" s="52"/>
    </row>
    <row r="69" spans="1:18" s="387" customFormat="1" ht="12">
      <c r="A69" s="385"/>
      <c r="B69" s="121"/>
      <c r="C69" s="121"/>
      <c r="D69" s="385"/>
      <c r="E69" s="385"/>
      <c r="F69" s="385"/>
      <c r="G69" s="385"/>
      <c r="H69" s="385"/>
      <c r="I69" s="385"/>
      <c r="J69" s="385"/>
      <c r="K69" s="385"/>
      <c r="Q69" s="52"/>
      <c r="R69" s="52"/>
    </row>
    <row r="70" spans="1:18" s="387" customFormat="1" ht="12">
      <c r="A70" s="385"/>
      <c r="B70" s="121"/>
      <c r="C70" s="121"/>
      <c r="D70" s="385"/>
      <c r="E70" s="385"/>
      <c r="F70" s="385"/>
      <c r="G70" s="385"/>
      <c r="H70" s="385"/>
      <c r="I70" s="385"/>
      <c r="J70" s="385"/>
      <c r="K70" s="385"/>
      <c r="Q70" s="52"/>
      <c r="R70" s="52"/>
    </row>
    <row r="71" spans="1:18" s="387" customFormat="1" ht="12">
      <c r="A71" s="385"/>
      <c r="B71" s="121"/>
      <c r="C71" s="121"/>
      <c r="D71" s="385"/>
      <c r="E71" s="385"/>
      <c r="F71" s="385"/>
      <c r="G71" s="385"/>
      <c r="H71" s="385"/>
      <c r="I71" s="385"/>
      <c r="J71" s="385"/>
      <c r="K71" s="385"/>
      <c r="Q71" s="52"/>
      <c r="R71" s="52"/>
    </row>
    <row r="72" spans="1:18" s="387" customFormat="1" ht="12">
      <c r="A72" s="385"/>
      <c r="B72" s="121"/>
      <c r="C72" s="121"/>
      <c r="D72" s="385"/>
      <c r="E72" s="385"/>
      <c r="F72" s="385"/>
      <c r="G72" s="385"/>
      <c r="H72" s="385"/>
      <c r="I72" s="385"/>
      <c r="J72" s="385"/>
      <c r="K72" s="385"/>
      <c r="Q72" s="52"/>
      <c r="R72" s="52"/>
    </row>
    <row r="73" spans="1:18" s="387" customFormat="1" ht="12">
      <c r="A73" s="385"/>
      <c r="B73" s="121"/>
      <c r="C73" s="121"/>
      <c r="D73" s="385"/>
      <c r="E73" s="385"/>
      <c r="F73" s="385"/>
      <c r="G73" s="385"/>
      <c r="H73" s="385"/>
      <c r="I73" s="385"/>
      <c r="J73" s="385"/>
      <c r="K73" s="385"/>
      <c r="Q73" s="52"/>
      <c r="R73" s="52"/>
    </row>
    <row r="74" spans="1:18" s="387" customFormat="1" ht="12">
      <c r="A74" s="385"/>
      <c r="B74" s="121"/>
      <c r="C74" s="121"/>
      <c r="D74" s="385"/>
      <c r="E74" s="385"/>
      <c r="F74" s="385"/>
      <c r="G74" s="385"/>
      <c r="H74" s="385"/>
      <c r="I74" s="385"/>
      <c r="J74" s="385"/>
      <c r="K74" s="385"/>
      <c r="Q74" s="52"/>
      <c r="R74" s="52"/>
    </row>
    <row r="75" spans="1:18" s="387" customFormat="1" ht="12">
      <c r="A75" s="385"/>
      <c r="B75" s="121"/>
      <c r="C75" s="121"/>
      <c r="D75" s="385"/>
      <c r="E75" s="385"/>
      <c r="F75" s="385"/>
      <c r="G75" s="385"/>
      <c r="H75" s="385"/>
      <c r="I75" s="385"/>
      <c r="J75" s="385"/>
      <c r="K75" s="385"/>
      <c r="Q75" s="52"/>
      <c r="R75" s="52"/>
    </row>
    <row r="76" spans="1:18" s="387" customFormat="1" ht="12">
      <c r="A76" s="385"/>
      <c r="B76" s="121"/>
      <c r="C76" s="121"/>
      <c r="D76" s="385"/>
      <c r="E76" s="385"/>
      <c r="F76" s="385"/>
      <c r="G76" s="385"/>
      <c r="H76" s="385"/>
      <c r="I76" s="385"/>
      <c r="J76" s="385"/>
      <c r="K76" s="385"/>
      <c r="Q76" s="52"/>
      <c r="R76" s="52"/>
    </row>
    <row r="77" spans="1:18" s="387" customFormat="1" ht="12">
      <c r="A77" s="385"/>
      <c r="B77" s="121"/>
      <c r="C77" s="121"/>
      <c r="D77" s="385"/>
      <c r="E77" s="385"/>
      <c r="F77" s="385"/>
      <c r="G77" s="385"/>
      <c r="H77" s="385"/>
      <c r="I77" s="385"/>
      <c r="J77" s="385"/>
      <c r="K77" s="385"/>
      <c r="Q77" s="52"/>
      <c r="R77" s="52"/>
    </row>
    <row r="78" spans="1:18" s="387" customFormat="1" ht="12">
      <c r="A78" s="385"/>
      <c r="B78" s="121"/>
      <c r="C78" s="121"/>
      <c r="D78" s="385"/>
      <c r="E78" s="385"/>
      <c r="F78" s="385"/>
      <c r="G78" s="385"/>
      <c r="H78" s="385"/>
      <c r="I78" s="385"/>
      <c r="J78" s="385"/>
      <c r="K78" s="385"/>
      <c r="Q78" s="52"/>
      <c r="R78" s="52"/>
    </row>
    <row r="79" spans="1:18" s="387" customFormat="1" ht="12">
      <c r="A79" s="385"/>
      <c r="B79" s="121"/>
      <c r="C79" s="121"/>
      <c r="D79" s="385"/>
      <c r="E79" s="385"/>
      <c r="F79" s="385"/>
      <c r="G79" s="385"/>
      <c r="H79" s="385"/>
      <c r="I79" s="385"/>
      <c r="J79" s="385"/>
      <c r="K79" s="385"/>
      <c r="Q79" s="52"/>
      <c r="R79" s="52"/>
    </row>
    <row r="80" spans="1:18" s="387" customFormat="1" ht="12">
      <c r="A80" s="385"/>
      <c r="B80" s="121"/>
      <c r="C80" s="121"/>
      <c r="D80" s="385"/>
      <c r="E80" s="385"/>
      <c r="F80" s="385"/>
      <c r="G80" s="385"/>
      <c r="H80" s="385"/>
      <c r="I80" s="385"/>
      <c r="J80" s="385"/>
      <c r="K80" s="385"/>
      <c r="Q80" s="52"/>
      <c r="R80" s="52"/>
    </row>
    <row r="81" spans="1:18" s="387" customFormat="1" ht="12">
      <c r="A81" s="385"/>
      <c r="B81" s="121"/>
      <c r="C81" s="121"/>
      <c r="D81" s="385"/>
      <c r="E81" s="385"/>
      <c r="F81" s="385"/>
      <c r="G81" s="385"/>
      <c r="H81" s="385"/>
      <c r="I81" s="385"/>
      <c r="J81" s="385"/>
      <c r="K81" s="385"/>
      <c r="Q81" s="52"/>
      <c r="R81" s="52"/>
    </row>
    <row r="82" spans="1:18" s="387" customFormat="1" ht="12">
      <c r="A82" s="385"/>
      <c r="B82" s="121"/>
      <c r="C82" s="121"/>
      <c r="D82" s="385"/>
      <c r="E82" s="385"/>
      <c r="F82" s="385"/>
      <c r="G82" s="385"/>
      <c r="H82" s="385"/>
      <c r="I82" s="385"/>
      <c r="J82" s="385"/>
      <c r="K82" s="385"/>
      <c r="Q82" s="52"/>
      <c r="R82" s="52"/>
    </row>
    <row r="83" spans="1:18" s="387" customFormat="1" ht="12">
      <c r="A83" s="385"/>
      <c r="B83" s="121"/>
      <c r="C83" s="121"/>
      <c r="D83" s="385"/>
      <c r="E83" s="385"/>
      <c r="F83" s="385"/>
      <c r="G83" s="385"/>
      <c r="H83" s="385"/>
      <c r="I83" s="385"/>
      <c r="J83" s="385"/>
      <c r="K83" s="385"/>
      <c r="Q83" s="52"/>
      <c r="R83" s="52"/>
    </row>
    <row r="84" spans="1:18" s="387" customFormat="1" ht="12">
      <c r="A84" s="385"/>
      <c r="B84" s="121"/>
      <c r="C84" s="121"/>
      <c r="D84" s="385"/>
      <c r="E84" s="385"/>
      <c r="F84" s="385"/>
      <c r="G84" s="385"/>
      <c r="H84" s="385"/>
      <c r="I84" s="385"/>
      <c r="J84" s="385"/>
      <c r="K84" s="385"/>
      <c r="Q84" s="52"/>
      <c r="R84" s="52"/>
    </row>
    <row r="85" spans="1:18" s="387" customFormat="1" ht="12">
      <c r="A85" s="385"/>
      <c r="B85" s="121"/>
      <c r="C85" s="121"/>
      <c r="D85" s="385"/>
      <c r="E85" s="385"/>
      <c r="F85" s="385"/>
      <c r="G85" s="385"/>
      <c r="H85" s="385"/>
      <c r="I85" s="385"/>
      <c r="J85" s="385"/>
      <c r="K85" s="385"/>
      <c r="Q85" s="52"/>
      <c r="R85" s="52"/>
    </row>
    <row r="86" spans="1:18" s="387" customFormat="1" ht="12">
      <c r="A86" s="385"/>
      <c r="B86" s="121"/>
      <c r="C86" s="121"/>
      <c r="D86" s="385"/>
      <c r="E86" s="385"/>
      <c r="F86" s="385"/>
      <c r="G86" s="385"/>
      <c r="H86" s="385"/>
      <c r="I86" s="385"/>
      <c r="J86" s="385"/>
      <c r="K86" s="385"/>
      <c r="Q86" s="52"/>
      <c r="R86" s="52"/>
    </row>
    <row r="87" spans="1:18" s="387" customFormat="1" ht="12">
      <c r="A87" s="385"/>
      <c r="B87" s="121"/>
      <c r="C87" s="121"/>
      <c r="D87" s="385"/>
      <c r="E87" s="385"/>
      <c r="F87" s="385"/>
      <c r="G87" s="385"/>
      <c r="H87" s="385"/>
      <c r="I87" s="385"/>
      <c r="J87" s="385"/>
      <c r="K87" s="385"/>
      <c r="Q87" s="52"/>
      <c r="R87" s="52"/>
    </row>
    <row r="88" spans="1:18" s="387" customFormat="1" ht="12">
      <c r="A88" s="385"/>
      <c r="B88" s="121"/>
      <c r="C88" s="121"/>
      <c r="D88" s="385"/>
      <c r="E88" s="385"/>
      <c r="F88" s="385"/>
      <c r="G88" s="385"/>
      <c r="H88" s="385"/>
      <c r="I88" s="385"/>
      <c r="J88" s="385"/>
      <c r="K88" s="385"/>
      <c r="Q88" s="52"/>
      <c r="R88" s="52"/>
    </row>
    <row r="89" spans="1:18" s="387" customFormat="1" ht="12">
      <c r="A89" s="385"/>
      <c r="B89" s="121"/>
      <c r="C89" s="121"/>
      <c r="D89" s="385"/>
      <c r="E89" s="385"/>
      <c r="F89" s="385"/>
      <c r="G89" s="385"/>
      <c r="H89" s="385"/>
      <c r="I89" s="385"/>
      <c r="J89" s="385"/>
      <c r="K89" s="385"/>
      <c r="Q89" s="52"/>
      <c r="R89" s="52"/>
    </row>
    <row r="90" spans="1:18" s="387" customFormat="1" ht="12">
      <c r="A90" s="385"/>
      <c r="B90" s="121"/>
      <c r="C90" s="121"/>
      <c r="D90" s="385"/>
      <c r="E90" s="385"/>
      <c r="F90" s="385"/>
      <c r="G90" s="385"/>
      <c r="H90" s="385"/>
      <c r="I90" s="385"/>
      <c r="J90" s="385"/>
      <c r="K90" s="385"/>
      <c r="Q90" s="52"/>
      <c r="R90" s="52"/>
    </row>
    <row r="91" spans="1:18" s="387" customFormat="1" ht="12">
      <c r="A91" s="385"/>
      <c r="B91" s="121"/>
      <c r="C91" s="121"/>
      <c r="D91" s="385"/>
      <c r="E91" s="385"/>
      <c r="F91" s="385"/>
      <c r="G91" s="385"/>
      <c r="H91" s="385"/>
      <c r="I91" s="385"/>
      <c r="J91" s="385"/>
      <c r="K91" s="385"/>
      <c r="Q91" s="52"/>
      <c r="R91" s="52"/>
    </row>
    <row r="92" spans="1:18" s="387" customFormat="1" ht="12">
      <c r="A92" s="385"/>
      <c r="B92" s="121"/>
      <c r="C92" s="121"/>
      <c r="D92" s="385"/>
      <c r="E92" s="385"/>
      <c r="F92" s="385"/>
      <c r="G92" s="385"/>
      <c r="H92" s="385"/>
      <c r="I92" s="385"/>
      <c r="J92" s="385"/>
      <c r="K92" s="385"/>
      <c r="Q92" s="52"/>
      <c r="R92" s="52"/>
    </row>
    <row r="93" spans="1:18" s="387" customFormat="1" ht="12">
      <c r="A93" s="385"/>
      <c r="B93" s="121"/>
      <c r="C93" s="121"/>
      <c r="D93" s="385"/>
      <c r="E93" s="385"/>
      <c r="F93" s="385"/>
      <c r="G93" s="385"/>
      <c r="H93" s="385"/>
      <c r="I93" s="385"/>
      <c r="J93" s="385"/>
      <c r="K93" s="385"/>
      <c r="Q93" s="52"/>
      <c r="R93" s="52"/>
    </row>
    <row r="94" spans="1:18" s="387" customFormat="1" ht="12">
      <c r="A94" s="385"/>
      <c r="B94" s="121"/>
      <c r="C94" s="121"/>
      <c r="D94" s="385"/>
      <c r="E94" s="385"/>
      <c r="F94" s="385"/>
      <c r="G94" s="385"/>
      <c r="H94" s="385"/>
      <c r="I94" s="385"/>
      <c r="J94" s="385"/>
      <c r="K94" s="385"/>
      <c r="Q94" s="52"/>
      <c r="R94" s="52"/>
    </row>
    <row r="95" spans="1:18" s="387" customFormat="1" ht="12">
      <c r="A95" s="385"/>
      <c r="B95" s="121"/>
      <c r="C95" s="121"/>
      <c r="D95" s="385"/>
      <c r="E95" s="385"/>
      <c r="F95" s="385"/>
      <c r="G95" s="385"/>
      <c r="H95" s="385"/>
      <c r="I95" s="385"/>
      <c r="J95" s="385"/>
      <c r="K95" s="385"/>
      <c r="Q95" s="52"/>
      <c r="R95" s="52"/>
    </row>
    <row r="96" spans="1:18" s="387" customFormat="1" ht="12">
      <c r="A96" s="385"/>
      <c r="B96" s="121"/>
      <c r="C96" s="121"/>
      <c r="D96" s="385"/>
      <c r="E96" s="385"/>
      <c r="F96" s="385"/>
      <c r="G96" s="385"/>
      <c r="H96" s="385"/>
      <c r="I96" s="385"/>
      <c r="J96" s="385"/>
      <c r="K96" s="385"/>
      <c r="Q96" s="52"/>
      <c r="R96" s="52"/>
    </row>
    <row r="97" spans="1:18" s="387" customFormat="1" ht="12">
      <c r="A97" s="385"/>
      <c r="B97" s="121"/>
      <c r="C97" s="121"/>
      <c r="D97" s="385"/>
      <c r="E97" s="385"/>
      <c r="F97" s="385"/>
      <c r="G97" s="385"/>
      <c r="H97" s="385"/>
      <c r="I97" s="385"/>
      <c r="J97" s="385"/>
      <c r="K97" s="385"/>
      <c r="Q97" s="52"/>
      <c r="R97" s="52"/>
    </row>
    <row r="98" spans="1:18" s="387" customFormat="1" ht="12">
      <c r="A98" s="385"/>
      <c r="B98" s="121"/>
      <c r="C98" s="121"/>
      <c r="D98" s="385"/>
      <c r="E98" s="385"/>
      <c r="F98" s="385"/>
      <c r="G98" s="385"/>
      <c r="H98" s="385"/>
      <c r="I98" s="385"/>
      <c r="J98" s="385"/>
      <c r="K98" s="385"/>
      <c r="Q98" s="52"/>
      <c r="R98" s="52"/>
    </row>
    <row r="99" spans="1:18" s="387" customFormat="1" ht="12">
      <c r="A99" s="385"/>
      <c r="B99" s="121"/>
      <c r="C99" s="121"/>
      <c r="D99" s="385"/>
      <c r="E99" s="385"/>
      <c r="F99" s="385"/>
      <c r="G99" s="385"/>
      <c r="H99" s="385"/>
      <c r="I99" s="385"/>
      <c r="J99" s="385"/>
      <c r="K99" s="385"/>
      <c r="Q99" s="52"/>
      <c r="R99" s="52"/>
    </row>
    <row r="100" spans="1:18" s="387" customFormat="1" ht="12">
      <c r="A100" s="385"/>
      <c r="B100" s="121"/>
      <c r="C100" s="121"/>
      <c r="D100" s="385"/>
      <c r="E100" s="385"/>
      <c r="F100" s="385"/>
      <c r="G100" s="385"/>
      <c r="H100" s="385"/>
      <c r="I100" s="385"/>
      <c r="J100" s="385"/>
      <c r="K100" s="385"/>
      <c r="Q100" s="52"/>
      <c r="R100" s="52"/>
    </row>
    <row r="101" spans="1:18" s="387" customFormat="1" ht="12">
      <c r="A101" s="385"/>
      <c r="B101" s="121"/>
      <c r="C101" s="121"/>
      <c r="D101" s="385"/>
      <c r="E101" s="385"/>
      <c r="F101" s="385"/>
      <c r="G101" s="385"/>
      <c r="H101" s="385"/>
      <c r="I101" s="385"/>
      <c r="J101" s="385"/>
      <c r="K101" s="385"/>
      <c r="Q101" s="52"/>
      <c r="R101" s="52"/>
    </row>
    <row r="102" spans="1:18" s="387" customFormat="1" ht="12">
      <c r="A102" s="385"/>
      <c r="B102" s="121"/>
      <c r="C102" s="121"/>
      <c r="D102" s="385"/>
      <c r="E102" s="385"/>
      <c r="F102" s="385"/>
      <c r="G102" s="385"/>
      <c r="H102" s="385"/>
      <c r="I102" s="385"/>
      <c r="J102" s="385"/>
      <c r="K102" s="385"/>
      <c r="Q102" s="52"/>
      <c r="R102" s="52"/>
    </row>
    <row r="103" spans="1:18" s="387" customFormat="1" ht="12">
      <c r="A103" s="385"/>
      <c r="B103" s="121"/>
      <c r="C103" s="121"/>
      <c r="D103" s="385"/>
      <c r="E103" s="385"/>
      <c r="F103" s="385"/>
      <c r="G103" s="385"/>
      <c r="H103" s="385"/>
      <c r="I103" s="385"/>
      <c r="J103" s="385"/>
      <c r="K103" s="385"/>
      <c r="Q103" s="52"/>
      <c r="R103" s="52"/>
    </row>
  </sheetData>
  <mergeCells count="10">
    <mergeCell ref="B9:C9"/>
    <mergeCell ref="A10:K10"/>
    <mergeCell ref="A1:B1"/>
    <mergeCell ref="A5:K5"/>
    <mergeCell ref="A7:A8"/>
    <mergeCell ref="B7:C8"/>
    <mergeCell ref="D7:H7"/>
    <mergeCell ref="I7:I8"/>
    <mergeCell ref="J7:J8"/>
    <mergeCell ref="K7:K8"/>
  </mergeCells>
  <hyperlinks>
    <hyperlink ref="A5" location="Меню!A1" display="СКАМЕЙКИ С КРЫШЕЙ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:AMJ104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7.42578125" style="121" customWidth="1"/>
    <col min="2" max="2" width="21.140625" style="121" customWidth="1"/>
    <col min="3" max="3" width="10" style="121" customWidth="1"/>
    <col min="4" max="4" width="9.28515625" style="121" customWidth="1"/>
    <col min="5" max="5" width="6.42578125" style="121" customWidth="1"/>
    <col min="6" max="6" width="9.5703125" style="121" customWidth="1"/>
    <col min="7" max="7" width="7.7109375" style="121" customWidth="1"/>
    <col min="8" max="8" width="8.7109375" style="121" customWidth="1"/>
    <col min="9" max="9" width="7.7109375" style="121" customWidth="1"/>
    <col min="10" max="11" width="9.140625" style="121"/>
    <col min="12" max="12" width="10" style="121" customWidth="1"/>
    <col min="13" max="13" width="11" style="121" customWidth="1"/>
    <col min="14" max="14" width="13.85546875" style="387" customWidth="1"/>
    <col min="15" max="15" width="14.5703125" style="387" customWidth="1"/>
    <col min="16" max="16" width="14.28515625" style="386" customWidth="1"/>
    <col min="17" max="17" width="12.7109375" style="386" customWidth="1"/>
    <col min="18" max="1024" width="9.140625" style="387"/>
  </cols>
  <sheetData>
    <row r="1" spans="1:18" ht="30" customHeight="1">
      <c r="A1" s="2115"/>
      <c r="B1" s="2115"/>
      <c r="C1" s="52"/>
      <c r="D1" s="52"/>
      <c r="E1" s="52"/>
      <c r="P1" s="52"/>
      <c r="Q1" s="52"/>
    </row>
    <row r="2" spans="1:18">
      <c r="A2" s="365"/>
      <c r="B2" s="192"/>
      <c r="C2" s="365"/>
      <c r="D2" s="365"/>
      <c r="E2" s="365"/>
      <c r="G2" s="367"/>
      <c r="H2" s="366" t="s">
        <v>131</v>
      </c>
      <c r="I2" s="367" t="s">
        <v>2</v>
      </c>
      <c r="J2" s="367"/>
      <c r="L2" s="365"/>
      <c r="P2" s="52"/>
      <c r="Q2" s="52"/>
    </row>
    <row r="3" spans="1:18">
      <c r="A3" s="368" t="s">
        <v>4</v>
      </c>
      <c r="B3" s="121" t="s">
        <v>5</v>
      </c>
      <c r="D3" s="365"/>
      <c r="E3" s="365"/>
      <c r="G3" s="367"/>
      <c r="H3" s="366" t="s">
        <v>132</v>
      </c>
      <c r="I3" s="367" t="s">
        <v>7</v>
      </c>
      <c r="J3" s="367"/>
      <c r="L3" s="365"/>
      <c r="P3" s="52"/>
      <c r="Q3" s="52"/>
    </row>
    <row r="4" spans="1:18">
      <c r="B4" s="385"/>
      <c r="C4" s="368"/>
      <c r="D4" s="368"/>
      <c r="J4" s="368"/>
      <c r="P4" s="52"/>
      <c r="Q4" s="52"/>
    </row>
    <row r="5" spans="1:18">
      <c r="A5" s="2116" t="s">
        <v>3131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P5" s="52"/>
      <c r="Q5" s="52"/>
    </row>
    <row r="6" spans="1:18">
      <c r="P6" s="52"/>
      <c r="Q6" s="52"/>
    </row>
    <row r="7" spans="1:18" ht="12" customHeight="1">
      <c r="A7" s="2118" t="s">
        <v>134</v>
      </c>
      <c r="B7" s="2240" t="s">
        <v>135</v>
      </c>
      <c r="C7" s="2117" t="s">
        <v>138</v>
      </c>
      <c r="D7" s="2117"/>
      <c r="E7" s="2117"/>
      <c r="F7" s="2117"/>
      <c r="G7" s="2117"/>
      <c r="H7" s="2119" t="s">
        <v>139</v>
      </c>
      <c r="I7" s="2120" t="s">
        <v>1649</v>
      </c>
      <c r="J7" s="2120" t="s">
        <v>141</v>
      </c>
      <c r="P7" s="52"/>
      <c r="Q7" s="52"/>
    </row>
    <row r="8" spans="1:18" ht="52.5" customHeight="1">
      <c r="A8" s="2118"/>
      <c r="B8" s="2240"/>
      <c r="C8" s="69" t="s">
        <v>567</v>
      </c>
      <c r="D8" s="69" t="s">
        <v>568</v>
      </c>
      <c r="E8" s="69" t="s">
        <v>146</v>
      </c>
      <c r="F8" s="69" t="s">
        <v>144</v>
      </c>
      <c r="G8" s="69" t="s">
        <v>2816</v>
      </c>
      <c r="H8" s="2119"/>
      <c r="I8" s="2120"/>
      <c r="J8" s="2120"/>
      <c r="K8" s="70"/>
      <c r="L8" s="70"/>
      <c r="M8" s="70"/>
      <c r="N8" s="388"/>
      <c r="O8" s="386"/>
      <c r="P8" s="70"/>
      <c r="Q8" s="70"/>
      <c r="R8" s="70"/>
    </row>
    <row r="9" spans="1:18" ht="121.5" customHeight="1">
      <c r="A9" s="361" t="s">
        <v>3132</v>
      </c>
      <c r="B9" s="73"/>
      <c r="C9" s="74" t="s">
        <v>3133</v>
      </c>
      <c r="D9" s="74" t="s">
        <v>3134</v>
      </c>
      <c r="E9" s="74">
        <v>35</v>
      </c>
      <c r="F9" s="74">
        <v>0.15</v>
      </c>
      <c r="G9" s="74" t="s">
        <v>2821</v>
      </c>
      <c r="H9" s="149" t="s">
        <v>575</v>
      </c>
      <c r="I9" s="74">
        <v>32090</v>
      </c>
      <c r="J9" s="77">
        <v>35805</v>
      </c>
      <c r="K9" s="52"/>
      <c r="L9" s="52"/>
      <c r="M9" s="52"/>
      <c r="N9" s="53"/>
      <c r="O9" s="386"/>
      <c r="P9" s="52"/>
      <c r="Q9" s="52"/>
    </row>
    <row r="10" spans="1:18" ht="121.5" customHeight="1">
      <c r="A10" s="402" t="s">
        <v>3135</v>
      </c>
      <c r="B10" s="151"/>
      <c r="C10" s="103" t="s">
        <v>3133</v>
      </c>
      <c r="D10" s="103" t="s">
        <v>3136</v>
      </c>
      <c r="E10" s="103">
        <v>37</v>
      </c>
      <c r="F10" s="103">
        <v>0.17</v>
      </c>
      <c r="G10" s="103" t="s">
        <v>2821</v>
      </c>
      <c r="H10" s="176" t="s">
        <v>575</v>
      </c>
      <c r="I10" s="103">
        <v>32575</v>
      </c>
      <c r="J10" s="154">
        <v>36345</v>
      </c>
      <c r="K10" s="52"/>
      <c r="L10" s="52"/>
      <c r="M10" s="52"/>
      <c r="N10" s="53"/>
      <c r="O10" s="386"/>
      <c r="P10" s="52"/>
      <c r="Q10" s="52"/>
    </row>
    <row r="11" spans="1:18" ht="88.5" customHeight="1">
      <c r="A11" s="2217" t="s">
        <v>3126</v>
      </c>
      <c r="B11" s="2217"/>
      <c r="C11" s="2217"/>
      <c r="D11" s="2217"/>
      <c r="E11" s="2217"/>
      <c r="F11" s="2217"/>
      <c r="G11" s="2217"/>
      <c r="H11" s="2217"/>
      <c r="I11" s="2217"/>
      <c r="J11" s="2217"/>
      <c r="P11" s="52"/>
      <c r="Q11" s="52"/>
    </row>
    <row r="12" spans="1:18">
      <c r="A12" s="385"/>
      <c r="C12" s="385"/>
      <c r="D12" s="385"/>
      <c r="E12" s="385"/>
      <c r="F12" s="385"/>
      <c r="G12" s="385"/>
      <c r="H12" s="385"/>
      <c r="I12" s="385"/>
      <c r="J12" s="385"/>
      <c r="P12" s="52"/>
      <c r="Q12" s="52"/>
    </row>
    <row r="13" spans="1:18">
      <c r="A13" s="385"/>
      <c r="C13" s="385"/>
      <c r="D13" s="385"/>
      <c r="E13" s="385"/>
      <c r="F13" s="385"/>
      <c r="G13" s="385"/>
      <c r="H13" s="385"/>
      <c r="I13" s="385"/>
      <c r="J13" s="385"/>
      <c r="P13" s="52"/>
      <c r="Q13" s="52"/>
    </row>
    <row r="14" spans="1:18">
      <c r="A14" s="385"/>
      <c r="C14" s="385"/>
      <c r="D14" s="385"/>
      <c r="E14" s="385"/>
      <c r="F14" s="385"/>
      <c r="G14" s="385"/>
      <c r="H14" s="385"/>
      <c r="I14" s="385"/>
      <c r="J14" s="385"/>
      <c r="P14" s="52"/>
      <c r="Q14" s="52"/>
    </row>
    <row r="15" spans="1:18">
      <c r="A15" s="385"/>
      <c r="C15" s="385"/>
      <c r="D15" s="385"/>
      <c r="E15" s="385"/>
      <c r="F15" s="385"/>
      <c r="G15" s="385"/>
      <c r="H15" s="385"/>
      <c r="I15" s="385"/>
      <c r="J15" s="385"/>
      <c r="P15" s="52"/>
      <c r="Q15" s="52"/>
    </row>
    <row r="16" spans="1:18">
      <c r="A16" s="385"/>
      <c r="C16" s="385"/>
      <c r="D16" s="385"/>
      <c r="E16" s="385"/>
      <c r="F16" s="385"/>
      <c r="G16" s="385"/>
      <c r="H16" s="385"/>
      <c r="I16" s="385"/>
      <c r="J16" s="385"/>
      <c r="P16" s="52"/>
      <c r="Q16" s="52"/>
    </row>
    <row r="17" spans="1:17">
      <c r="A17" s="385"/>
      <c r="C17" s="385"/>
      <c r="D17" s="385"/>
      <c r="E17" s="385"/>
      <c r="F17" s="385"/>
      <c r="G17" s="385"/>
      <c r="H17" s="385"/>
      <c r="I17" s="385"/>
      <c r="J17" s="385"/>
      <c r="P17" s="52"/>
      <c r="Q17" s="52"/>
    </row>
    <row r="18" spans="1:17">
      <c r="A18" s="385"/>
      <c r="C18" s="385"/>
      <c r="D18" s="385"/>
      <c r="E18" s="385"/>
      <c r="F18" s="385"/>
      <c r="G18" s="385"/>
      <c r="H18" s="385"/>
      <c r="I18" s="385"/>
      <c r="J18" s="385"/>
      <c r="P18" s="52"/>
      <c r="Q18" s="52"/>
    </row>
    <row r="19" spans="1:17">
      <c r="A19" s="385"/>
      <c r="C19" s="385"/>
      <c r="D19" s="385"/>
      <c r="E19" s="385"/>
      <c r="F19" s="385"/>
      <c r="G19" s="385"/>
      <c r="H19" s="385"/>
      <c r="I19" s="385"/>
      <c r="J19" s="385"/>
      <c r="P19" s="52"/>
      <c r="Q19" s="52"/>
    </row>
    <row r="20" spans="1:17">
      <c r="A20" s="385"/>
      <c r="C20" s="385"/>
      <c r="D20" s="385"/>
      <c r="E20" s="385"/>
      <c r="F20" s="385"/>
      <c r="G20" s="385"/>
      <c r="H20" s="385"/>
      <c r="I20" s="385"/>
      <c r="J20" s="385"/>
      <c r="P20" s="52"/>
      <c r="Q20" s="52"/>
    </row>
    <row r="21" spans="1:17">
      <c r="A21" s="385"/>
      <c r="C21" s="385"/>
      <c r="D21" s="385"/>
      <c r="E21" s="385"/>
      <c r="F21" s="385"/>
      <c r="G21" s="385"/>
      <c r="H21" s="385"/>
      <c r="I21" s="385"/>
      <c r="J21" s="385"/>
      <c r="P21" s="52"/>
      <c r="Q21" s="52"/>
    </row>
    <row r="22" spans="1:17">
      <c r="A22" s="385"/>
      <c r="C22" s="385"/>
      <c r="D22" s="385"/>
      <c r="E22" s="385"/>
      <c r="F22" s="385"/>
      <c r="G22" s="385"/>
      <c r="H22" s="385"/>
      <c r="I22" s="385"/>
      <c r="J22" s="385"/>
      <c r="P22" s="52"/>
      <c r="Q22" s="52"/>
    </row>
    <row r="23" spans="1:17">
      <c r="A23" s="385"/>
      <c r="C23" s="385"/>
      <c r="D23" s="385"/>
      <c r="E23" s="385"/>
      <c r="F23" s="385"/>
      <c r="G23" s="385"/>
      <c r="H23" s="385"/>
      <c r="I23" s="385"/>
      <c r="J23" s="385"/>
      <c r="P23" s="52"/>
      <c r="Q23" s="52"/>
    </row>
    <row r="24" spans="1:17">
      <c r="A24" s="385"/>
      <c r="C24" s="385"/>
      <c r="D24" s="385"/>
      <c r="E24" s="385"/>
      <c r="F24" s="385"/>
      <c r="G24" s="385"/>
      <c r="H24" s="385"/>
      <c r="I24" s="385"/>
      <c r="J24" s="385"/>
      <c r="P24" s="52"/>
      <c r="Q24" s="52"/>
    </row>
    <row r="25" spans="1:17">
      <c r="A25" s="385"/>
      <c r="C25" s="385"/>
      <c r="D25" s="385"/>
      <c r="E25" s="385"/>
      <c r="F25" s="385"/>
      <c r="G25" s="385"/>
      <c r="H25" s="385"/>
      <c r="I25" s="385"/>
      <c r="J25" s="385"/>
      <c r="P25" s="52"/>
      <c r="Q25" s="52"/>
    </row>
    <row r="26" spans="1:17">
      <c r="A26" s="385"/>
      <c r="C26" s="385"/>
      <c r="D26" s="385"/>
      <c r="E26" s="385"/>
      <c r="F26" s="385"/>
      <c r="G26" s="385"/>
      <c r="H26" s="385"/>
      <c r="I26" s="385"/>
      <c r="J26" s="385"/>
      <c r="P26" s="52"/>
      <c r="Q26" s="52"/>
    </row>
    <row r="27" spans="1:17">
      <c r="A27" s="385"/>
      <c r="C27" s="385"/>
      <c r="D27" s="385"/>
      <c r="E27" s="385"/>
      <c r="F27" s="385"/>
      <c r="G27" s="385"/>
      <c r="H27" s="385"/>
      <c r="I27" s="385"/>
      <c r="J27" s="385"/>
      <c r="P27" s="52"/>
      <c r="Q27" s="52"/>
    </row>
    <row r="28" spans="1:17">
      <c r="A28" s="385"/>
      <c r="C28" s="385"/>
      <c r="D28" s="385"/>
      <c r="E28" s="385"/>
      <c r="F28" s="385"/>
      <c r="G28" s="385"/>
      <c r="H28" s="385"/>
      <c r="I28" s="385"/>
      <c r="J28" s="385"/>
      <c r="P28" s="52"/>
      <c r="Q28" s="52"/>
    </row>
    <row r="29" spans="1:17">
      <c r="A29" s="385"/>
      <c r="C29" s="385"/>
      <c r="D29" s="385"/>
      <c r="E29" s="385"/>
      <c r="F29" s="385"/>
      <c r="G29" s="385"/>
      <c r="H29" s="385"/>
      <c r="I29" s="385"/>
      <c r="J29" s="385"/>
      <c r="P29" s="52"/>
      <c r="Q29" s="52"/>
    </row>
    <row r="30" spans="1:17">
      <c r="A30" s="385"/>
      <c r="C30" s="385"/>
      <c r="D30" s="385"/>
      <c r="E30" s="385"/>
      <c r="F30" s="385"/>
      <c r="G30" s="385"/>
      <c r="H30" s="385"/>
      <c r="I30" s="385"/>
      <c r="J30" s="385"/>
      <c r="P30" s="52"/>
      <c r="Q30" s="52"/>
    </row>
    <row r="31" spans="1:17">
      <c r="A31" s="385"/>
      <c r="C31" s="385"/>
      <c r="D31" s="385"/>
      <c r="E31" s="385"/>
      <c r="F31" s="385"/>
      <c r="G31" s="385"/>
      <c r="H31" s="385"/>
      <c r="I31" s="385"/>
      <c r="J31" s="385"/>
      <c r="P31" s="52"/>
      <c r="Q31" s="52"/>
    </row>
    <row r="32" spans="1:17">
      <c r="A32" s="385"/>
      <c r="C32" s="385"/>
      <c r="D32" s="385"/>
      <c r="E32" s="385"/>
      <c r="F32" s="385"/>
      <c r="G32" s="385"/>
      <c r="H32" s="385"/>
      <c r="I32" s="385"/>
      <c r="J32" s="385"/>
      <c r="P32" s="52"/>
      <c r="Q32" s="52"/>
    </row>
    <row r="33" spans="1:17">
      <c r="A33" s="385"/>
      <c r="C33" s="385"/>
      <c r="D33" s="385"/>
      <c r="E33" s="385"/>
      <c r="F33" s="385"/>
      <c r="G33" s="385"/>
      <c r="H33" s="385"/>
      <c r="I33" s="385"/>
      <c r="J33" s="385"/>
      <c r="P33" s="52"/>
      <c r="Q33" s="52"/>
    </row>
    <row r="34" spans="1:17">
      <c r="A34" s="385"/>
      <c r="C34" s="385"/>
      <c r="D34" s="385"/>
      <c r="E34" s="385"/>
      <c r="F34" s="385"/>
      <c r="G34" s="385"/>
      <c r="H34" s="385"/>
      <c r="I34" s="385"/>
      <c r="J34" s="385"/>
      <c r="P34" s="52"/>
      <c r="Q34" s="52"/>
    </row>
    <row r="35" spans="1:17">
      <c r="A35" s="385"/>
      <c r="C35" s="385"/>
      <c r="D35" s="385"/>
      <c r="E35" s="385"/>
      <c r="F35" s="385"/>
      <c r="G35" s="385"/>
      <c r="H35" s="385"/>
      <c r="I35" s="385"/>
      <c r="J35" s="385"/>
      <c r="P35" s="52"/>
      <c r="Q35" s="52"/>
    </row>
    <row r="36" spans="1:17">
      <c r="A36" s="385"/>
      <c r="C36" s="385"/>
      <c r="D36" s="385"/>
      <c r="E36" s="385"/>
      <c r="F36" s="385"/>
      <c r="G36" s="385"/>
      <c r="H36" s="385"/>
      <c r="I36" s="385"/>
      <c r="J36" s="385"/>
      <c r="P36" s="52"/>
      <c r="Q36" s="52"/>
    </row>
    <row r="37" spans="1:17">
      <c r="A37" s="385"/>
      <c r="C37" s="385"/>
      <c r="D37" s="385"/>
      <c r="E37" s="385"/>
      <c r="F37" s="385"/>
      <c r="G37" s="385"/>
      <c r="H37" s="385"/>
      <c r="I37" s="385"/>
      <c r="J37" s="385"/>
      <c r="P37" s="52"/>
      <c r="Q37" s="52"/>
    </row>
    <row r="38" spans="1:17">
      <c r="A38" s="385"/>
      <c r="C38" s="385"/>
      <c r="D38" s="385"/>
      <c r="E38" s="385"/>
      <c r="F38" s="385"/>
      <c r="G38" s="385"/>
      <c r="H38" s="385"/>
      <c r="I38" s="385"/>
      <c r="J38" s="385"/>
      <c r="P38" s="52"/>
      <c r="Q38" s="52"/>
    </row>
    <row r="39" spans="1:17">
      <c r="A39" s="385"/>
      <c r="C39" s="385"/>
      <c r="D39" s="385"/>
      <c r="E39" s="385"/>
      <c r="F39" s="385"/>
      <c r="G39" s="385"/>
      <c r="H39" s="385"/>
      <c r="I39" s="385"/>
      <c r="J39" s="385"/>
      <c r="P39" s="52"/>
      <c r="Q39" s="52"/>
    </row>
    <row r="40" spans="1:17">
      <c r="A40" s="385"/>
      <c r="C40" s="385"/>
      <c r="D40" s="385"/>
      <c r="E40" s="385"/>
      <c r="F40" s="385"/>
      <c r="G40" s="385"/>
      <c r="H40" s="385"/>
      <c r="I40" s="385"/>
      <c r="J40" s="385"/>
      <c r="P40" s="52"/>
      <c r="Q40" s="52"/>
    </row>
    <row r="41" spans="1:17">
      <c r="A41" s="385"/>
      <c r="C41" s="385"/>
      <c r="D41" s="385"/>
      <c r="E41" s="385"/>
      <c r="F41" s="385"/>
      <c r="G41" s="385"/>
      <c r="H41" s="385"/>
      <c r="I41" s="385"/>
      <c r="J41" s="385"/>
      <c r="P41" s="52"/>
      <c r="Q41" s="52"/>
    </row>
    <row r="42" spans="1:17" s="386" customFormat="1" ht="12">
      <c r="A42" s="385"/>
      <c r="B42" s="121"/>
      <c r="C42" s="385"/>
      <c r="D42" s="385"/>
      <c r="E42" s="385"/>
      <c r="F42" s="385"/>
      <c r="G42" s="385"/>
      <c r="H42" s="385"/>
      <c r="I42" s="385"/>
      <c r="J42" s="385"/>
      <c r="K42" s="52"/>
      <c r="L42" s="52"/>
      <c r="M42" s="52"/>
      <c r="P42" s="52"/>
      <c r="Q42" s="52"/>
    </row>
    <row r="43" spans="1:17" s="386" customFormat="1" ht="12">
      <c r="A43" s="385"/>
      <c r="B43" s="121"/>
      <c r="C43" s="385"/>
      <c r="D43" s="385"/>
      <c r="E43" s="385"/>
      <c r="F43" s="385"/>
      <c r="G43" s="385"/>
      <c r="H43" s="385"/>
      <c r="I43" s="385"/>
      <c r="J43" s="385"/>
      <c r="K43" s="52"/>
      <c r="L43" s="52"/>
      <c r="M43" s="52"/>
      <c r="P43" s="52"/>
      <c r="Q43" s="52"/>
    </row>
    <row r="44" spans="1:17" s="386" customFormat="1" ht="12">
      <c r="A44" s="385"/>
      <c r="B44" s="121"/>
      <c r="C44" s="385"/>
      <c r="D44" s="385"/>
      <c r="E44" s="385"/>
      <c r="F44" s="385"/>
      <c r="G44" s="385"/>
      <c r="H44" s="385"/>
      <c r="I44" s="385"/>
      <c r="J44" s="385"/>
      <c r="K44" s="52"/>
      <c r="L44" s="52"/>
      <c r="M44" s="52"/>
      <c r="P44" s="52"/>
      <c r="Q44" s="52"/>
    </row>
    <row r="45" spans="1:17" s="386" customFormat="1" ht="12">
      <c r="A45" s="385"/>
      <c r="B45" s="121"/>
      <c r="C45" s="385"/>
      <c r="D45" s="385"/>
      <c r="E45" s="385"/>
      <c r="F45" s="385"/>
      <c r="G45" s="385"/>
      <c r="H45" s="385"/>
      <c r="I45" s="385"/>
      <c r="J45" s="385"/>
      <c r="K45" s="52"/>
      <c r="L45" s="52"/>
      <c r="M45" s="52"/>
      <c r="P45" s="52"/>
      <c r="Q45" s="52"/>
    </row>
    <row r="46" spans="1:17" s="386" customFormat="1" ht="12">
      <c r="A46" s="385"/>
      <c r="B46" s="121"/>
      <c r="C46" s="385"/>
      <c r="D46" s="385"/>
      <c r="E46" s="385"/>
      <c r="F46" s="385"/>
      <c r="G46" s="385"/>
      <c r="H46" s="385"/>
      <c r="I46" s="385"/>
      <c r="J46" s="385"/>
      <c r="K46" s="52"/>
      <c r="L46" s="52"/>
      <c r="M46" s="52"/>
      <c r="P46" s="52"/>
      <c r="Q46" s="52"/>
    </row>
    <row r="47" spans="1:17" s="386" customFormat="1" ht="12">
      <c r="A47" s="385"/>
      <c r="B47" s="121"/>
      <c r="C47" s="385"/>
      <c r="D47" s="385"/>
      <c r="E47" s="385"/>
      <c r="F47" s="385"/>
      <c r="G47" s="385"/>
      <c r="H47" s="385"/>
      <c r="I47" s="385"/>
      <c r="J47" s="385"/>
      <c r="K47" s="52"/>
      <c r="L47" s="52"/>
      <c r="M47" s="52"/>
      <c r="P47" s="52"/>
      <c r="Q47" s="52"/>
    </row>
    <row r="48" spans="1:17" s="386" customFormat="1" ht="12">
      <c r="A48" s="385"/>
      <c r="B48" s="121"/>
      <c r="C48" s="385"/>
      <c r="D48" s="385"/>
      <c r="E48" s="385"/>
      <c r="F48" s="385"/>
      <c r="G48" s="385"/>
      <c r="H48" s="385"/>
      <c r="I48" s="385"/>
      <c r="J48" s="385"/>
      <c r="K48" s="52"/>
      <c r="L48" s="52"/>
      <c r="M48" s="52"/>
      <c r="P48" s="52"/>
      <c r="Q48" s="52"/>
    </row>
    <row r="49" spans="1:17" s="386" customFormat="1" ht="12">
      <c r="A49" s="385"/>
      <c r="B49" s="121"/>
      <c r="C49" s="385"/>
      <c r="D49" s="385"/>
      <c r="E49" s="385"/>
      <c r="F49" s="385"/>
      <c r="G49" s="385"/>
      <c r="H49" s="385"/>
      <c r="I49" s="385"/>
      <c r="J49" s="385"/>
      <c r="K49" s="52"/>
      <c r="L49" s="52"/>
      <c r="M49" s="52"/>
      <c r="P49" s="52"/>
      <c r="Q49" s="52"/>
    </row>
    <row r="50" spans="1:17" s="386" customFormat="1" ht="12">
      <c r="A50" s="385"/>
      <c r="B50" s="121"/>
      <c r="C50" s="385"/>
      <c r="D50" s="385"/>
      <c r="E50" s="385"/>
      <c r="F50" s="385"/>
      <c r="G50" s="385"/>
      <c r="H50" s="385"/>
      <c r="I50" s="385"/>
      <c r="J50" s="385"/>
      <c r="K50" s="52"/>
      <c r="L50" s="52"/>
      <c r="M50" s="52"/>
      <c r="P50" s="52"/>
      <c r="Q50" s="52"/>
    </row>
    <row r="51" spans="1:17" s="386" customFormat="1" ht="12">
      <c r="A51" s="385"/>
      <c r="B51" s="121"/>
      <c r="C51" s="385"/>
      <c r="D51" s="385"/>
      <c r="E51" s="385"/>
      <c r="F51" s="385"/>
      <c r="G51" s="385"/>
      <c r="H51" s="385"/>
      <c r="I51" s="385"/>
      <c r="J51" s="385"/>
      <c r="K51" s="52"/>
      <c r="L51" s="52"/>
      <c r="M51" s="52"/>
      <c r="P51" s="52"/>
      <c r="Q51" s="52"/>
    </row>
    <row r="52" spans="1:17" s="386" customFormat="1" ht="12">
      <c r="A52" s="385"/>
      <c r="B52" s="121"/>
      <c r="C52" s="385"/>
      <c r="D52" s="385"/>
      <c r="E52" s="385"/>
      <c r="F52" s="385"/>
      <c r="G52" s="385"/>
      <c r="H52" s="385"/>
      <c r="I52" s="385"/>
      <c r="J52" s="385"/>
      <c r="K52" s="52"/>
      <c r="L52" s="52"/>
      <c r="M52" s="52"/>
      <c r="P52" s="52"/>
      <c r="Q52" s="52"/>
    </row>
    <row r="53" spans="1:17" s="386" customFormat="1" ht="12">
      <c r="A53" s="385"/>
      <c r="B53" s="121"/>
      <c r="C53" s="385"/>
      <c r="D53" s="385"/>
      <c r="E53" s="385"/>
      <c r="F53" s="385"/>
      <c r="G53" s="385"/>
      <c r="H53" s="385"/>
      <c r="I53" s="385"/>
      <c r="J53" s="385"/>
      <c r="K53" s="52"/>
      <c r="L53" s="52"/>
      <c r="M53" s="52"/>
      <c r="P53" s="52"/>
      <c r="Q53" s="52"/>
    </row>
    <row r="54" spans="1:17" s="386" customFormat="1" ht="12">
      <c r="A54" s="385"/>
      <c r="B54" s="121"/>
      <c r="C54" s="385"/>
      <c r="D54" s="385"/>
      <c r="E54" s="385"/>
      <c r="F54" s="385"/>
      <c r="G54" s="385"/>
      <c r="H54" s="385"/>
      <c r="I54" s="385"/>
      <c r="J54" s="385"/>
      <c r="K54" s="52"/>
      <c r="L54" s="52"/>
      <c r="M54" s="52"/>
      <c r="P54" s="52"/>
      <c r="Q54" s="52"/>
    </row>
    <row r="55" spans="1:17" s="386" customFormat="1" ht="12">
      <c r="A55" s="385"/>
      <c r="B55" s="121"/>
      <c r="C55" s="385"/>
      <c r="D55" s="385"/>
      <c r="E55" s="385"/>
      <c r="F55" s="385"/>
      <c r="G55" s="385"/>
      <c r="H55" s="385"/>
      <c r="I55" s="385"/>
      <c r="J55" s="385"/>
      <c r="K55" s="52"/>
      <c r="L55" s="52"/>
      <c r="M55" s="52"/>
      <c r="P55" s="52"/>
      <c r="Q55" s="52"/>
    </row>
    <row r="56" spans="1:17" s="386" customFormat="1" ht="12">
      <c r="A56" s="385"/>
      <c r="B56" s="121"/>
      <c r="C56" s="385"/>
      <c r="D56" s="385"/>
      <c r="E56" s="385"/>
      <c r="F56" s="385"/>
      <c r="G56" s="385"/>
      <c r="H56" s="385"/>
      <c r="I56" s="385"/>
      <c r="J56" s="385"/>
      <c r="K56" s="52"/>
      <c r="L56" s="52"/>
      <c r="M56" s="52"/>
      <c r="P56" s="52"/>
      <c r="Q56" s="52"/>
    </row>
    <row r="57" spans="1:17" s="386" customFormat="1" ht="12">
      <c r="A57" s="385"/>
      <c r="B57" s="121"/>
      <c r="C57" s="385"/>
      <c r="D57" s="385"/>
      <c r="E57" s="385"/>
      <c r="F57" s="385"/>
      <c r="G57" s="385"/>
      <c r="H57" s="385"/>
      <c r="I57" s="385"/>
      <c r="J57" s="385"/>
      <c r="K57" s="52"/>
      <c r="L57" s="52"/>
      <c r="M57" s="52"/>
      <c r="P57" s="52"/>
      <c r="Q57" s="52"/>
    </row>
    <row r="58" spans="1:17" s="386" customFormat="1" ht="12">
      <c r="A58" s="385"/>
      <c r="B58" s="121"/>
      <c r="C58" s="385"/>
      <c r="D58" s="385"/>
      <c r="E58" s="385"/>
      <c r="F58" s="385"/>
      <c r="G58" s="385"/>
      <c r="H58" s="385"/>
      <c r="I58" s="385"/>
      <c r="J58" s="385"/>
      <c r="K58" s="52"/>
      <c r="L58" s="52"/>
      <c r="M58" s="52"/>
      <c r="P58" s="52"/>
      <c r="Q58" s="52"/>
    </row>
    <row r="59" spans="1:17">
      <c r="A59" s="385"/>
      <c r="C59" s="385"/>
      <c r="D59" s="385"/>
      <c r="E59" s="385"/>
      <c r="F59" s="385"/>
      <c r="G59" s="385"/>
      <c r="H59" s="385"/>
      <c r="I59" s="385"/>
      <c r="J59" s="385"/>
      <c r="P59" s="52"/>
      <c r="Q59" s="52"/>
    </row>
    <row r="60" spans="1:17">
      <c r="A60" s="385"/>
      <c r="C60" s="385"/>
      <c r="D60" s="385"/>
      <c r="E60" s="385"/>
      <c r="F60" s="385"/>
      <c r="G60" s="385"/>
      <c r="H60" s="385"/>
      <c r="I60" s="385"/>
      <c r="J60" s="385"/>
      <c r="P60" s="52"/>
      <c r="Q60" s="52"/>
    </row>
    <row r="61" spans="1:17">
      <c r="A61" s="385"/>
      <c r="C61" s="385"/>
      <c r="D61" s="385"/>
      <c r="E61" s="385"/>
      <c r="F61" s="385"/>
      <c r="G61" s="385"/>
      <c r="H61" s="385"/>
      <c r="I61" s="385"/>
      <c r="J61" s="385"/>
      <c r="P61" s="52"/>
      <c r="Q61" s="52"/>
    </row>
    <row r="62" spans="1:17">
      <c r="A62" s="385"/>
      <c r="C62" s="385"/>
      <c r="D62" s="385"/>
      <c r="E62" s="385"/>
      <c r="F62" s="385"/>
      <c r="G62" s="385"/>
      <c r="H62" s="385"/>
      <c r="I62" s="385"/>
      <c r="J62" s="385"/>
      <c r="P62" s="52"/>
      <c r="Q62" s="52"/>
    </row>
    <row r="63" spans="1:17">
      <c r="A63" s="385"/>
      <c r="C63" s="385"/>
      <c r="D63" s="385"/>
      <c r="E63" s="385"/>
      <c r="F63" s="385"/>
      <c r="G63" s="385"/>
      <c r="H63" s="385"/>
      <c r="I63" s="385"/>
      <c r="J63" s="385"/>
      <c r="P63" s="52"/>
      <c r="Q63" s="52"/>
    </row>
    <row r="64" spans="1:17">
      <c r="A64" s="385"/>
      <c r="C64" s="385"/>
      <c r="D64" s="385"/>
      <c r="E64" s="385"/>
      <c r="F64" s="385"/>
      <c r="G64" s="385"/>
      <c r="H64" s="385"/>
      <c r="I64" s="385"/>
      <c r="J64" s="385"/>
      <c r="P64" s="52"/>
      <c r="Q64" s="52"/>
    </row>
    <row r="65" spans="1:17">
      <c r="A65" s="385"/>
      <c r="C65" s="385"/>
      <c r="D65" s="385"/>
      <c r="E65" s="385"/>
      <c r="F65" s="385"/>
      <c r="G65" s="385"/>
      <c r="H65" s="385"/>
      <c r="I65" s="385"/>
      <c r="J65" s="385"/>
      <c r="P65" s="52"/>
      <c r="Q65" s="52"/>
    </row>
    <row r="66" spans="1:17">
      <c r="A66" s="385"/>
      <c r="C66" s="385"/>
      <c r="D66" s="385"/>
      <c r="E66" s="385"/>
      <c r="F66" s="385"/>
      <c r="G66" s="385"/>
      <c r="H66" s="385"/>
      <c r="I66" s="385"/>
      <c r="J66" s="385"/>
      <c r="P66" s="52"/>
      <c r="Q66" s="52"/>
    </row>
    <row r="67" spans="1:17">
      <c r="A67" s="385"/>
      <c r="C67" s="385"/>
      <c r="D67" s="385"/>
      <c r="E67" s="385"/>
      <c r="F67" s="385"/>
      <c r="G67" s="385"/>
      <c r="H67" s="385"/>
      <c r="I67" s="385"/>
      <c r="J67" s="385"/>
      <c r="P67" s="52"/>
      <c r="Q67" s="52"/>
    </row>
    <row r="68" spans="1:17">
      <c r="A68" s="385"/>
      <c r="C68" s="385"/>
      <c r="D68" s="385"/>
      <c r="E68" s="385"/>
      <c r="F68" s="385"/>
      <c r="G68" s="385"/>
      <c r="H68" s="385"/>
      <c r="I68" s="385"/>
      <c r="J68" s="385"/>
      <c r="P68" s="52"/>
      <c r="Q68" s="52"/>
    </row>
    <row r="69" spans="1:17">
      <c r="A69" s="385"/>
      <c r="C69" s="385"/>
      <c r="D69" s="385"/>
      <c r="E69" s="385"/>
      <c r="F69" s="385"/>
      <c r="G69" s="385"/>
      <c r="H69" s="385"/>
      <c r="I69" s="385"/>
      <c r="J69" s="385"/>
      <c r="P69" s="52"/>
      <c r="Q69" s="52"/>
    </row>
    <row r="70" spans="1:17">
      <c r="A70" s="385"/>
      <c r="C70" s="385"/>
      <c r="D70" s="385"/>
      <c r="E70" s="385"/>
      <c r="F70" s="385"/>
      <c r="G70" s="385"/>
      <c r="H70" s="385"/>
      <c r="I70" s="385"/>
      <c r="J70" s="385"/>
      <c r="P70" s="52"/>
      <c r="Q70" s="52"/>
    </row>
    <row r="71" spans="1:17">
      <c r="A71" s="385"/>
      <c r="C71" s="385"/>
      <c r="D71" s="385"/>
      <c r="E71" s="385"/>
      <c r="F71" s="385"/>
      <c r="G71" s="385"/>
      <c r="H71" s="385"/>
      <c r="I71" s="385"/>
      <c r="J71" s="385"/>
      <c r="P71" s="52"/>
      <c r="Q71" s="52"/>
    </row>
    <row r="72" spans="1:17">
      <c r="A72" s="385"/>
      <c r="C72" s="385"/>
      <c r="D72" s="385"/>
      <c r="E72" s="385"/>
      <c r="F72" s="385"/>
      <c r="G72" s="385"/>
      <c r="H72" s="385"/>
      <c r="I72" s="385"/>
      <c r="J72" s="385"/>
      <c r="P72" s="52"/>
      <c r="Q72" s="52"/>
    </row>
    <row r="73" spans="1:17">
      <c r="A73" s="385"/>
      <c r="C73" s="385"/>
      <c r="D73" s="385"/>
      <c r="E73" s="385"/>
      <c r="F73" s="385"/>
      <c r="G73" s="385"/>
      <c r="H73" s="385"/>
      <c r="I73" s="385"/>
      <c r="J73" s="385"/>
      <c r="P73" s="52"/>
      <c r="Q73" s="52"/>
    </row>
    <row r="74" spans="1:17">
      <c r="A74" s="385"/>
      <c r="C74" s="385"/>
      <c r="D74" s="385"/>
      <c r="E74" s="385"/>
      <c r="F74" s="385"/>
      <c r="G74" s="385"/>
      <c r="H74" s="385"/>
      <c r="I74" s="385"/>
      <c r="J74" s="385"/>
      <c r="P74" s="52"/>
      <c r="Q74" s="52"/>
    </row>
    <row r="75" spans="1:17">
      <c r="A75" s="385"/>
      <c r="C75" s="385"/>
      <c r="D75" s="385"/>
      <c r="E75" s="385"/>
      <c r="F75" s="385"/>
      <c r="G75" s="385"/>
      <c r="H75" s="385"/>
      <c r="I75" s="385"/>
      <c r="J75" s="385"/>
      <c r="P75" s="52"/>
      <c r="Q75" s="52"/>
    </row>
    <row r="76" spans="1:17">
      <c r="A76" s="385"/>
      <c r="C76" s="385"/>
      <c r="D76" s="385"/>
      <c r="E76" s="385"/>
      <c r="F76" s="385"/>
      <c r="G76" s="385"/>
      <c r="H76" s="385"/>
      <c r="I76" s="385"/>
      <c r="J76" s="385"/>
      <c r="P76" s="52"/>
      <c r="Q76" s="52"/>
    </row>
    <row r="77" spans="1:17">
      <c r="A77" s="385"/>
      <c r="C77" s="385"/>
      <c r="D77" s="385"/>
      <c r="E77" s="385"/>
      <c r="F77" s="385"/>
      <c r="G77" s="385"/>
      <c r="H77" s="385"/>
      <c r="I77" s="385"/>
      <c r="J77" s="385"/>
      <c r="P77" s="52"/>
      <c r="Q77" s="52"/>
    </row>
    <row r="78" spans="1:17">
      <c r="A78" s="385"/>
      <c r="C78" s="385"/>
      <c r="D78" s="385"/>
      <c r="E78" s="385"/>
      <c r="F78" s="385"/>
      <c r="G78" s="385"/>
      <c r="H78" s="385"/>
      <c r="I78" s="385"/>
      <c r="J78" s="385"/>
      <c r="P78" s="52"/>
      <c r="Q78" s="52"/>
    </row>
    <row r="79" spans="1:17">
      <c r="A79" s="385"/>
      <c r="C79" s="385"/>
      <c r="D79" s="385"/>
      <c r="E79" s="385"/>
      <c r="F79" s="385"/>
      <c r="G79" s="385"/>
      <c r="H79" s="385"/>
      <c r="I79" s="385"/>
      <c r="J79" s="385"/>
      <c r="P79" s="52"/>
      <c r="Q79" s="52"/>
    </row>
    <row r="80" spans="1:17">
      <c r="A80" s="385"/>
      <c r="C80" s="385"/>
      <c r="D80" s="385"/>
      <c r="E80" s="385"/>
      <c r="F80" s="385"/>
      <c r="G80" s="385"/>
      <c r="H80" s="385"/>
      <c r="I80" s="385"/>
      <c r="J80" s="385"/>
      <c r="P80" s="52"/>
      <c r="Q80" s="52"/>
    </row>
    <row r="81" spans="1:17">
      <c r="A81" s="385"/>
      <c r="C81" s="385"/>
      <c r="D81" s="385"/>
      <c r="E81" s="385"/>
      <c r="F81" s="385"/>
      <c r="G81" s="385"/>
      <c r="H81" s="385"/>
      <c r="I81" s="385"/>
      <c r="J81" s="385"/>
      <c r="P81" s="52"/>
      <c r="Q81" s="52"/>
    </row>
    <row r="82" spans="1:17">
      <c r="A82" s="385"/>
      <c r="C82" s="385"/>
      <c r="D82" s="385"/>
      <c r="E82" s="385"/>
      <c r="F82" s="385"/>
      <c r="G82" s="385"/>
      <c r="H82" s="385"/>
      <c r="I82" s="385"/>
      <c r="J82" s="385"/>
      <c r="P82" s="52"/>
      <c r="Q82" s="52"/>
    </row>
    <row r="83" spans="1:17">
      <c r="A83" s="385"/>
      <c r="C83" s="385"/>
      <c r="D83" s="385"/>
      <c r="E83" s="385"/>
      <c r="F83" s="385"/>
      <c r="G83" s="385"/>
      <c r="H83" s="385"/>
      <c r="I83" s="385"/>
      <c r="J83" s="385"/>
      <c r="P83" s="52"/>
      <c r="Q83" s="52"/>
    </row>
    <row r="84" spans="1:17">
      <c r="A84" s="385"/>
      <c r="C84" s="385"/>
      <c r="D84" s="385"/>
      <c r="E84" s="385"/>
      <c r="F84" s="385"/>
      <c r="G84" s="385"/>
      <c r="H84" s="385"/>
      <c r="I84" s="385"/>
      <c r="J84" s="385"/>
      <c r="P84" s="52"/>
      <c r="Q84" s="52"/>
    </row>
    <row r="85" spans="1:17">
      <c r="A85" s="385"/>
      <c r="C85" s="385"/>
      <c r="D85" s="385"/>
      <c r="E85" s="385"/>
      <c r="F85" s="385"/>
      <c r="G85" s="385"/>
      <c r="H85" s="385"/>
      <c r="I85" s="385"/>
      <c r="J85" s="385"/>
      <c r="P85" s="52"/>
      <c r="Q85" s="52"/>
    </row>
    <row r="86" spans="1:17">
      <c r="A86" s="385"/>
      <c r="C86" s="385"/>
      <c r="D86" s="385"/>
      <c r="E86" s="385"/>
      <c r="F86" s="385"/>
      <c r="G86" s="385"/>
      <c r="H86" s="385"/>
      <c r="I86" s="385"/>
      <c r="J86" s="385"/>
      <c r="P86" s="52"/>
      <c r="Q86" s="52"/>
    </row>
    <row r="87" spans="1:17">
      <c r="A87" s="385"/>
      <c r="C87" s="385"/>
      <c r="D87" s="385"/>
      <c r="E87" s="385"/>
      <c r="F87" s="385"/>
      <c r="G87" s="385"/>
      <c r="H87" s="385"/>
      <c r="I87" s="385"/>
      <c r="J87" s="385"/>
      <c r="P87" s="52"/>
      <c r="Q87" s="52"/>
    </row>
    <row r="88" spans="1:17">
      <c r="A88" s="385"/>
      <c r="C88" s="385"/>
      <c r="D88" s="385"/>
      <c r="E88" s="385"/>
      <c r="F88" s="385"/>
      <c r="G88" s="385"/>
      <c r="H88" s="385"/>
      <c r="I88" s="385"/>
      <c r="J88" s="385"/>
      <c r="P88" s="52"/>
      <c r="Q88" s="52"/>
    </row>
    <row r="89" spans="1:17">
      <c r="A89" s="385"/>
      <c r="C89" s="385"/>
      <c r="D89" s="385"/>
      <c r="E89" s="385"/>
      <c r="F89" s="385"/>
      <c r="G89" s="385"/>
      <c r="H89" s="385"/>
      <c r="I89" s="385"/>
      <c r="J89" s="385"/>
      <c r="P89" s="52"/>
      <c r="Q89" s="52"/>
    </row>
    <row r="90" spans="1:17">
      <c r="A90" s="385"/>
      <c r="C90" s="385"/>
      <c r="D90" s="385"/>
      <c r="E90" s="385"/>
      <c r="F90" s="385"/>
      <c r="G90" s="385"/>
      <c r="H90" s="385"/>
      <c r="I90" s="385"/>
      <c r="J90" s="385"/>
      <c r="P90" s="52"/>
      <c r="Q90" s="52"/>
    </row>
    <row r="91" spans="1:17">
      <c r="A91" s="385"/>
      <c r="C91" s="385"/>
      <c r="D91" s="385"/>
      <c r="E91" s="385"/>
      <c r="F91" s="385"/>
      <c r="G91" s="385"/>
      <c r="H91" s="385"/>
      <c r="I91" s="385"/>
      <c r="J91" s="385"/>
      <c r="P91" s="52"/>
      <c r="Q91" s="52"/>
    </row>
    <row r="92" spans="1:17">
      <c r="A92" s="385"/>
      <c r="C92" s="385"/>
      <c r="D92" s="385"/>
      <c r="E92" s="385"/>
      <c r="F92" s="385"/>
      <c r="G92" s="385"/>
      <c r="H92" s="385"/>
      <c r="I92" s="385"/>
      <c r="J92" s="385"/>
      <c r="P92" s="52"/>
      <c r="Q92" s="52"/>
    </row>
    <row r="93" spans="1:17">
      <c r="A93" s="385"/>
      <c r="C93" s="385"/>
      <c r="D93" s="385"/>
      <c r="E93" s="385"/>
      <c r="F93" s="385"/>
      <c r="G93" s="385"/>
      <c r="H93" s="385"/>
      <c r="I93" s="385"/>
      <c r="J93" s="385"/>
      <c r="P93" s="52"/>
      <c r="Q93" s="52"/>
    </row>
    <row r="94" spans="1:17">
      <c r="A94" s="385"/>
      <c r="C94" s="385"/>
      <c r="D94" s="385"/>
      <c r="E94" s="385"/>
      <c r="F94" s="385"/>
      <c r="G94" s="385"/>
      <c r="H94" s="385"/>
      <c r="I94" s="385"/>
      <c r="J94" s="385"/>
      <c r="P94" s="52"/>
      <c r="Q94" s="52"/>
    </row>
    <row r="95" spans="1:17">
      <c r="A95" s="385"/>
      <c r="C95" s="385"/>
      <c r="D95" s="385"/>
      <c r="E95" s="385"/>
      <c r="F95" s="385"/>
      <c r="G95" s="385"/>
      <c r="H95" s="385"/>
      <c r="I95" s="385"/>
      <c r="J95" s="385"/>
      <c r="P95" s="52"/>
      <c r="Q95" s="52"/>
    </row>
    <row r="96" spans="1:17">
      <c r="A96" s="385"/>
      <c r="C96" s="385"/>
      <c r="D96" s="385"/>
      <c r="E96" s="385"/>
      <c r="F96" s="385"/>
      <c r="G96" s="385"/>
      <c r="H96" s="385"/>
      <c r="I96" s="385"/>
      <c r="J96" s="385"/>
      <c r="P96" s="52"/>
      <c r="Q96" s="52"/>
    </row>
    <row r="97" spans="1:17">
      <c r="A97" s="385"/>
      <c r="C97" s="385"/>
      <c r="D97" s="385"/>
      <c r="E97" s="385"/>
      <c r="F97" s="385"/>
      <c r="G97" s="385"/>
      <c r="H97" s="385"/>
      <c r="I97" s="385"/>
      <c r="J97" s="385"/>
      <c r="P97" s="52"/>
      <c r="Q97" s="52"/>
    </row>
    <row r="98" spans="1:17">
      <c r="A98" s="385"/>
      <c r="C98" s="385"/>
      <c r="D98" s="385"/>
      <c r="E98" s="385"/>
      <c r="F98" s="385"/>
      <c r="G98" s="385"/>
      <c r="H98" s="385"/>
      <c r="I98" s="385"/>
      <c r="J98" s="385"/>
      <c r="P98" s="52"/>
      <c r="Q98" s="52"/>
    </row>
    <row r="99" spans="1:17">
      <c r="A99" s="385"/>
      <c r="C99" s="385"/>
      <c r="D99" s="385"/>
      <c r="E99" s="385"/>
      <c r="F99" s="385"/>
      <c r="G99" s="385"/>
      <c r="H99" s="385"/>
      <c r="I99" s="385"/>
      <c r="J99" s="385"/>
      <c r="P99" s="52"/>
      <c r="Q99" s="52"/>
    </row>
    <row r="100" spans="1:17">
      <c r="A100" s="385"/>
      <c r="C100" s="385"/>
      <c r="D100" s="385"/>
      <c r="E100" s="385"/>
      <c r="F100" s="385"/>
      <c r="G100" s="385"/>
      <c r="H100" s="385"/>
      <c r="I100" s="385"/>
      <c r="J100" s="385"/>
      <c r="P100" s="52"/>
      <c r="Q100" s="52"/>
    </row>
    <row r="101" spans="1:17">
      <c r="A101" s="385"/>
      <c r="C101" s="385"/>
      <c r="D101" s="385"/>
      <c r="E101" s="385"/>
      <c r="F101" s="385"/>
      <c r="G101" s="385"/>
      <c r="H101" s="385"/>
      <c r="I101" s="385"/>
      <c r="J101" s="385"/>
      <c r="P101" s="52"/>
      <c r="Q101" s="52"/>
    </row>
    <row r="102" spans="1:17">
      <c r="A102" s="385"/>
      <c r="C102" s="385"/>
      <c r="D102" s="385"/>
      <c r="E102" s="385"/>
      <c r="F102" s="385"/>
      <c r="G102" s="385"/>
      <c r="H102" s="385"/>
      <c r="I102" s="385"/>
      <c r="J102" s="385"/>
      <c r="P102" s="52"/>
      <c r="Q102" s="52"/>
    </row>
    <row r="103" spans="1:17">
      <c r="A103" s="385"/>
      <c r="C103" s="385"/>
      <c r="D103" s="385"/>
      <c r="E103" s="385"/>
      <c r="F103" s="385"/>
      <c r="G103" s="385"/>
      <c r="H103" s="385"/>
      <c r="I103" s="385"/>
      <c r="J103" s="385"/>
      <c r="P103" s="52"/>
      <c r="Q103" s="52"/>
    </row>
    <row r="104" spans="1:17">
      <c r="A104" s="385"/>
      <c r="C104" s="385"/>
      <c r="D104" s="385"/>
      <c r="E104" s="385"/>
      <c r="F104" s="385"/>
      <c r="G104" s="385"/>
      <c r="H104" s="385"/>
      <c r="I104" s="385"/>
      <c r="J104" s="385"/>
      <c r="P104" s="52"/>
      <c r="Q104" s="52"/>
    </row>
  </sheetData>
  <mergeCells count="9">
    <mergeCell ref="A11:J11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СТОЛЫ-СКАМЕЙ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dimension ref="A1:AMJ112"/>
  <sheetViews>
    <sheetView zoomScaleNormal="100" workbookViewId="0">
      <pane ySplit="9" topLeftCell="A10" activePane="bottomLeft" state="frozen"/>
      <selection pane="bottomLeft" activeCell="A5" sqref="A5:J5"/>
    </sheetView>
  </sheetViews>
  <sheetFormatPr defaultColWidth="9.140625" defaultRowHeight="15"/>
  <cols>
    <col min="1" max="1" width="8.7109375" style="121" customWidth="1"/>
    <col min="2" max="2" width="15.28515625" style="121" customWidth="1"/>
    <col min="3" max="4" width="10.140625" style="121" customWidth="1"/>
    <col min="5" max="5" width="6.42578125" style="121" customWidth="1"/>
    <col min="6" max="6" width="9.5703125" style="121" customWidth="1"/>
    <col min="7" max="8" width="10.140625" style="121" customWidth="1"/>
    <col min="9" max="9" width="9.5703125" style="121" customWidth="1"/>
    <col min="10" max="10" width="9.42578125" style="121" customWidth="1"/>
    <col min="11" max="11" width="9.140625" style="121"/>
    <col min="12" max="12" width="10.42578125" style="121" customWidth="1"/>
    <col min="13" max="13" width="10.7109375" style="121" customWidth="1"/>
    <col min="14" max="14" width="13.140625" style="387" customWidth="1"/>
    <col min="15" max="15" width="17.140625" style="386" customWidth="1"/>
    <col min="16" max="16" width="13.5703125" style="386" customWidth="1"/>
    <col min="17" max="17" width="12.85546875" style="386" customWidth="1"/>
    <col min="18" max="1024" width="9.140625" style="387"/>
  </cols>
  <sheetData>
    <row r="1" spans="1:18" ht="30" customHeight="1">
      <c r="A1" s="2115"/>
      <c r="B1" s="2115"/>
      <c r="C1" s="52"/>
      <c r="D1" s="52"/>
      <c r="E1" s="52"/>
      <c r="P1" s="52"/>
      <c r="Q1" s="52"/>
    </row>
    <row r="2" spans="1:18">
      <c r="A2" s="365"/>
      <c r="B2" s="192"/>
      <c r="C2" s="365"/>
      <c r="D2" s="365"/>
      <c r="E2" s="365"/>
      <c r="F2" s="366"/>
      <c r="G2" s="367"/>
      <c r="H2" s="366" t="s">
        <v>131</v>
      </c>
      <c r="I2" s="367" t="s">
        <v>2</v>
      </c>
      <c r="J2" s="367"/>
      <c r="L2" s="365"/>
      <c r="P2" s="52"/>
      <c r="Q2" s="52"/>
    </row>
    <row r="3" spans="1:18">
      <c r="A3" s="368" t="s">
        <v>4</v>
      </c>
      <c r="B3" s="121" t="s">
        <v>5</v>
      </c>
      <c r="D3" s="365"/>
      <c r="E3" s="365"/>
      <c r="F3" s="366"/>
      <c r="G3" s="367"/>
      <c r="H3" s="366" t="s">
        <v>132</v>
      </c>
      <c r="I3" s="367" t="s">
        <v>7</v>
      </c>
      <c r="J3" s="367"/>
      <c r="L3" s="365"/>
      <c r="P3" s="52"/>
      <c r="Q3" s="52"/>
    </row>
    <row r="4" spans="1:18">
      <c r="B4" s="385"/>
      <c r="C4" s="368"/>
      <c r="D4" s="368"/>
      <c r="J4" s="368"/>
      <c r="P4" s="52"/>
      <c r="Q4" s="52"/>
    </row>
    <row r="5" spans="1:18">
      <c r="A5" s="2116" t="s">
        <v>3137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P5" s="52"/>
      <c r="Q5" s="52"/>
    </row>
    <row r="6" spans="1:18">
      <c r="P6" s="52"/>
      <c r="Q6" s="52"/>
    </row>
    <row r="7" spans="1:18" ht="12" customHeight="1">
      <c r="A7" s="2118" t="s">
        <v>134</v>
      </c>
      <c r="B7" s="2240" t="s">
        <v>135</v>
      </c>
      <c r="C7" s="2117" t="s">
        <v>138</v>
      </c>
      <c r="D7" s="2117"/>
      <c r="E7" s="2117"/>
      <c r="F7" s="2117"/>
      <c r="G7" s="2117"/>
      <c r="H7" s="2119" t="s">
        <v>139</v>
      </c>
      <c r="I7" s="2120" t="s">
        <v>565</v>
      </c>
      <c r="J7" s="2120" t="s">
        <v>141</v>
      </c>
      <c r="P7" s="52"/>
      <c r="Q7" s="52"/>
    </row>
    <row r="8" spans="1:18" ht="36">
      <c r="A8" s="2118"/>
      <c r="B8" s="2240"/>
      <c r="C8" s="69" t="s">
        <v>567</v>
      </c>
      <c r="D8" s="69" t="s">
        <v>568</v>
      </c>
      <c r="E8" s="69" t="s">
        <v>146</v>
      </c>
      <c r="F8" s="69" t="s">
        <v>144</v>
      </c>
      <c r="G8" s="68" t="s">
        <v>2816</v>
      </c>
      <c r="H8" s="2119"/>
      <c r="I8" s="2120"/>
      <c r="J8" s="2120"/>
      <c r="K8" s="70"/>
      <c r="L8" s="70"/>
      <c r="M8" s="70"/>
      <c r="N8" s="388"/>
      <c r="P8" s="70"/>
      <c r="Q8" s="70"/>
      <c r="R8" s="70"/>
    </row>
    <row r="9" spans="1:18" ht="12" customHeight="1">
      <c r="A9" s="2169" t="s">
        <v>2817</v>
      </c>
      <c r="B9" s="2169"/>
      <c r="C9" s="2169"/>
      <c r="D9" s="2169"/>
      <c r="E9" s="2169"/>
      <c r="F9" s="2169"/>
      <c r="G9" s="2169"/>
      <c r="H9" s="2169"/>
      <c r="I9" s="2169"/>
      <c r="J9" s="2169"/>
      <c r="K9" s="70"/>
      <c r="L9" s="70"/>
      <c r="M9" s="70"/>
      <c r="N9" s="388"/>
      <c r="P9" s="52"/>
      <c r="Q9" s="52"/>
    </row>
    <row r="10" spans="1:18" ht="79.5" customHeight="1">
      <c r="A10" s="361" t="s">
        <v>3138</v>
      </c>
      <c r="B10" s="73"/>
      <c r="C10" s="74" t="s">
        <v>3133</v>
      </c>
      <c r="D10" s="74" t="s">
        <v>3139</v>
      </c>
      <c r="E10" s="74">
        <v>20</v>
      </c>
      <c r="F10" s="74">
        <v>7.0000000000000007E-2</v>
      </c>
      <c r="G10" s="74" t="s">
        <v>2821</v>
      </c>
      <c r="H10" s="149" t="s">
        <v>575</v>
      </c>
      <c r="I10" s="74">
        <v>19410</v>
      </c>
      <c r="J10" s="77">
        <v>21305</v>
      </c>
      <c r="K10" s="52"/>
      <c r="L10" s="52"/>
      <c r="M10" s="52"/>
      <c r="N10" s="53"/>
      <c r="P10" s="52"/>
      <c r="Q10" s="52"/>
    </row>
    <row r="11" spans="1:18" ht="79.5" customHeight="1">
      <c r="A11" s="402" t="s">
        <v>3140</v>
      </c>
      <c r="B11" s="151"/>
      <c r="C11" s="103" t="s">
        <v>3141</v>
      </c>
      <c r="D11" s="103" t="s">
        <v>3142</v>
      </c>
      <c r="E11" s="103">
        <v>25</v>
      </c>
      <c r="F11" s="103">
        <v>7.0000000000000007E-2</v>
      </c>
      <c r="G11" s="103" t="s">
        <v>2821</v>
      </c>
      <c r="H11" s="81" t="s">
        <v>575</v>
      </c>
      <c r="I11" s="103">
        <v>19265</v>
      </c>
      <c r="J11" s="154">
        <v>21145</v>
      </c>
      <c r="K11" s="101"/>
      <c r="L11" s="52"/>
      <c r="M11" s="52"/>
      <c r="N11" s="53"/>
      <c r="P11" s="52"/>
      <c r="Q11" s="52"/>
    </row>
    <row r="12" spans="1:18" ht="79.5" customHeight="1">
      <c r="A12" s="78" t="s">
        <v>3143</v>
      </c>
      <c r="B12" s="79"/>
      <c r="C12" s="80"/>
      <c r="D12" s="80" t="s">
        <v>3144</v>
      </c>
      <c r="E12" s="80">
        <v>14.5</v>
      </c>
      <c r="F12" s="80">
        <v>0.5</v>
      </c>
      <c r="G12" s="80" t="s">
        <v>2994</v>
      </c>
      <c r="H12" s="81" t="s">
        <v>575</v>
      </c>
      <c r="I12" s="80">
        <v>7260</v>
      </c>
      <c r="J12" s="82">
        <v>7970</v>
      </c>
      <c r="K12" s="101"/>
      <c r="L12" s="52"/>
      <c r="M12" s="52"/>
      <c r="N12" s="53"/>
      <c r="O12" s="388"/>
      <c r="P12" s="52"/>
      <c r="Q12" s="52"/>
    </row>
    <row r="13" spans="1:18" ht="79.5" customHeight="1">
      <c r="A13" s="207" t="s">
        <v>3145</v>
      </c>
      <c r="B13" s="153"/>
      <c r="C13" s="288" t="s">
        <v>3146</v>
      </c>
      <c r="D13" s="288" t="s">
        <v>3147</v>
      </c>
      <c r="E13" s="288"/>
      <c r="F13" s="288">
        <v>0.56999999999999995</v>
      </c>
      <c r="G13" s="288" t="s">
        <v>2994</v>
      </c>
      <c r="H13" s="81" t="s">
        <v>575</v>
      </c>
      <c r="I13" s="288">
        <v>22585</v>
      </c>
      <c r="J13" s="290">
        <v>24785</v>
      </c>
      <c r="K13" s="101"/>
      <c r="L13" s="52"/>
      <c r="M13" s="52"/>
      <c r="N13" s="53"/>
      <c r="O13" s="388"/>
      <c r="P13" s="52"/>
      <c r="Q13" s="52"/>
    </row>
    <row r="14" spans="1:18" ht="12" customHeight="1">
      <c r="A14" s="2169" t="s">
        <v>2887</v>
      </c>
      <c r="B14" s="2169"/>
      <c r="C14" s="2169"/>
      <c r="D14" s="2169"/>
      <c r="E14" s="2169"/>
      <c r="F14" s="2169"/>
      <c r="G14" s="2169"/>
      <c r="H14" s="2169"/>
      <c r="I14" s="2169"/>
      <c r="J14" s="2169"/>
      <c r="K14" s="101"/>
      <c r="L14" s="52"/>
      <c r="M14" s="52"/>
      <c r="N14" s="53"/>
      <c r="P14" s="52"/>
      <c r="Q14" s="52"/>
    </row>
    <row r="15" spans="1:18" ht="79.5" customHeight="1">
      <c r="A15" s="403" t="s">
        <v>3148</v>
      </c>
      <c r="B15" s="671"/>
      <c r="C15" s="672" t="s">
        <v>3149</v>
      </c>
      <c r="D15" s="404" t="s">
        <v>3150</v>
      </c>
      <c r="E15" s="397"/>
      <c r="F15" s="673">
        <v>0.68400000000000005</v>
      </c>
      <c r="G15" s="672"/>
      <c r="H15" s="672"/>
      <c r="I15" s="672">
        <v>13600</v>
      </c>
      <c r="J15" s="674">
        <v>14925</v>
      </c>
      <c r="K15" s="101"/>
      <c r="L15" s="52"/>
      <c r="M15" s="52"/>
      <c r="N15" s="53"/>
      <c r="O15" s="388"/>
      <c r="P15" s="52"/>
      <c r="Q15" s="52"/>
    </row>
    <row r="16" spans="1:18" ht="79.5" customHeight="1">
      <c r="A16" s="84" t="s">
        <v>3151</v>
      </c>
      <c r="B16" s="138"/>
      <c r="C16" s="499" t="s">
        <v>3149</v>
      </c>
      <c r="D16" s="427" t="s">
        <v>3152</v>
      </c>
      <c r="E16" s="94"/>
      <c r="F16" s="94">
        <v>0.498</v>
      </c>
      <c r="G16" s="499"/>
      <c r="H16" s="499"/>
      <c r="I16" s="499">
        <v>12110</v>
      </c>
      <c r="J16" s="96">
        <v>13295</v>
      </c>
      <c r="K16" s="101"/>
      <c r="L16" s="52"/>
      <c r="M16" s="52"/>
      <c r="N16" s="53"/>
      <c r="O16" s="388"/>
      <c r="P16" s="52"/>
      <c r="Q16" s="52"/>
    </row>
    <row r="17" spans="1:17" ht="79.5" customHeight="1">
      <c r="A17" s="363" t="s">
        <v>3153</v>
      </c>
      <c r="B17" s="426"/>
      <c r="C17" s="675" t="s">
        <v>3154</v>
      </c>
      <c r="D17" s="380" t="s">
        <v>3150</v>
      </c>
      <c r="E17" s="95"/>
      <c r="F17" s="675">
        <v>0.68400000000000005</v>
      </c>
      <c r="G17" s="675"/>
      <c r="H17" s="675"/>
      <c r="I17" s="675">
        <v>13195</v>
      </c>
      <c r="J17" s="382">
        <v>14480</v>
      </c>
      <c r="K17" s="101"/>
      <c r="L17" s="52"/>
      <c r="M17" s="52"/>
      <c r="N17" s="53"/>
      <c r="O17" s="388"/>
      <c r="P17" s="52"/>
      <c r="Q17" s="52"/>
    </row>
    <row r="18" spans="1:17" ht="79.5" customHeight="1">
      <c r="A18" s="428" t="s">
        <v>3155</v>
      </c>
      <c r="B18" s="676"/>
      <c r="C18" s="677" t="s">
        <v>3156</v>
      </c>
      <c r="D18" s="429" t="s">
        <v>3152</v>
      </c>
      <c r="E18" s="399"/>
      <c r="F18" s="499">
        <v>0.498</v>
      </c>
      <c r="G18" s="658"/>
      <c r="H18" s="658"/>
      <c r="I18" s="658">
        <v>8620</v>
      </c>
      <c r="J18" s="631">
        <v>9460</v>
      </c>
      <c r="K18" s="101"/>
      <c r="L18" s="52"/>
      <c r="M18" s="52"/>
      <c r="N18" s="53"/>
      <c r="O18" s="388"/>
      <c r="P18" s="52"/>
      <c r="Q18" s="52"/>
    </row>
    <row r="19" spans="1:17" ht="83.25" customHeight="1">
      <c r="A19" s="2217" t="s">
        <v>3157</v>
      </c>
      <c r="B19" s="2217"/>
      <c r="C19" s="2217"/>
      <c r="D19" s="2217"/>
      <c r="E19" s="2217"/>
      <c r="F19" s="2217"/>
      <c r="G19" s="2217"/>
      <c r="H19" s="2217"/>
      <c r="I19" s="2217"/>
      <c r="J19" s="2217"/>
      <c r="P19" s="52"/>
      <c r="Q19" s="52"/>
    </row>
    <row r="20" spans="1:17">
      <c r="A20" s="385"/>
      <c r="C20" s="385"/>
      <c r="D20" s="385"/>
      <c r="E20" s="385"/>
      <c r="F20" s="385"/>
      <c r="G20" s="385"/>
      <c r="H20" s="385"/>
      <c r="I20" s="385"/>
      <c r="J20" s="385"/>
      <c r="P20" s="52"/>
      <c r="Q20" s="52"/>
    </row>
    <row r="21" spans="1:17">
      <c r="A21" s="385"/>
      <c r="C21" s="385"/>
      <c r="D21" s="385"/>
      <c r="E21" s="385"/>
      <c r="F21" s="385"/>
      <c r="G21" s="385"/>
      <c r="H21" s="385"/>
      <c r="I21" s="385"/>
      <c r="J21" s="385"/>
      <c r="P21" s="52"/>
      <c r="Q21" s="52"/>
    </row>
    <row r="22" spans="1:17">
      <c r="A22" s="385"/>
      <c r="C22" s="385"/>
      <c r="D22" s="385"/>
      <c r="E22" s="385"/>
      <c r="F22" s="385"/>
      <c r="G22" s="385"/>
      <c r="H22" s="385"/>
      <c r="I22" s="385"/>
      <c r="J22" s="385"/>
      <c r="P22" s="52"/>
      <c r="Q22" s="52"/>
    </row>
    <row r="23" spans="1:17">
      <c r="A23" s="385"/>
      <c r="C23" s="385"/>
      <c r="D23" s="385"/>
      <c r="E23" s="385"/>
      <c r="F23" s="385"/>
      <c r="G23" s="385"/>
      <c r="H23" s="385"/>
      <c r="I23" s="385"/>
      <c r="J23" s="385"/>
      <c r="P23" s="52"/>
      <c r="Q23" s="52"/>
    </row>
    <row r="24" spans="1:17">
      <c r="A24" s="385"/>
      <c r="C24" s="385"/>
      <c r="D24" s="385"/>
      <c r="E24" s="385"/>
      <c r="F24" s="385"/>
      <c r="G24" s="385"/>
      <c r="H24" s="385"/>
      <c r="I24" s="385"/>
      <c r="J24" s="385"/>
      <c r="P24" s="52"/>
      <c r="Q24" s="52"/>
    </row>
    <row r="25" spans="1:17">
      <c r="A25" s="385"/>
      <c r="C25" s="385"/>
      <c r="D25" s="385"/>
      <c r="E25" s="385"/>
      <c r="F25" s="385"/>
      <c r="G25" s="385"/>
      <c r="H25" s="385"/>
      <c r="I25" s="385"/>
      <c r="J25" s="385"/>
      <c r="P25" s="52"/>
      <c r="Q25" s="52"/>
    </row>
    <row r="26" spans="1:17">
      <c r="A26" s="385"/>
      <c r="C26" s="385"/>
      <c r="D26" s="385"/>
      <c r="E26" s="385"/>
      <c r="F26" s="385"/>
      <c r="G26" s="385"/>
      <c r="H26" s="385"/>
      <c r="I26" s="385"/>
      <c r="J26" s="385"/>
      <c r="P26" s="52"/>
      <c r="Q26" s="52"/>
    </row>
    <row r="27" spans="1:17">
      <c r="A27" s="385"/>
      <c r="C27" s="385"/>
      <c r="D27" s="385"/>
      <c r="E27" s="385"/>
      <c r="F27" s="385"/>
      <c r="G27" s="385"/>
      <c r="H27" s="385"/>
      <c r="I27" s="385"/>
      <c r="J27" s="385"/>
      <c r="P27" s="52"/>
      <c r="Q27" s="52"/>
    </row>
    <row r="28" spans="1:17">
      <c r="A28" s="385"/>
      <c r="C28" s="385"/>
      <c r="D28" s="385"/>
      <c r="E28" s="385"/>
      <c r="F28" s="385"/>
      <c r="G28" s="385"/>
      <c r="H28" s="385"/>
      <c r="I28" s="385"/>
      <c r="J28" s="385"/>
      <c r="P28" s="52"/>
      <c r="Q28" s="52"/>
    </row>
    <row r="29" spans="1:17">
      <c r="A29" s="385"/>
      <c r="C29" s="385"/>
      <c r="D29" s="385"/>
      <c r="E29" s="385"/>
      <c r="F29" s="385"/>
      <c r="G29" s="385"/>
      <c r="H29" s="385"/>
      <c r="I29" s="385"/>
      <c r="J29" s="385"/>
      <c r="P29" s="52"/>
      <c r="Q29" s="52"/>
    </row>
    <row r="30" spans="1:17">
      <c r="A30" s="385"/>
      <c r="C30" s="385"/>
      <c r="D30" s="385"/>
      <c r="E30" s="385"/>
      <c r="F30" s="385"/>
      <c r="G30" s="385"/>
      <c r="H30" s="385"/>
      <c r="I30" s="385"/>
      <c r="J30" s="385"/>
      <c r="P30" s="52"/>
      <c r="Q30" s="52"/>
    </row>
    <row r="31" spans="1:17">
      <c r="A31" s="385"/>
      <c r="C31" s="385"/>
      <c r="D31" s="385"/>
      <c r="E31" s="385"/>
      <c r="F31" s="385"/>
      <c r="G31" s="385"/>
      <c r="H31" s="385"/>
      <c r="I31" s="385"/>
      <c r="J31" s="385"/>
      <c r="P31" s="52"/>
      <c r="Q31" s="52"/>
    </row>
    <row r="32" spans="1:17">
      <c r="A32" s="385"/>
      <c r="C32" s="385"/>
      <c r="D32" s="385"/>
      <c r="E32" s="385"/>
      <c r="F32" s="385"/>
      <c r="G32" s="385"/>
      <c r="H32" s="385"/>
      <c r="I32" s="385"/>
      <c r="J32" s="385"/>
      <c r="P32" s="52"/>
      <c r="Q32" s="52"/>
    </row>
    <row r="33" spans="1:17">
      <c r="A33" s="385"/>
      <c r="C33" s="385"/>
      <c r="D33" s="385"/>
      <c r="E33" s="385"/>
      <c r="F33" s="385"/>
      <c r="G33" s="385"/>
      <c r="H33" s="385"/>
      <c r="I33" s="385"/>
      <c r="J33" s="385"/>
      <c r="P33" s="52"/>
      <c r="Q33" s="52"/>
    </row>
    <row r="34" spans="1:17">
      <c r="A34" s="385"/>
      <c r="C34" s="385"/>
      <c r="D34" s="385"/>
      <c r="E34" s="385"/>
      <c r="F34" s="385"/>
      <c r="G34" s="385"/>
      <c r="H34" s="385"/>
      <c r="I34" s="385"/>
      <c r="J34" s="385"/>
      <c r="P34" s="52"/>
      <c r="Q34" s="52"/>
    </row>
    <row r="35" spans="1:17">
      <c r="A35" s="385"/>
      <c r="C35" s="385"/>
      <c r="D35" s="385"/>
      <c r="E35" s="385"/>
      <c r="F35" s="385"/>
      <c r="G35" s="385"/>
      <c r="H35" s="385"/>
      <c r="I35" s="385"/>
      <c r="J35" s="385"/>
      <c r="P35" s="52"/>
      <c r="Q35" s="52"/>
    </row>
    <row r="36" spans="1:17">
      <c r="A36" s="385"/>
      <c r="C36" s="385"/>
      <c r="D36" s="385"/>
      <c r="E36" s="385"/>
      <c r="F36" s="385"/>
      <c r="G36" s="385"/>
      <c r="H36" s="385"/>
      <c r="I36" s="385"/>
      <c r="J36" s="385"/>
      <c r="P36" s="52"/>
      <c r="Q36" s="52"/>
    </row>
    <row r="37" spans="1:17">
      <c r="A37" s="385"/>
      <c r="C37" s="385"/>
      <c r="D37" s="385"/>
      <c r="E37" s="385"/>
      <c r="F37" s="385"/>
      <c r="G37" s="385"/>
      <c r="H37" s="385"/>
      <c r="I37" s="385"/>
      <c r="J37" s="385"/>
      <c r="P37" s="52"/>
      <c r="Q37" s="52"/>
    </row>
    <row r="38" spans="1:17">
      <c r="A38" s="385"/>
      <c r="C38" s="385"/>
      <c r="D38" s="385"/>
      <c r="E38" s="385"/>
      <c r="F38" s="385"/>
      <c r="G38" s="385"/>
      <c r="H38" s="385"/>
      <c r="I38" s="385"/>
      <c r="J38" s="385"/>
      <c r="P38" s="52"/>
      <c r="Q38" s="52"/>
    </row>
    <row r="39" spans="1:17">
      <c r="A39" s="385"/>
      <c r="C39" s="385"/>
      <c r="D39" s="385"/>
      <c r="E39" s="385"/>
      <c r="F39" s="385"/>
      <c r="G39" s="385"/>
      <c r="H39" s="385"/>
      <c r="I39" s="385"/>
      <c r="J39" s="385"/>
      <c r="P39" s="52"/>
      <c r="Q39" s="52"/>
    </row>
    <row r="40" spans="1:17">
      <c r="A40" s="385"/>
      <c r="C40" s="385"/>
      <c r="D40" s="385"/>
      <c r="E40" s="385"/>
      <c r="F40" s="385"/>
      <c r="G40" s="385"/>
      <c r="H40" s="385"/>
      <c r="I40" s="385"/>
      <c r="J40" s="385"/>
      <c r="P40" s="52"/>
      <c r="Q40" s="52"/>
    </row>
    <row r="41" spans="1:17">
      <c r="A41" s="385"/>
      <c r="C41" s="385"/>
      <c r="D41" s="385"/>
      <c r="E41" s="385"/>
      <c r="F41" s="385"/>
      <c r="G41" s="385"/>
      <c r="H41" s="385"/>
      <c r="I41" s="385"/>
      <c r="J41" s="385"/>
      <c r="P41" s="52"/>
      <c r="Q41" s="52"/>
    </row>
    <row r="42" spans="1:17">
      <c r="A42" s="385"/>
      <c r="C42" s="385"/>
      <c r="D42" s="385"/>
      <c r="E42" s="385"/>
      <c r="F42" s="385"/>
      <c r="G42" s="385"/>
      <c r="H42" s="385"/>
      <c r="I42" s="385"/>
      <c r="J42" s="385"/>
      <c r="P42" s="52"/>
      <c r="Q42" s="52"/>
    </row>
    <row r="43" spans="1:17">
      <c r="A43" s="385"/>
      <c r="C43" s="385"/>
      <c r="D43" s="385"/>
      <c r="E43" s="385"/>
      <c r="F43" s="385"/>
      <c r="G43" s="385"/>
      <c r="H43" s="385"/>
      <c r="I43" s="385"/>
      <c r="J43" s="385"/>
      <c r="P43" s="52"/>
      <c r="Q43" s="52"/>
    </row>
    <row r="44" spans="1:17">
      <c r="A44" s="385"/>
      <c r="C44" s="385"/>
      <c r="D44" s="385"/>
      <c r="E44" s="385"/>
      <c r="F44" s="385"/>
      <c r="G44" s="385"/>
      <c r="H44" s="385"/>
      <c r="I44" s="385"/>
      <c r="J44" s="385"/>
      <c r="P44" s="52"/>
      <c r="Q44" s="52"/>
    </row>
    <row r="45" spans="1:17">
      <c r="A45" s="385"/>
      <c r="C45" s="385"/>
      <c r="D45" s="385"/>
      <c r="E45" s="385"/>
      <c r="F45" s="385"/>
      <c r="G45" s="385"/>
      <c r="H45" s="385"/>
      <c r="I45" s="385"/>
      <c r="J45" s="385"/>
      <c r="P45" s="52"/>
      <c r="Q45" s="52"/>
    </row>
    <row r="46" spans="1:17">
      <c r="A46" s="385"/>
      <c r="C46" s="385"/>
      <c r="D46" s="385"/>
      <c r="E46" s="385"/>
      <c r="F46" s="385"/>
      <c r="G46" s="385"/>
      <c r="H46" s="385"/>
      <c r="I46" s="385"/>
      <c r="J46" s="385"/>
      <c r="P46" s="52"/>
      <c r="Q46" s="52"/>
    </row>
    <row r="47" spans="1:17">
      <c r="A47" s="385"/>
      <c r="C47" s="385"/>
      <c r="D47" s="385"/>
      <c r="E47" s="385"/>
      <c r="F47" s="385"/>
      <c r="G47" s="385"/>
      <c r="H47" s="385"/>
      <c r="I47" s="385"/>
      <c r="J47" s="385"/>
      <c r="P47" s="52"/>
      <c r="Q47" s="52"/>
    </row>
    <row r="48" spans="1:17">
      <c r="A48" s="385"/>
      <c r="C48" s="385"/>
      <c r="D48" s="385"/>
      <c r="E48" s="385"/>
      <c r="F48" s="385"/>
      <c r="G48" s="385"/>
      <c r="H48" s="385"/>
      <c r="I48" s="385"/>
      <c r="J48" s="385"/>
      <c r="P48" s="52"/>
      <c r="Q48" s="52"/>
    </row>
    <row r="49" spans="1:17">
      <c r="A49" s="385"/>
      <c r="C49" s="385"/>
      <c r="D49" s="385"/>
      <c r="E49" s="385"/>
      <c r="F49" s="385"/>
      <c r="G49" s="385"/>
      <c r="H49" s="385"/>
      <c r="I49" s="385"/>
      <c r="J49" s="385"/>
      <c r="P49" s="52"/>
      <c r="Q49" s="52"/>
    </row>
    <row r="50" spans="1:17" s="386" customFormat="1" ht="12">
      <c r="A50" s="385"/>
      <c r="B50" s="121"/>
      <c r="C50" s="385"/>
      <c r="D50" s="385"/>
      <c r="E50" s="385"/>
      <c r="F50" s="385"/>
      <c r="G50" s="385"/>
      <c r="H50" s="385"/>
      <c r="I50" s="385"/>
      <c r="J50" s="385"/>
      <c r="K50" s="52"/>
      <c r="L50" s="52"/>
      <c r="M50" s="52"/>
      <c r="P50" s="52"/>
      <c r="Q50" s="52"/>
    </row>
    <row r="51" spans="1:17" s="386" customFormat="1" ht="12">
      <c r="A51" s="385"/>
      <c r="B51" s="121"/>
      <c r="C51" s="385"/>
      <c r="D51" s="385"/>
      <c r="E51" s="385"/>
      <c r="F51" s="385"/>
      <c r="G51" s="385"/>
      <c r="H51" s="385"/>
      <c r="I51" s="385"/>
      <c r="J51" s="385"/>
      <c r="K51" s="52"/>
      <c r="L51" s="52"/>
      <c r="M51" s="52"/>
      <c r="P51" s="52"/>
      <c r="Q51" s="52"/>
    </row>
    <row r="52" spans="1:17" s="386" customFormat="1" ht="12">
      <c r="A52" s="385"/>
      <c r="B52" s="121"/>
      <c r="C52" s="385"/>
      <c r="D52" s="385"/>
      <c r="E52" s="385"/>
      <c r="F52" s="385"/>
      <c r="G52" s="385"/>
      <c r="H52" s="385"/>
      <c r="I52" s="385"/>
      <c r="J52" s="385"/>
      <c r="K52" s="52"/>
      <c r="L52" s="52"/>
      <c r="M52" s="52"/>
      <c r="P52" s="52"/>
      <c r="Q52" s="52"/>
    </row>
    <row r="53" spans="1:17" s="386" customFormat="1" ht="12">
      <c r="A53" s="385"/>
      <c r="B53" s="121"/>
      <c r="C53" s="385"/>
      <c r="D53" s="385"/>
      <c r="E53" s="385"/>
      <c r="F53" s="385"/>
      <c r="G53" s="385"/>
      <c r="H53" s="385"/>
      <c r="I53" s="385"/>
      <c r="J53" s="385"/>
      <c r="K53" s="52"/>
      <c r="L53" s="52"/>
      <c r="M53" s="52"/>
      <c r="P53" s="52"/>
      <c r="Q53" s="52"/>
    </row>
    <row r="54" spans="1:17" s="386" customFormat="1" ht="12">
      <c r="A54" s="385"/>
      <c r="B54" s="121"/>
      <c r="C54" s="385"/>
      <c r="D54" s="385"/>
      <c r="E54" s="385"/>
      <c r="F54" s="385"/>
      <c r="G54" s="385"/>
      <c r="H54" s="385"/>
      <c r="I54" s="385"/>
      <c r="J54" s="385"/>
      <c r="K54" s="52"/>
      <c r="L54" s="52"/>
      <c r="M54" s="52"/>
      <c r="P54" s="52"/>
      <c r="Q54" s="52"/>
    </row>
    <row r="55" spans="1:17" s="386" customFormat="1" ht="12">
      <c r="A55" s="385"/>
      <c r="B55" s="121"/>
      <c r="C55" s="385"/>
      <c r="D55" s="385"/>
      <c r="E55" s="385"/>
      <c r="F55" s="385"/>
      <c r="G55" s="385"/>
      <c r="H55" s="385"/>
      <c r="I55" s="385"/>
      <c r="J55" s="385"/>
      <c r="K55" s="52"/>
      <c r="L55" s="52"/>
      <c r="M55" s="52"/>
      <c r="P55" s="52"/>
      <c r="Q55" s="52"/>
    </row>
    <row r="56" spans="1:17" s="386" customFormat="1" ht="12">
      <c r="A56" s="385"/>
      <c r="B56" s="121"/>
      <c r="C56" s="385"/>
      <c r="D56" s="385"/>
      <c r="E56" s="385"/>
      <c r="F56" s="385"/>
      <c r="G56" s="385"/>
      <c r="H56" s="385"/>
      <c r="I56" s="385"/>
      <c r="J56" s="385"/>
      <c r="K56" s="52"/>
      <c r="L56" s="52"/>
      <c r="M56" s="52"/>
      <c r="P56" s="52"/>
      <c r="Q56" s="52"/>
    </row>
    <row r="57" spans="1:17" s="386" customFormat="1" ht="12">
      <c r="A57" s="385"/>
      <c r="B57" s="121"/>
      <c r="C57" s="385"/>
      <c r="D57" s="385"/>
      <c r="E57" s="385"/>
      <c r="F57" s="385"/>
      <c r="G57" s="385"/>
      <c r="H57" s="385"/>
      <c r="I57" s="385"/>
      <c r="J57" s="385"/>
      <c r="K57" s="52"/>
      <c r="L57" s="52"/>
      <c r="M57" s="52"/>
      <c r="P57" s="52"/>
      <c r="Q57" s="52"/>
    </row>
    <row r="58" spans="1:17" s="386" customFormat="1" ht="12">
      <c r="A58" s="385"/>
      <c r="B58" s="121"/>
      <c r="C58" s="385"/>
      <c r="D58" s="385"/>
      <c r="E58" s="385"/>
      <c r="F58" s="385"/>
      <c r="G58" s="385"/>
      <c r="H58" s="385"/>
      <c r="I58" s="385"/>
      <c r="J58" s="385"/>
      <c r="K58" s="52"/>
      <c r="L58" s="52"/>
      <c r="M58" s="52"/>
      <c r="P58" s="52"/>
      <c r="Q58" s="52"/>
    </row>
    <row r="59" spans="1:17" s="386" customFormat="1" ht="12">
      <c r="A59" s="385"/>
      <c r="B59" s="121"/>
      <c r="C59" s="385"/>
      <c r="D59" s="385"/>
      <c r="E59" s="385"/>
      <c r="F59" s="385"/>
      <c r="G59" s="385"/>
      <c r="H59" s="385"/>
      <c r="I59" s="385"/>
      <c r="J59" s="385"/>
      <c r="K59" s="52"/>
      <c r="L59" s="52"/>
      <c r="M59" s="52"/>
      <c r="P59" s="52"/>
      <c r="Q59" s="52"/>
    </row>
    <row r="60" spans="1:17" s="386" customFormat="1" ht="12">
      <c r="A60" s="385"/>
      <c r="B60" s="121"/>
      <c r="C60" s="385"/>
      <c r="D60" s="385"/>
      <c r="E60" s="385"/>
      <c r="F60" s="385"/>
      <c r="G60" s="385"/>
      <c r="H60" s="385"/>
      <c r="I60" s="385"/>
      <c r="J60" s="385"/>
      <c r="K60" s="52"/>
      <c r="L60" s="52"/>
      <c r="M60" s="52"/>
      <c r="P60" s="52"/>
      <c r="Q60" s="52"/>
    </row>
    <row r="61" spans="1:17" s="386" customFormat="1" ht="12">
      <c r="A61" s="385"/>
      <c r="B61" s="121"/>
      <c r="C61" s="385"/>
      <c r="D61" s="385"/>
      <c r="E61" s="385"/>
      <c r="F61" s="385"/>
      <c r="G61" s="385"/>
      <c r="H61" s="385"/>
      <c r="I61" s="385"/>
      <c r="J61" s="385"/>
      <c r="K61" s="52"/>
      <c r="L61" s="52"/>
      <c r="M61" s="52"/>
      <c r="P61" s="52"/>
      <c r="Q61" s="52"/>
    </row>
    <row r="62" spans="1:17" s="386" customFormat="1" ht="12">
      <c r="A62" s="385"/>
      <c r="B62" s="121"/>
      <c r="C62" s="385"/>
      <c r="D62" s="385"/>
      <c r="E62" s="385"/>
      <c r="F62" s="385"/>
      <c r="G62" s="385"/>
      <c r="H62" s="385"/>
      <c r="I62" s="385"/>
      <c r="J62" s="385"/>
      <c r="K62" s="52"/>
      <c r="L62" s="52"/>
      <c r="M62" s="52"/>
      <c r="P62" s="52"/>
      <c r="Q62" s="52"/>
    </row>
    <row r="63" spans="1:17" s="386" customFormat="1" ht="12">
      <c r="A63" s="385"/>
      <c r="B63" s="121"/>
      <c r="C63" s="385"/>
      <c r="D63" s="385"/>
      <c r="E63" s="385"/>
      <c r="F63" s="385"/>
      <c r="G63" s="385"/>
      <c r="H63" s="385"/>
      <c r="I63" s="385"/>
      <c r="J63" s="385"/>
      <c r="K63" s="52"/>
      <c r="L63" s="52"/>
      <c r="M63" s="52"/>
      <c r="P63" s="52"/>
      <c r="Q63" s="52"/>
    </row>
    <row r="64" spans="1:17" s="386" customFormat="1" ht="12">
      <c r="A64" s="385"/>
      <c r="B64" s="121"/>
      <c r="C64" s="385"/>
      <c r="D64" s="385"/>
      <c r="E64" s="385"/>
      <c r="F64" s="385"/>
      <c r="G64" s="385"/>
      <c r="H64" s="385"/>
      <c r="I64" s="385"/>
      <c r="J64" s="385"/>
      <c r="K64" s="52"/>
      <c r="L64" s="52"/>
      <c r="M64" s="52"/>
      <c r="P64" s="52"/>
      <c r="Q64" s="52"/>
    </row>
    <row r="65" spans="1:17" s="386" customFormat="1" ht="12">
      <c r="A65" s="385"/>
      <c r="B65" s="121"/>
      <c r="C65" s="385"/>
      <c r="D65" s="385"/>
      <c r="E65" s="385"/>
      <c r="F65" s="385"/>
      <c r="G65" s="385"/>
      <c r="H65" s="385"/>
      <c r="I65" s="385"/>
      <c r="J65" s="385"/>
      <c r="K65" s="52"/>
      <c r="L65" s="52"/>
      <c r="M65" s="52"/>
      <c r="P65" s="52"/>
      <c r="Q65" s="52"/>
    </row>
    <row r="66" spans="1:17" s="386" customFormat="1" ht="12">
      <c r="A66" s="385"/>
      <c r="B66" s="121"/>
      <c r="C66" s="385"/>
      <c r="D66" s="385"/>
      <c r="E66" s="385"/>
      <c r="F66" s="385"/>
      <c r="G66" s="385"/>
      <c r="H66" s="385"/>
      <c r="I66" s="385"/>
      <c r="J66" s="385"/>
      <c r="K66" s="52"/>
      <c r="L66" s="52"/>
      <c r="M66" s="52"/>
      <c r="P66" s="52"/>
      <c r="Q66" s="52"/>
    </row>
    <row r="67" spans="1:17">
      <c r="A67" s="385"/>
      <c r="C67" s="385"/>
      <c r="D67" s="385"/>
      <c r="E67" s="385"/>
      <c r="F67" s="385"/>
      <c r="G67" s="385"/>
      <c r="H67" s="385"/>
      <c r="I67" s="385"/>
      <c r="J67" s="385"/>
      <c r="P67" s="52"/>
      <c r="Q67" s="52"/>
    </row>
    <row r="68" spans="1:17">
      <c r="A68" s="385"/>
      <c r="C68" s="385"/>
      <c r="D68" s="385"/>
      <c r="E68" s="385"/>
      <c r="F68" s="385"/>
      <c r="G68" s="385"/>
      <c r="H68" s="385"/>
      <c r="I68" s="385"/>
      <c r="J68" s="385"/>
      <c r="P68" s="52"/>
      <c r="Q68" s="52"/>
    </row>
    <row r="69" spans="1:17">
      <c r="A69" s="385"/>
      <c r="C69" s="385"/>
      <c r="D69" s="385"/>
      <c r="E69" s="385"/>
      <c r="F69" s="385"/>
      <c r="G69" s="385"/>
      <c r="H69" s="385"/>
      <c r="I69" s="385"/>
      <c r="J69" s="385"/>
      <c r="P69" s="52"/>
      <c r="Q69" s="52"/>
    </row>
    <row r="70" spans="1:17">
      <c r="A70" s="385"/>
      <c r="C70" s="385"/>
      <c r="D70" s="385"/>
      <c r="E70" s="385"/>
      <c r="F70" s="385"/>
      <c r="G70" s="385"/>
      <c r="H70" s="385"/>
      <c r="I70" s="385"/>
      <c r="J70" s="385"/>
      <c r="P70" s="52"/>
      <c r="Q70" s="52"/>
    </row>
    <row r="71" spans="1:17">
      <c r="A71" s="385"/>
      <c r="C71" s="385"/>
      <c r="D71" s="385"/>
      <c r="E71" s="385"/>
      <c r="F71" s="385"/>
      <c r="G71" s="385"/>
      <c r="H71" s="385"/>
      <c r="I71" s="385"/>
      <c r="J71" s="385"/>
      <c r="P71" s="52"/>
      <c r="Q71" s="52"/>
    </row>
    <row r="72" spans="1:17">
      <c r="A72" s="385"/>
      <c r="C72" s="385"/>
      <c r="D72" s="385"/>
      <c r="E72" s="385"/>
      <c r="F72" s="385"/>
      <c r="G72" s="385"/>
      <c r="H72" s="385"/>
      <c r="I72" s="385"/>
      <c r="J72" s="385"/>
      <c r="P72" s="52"/>
      <c r="Q72" s="52"/>
    </row>
    <row r="73" spans="1:17">
      <c r="A73" s="385"/>
      <c r="C73" s="385"/>
      <c r="D73" s="385"/>
      <c r="E73" s="385"/>
      <c r="F73" s="385"/>
      <c r="G73" s="385"/>
      <c r="H73" s="385"/>
      <c r="I73" s="385"/>
      <c r="J73" s="385"/>
      <c r="P73" s="52"/>
      <c r="Q73" s="52"/>
    </row>
    <row r="74" spans="1:17">
      <c r="A74" s="385"/>
      <c r="C74" s="385"/>
      <c r="D74" s="385"/>
      <c r="E74" s="385"/>
      <c r="F74" s="385"/>
      <c r="G74" s="385"/>
      <c r="H74" s="385"/>
      <c r="I74" s="385"/>
      <c r="J74" s="385"/>
      <c r="P74" s="52"/>
      <c r="Q74" s="52"/>
    </row>
    <row r="75" spans="1:17">
      <c r="A75" s="385"/>
      <c r="C75" s="385"/>
      <c r="D75" s="385"/>
      <c r="E75" s="385"/>
      <c r="F75" s="385"/>
      <c r="G75" s="385"/>
      <c r="H75" s="385"/>
      <c r="I75" s="385"/>
      <c r="J75" s="385"/>
      <c r="P75" s="52"/>
      <c r="Q75" s="52"/>
    </row>
    <row r="76" spans="1:17">
      <c r="A76" s="385"/>
      <c r="C76" s="385"/>
      <c r="D76" s="385"/>
      <c r="E76" s="385"/>
      <c r="F76" s="385"/>
      <c r="G76" s="385"/>
      <c r="H76" s="385"/>
      <c r="I76" s="385"/>
      <c r="J76" s="385"/>
      <c r="P76" s="52"/>
      <c r="Q76" s="52"/>
    </row>
    <row r="77" spans="1:17">
      <c r="A77" s="385"/>
      <c r="C77" s="385"/>
      <c r="D77" s="385"/>
      <c r="E77" s="385"/>
      <c r="F77" s="385"/>
      <c r="G77" s="385"/>
      <c r="H77" s="385"/>
      <c r="I77" s="385"/>
      <c r="J77" s="385"/>
      <c r="P77" s="52"/>
      <c r="Q77" s="52"/>
    </row>
    <row r="78" spans="1:17">
      <c r="A78" s="385"/>
      <c r="C78" s="385"/>
      <c r="D78" s="385"/>
      <c r="E78" s="385"/>
      <c r="F78" s="385"/>
      <c r="G78" s="385"/>
      <c r="H78" s="385"/>
      <c r="I78" s="385"/>
      <c r="J78" s="385"/>
      <c r="P78" s="52"/>
      <c r="Q78" s="52"/>
    </row>
    <row r="79" spans="1:17">
      <c r="A79" s="385"/>
      <c r="C79" s="385"/>
      <c r="D79" s="385"/>
      <c r="E79" s="385"/>
      <c r="F79" s="385"/>
      <c r="G79" s="385"/>
      <c r="H79" s="385"/>
      <c r="I79" s="385"/>
      <c r="J79" s="385"/>
      <c r="P79" s="52"/>
      <c r="Q79" s="52"/>
    </row>
    <row r="80" spans="1:17">
      <c r="A80" s="385"/>
      <c r="C80" s="385"/>
      <c r="D80" s="385"/>
      <c r="E80" s="385"/>
      <c r="F80" s="385"/>
      <c r="G80" s="385"/>
      <c r="H80" s="385"/>
      <c r="I80" s="385"/>
      <c r="J80" s="385"/>
      <c r="P80" s="52"/>
      <c r="Q80" s="52"/>
    </row>
    <row r="81" spans="1:17">
      <c r="A81" s="385"/>
      <c r="C81" s="385"/>
      <c r="D81" s="385"/>
      <c r="E81" s="385"/>
      <c r="F81" s="385"/>
      <c r="G81" s="385"/>
      <c r="H81" s="385"/>
      <c r="I81" s="385"/>
      <c r="J81" s="385"/>
      <c r="P81" s="52"/>
      <c r="Q81" s="52"/>
    </row>
    <row r="82" spans="1:17">
      <c r="A82" s="385"/>
      <c r="C82" s="385"/>
      <c r="D82" s="385"/>
      <c r="E82" s="385"/>
      <c r="F82" s="385"/>
      <c r="G82" s="385"/>
      <c r="H82" s="385"/>
      <c r="I82" s="385"/>
      <c r="J82" s="385"/>
      <c r="P82" s="52"/>
      <c r="Q82" s="52"/>
    </row>
    <row r="83" spans="1:17">
      <c r="A83" s="385"/>
      <c r="C83" s="385"/>
      <c r="D83" s="385"/>
      <c r="E83" s="385"/>
      <c r="F83" s="385"/>
      <c r="G83" s="385"/>
      <c r="H83" s="385"/>
      <c r="I83" s="385"/>
      <c r="J83" s="385"/>
      <c r="P83" s="52"/>
      <c r="Q83" s="52"/>
    </row>
    <row r="84" spans="1:17">
      <c r="A84" s="385"/>
      <c r="C84" s="385"/>
      <c r="D84" s="385"/>
      <c r="E84" s="385"/>
      <c r="F84" s="385"/>
      <c r="G84" s="385"/>
      <c r="H84" s="385"/>
      <c r="I84" s="385"/>
      <c r="J84" s="385"/>
      <c r="P84" s="52"/>
      <c r="Q84" s="52"/>
    </row>
    <row r="85" spans="1:17">
      <c r="A85" s="385"/>
      <c r="C85" s="385"/>
      <c r="D85" s="385"/>
      <c r="E85" s="385"/>
      <c r="F85" s="385"/>
      <c r="G85" s="385"/>
      <c r="H85" s="385"/>
      <c r="I85" s="385"/>
      <c r="J85" s="385"/>
      <c r="P85" s="52"/>
      <c r="Q85" s="52"/>
    </row>
    <row r="86" spans="1:17">
      <c r="A86" s="385"/>
      <c r="C86" s="385"/>
      <c r="D86" s="385"/>
      <c r="E86" s="385"/>
      <c r="F86" s="385"/>
      <c r="G86" s="385"/>
      <c r="H86" s="385"/>
      <c r="I86" s="385"/>
      <c r="J86" s="385"/>
      <c r="P86" s="52"/>
      <c r="Q86" s="52"/>
    </row>
    <row r="87" spans="1:17">
      <c r="A87" s="385"/>
      <c r="C87" s="385"/>
      <c r="D87" s="385"/>
      <c r="E87" s="385"/>
      <c r="F87" s="385"/>
      <c r="G87" s="385"/>
      <c r="H87" s="385"/>
      <c r="I87" s="385"/>
      <c r="J87" s="385"/>
      <c r="P87" s="52"/>
      <c r="Q87" s="52"/>
    </row>
    <row r="88" spans="1:17">
      <c r="A88" s="385"/>
      <c r="C88" s="385"/>
      <c r="D88" s="385"/>
      <c r="E88" s="385"/>
      <c r="F88" s="385"/>
      <c r="G88" s="385"/>
      <c r="H88" s="385"/>
      <c r="I88" s="385"/>
      <c r="J88" s="385"/>
      <c r="P88" s="52"/>
      <c r="Q88" s="52"/>
    </row>
    <row r="89" spans="1:17">
      <c r="A89" s="385"/>
      <c r="C89" s="385"/>
      <c r="D89" s="385"/>
      <c r="E89" s="385"/>
      <c r="F89" s="385"/>
      <c r="G89" s="385"/>
      <c r="H89" s="385"/>
      <c r="I89" s="385"/>
      <c r="J89" s="385"/>
      <c r="P89" s="52"/>
      <c r="Q89" s="52"/>
    </row>
    <row r="90" spans="1:17">
      <c r="A90" s="385"/>
      <c r="C90" s="385"/>
      <c r="D90" s="385"/>
      <c r="E90" s="385"/>
      <c r="F90" s="385"/>
      <c r="G90" s="385"/>
      <c r="H90" s="385"/>
      <c r="I90" s="385"/>
      <c r="J90" s="385"/>
      <c r="P90" s="52"/>
      <c r="Q90" s="52"/>
    </row>
    <row r="91" spans="1:17">
      <c r="A91" s="385"/>
      <c r="C91" s="385"/>
      <c r="D91" s="385"/>
      <c r="E91" s="385"/>
      <c r="F91" s="385"/>
      <c r="G91" s="385"/>
      <c r="H91" s="385"/>
      <c r="I91" s="385"/>
      <c r="J91" s="385"/>
      <c r="P91" s="52"/>
      <c r="Q91" s="52"/>
    </row>
    <row r="92" spans="1:17">
      <c r="A92" s="385"/>
      <c r="C92" s="385"/>
      <c r="D92" s="385"/>
      <c r="E92" s="385"/>
      <c r="F92" s="385"/>
      <c r="G92" s="385"/>
      <c r="H92" s="385"/>
      <c r="I92" s="385"/>
      <c r="J92" s="385"/>
      <c r="P92" s="52"/>
      <c r="Q92" s="52"/>
    </row>
    <row r="93" spans="1:17">
      <c r="A93" s="385"/>
      <c r="C93" s="385"/>
      <c r="D93" s="385"/>
      <c r="E93" s="385"/>
      <c r="F93" s="385"/>
      <c r="G93" s="385"/>
      <c r="H93" s="385"/>
      <c r="I93" s="385"/>
      <c r="J93" s="385"/>
      <c r="P93" s="52"/>
      <c r="Q93" s="52"/>
    </row>
    <row r="94" spans="1:17">
      <c r="A94" s="385"/>
      <c r="C94" s="385"/>
      <c r="D94" s="385"/>
      <c r="E94" s="385"/>
      <c r="F94" s="385"/>
      <c r="G94" s="385"/>
      <c r="H94" s="385"/>
      <c r="I94" s="385"/>
      <c r="J94" s="385"/>
      <c r="P94" s="52"/>
      <c r="Q94" s="52"/>
    </row>
    <row r="95" spans="1:17">
      <c r="A95" s="385"/>
      <c r="C95" s="385"/>
      <c r="D95" s="385"/>
      <c r="E95" s="385"/>
      <c r="F95" s="385"/>
      <c r="G95" s="385"/>
      <c r="H95" s="385"/>
      <c r="I95" s="385"/>
      <c r="J95" s="385"/>
      <c r="P95" s="52"/>
      <c r="Q95" s="52"/>
    </row>
    <row r="96" spans="1:17">
      <c r="A96" s="385"/>
      <c r="C96" s="385"/>
      <c r="D96" s="385"/>
      <c r="E96" s="385"/>
      <c r="F96" s="385"/>
      <c r="G96" s="385"/>
      <c r="H96" s="385"/>
      <c r="I96" s="385"/>
      <c r="J96" s="385"/>
      <c r="P96" s="52"/>
      <c r="Q96" s="52"/>
    </row>
    <row r="97" spans="1:17">
      <c r="A97" s="385"/>
      <c r="C97" s="385"/>
      <c r="D97" s="385"/>
      <c r="E97" s="385"/>
      <c r="F97" s="385"/>
      <c r="G97" s="385"/>
      <c r="H97" s="385"/>
      <c r="I97" s="385"/>
      <c r="J97" s="385"/>
      <c r="P97" s="52"/>
      <c r="Q97" s="52"/>
    </row>
    <row r="98" spans="1:17">
      <c r="A98" s="385"/>
      <c r="C98" s="385"/>
      <c r="D98" s="385"/>
      <c r="E98" s="385"/>
      <c r="F98" s="385"/>
      <c r="G98" s="385"/>
      <c r="H98" s="385"/>
      <c r="I98" s="385"/>
      <c r="J98" s="385"/>
      <c r="P98" s="52"/>
      <c r="Q98" s="52"/>
    </row>
    <row r="99" spans="1:17">
      <c r="A99" s="385"/>
      <c r="C99" s="385"/>
      <c r="D99" s="385"/>
      <c r="E99" s="385"/>
      <c r="F99" s="385"/>
      <c r="G99" s="385"/>
      <c r="H99" s="385"/>
      <c r="I99" s="385"/>
      <c r="J99" s="385"/>
      <c r="P99" s="52"/>
      <c r="Q99" s="52"/>
    </row>
    <row r="100" spans="1:17">
      <c r="A100" s="385"/>
      <c r="C100" s="385"/>
      <c r="D100" s="385"/>
      <c r="E100" s="385"/>
      <c r="F100" s="385"/>
      <c r="G100" s="385"/>
      <c r="H100" s="385"/>
      <c r="I100" s="385"/>
      <c r="J100" s="385"/>
      <c r="P100" s="52"/>
      <c r="Q100" s="52"/>
    </row>
    <row r="101" spans="1:17">
      <c r="A101" s="385"/>
      <c r="C101" s="385"/>
      <c r="D101" s="385"/>
      <c r="E101" s="385"/>
      <c r="F101" s="385"/>
      <c r="G101" s="385"/>
      <c r="H101" s="385"/>
      <c r="I101" s="385"/>
      <c r="J101" s="385"/>
      <c r="P101" s="52"/>
      <c r="Q101" s="52"/>
    </row>
    <row r="102" spans="1:17">
      <c r="A102" s="385"/>
      <c r="C102" s="385"/>
      <c r="D102" s="385"/>
      <c r="E102" s="385"/>
      <c r="F102" s="385"/>
      <c r="G102" s="385"/>
      <c r="H102" s="385"/>
      <c r="I102" s="385"/>
      <c r="J102" s="385"/>
      <c r="P102" s="52"/>
      <c r="Q102" s="52"/>
    </row>
    <row r="103" spans="1:17">
      <c r="A103" s="385"/>
      <c r="C103" s="385"/>
      <c r="D103" s="385"/>
      <c r="E103" s="385"/>
      <c r="F103" s="385"/>
      <c r="G103" s="385"/>
      <c r="H103" s="385"/>
      <c r="I103" s="385"/>
      <c r="J103" s="385"/>
      <c r="P103" s="52"/>
      <c r="Q103" s="52"/>
    </row>
    <row r="104" spans="1:17">
      <c r="A104" s="385"/>
      <c r="C104" s="385"/>
      <c r="D104" s="385"/>
      <c r="E104" s="385"/>
      <c r="F104" s="385"/>
      <c r="G104" s="385"/>
      <c r="H104" s="385"/>
      <c r="I104" s="385"/>
      <c r="J104" s="385"/>
      <c r="P104" s="52"/>
      <c r="Q104" s="52"/>
    </row>
    <row r="105" spans="1:17">
      <c r="A105" s="385"/>
      <c r="C105" s="385"/>
      <c r="D105" s="385"/>
      <c r="E105" s="385"/>
      <c r="F105" s="385"/>
      <c r="G105" s="385"/>
      <c r="H105" s="385"/>
      <c r="I105" s="385"/>
      <c r="J105" s="385"/>
      <c r="P105" s="52"/>
      <c r="Q105" s="52"/>
    </row>
    <row r="106" spans="1:17">
      <c r="A106" s="385"/>
      <c r="C106" s="385"/>
      <c r="D106" s="385"/>
      <c r="E106" s="385"/>
      <c r="F106" s="385"/>
      <c r="G106" s="385"/>
      <c r="H106" s="385"/>
      <c r="I106" s="385"/>
      <c r="J106" s="385"/>
      <c r="P106" s="52"/>
      <c r="Q106" s="52"/>
    </row>
    <row r="107" spans="1:17">
      <c r="A107" s="385"/>
      <c r="C107" s="385"/>
      <c r="D107" s="385"/>
      <c r="E107" s="385"/>
      <c r="F107" s="385"/>
      <c r="G107" s="385"/>
      <c r="H107" s="385"/>
      <c r="I107" s="385"/>
      <c r="J107" s="385"/>
      <c r="P107" s="52"/>
      <c r="Q107" s="52"/>
    </row>
    <row r="108" spans="1:17">
      <c r="A108" s="385"/>
      <c r="C108" s="385"/>
      <c r="D108" s="385"/>
      <c r="E108" s="385"/>
      <c r="F108" s="385"/>
      <c r="G108" s="385"/>
      <c r="H108" s="385"/>
      <c r="I108" s="385"/>
      <c r="J108" s="385"/>
      <c r="P108" s="52"/>
      <c r="Q108" s="52"/>
    </row>
    <row r="109" spans="1:17">
      <c r="A109" s="385"/>
      <c r="C109" s="385"/>
      <c r="D109" s="385"/>
      <c r="E109" s="385"/>
      <c r="F109" s="385"/>
      <c r="G109" s="385"/>
      <c r="H109" s="385"/>
      <c r="I109" s="385"/>
      <c r="J109" s="385"/>
      <c r="P109" s="52"/>
      <c r="Q109" s="52"/>
    </row>
    <row r="110" spans="1:17">
      <c r="A110" s="385"/>
      <c r="C110" s="385"/>
      <c r="D110" s="385"/>
      <c r="E110" s="385"/>
      <c r="F110" s="385"/>
      <c r="G110" s="385"/>
      <c r="H110" s="385"/>
      <c r="I110" s="385"/>
      <c r="J110" s="385"/>
      <c r="P110" s="52"/>
      <c r="Q110" s="52"/>
    </row>
    <row r="111" spans="1:17">
      <c r="A111" s="385"/>
      <c r="C111" s="385"/>
      <c r="D111" s="385"/>
      <c r="E111" s="385"/>
      <c r="F111" s="385"/>
      <c r="G111" s="385"/>
      <c r="H111" s="385"/>
      <c r="I111" s="385"/>
      <c r="J111" s="385"/>
      <c r="P111" s="52"/>
      <c r="Q111" s="52"/>
    </row>
    <row r="112" spans="1:17">
      <c r="A112" s="385"/>
      <c r="C112" s="385"/>
      <c r="D112" s="385"/>
      <c r="E112" s="385"/>
      <c r="F112" s="385"/>
      <c r="G112" s="385"/>
      <c r="H112" s="385"/>
      <c r="I112" s="385"/>
      <c r="J112" s="385"/>
      <c r="P112" s="52"/>
      <c r="Q112" s="52"/>
    </row>
  </sheetData>
  <mergeCells count="11">
    <mergeCell ref="A9:J9"/>
    <mergeCell ref="A14:J14"/>
    <mergeCell ref="A19:J19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СТОЛЫ УЛИ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dimension ref="A1:AMJ108"/>
  <sheetViews>
    <sheetView zoomScaleNormal="100" workbookViewId="0">
      <pane ySplit="8" topLeftCell="A9" activePane="bottomLeft" state="frozen"/>
      <selection pane="bottomLeft" activeCell="A5" sqref="A5:I5"/>
    </sheetView>
  </sheetViews>
  <sheetFormatPr defaultColWidth="9.140625" defaultRowHeight="15"/>
  <cols>
    <col min="1" max="1" width="8.7109375" style="121" customWidth="1"/>
    <col min="2" max="2" width="15.28515625" style="121" customWidth="1"/>
    <col min="3" max="4" width="10.140625" style="121" customWidth="1"/>
    <col min="5" max="5" width="6.42578125" style="121" customWidth="1"/>
    <col min="6" max="8" width="9.5703125" style="121" customWidth="1"/>
    <col min="9" max="10" width="9.140625" style="121"/>
    <col min="11" max="11" width="10.42578125" style="121" customWidth="1"/>
    <col min="12" max="12" width="10.7109375" style="121" customWidth="1"/>
    <col min="13" max="13" width="13.140625" style="387" customWidth="1"/>
    <col min="14" max="14" width="17.140625" style="387" customWidth="1"/>
    <col min="15" max="15" width="13.7109375" style="386" customWidth="1"/>
    <col min="16" max="16" width="12.85546875" style="386" customWidth="1"/>
    <col min="17" max="17" width="9.140625" style="386"/>
    <col min="18" max="1024" width="9.140625" style="387"/>
  </cols>
  <sheetData>
    <row r="1" spans="1:17" ht="30" customHeight="1">
      <c r="A1" s="2115"/>
      <c r="B1" s="2115"/>
      <c r="C1" s="52"/>
      <c r="D1" s="52"/>
      <c r="E1" s="52"/>
      <c r="O1" s="52"/>
      <c r="P1" s="52"/>
      <c r="Q1" s="52"/>
    </row>
    <row r="2" spans="1:17">
      <c r="A2" s="365"/>
      <c r="B2" s="192"/>
      <c r="C2" s="365"/>
      <c r="D2" s="365"/>
      <c r="E2" s="365"/>
      <c r="G2" s="366" t="s">
        <v>131</v>
      </c>
      <c r="H2" s="367" t="s">
        <v>2</v>
      </c>
      <c r="I2" s="367"/>
      <c r="K2" s="365"/>
      <c r="O2" s="52"/>
      <c r="P2" s="52"/>
      <c r="Q2" s="52"/>
    </row>
    <row r="3" spans="1:17">
      <c r="A3" s="368" t="s">
        <v>4</v>
      </c>
      <c r="B3" s="121" t="s">
        <v>5</v>
      </c>
      <c r="D3" s="365"/>
      <c r="E3" s="365"/>
      <c r="G3" s="366" t="s">
        <v>132</v>
      </c>
      <c r="H3" s="367" t="s">
        <v>7</v>
      </c>
      <c r="I3" s="367"/>
      <c r="K3" s="365"/>
      <c r="O3" s="52"/>
      <c r="P3" s="52"/>
      <c r="Q3" s="52"/>
    </row>
    <row r="4" spans="1:17">
      <c r="B4" s="385"/>
      <c r="C4" s="368"/>
      <c r="D4" s="368"/>
      <c r="I4" s="368"/>
      <c r="O4" s="52"/>
      <c r="P4" s="52"/>
      <c r="Q4" s="52"/>
    </row>
    <row r="5" spans="1:17">
      <c r="A5" s="2116" t="s">
        <v>3158</v>
      </c>
      <c r="B5" s="2116"/>
      <c r="C5" s="2116"/>
      <c r="D5" s="2116"/>
      <c r="E5" s="2116"/>
      <c r="F5" s="2116"/>
      <c r="G5" s="2116"/>
      <c r="H5" s="2116"/>
      <c r="I5" s="2116"/>
      <c r="J5" s="366"/>
      <c r="O5" s="52"/>
      <c r="P5" s="52"/>
      <c r="Q5" s="52"/>
    </row>
    <row r="6" spans="1:17">
      <c r="O6" s="52"/>
      <c r="P6" s="52"/>
      <c r="Q6" s="52"/>
    </row>
    <row r="7" spans="1:17" ht="12" customHeight="1">
      <c r="A7" s="2118" t="s">
        <v>134</v>
      </c>
      <c r="B7" s="2240" t="s">
        <v>135</v>
      </c>
      <c r="C7" s="2117" t="s">
        <v>138</v>
      </c>
      <c r="D7" s="2117"/>
      <c r="E7" s="2117"/>
      <c r="F7" s="2117"/>
      <c r="G7" s="2119" t="s">
        <v>139</v>
      </c>
      <c r="H7" s="2120" t="s">
        <v>1649</v>
      </c>
      <c r="I7" s="2119" t="s">
        <v>141</v>
      </c>
      <c r="O7" s="52"/>
      <c r="P7" s="52"/>
      <c r="Q7" s="52"/>
    </row>
    <row r="8" spans="1:17" ht="49.5" customHeight="1">
      <c r="A8" s="2118"/>
      <c r="B8" s="2240"/>
      <c r="C8" s="69" t="s">
        <v>567</v>
      </c>
      <c r="D8" s="69" t="s">
        <v>568</v>
      </c>
      <c r="E8" s="69" t="s">
        <v>146</v>
      </c>
      <c r="F8" s="69" t="s">
        <v>144</v>
      </c>
      <c r="G8" s="2119"/>
      <c r="H8" s="2120"/>
      <c r="I8" s="2119"/>
      <c r="J8" s="292"/>
      <c r="K8" s="70"/>
      <c r="L8" s="70"/>
      <c r="M8" s="388"/>
      <c r="N8" s="386"/>
      <c r="O8" s="70"/>
      <c r="P8" s="70"/>
      <c r="Q8" s="70"/>
    </row>
    <row r="9" spans="1:17" ht="12" customHeight="1">
      <c r="A9" s="2204" t="s">
        <v>2817</v>
      </c>
      <c r="B9" s="2204"/>
      <c r="C9" s="2204"/>
      <c r="D9" s="2204"/>
      <c r="E9" s="2204"/>
      <c r="F9" s="2204"/>
      <c r="G9" s="2204"/>
      <c r="H9" s="2204"/>
      <c r="I9" s="2204"/>
      <c r="J9" s="292"/>
      <c r="K9" s="70"/>
      <c r="L9" s="70"/>
      <c r="M9" s="388"/>
      <c r="O9" s="52"/>
      <c r="P9" s="52"/>
      <c r="Q9" s="52"/>
    </row>
    <row r="10" spans="1:17" ht="79.5" customHeight="1">
      <c r="A10" s="394" t="s">
        <v>3159</v>
      </c>
      <c r="B10" s="396"/>
      <c r="C10" s="397" t="s">
        <v>3160</v>
      </c>
      <c r="D10" s="397" t="s">
        <v>3161</v>
      </c>
      <c r="E10" s="397"/>
      <c r="F10" s="397">
        <v>0.33700000000000002</v>
      </c>
      <c r="G10" s="397"/>
      <c r="H10" s="397">
        <v>8560</v>
      </c>
      <c r="I10" s="398">
        <v>9395</v>
      </c>
      <c r="J10" s="52"/>
      <c r="K10" s="52"/>
      <c r="L10" s="52"/>
      <c r="M10" s="53"/>
      <c r="N10" s="388"/>
      <c r="O10" s="52"/>
      <c r="P10" s="52"/>
      <c r="Q10" s="52"/>
    </row>
    <row r="11" spans="1:17" ht="79.5" customHeight="1">
      <c r="A11" s="84" t="s">
        <v>3162</v>
      </c>
      <c r="B11" s="93"/>
      <c r="C11" s="94" t="s">
        <v>3163</v>
      </c>
      <c r="D11" s="94"/>
      <c r="E11" s="94"/>
      <c r="F11" s="94"/>
      <c r="G11" s="94"/>
      <c r="H11" s="94">
        <v>4495</v>
      </c>
      <c r="I11" s="96">
        <v>4935</v>
      </c>
      <c r="J11" s="52"/>
      <c r="K11" s="52"/>
      <c r="L11" s="52"/>
      <c r="M11" s="53"/>
      <c r="N11" s="388"/>
      <c r="O11" s="52"/>
      <c r="P11" s="52"/>
      <c r="Q11" s="52"/>
    </row>
    <row r="12" spans="1:17" ht="79.5" customHeight="1">
      <c r="A12" s="428" t="s">
        <v>3164</v>
      </c>
      <c r="B12" s="676"/>
      <c r="C12" s="677" t="s">
        <v>3165</v>
      </c>
      <c r="D12" s="656" t="s">
        <v>3166</v>
      </c>
      <c r="E12" s="431"/>
      <c r="F12" s="677">
        <v>5.8999999999999997E-2</v>
      </c>
      <c r="G12" s="677"/>
      <c r="H12" s="677">
        <v>5170</v>
      </c>
      <c r="I12" s="678">
        <v>5675</v>
      </c>
      <c r="J12" s="52"/>
      <c r="K12" s="52"/>
      <c r="L12" s="52"/>
      <c r="M12" s="53"/>
      <c r="N12" s="388"/>
      <c r="O12" s="52"/>
      <c r="P12" s="52"/>
      <c r="Q12" s="52"/>
    </row>
    <row r="13" spans="1:17" ht="12" customHeight="1">
      <c r="A13" s="2169" t="s">
        <v>3167</v>
      </c>
      <c r="B13" s="2169"/>
      <c r="C13" s="2169"/>
      <c r="D13" s="2169"/>
      <c r="E13" s="2169"/>
      <c r="F13" s="2169"/>
      <c r="G13" s="2169"/>
      <c r="H13" s="2169"/>
      <c r="I13" s="2169"/>
      <c r="J13" s="52"/>
      <c r="K13" s="52"/>
      <c r="L13" s="52"/>
      <c r="M13" s="53"/>
      <c r="N13" s="388"/>
      <c r="O13" s="52"/>
      <c r="P13" s="52"/>
      <c r="Q13" s="52"/>
    </row>
    <row r="14" spans="1:17" ht="79.5" customHeight="1">
      <c r="A14" s="679" t="s">
        <v>3168</v>
      </c>
      <c r="B14" s="680"/>
      <c r="C14" s="331"/>
      <c r="D14" s="681" t="s">
        <v>3169</v>
      </c>
      <c r="E14" s="331"/>
      <c r="F14" s="682">
        <v>0.05</v>
      </c>
      <c r="G14" s="682" t="s">
        <v>575</v>
      </c>
      <c r="H14" s="682">
        <v>3680</v>
      </c>
      <c r="I14" s="683">
        <v>4040</v>
      </c>
      <c r="J14" s="52"/>
      <c r="K14" s="52"/>
      <c r="L14" s="52"/>
      <c r="M14" s="53"/>
      <c r="N14" s="388"/>
      <c r="O14" s="52"/>
      <c r="P14" s="52"/>
      <c r="Q14" s="52"/>
    </row>
    <row r="15" spans="1:17" ht="51" customHeight="1">
      <c r="A15" s="2217" t="s">
        <v>3157</v>
      </c>
      <c r="B15" s="2217"/>
      <c r="C15" s="2217"/>
      <c r="D15" s="2217"/>
      <c r="E15" s="2217"/>
      <c r="F15" s="2217"/>
      <c r="G15" s="2217"/>
      <c r="H15" s="2217"/>
      <c r="I15" s="2217"/>
      <c r="O15" s="52"/>
      <c r="P15" s="52"/>
      <c r="Q15" s="52"/>
    </row>
    <row r="16" spans="1:17">
      <c r="A16" s="385"/>
      <c r="C16" s="385"/>
      <c r="D16" s="385"/>
      <c r="E16" s="385"/>
      <c r="F16" s="385"/>
      <c r="G16" s="385"/>
      <c r="H16" s="385"/>
      <c r="I16" s="385"/>
      <c r="O16" s="52"/>
      <c r="P16" s="52"/>
      <c r="Q16" s="52"/>
    </row>
    <row r="17" spans="1:17">
      <c r="A17" s="385"/>
      <c r="C17" s="385"/>
      <c r="D17" s="385"/>
      <c r="E17" s="385"/>
      <c r="F17" s="385"/>
      <c r="G17" s="385"/>
      <c r="H17" s="385"/>
      <c r="I17" s="385"/>
      <c r="O17" s="52"/>
      <c r="P17" s="52"/>
      <c r="Q17" s="52"/>
    </row>
    <row r="18" spans="1:17">
      <c r="A18" s="385"/>
      <c r="C18" s="385"/>
      <c r="D18" s="385"/>
      <c r="E18" s="385"/>
      <c r="F18" s="385"/>
      <c r="G18" s="385"/>
      <c r="H18" s="385"/>
      <c r="I18" s="385"/>
      <c r="O18" s="52"/>
      <c r="P18" s="52"/>
      <c r="Q18" s="52"/>
    </row>
    <row r="19" spans="1:17">
      <c r="A19" s="385"/>
      <c r="C19" s="385"/>
      <c r="D19" s="385"/>
      <c r="E19" s="385"/>
      <c r="F19" s="385"/>
      <c r="G19" s="385"/>
      <c r="H19" s="385"/>
      <c r="I19" s="385"/>
      <c r="O19" s="52"/>
      <c r="P19" s="52"/>
      <c r="Q19" s="52"/>
    </row>
    <row r="20" spans="1:17">
      <c r="A20" s="385"/>
      <c r="C20" s="385"/>
      <c r="D20" s="385"/>
      <c r="E20" s="385"/>
      <c r="F20" s="385"/>
      <c r="G20" s="385"/>
      <c r="H20" s="385"/>
      <c r="I20" s="385"/>
      <c r="O20" s="52"/>
      <c r="P20" s="52"/>
      <c r="Q20" s="52"/>
    </row>
    <row r="21" spans="1:17">
      <c r="A21" s="385"/>
      <c r="C21" s="385"/>
      <c r="D21" s="385"/>
      <c r="E21" s="385"/>
      <c r="F21" s="385"/>
      <c r="G21" s="385"/>
      <c r="H21" s="385"/>
      <c r="I21" s="385"/>
      <c r="O21" s="52"/>
      <c r="P21" s="52"/>
      <c r="Q21" s="52"/>
    </row>
    <row r="22" spans="1:17">
      <c r="A22" s="385"/>
      <c r="C22" s="385"/>
      <c r="D22" s="385"/>
      <c r="E22" s="385"/>
      <c r="F22" s="385"/>
      <c r="G22" s="385"/>
      <c r="H22" s="385"/>
      <c r="I22" s="385"/>
      <c r="O22" s="52"/>
      <c r="P22" s="52"/>
      <c r="Q22" s="52"/>
    </row>
    <row r="23" spans="1:17">
      <c r="A23" s="385"/>
      <c r="C23" s="385"/>
      <c r="D23" s="385"/>
      <c r="E23" s="385"/>
      <c r="F23" s="385"/>
      <c r="G23" s="385"/>
      <c r="H23" s="385"/>
      <c r="I23" s="385"/>
      <c r="O23" s="52"/>
      <c r="P23" s="52"/>
      <c r="Q23" s="52"/>
    </row>
    <row r="24" spans="1:17">
      <c r="A24" s="385"/>
      <c r="C24" s="385"/>
      <c r="D24" s="385"/>
      <c r="E24" s="385"/>
      <c r="F24" s="385"/>
      <c r="G24" s="385"/>
      <c r="H24" s="385"/>
      <c r="I24" s="385"/>
      <c r="O24" s="52"/>
      <c r="P24" s="52"/>
      <c r="Q24" s="52"/>
    </row>
    <row r="25" spans="1:17">
      <c r="A25" s="385"/>
      <c r="C25" s="385"/>
      <c r="D25" s="385"/>
      <c r="E25" s="385"/>
      <c r="F25" s="385"/>
      <c r="G25" s="385"/>
      <c r="H25" s="385"/>
      <c r="I25" s="385"/>
      <c r="O25" s="52"/>
      <c r="P25" s="52"/>
      <c r="Q25" s="52"/>
    </row>
    <row r="26" spans="1:17">
      <c r="A26" s="385"/>
      <c r="C26" s="385"/>
      <c r="D26" s="385"/>
      <c r="E26" s="385"/>
      <c r="F26" s="385"/>
      <c r="G26" s="385"/>
      <c r="H26" s="385"/>
      <c r="I26" s="385"/>
      <c r="O26" s="52"/>
      <c r="P26" s="52"/>
      <c r="Q26" s="52"/>
    </row>
    <row r="27" spans="1:17">
      <c r="A27" s="385"/>
      <c r="C27" s="385"/>
      <c r="D27" s="385"/>
      <c r="E27" s="385"/>
      <c r="F27" s="385"/>
      <c r="G27" s="385"/>
      <c r="H27" s="385"/>
      <c r="I27" s="385"/>
      <c r="O27" s="52"/>
      <c r="P27" s="52"/>
      <c r="Q27" s="52"/>
    </row>
    <row r="28" spans="1:17">
      <c r="A28" s="385"/>
      <c r="C28" s="385"/>
      <c r="D28" s="385"/>
      <c r="E28" s="385"/>
      <c r="F28" s="385"/>
      <c r="G28" s="385"/>
      <c r="H28" s="385"/>
      <c r="I28" s="385"/>
      <c r="O28" s="52"/>
      <c r="P28" s="52"/>
      <c r="Q28" s="52"/>
    </row>
    <row r="29" spans="1:17">
      <c r="A29" s="385"/>
      <c r="C29" s="385"/>
      <c r="D29" s="385"/>
      <c r="E29" s="385"/>
      <c r="F29" s="385"/>
      <c r="G29" s="385"/>
      <c r="H29" s="385"/>
      <c r="I29" s="385"/>
      <c r="O29" s="52"/>
      <c r="P29" s="52"/>
      <c r="Q29" s="52"/>
    </row>
    <row r="30" spans="1:17">
      <c r="A30" s="385"/>
      <c r="C30" s="385"/>
      <c r="D30" s="385"/>
      <c r="E30" s="385"/>
      <c r="F30" s="385"/>
      <c r="G30" s="385"/>
      <c r="H30" s="385"/>
      <c r="I30" s="385"/>
      <c r="O30" s="52"/>
      <c r="P30" s="52"/>
      <c r="Q30" s="52"/>
    </row>
    <row r="31" spans="1:17">
      <c r="A31" s="385"/>
      <c r="C31" s="385"/>
      <c r="D31" s="385"/>
      <c r="E31" s="385"/>
      <c r="F31" s="385"/>
      <c r="G31" s="385"/>
      <c r="H31" s="385"/>
      <c r="I31" s="385"/>
      <c r="O31" s="52"/>
      <c r="P31" s="52"/>
      <c r="Q31" s="52"/>
    </row>
    <row r="32" spans="1:17">
      <c r="A32" s="385"/>
      <c r="C32" s="385"/>
      <c r="D32" s="385"/>
      <c r="E32" s="385"/>
      <c r="F32" s="385"/>
      <c r="G32" s="385"/>
      <c r="H32" s="385"/>
      <c r="I32" s="385"/>
      <c r="O32" s="52"/>
      <c r="P32" s="52"/>
      <c r="Q32" s="52"/>
    </row>
    <row r="33" spans="1:17">
      <c r="A33" s="385"/>
      <c r="C33" s="385"/>
      <c r="D33" s="385"/>
      <c r="E33" s="385"/>
      <c r="F33" s="385"/>
      <c r="G33" s="385"/>
      <c r="H33" s="385"/>
      <c r="I33" s="385"/>
      <c r="O33" s="52"/>
      <c r="P33" s="52"/>
      <c r="Q33" s="52"/>
    </row>
    <row r="34" spans="1:17">
      <c r="A34" s="385"/>
      <c r="C34" s="385"/>
      <c r="D34" s="385"/>
      <c r="E34" s="385"/>
      <c r="F34" s="385"/>
      <c r="G34" s="385"/>
      <c r="H34" s="385"/>
      <c r="I34" s="385"/>
      <c r="O34" s="52"/>
      <c r="P34" s="52"/>
      <c r="Q34" s="52"/>
    </row>
    <row r="35" spans="1:17">
      <c r="A35" s="385"/>
      <c r="C35" s="385"/>
      <c r="D35" s="385"/>
      <c r="E35" s="385"/>
      <c r="F35" s="385"/>
      <c r="G35" s="385"/>
      <c r="H35" s="385"/>
      <c r="I35" s="385"/>
      <c r="O35" s="52"/>
      <c r="P35" s="52"/>
      <c r="Q35" s="52"/>
    </row>
    <row r="36" spans="1:17">
      <c r="A36" s="385"/>
      <c r="C36" s="385"/>
      <c r="D36" s="385"/>
      <c r="E36" s="385"/>
      <c r="F36" s="385"/>
      <c r="G36" s="385"/>
      <c r="H36" s="385"/>
      <c r="I36" s="385"/>
      <c r="O36" s="52"/>
      <c r="P36" s="52"/>
      <c r="Q36" s="52"/>
    </row>
    <row r="37" spans="1:17">
      <c r="A37" s="385"/>
      <c r="C37" s="385"/>
      <c r="D37" s="385"/>
      <c r="E37" s="385"/>
      <c r="F37" s="385"/>
      <c r="G37" s="385"/>
      <c r="H37" s="385"/>
      <c r="I37" s="385"/>
      <c r="O37" s="52"/>
      <c r="P37" s="52"/>
      <c r="Q37" s="52"/>
    </row>
    <row r="38" spans="1:17">
      <c r="A38" s="385"/>
      <c r="C38" s="385"/>
      <c r="D38" s="385"/>
      <c r="E38" s="385"/>
      <c r="F38" s="385"/>
      <c r="G38" s="385"/>
      <c r="H38" s="385"/>
      <c r="I38" s="385"/>
      <c r="O38" s="52"/>
      <c r="P38" s="52"/>
      <c r="Q38" s="52"/>
    </row>
    <row r="39" spans="1:17">
      <c r="A39" s="385"/>
      <c r="C39" s="385"/>
      <c r="D39" s="385"/>
      <c r="E39" s="385"/>
      <c r="F39" s="385"/>
      <c r="G39" s="385"/>
      <c r="H39" s="385"/>
      <c r="I39" s="385"/>
      <c r="O39" s="52"/>
      <c r="P39" s="52"/>
      <c r="Q39" s="52"/>
    </row>
    <row r="40" spans="1:17">
      <c r="A40" s="385"/>
      <c r="C40" s="385"/>
      <c r="D40" s="385"/>
      <c r="E40" s="385"/>
      <c r="F40" s="385"/>
      <c r="G40" s="385"/>
      <c r="H40" s="385"/>
      <c r="I40" s="385"/>
      <c r="O40" s="52"/>
      <c r="P40" s="52"/>
      <c r="Q40" s="52"/>
    </row>
    <row r="41" spans="1:17">
      <c r="A41" s="385"/>
      <c r="C41" s="385"/>
      <c r="D41" s="385"/>
      <c r="E41" s="385"/>
      <c r="F41" s="385"/>
      <c r="G41" s="385"/>
      <c r="H41" s="385"/>
      <c r="I41" s="385"/>
      <c r="O41" s="52"/>
      <c r="P41" s="52"/>
      <c r="Q41" s="52"/>
    </row>
    <row r="42" spans="1:17">
      <c r="A42" s="385"/>
      <c r="C42" s="385"/>
      <c r="D42" s="385"/>
      <c r="E42" s="385"/>
      <c r="F42" s="385"/>
      <c r="G42" s="385"/>
      <c r="H42" s="385"/>
      <c r="I42" s="385"/>
      <c r="O42" s="52"/>
      <c r="P42" s="52"/>
      <c r="Q42" s="52"/>
    </row>
    <row r="43" spans="1:17">
      <c r="A43" s="385"/>
      <c r="C43" s="385"/>
      <c r="D43" s="385"/>
      <c r="E43" s="385"/>
      <c r="F43" s="385"/>
      <c r="G43" s="385"/>
      <c r="H43" s="385"/>
      <c r="I43" s="385"/>
      <c r="O43" s="52"/>
      <c r="P43" s="52"/>
      <c r="Q43" s="52"/>
    </row>
    <row r="44" spans="1:17">
      <c r="A44" s="385"/>
      <c r="C44" s="385"/>
      <c r="D44" s="385"/>
      <c r="E44" s="385"/>
      <c r="F44" s="385"/>
      <c r="G44" s="385"/>
      <c r="H44" s="385"/>
      <c r="I44" s="385"/>
      <c r="O44" s="52"/>
      <c r="P44" s="52"/>
      <c r="Q44" s="52"/>
    </row>
    <row r="45" spans="1:17">
      <c r="A45" s="385"/>
      <c r="C45" s="385"/>
      <c r="D45" s="385"/>
      <c r="E45" s="385"/>
      <c r="F45" s="385"/>
      <c r="G45" s="385"/>
      <c r="H45" s="385"/>
      <c r="I45" s="385"/>
      <c r="O45" s="52"/>
      <c r="P45" s="52"/>
      <c r="Q45" s="52"/>
    </row>
    <row r="46" spans="1:17" s="386" customFormat="1" ht="12">
      <c r="A46" s="385"/>
      <c r="B46" s="121"/>
      <c r="C46" s="385"/>
      <c r="D46" s="385"/>
      <c r="E46" s="385"/>
      <c r="F46" s="385"/>
      <c r="G46" s="385"/>
      <c r="H46" s="385"/>
      <c r="I46" s="385"/>
      <c r="J46" s="52"/>
      <c r="K46" s="52"/>
      <c r="L46" s="52"/>
      <c r="O46" s="52"/>
      <c r="P46" s="52"/>
      <c r="Q46" s="52"/>
    </row>
    <row r="47" spans="1:17" s="386" customFormat="1" ht="12">
      <c r="A47" s="385"/>
      <c r="B47" s="121"/>
      <c r="C47" s="385"/>
      <c r="D47" s="385"/>
      <c r="E47" s="385"/>
      <c r="F47" s="385"/>
      <c r="G47" s="385"/>
      <c r="H47" s="385"/>
      <c r="I47" s="385"/>
      <c r="J47" s="52"/>
      <c r="K47" s="52"/>
      <c r="L47" s="52"/>
      <c r="O47" s="52"/>
      <c r="P47" s="52"/>
      <c r="Q47" s="52"/>
    </row>
    <row r="48" spans="1:17" s="386" customFormat="1" ht="12">
      <c r="A48" s="385"/>
      <c r="B48" s="121"/>
      <c r="C48" s="385"/>
      <c r="D48" s="385"/>
      <c r="E48" s="385"/>
      <c r="F48" s="385"/>
      <c r="G48" s="385"/>
      <c r="H48" s="385"/>
      <c r="I48" s="385"/>
      <c r="J48" s="52"/>
      <c r="K48" s="52"/>
      <c r="L48" s="52"/>
      <c r="O48" s="52"/>
      <c r="P48" s="52"/>
      <c r="Q48" s="52"/>
    </row>
    <row r="49" spans="1:17" s="386" customFormat="1" ht="12">
      <c r="A49" s="385"/>
      <c r="B49" s="121"/>
      <c r="C49" s="385"/>
      <c r="D49" s="385"/>
      <c r="E49" s="385"/>
      <c r="F49" s="385"/>
      <c r="G49" s="385"/>
      <c r="H49" s="385"/>
      <c r="I49" s="385"/>
      <c r="J49" s="52"/>
      <c r="K49" s="52"/>
      <c r="L49" s="52"/>
      <c r="O49" s="52"/>
      <c r="P49" s="52"/>
      <c r="Q49" s="52"/>
    </row>
    <row r="50" spans="1:17" s="386" customFormat="1" ht="12">
      <c r="A50" s="385"/>
      <c r="B50" s="121"/>
      <c r="C50" s="385"/>
      <c r="D50" s="385"/>
      <c r="E50" s="385"/>
      <c r="F50" s="385"/>
      <c r="G50" s="385"/>
      <c r="H50" s="385"/>
      <c r="I50" s="385"/>
      <c r="J50" s="52"/>
      <c r="K50" s="52"/>
      <c r="L50" s="52"/>
      <c r="O50" s="52"/>
      <c r="P50" s="52"/>
      <c r="Q50" s="52"/>
    </row>
    <row r="51" spans="1:17" s="386" customFormat="1" ht="12">
      <c r="A51" s="385"/>
      <c r="B51" s="121"/>
      <c r="C51" s="385"/>
      <c r="D51" s="385"/>
      <c r="E51" s="385"/>
      <c r="F51" s="385"/>
      <c r="G51" s="385"/>
      <c r="H51" s="385"/>
      <c r="I51" s="385"/>
      <c r="J51" s="52"/>
      <c r="K51" s="52"/>
      <c r="L51" s="52"/>
      <c r="O51" s="52"/>
      <c r="P51" s="52"/>
      <c r="Q51" s="52"/>
    </row>
    <row r="52" spans="1:17" s="386" customFormat="1" ht="12">
      <c r="A52" s="385"/>
      <c r="B52" s="121"/>
      <c r="C52" s="385"/>
      <c r="D52" s="385"/>
      <c r="E52" s="385"/>
      <c r="F52" s="385"/>
      <c r="G52" s="385"/>
      <c r="H52" s="385"/>
      <c r="I52" s="385"/>
      <c r="J52" s="52"/>
      <c r="K52" s="52"/>
      <c r="L52" s="52"/>
      <c r="O52" s="52"/>
      <c r="P52" s="52"/>
      <c r="Q52" s="52"/>
    </row>
    <row r="53" spans="1:17" s="386" customFormat="1" ht="12">
      <c r="A53" s="385"/>
      <c r="B53" s="121"/>
      <c r="C53" s="385"/>
      <c r="D53" s="385"/>
      <c r="E53" s="385"/>
      <c r="F53" s="385"/>
      <c r="G53" s="385"/>
      <c r="H53" s="385"/>
      <c r="I53" s="385"/>
      <c r="J53" s="52"/>
      <c r="K53" s="52"/>
      <c r="L53" s="52"/>
      <c r="O53" s="52"/>
      <c r="P53" s="52"/>
      <c r="Q53" s="52"/>
    </row>
    <row r="54" spans="1:17" s="386" customFormat="1" ht="12">
      <c r="A54" s="385"/>
      <c r="B54" s="121"/>
      <c r="C54" s="385"/>
      <c r="D54" s="385"/>
      <c r="E54" s="385"/>
      <c r="F54" s="385"/>
      <c r="G54" s="385"/>
      <c r="H54" s="385"/>
      <c r="I54" s="385"/>
      <c r="J54" s="52"/>
      <c r="K54" s="52"/>
      <c r="L54" s="52"/>
      <c r="O54" s="52"/>
      <c r="P54" s="52"/>
      <c r="Q54" s="52"/>
    </row>
    <row r="55" spans="1:17" s="386" customFormat="1" ht="12">
      <c r="A55" s="385"/>
      <c r="B55" s="121"/>
      <c r="C55" s="385"/>
      <c r="D55" s="385"/>
      <c r="E55" s="385"/>
      <c r="F55" s="385"/>
      <c r="G55" s="385"/>
      <c r="H55" s="385"/>
      <c r="I55" s="385"/>
      <c r="J55" s="52"/>
      <c r="K55" s="52"/>
      <c r="L55" s="52"/>
      <c r="O55" s="52"/>
      <c r="P55" s="52"/>
      <c r="Q55" s="52"/>
    </row>
    <row r="56" spans="1:17" s="386" customFormat="1" ht="12">
      <c r="A56" s="385"/>
      <c r="B56" s="121"/>
      <c r="C56" s="385"/>
      <c r="D56" s="385"/>
      <c r="E56" s="385"/>
      <c r="F56" s="385"/>
      <c r="G56" s="385"/>
      <c r="H56" s="385"/>
      <c r="I56" s="385"/>
      <c r="J56" s="52"/>
      <c r="K56" s="52"/>
      <c r="L56" s="52"/>
      <c r="O56" s="52"/>
      <c r="P56" s="52"/>
      <c r="Q56" s="52"/>
    </row>
    <row r="57" spans="1:17" s="386" customFormat="1" ht="12">
      <c r="A57" s="385"/>
      <c r="B57" s="121"/>
      <c r="C57" s="385"/>
      <c r="D57" s="385"/>
      <c r="E57" s="385"/>
      <c r="F57" s="385"/>
      <c r="G57" s="385"/>
      <c r="H57" s="385"/>
      <c r="I57" s="385"/>
      <c r="J57" s="52"/>
      <c r="K57" s="52"/>
      <c r="L57" s="52"/>
      <c r="O57" s="52"/>
      <c r="P57" s="52"/>
      <c r="Q57" s="52"/>
    </row>
    <row r="58" spans="1:17" s="386" customFormat="1" ht="12">
      <c r="A58" s="385"/>
      <c r="B58" s="121"/>
      <c r="C58" s="385"/>
      <c r="D58" s="385"/>
      <c r="E58" s="385"/>
      <c r="F58" s="385"/>
      <c r="G58" s="385"/>
      <c r="H58" s="385"/>
      <c r="I58" s="385"/>
      <c r="J58" s="52"/>
      <c r="K58" s="52"/>
      <c r="L58" s="52"/>
      <c r="O58" s="52"/>
      <c r="P58" s="52"/>
      <c r="Q58" s="52"/>
    </row>
    <row r="59" spans="1:17" s="386" customFormat="1" ht="12">
      <c r="A59" s="385"/>
      <c r="B59" s="121"/>
      <c r="C59" s="385"/>
      <c r="D59" s="385"/>
      <c r="E59" s="385"/>
      <c r="F59" s="385"/>
      <c r="G59" s="385"/>
      <c r="H59" s="385"/>
      <c r="I59" s="385"/>
      <c r="J59" s="52"/>
      <c r="K59" s="52"/>
      <c r="L59" s="52"/>
      <c r="O59" s="52"/>
      <c r="P59" s="52"/>
      <c r="Q59" s="52"/>
    </row>
    <row r="60" spans="1:17" s="386" customFormat="1" ht="12">
      <c r="A60" s="385"/>
      <c r="B60" s="121"/>
      <c r="C60" s="385"/>
      <c r="D60" s="385"/>
      <c r="E60" s="385"/>
      <c r="F60" s="385"/>
      <c r="G60" s="385"/>
      <c r="H60" s="385"/>
      <c r="I60" s="385"/>
      <c r="J60" s="52"/>
      <c r="K60" s="52"/>
      <c r="L60" s="52"/>
      <c r="O60" s="52"/>
      <c r="P60" s="52"/>
      <c r="Q60" s="52"/>
    </row>
    <row r="61" spans="1:17" s="386" customFormat="1" ht="12">
      <c r="A61" s="385"/>
      <c r="B61" s="121"/>
      <c r="C61" s="385"/>
      <c r="D61" s="385"/>
      <c r="E61" s="385"/>
      <c r="F61" s="385"/>
      <c r="G61" s="385"/>
      <c r="H61" s="385"/>
      <c r="I61" s="385"/>
      <c r="J61" s="52"/>
      <c r="K61" s="52"/>
      <c r="L61" s="52"/>
      <c r="O61" s="52"/>
      <c r="P61" s="52"/>
      <c r="Q61" s="52"/>
    </row>
    <row r="62" spans="1:17" s="386" customFormat="1" ht="12">
      <c r="A62" s="385"/>
      <c r="B62" s="121"/>
      <c r="C62" s="385"/>
      <c r="D62" s="385"/>
      <c r="E62" s="385"/>
      <c r="F62" s="385"/>
      <c r="G62" s="385"/>
      <c r="H62" s="385"/>
      <c r="I62" s="385"/>
      <c r="J62" s="52"/>
      <c r="K62" s="52"/>
      <c r="L62" s="52"/>
      <c r="O62" s="52"/>
      <c r="P62" s="52"/>
      <c r="Q62" s="52"/>
    </row>
    <row r="63" spans="1:17">
      <c r="A63" s="385"/>
      <c r="C63" s="385"/>
      <c r="D63" s="385"/>
      <c r="E63" s="385"/>
      <c r="F63" s="385"/>
      <c r="G63" s="385"/>
      <c r="H63" s="385"/>
      <c r="I63" s="385"/>
      <c r="O63" s="52"/>
      <c r="P63" s="52"/>
      <c r="Q63" s="52"/>
    </row>
    <row r="64" spans="1:17">
      <c r="A64" s="385"/>
      <c r="C64" s="385"/>
      <c r="D64" s="385"/>
      <c r="E64" s="385"/>
      <c r="F64" s="385"/>
      <c r="G64" s="385"/>
      <c r="H64" s="385"/>
      <c r="I64" s="385"/>
      <c r="O64" s="52"/>
      <c r="P64" s="52"/>
      <c r="Q64" s="52"/>
    </row>
    <row r="65" spans="1:17">
      <c r="A65" s="385"/>
      <c r="C65" s="385"/>
      <c r="D65" s="385"/>
      <c r="E65" s="385"/>
      <c r="F65" s="385"/>
      <c r="G65" s="385"/>
      <c r="H65" s="385"/>
      <c r="I65" s="385"/>
      <c r="O65" s="52"/>
      <c r="P65" s="52"/>
      <c r="Q65" s="52"/>
    </row>
    <row r="66" spans="1:17">
      <c r="A66" s="385"/>
      <c r="C66" s="385"/>
      <c r="D66" s="385"/>
      <c r="E66" s="385"/>
      <c r="F66" s="385"/>
      <c r="G66" s="385"/>
      <c r="H66" s="385"/>
      <c r="I66" s="385"/>
      <c r="O66" s="52"/>
      <c r="P66" s="52"/>
      <c r="Q66" s="52"/>
    </row>
    <row r="67" spans="1:17">
      <c r="A67" s="385"/>
      <c r="C67" s="385"/>
      <c r="D67" s="385"/>
      <c r="E67" s="385"/>
      <c r="F67" s="385"/>
      <c r="G67" s="385"/>
      <c r="H67" s="385"/>
      <c r="I67" s="385"/>
      <c r="O67" s="52"/>
      <c r="P67" s="52"/>
      <c r="Q67" s="52"/>
    </row>
    <row r="68" spans="1:17">
      <c r="A68" s="385"/>
      <c r="C68" s="385"/>
      <c r="D68" s="385"/>
      <c r="E68" s="385"/>
      <c r="F68" s="385"/>
      <c r="G68" s="385"/>
      <c r="H68" s="385"/>
      <c r="I68" s="385"/>
      <c r="O68" s="52"/>
      <c r="P68" s="52"/>
      <c r="Q68" s="52"/>
    </row>
    <row r="69" spans="1:17">
      <c r="A69" s="385"/>
      <c r="C69" s="385"/>
      <c r="D69" s="385"/>
      <c r="E69" s="385"/>
      <c r="F69" s="385"/>
      <c r="G69" s="385"/>
      <c r="H69" s="385"/>
      <c r="I69" s="385"/>
      <c r="O69" s="52"/>
      <c r="P69" s="52"/>
      <c r="Q69" s="52"/>
    </row>
    <row r="70" spans="1:17">
      <c r="A70" s="385"/>
      <c r="C70" s="385"/>
      <c r="D70" s="385"/>
      <c r="E70" s="385"/>
      <c r="F70" s="385"/>
      <c r="G70" s="385"/>
      <c r="H70" s="385"/>
      <c r="I70" s="385"/>
      <c r="O70" s="52"/>
      <c r="P70" s="52"/>
      <c r="Q70" s="52"/>
    </row>
    <row r="71" spans="1:17">
      <c r="A71" s="385"/>
      <c r="C71" s="385"/>
      <c r="D71" s="385"/>
      <c r="E71" s="385"/>
      <c r="F71" s="385"/>
      <c r="G71" s="385"/>
      <c r="H71" s="385"/>
      <c r="I71" s="385"/>
      <c r="O71" s="52"/>
      <c r="P71" s="52"/>
      <c r="Q71" s="52"/>
    </row>
    <row r="72" spans="1:17">
      <c r="A72" s="385"/>
      <c r="C72" s="385"/>
      <c r="D72" s="385"/>
      <c r="E72" s="385"/>
      <c r="F72" s="385"/>
      <c r="G72" s="385"/>
      <c r="H72" s="385"/>
      <c r="I72" s="385"/>
      <c r="O72" s="52"/>
      <c r="P72" s="52"/>
      <c r="Q72" s="52"/>
    </row>
    <row r="73" spans="1:17">
      <c r="A73" s="385"/>
      <c r="C73" s="385"/>
      <c r="D73" s="385"/>
      <c r="E73" s="385"/>
      <c r="F73" s="385"/>
      <c r="G73" s="385"/>
      <c r="H73" s="385"/>
      <c r="I73" s="385"/>
      <c r="O73" s="52"/>
      <c r="P73" s="52"/>
      <c r="Q73" s="52"/>
    </row>
    <row r="74" spans="1:17">
      <c r="A74" s="385"/>
      <c r="C74" s="385"/>
      <c r="D74" s="385"/>
      <c r="E74" s="385"/>
      <c r="F74" s="385"/>
      <c r="G74" s="385"/>
      <c r="H74" s="385"/>
      <c r="I74" s="385"/>
      <c r="O74" s="52"/>
      <c r="P74" s="52"/>
      <c r="Q74" s="52"/>
    </row>
    <row r="75" spans="1:17">
      <c r="A75" s="385"/>
      <c r="C75" s="385"/>
      <c r="D75" s="385"/>
      <c r="E75" s="385"/>
      <c r="F75" s="385"/>
      <c r="G75" s="385"/>
      <c r="H75" s="385"/>
      <c r="I75" s="385"/>
      <c r="O75" s="52"/>
      <c r="P75" s="52"/>
      <c r="Q75" s="52"/>
    </row>
    <row r="76" spans="1:17">
      <c r="A76" s="385"/>
      <c r="C76" s="385"/>
      <c r="D76" s="385"/>
      <c r="E76" s="385"/>
      <c r="F76" s="385"/>
      <c r="G76" s="385"/>
      <c r="H76" s="385"/>
      <c r="I76" s="385"/>
      <c r="O76" s="52"/>
      <c r="P76" s="52"/>
      <c r="Q76" s="52"/>
    </row>
    <row r="77" spans="1:17">
      <c r="A77" s="385"/>
      <c r="C77" s="385"/>
      <c r="D77" s="385"/>
      <c r="E77" s="385"/>
      <c r="F77" s="385"/>
      <c r="G77" s="385"/>
      <c r="H77" s="385"/>
      <c r="I77" s="385"/>
      <c r="O77" s="52"/>
      <c r="P77" s="52"/>
      <c r="Q77" s="52"/>
    </row>
    <row r="78" spans="1:17">
      <c r="A78" s="385"/>
      <c r="C78" s="385"/>
      <c r="D78" s="385"/>
      <c r="E78" s="385"/>
      <c r="F78" s="385"/>
      <c r="G78" s="385"/>
      <c r="H78" s="385"/>
      <c r="I78" s="385"/>
      <c r="O78" s="52"/>
      <c r="P78" s="52"/>
      <c r="Q78" s="52"/>
    </row>
    <row r="79" spans="1:17">
      <c r="A79" s="385"/>
      <c r="C79" s="385"/>
      <c r="D79" s="385"/>
      <c r="E79" s="385"/>
      <c r="F79" s="385"/>
      <c r="G79" s="385"/>
      <c r="H79" s="385"/>
      <c r="I79" s="385"/>
      <c r="O79" s="52"/>
      <c r="P79" s="52"/>
      <c r="Q79" s="52"/>
    </row>
    <row r="80" spans="1:17">
      <c r="A80" s="385"/>
      <c r="C80" s="385"/>
      <c r="D80" s="385"/>
      <c r="E80" s="385"/>
      <c r="F80" s="385"/>
      <c r="G80" s="385"/>
      <c r="H80" s="385"/>
      <c r="I80" s="385"/>
      <c r="O80" s="52"/>
      <c r="P80" s="52"/>
      <c r="Q80" s="52"/>
    </row>
    <row r="81" spans="1:17">
      <c r="A81" s="385"/>
      <c r="C81" s="385"/>
      <c r="D81" s="385"/>
      <c r="E81" s="385"/>
      <c r="F81" s="385"/>
      <c r="G81" s="385"/>
      <c r="H81" s="385"/>
      <c r="I81" s="385"/>
      <c r="O81" s="52"/>
      <c r="P81" s="52"/>
      <c r="Q81" s="52"/>
    </row>
    <row r="82" spans="1:17">
      <c r="A82" s="385"/>
      <c r="C82" s="385"/>
      <c r="D82" s="385"/>
      <c r="E82" s="385"/>
      <c r="F82" s="385"/>
      <c r="G82" s="385"/>
      <c r="H82" s="385"/>
      <c r="I82" s="385"/>
      <c r="O82" s="52"/>
      <c r="P82" s="52"/>
      <c r="Q82" s="52"/>
    </row>
    <row r="83" spans="1:17">
      <c r="A83" s="385"/>
      <c r="C83" s="385"/>
      <c r="D83" s="385"/>
      <c r="E83" s="385"/>
      <c r="F83" s="385"/>
      <c r="G83" s="385"/>
      <c r="H83" s="385"/>
      <c r="I83" s="385"/>
      <c r="O83" s="52"/>
      <c r="P83" s="52"/>
      <c r="Q83" s="52"/>
    </row>
    <row r="84" spans="1:17">
      <c r="A84" s="385"/>
      <c r="C84" s="385"/>
      <c r="D84" s="385"/>
      <c r="E84" s="385"/>
      <c r="F84" s="385"/>
      <c r="G84" s="385"/>
      <c r="H84" s="385"/>
      <c r="I84" s="385"/>
      <c r="O84" s="52"/>
      <c r="P84" s="52"/>
      <c r="Q84" s="52"/>
    </row>
    <row r="85" spans="1:17">
      <c r="A85" s="385"/>
      <c r="C85" s="385"/>
      <c r="D85" s="385"/>
      <c r="E85" s="385"/>
      <c r="F85" s="385"/>
      <c r="G85" s="385"/>
      <c r="H85" s="385"/>
      <c r="I85" s="385"/>
      <c r="O85" s="52"/>
      <c r="P85" s="52"/>
      <c r="Q85" s="52"/>
    </row>
    <row r="86" spans="1:17">
      <c r="A86" s="385"/>
      <c r="C86" s="385"/>
      <c r="D86" s="385"/>
      <c r="E86" s="385"/>
      <c r="F86" s="385"/>
      <c r="G86" s="385"/>
      <c r="H86" s="385"/>
      <c r="I86" s="385"/>
      <c r="O86" s="52"/>
      <c r="P86" s="52"/>
      <c r="Q86" s="52"/>
    </row>
    <row r="87" spans="1:17">
      <c r="A87" s="385"/>
      <c r="C87" s="385"/>
      <c r="D87" s="385"/>
      <c r="E87" s="385"/>
      <c r="F87" s="385"/>
      <c r="G87" s="385"/>
      <c r="H87" s="385"/>
      <c r="I87" s="385"/>
      <c r="O87" s="52"/>
      <c r="P87" s="52"/>
      <c r="Q87" s="52"/>
    </row>
    <row r="88" spans="1:17">
      <c r="A88" s="385"/>
      <c r="C88" s="385"/>
      <c r="D88" s="385"/>
      <c r="E88" s="385"/>
      <c r="F88" s="385"/>
      <c r="G88" s="385"/>
      <c r="H88" s="385"/>
      <c r="I88" s="385"/>
      <c r="O88" s="52"/>
      <c r="P88" s="52"/>
      <c r="Q88" s="52"/>
    </row>
    <row r="89" spans="1:17">
      <c r="A89" s="385"/>
      <c r="C89" s="385"/>
      <c r="D89" s="385"/>
      <c r="E89" s="385"/>
      <c r="F89" s="385"/>
      <c r="G89" s="385"/>
      <c r="H89" s="385"/>
      <c r="I89" s="385"/>
      <c r="O89" s="52"/>
      <c r="P89" s="52"/>
      <c r="Q89" s="52"/>
    </row>
    <row r="90" spans="1:17">
      <c r="A90" s="385"/>
      <c r="C90" s="385"/>
      <c r="D90" s="385"/>
      <c r="E90" s="385"/>
      <c r="F90" s="385"/>
      <c r="G90" s="385"/>
      <c r="H90" s="385"/>
      <c r="I90" s="385"/>
      <c r="O90" s="52"/>
      <c r="P90" s="52"/>
      <c r="Q90" s="52"/>
    </row>
    <row r="91" spans="1:17">
      <c r="A91" s="385"/>
      <c r="C91" s="385"/>
      <c r="D91" s="385"/>
      <c r="E91" s="385"/>
      <c r="F91" s="385"/>
      <c r="G91" s="385"/>
      <c r="H91" s="385"/>
      <c r="I91" s="385"/>
      <c r="O91" s="52"/>
      <c r="P91" s="52"/>
      <c r="Q91" s="52"/>
    </row>
    <row r="92" spans="1:17">
      <c r="A92" s="385"/>
      <c r="C92" s="385"/>
      <c r="D92" s="385"/>
      <c r="E92" s="385"/>
      <c r="F92" s="385"/>
      <c r="G92" s="385"/>
      <c r="H92" s="385"/>
      <c r="I92" s="385"/>
      <c r="O92" s="52"/>
      <c r="P92" s="52"/>
      <c r="Q92" s="52"/>
    </row>
    <row r="93" spans="1:17">
      <c r="A93" s="385"/>
      <c r="C93" s="385"/>
      <c r="D93" s="385"/>
      <c r="E93" s="385"/>
      <c r="F93" s="385"/>
      <c r="G93" s="385"/>
      <c r="H93" s="385"/>
      <c r="I93" s="385"/>
      <c r="O93" s="52"/>
      <c r="P93" s="52"/>
      <c r="Q93" s="52"/>
    </row>
    <row r="94" spans="1:17">
      <c r="A94" s="385"/>
      <c r="C94" s="385"/>
      <c r="D94" s="385"/>
      <c r="E94" s="385"/>
      <c r="F94" s="385"/>
      <c r="G94" s="385"/>
      <c r="H94" s="385"/>
      <c r="I94" s="385"/>
      <c r="O94" s="52"/>
      <c r="P94" s="52"/>
      <c r="Q94" s="52"/>
    </row>
    <row r="95" spans="1:17">
      <c r="A95" s="385"/>
      <c r="C95" s="385"/>
      <c r="D95" s="385"/>
      <c r="E95" s="385"/>
      <c r="F95" s="385"/>
      <c r="G95" s="385"/>
      <c r="H95" s="385"/>
      <c r="I95" s="385"/>
      <c r="O95" s="52"/>
      <c r="P95" s="52"/>
      <c r="Q95" s="52"/>
    </row>
    <row r="96" spans="1:17">
      <c r="A96" s="385"/>
      <c r="C96" s="385"/>
      <c r="D96" s="385"/>
      <c r="E96" s="385"/>
      <c r="F96" s="385"/>
      <c r="G96" s="385"/>
      <c r="H96" s="385"/>
      <c r="I96" s="385"/>
      <c r="O96" s="52"/>
      <c r="P96" s="52"/>
      <c r="Q96" s="52"/>
    </row>
    <row r="97" spans="1:17">
      <c r="A97" s="385"/>
      <c r="C97" s="385"/>
      <c r="D97" s="385"/>
      <c r="E97" s="385"/>
      <c r="F97" s="385"/>
      <c r="G97" s="385"/>
      <c r="H97" s="385"/>
      <c r="I97" s="385"/>
      <c r="O97" s="52"/>
      <c r="P97" s="52"/>
      <c r="Q97" s="52"/>
    </row>
    <row r="98" spans="1:17">
      <c r="A98" s="385"/>
      <c r="C98" s="385"/>
      <c r="D98" s="385"/>
      <c r="E98" s="385"/>
      <c r="F98" s="385"/>
      <c r="G98" s="385"/>
      <c r="H98" s="385"/>
      <c r="I98" s="385"/>
      <c r="O98" s="52"/>
      <c r="P98" s="52"/>
      <c r="Q98" s="52"/>
    </row>
    <row r="99" spans="1:17">
      <c r="A99" s="385"/>
      <c r="C99" s="385"/>
      <c r="D99" s="385"/>
      <c r="E99" s="385"/>
      <c r="F99" s="385"/>
      <c r="G99" s="385"/>
      <c r="H99" s="385"/>
      <c r="I99" s="385"/>
      <c r="O99" s="52"/>
      <c r="P99" s="52"/>
      <c r="Q99" s="52"/>
    </row>
    <row r="100" spans="1:17">
      <c r="A100" s="385"/>
      <c r="C100" s="385"/>
      <c r="D100" s="385"/>
      <c r="E100" s="385"/>
      <c r="F100" s="385"/>
      <c r="G100" s="385"/>
      <c r="H100" s="385"/>
      <c r="I100" s="385"/>
      <c r="O100" s="52"/>
      <c r="P100" s="52"/>
      <c r="Q100" s="52"/>
    </row>
    <row r="101" spans="1:17">
      <c r="A101" s="385"/>
      <c r="C101" s="385"/>
      <c r="D101" s="385"/>
      <c r="E101" s="385"/>
      <c r="F101" s="385"/>
      <c r="G101" s="385"/>
      <c r="H101" s="385"/>
      <c r="I101" s="385"/>
      <c r="O101" s="52"/>
      <c r="P101" s="52"/>
      <c r="Q101" s="52"/>
    </row>
    <row r="102" spans="1:17">
      <c r="A102" s="385"/>
      <c r="C102" s="385"/>
      <c r="D102" s="385"/>
      <c r="E102" s="385"/>
      <c r="F102" s="385"/>
      <c r="G102" s="385"/>
      <c r="H102" s="385"/>
      <c r="I102" s="385"/>
      <c r="O102" s="52"/>
      <c r="P102" s="52"/>
      <c r="Q102" s="52"/>
    </row>
    <row r="103" spans="1:17">
      <c r="A103" s="385"/>
      <c r="C103" s="385"/>
      <c r="D103" s="385"/>
      <c r="E103" s="385"/>
      <c r="F103" s="385"/>
      <c r="G103" s="385"/>
      <c r="H103" s="385"/>
      <c r="I103" s="385"/>
      <c r="O103" s="52"/>
      <c r="P103" s="52"/>
      <c r="Q103" s="52"/>
    </row>
    <row r="104" spans="1:17">
      <c r="A104" s="385"/>
      <c r="C104" s="385"/>
      <c r="D104" s="385"/>
      <c r="E104" s="385"/>
      <c r="F104" s="385"/>
      <c r="G104" s="385"/>
      <c r="H104" s="385"/>
      <c r="I104" s="385"/>
      <c r="O104" s="52"/>
      <c r="P104" s="52"/>
      <c r="Q104" s="52"/>
    </row>
    <row r="105" spans="1:17">
      <c r="A105" s="385"/>
      <c r="C105" s="385"/>
      <c r="D105" s="385"/>
      <c r="E105" s="385"/>
      <c r="F105" s="385"/>
      <c r="G105" s="385"/>
      <c r="H105" s="385"/>
      <c r="I105" s="385"/>
      <c r="O105" s="52"/>
      <c r="P105" s="52"/>
      <c r="Q105" s="52"/>
    </row>
    <row r="106" spans="1:17">
      <c r="A106" s="385"/>
      <c r="C106" s="385"/>
      <c r="D106" s="385"/>
      <c r="E106" s="385"/>
      <c r="F106" s="385"/>
      <c r="G106" s="385"/>
      <c r="H106" s="385"/>
      <c r="I106" s="385"/>
      <c r="O106" s="52"/>
      <c r="P106" s="52"/>
      <c r="Q106" s="52"/>
    </row>
    <row r="107" spans="1:17">
      <c r="A107" s="385"/>
      <c r="C107" s="385"/>
      <c r="D107" s="385"/>
      <c r="E107" s="385"/>
      <c r="F107" s="385"/>
      <c r="G107" s="385"/>
      <c r="H107" s="385"/>
      <c r="I107" s="385"/>
      <c r="O107" s="52"/>
      <c r="P107" s="52"/>
      <c r="Q107" s="52"/>
    </row>
    <row r="108" spans="1:17">
      <c r="A108" s="385"/>
      <c r="C108" s="385"/>
      <c r="D108" s="385"/>
      <c r="E108" s="385"/>
      <c r="F108" s="385"/>
      <c r="G108" s="385"/>
      <c r="H108" s="385"/>
      <c r="I108" s="385"/>
      <c r="O108" s="52"/>
      <c r="P108" s="52"/>
      <c r="Q108" s="52"/>
    </row>
  </sheetData>
  <mergeCells count="11">
    <mergeCell ref="A9:I9"/>
    <mergeCell ref="A13:I13"/>
    <mergeCell ref="A15:I15"/>
    <mergeCell ref="A1:B1"/>
    <mergeCell ref="A5:I5"/>
    <mergeCell ref="A7:A8"/>
    <mergeCell ref="B7:B8"/>
    <mergeCell ref="C7:F7"/>
    <mergeCell ref="G7:G8"/>
    <mergeCell ref="H7:H8"/>
    <mergeCell ref="I7:I8"/>
  </mergeCells>
  <hyperlinks>
    <hyperlink ref="A5" location="Меню!A1" display="СТУЛЬЯ 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dimension ref="A1:AMJ149"/>
  <sheetViews>
    <sheetView zoomScaleNormal="100" workbookViewId="0">
      <pane ySplit="8" topLeftCell="A9" activePane="bottomLeft" state="frozen"/>
      <selection pane="bottomLeft" activeCell="A5" sqref="A5:Q5"/>
    </sheetView>
  </sheetViews>
  <sheetFormatPr defaultColWidth="9.140625" defaultRowHeight="15"/>
  <cols>
    <col min="1" max="1" width="11.140625" style="121" customWidth="1"/>
    <col min="2" max="2" width="14" style="121" customWidth="1"/>
    <col min="3" max="3" width="10" style="121" customWidth="1"/>
    <col min="4" max="4" width="6.5703125" style="121" customWidth="1"/>
    <col min="5" max="5" width="6.140625" style="385" customWidth="1"/>
    <col min="6" max="6" width="11.7109375" style="121" customWidth="1"/>
    <col min="7" max="7" width="12.5703125" style="121" customWidth="1"/>
    <col min="8" max="9" width="11.7109375" style="121" customWidth="1"/>
    <col min="10" max="10" width="8.140625" style="121" customWidth="1"/>
    <col min="11" max="11" width="9.140625" style="121"/>
    <col min="12" max="12" width="7.140625" style="121" customWidth="1"/>
    <col min="13" max="13" width="9.5703125" style="121" customWidth="1"/>
    <col min="14" max="14" width="11.42578125" style="385" customWidth="1"/>
    <col min="15" max="15" width="11.42578125" style="121" customWidth="1"/>
    <col min="16" max="17" width="6" style="121" customWidth="1"/>
    <col min="18" max="18" width="9.140625" style="52"/>
    <col min="19" max="19" width="9.5703125" style="52" customWidth="1"/>
    <col min="20" max="20" width="10.28515625" style="52" customWidth="1"/>
    <col min="21" max="21" width="12.140625" style="386" customWidth="1"/>
    <col min="22" max="22" width="9.85546875" style="386" customWidth="1"/>
    <col min="23" max="23" width="13.140625" style="52" customWidth="1"/>
    <col min="24" max="24" width="12.28515625" style="386" customWidth="1"/>
    <col min="25" max="25" width="9.140625" style="386"/>
    <col min="26" max="1024" width="9.140625" style="387"/>
  </cols>
  <sheetData>
    <row r="1" spans="1:25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L1" s="52"/>
      <c r="X1" s="52"/>
      <c r="Y1" s="52"/>
    </row>
    <row r="2" spans="1:25">
      <c r="A2" s="365"/>
      <c r="B2" s="192"/>
      <c r="C2" s="365"/>
      <c r="D2" s="365"/>
      <c r="E2" s="365"/>
      <c r="F2" s="366"/>
      <c r="G2" s="366"/>
      <c r="H2" s="366"/>
      <c r="I2" s="366"/>
      <c r="J2" s="366"/>
      <c r="K2" s="366" t="s">
        <v>131</v>
      </c>
      <c r="L2" s="367" t="s">
        <v>2</v>
      </c>
      <c r="N2" s="1223"/>
      <c r="O2" s="367"/>
      <c r="P2" s="367"/>
      <c r="X2" s="52"/>
      <c r="Y2" s="52"/>
    </row>
    <row r="3" spans="1:25" ht="15.75" customHeight="1">
      <c r="A3" s="368" t="s">
        <v>4</v>
      </c>
      <c r="B3" s="121" t="s">
        <v>5</v>
      </c>
      <c r="E3" s="365"/>
      <c r="F3" s="366"/>
      <c r="G3" s="366"/>
      <c r="H3" s="366"/>
      <c r="I3" s="366"/>
      <c r="J3" s="366"/>
      <c r="K3" s="366" t="s">
        <v>132</v>
      </c>
      <c r="L3" s="367" t="s">
        <v>7</v>
      </c>
      <c r="N3" s="1223"/>
      <c r="O3" s="367"/>
      <c r="P3" s="367"/>
      <c r="Q3" s="367"/>
      <c r="X3" s="52"/>
      <c r="Y3" s="52"/>
    </row>
    <row r="4" spans="1:25">
      <c r="B4" s="385"/>
      <c r="E4" s="121"/>
      <c r="K4" s="368"/>
      <c r="M4" s="368"/>
      <c r="N4" s="725"/>
      <c r="O4" s="368"/>
      <c r="P4" s="368"/>
      <c r="Q4" s="368"/>
      <c r="X4" s="52"/>
      <c r="Y4" s="52"/>
    </row>
    <row r="5" spans="1:25">
      <c r="A5" s="2116" t="s">
        <v>3170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2116"/>
      <c r="X5" s="52"/>
      <c r="Y5" s="52"/>
    </row>
    <row r="6" spans="1:25">
      <c r="X6" s="52"/>
      <c r="Y6" s="52"/>
    </row>
    <row r="7" spans="1:25" ht="15" customHeight="1">
      <c r="A7" s="2118" t="s">
        <v>134</v>
      </c>
      <c r="B7" s="2240" t="s">
        <v>135</v>
      </c>
      <c r="C7" s="2118" t="s">
        <v>138</v>
      </c>
      <c r="D7" s="2118"/>
      <c r="E7" s="2118"/>
      <c r="F7" s="2118"/>
      <c r="G7" s="2118"/>
      <c r="H7" s="2118"/>
      <c r="I7" s="2118"/>
      <c r="J7" s="2118"/>
      <c r="K7" s="2118"/>
      <c r="L7" s="2118"/>
      <c r="M7" s="2118"/>
      <c r="N7" s="2118"/>
      <c r="O7" s="2120" t="s">
        <v>3171</v>
      </c>
      <c r="P7" s="2120" t="s">
        <v>308</v>
      </c>
      <c r="Q7" s="2119" t="s">
        <v>141</v>
      </c>
      <c r="R7" s="101"/>
      <c r="X7" s="52"/>
      <c r="Y7" s="52"/>
    </row>
    <row r="8" spans="1:25" ht="61.5" customHeight="1">
      <c r="A8" s="2118"/>
      <c r="B8" s="2240"/>
      <c r="C8" s="69" t="s">
        <v>3172</v>
      </c>
      <c r="D8" s="684" t="s">
        <v>598</v>
      </c>
      <c r="E8" s="68" t="s">
        <v>2654</v>
      </c>
      <c r="F8" s="69" t="s">
        <v>3173</v>
      </c>
      <c r="G8" s="69" t="s">
        <v>1953</v>
      </c>
      <c r="H8" s="69" t="s">
        <v>191</v>
      </c>
      <c r="I8" s="69" t="s">
        <v>3174</v>
      </c>
      <c r="J8" s="69" t="s">
        <v>3175</v>
      </c>
      <c r="K8" s="69" t="s">
        <v>568</v>
      </c>
      <c r="L8" s="69" t="s">
        <v>146</v>
      </c>
      <c r="M8" s="69" t="s">
        <v>144</v>
      </c>
      <c r="N8" s="1192" t="s">
        <v>2816</v>
      </c>
      <c r="O8" s="2120"/>
      <c r="P8" s="2120"/>
      <c r="Q8" s="2119"/>
      <c r="R8" s="292"/>
      <c r="S8" s="70"/>
      <c r="T8" s="70"/>
      <c r="U8" s="388"/>
      <c r="W8" s="70"/>
      <c r="X8" s="70"/>
      <c r="Y8" s="70"/>
    </row>
    <row r="9" spans="1:25">
      <c r="A9" s="2175" t="s">
        <v>3176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O9" s="2175"/>
      <c r="P9" s="2175"/>
      <c r="Q9" s="2175"/>
      <c r="R9" s="70"/>
      <c r="S9" s="70"/>
      <c r="T9" s="70"/>
      <c r="U9" s="388"/>
      <c r="X9" s="52"/>
      <c r="Y9" s="52"/>
    </row>
    <row r="10" spans="1:25" ht="84.75" customHeight="1">
      <c r="A10" s="1212" t="s">
        <v>3177</v>
      </c>
      <c r="B10" s="685"/>
      <c r="C10" s="73">
        <v>25</v>
      </c>
      <c r="D10" s="2196" t="s">
        <v>607</v>
      </c>
      <c r="E10" s="2196" t="s">
        <v>3178</v>
      </c>
      <c r="F10" s="1794" t="s">
        <v>3179</v>
      </c>
      <c r="G10" s="1794" t="s">
        <v>3180</v>
      </c>
      <c r="H10" s="1794" t="s">
        <v>3181</v>
      </c>
      <c r="I10" s="1794" t="s">
        <v>3182</v>
      </c>
      <c r="J10" s="1794" t="s">
        <v>2352</v>
      </c>
      <c r="K10" s="1794" t="s">
        <v>3183</v>
      </c>
      <c r="L10" s="1794">
        <v>5</v>
      </c>
      <c r="M10" s="1794">
        <v>4.3999999999999997E-2</v>
      </c>
      <c r="N10" s="1794" t="s">
        <v>2821</v>
      </c>
      <c r="O10" s="1226" t="s">
        <v>327</v>
      </c>
      <c r="P10" s="1794">
        <v>2350</v>
      </c>
      <c r="Q10" s="514">
        <v>2620</v>
      </c>
      <c r="R10" s="101"/>
      <c r="U10" s="53"/>
      <c r="X10" s="52"/>
      <c r="Y10" s="52"/>
    </row>
    <row r="11" spans="1:25" ht="84.75" customHeight="1">
      <c r="A11" s="1216" t="s">
        <v>3184</v>
      </c>
      <c r="B11" s="378"/>
      <c r="C11" s="151">
        <v>25</v>
      </c>
      <c r="D11" s="2196"/>
      <c r="E11" s="2196"/>
      <c r="F11" s="80" t="s">
        <v>3185</v>
      </c>
      <c r="G11" s="80" t="s">
        <v>3180</v>
      </c>
      <c r="H11" s="80" t="s">
        <v>3181</v>
      </c>
      <c r="I11" s="80" t="s">
        <v>3182</v>
      </c>
      <c r="J11" s="80" t="s">
        <v>2352</v>
      </c>
      <c r="K11" s="80" t="s">
        <v>3186</v>
      </c>
      <c r="L11" s="80">
        <v>3.85</v>
      </c>
      <c r="M11" s="80">
        <v>5.2999999999999999E-2</v>
      </c>
      <c r="N11" s="1203" t="s">
        <v>3187</v>
      </c>
      <c r="O11" s="81" t="s">
        <v>1396</v>
      </c>
      <c r="P11" s="80">
        <v>1650</v>
      </c>
      <c r="Q11" s="514">
        <v>1840</v>
      </c>
      <c r="R11" s="101"/>
      <c r="U11" s="53"/>
      <c r="X11" s="52"/>
      <c r="Y11" s="52"/>
    </row>
    <row r="12" spans="1:25" ht="79.900000000000006" customHeight="1">
      <c r="A12" s="1199" t="s">
        <v>3188</v>
      </c>
      <c r="B12" s="1209"/>
      <c r="C12" s="98">
        <v>25</v>
      </c>
      <c r="D12" s="2196"/>
      <c r="E12" s="2196"/>
      <c r="F12" s="80" t="s">
        <v>3179</v>
      </c>
      <c r="G12" s="80" t="s">
        <v>3180</v>
      </c>
      <c r="H12" s="80" t="s">
        <v>3181</v>
      </c>
      <c r="I12" s="80" t="s">
        <v>3182</v>
      </c>
      <c r="J12" s="80" t="s">
        <v>2352</v>
      </c>
      <c r="K12" s="1795" t="s">
        <v>8556</v>
      </c>
      <c r="L12" s="1795">
        <v>8</v>
      </c>
      <c r="M12" s="1795">
        <v>0.9</v>
      </c>
      <c r="N12" s="1795" t="s">
        <v>2821</v>
      </c>
      <c r="O12" s="1169" t="s">
        <v>327</v>
      </c>
      <c r="P12" s="1795">
        <v>3380</v>
      </c>
      <c r="Q12" s="204">
        <v>3770</v>
      </c>
      <c r="R12" s="101"/>
      <c r="U12" s="53"/>
      <c r="X12" s="52"/>
      <c r="Y12" s="52"/>
    </row>
    <row r="13" spans="1:25" ht="79.900000000000006" customHeight="1">
      <c r="A13" s="1199" t="s">
        <v>3190</v>
      </c>
      <c r="B13" s="1209"/>
      <c r="C13" s="98">
        <v>25</v>
      </c>
      <c r="D13" s="2196"/>
      <c r="E13" s="2196"/>
      <c r="F13" s="80" t="s">
        <v>3185</v>
      </c>
      <c r="G13" s="80" t="s">
        <v>3180</v>
      </c>
      <c r="H13" s="80" t="s">
        <v>3181</v>
      </c>
      <c r="I13" s="80" t="s">
        <v>3182</v>
      </c>
      <c r="J13" s="80" t="s">
        <v>2352</v>
      </c>
      <c r="K13" s="80" t="s">
        <v>3189</v>
      </c>
      <c r="L13" s="80">
        <v>6</v>
      </c>
      <c r="M13" s="80">
        <v>0.11600000000000001</v>
      </c>
      <c r="N13" s="1203" t="s">
        <v>3187</v>
      </c>
      <c r="O13" s="81" t="s">
        <v>1396</v>
      </c>
      <c r="P13" s="80">
        <v>2090</v>
      </c>
      <c r="Q13" s="204">
        <v>2330</v>
      </c>
      <c r="R13" s="101"/>
      <c r="U13" s="53"/>
      <c r="X13" s="52"/>
      <c r="Y13" s="52"/>
    </row>
    <row r="14" spans="1:25" ht="80.25" customHeight="1">
      <c r="A14" s="409" t="s">
        <v>3191</v>
      </c>
      <c r="B14" s="620"/>
      <c r="C14" s="606">
        <v>30</v>
      </c>
      <c r="D14" s="2196"/>
      <c r="E14" s="2196"/>
      <c r="F14" s="94" t="s">
        <v>3192</v>
      </c>
      <c r="G14" s="94" t="s">
        <v>3180</v>
      </c>
      <c r="H14" s="94"/>
      <c r="I14" s="94" t="s">
        <v>3193</v>
      </c>
      <c r="J14" s="94" t="s">
        <v>606</v>
      </c>
      <c r="K14" s="94" t="s">
        <v>3194</v>
      </c>
      <c r="L14" s="94">
        <v>8.6</v>
      </c>
      <c r="M14" s="94">
        <v>9.4E-2</v>
      </c>
      <c r="N14" s="686" t="s">
        <v>3195</v>
      </c>
      <c r="O14" s="686"/>
      <c r="P14" s="686">
        <v>7425</v>
      </c>
      <c r="Q14" s="687">
        <v>8020</v>
      </c>
      <c r="R14" s="101"/>
      <c r="U14" s="53"/>
      <c r="X14" s="52"/>
      <c r="Y14" s="52"/>
    </row>
    <row r="15" spans="1:25" ht="80.25" customHeight="1">
      <c r="A15" s="409" t="s">
        <v>3196</v>
      </c>
      <c r="B15" s="406"/>
      <c r="C15" s="606">
        <v>30</v>
      </c>
      <c r="D15" s="2196"/>
      <c r="E15" s="2196"/>
      <c r="F15" s="94" t="s">
        <v>3192</v>
      </c>
      <c r="G15" s="94" t="s">
        <v>1674</v>
      </c>
      <c r="H15" s="94" t="s">
        <v>3181</v>
      </c>
      <c r="I15" s="94" t="s">
        <v>3193</v>
      </c>
      <c r="J15" s="94" t="s">
        <v>2352</v>
      </c>
      <c r="K15" s="94" t="s">
        <v>3197</v>
      </c>
      <c r="L15" s="94">
        <v>5.9</v>
      </c>
      <c r="M15" s="94">
        <v>8.4000000000000005E-2</v>
      </c>
      <c r="N15" s="686" t="s">
        <v>3195</v>
      </c>
      <c r="O15" s="686"/>
      <c r="P15" s="686">
        <v>5140</v>
      </c>
      <c r="Q15" s="688">
        <v>5550</v>
      </c>
      <c r="R15" s="101"/>
      <c r="U15" s="53"/>
      <c r="X15" s="52"/>
      <c r="Y15" s="52"/>
    </row>
    <row r="16" spans="1:25" ht="80.25" customHeight="1">
      <c r="A16" s="1199" t="s">
        <v>3198</v>
      </c>
      <c r="B16" s="1195"/>
      <c r="C16" s="98">
        <v>25</v>
      </c>
      <c r="D16" s="2196"/>
      <c r="E16" s="2196"/>
      <c r="F16" s="80" t="s">
        <v>3199</v>
      </c>
      <c r="G16" s="80" t="s">
        <v>3180</v>
      </c>
      <c r="H16" s="80" t="s">
        <v>3181</v>
      </c>
      <c r="I16" s="80" t="s">
        <v>3182</v>
      </c>
      <c r="J16" s="80" t="s">
        <v>2352</v>
      </c>
      <c r="K16" s="1795" t="s">
        <v>3202</v>
      </c>
      <c r="L16" s="1795">
        <v>6</v>
      </c>
      <c r="M16" s="1795">
        <v>7.6999999999999999E-2</v>
      </c>
      <c r="N16" s="1795" t="s">
        <v>2821</v>
      </c>
      <c r="O16" s="1169" t="s">
        <v>327</v>
      </c>
      <c r="P16" s="1794">
        <v>3150</v>
      </c>
      <c r="Q16" s="514">
        <v>3510</v>
      </c>
      <c r="R16" s="101"/>
      <c r="U16" s="53"/>
      <c r="X16" s="52"/>
      <c r="Y16" s="52"/>
    </row>
    <row r="17" spans="1:25" ht="80.25" customHeight="1">
      <c r="A17" s="1199" t="s">
        <v>3200</v>
      </c>
      <c r="B17" s="1209"/>
      <c r="C17" s="98">
        <v>25</v>
      </c>
      <c r="D17" s="2196"/>
      <c r="E17" s="2196"/>
      <c r="F17" s="80" t="s">
        <v>3179</v>
      </c>
      <c r="G17" s="80" t="s">
        <v>3180</v>
      </c>
      <c r="H17" s="80" t="s">
        <v>3181</v>
      </c>
      <c r="I17" s="80" t="s">
        <v>3193</v>
      </c>
      <c r="J17" s="80" t="s">
        <v>2352</v>
      </c>
      <c r="K17" s="1795" t="s">
        <v>3183</v>
      </c>
      <c r="L17" s="1795">
        <v>5</v>
      </c>
      <c r="M17" s="1795">
        <v>4.3999999999999997E-2</v>
      </c>
      <c r="N17" s="1795" t="s">
        <v>2821</v>
      </c>
      <c r="O17" s="1169" t="s">
        <v>327</v>
      </c>
      <c r="P17" s="1794">
        <v>2350</v>
      </c>
      <c r="Q17" s="514">
        <v>2620</v>
      </c>
      <c r="R17" s="101"/>
      <c r="U17" s="53"/>
      <c r="X17" s="52"/>
      <c r="Y17" s="52"/>
    </row>
    <row r="18" spans="1:25" ht="80.25" customHeight="1">
      <c r="A18" s="1199" t="s">
        <v>3201</v>
      </c>
      <c r="B18" s="1209"/>
      <c r="C18" s="98">
        <v>25</v>
      </c>
      <c r="D18" s="2196"/>
      <c r="E18" s="2196"/>
      <c r="F18" s="80" t="s">
        <v>3199</v>
      </c>
      <c r="G18" s="80" t="s">
        <v>3180</v>
      </c>
      <c r="H18" s="80" t="s">
        <v>3181</v>
      </c>
      <c r="I18" s="80" t="s">
        <v>3193</v>
      </c>
      <c r="J18" s="80" t="s">
        <v>2352</v>
      </c>
      <c r="K18" s="80" t="s">
        <v>3202</v>
      </c>
      <c r="L18" s="80">
        <v>6</v>
      </c>
      <c r="M18" s="1795">
        <v>7.6999999999999999E-2</v>
      </c>
      <c r="N18" s="1795" t="s">
        <v>2821</v>
      </c>
      <c r="O18" s="1169" t="s">
        <v>327</v>
      </c>
      <c r="P18" s="1794">
        <v>3150</v>
      </c>
      <c r="Q18" s="514">
        <v>3510</v>
      </c>
      <c r="R18" s="101"/>
      <c r="U18" s="1799"/>
      <c r="X18" s="52"/>
      <c r="Y18" s="52"/>
    </row>
    <row r="19" spans="1:25" ht="84.75" customHeight="1">
      <c r="A19" s="1199" t="s">
        <v>3203</v>
      </c>
      <c r="B19" s="1217"/>
      <c r="C19" s="79">
        <v>30</v>
      </c>
      <c r="D19" s="2196"/>
      <c r="E19" s="2177" t="s">
        <v>3204</v>
      </c>
      <c r="F19" s="1183" t="s">
        <v>3205</v>
      </c>
      <c r="G19" s="80" t="s">
        <v>1674</v>
      </c>
      <c r="H19" s="80" t="s">
        <v>3181</v>
      </c>
      <c r="I19" s="80" t="s">
        <v>3193</v>
      </c>
      <c r="J19" s="80" t="s">
        <v>606</v>
      </c>
      <c r="K19" s="80" t="s">
        <v>3206</v>
      </c>
      <c r="L19" s="1795">
        <v>6.5</v>
      </c>
      <c r="M19" s="1795">
        <v>0.13</v>
      </c>
      <c r="N19" s="1795" t="s">
        <v>2821</v>
      </c>
      <c r="O19" s="1169" t="s">
        <v>327</v>
      </c>
      <c r="P19" s="1794">
        <v>5180</v>
      </c>
      <c r="Q19" s="514">
        <v>5780</v>
      </c>
      <c r="R19" s="101"/>
      <c r="U19" s="1799"/>
      <c r="X19" s="52"/>
      <c r="Y19" s="52"/>
    </row>
    <row r="20" spans="1:25" ht="84.75" customHeight="1">
      <c r="A20" s="1199" t="s">
        <v>3207</v>
      </c>
      <c r="B20" s="1217"/>
      <c r="C20" s="79">
        <v>30</v>
      </c>
      <c r="D20" s="2196"/>
      <c r="E20" s="2177"/>
      <c r="F20" s="80" t="s">
        <v>3205</v>
      </c>
      <c r="G20" s="80" t="s">
        <v>1674</v>
      </c>
      <c r="H20" s="80" t="s">
        <v>3181</v>
      </c>
      <c r="I20" s="80" t="s">
        <v>3193</v>
      </c>
      <c r="J20" s="80" t="s">
        <v>606</v>
      </c>
      <c r="K20" s="80" t="s">
        <v>3208</v>
      </c>
      <c r="L20" s="80">
        <v>6.4</v>
      </c>
      <c r="M20" s="1794">
        <v>0.15</v>
      </c>
      <c r="N20" s="1795" t="s">
        <v>2821</v>
      </c>
      <c r="O20" s="1169" t="s">
        <v>327</v>
      </c>
      <c r="P20" s="1794">
        <v>5085</v>
      </c>
      <c r="Q20" s="514">
        <v>5670</v>
      </c>
      <c r="R20" s="101"/>
      <c r="U20" s="1799"/>
      <c r="X20" s="52"/>
      <c r="Y20" s="52"/>
    </row>
    <row r="21" spans="1:25" ht="84.75" customHeight="1">
      <c r="A21" s="1199" t="s">
        <v>3209</v>
      </c>
      <c r="B21" s="1217"/>
      <c r="C21" s="79">
        <v>30</v>
      </c>
      <c r="D21" s="2196"/>
      <c r="E21" s="2177"/>
      <c r="F21" s="80" t="s">
        <v>3205</v>
      </c>
      <c r="G21" s="80" t="s">
        <v>1674</v>
      </c>
      <c r="H21" s="80" t="s">
        <v>3181</v>
      </c>
      <c r="I21" s="80" t="s">
        <v>3193</v>
      </c>
      <c r="J21" s="80" t="s">
        <v>606</v>
      </c>
      <c r="K21" s="80" t="s">
        <v>3206</v>
      </c>
      <c r="L21" s="80">
        <v>6.4</v>
      </c>
      <c r="M21" s="1794">
        <v>0.13</v>
      </c>
      <c r="N21" s="1795" t="s">
        <v>2821</v>
      </c>
      <c r="O21" s="1169" t="s">
        <v>327</v>
      </c>
      <c r="P21" s="1794">
        <v>5265</v>
      </c>
      <c r="Q21" s="514">
        <v>5875</v>
      </c>
      <c r="R21" s="101"/>
      <c r="U21" s="1799"/>
      <c r="X21" s="52"/>
      <c r="Y21" s="52"/>
    </row>
    <row r="22" spans="1:25" ht="84.75" customHeight="1">
      <c r="A22" s="1199" t="s">
        <v>3210</v>
      </c>
      <c r="B22" s="1217"/>
      <c r="C22" s="79">
        <v>30</v>
      </c>
      <c r="D22" s="2196"/>
      <c r="E22" s="2177"/>
      <c r="F22" s="80" t="s">
        <v>3205</v>
      </c>
      <c r="G22" s="80" t="s">
        <v>1674</v>
      </c>
      <c r="H22" s="80" t="s">
        <v>3181</v>
      </c>
      <c r="I22" s="80" t="s">
        <v>3193</v>
      </c>
      <c r="J22" s="80" t="s">
        <v>606</v>
      </c>
      <c r="K22" s="80" t="s">
        <v>3211</v>
      </c>
      <c r="L22" s="80">
        <v>6.2</v>
      </c>
      <c r="M22" s="1794">
        <v>0.13</v>
      </c>
      <c r="N22" s="1795" t="s">
        <v>2821</v>
      </c>
      <c r="O22" s="1169" t="s">
        <v>327</v>
      </c>
      <c r="P22" s="1794">
        <v>5110</v>
      </c>
      <c r="Q22" s="514">
        <v>5700</v>
      </c>
      <c r="R22" s="101"/>
      <c r="U22" s="1799"/>
      <c r="X22" s="52"/>
      <c r="Y22" s="52"/>
    </row>
    <row r="23" spans="1:25" ht="84.75" customHeight="1">
      <c r="A23" s="1199" t="s">
        <v>3212</v>
      </c>
      <c r="B23" s="1217"/>
      <c r="C23" s="79">
        <v>30</v>
      </c>
      <c r="D23" s="2196"/>
      <c r="E23" s="2177"/>
      <c r="F23" s="80" t="s">
        <v>3213</v>
      </c>
      <c r="G23" s="80" t="s">
        <v>1674</v>
      </c>
      <c r="H23" s="80" t="s">
        <v>3181</v>
      </c>
      <c r="I23" s="80" t="s">
        <v>3193</v>
      </c>
      <c r="J23" s="80" t="s">
        <v>606</v>
      </c>
      <c r="K23" s="80" t="s">
        <v>3214</v>
      </c>
      <c r="L23" s="80">
        <v>5.3</v>
      </c>
      <c r="M23" s="1795">
        <v>0.11</v>
      </c>
      <c r="N23" s="1795" t="s">
        <v>2821</v>
      </c>
      <c r="O23" s="1169" t="s">
        <v>327</v>
      </c>
      <c r="P23" s="1794">
        <v>4760</v>
      </c>
      <c r="Q23" s="514">
        <v>5310</v>
      </c>
      <c r="R23" s="101"/>
      <c r="U23" s="1799"/>
      <c r="X23" s="52"/>
      <c r="Y23" s="52"/>
    </row>
    <row r="24" spans="1:25" ht="84.75" customHeight="1">
      <c r="A24" s="1199" t="s">
        <v>3215</v>
      </c>
      <c r="B24" s="1217"/>
      <c r="C24" s="79">
        <v>30</v>
      </c>
      <c r="D24" s="2196"/>
      <c r="E24" s="2177"/>
      <c r="F24" s="80" t="s">
        <v>3213</v>
      </c>
      <c r="G24" s="80" t="s">
        <v>1674</v>
      </c>
      <c r="H24" s="80" t="s">
        <v>3181</v>
      </c>
      <c r="I24" s="80" t="s">
        <v>3193</v>
      </c>
      <c r="J24" s="80" t="s">
        <v>606</v>
      </c>
      <c r="K24" s="80" t="s">
        <v>3216</v>
      </c>
      <c r="L24" s="1168">
        <v>5.0999999999999996</v>
      </c>
      <c r="M24" s="1795">
        <v>0.11</v>
      </c>
      <c r="N24" s="1795" t="s">
        <v>2821</v>
      </c>
      <c r="O24" s="1169" t="s">
        <v>327</v>
      </c>
      <c r="P24" s="1794">
        <v>4840</v>
      </c>
      <c r="Q24" s="514">
        <v>5400</v>
      </c>
      <c r="R24" s="101"/>
      <c r="U24" s="1799"/>
      <c r="X24" s="52"/>
      <c r="Y24" s="52"/>
    </row>
    <row r="25" spans="1:25" ht="84.75" customHeight="1">
      <c r="A25" s="1199" t="s">
        <v>3217</v>
      </c>
      <c r="B25" s="1217"/>
      <c r="C25" s="79">
        <v>30</v>
      </c>
      <c r="D25" s="2196"/>
      <c r="E25" s="2177"/>
      <c r="F25" s="80" t="s">
        <v>3205</v>
      </c>
      <c r="G25" s="80" t="s">
        <v>1674</v>
      </c>
      <c r="H25" s="80" t="s">
        <v>3181</v>
      </c>
      <c r="I25" s="80" t="s">
        <v>3193</v>
      </c>
      <c r="J25" s="80" t="s">
        <v>2352</v>
      </c>
      <c r="K25" s="80" t="s">
        <v>3218</v>
      </c>
      <c r="L25" s="80">
        <v>6.3</v>
      </c>
      <c r="M25" s="1795">
        <v>0.15</v>
      </c>
      <c r="N25" s="1795" t="s">
        <v>2821</v>
      </c>
      <c r="O25" s="1169" t="s">
        <v>327</v>
      </c>
      <c r="P25" s="1794">
        <v>4385</v>
      </c>
      <c r="Q25" s="514">
        <v>4890</v>
      </c>
      <c r="R25" s="101"/>
      <c r="U25" s="1799"/>
      <c r="X25" s="52"/>
      <c r="Y25" s="52"/>
    </row>
    <row r="26" spans="1:25" ht="84.75" customHeight="1">
      <c r="A26" s="1199" t="s">
        <v>3219</v>
      </c>
      <c r="B26" s="1217"/>
      <c r="C26" s="79">
        <v>30</v>
      </c>
      <c r="D26" s="2196"/>
      <c r="E26" s="2177"/>
      <c r="F26" s="80" t="s">
        <v>3220</v>
      </c>
      <c r="G26" s="80" t="s">
        <v>1674</v>
      </c>
      <c r="H26" s="80" t="s">
        <v>3181</v>
      </c>
      <c r="I26" s="80" t="s">
        <v>3193</v>
      </c>
      <c r="J26" s="80" t="s">
        <v>2352</v>
      </c>
      <c r="K26" s="80" t="s">
        <v>3221</v>
      </c>
      <c r="L26" s="80">
        <v>5</v>
      </c>
      <c r="M26" s="1795">
        <v>0.1</v>
      </c>
      <c r="N26" s="1795" t="s">
        <v>2821</v>
      </c>
      <c r="O26" s="1169" t="s">
        <v>327</v>
      </c>
      <c r="P26" s="1794">
        <v>4285</v>
      </c>
      <c r="Q26" s="514">
        <v>4780</v>
      </c>
      <c r="R26" s="101"/>
      <c r="U26" s="1799"/>
      <c r="X26" s="52"/>
      <c r="Y26" s="52"/>
    </row>
    <row r="27" spans="1:25" ht="84.75" customHeight="1">
      <c r="A27" s="1199" t="s">
        <v>3222</v>
      </c>
      <c r="B27" s="1217"/>
      <c r="C27" s="79">
        <v>30</v>
      </c>
      <c r="D27" s="2196"/>
      <c r="E27" s="2177"/>
      <c r="F27" s="80" t="s">
        <v>3223</v>
      </c>
      <c r="G27" s="80" t="s">
        <v>1674</v>
      </c>
      <c r="H27" s="80" t="s">
        <v>3181</v>
      </c>
      <c r="I27" s="80" t="s">
        <v>3193</v>
      </c>
      <c r="J27" s="80" t="s">
        <v>2352</v>
      </c>
      <c r="K27" s="80" t="s">
        <v>3194</v>
      </c>
      <c r="L27" s="80">
        <v>8.9</v>
      </c>
      <c r="M27" s="1795">
        <v>0.11</v>
      </c>
      <c r="N27" s="1795" t="s">
        <v>2821</v>
      </c>
      <c r="O27" s="1169" t="s">
        <v>327</v>
      </c>
      <c r="P27" s="1794">
        <v>5895</v>
      </c>
      <c r="Q27" s="514">
        <v>6575</v>
      </c>
      <c r="R27" s="101"/>
      <c r="U27" s="1799"/>
      <c r="X27" s="52"/>
      <c r="Y27" s="52"/>
    </row>
    <row r="28" spans="1:25" ht="84.75" customHeight="1">
      <c r="A28" s="1199" t="s">
        <v>3224</v>
      </c>
      <c r="B28" s="530"/>
      <c r="C28" s="98">
        <v>30</v>
      </c>
      <c r="D28" s="2196"/>
      <c r="E28" s="2177"/>
      <c r="F28" s="80" t="s">
        <v>3223</v>
      </c>
      <c r="G28" s="80" t="s">
        <v>1674</v>
      </c>
      <c r="H28" s="80" t="s">
        <v>3225</v>
      </c>
      <c r="I28" s="80" t="s">
        <v>3193</v>
      </c>
      <c r="J28" s="80" t="s">
        <v>606</v>
      </c>
      <c r="K28" s="80" t="s">
        <v>3194</v>
      </c>
      <c r="L28" s="80">
        <v>9.5</v>
      </c>
      <c r="M28" s="1795">
        <v>0.11</v>
      </c>
      <c r="N28" s="1795" t="s">
        <v>2821</v>
      </c>
      <c r="O28" s="1169" t="s">
        <v>327</v>
      </c>
      <c r="P28" s="1794">
        <v>5970</v>
      </c>
      <c r="Q28" s="514">
        <v>6660</v>
      </c>
      <c r="R28" s="101"/>
      <c r="U28" s="1799"/>
      <c r="X28" s="52"/>
      <c r="Y28" s="52"/>
    </row>
    <row r="29" spans="1:25" ht="87" customHeight="1">
      <c r="A29" s="1224" t="s">
        <v>3226</v>
      </c>
      <c r="B29" s="1209"/>
      <c r="C29" s="98">
        <v>20</v>
      </c>
      <c r="D29" s="2196"/>
      <c r="E29" s="2215" t="s">
        <v>3178</v>
      </c>
      <c r="F29" s="80" t="s">
        <v>3227</v>
      </c>
      <c r="G29" s="80" t="s">
        <v>1674</v>
      </c>
      <c r="H29" s="80" t="s">
        <v>3181</v>
      </c>
      <c r="I29" s="80" t="s">
        <v>3193</v>
      </c>
      <c r="J29" s="80" t="s">
        <v>606</v>
      </c>
      <c r="K29" s="80" t="s">
        <v>3228</v>
      </c>
      <c r="L29" s="80">
        <v>6.2</v>
      </c>
      <c r="M29" s="80">
        <v>9.7000000000000003E-2</v>
      </c>
      <c r="N29" s="1215" t="s">
        <v>3195</v>
      </c>
      <c r="O29" s="322" t="s">
        <v>1386</v>
      </c>
      <c r="P29" s="305">
        <v>2110</v>
      </c>
      <c r="Q29" s="204">
        <v>2320</v>
      </c>
      <c r="R29" s="101"/>
      <c r="U29" s="53"/>
      <c r="X29" s="52"/>
      <c r="Y29" s="52"/>
    </row>
    <row r="30" spans="1:25" s="386" customFormat="1" ht="79.5" customHeight="1">
      <c r="A30" s="1224" t="s">
        <v>3229</v>
      </c>
      <c r="B30" s="1209"/>
      <c r="C30" s="98">
        <v>20</v>
      </c>
      <c r="D30" s="2196"/>
      <c r="E30" s="2196"/>
      <c r="F30" s="80" t="s">
        <v>3230</v>
      </c>
      <c r="G30" s="80" t="s">
        <v>1674</v>
      </c>
      <c r="H30" s="80" t="s">
        <v>3181</v>
      </c>
      <c r="I30" s="80" t="s">
        <v>3193</v>
      </c>
      <c r="J30" s="80" t="s">
        <v>2352</v>
      </c>
      <c r="K30" s="80" t="s">
        <v>3231</v>
      </c>
      <c r="L30" s="80">
        <v>4.5</v>
      </c>
      <c r="M30" s="80">
        <v>7.0000000000000007E-2</v>
      </c>
      <c r="N30" s="1215" t="s">
        <v>3195</v>
      </c>
      <c r="O30" s="81" t="s">
        <v>1386</v>
      </c>
      <c r="P30" s="305">
        <v>1405</v>
      </c>
      <c r="Q30" s="204">
        <v>1545</v>
      </c>
      <c r="R30" s="101"/>
      <c r="S30" s="52"/>
      <c r="T30" s="52"/>
      <c r="U30" s="53"/>
      <c r="W30" s="52"/>
      <c r="X30" s="52"/>
      <c r="Y30" s="52"/>
    </row>
    <row r="31" spans="1:25" s="386" customFormat="1" ht="77.25" customHeight="1">
      <c r="A31" s="1224" t="s">
        <v>3232</v>
      </c>
      <c r="B31" s="196"/>
      <c r="C31" s="79">
        <v>20</v>
      </c>
      <c r="D31" s="2196"/>
      <c r="E31" s="2196"/>
      <c r="F31" s="80" t="s">
        <v>3227</v>
      </c>
      <c r="G31" s="1168" t="s">
        <v>1674</v>
      </c>
      <c r="H31" s="80" t="s">
        <v>3181</v>
      </c>
      <c r="I31" s="80" t="s">
        <v>3193</v>
      </c>
      <c r="J31" s="80" t="s">
        <v>2352</v>
      </c>
      <c r="K31" s="80" t="s">
        <v>3233</v>
      </c>
      <c r="L31" s="80">
        <v>5.9</v>
      </c>
      <c r="M31" s="80">
        <v>0.09</v>
      </c>
      <c r="N31" s="1215" t="s">
        <v>3195</v>
      </c>
      <c r="O31" s="81" t="s">
        <v>1386</v>
      </c>
      <c r="P31" s="305">
        <v>1950</v>
      </c>
      <c r="Q31" s="613">
        <v>2140</v>
      </c>
      <c r="R31" s="101"/>
      <c r="S31" s="52"/>
      <c r="T31" s="52"/>
      <c r="U31" s="53"/>
      <c r="W31" s="52"/>
      <c r="X31" s="52"/>
      <c r="Y31" s="52"/>
    </row>
    <row r="32" spans="1:25" s="386" customFormat="1" ht="91.5" customHeight="1">
      <c r="A32" s="1224" t="s">
        <v>3234</v>
      </c>
      <c r="B32" s="1195"/>
      <c r="C32" s="79">
        <v>20</v>
      </c>
      <c r="D32" s="2196"/>
      <c r="E32" s="2196"/>
      <c r="F32" s="80" t="s">
        <v>3227</v>
      </c>
      <c r="G32" s="80" t="s">
        <v>3180</v>
      </c>
      <c r="H32" s="80" t="s">
        <v>3181</v>
      </c>
      <c r="I32" s="80" t="s">
        <v>3193</v>
      </c>
      <c r="J32" s="80" t="s">
        <v>2352</v>
      </c>
      <c r="K32" s="80" t="s">
        <v>3235</v>
      </c>
      <c r="L32" s="80">
        <v>6.3</v>
      </c>
      <c r="M32" s="80">
        <v>6.5000000000000002E-2</v>
      </c>
      <c r="N32" s="1215" t="s">
        <v>3195</v>
      </c>
      <c r="O32" s="81" t="s">
        <v>1386</v>
      </c>
      <c r="P32" s="305">
        <v>2035</v>
      </c>
      <c r="Q32" s="82">
        <v>2235</v>
      </c>
      <c r="R32" s="101"/>
      <c r="S32" s="52"/>
      <c r="T32" s="52"/>
      <c r="U32" s="53"/>
      <c r="W32" s="52"/>
      <c r="X32" s="52"/>
      <c r="Y32" s="52"/>
    </row>
    <row r="33" spans="1:25" s="386" customFormat="1" ht="78.75" customHeight="1">
      <c r="A33" s="1224" t="s">
        <v>3236</v>
      </c>
      <c r="B33" s="1195"/>
      <c r="C33" s="79">
        <v>25</v>
      </c>
      <c r="D33" s="2196"/>
      <c r="E33" s="2196"/>
      <c r="F33" s="80" t="s">
        <v>3227</v>
      </c>
      <c r="G33" s="80" t="s">
        <v>3180</v>
      </c>
      <c r="H33" s="80" t="s">
        <v>3181</v>
      </c>
      <c r="I33" s="80" t="s">
        <v>3182</v>
      </c>
      <c r="J33" s="80" t="s">
        <v>2352</v>
      </c>
      <c r="K33" s="80" t="s">
        <v>3237</v>
      </c>
      <c r="L33" s="80">
        <v>6.1</v>
      </c>
      <c r="M33" s="80">
        <v>3.4000000000000002E-2</v>
      </c>
      <c r="N33" s="1215" t="s">
        <v>3195</v>
      </c>
      <c r="O33" s="81" t="s">
        <v>1386</v>
      </c>
      <c r="P33" s="305">
        <v>1905</v>
      </c>
      <c r="Q33" s="613">
        <v>2095</v>
      </c>
      <c r="R33" s="101"/>
      <c r="S33" s="52"/>
      <c r="T33" s="52"/>
      <c r="U33" s="53"/>
      <c r="W33" s="52"/>
      <c r="X33" s="52"/>
      <c r="Y33" s="52"/>
    </row>
    <row r="34" spans="1:25" s="386" customFormat="1" ht="81" customHeight="1">
      <c r="A34" s="1224" t="s">
        <v>3238</v>
      </c>
      <c r="B34" s="196"/>
      <c r="C34" s="79">
        <v>20</v>
      </c>
      <c r="D34" s="2196"/>
      <c r="E34" s="2196"/>
      <c r="F34" s="80" t="s">
        <v>3227</v>
      </c>
      <c r="G34" s="80" t="s">
        <v>3180</v>
      </c>
      <c r="H34" s="80" t="s">
        <v>3181</v>
      </c>
      <c r="I34" s="80" t="s">
        <v>3193</v>
      </c>
      <c r="J34" s="80" t="s">
        <v>2352</v>
      </c>
      <c r="K34" s="80" t="s">
        <v>3239</v>
      </c>
      <c r="L34" s="80">
        <v>5.7</v>
      </c>
      <c r="M34" s="80">
        <v>5.2999999999999999E-2</v>
      </c>
      <c r="N34" s="1215" t="s">
        <v>3195</v>
      </c>
      <c r="O34" s="81" t="s">
        <v>1386</v>
      </c>
      <c r="P34" s="305">
        <v>1700</v>
      </c>
      <c r="Q34" s="136">
        <v>1870</v>
      </c>
      <c r="R34" s="101"/>
      <c r="S34" s="52"/>
      <c r="T34" s="52"/>
      <c r="U34" s="53"/>
      <c r="W34" s="52"/>
      <c r="X34" s="52"/>
      <c r="Y34" s="52"/>
    </row>
    <row r="35" spans="1:25" s="386" customFormat="1" ht="83.25" customHeight="1">
      <c r="A35" s="1224" t="s">
        <v>3240</v>
      </c>
      <c r="B35" s="1195"/>
      <c r="C35" s="79">
        <v>20</v>
      </c>
      <c r="D35" s="2196"/>
      <c r="E35" s="2196"/>
      <c r="F35" s="80" t="s">
        <v>3227</v>
      </c>
      <c r="G35" s="1168" t="s">
        <v>3180</v>
      </c>
      <c r="H35" s="80" t="s">
        <v>3181</v>
      </c>
      <c r="I35" s="80" t="s">
        <v>3193</v>
      </c>
      <c r="J35" s="80" t="s">
        <v>2352</v>
      </c>
      <c r="K35" s="80" t="s">
        <v>3242</v>
      </c>
      <c r="L35" s="80">
        <v>6</v>
      </c>
      <c r="M35" s="80">
        <v>6.5000000000000002E-2</v>
      </c>
      <c r="N35" s="1215" t="s">
        <v>3195</v>
      </c>
      <c r="O35" s="81" t="s">
        <v>1386</v>
      </c>
      <c r="P35" s="305">
        <v>1780</v>
      </c>
      <c r="Q35" s="82">
        <v>1955</v>
      </c>
      <c r="R35" s="101"/>
      <c r="S35" s="52"/>
      <c r="T35" s="52"/>
      <c r="U35" s="53"/>
      <c r="W35" s="52"/>
      <c r="X35" s="52"/>
      <c r="Y35" s="52"/>
    </row>
    <row r="36" spans="1:25" s="386" customFormat="1" ht="80.25" customHeight="1">
      <c r="A36" s="1224" t="s">
        <v>3243</v>
      </c>
      <c r="B36" s="1209"/>
      <c r="C36" s="98">
        <v>25</v>
      </c>
      <c r="D36" s="2196"/>
      <c r="E36" s="2196"/>
      <c r="F36" s="80" t="s">
        <v>3227</v>
      </c>
      <c r="G36" s="80" t="s">
        <v>3180</v>
      </c>
      <c r="H36" s="80" t="s">
        <v>3181</v>
      </c>
      <c r="I36" s="80" t="s">
        <v>3182</v>
      </c>
      <c r="J36" s="80" t="s">
        <v>2352</v>
      </c>
      <c r="K36" s="80" t="s">
        <v>3244</v>
      </c>
      <c r="L36" s="80">
        <v>5.7</v>
      </c>
      <c r="M36" s="80">
        <v>3.4000000000000002E-2</v>
      </c>
      <c r="N36" s="1215" t="s">
        <v>3195</v>
      </c>
      <c r="O36" s="81" t="s">
        <v>1386</v>
      </c>
      <c r="P36" s="294">
        <v>1660</v>
      </c>
      <c r="Q36" s="514">
        <v>1825</v>
      </c>
      <c r="R36" s="101"/>
      <c r="S36" s="52"/>
      <c r="T36" s="52"/>
      <c r="U36" s="53"/>
      <c r="W36" s="52"/>
      <c r="X36" s="52"/>
      <c r="Y36" s="52"/>
    </row>
    <row r="37" spans="1:25" s="386" customFormat="1" ht="80.25" customHeight="1">
      <c r="A37" s="1224" t="s">
        <v>3245</v>
      </c>
      <c r="B37" s="1195"/>
      <c r="C37" s="98">
        <v>20</v>
      </c>
      <c r="D37" s="2196"/>
      <c r="E37" s="2196"/>
      <c r="F37" s="80" t="s">
        <v>3227</v>
      </c>
      <c r="G37" s="1168" t="s">
        <v>3180</v>
      </c>
      <c r="H37" s="80" t="s">
        <v>3181</v>
      </c>
      <c r="I37" s="80" t="s">
        <v>3193</v>
      </c>
      <c r="J37" s="80" t="s">
        <v>2352</v>
      </c>
      <c r="K37" s="80" t="s">
        <v>3246</v>
      </c>
      <c r="L37" s="80">
        <v>7</v>
      </c>
      <c r="M37" s="80">
        <v>5.2999999999999999E-2</v>
      </c>
      <c r="N37" s="1215" t="s">
        <v>3195</v>
      </c>
      <c r="O37" s="81" t="s">
        <v>1386</v>
      </c>
      <c r="P37" s="305">
        <v>1425</v>
      </c>
      <c r="Q37" s="204">
        <v>1565</v>
      </c>
      <c r="R37" s="101"/>
      <c r="S37" s="52"/>
      <c r="T37" s="52"/>
      <c r="U37" s="53"/>
      <c r="W37" s="52"/>
      <c r="X37" s="52"/>
      <c r="Y37" s="52"/>
    </row>
    <row r="38" spans="1:25" s="386" customFormat="1" ht="81" customHeight="1">
      <c r="A38" s="1224" t="s">
        <v>3247</v>
      </c>
      <c r="B38" s="1195"/>
      <c r="C38" s="98">
        <v>20</v>
      </c>
      <c r="D38" s="2196"/>
      <c r="E38" s="2196"/>
      <c r="F38" s="80" t="s">
        <v>3227</v>
      </c>
      <c r="G38" s="80" t="s">
        <v>1674</v>
      </c>
      <c r="H38" s="80" t="s">
        <v>3181</v>
      </c>
      <c r="I38" s="80" t="s">
        <v>3193</v>
      </c>
      <c r="J38" s="80" t="s">
        <v>2352</v>
      </c>
      <c r="K38" s="80" t="s">
        <v>3248</v>
      </c>
      <c r="L38" s="80">
        <v>4.8</v>
      </c>
      <c r="M38" s="80">
        <v>7.0000000000000007E-2</v>
      </c>
      <c r="N38" s="1215" t="s">
        <v>3195</v>
      </c>
      <c r="O38" s="81" t="s">
        <v>1386</v>
      </c>
      <c r="P38" s="305">
        <v>1640</v>
      </c>
      <c r="Q38" s="204">
        <v>1805</v>
      </c>
      <c r="R38" s="101"/>
      <c r="S38" s="52"/>
      <c r="T38" s="52"/>
      <c r="U38" s="53"/>
      <c r="W38" s="52"/>
      <c r="X38" s="52"/>
      <c r="Y38" s="52"/>
    </row>
    <row r="39" spans="1:25" s="386" customFormat="1" ht="84" customHeight="1">
      <c r="A39" s="1224" t="s">
        <v>3249</v>
      </c>
      <c r="B39" s="1195"/>
      <c r="C39" s="98">
        <v>50</v>
      </c>
      <c r="D39" s="2196"/>
      <c r="E39" s="2196"/>
      <c r="F39" s="80" t="s">
        <v>3227</v>
      </c>
      <c r="G39" s="80" t="s">
        <v>1674</v>
      </c>
      <c r="H39" s="80" t="s">
        <v>3181</v>
      </c>
      <c r="I39" s="80" t="s">
        <v>3193</v>
      </c>
      <c r="J39" s="80" t="s">
        <v>2352</v>
      </c>
      <c r="K39" s="80" t="s">
        <v>3250</v>
      </c>
      <c r="L39" s="80">
        <v>10</v>
      </c>
      <c r="M39" s="80">
        <v>0.14000000000000001</v>
      </c>
      <c r="N39" s="1215" t="s">
        <v>3195</v>
      </c>
      <c r="O39" s="81" t="s">
        <v>1386</v>
      </c>
      <c r="P39" s="305">
        <v>1870</v>
      </c>
      <c r="Q39" s="82">
        <v>2055</v>
      </c>
      <c r="R39" s="101"/>
      <c r="S39" s="52"/>
      <c r="T39" s="52"/>
      <c r="U39" s="53"/>
      <c r="W39" s="52"/>
      <c r="X39" s="52"/>
      <c r="Y39" s="52"/>
    </row>
    <row r="40" spans="1:25" s="386" customFormat="1" ht="128.25" customHeight="1">
      <c r="A40" s="1224" t="s">
        <v>3251</v>
      </c>
      <c r="B40" s="1208"/>
      <c r="C40" s="98">
        <v>50</v>
      </c>
      <c r="D40" s="2196"/>
      <c r="E40" s="2196"/>
      <c r="F40" s="80" t="s">
        <v>3227</v>
      </c>
      <c r="G40" s="80" t="s">
        <v>1674</v>
      </c>
      <c r="H40" s="80" t="s">
        <v>3181</v>
      </c>
      <c r="I40" s="80" t="s">
        <v>3193</v>
      </c>
      <c r="J40" s="80" t="s">
        <v>606</v>
      </c>
      <c r="K40" s="80" t="s">
        <v>3252</v>
      </c>
      <c r="L40" s="80">
        <v>10.3</v>
      </c>
      <c r="M40" s="80">
        <v>0.2</v>
      </c>
      <c r="N40" s="1215" t="s">
        <v>3195</v>
      </c>
      <c r="O40" s="81" t="s">
        <v>1386</v>
      </c>
      <c r="P40" s="305">
        <v>3145</v>
      </c>
      <c r="Q40" s="204">
        <v>3460</v>
      </c>
      <c r="R40" s="101"/>
      <c r="S40" s="52"/>
      <c r="T40" s="52"/>
      <c r="U40" s="53"/>
      <c r="W40" s="52"/>
      <c r="X40" s="52"/>
      <c r="Y40" s="52"/>
    </row>
    <row r="41" spans="1:25" s="386" customFormat="1" ht="123.75" customHeight="1">
      <c r="A41" s="1224" t="s">
        <v>3253</v>
      </c>
      <c r="B41" s="1209"/>
      <c r="C41" s="98">
        <v>50</v>
      </c>
      <c r="D41" s="2196"/>
      <c r="E41" s="2196"/>
      <c r="F41" s="80" t="s">
        <v>3227</v>
      </c>
      <c r="G41" s="80" t="s">
        <v>1674</v>
      </c>
      <c r="H41" s="80" t="s">
        <v>3181</v>
      </c>
      <c r="I41" s="80" t="s">
        <v>3193</v>
      </c>
      <c r="J41" s="80" t="s">
        <v>2352</v>
      </c>
      <c r="K41" s="80" t="s">
        <v>3254</v>
      </c>
      <c r="L41" s="80">
        <v>10.199999999999999</v>
      </c>
      <c r="M41" s="80">
        <v>0.2</v>
      </c>
      <c r="N41" s="1215" t="s">
        <v>3195</v>
      </c>
      <c r="O41" s="81" t="s">
        <v>1386</v>
      </c>
      <c r="P41" s="305">
        <v>2930</v>
      </c>
      <c r="Q41" s="204">
        <v>3220</v>
      </c>
      <c r="R41" s="101"/>
      <c r="S41" s="52"/>
      <c r="T41" s="52"/>
      <c r="U41" s="53"/>
      <c r="W41" s="52"/>
      <c r="X41" s="52"/>
      <c r="Y41" s="52"/>
    </row>
    <row r="42" spans="1:25" s="386" customFormat="1" ht="81" customHeight="1">
      <c r="A42" s="1224" t="s">
        <v>3255</v>
      </c>
      <c r="B42" s="1209"/>
      <c r="C42" s="98">
        <v>30</v>
      </c>
      <c r="D42" s="2196"/>
      <c r="E42" s="2196"/>
      <c r="F42" s="80" t="s">
        <v>3227</v>
      </c>
      <c r="G42" s="80" t="s">
        <v>1674</v>
      </c>
      <c r="H42" s="80" t="s">
        <v>3181</v>
      </c>
      <c r="I42" s="80" t="s">
        <v>3193</v>
      </c>
      <c r="J42" s="80" t="s">
        <v>606</v>
      </c>
      <c r="K42" s="80" t="s">
        <v>3256</v>
      </c>
      <c r="L42" s="80">
        <v>7.7</v>
      </c>
      <c r="M42" s="80">
        <v>0.12</v>
      </c>
      <c r="N42" s="1215" t="s">
        <v>3195</v>
      </c>
      <c r="O42" s="81" t="s">
        <v>1386</v>
      </c>
      <c r="P42" s="305">
        <v>2430</v>
      </c>
      <c r="Q42" s="204">
        <v>2670</v>
      </c>
      <c r="R42" s="101"/>
      <c r="S42" s="52"/>
      <c r="T42" s="52"/>
      <c r="U42" s="53"/>
      <c r="W42" s="52"/>
      <c r="X42" s="52"/>
      <c r="Y42" s="52"/>
    </row>
    <row r="43" spans="1:25" s="386" customFormat="1" ht="78.75" customHeight="1">
      <c r="A43" s="1224" t="s">
        <v>3257</v>
      </c>
      <c r="B43" s="1209"/>
      <c r="C43" s="98">
        <v>30</v>
      </c>
      <c r="D43" s="2196"/>
      <c r="E43" s="2196"/>
      <c r="F43" s="80" t="s">
        <v>3227</v>
      </c>
      <c r="G43" s="80" t="s">
        <v>1674</v>
      </c>
      <c r="H43" s="80" t="s">
        <v>3181</v>
      </c>
      <c r="I43" s="80" t="s">
        <v>3193</v>
      </c>
      <c r="J43" s="80" t="s">
        <v>2352</v>
      </c>
      <c r="K43" s="80" t="s">
        <v>3258</v>
      </c>
      <c r="L43" s="80">
        <v>7.6</v>
      </c>
      <c r="M43" s="80">
        <v>0.11</v>
      </c>
      <c r="N43" s="1215" t="s">
        <v>3195</v>
      </c>
      <c r="O43" s="81" t="s">
        <v>1386</v>
      </c>
      <c r="P43" s="305">
        <v>2265</v>
      </c>
      <c r="Q43" s="613">
        <v>2490</v>
      </c>
      <c r="R43" s="101"/>
      <c r="S43" s="52"/>
      <c r="T43" s="52"/>
      <c r="U43" s="53"/>
      <c r="W43" s="52"/>
      <c r="X43" s="52"/>
      <c r="Y43" s="52"/>
    </row>
    <row r="44" spans="1:25" s="386" customFormat="1" ht="102" customHeight="1">
      <c r="A44" s="1224" t="s">
        <v>3259</v>
      </c>
      <c r="B44" s="1209"/>
      <c r="C44" s="98">
        <v>45</v>
      </c>
      <c r="D44" s="2196"/>
      <c r="E44" s="2196"/>
      <c r="F44" s="80" t="s">
        <v>3227</v>
      </c>
      <c r="G44" s="80" t="s">
        <v>3180</v>
      </c>
      <c r="H44" s="80" t="s">
        <v>3181</v>
      </c>
      <c r="I44" s="80" t="s">
        <v>3182</v>
      </c>
      <c r="J44" s="80" t="s">
        <v>2352</v>
      </c>
      <c r="K44" s="80" t="s">
        <v>3237</v>
      </c>
      <c r="L44" s="80">
        <v>6.1</v>
      </c>
      <c r="M44" s="80">
        <v>0.11</v>
      </c>
      <c r="N44" s="1215" t="s">
        <v>3195</v>
      </c>
      <c r="O44" s="81" t="s">
        <v>1386</v>
      </c>
      <c r="P44" s="305">
        <v>2390</v>
      </c>
      <c r="Q44" s="136">
        <v>2625</v>
      </c>
      <c r="R44" s="101"/>
      <c r="S44" s="52"/>
      <c r="T44" s="52"/>
      <c r="U44" s="53"/>
      <c r="W44" s="52"/>
      <c r="X44" s="52"/>
      <c r="Y44" s="52"/>
    </row>
    <row r="45" spans="1:25" s="386" customFormat="1" ht="81" customHeight="1">
      <c r="A45" s="1224" t="s">
        <v>3260</v>
      </c>
      <c r="B45" s="1209"/>
      <c r="C45" s="98">
        <v>45</v>
      </c>
      <c r="D45" s="2196"/>
      <c r="E45" s="2196"/>
      <c r="F45" s="80" t="s">
        <v>3227</v>
      </c>
      <c r="G45" s="80" t="s">
        <v>3241</v>
      </c>
      <c r="H45" s="80" t="s">
        <v>3181</v>
      </c>
      <c r="I45" s="80" t="s">
        <v>3261</v>
      </c>
      <c r="J45" s="80" t="s">
        <v>2352</v>
      </c>
      <c r="K45" s="80" t="s">
        <v>3262</v>
      </c>
      <c r="L45" s="80">
        <v>8</v>
      </c>
      <c r="M45" s="80">
        <v>5.2999999999999999E-2</v>
      </c>
      <c r="N45" s="1215" t="s">
        <v>3195</v>
      </c>
      <c r="O45" s="81" t="s">
        <v>1386</v>
      </c>
      <c r="P45" s="305">
        <v>2410</v>
      </c>
      <c r="Q45" s="136">
        <v>2650</v>
      </c>
      <c r="R45" s="101"/>
      <c r="S45" s="52"/>
      <c r="T45" s="52"/>
      <c r="U45" s="53"/>
      <c r="W45" s="52"/>
      <c r="X45" s="52"/>
      <c r="Y45" s="52"/>
    </row>
    <row r="46" spans="1:25" s="386" customFormat="1" ht="81" customHeight="1">
      <c r="A46" s="1224" t="s">
        <v>3263</v>
      </c>
      <c r="B46" s="1209"/>
      <c r="C46" s="98">
        <v>30</v>
      </c>
      <c r="D46" s="2196"/>
      <c r="E46" s="2196"/>
      <c r="F46" s="80" t="s">
        <v>3227</v>
      </c>
      <c r="G46" s="80" t="s">
        <v>3180</v>
      </c>
      <c r="H46" s="80" t="s">
        <v>3181</v>
      </c>
      <c r="I46" s="80" t="s">
        <v>3193</v>
      </c>
      <c r="J46" s="80" t="s">
        <v>2352</v>
      </c>
      <c r="K46" s="80" t="s">
        <v>3264</v>
      </c>
      <c r="L46" s="80">
        <v>7.4</v>
      </c>
      <c r="M46" s="80">
        <v>7.0000000000000007E-2</v>
      </c>
      <c r="N46" s="1215" t="s">
        <v>3195</v>
      </c>
      <c r="O46" s="81" t="s">
        <v>1386</v>
      </c>
      <c r="P46" s="305">
        <v>2150</v>
      </c>
      <c r="Q46" s="82">
        <v>2360</v>
      </c>
      <c r="R46" s="101"/>
      <c r="S46" s="52"/>
      <c r="T46" s="52"/>
      <c r="U46" s="53"/>
      <c r="W46" s="52"/>
      <c r="X46" s="52"/>
      <c r="Y46" s="52"/>
    </row>
    <row r="47" spans="1:25" s="386" customFormat="1" ht="80.25" customHeight="1">
      <c r="A47" s="1224" t="s">
        <v>3265</v>
      </c>
      <c r="B47" s="1209"/>
      <c r="C47" s="98">
        <v>30</v>
      </c>
      <c r="D47" s="2196"/>
      <c r="E47" s="2196"/>
      <c r="F47" s="80" t="s">
        <v>3227</v>
      </c>
      <c r="G47" s="1168" t="s">
        <v>1674</v>
      </c>
      <c r="H47" s="80" t="s">
        <v>3181</v>
      </c>
      <c r="I47" s="80" t="s">
        <v>3193</v>
      </c>
      <c r="J47" s="80" t="s">
        <v>2352</v>
      </c>
      <c r="K47" s="80" t="s">
        <v>3266</v>
      </c>
      <c r="L47" s="80">
        <v>6</v>
      </c>
      <c r="M47" s="80">
        <v>0.09</v>
      </c>
      <c r="N47" s="1215" t="s">
        <v>3195</v>
      </c>
      <c r="O47" s="81" t="s">
        <v>1386</v>
      </c>
      <c r="P47" s="305">
        <v>1955</v>
      </c>
      <c r="Q47" s="613">
        <v>2145</v>
      </c>
      <c r="R47" s="101"/>
      <c r="S47" s="52"/>
      <c r="T47" s="52"/>
      <c r="U47" s="53"/>
      <c r="W47" s="52"/>
      <c r="X47" s="52"/>
      <c r="Y47" s="52"/>
    </row>
    <row r="48" spans="1:25" s="386" customFormat="1" ht="81.75" customHeight="1">
      <c r="A48" s="1224" t="s">
        <v>3267</v>
      </c>
      <c r="B48" s="1209"/>
      <c r="C48" s="98">
        <v>30</v>
      </c>
      <c r="D48" s="2196"/>
      <c r="E48" s="2196"/>
      <c r="F48" s="80" t="s">
        <v>3227</v>
      </c>
      <c r="G48" s="1168" t="s">
        <v>3180</v>
      </c>
      <c r="H48" s="80" t="s">
        <v>3181</v>
      </c>
      <c r="I48" s="80" t="s">
        <v>3193</v>
      </c>
      <c r="J48" s="80" t="s">
        <v>2352</v>
      </c>
      <c r="K48" s="80" t="s">
        <v>3268</v>
      </c>
      <c r="L48" s="80">
        <v>5.6</v>
      </c>
      <c r="M48" s="80">
        <v>0.08</v>
      </c>
      <c r="N48" s="1215" t="s">
        <v>3195</v>
      </c>
      <c r="O48" s="81" t="s">
        <v>1386</v>
      </c>
      <c r="P48" s="305">
        <v>1895</v>
      </c>
      <c r="Q48" s="82">
        <v>2085</v>
      </c>
      <c r="R48" s="101"/>
      <c r="S48" s="52"/>
      <c r="T48" s="52"/>
      <c r="U48" s="53"/>
      <c r="W48" s="52"/>
      <c r="X48" s="52"/>
      <c r="Y48" s="52"/>
    </row>
    <row r="49" spans="1:25" s="386" customFormat="1" ht="78.75" customHeight="1">
      <c r="A49" s="1224" t="s">
        <v>3269</v>
      </c>
      <c r="B49" s="1209"/>
      <c r="C49" s="98">
        <v>45</v>
      </c>
      <c r="D49" s="2196"/>
      <c r="E49" s="2196"/>
      <c r="F49" s="80" t="s">
        <v>3227</v>
      </c>
      <c r="G49" s="80" t="s">
        <v>3180</v>
      </c>
      <c r="H49" s="80" t="s">
        <v>3181</v>
      </c>
      <c r="I49" s="80" t="s">
        <v>3182</v>
      </c>
      <c r="J49" s="80" t="s">
        <v>2352</v>
      </c>
      <c r="K49" s="80" t="s">
        <v>3270</v>
      </c>
      <c r="L49" s="80">
        <v>8.1999999999999993</v>
      </c>
      <c r="M49" s="80">
        <v>0.1</v>
      </c>
      <c r="N49" s="1215" t="s">
        <v>3195</v>
      </c>
      <c r="O49" s="81" t="s">
        <v>1386</v>
      </c>
      <c r="P49" s="305">
        <v>2080</v>
      </c>
      <c r="Q49" s="613">
        <v>2290</v>
      </c>
      <c r="R49" s="101"/>
      <c r="S49" s="52"/>
      <c r="T49" s="52"/>
      <c r="U49" s="53"/>
      <c r="W49" s="52"/>
      <c r="X49" s="52"/>
      <c r="Y49" s="52"/>
    </row>
    <row r="50" spans="1:25" s="386" customFormat="1" ht="80.25" customHeight="1">
      <c r="A50" s="1224" t="s">
        <v>3271</v>
      </c>
      <c r="B50" s="1209"/>
      <c r="C50" s="98">
        <v>30</v>
      </c>
      <c r="D50" s="2196"/>
      <c r="E50" s="2196"/>
      <c r="F50" s="1183" t="s">
        <v>8483</v>
      </c>
      <c r="G50" s="1168" t="s">
        <v>3180</v>
      </c>
      <c r="H50" s="80" t="s">
        <v>3181</v>
      </c>
      <c r="I50" s="80" t="s">
        <v>3193</v>
      </c>
      <c r="J50" s="80" t="s">
        <v>2352</v>
      </c>
      <c r="K50" s="80" t="s">
        <v>3273</v>
      </c>
      <c r="L50" s="80">
        <v>6.9</v>
      </c>
      <c r="M50" s="80">
        <v>7.0000000000000007E-2</v>
      </c>
      <c r="N50" s="1215" t="s">
        <v>3195</v>
      </c>
      <c r="O50" s="81" t="s">
        <v>1386</v>
      </c>
      <c r="P50" s="305">
        <v>1880</v>
      </c>
      <c r="Q50" s="136">
        <v>2065</v>
      </c>
      <c r="R50" s="101"/>
      <c r="S50" s="52"/>
      <c r="T50" s="52"/>
      <c r="U50" s="53"/>
      <c r="W50" s="52"/>
      <c r="X50" s="52"/>
      <c r="Y50" s="52"/>
    </row>
    <row r="51" spans="1:25" s="386" customFormat="1" ht="79.5" customHeight="1">
      <c r="A51" s="1224" t="s">
        <v>3274</v>
      </c>
      <c r="B51" s="1209"/>
      <c r="C51" s="98">
        <v>30</v>
      </c>
      <c r="D51" s="2196"/>
      <c r="E51" s="2196"/>
      <c r="F51" s="1183" t="s">
        <v>8482</v>
      </c>
      <c r="G51" s="1168" t="s">
        <v>3180</v>
      </c>
      <c r="H51" s="80" t="s">
        <v>3181</v>
      </c>
      <c r="I51" s="80" t="s">
        <v>3193</v>
      </c>
      <c r="J51" s="80" t="s">
        <v>2352</v>
      </c>
      <c r="K51" s="80" t="s">
        <v>3275</v>
      </c>
      <c r="L51" s="80">
        <v>5.3</v>
      </c>
      <c r="M51" s="80">
        <v>0.08</v>
      </c>
      <c r="N51" s="1215" t="s">
        <v>3195</v>
      </c>
      <c r="O51" s="81" t="s">
        <v>1386</v>
      </c>
      <c r="P51" s="305">
        <v>1585</v>
      </c>
      <c r="Q51" s="136">
        <v>1740</v>
      </c>
      <c r="R51" s="101"/>
      <c r="S51" s="52"/>
      <c r="T51" s="52"/>
      <c r="U51" s="53"/>
      <c r="W51" s="52"/>
      <c r="X51" s="52"/>
      <c r="Y51" s="52"/>
    </row>
    <row r="52" spans="1:25" s="386" customFormat="1" ht="79.5" customHeight="1">
      <c r="A52" s="1225" t="s">
        <v>3276</v>
      </c>
      <c r="B52" s="196"/>
      <c r="C52" s="79">
        <v>30</v>
      </c>
      <c r="D52" s="2196"/>
      <c r="E52" s="2196"/>
      <c r="F52" s="1190" t="s">
        <v>8482</v>
      </c>
      <c r="G52" s="1166" t="s">
        <v>1674</v>
      </c>
      <c r="H52" s="75" t="s">
        <v>3181</v>
      </c>
      <c r="I52" s="75" t="s">
        <v>3193</v>
      </c>
      <c r="J52" s="75" t="s">
        <v>2352</v>
      </c>
      <c r="K52" s="75" t="s">
        <v>3277</v>
      </c>
      <c r="L52" s="75">
        <v>5.4</v>
      </c>
      <c r="M52" s="75">
        <v>0.09</v>
      </c>
      <c r="N52" s="1215" t="s">
        <v>3195</v>
      </c>
      <c r="O52" s="81" t="s">
        <v>1386</v>
      </c>
      <c r="P52" s="689">
        <v>1695</v>
      </c>
      <c r="Q52" s="136">
        <v>1865</v>
      </c>
      <c r="R52" s="101"/>
      <c r="S52" s="52"/>
      <c r="T52" s="52"/>
      <c r="U52" s="53"/>
      <c r="W52" s="52"/>
      <c r="X52" s="52"/>
      <c r="Y52" s="52"/>
    </row>
    <row r="53" spans="1:25" s="386" customFormat="1" ht="79.5" customHeight="1">
      <c r="A53" s="1184" t="s">
        <v>3278</v>
      </c>
      <c r="B53" s="1185"/>
      <c r="C53" s="1185">
        <v>43</v>
      </c>
      <c r="D53" s="1185"/>
      <c r="E53" s="1186">
        <v>9005</v>
      </c>
      <c r="F53" s="1186" t="s">
        <v>3192</v>
      </c>
      <c r="G53" s="1187" t="s">
        <v>3279</v>
      </c>
      <c r="H53" s="1187" t="s">
        <v>3181</v>
      </c>
      <c r="I53" s="1187" t="s">
        <v>3280</v>
      </c>
      <c r="J53" s="1186" t="s">
        <v>2352</v>
      </c>
      <c r="K53" s="1186" t="s">
        <v>3281</v>
      </c>
      <c r="L53" s="1186">
        <v>22</v>
      </c>
      <c r="M53" s="1186">
        <v>0.37</v>
      </c>
      <c r="N53" s="1188" t="s">
        <v>3195</v>
      </c>
      <c r="O53" s="1189" t="s">
        <v>1386</v>
      </c>
      <c r="P53" s="690">
        <v>10480</v>
      </c>
      <c r="Q53" s="691">
        <v>11520</v>
      </c>
      <c r="R53" s="101"/>
      <c r="S53" s="52"/>
      <c r="T53" s="52"/>
      <c r="U53" s="53"/>
      <c r="W53" s="52"/>
      <c r="X53" s="52"/>
      <c r="Y53" s="52"/>
    </row>
    <row r="54" spans="1:25" s="386" customFormat="1" ht="12">
      <c r="A54" s="2175" t="s">
        <v>3282</v>
      </c>
      <c r="B54" s="2175"/>
      <c r="C54" s="2175"/>
      <c r="D54" s="2175"/>
      <c r="E54" s="2175"/>
      <c r="F54" s="2175"/>
      <c r="G54" s="2175"/>
      <c r="H54" s="2175"/>
      <c r="I54" s="2175"/>
      <c r="J54" s="2175"/>
      <c r="K54" s="2175"/>
      <c r="L54" s="2175"/>
      <c r="M54" s="2175"/>
      <c r="N54" s="2175"/>
      <c r="O54" s="2175"/>
      <c r="P54" s="2175"/>
      <c r="Q54" s="2175"/>
      <c r="R54" s="52"/>
      <c r="S54" s="52"/>
      <c r="T54" s="52"/>
      <c r="U54" s="53"/>
      <c r="W54" s="52"/>
      <c r="X54" s="52"/>
      <c r="Y54" s="52"/>
    </row>
    <row r="55" spans="1:25" s="386" customFormat="1" ht="99.75" customHeight="1">
      <c r="A55" s="1197" t="s">
        <v>3283</v>
      </c>
      <c r="B55" s="1205"/>
      <c r="C55" s="98">
        <v>30</v>
      </c>
      <c r="D55" s="2196" t="s">
        <v>607</v>
      </c>
      <c r="E55" s="2196" t="s">
        <v>3178</v>
      </c>
      <c r="F55" s="74" t="s">
        <v>3192</v>
      </c>
      <c r="G55" s="103" t="s">
        <v>3241</v>
      </c>
      <c r="H55" s="103" t="s">
        <v>3284</v>
      </c>
      <c r="I55" s="103" t="s">
        <v>3285</v>
      </c>
      <c r="J55" s="1204" t="s">
        <v>606</v>
      </c>
      <c r="K55" s="103" t="s">
        <v>3286</v>
      </c>
      <c r="L55" s="103">
        <v>5</v>
      </c>
      <c r="M55" s="103">
        <v>0.04</v>
      </c>
      <c r="N55" s="1215" t="s">
        <v>3195</v>
      </c>
      <c r="O55" s="81" t="s">
        <v>1386</v>
      </c>
      <c r="P55" s="689">
        <v>1555</v>
      </c>
      <c r="Q55" s="77">
        <v>1710</v>
      </c>
      <c r="R55" s="101"/>
      <c r="S55" s="52"/>
      <c r="T55" s="52"/>
      <c r="U55" s="53"/>
      <c r="W55" s="52"/>
      <c r="X55" s="52"/>
      <c r="Y55" s="52"/>
    </row>
    <row r="56" spans="1:25" s="386" customFormat="1" ht="80.25" customHeight="1">
      <c r="A56" s="1198" t="s">
        <v>3287</v>
      </c>
      <c r="B56" s="1209"/>
      <c r="C56" s="98">
        <v>32</v>
      </c>
      <c r="D56" s="2196"/>
      <c r="E56" s="2196"/>
      <c r="F56" s="80" t="s">
        <v>3192</v>
      </c>
      <c r="G56" s="80" t="s">
        <v>3241</v>
      </c>
      <c r="H56" s="80" t="s">
        <v>3284</v>
      </c>
      <c r="I56" s="80" t="s">
        <v>3285</v>
      </c>
      <c r="J56" s="80" t="s">
        <v>2352</v>
      </c>
      <c r="K56" s="80" t="s">
        <v>3288</v>
      </c>
      <c r="L56" s="80">
        <v>3.5</v>
      </c>
      <c r="M56" s="80">
        <v>0.04</v>
      </c>
      <c r="N56" s="1215" t="s">
        <v>3195</v>
      </c>
      <c r="O56" s="81" t="s">
        <v>1386</v>
      </c>
      <c r="P56" s="305">
        <v>1495</v>
      </c>
      <c r="Q56" s="82">
        <v>1645</v>
      </c>
      <c r="R56" s="101"/>
      <c r="S56" s="52"/>
      <c r="T56" s="52"/>
      <c r="U56" s="53"/>
      <c r="W56" s="52"/>
      <c r="X56" s="52"/>
      <c r="Y56" s="52"/>
    </row>
    <row r="57" spans="1:25" s="386" customFormat="1" ht="80.25" customHeight="1">
      <c r="A57" s="1197" t="s">
        <v>3289</v>
      </c>
      <c r="B57" s="1209"/>
      <c r="C57" s="98">
        <v>46</v>
      </c>
      <c r="D57" s="2196"/>
      <c r="E57" s="2196"/>
      <c r="F57" s="80" t="s">
        <v>3192</v>
      </c>
      <c r="G57" s="80" t="s">
        <v>3241</v>
      </c>
      <c r="H57" s="80" t="s">
        <v>3284</v>
      </c>
      <c r="I57" s="80" t="s">
        <v>3285</v>
      </c>
      <c r="J57" s="80" t="s">
        <v>2352</v>
      </c>
      <c r="K57" s="80" t="s">
        <v>3290</v>
      </c>
      <c r="L57" s="80">
        <v>4</v>
      </c>
      <c r="M57" s="80">
        <v>6.0999999999999999E-2</v>
      </c>
      <c r="N57" s="1215" t="s">
        <v>3195</v>
      </c>
      <c r="O57" s="81" t="s">
        <v>1386</v>
      </c>
      <c r="P57" s="305">
        <v>1655</v>
      </c>
      <c r="Q57" s="82">
        <v>1820</v>
      </c>
      <c r="R57" s="101"/>
      <c r="S57" s="52"/>
      <c r="T57" s="52"/>
      <c r="U57" s="53"/>
      <c r="W57" s="52"/>
      <c r="X57" s="52"/>
      <c r="Y57" s="52"/>
    </row>
    <row r="58" spans="1:25" s="386" customFormat="1" ht="80.25" customHeight="1">
      <c r="A58" s="1197" t="s">
        <v>3291</v>
      </c>
      <c r="B58" s="1209"/>
      <c r="C58" s="98">
        <v>62</v>
      </c>
      <c r="D58" s="2196"/>
      <c r="E58" s="2196"/>
      <c r="F58" s="80" t="s">
        <v>3192</v>
      </c>
      <c r="G58" s="80" t="s">
        <v>3241</v>
      </c>
      <c r="H58" s="80" t="s">
        <v>3284</v>
      </c>
      <c r="I58" s="80" t="s">
        <v>3285</v>
      </c>
      <c r="J58" s="80" t="s">
        <v>2352</v>
      </c>
      <c r="K58" s="80" t="s">
        <v>3292</v>
      </c>
      <c r="L58" s="80">
        <v>7</v>
      </c>
      <c r="M58" s="80">
        <v>8.2000000000000003E-2</v>
      </c>
      <c r="N58" s="1215" t="s">
        <v>3293</v>
      </c>
      <c r="O58" s="81" t="s">
        <v>1386</v>
      </c>
      <c r="P58" s="305">
        <v>2145</v>
      </c>
      <c r="Q58" s="82">
        <v>2360</v>
      </c>
      <c r="R58" s="101"/>
      <c r="S58" s="52"/>
      <c r="T58" s="52"/>
      <c r="U58" s="53"/>
      <c r="W58" s="52"/>
      <c r="X58" s="52"/>
      <c r="Y58" s="52"/>
    </row>
    <row r="59" spans="1:25" s="386" customFormat="1" ht="80.25" customHeight="1">
      <c r="A59" s="1197" t="s">
        <v>3294</v>
      </c>
      <c r="B59" s="1209"/>
      <c r="C59" s="98">
        <v>99</v>
      </c>
      <c r="D59" s="2196"/>
      <c r="E59" s="2196"/>
      <c r="F59" s="80" t="s">
        <v>3192</v>
      </c>
      <c r="G59" s="80" t="s">
        <v>3241</v>
      </c>
      <c r="H59" s="80" t="s">
        <v>3284</v>
      </c>
      <c r="I59" s="80" t="s">
        <v>3285</v>
      </c>
      <c r="J59" s="80" t="s">
        <v>2352</v>
      </c>
      <c r="K59" s="80" t="s">
        <v>3295</v>
      </c>
      <c r="L59" s="80">
        <v>9.8000000000000007</v>
      </c>
      <c r="M59" s="80">
        <v>0.129</v>
      </c>
      <c r="N59" s="1215" t="s">
        <v>3293</v>
      </c>
      <c r="O59" s="81" t="s">
        <v>1386</v>
      </c>
      <c r="P59" s="305">
        <v>2610</v>
      </c>
      <c r="Q59" s="613">
        <v>2870</v>
      </c>
      <c r="R59" s="101"/>
      <c r="S59" s="52"/>
      <c r="T59" s="52"/>
      <c r="U59" s="53"/>
      <c r="W59" s="52"/>
      <c r="X59" s="52"/>
      <c r="Y59" s="52"/>
    </row>
    <row r="60" spans="1:25" s="386" customFormat="1" ht="81" customHeight="1">
      <c r="A60" s="1197" t="s">
        <v>3296</v>
      </c>
      <c r="B60" s="1209"/>
      <c r="C60" s="98">
        <v>37</v>
      </c>
      <c r="D60" s="2196"/>
      <c r="E60" s="2196"/>
      <c r="F60" s="80" t="s">
        <v>3192</v>
      </c>
      <c r="G60" s="80" t="s">
        <v>3241</v>
      </c>
      <c r="H60" s="80" t="s">
        <v>3284</v>
      </c>
      <c r="I60" s="80" t="s">
        <v>3285</v>
      </c>
      <c r="J60" s="80" t="s">
        <v>606</v>
      </c>
      <c r="K60" s="80" t="s">
        <v>3297</v>
      </c>
      <c r="L60" s="80">
        <v>5</v>
      </c>
      <c r="M60" s="80">
        <v>0.05</v>
      </c>
      <c r="N60" s="1215" t="s">
        <v>3195</v>
      </c>
      <c r="O60" s="81" t="s">
        <v>1386</v>
      </c>
      <c r="P60" s="305">
        <v>1715</v>
      </c>
      <c r="Q60" s="82">
        <v>1885</v>
      </c>
      <c r="R60" s="101"/>
      <c r="S60" s="52"/>
      <c r="T60" s="52"/>
      <c r="U60" s="53"/>
      <c r="W60" s="52"/>
      <c r="X60" s="52"/>
      <c r="Y60" s="52"/>
    </row>
    <row r="61" spans="1:25" s="386" customFormat="1" ht="79.5" customHeight="1">
      <c r="A61" s="1197" t="s">
        <v>3298</v>
      </c>
      <c r="B61" s="1209"/>
      <c r="C61" s="98">
        <v>42</v>
      </c>
      <c r="D61" s="2196"/>
      <c r="E61" s="2196"/>
      <c r="F61" s="80" t="s">
        <v>3192</v>
      </c>
      <c r="G61" s="80" t="s">
        <v>3241</v>
      </c>
      <c r="H61" s="80" t="s">
        <v>3284</v>
      </c>
      <c r="I61" s="80" t="s">
        <v>3285</v>
      </c>
      <c r="J61" s="80" t="s">
        <v>606</v>
      </c>
      <c r="K61" s="80" t="s">
        <v>3290</v>
      </c>
      <c r="L61" s="80">
        <v>6</v>
      </c>
      <c r="M61" s="80">
        <v>0.05</v>
      </c>
      <c r="N61" s="1215" t="s">
        <v>3195</v>
      </c>
      <c r="O61" s="81" t="s">
        <v>1386</v>
      </c>
      <c r="P61" s="305">
        <v>1835</v>
      </c>
      <c r="Q61" s="82">
        <v>2015</v>
      </c>
      <c r="R61" s="101"/>
      <c r="S61" s="52"/>
      <c r="T61" s="52"/>
      <c r="U61" s="53"/>
      <c r="W61" s="52"/>
      <c r="X61" s="52"/>
      <c r="Y61" s="52"/>
    </row>
    <row r="62" spans="1:25" s="386" customFormat="1" ht="84" customHeight="1">
      <c r="A62" s="1198" t="s">
        <v>3299</v>
      </c>
      <c r="B62" s="1209"/>
      <c r="C62" s="98">
        <v>52</v>
      </c>
      <c r="D62" s="2196"/>
      <c r="E62" s="2196"/>
      <c r="F62" s="80" t="s">
        <v>3192</v>
      </c>
      <c r="G62" s="80" t="s">
        <v>3241</v>
      </c>
      <c r="H62" s="80" t="s">
        <v>3284</v>
      </c>
      <c r="I62" s="80" t="s">
        <v>3285</v>
      </c>
      <c r="J62" s="80" t="s">
        <v>606</v>
      </c>
      <c r="K62" s="80" t="s">
        <v>3300</v>
      </c>
      <c r="L62" s="80">
        <v>6</v>
      </c>
      <c r="M62" s="80">
        <v>0.06</v>
      </c>
      <c r="N62" s="1215" t="s">
        <v>3293</v>
      </c>
      <c r="O62" s="81" t="s">
        <v>1386</v>
      </c>
      <c r="P62" s="305">
        <v>1975</v>
      </c>
      <c r="Q62" s="613">
        <v>2170</v>
      </c>
      <c r="R62" s="101"/>
      <c r="S62" s="52"/>
      <c r="T62" s="52"/>
      <c r="U62" s="53"/>
      <c r="W62" s="52"/>
      <c r="X62" s="52"/>
      <c r="Y62" s="52"/>
    </row>
    <row r="63" spans="1:25" s="386" customFormat="1" ht="82.5" customHeight="1">
      <c r="A63" s="1198" t="s">
        <v>3301</v>
      </c>
      <c r="B63" s="1209"/>
      <c r="C63" s="98">
        <v>42</v>
      </c>
      <c r="D63" s="2196"/>
      <c r="E63" s="2196"/>
      <c r="F63" s="80" t="s">
        <v>3192</v>
      </c>
      <c r="G63" s="80" t="s">
        <v>3241</v>
      </c>
      <c r="H63" s="80" t="s">
        <v>3284</v>
      </c>
      <c r="I63" s="80" t="s">
        <v>3285</v>
      </c>
      <c r="J63" s="80" t="s">
        <v>2352</v>
      </c>
      <c r="K63" s="80" t="s">
        <v>3302</v>
      </c>
      <c r="L63" s="80">
        <v>6.5</v>
      </c>
      <c r="M63" s="80">
        <v>5.3999999999999999E-2</v>
      </c>
      <c r="N63" s="1215" t="s">
        <v>3195</v>
      </c>
      <c r="O63" s="81" t="s">
        <v>1386</v>
      </c>
      <c r="P63" s="305">
        <v>2220</v>
      </c>
      <c r="Q63" s="82">
        <v>2440</v>
      </c>
      <c r="R63" s="101"/>
      <c r="S63" s="52"/>
      <c r="T63" s="52"/>
      <c r="U63" s="53"/>
      <c r="W63" s="52"/>
      <c r="X63" s="52"/>
      <c r="Y63" s="52"/>
    </row>
    <row r="64" spans="1:25" s="386" customFormat="1" ht="80.25" customHeight="1">
      <c r="A64" s="1216" t="s">
        <v>3303</v>
      </c>
      <c r="B64" s="1209"/>
      <c r="C64" s="98">
        <v>78</v>
      </c>
      <c r="D64" s="2196"/>
      <c r="E64" s="2196"/>
      <c r="F64" s="80" t="s">
        <v>3192</v>
      </c>
      <c r="G64" s="80" t="s">
        <v>3241</v>
      </c>
      <c r="H64" s="80" t="s">
        <v>3284</v>
      </c>
      <c r="I64" s="80" t="s">
        <v>3285</v>
      </c>
      <c r="J64" s="80" t="s">
        <v>2352</v>
      </c>
      <c r="K64" s="1203" t="s">
        <v>3295</v>
      </c>
      <c r="L64" s="1203">
        <v>15</v>
      </c>
      <c r="M64" s="80">
        <v>0.09</v>
      </c>
      <c r="N64" s="1215" t="s">
        <v>3293</v>
      </c>
      <c r="O64" s="81" t="s">
        <v>1386</v>
      </c>
      <c r="P64" s="305">
        <v>3580</v>
      </c>
      <c r="Q64" s="82">
        <v>3935</v>
      </c>
      <c r="R64" s="101"/>
      <c r="S64" s="52"/>
      <c r="T64" s="52"/>
      <c r="U64" s="53"/>
      <c r="W64" s="52"/>
      <c r="X64" s="52"/>
      <c r="Y64" s="52"/>
    </row>
    <row r="65" spans="1:25" s="386" customFormat="1" ht="80.25" customHeight="1">
      <c r="A65" s="1198" t="s">
        <v>3304</v>
      </c>
      <c r="B65" s="1209"/>
      <c r="C65" s="98">
        <v>73</v>
      </c>
      <c r="D65" s="2196"/>
      <c r="E65" s="2196"/>
      <c r="F65" s="80" t="s">
        <v>3192</v>
      </c>
      <c r="G65" s="80" t="s">
        <v>3241</v>
      </c>
      <c r="H65" s="80" t="s">
        <v>3284</v>
      </c>
      <c r="I65" s="80" t="s">
        <v>3285</v>
      </c>
      <c r="J65" s="80" t="s">
        <v>606</v>
      </c>
      <c r="K65" s="1203" t="s">
        <v>3290</v>
      </c>
      <c r="L65" s="1203">
        <v>7</v>
      </c>
      <c r="M65" s="80">
        <v>0.09</v>
      </c>
      <c r="N65" s="1215" t="s">
        <v>3293</v>
      </c>
      <c r="O65" s="81" t="s">
        <v>1386</v>
      </c>
      <c r="P65" s="305">
        <v>2300</v>
      </c>
      <c r="Q65" s="613">
        <v>2525</v>
      </c>
      <c r="R65" s="101"/>
      <c r="S65" s="52"/>
      <c r="T65" s="52"/>
      <c r="U65" s="53"/>
      <c r="W65" s="52"/>
      <c r="X65" s="52"/>
      <c r="Y65" s="52"/>
    </row>
    <row r="66" spans="1:25" s="386" customFormat="1" ht="80.25" customHeight="1">
      <c r="A66" s="1216" t="s">
        <v>3305</v>
      </c>
      <c r="B66" s="1209"/>
      <c r="C66" s="98">
        <v>78</v>
      </c>
      <c r="D66" s="2196"/>
      <c r="E66" s="2196"/>
      <c r="F66" s="80" t="s">
        <v>3192</v>
      </c>
      <c r="G66" s="80" t="s">
        <v>3241</v>
      </c>
      <c r="H66" s="80" t="s">
        <v>3284</v>
      </c>
      <c r="I66" s="80" t="s">
        <v>3285</v>
      </c>
      <c r="J66" s="80" t="s">
        <v>606</v>
      </c>
      <c r="K66" s="1203" t="s">
        <v>3306</v>
      </c>
      <c r="L66" s="1203">
        <v>9</v>
      </c>
      <c r="M66" s="80">
        <v>0.1</v>
      </c>
      <c r="N66" s="1215" t="s">
        <v>3293</v>
      </c>
      <c r="O66" s="81" t="s">
        <v>1386</v>
      </c>
      <c r="P66" s="305">
        <v>2795</v>
      </c>
      <c r="Q66" s="136">
        <v>3070</v>
      </c>
      <c r="R66" s="101"/>
      <c r="S66" s="52"/>
      <c r="T66" s="52"/>
      <c r="U66" s="53"/>
      <c r="W66" s="52"/>
      <c r="X66" s="52"/>
      <c r="Y66" s="52"/>
    </row>
    <row r="67" spans="1:25" s="386" customFormat="1" ht="79.5" customHeight="1">
      <c r="A67" s="1198" t="s">
        <v>3307</v>
      </c>
      <c r="B67" s="1195"/>
      <c r="C67" s="79">
        <v>48</v>
      </c>
      <c r="D67" s="75"/>
      <c r="E67" s="360"/>
      <c r="F67" s="80" t="s">
        <v>3227</v>
      </c>
      <c r="G67" s="75" t="s">
        <v>3180</v>
      </c>
      <c r="H67" s="75" t="s">
        <v>3181</v>
      </c>
      <c r="I67" s="75" t="s">
        <v>3308</v>
      </c>
      <c r="J67" s="75" t="s">
        <v>2352</v>
      </c>
      <c r="K67" s="1200" t="s">
        <v>3309</v>
      </c>
      <c r="L67" s="1200">
        <v>9.6</v>
      </c>
      <c r="M67" s="75">
        <v>0.111</v>
      </c>
      <c r="N67" s="1215" t="s">
        <v>3195</v>
      </c>
      <c r="O67" s="81" t="s">
        <v>1386</v>
      </c>
      <c r="P67" s="294">
        <v>2530</v>
      </c>
      <c r="Q67" s="82">
        <v>2785</v>
      </c>
      <c r="R67" s="101"/>
      <c r="S67" s="52"/>
      <c r="T67" s="52"/>
      <c r="U67" s="53"/>
      <c r="W67" s="52"/>
      <c r="X67" s="52"/>
      <c r="Y67" s="52"/>
    </row>
    <row r="68" spans="1:25" s="386" customFormat="1" ht="79.5" customHeight="1">
      <c r="A68" s="1197" t="s">
        <v>3310</v>
      </c>
      <c r="B68" s="1210"/>
      <c r="C68" s="133">
        <v>25</v>
      </c>
      <c r="D68" s="80"/>
      <c r="E68" s="360"/>
      <c r="F68" s="80" t="s">
        <v>3227</v>
      </c>
      <c r="G68" s="80" t="s">
        <v>3180</v>
      </c>
      <c r="H68" s="80" t="s">
        <v>3181</v>
      </c>
      <c r="I68" s="80" t="s">
        <v>3182</v>
      </c>
      <c r="J68" s="80" t="s">
        <v>606</v>
      </c>
      <c r="K68" s="80" t="s">
        <v>3311</v>
      </c>
      <c r="L68" s="80">
        <v>8.6999999999999993</v>
      </c>
      <c r="M68" s="80">
        <v>0.84</v>
      </c>
      <c r="N68" s="1215" t="s">
        <v>3195</v>
      </c>
      <c r="O68" s="81" t="s">
        <v>1386</v>
      </c>
      <c r="P68" s="305">
        <v>2905</v>
      </c>
      <c r="Q68" s="514">
        <v>3195</v>
      </c>
      <c r="R68" s="101"/>
      <c r="S68" s="52"/>
      <c r="T68" s="52"/>
      <c r="U68" s="53"/>
      <c r="W68" s="52"/>
      <c r="X68" s="52"/>
      <c r="Y68" s="52"/>
    </row>
    <row r="69" spans="1:25" s="386" customFormat="1" ht="79.5" customHeight="1">
      <c r="A69" s="692" t="s">
        <v>3312</v>
      </c>
      <c r="B69" s="381"/>
      <c r="C69" s="325"/>
      <c r="D69" s="656"/>
      <c r="E69" s="693"/>
      <c r="F69" s="94" t="s">
        <v>3192</v>
      </c>
      <c r="G69" s="94" t="s">
        <v>3241</v>
      </c>
      <c r="H69" s="94" t="s">
        <v>3181</v>
      </c>
      <c r="I69" s="94" t="s">
        <v>3313</v>
      </c>
      <c r="J69" s="94" t="s">
        <v>606</v>
      </c>
      <c r="K69" s="94" t="s">
        <v>3314</v>
      </c>
      <c r="L69" s="94"/>
      <c r="M69" s="94">
        <v>5.1999999999999998E-2</v>
      </c>
      <c r="N69" s="1215" t="s">
        <v>3195</v>
      </c>
      <c r="O69" s="81" t="s">
        <v>1386</v>
      </c>
      <c r="P69" s="686">
        <v>2905</v>
      </c>
      <c r="Q69" s="694">
        <v>3195</v>
      </c>
      <c r="R69" s="101"/>
      <c r="S69" s="52"/>
      <c r="T69" s="52"/>
      <c r="U69" s="53"/>
      <c r="W69" s="52"/>
      <c r="X69" s="52"/>
      <c r="Y69" s="52"/>
    </row>
    <row r="70" spans="1:25" s="386" customFormat="1" ht="79.5" customHeight="1">
      <c r="A70" s="1197" t="s">
        <v>3315</v>
      </c>
      <c r="B70" s="275"/>
      <c r="C70" s="133">
        <v>90</v>
      </c>
      <c r="D70" s="99"/>
      <c r="E70" s="457"/>
      <c r="F70" s="80" t="s">
        <v>3316</v>
      </c>
      <c r="G70" s="80" t="s">
        <v>3241</v>
      </c>
      <c r="H70" s="80" t="s">
        <v>3181</v>
      </c>
      <c r="I70" s="80" t="s">
        <v>3313</v>
      </c>
      <c r="J70" s="80" t="s">
        <v>2352</v>
      </c>
      <c r="K70" s="1203" t="s">
        <v>3317</v>
      </c>
      <c r="L70" s="80">
        <v>14.1</v>
      </c>
      <c r="M70" s="80">
        <v>0.12</v>
      </c>
      <c r="N70" s="1215" t="s">
        <v>3293</v>
      </c>
      <c r="O70" s="81" t="s">
        <v>1386</v>
      </c>
      <c r="P70" s="305">
        <v>3955</v>
      </c>
      <c r="Q70" s="514">
        <v>4350</v>
      </c>
      <c r="R70" s="101"/>
      <c r="S70" s="52"/>
      <c r="T70" s="52"/>
      <c r="U70" s="53"/>
      <c r="W70" s="52"/>
      <c r="X70" s="52"/>
      <c r="Y70" s="52"/>
    </row>
    <row r="71" spans="1:25" s="386" customFormat="1" ht="79.5" customHeight="1">
      <c r="A71" s="692" t="s">
        <v>3318</v>
      </c>
      <c r="B71" s="381"/>
      <c r="C71" s="325"/>
      <c r="D71" s="399"/>
      <c r="E71" s="695"/>
      <c r="F71" s="94" t="s">
        <v>3227</v>
      </c>
      <c r="G71" s="95" t="s">
        <v>3180</v>
      </c>
      <c r="H71" s="95" t="s">
        <v>3181</v>
      </c>
      <c r="I71" s="95" t="s">
        <v>3308</v>
      </c>
      <c r="J71" s="318" t="s">
        <v>2352</v>
      </c>
      <c r="K71" s="95" t="s">
        <v>3319</v>
      </c>
      <c r="L71" s="95"/>
      <c r="M71" s="95">
        <v>0.122</v>
      </c>
      <c r="N71" s="1215" t="s">
        <v>3195</v>
      </c>
      <c r="O71" s="81" t="s">
        <v>1386</v>
      </c>
      <c r="P71" s="696">
        <v>2025</v>
      </c>
      <c r="Q71" s="694">
        <v>2225</v>
      </c>
      <c r="R71" s="101"/>
      <c r="S71" s="52"/>
      <c r="T71" s="52"/>
      <c r="U71" s="53"/>
      <c r="W71" s="52"/>
      <c r="X71" s="52"/>
      <c r="Y71" s="52"/>
    </row>
    <row r="72" spans="1:25" s="386" customFormat="1" ht="12">
      <c r="A72" s="2175" t="s">
        <v>3320</v>
      </c>
      <c r="B72" s="2175"/>
      <c r="C72" s="2175"/>
      <c r="D72" s="2175"/>
      <c r="E72" s="2175"/>
      <c r="F72" s="2175"/>
      <c r="G72" s="2175"/>
      <c r="H72" s="2175"/>
      <c r="I72" s="2175"/>
      <c r="J72" s="2175"/>
      <c r="K72" s="2175"/>
      <c r="L72" s="2175"/>
      <c r="M72" s="2175"/>
      <c r="N72" s="2175"/>
      <c r="O72" s="2175"/>
      <c r="P72" s="2175"/>
      <c r="Q72" s="2175"/>
      <c r="R72" s="52"/>
      <c r="S72" s="52"/>
      <c r="T72" s="52"/>
      <c r="U72" s="53"/>
      <c r="W72" s="52"/>
      <c r="X72" s="52"/>
      <c r="Y72" s="52"/>
    </row>
    <row r="73" spans="1:25" s="386" customFormat="1" ht="124.5" customHeight="1">
      <c r="A73" s="1198" t="s">
        <v>3321</v>
      </c>
      <c r="B73" s="1195"/>
      <c r="C73" s="1195">
        <v>25</v>
      </c>
      <c r="D73" s="2215" t="s">
        <v>607</v>
      </c>
      <c r="E73" s="2215" t="s">
        <v>3178</v>
      </c>
      <c r="F73" s="1203" t="s">
        <v>3192</v>
      </c>
      <c r="G73" s="1203" t="s">
        <v>1674</v>
      </c>
      <c r="H73" s="1203" t="s">
        <v>3181</v>
      </c>
      <c r="I73" s="1203" t="s">
        <v>3193</v>
      </c>
      <c r="J73" s="1203" t="s">
        <v>2352</v>
      </c>
      <c r="K73" s="1203" t="s">
        <v>3322</v>
      </c>
      <c r="L73" s="1200">
        <v>5</v>
      </c>
      <c r="M73" s="75">
        <v>0.08</v>
      </c>
      <c r="N73" s="1200" t="s">
        <v>2821</v>
      </c>
      <c r="O73" s="76" t="s">
        <v>327</v>
      </c>
      <c r="P73" s="294">
        <v>2715</v>
      </c>
      <c r="Q73" s="514">
        <v>2795</v>
      </c>
      <c r="R73" s="101"/>
      <c r="S73" s="52"/>
      <c r="T73" s="52"/>
      <c r="U73" s="53"/>
      <c r="W73" s="52"/>
      <c r="X73" s="52"/>
      <c r="Y73" s="52"/>
    </row>
    <row r="74" spans="1:25" s="386" customFormat="1" ht="124.5" customHeight="1">
      <c r="A74" s="1198" t="s">
        <v>3323</v>
      </c>
      <c r="B74" s="1195"/>
      <c r="C74" s="1195">
        <v>30</v>
      </c>
      <c r="D74" s="2215"/>
      <c r="E74" s="2215"/>
      <c r="F74" s="1203" t="s">
        <v>3192</v>
      </c>
      <c r="G74" s="1203" t="s">
        <v>1674</v>
      </c>
      <c r="H74" s="1203" t="s">
        <v>3181</v>
      </c>
      <c r="I74" s="1203" t="s">
        <v>3193</v>
      </c>
      <c r="J74" s="1203" t="s">
        <v>2352</v>
      </c>
      <c r="K74" s="1203" t="s">
        <v>3324</v>
      </c>
      <c r="L74" s="1200"/>
      <c r="M74" s="75">
        <v>0.11</v>
      </c>
      <c r="N74" s="1200" t="s">
        <v>2821</v>
      </c>
      <c r="O74" s="76" t="s">
        <v>327</v>
      </c>
      <c r="P74" s="294">
        <v>3105</v>
      </c>
      <c r="Q74" s="514">
        <v>3200</v>
      </c>
      <c r="R74" s="101"/>
      <c r="S74" s="52"/>
      <c r="T74" s="52"/>
      <c r="U74" s="53"/>
      <c r="W74" s="52"/>
      <c r="X74" s="52"/>
      <c r="Y74" s="52"/>
    </row>
    <row r="75" spans="1:25" s="386" customFormat="1" ht="124.5" customHeight="1">
      <c r="A75" s="1198" t="s">
        <v>3325</v>
      </c>
      <c r="B75" s="1195"/>
      <c r="C75" s="1195">
        <v>35</v>
      </c>
      <c r="D75" s="2215"/>
      <c r="E75" s="2215"/>
      <c r="F75" s="1203" t="s">
        <v>3192</v>
      </c>
      <c r="G75" s="1203" t="s">
        <v>1674</v>
      </c>
      <c r="H75" s="1203" t="s">
        <v>3181</v>
      </c>
      <c r="I75" s="1203" t="s">
        <v>3193</v>
      </c>
      <c r="J75" s="1203" t="s">
        <v>2352</v>
      </c>
      <c r="K75" s="1203" t="s">
        <v>3326</v>
      </c>
      <c r="L75" s="1203"/>
      <c r="M75" s="80">
        <v>0.13</v>
      </c>
      <c r="N75" s="1203" t="s">
        <v>2821</v>
      </c>
      <c r="O75" s="81" t="s">
        <v>327</v>
      </c>
      <c r="P75" s="305">
        <v>3370</v>
      </c>
      <c r="Q75" s="204">
        <v>3470</v>
      </c>
      <c r="R75" s="101"/>
      <c r="S75" s="52"/>
      <c r="T75" s="52"/>
      <c r="U75" s="53"/>
      <c r="W75" s="52"/>
      <c r="X75" s="52"/>
      <c r="Y75" s="52"/>
    </row>
    <row r="76" spans="1:25" s="386" customFormat="1" ht="124.5" customHeight="1">
      <c r="A76" s="1198" t="s">
        <v>3327</v>
      </c>
      <c r="B76" s="1195"/>
      <c r="C76" s="1195">
        <v>50</v>
      </c>
      <c r="D76" s="2215"/>
      <c r="E76" s="2215"/>
      <c r="F76" s="1203" t="s">
        <v>3192</v>
      </c>
      <c r="G76" s="1203" t="s">
        <v>1674</v>
      </c>
      <c r="H76" s="1203" t="s">
        <v>3181</v>
      </c>
      <c r="I76" s="1203" t="s">
        <v>3193</v>
      </c>
      <c r="J76" s="1203" t="s">
        <v>2352</v>
      </c>
      <c r="K76" s="1203" t="s">
        <v>3328</v>
      </c>
      <c r="L76" s="1203"/>
      <c r="M76" s="80">
        <v>0.15</v>
      </c>
      <c r="N76" s="1203" t="s">
        <v>2821</v>
      </c>
      <c r="O76" s="81" t="s">
        <v>327</v>
      </c>
      <c r="P76" s="305">
        <v>4865</v>
      </c>
      <c r="Q76" s="204">
        <v>5010</v>
      </c>
      <c r="R76" s="101"/>
      <c r="S76" s="52"/>
      <c r="T76" s="52"/>
      <c r="U76" s="53"/>
      <c r="W76" s="52"/>
      <c r="X76" s="52"/>
      <c r="Y76" s="52"/>
    </row>
    <row r="77" spans="1:25" s="386" customFormat="1" ht="124.5" customHeight="1">
      <c r="A77" s="1198" t="s">
        <v>3329</v>
      </c>
      <c r="B77" s="1195"/>
      <c r="C77" s="1195">
        <v>50</v>
      </c>
      <c r="D77" s="2215"/>
      <c r="E77" s="2215"/>
      <c r="F77" s="1203" t="s">
        <v>3192</v>
      </c>
      <c r="G77" s="1203" t="s">
        <v>1674</v>
      </c>
      <c r="H77" s="1203" t="s">
        <v>3181</v>
      </c>
      <c r="I77" s="1203" t="s">
        <v>3193</v>
      </c>
      <c r="J77" s="1203" t="s">
        <v>606</v>
      </c>
      <c r="K77" s="1203" t="s">
        <v>3330</v>
      </c>
      <c r="L77" s="1204"/>
      <c r="M77" s="80">
        <v>0.2</v>
      </c>
      <c r="N77" s="1215" t="s">
        <v>3195</v>
      </c>
      <c r="O77" s="81" t="s">
        <v>1386</v>
      </c>
      <c r="P77" s="305">
        <v>3460</v>
      </c>
      <c r="Q77" s="136">
        <v>3805</v>
      </c>
      <c r="R77" s="101"/>
      <c r="S77" s="52"/>
      <c r="T77" s="52"/>
      <c r="U77" s="53"/>
      <c r="W77" s="52"/>
      <c r="X77" s="52"/>
      <c r="Y77" s="52"/>
    </row>
    <row r="78" spans="1:25" s="386" customFormat="1" ht="132" customHeight="1">
      <c r="A78" s="1198" t="s">
        <v>3331</v>
      </c>
      <c r="B78" s="1195"/>
      <c r="C78" s="1195">
        <v>50</v>
      </c>
      <c r="D78" s="2215"/>
      <c r="E78" s="2215"/>
      <c r="F78" s="1203" t="s">
        <v>3192</v>
      </c>
      <c r="G78" s="1203" t="s">
        <v>1674</v>
      </c>
      <c r="H78" s="1203" t="s">
        <v>3181</v>
      </c>
      <c r="I78" s="1203" t="s">
        <v>3193</v>
      </c>
      <c r="J78" s="1203" t="s">
        <v>2352</v>
      </c>
      <c r="K78" s="1203" t="s">
        <v>8485</v>
      </c>
      <c r="L78" s="1203"/>
      <c r="M78" s="80">
        <v>0.19</v>
      </c>
      <c r="N78" s="1215" t="s">
        <v>3195</v>
      </c>
      <c r="O78" s="81" t="s">
        <v>1386</v>
      </c>
      <c r="P78" s="305">
        <v>3245</v>
      </c>
      <c r="Q78" s="82">
        <v>3565</v>
      </c>
      <c r="R78" s="101"/>
      <c r="S78" s="52"/>
      <c r="T78" s="52"/>
      <c r="U78" s="53"/>
      <c r="W78" s="52"/>
      <c r="X78" s="52"/>
      <c r="Y78" s="52"/>
    </row>
    <row r="79" spans="1:25" s="386" customFormat="1" ht="79.5" customHeight="1">
      <c r="A79" s="1198" t="s">
        <v>3332</v>
      </c>
      <c r="B79" s="1195"/>
      <c r="C79" s="1195">
        <v>50</v>
      </c>
      <c r="D79" s="2215"/>
      <c r="E79" s="2215"/>
      <c r="F79" s="1203" t="s">
        <v>3192</v>
      </c>
      <c r="G79" s="1203" t="s">
        <v>1674</v>
      </c>
      <c r="H79" s="1203" t="s">
        <v>3181</v>
      </c>
      <c r="I79" s="1203" t="s">
        <v>3193</v>
      </c>
      <c r="J79" s="1203" t="s">
        <v>2352</v>
      </c>
      <c r="K79" s="1203" t="s">
        <v>3333</v>
      </c>
      <c r="L79" s="1203"/>
      <c r="M79" s="80">
        <v>0.14000000000000001</v>
      </c>
      <c r="N79" s="1215" t="s">
        <v>3195</v>
      </c>
      <c r="O79" s="81" t="s">
        <v>1386</v>
      </c>
      <c r="P79" s="305">
        <v>2580</v>
      </c>
      <c r="Q79" s="514">
        <v>2835</v>
      </c>
      <c r="R79" s="101"/>
      <c r="S79" s="52"/>
      <c r="T79" s="52"/>
      <c r="U79" s="53"/>
      <c r="W79" s="52"/>
      <c r="X79" s="52"/>
      <c r="Y79" s="52"/>
    </row>
    <row r="80" spans="1:25" s="386" customFormat="1" ht="112.5" customHeight="1">
      <c r="A80" s="1198" t="s">
        <v>3334</v>
      </c>
      <c r="B80" s="1195"/>
      <c r="C80" s="1195">
        <v>30</v>
      </c>
      <c r="D80" s="2215"/>
      <c r="E80" s="2215"/>
      <c r="F80" s="1203" t="s">
        <v>3192</v>
      </c>
      <c r="G80" s="1203" t="s">
        <v>1674</v>
      </c>
      <c r="H80" s="1203" t="s">
        <v>3181</v>
      </c>
      <c r="I80" s="1203" t="s">
        <v>3193</v>
      </c>
      <c r="J80" s="1203" t="s">
        <v>606</v>
      </c>
      <c r="K80" s="1203" t="s">
        <v>3256</v>
      </c>
      <c r="L80" s="1204"/>
      <c r="M80" s="80">
        <v>0.12</v>
      </c>
      <c r="N80" s="1215" t="s">
        <v>3195</v>
      </c>
      <c r="O80" s="81" t="s">
        <v>1386</v>
      </c>
      <c r="P80" s="305">
        <v>2690</v>
      </c>
      <c r="Q80" s="514">
        <v>2955</v>
      </c>
      <c r="R80" s="101"/>
      <c r="S80" s="52"/>
      <c r="T80" s="52"/>
      <c r="U80" s="53"/>
      <c r="W80" s="52"/>
      <c r="X80" s="52"/>
      <c r="Y80" s="52"/>
    </row>
    <row r="81" spans="1:25" s="386" customFormat="1" ht="87.75" customHeight="1">
      <c r="A81" s="1198" t="s">
        <v>3335</v>
      </c>
      <c r="B81" s="1195"/>
      <c r="C81" s="1195">
        <v>30</v>
      </c>
      <c r="D81" s="2215"/>
      <c r="E81" s="2215"/>
      <c r="F81" s="1203" t="s">
        <v>3192</v>
      </c>
      <c r="G81" s="1203" t="s">
        <v>1674</v>
      </c>
      <c r="H81" s="1203" t="s">
        <v>3181</v>
      </c>
      <c r="I81" s="1203" t="s">
        <v>3193</v>
      </c>
      <c r="J81" s="1203" t="s">
        <v>2352</v>
      </c>
      <c r="K81" s="1203" t="s">
        <v>3336</v>
      </c>
      <c r="L81" s="1203"/>
      <c r="M81" s="80">
        <v>0.1</v>
      </c>
      <c r="N81" s="1215" t="s">
        <v>3195</v>
      </c>
      <c r="O81" s="81" t="s">
        <v>1386</v>
      </c>
      <c r="P81" s="305">
        <v>2525</v>
      </c>
      <c r="Q81" s="204">
        <v>2775</v>
      </c>
      <c r="R81" s="101"/>
      <c r="S81" s="52"/>
      <c r="T81" s="52"/>
      <c r="U81" s="53"/>
      <c r="W81" s="52"/>
      <c r="X81" s="52"/>
      <c r="Y81" s="52"/>
    </row>
    <row r="82" spans="1:25" s="386" customFormat="1" ht="87" customHeight="1">
      <c r="A82" s="1198" t="s">
        <v>3337</v>
      </c>
      <c r="B82" s="1195"/>
      <c r="C82" s="1195">
        <v>20</v>
      </c>
      <c r="D82" s="2215"/>
      <c r="E82" s="2215"/>
      <c r="F82" s="1203" t="s">
        <v>3192</v>
      </c>
      <c r="G82" s="1203" t="s">
        <v>1674</v>
      </c>
      <c r="H82" s="1203" t="s">
        <v>3181</v>
      </c>
      <c r="I82" s="1203" t="s">
        <v>3193</v>
      </c>
      <c r="J82" s="1203" t="s">
        <v>606</v>
      </c>
      <c r="K82" s="1203" t="s">
        <v>3338</v>
      </c>
      <c r="L82" s="1203"/>
      <c r="M82" s="1203">
        <v>9.5000000000000001E-2</v>
      </c>
      <c r="N82" s="1215" t="s">
        <v>3195</v>
      </c>
      <c r="O82" s="81" t="s">
        <v>1386</v>
      </c>
      <c r="P82" s="305">
        <v>2345</v>
      </c>
      <c r="Q82" s="204">
        <v>2580</v>
      </c>
      <c r="R82" s="101"/>
      <c r="S82" s="52"/>
      <c r="T82" s="52"/>
      <c r="U82" s="53"/>
      <c r="W82" s="52"/>
      <c r="X82" s="52"/>
      <c r="Y82" s="52"/>
    </row>
    <row r="83" spans="1:25" s="386" customFormat="1" ht="83.25" customHeight="1">
      <c r="A83" s="1198" t="s">
        <v>3339</v>
      </c>
      <c r="B83" s="1195"/>
      <c r="C83" s="1195">
        <v>20</v>
      </c>
      <c r="D83" s="2215"/>
      <c r="E83" s="2215"/>
      <c r="F83" s="1203" t="s">
        <v>3192</v>
      </c>
      <c r="G83" s="1203" t="s">
        <v>1674</v>
      </c>
      <c r="H83" s="1203" t="s">
        <v>3181</v>
      </c>
      <c r="I83" s="1203" t="s">
        <v>3193</v>
      </c>
      <c r="J83" s="1203" t="s">
        <v>2352</v>
      </c>
      <c r="K83" s="1203" t="s">
        <v>3233</v>
      </c>
      <c r="L83" s="1203"/>
      <c r="M83" s="80">
        <v>0.09</v>
      </c>
      <c r="N83" s="1215" t="s">
        <v>3195</v>
      </c>
      <c r="O83" s="81" t="s">
        <v>1386</v>
      </c>
      <c r="P83" s="305">
        <v>2185</v>
      </c>
      <c r="Q83" s="204">
        <v>2400</v>
      </c>
      <c r="R83" s="101"/>
      <c r="S83" s="52"/>
      <c r="T83" s="52"/>
      <c r="U83" s="53"/>
      <c r="W83" s="52"/>
      <c r="X83" s="52"/>
      <c r="Y83" s="52"/>
    </row>
    <row r="84" spans="1:25" s="386" customFormat="1" ht="78.75" customHeight="1">
      <c r="A84" s="1198" t="s">
        <v>3340</v>
      </c>
      <c r="B84" s="1195"/>
      <c r="C84" s="1195">
        <v>20</v>
      </c>
      <c r="D84" s="2215"/>
      <c r="E84" s="2215"/>
      <c r="F84" s="1203" t="s">
        <v>3192</v>
      </c>
      <c r="G84" s="1203" t="s">
        <v>1674</v>
      </c>
      <c r="H84" s="1203" t="s">
        <v>3181</v>
      </c>
      <c r="I84" s="1203" t="s">
        <v>3193</v>
      </c>
      <c r="J84" s="1203" t="s">
        <v>2352</v>
      </c>
      <c r="K84" s="1203" t="s">
        <v>8486</v>
      </c>
      <c r="L84" s="1203"/>
      <c r="M84" s="80">
        <v>0.06</v>
      </c>
      <c r="N84" s="1215" t="s">
        <v>3195</v>
      </c>
      <c r="O84" s="81" t="s">
        <v>1386</v>
      </c>
      <c r="P84" s="305">
        <v>1875</v>
      </c>
      <c r="Q84" s="204">
        <v>2065</v>
      </c>
      <c r="R84" s="101"/>
      <c r="S84" s="52"/>
      <c r="T84" s="52"/>
      <c r="U84" s="53"/>
      <c r="W84" s="52"/>
      <c r="X84" s="52"/>
      <c r="Y84" s="52"/>
    </row>
    <row r="85" spans="1:25" s="386" customFormat="1" ht="77.25" customHeight="1">
      <c r="A85" s="1198" t="s">
        <v>3341</v>
      </c>
      <c r="B85" s="1195"/>
      <c r="C85" s="1195">
        <v>30</v>
      </c>
      <c r="D85" s="2215"/>
      <c r="E85" s="2215"/>
      <c r="F85" s="1203" t="s">
        <v>3192</v>
      </c>
      <c r="G85" s="1203" t="s">
        <v>1674</v>
      </c>
      <c r="H85" s="1203" t="s">
        <v>3181</v>
      </c>
      <c r="I85" s="1203" t="s">
        <v>3193</v>
      </c>
      <c r="J85" s="1203" t="s">
        <v>2352</v>
      </c>
      <c r="K85" s="1203" t="s">
        <v>8487</v>
      </c>
      <c r="L85" s="1203"/>
      <c r="M85" s="80">
        <v>7.0000000000000007E-2</v>
      </c>
      <c r="N85" s="1215" t="s">
        <v>3195</v>
      </c>
      <c r="O85" s="81" t="s">
        <v>1386</v>
      </c>
      <c r="P85" s="305">
        <v>2215</v>
      </c>
      <c r="Q85" s="82">
        <v>2435</v>
      </c>
      <c r="R85" s="101"/>
      <c r="S85" s="52"/>
      <c r="T85" s="52"/>
      <c r="U85" s="53"/>
      <c r="W85" s="52"/>
      <c r="X85" s="52"/>
      <c r="Y85" s="52"/>
    </row>
    <row r="86" spans="1:25" s="386" customFormat="1" ht="79.5" customHeight="1">
      <c r="A86" s="1198" t="s">
        <v>3342</v>
      </c>
      <c r="B86" s="1195"/>
      <c r="C86" s="1195">
        <v>20</v>
      </c>
      <c r="D86" s="2215"/>
      <c r="E86" s="2215"/>
      <c r="F86" s="1203" t="s">
        <v>3192</v>
      </c>
      <c r="G86" s="1203" t="s">
        <v>1674</v>
      </c>
      <c r="H86" s="1203" t="s">
        <v>3181</v>
      </c>
      <c r="I86" s="1203" t="s">
        <v>3193</v>
      </c>
      <c r="J86" s="1203" t="s">
        <v>2352</v>
      </c>
      <c r="K86" s="1203" t="s">
        <v>3343</v>
      </c>
      <c r="L86" s="1203"/>
      <c r="M86" s="1203">
        <v>7.2999999999999995E-2</v>
      </c>
      <c r="N86" s="1215" t="s">
        <v>3195</v>
      </c>
      <c r="O86" s="81" t="s">
        <v>1386</v>
      </c>
      <c r="P86" s="305">
        <v>1640</v>
      </c>
      <c r="Q86" s="613">
        <v>1800</v>
      </c>
      <c r="R86" s="101"/>
      <c r="S86" s="52"/>
      <c r="T86" s="52"/>
      <c r="U86" s="53"/>
      <c r="W86" s="52"/>
      <c r="X86" s="52"/>
      <c r="Y86" s="52"/>
    </row>
    <row r="87" spans="1:25" s="386" customFormat="1" ht="80.25" customHeight="1">
      <c r="A87" s="1198" t="s">
        <v>3344</v>
      </c>
      <c r="B87" s="1195"/>
      <c r="C87" s="1195">
        <v>30</v>
      </c>
      <c r="D87" s="2215"/>
      <c r="E87" s="2215"/>
      <c r="F87" s="1203" t="s">
        <v>3192</v>
      </c>
      <c r="G87" s="1203" t="s">
        <v>1674</v>
      </c>
      <c r="H87" s="1203" t="s">
        <v>3181</v>
      </c>
      <c r="I87" s="1203" t="s">
        <v>3193</v>
      </c>
      <c r="J87" s="1203" t="s">
        <v>2352</v>
      </c>
      <c r="K87" s="1203" t="s">
        <v>8488</v>
      </c>
      <c r="L87" s="1203"/>
      <c r="M87" s="80">
        <v>7.0000000000000007E-2</v>
      </c>
      <c r="N87" s="1215" t="s">
        <v>3195</v>
      </c>
      <c r="O87" s="81" t="s">
        <v>1386</v>
      </c>
      <c r="P87" s="305">
        <v>1955</v>
      </c>
      <c r="Q87" s="136">
        <v>2150</v>
      </c>
      <c r="R87" s="101"/>
      <c r="S87" s="52"/>
      <c r="T87" s="52"/>
      <c r="U87" s="53"/>
      <c r="W87" s="52"/>
      <c r="X87" s="52"/>
      <c r="Y87" s="52"/>
    </row>
    <row r="88" spans="1:25" s="386" customFormat="1" ht="81" customHeight="1">
      <c r="A88" s="1198" t="s">
        <v>3345</v>
      </c>
      <c r="B88" s="1195"/>
      <c r="C88" s="1195">
        <v>21</v>
      </c>
      <c r="D88" s="2215"/>
      <c r="E88" s="2215"/>
      <c r="F88" s="1203" t="s">
        <v>3192</v>
      </c>
      <c r="G88" s="1203" t="s">
        <v>3180</v>
      </c>
      <c r="H88" s="1203" t="s">
        <v>3181</v>
      </c>
      <c r="I88" s="1203" t="s">
        <v>3193</v>
      </c>
      <c r="J88" s="1203" t="s">
        <v>2352</v>
      </c>
      <c r="K88" s="1203" t="s">
        <v>3346</v>
      </c>
      <c r="L88" s="1203"/>
      <c r="M88" s="80">
        <v>7.0000000000000007E-2</v>
      </c>
      <c r="N88" s="1215" t="s">
        <v>3195</v>
      </c>
      <c r="O88" s="81" t="s">
        <v>1386</v>
      </c>
      <c r="P88" s="305">
        <v>2270</v>
      </c>
      <c r="Q88" s="136">
        <v>2495</v>
      </c>
      <c r="R88" s="101"/>
      <c r="S88" s="52"/>
      <c r="T88" s="52"/>
      <c r="U88" s="53"/>
      <c r="W88" s="52"/>
      <c r="X88" s="52"/>
      <c r="Y88" s="52"/>
    </row>
    <row r="89" spans="1:25" s="386" customFormat="1" ht="78.75" customHeight="1">
      <c r="A89" s="1198" t="s">
        <v>3347</v>
      </c>
      <c r="B89" s="1195"/>
      <c r="C89" s="1195">
        <v>30</v>
      </c>
      <c r="D89" s="2215"/>
      <c r="E89" s="2215"/>
      <c r="F89" s="1203" t="s">
        <v>3192</v>
      </c>
      <c r="G89" s="1203" t="s">
        <v>3180</v>
      </c>
      <c r="H89" s="1203" t="s">
        <v>3181</v>
      </c>
      <c r="I89" s="1203" t="s">
        <v>3193</v>
      </c>
      <c r="J89" s="1203" t="s">
        <v>2352</v>
      </c>
      <c r="K89" s="1203" t="s">
        <v>3264</v>
      </c>
      <c r="L89" s="1203"/>
      <c r="M89" s="80">
        <v>0.09</v>
      </c>
      <c r="N89" s="1215" t="s">
        <v>3195</v>
      </c>
      <c r="O89" s="81" t="s">
        <v>1386</v>
      </c>
      <c r="P89" s="305">
        <v>2410</v>
      </c>
      <c r="Q89" s="136">
        <v>2650</v>
      </c>
      <c r="R89" s="101"/>
      <c r="S89" s="52"/>
      <c r="T89" s="52"/>
      <c r="U89" s="53"/>
      <c r="W89" s="52"/>
      <c r="X89" s="52"/>
      <c r="Y89" s="52"/>
    </row>
    <row r="90" spans="1:25" s="386" customFormat="1" ht="84.75" customHeight="1">
      <c r="A90" s="1198" t="s">
        <v>3348</v>
      </c>
      <c r="B90" s="1195"/>
      <c r="C90" s="1195">
        <v>20</v>
      </c>
      <c r="D90" s="2215"/>
      <c r="E90" s="2215"/>
      <c r="F90" s="1203" t="s">
        <v>3192</v>
      </c>
      <c r="G90" s="1203" t="s">
        <v>3180</v>
      </c>
      <c r="H90" s="1203" t="s">
        <v>3181</v>
      </c>
      <c r="I90" s="1203" t="s">
        <v>3193</v>
      </c>
      <c r="J90" s="1203" t="s">
        <v>2352</v>
      </c>
      <c r="K90" s="1203" t="s">
        <v>3349</v>
      </c>
      <c r="L90" s="1203"/>
      <c r="M90" s="80">
        <v>7.0000000000000007E-2</v>
      </c>
      <c r="N90" s="1215" t="s">
        <v>3195</v>
      </c>
      <c r="O90" s="81" t="s">
        <v>1386</v>
      </c>
      <c r="P90" s="305">
        <v>2015</v>
      </c>
      <c r="Q90" s="82">
        <v>2215</v>
      </c>
      <c r="R90" s="101"/>
      <c r="S90" s="52"/>
      <c r="T90" s="52"/>
      <c r="U90" s="53"/>
      <c r="W90" s="52"/>
      <c r="X90" s="52"/>
      <c r="Y90" s="52"/>
    </row>
    <row r="91" spans="1:25" s="386" customFormat="1" ht="80.25" customHeight="1">
      <c r="A91" s="1198" t="s">
        <v>3350</v>
      </c>
      <c r="B91" s="1195"/>
      <c r="C91" s="1195">
        <v>30</v>
      </c>
      <c r="D91" s="2215"/>
      <c r="E91" s="2215"/>
      <c r="F91" s="1203" t="s">
        <v>3192</v>
      </c>
      <c r="G91" s="1203" t="s">
        <v>3180</v>
      </c>
      <c r="H91" s="1203" t="s">
        <v>3181</v>
      </c>
      <c r="I91" s="1203" t="s">
        <v>3193</v>
      </c>
      <c r="J91" s="1203" t="s">
        <v>2352</v>
      </c>
      <c r="K91" s="1203" t="s">
        <v>3351</v>
      </c>
      <c r="L91" s="1203"/>
      <c r="M91" s="1203">
        <v>0.08</v>
      </c>
      <c r="N91" s="1215" t="s">
        <v>3195</v>
      </c>
      <c r="O91" s="81" t="s">
        <v>1386</v>
      </c>
      <c r="P91" s="305">
        <v>2140</v>
      </c>
      <c r="Q91" s="613">
        <v>2355</v>
      </c>
      <c r="R91" s="101"/>
      <c r="S91" s="52"/>
      <c r="T91" s="52"/>
      <c r="U91" s="53"/>
      <c r="W91" s="52"/>
      <c r="X91" s="52"/>
      <c r="Y91" s="52"/>
    </row>
    <row r="92" spans="1:25" s="386" customFormat="1" ht="81.75" customHeight="1">
      <c r="A92" s="1198" t="s">
        <v>3352</v>
      </c>
      <c r="B92" s="1195"/>
      <c r="C92" s="1195">
        <v>20</v>
      </c>
      <c r="D92" s="2215"/>
      <c r="E92" s="2215"/>
      <c r="F92" s="1203" t="s">
        <v>3192</v>
      </c>
      <c r="G92" s="1203" t="s">
        <v>3180</v>
      </c>
      <c r="H92" s="1203" t="s">
        <v>3181</v>
      </c>
      <c r="I92" s="1203" t="s">
        <v>3193</v>
      </c>
      <c r="J92" s="1203" t="s">
        <v>2352</v>
      </c>
      <c r="K92" s="1203" t="s">
        <v>8489</v>
      </c>
      <c r="L92" s="1203"/>
      <c r="M92" s="1203">
        <v>0.09</v>
      </c>
      <c r="N92" s="1215" t="s">
        <v>3195</v>
      </c>
      <c r="O92" s="81" t="s">
        <v>1386</v>
      </c>
      <c r="P92" s="305">
        <v>1660</v>
      </c>
      <c r="Q92" s="82">
        <v>1825</v>
      </c>
      <c r="R92" s="101"/>
      <c r="S92" s="52"/>
      <c r="T92" s="52"/>
      <c r="U92" s="53"/>
      <c r="W92" s="52"/>
      <c r="X92" s="52"/>
      <c r="Y92" s="52"/>
    </row>
    <row r="93" spans="1:25" s="386" customFormat="1" ht="79.5" customHeight="1">
      <c r="A93" s="1198" t="s">
        <v>3353</v>
      </c>
      <c r="B93" s="1195"/>
      <c r="C93" s="1195">
        <v>30</v>
      </c>
      <c r="D93" s="2215"/>
      <c r="E93" s="2215"/>
      <c r="F93" s="1203" t="s">
        <v>3192</v>
      </c>
      <c r="G93" s="1203" t="s">
        <v>3180</v>
      </c>
      <c r="H93" s="1203" t="s">
        <v>3181</v>
      </c>
      <c r="I93" s="1203" t="s">
        <v>3193</v>
      </c>
      <c r="J93" s="1203" t="s">
        <v>2352</v>
      </c>
      <c r="K93" s="1203" t="s">
        <v>8490</v>
      </c>
      <c r="L93" s="1203"/>
      <c r="M93" s="1203">
        <v>0.1</v>
      </c>
      <c r="N93" s="1215" t="s">
        <v>3195</v>
      </c>
      <c r="O93" s="81" t="s">
        <v>1386</v>
      </c>
      <c r="P93" s="305">
        <v>1845</v>
      </c>
      <c r="Q93" s="613">
        <v>2030</v>
      </c>
      <c r="R93" s="101"/>
      <c r="S93" s="52"/>
      <c r="T93" s="52"/>
      <c r="U93" s="53"/>
      <c r="W93" s="52"/>
      <c r="X93" s="52"/>
      <c r="Y93" s="52"/>
    </row>
    <row r="94" spans="1:25" s="386" customFormat="1" ht="81" customHeight="1">
      <c r="A94" s="1198" t="s">
        <v>3354</v>
      </c>
      <c r="B94" s="1195"/>
      <c r="C94" s="1195">
        <v>21</v>
      </c>
      <c r="D94" s="2215"/>
      <c r="E94" s="2215"/>
      <c r="F94" s="1203" t="s">
        <v>3192</v>
      </c>
      <c r="G94" s="1203" t="s">
        <v>3180</v>
      </c>
      <c r="H94" s="1203" t="s">
        <v>3181</v>
      </c>
      <c r="I94" s="1203" t="s">
        <v>3193</v>
      </c>
      <c r="J94" s="1203" t="s">
        <v>2352</v>
      </c>
      <c r="K94" s="1203" t="s">
        <v>3239</v>
      </c>
      <c r="L94" s="1203"/>
      <c r="M94" s="1203">
        <v>0.09</v>
      </c>
      <c r="N94" s="1215" t="s">
        <v>3195</v>
      </c>
      <c r="O94" s="81" t="s">
        <v>1386</v>
      </c>
      <c r="P94" s="305">
        <v>1935</v>
      </c>
      <c r="Q94" s="82">
        <v>2130</v>
      </c>
      <c r="R94" s="101"/>
      <c r="S94" s="52"/>
      <c r="T94" s="52"/>
      <c r="U94" s="53"/>
      <c r="W94" s="52"/>
      <c r="X94" s="52"/>
      <c r="Y94" s="52"/>
    </row>
    <row r="95" spans="1:25" s="386" customFormat="1" ht="78.75" customHeight="1">
      <c r="A95" s="1198" t="s">
        <v>3355</v>
      </c>
      <c r="B95" s="1195"/>
      <c r="C95" s="1195">
        <v>30</v>
      </c>
      <c r="D95" s="2215"/>
      <c r="E95" s="2215"/>
      <c r="F95" s="1203" t="s">
        <v>3192</v>
      </c>
      <c r="G95" s="1203" t="s">
        <v>3180</v>
      </c>
      <c r="H95" s="1203" t="s">
        <v>3181</v>
      </c>
      <c r="I95" s="1203" t="s">
        <v>3193</v>
      </c>
      <c r="J95" s="1203" t="s">
        <v>2352</v>
      </c>
      <c r="K95" s="1203" t="s">
        <v>8484</v>
      </c>
      <c r="L95" s="1203"/>
      <c r="M95" s="80">
        <v>0.1</v>
      </c>
      <c r="N95" s="1215" t="s">
        <v>3195</v>
      </c>
      <c r="O95" s="81" t="s">
        <v>1386</v>
      </c>
      <c r="P95" s="305">
        <v>2160</v>
      </c>
      <c r="Q95" s="613">
        <v>2375</v>
      </c>
      <c r="R95" s="101"/>
      <c r="S95" s="52"/>
      <c r="T95" s="52"/>
      <c r="U95" s="53"/>
      <c r="W95" s="52"/>
      <c r="X95" s="52"/>
      <c r="Y95" s="52"/>
    </row>
    <row r="96" spans="1:25" s="386" customFormat="1" ht="76.5" customHeight="1">
      <c r="A96" s="1198" t="s">
        <v>3356</v>
      </c>
      <c r="B96" s="1195"/>
      <c r="C96" s="1195">
        <v>25</v>
      </c>
      <c r="D96" s="2215"/>
      <c r="E96" s="2215"/>
      <c r="F96" s="1203" t="s">
        <v>3192</v>
      </c>
      <c r="G96" s="1203" t="s">
        <v>3180</v>
      </c>
      <c r="H96" s="1203" t="s">
        <v>3181</v>
      </c>
      <c r="I96" s="1203" t="s">
        <v>3182</v>
      </c>
      <c r="J96" s="1203" t="s">
        <v>2352</v>
      </c>
      <c r="K96" s="1203" t="s">
        <v>3357</v>
      </c>
      <c r="L96" s="1203"/>
      <c r="M96" s="80">
        <v>0.06</v>
      </c>
      <c r="N96" s="1215" t="s">
        <v>3195</v>
      </c>
      <c r="O96" s="81" t="s">
        <v>1386</v>
      </c>
      <c r="P96" s="305">
        <v>2140</v>
      </c>
      <c r="Q96" s="136">
        <v>2355</v>
      </c>
      <c r="R96" s="101"/>
      <c r="S96" s="52"/>
      <c r="T96" s="52"/>
      <c r="U96" s="53"/>
      <c r="W96" s="52"/>
      <c r="X96" s="52"/>
      <c r="Y96" s="52"/>
    </row>
    <row r="97" spans="1:25" s="386" customFormat="1" ht="81" customHeight="1">
      <c r="A97" s="1198" t="s">
        <v>3358</v>
      </c>
      <c r="B97" s="1195"/>
      <c r="C97" s="1195">
        <v>45</v>
      </c>
      <c r="D97" s="2215"/>
      <c r="E97" s="2215"/>
      <c r="F97" s="1203" t="s">
        <v>3192</v>
      </c>
      <c r="G97" s="1203" t="s">
        <v>3180</v>
      </c>
      <c r="H97" s="1203" t="s">
        <v>3181</v>
      </c>
      <c r="I97" s="1203" t="s">
        <v>3182</v>
      </c>
      <c r="J97" s="1203" t="s">
        <v>2352</v>
      </c>
      <c r="K97" s="1203" t="s">
        <v>3359</v>
      </c>
      <c r="L97" s="1203"/>
      <c r="M97" s="80">
        <v>0.09</v>
      </c>
      <c r="N97" s="1215" t="s">
        <v>3195</v>
      </c>
      <c r="O97" s="81" t="s">
        <v>1386</v>
      </c>
      <c r="P97" s="305">
        <v>2650</v>
      </c>
      <c r="Q97" s="136">
        <v>2915</v>
      </c>
      <c r="R97" s="101"/>
      <c r="S97" s="52"/>
      <c r="T97" s="52"/>
      <c r="U97" s="53"/>
      <c r="W97" s="52"/>
      <c r="X97" s="52"/>
      <c r="Y97" s="52"/>
    </row>
    <row r="98" spans="1:25" s="386" customFormat="1" ht="80.25" customHeight="1">
      <c r="A98" s="1198" t="s">
        <v>3360</v>
      </c>
      <c r="B98" s="1195"/>
      <c r="C98" s="1195">
        <v>25</v>
      </c>
      <c r="D98" s="2215"/>
      <c r="E98" s="2215"/>
      <c r="F98" s="1203" t="s">
        <v>3192</v>
      </c>
      <c r="G98" s="1203" t="s">
        <v>3180</v>
      </c>
      <c r="H98" s="1203" t="s">
        <v>3181</v>
      </c>
      <c r="I98" s="1203" t="s">
        <v>3182</v>
      </c>
      <c r="J98" s="1203" t="s">
        <v>2352</v>
      </c>
      <c r="K98" s="1203" t="s">
        <v>3361</v>
      </c>
      <c r="L98" s="1203"/>
      <c r="M98" s="1203">
        <v>0.06</v>
      </c>
      <c r="N98" s="1215" t="s">
        <v>3195</v>
      </c>
      <c r="O98" s="81" t="s">
        <v>1386</v>
      </c>
      <c r="P98" s="305">
        <v>1895</v>
      </c>
      <c r="Q98" s="82">
        <v>2080</v>
      </c>
      <c r="R98" s="101"/>
      <c r="S98" s="52"/>
      <c r="T98" s="52"/>
      <c r="U98" s="53"/>
      <c r="W98" s="52"/>
      <c r="X98" s="52"/>
      <c r="Y98" s="52"/>
    </row>
    <row r="99" spans="1:25" s="386" customFormat="1" ht="79.5" customHeight="1">
      <c r="A99" s="1198" t="s">
        <v>3362</v>
      </c>
      <c r="B99" s="1195"/>
      <c r="C99" s="1195">
        <v>45</v>
      </c>
      <c r="D99" s="2215"/>
      <c r="E99" s="2215"/>
      <c r="F99" s="1203" t="s">
        <v>3192</v>
      </c>
      <c r="G99" s="1203" t="s">
        <v>3180</v>
      </c>
      <c r="H99" s="1203" t="s">
        <v>3181</v>
      </c>
      <c r="I99" s="1203" t="s">
        <v>3182</v>
      </c>
      <c r="J99" s="1203" t="s">
        <v>2352</v>
      </c>
      <c r="K99" s="1203" t="s">
        <v>3363</v>
      </c>
      <c r="L99" s="1204"/>
      <c r="M99" s="103">
        <v>0.09</v>
      </c>
      <c r="N99" s="1215" t="s">
        <v>3195</v>
      </c>
      <c r="O99" s="81" t="s">
        <v>1386</v>
      </c>
      <c r="P99" s="689">
        <v>2345</v>
      </c>
      <c r="Q99" s="613">
        <v>2575</v>
      </c>
      <c r="R99" s="101"/>
      <c r="S99" s="52"/>
      <c r="T99" s="52"/>
      <c r="U99" s="53"/>
      <c r="W99" s="52"/>
      <c r="X99" s="52"/>
      <c r="Y99" s="52"/>
    </row>
    <row r="100" spans="1:25" s="386" customFormat="1" ht="79.5" customHeight="1">
      <c r="A100" s="1198" t="s">
        <v>1941</v>
      </c>
      <c r="B100" s="79"/>
      <c r="C100" s="79">
        <v>30</v>
      </c>
      <c r="D100" s="376"/>
      <c r="E100" s="2215" t="s">
        <v>3364</v>
      </c>
      <c r="F100" s="80" t="s">
        <v>3365</v>
      </c>
      <c r="G100" s="80" t="s">
        <v>3180</v>
      </c>
      <c r="H100" s="80" t="s">
        <v>3181</v>
      </c>
      <c r="I100" s="80" t="s">
        <v>3366</v>
      </c>
      <c r="J100" s="80" t="s">
        <v>2352</v>
      </c>
      <c r="K100" s="80" t="s">
        <v>3367</v>
      </c>
      <c r="L100" s="80">
        <v>11</v>
      </c>
      <c r="M100" s="80">
        <v>0.03</v>
      </c>
      <c r="N100" s="1215" t="s">
        <v>3195</v>
      </c>
      <c r="O100" s="81" t="s">
        <v>1386</v>
      </c>
      <c r="P100" s="305">
        <v>6060</v>
      </c>
      <c r="Q100" s="82">
        <v>6660</v>
      </c>
      <c r="R100" s="101"/>
      <c r="S100" s="52"/>
      <c r="T100" s="52"/>
      <c r="U100" s="53"/>
      <c r="V100" s="388"/>
      <c r="W100" s="52"/>
      <c r="X100" s="52"/>
      <c r="Y100" s="52"/>
    </row>
    <row r="101" spans="1:25" s="386" customFormat="1" ht="79.5" customHeight="1">
      <c r="A101" s="1198" t="s">
        <v>3368</v>
      </c>
      <c r="B101" s="79"/>
      <c r="C101" s="79">
        <v>30</v>
      </c>
      <c r="D101" s="376"/>
      <c r="E101" s="2215"/>
      <c r="F101" s="80" t="s">
        <v>3365</v>
      </c>
      <c r="G101" s="80" t="s">
        <v>3180</v>
      </c>
      <c r="H101" s="80" t="s">
        <v>3181</v>
      </c>
      <c r="I101" s="80" t="s">
        <v>3366</v>
      </c>
      <c r="J101" s="80" t="s">
        <v>2352</v>
      </c>
      <c r="K101" s="80" t="s">
        <v>3367</v>
      </c>
      <c r="L101" s="99">
        <v>11</v>
      </c>
      <c r="M101" s="80">
        <v>0.03</v>
      </c>
      <c r="N101" s="1215" t="s">
        <v>3195</v>
      </c>
      <c r="O101" s="81" t="s">
        <v>1386</v>
      </c>
      <c r="P101" s="308">
        <v>6060</v>
      </c>
      <c r="Q101" s="290">
        <v>6660</v>
      </c>
      <c r="R101" s="101"/>
      <c r="S101" s="52"/>
      <c r="T101" s="52"/>
      <c r="U101" s="53"/>
      <c r="V101" s="388"/>
      <c r="W101" s="52"/>
      <c r="X101" s="52"/>
      <c r="Y101" s="52"/>
    </row>
    <row r="102" spans="1:25" s="386" customFormat="1" ht="12" customHeight="1">
      <c r="A102" s="2169" t="s">
        <v>3369</v>
      </c>
      <c r="B102" s="2169"/>
      <c r="C102" s="2169"/>
      <c r="D102" s="2169"/>
      <c r="E102" s="2169"/>
      <c r="F102" s="2169"/>
      <c r="G102" s="2169"/>
      <c r="H102" s="2169"/>
      <c r="I102" s="2169"/>
      <c r="J102" s="2169"/>
      <c r="K102" s="2169"/>
      <c r="L102" s="2169"/>
      <c r="M102" s="2169"/>
      <c r="N102" s="2169"/>
      <c r="O102" s="2169"/>
      <c r="P102" s="2169"/>
      <c r="Q102" s="2169"/>
      <c r="R102" s="52"/>
      <c r="S102" s="52"/>
      <c r="T102" s="52"/>
      <c r="W102" s="52"/>
      <c r="X102" s="52"/>
      <c r="Y102" s="52"/>
    </row>
    <row r="103" spans="1:25" s="386" customFormat="1" ht="68.25" customHeight="1">
      <c r="A103" s="1197" t="s">
        <v>3370</v>
      </c>
      <c r="B103" s="1193"/>
      <c r="C103" s="1193">
        <v>20</v>
      </c>
      <c r="D103" s="2245" t="s">
        <v>607</v>
      </c>
      <c r="E103" s="2359" t="s">
        <v>3371</v>
      </c>
      <c r="F103" s="2360" t="s">
        <v>3372</v>
      </c>
      <c r="G103" s="1204" t="s">
        <v>3279</v>
      </c>
      <c r="H103" s="1204" t="s">
        <v>3181</v>
      </c>
      <c r="I103" s="1204" t="s">
        <v>3308</v>
      </c>
      <c r="J103" s="1200" t="s">
        <v>2352</v>
      </c>
      <c r="K103" s="1204" t="s">
        <v>3373</v>
      </c>
      <c r="L103" s="1200">
        <v>3</v>
      </c>
      <c r="M103" s="1200">
        <f>0.3*0.3*0.5</f>
        <v>4.4999999999999998E-2</v>
      </c>
      <c r="N103" s="1214" t="s">
        <v>3187</v>
      </c>
      <c r="O103" s="1226" t="s">
        <v>1396</v>
      </c>
      <c r="P103" s="1214">
        <v>1310</v>
      </c>
      <c r="Q103" s="514">
        <v>1460</v>
      </c>
      <c r="R103" s="101"/>
      <c r="S103" s="52"/>
      <c r="T103" s="52"/>
      <c r="U103" s="53"/>
      <c r="W103" s="52"/>
      <c r="X103" s="52"/>
      <c r="Y103" s="52"/>
    </row>
    <row r="104" spans="1:25" s="386" customFormat="1" ht="68.25" customHeight="1">
      <c r="A104" s="1171" t="s">
        <v>3374</v>
      </c>
      <c r="B104" s="1227"/>
      <c r="C104" s="1153">
        <v>20</v>
      </c>
      <c r="D104" s="2245"/>
      <c r="E104" s="2359"/>
      <c r="F104" s="2360"/>
      <c r="G104" s="1155" t="s">
        <v>3375</v>
      </c>
      <c r="H104" s="1218" t="s">
        <v>3181</v>
      </c>
      <c r="I104" s="1218" t="s">
        <v>3308</v>
      </c>
      <c r="J104" s="1218" t="s">
        <v>2352</v>
      </c>
      <c r="K104" s="1218" t="s">
        <v>3373</v>
      </c>
      <c r="L104" s="1155"/>
      <c r="M104" s="1155">
        <f>0.3*0.3*0.5</f>
        <v>4.4999999999999998E-2</v>
      </c>
      <c r="N104" s="1156" t="s">
        <v>3187</v>
      </c>
      <c r="O104" s="1169" t="s">
        <v>1396</v>
      </c>
      <c r="P104" s="1156">
        <v>1455</v>
      </c>
      <c r="Q104" s="1228">
        <v>1620</v>
      </c>
      <c r="R104" s="101"/>
      <c r="S104" s="52"/>
      <c r="T104" s="52"/>
      <c r="U104" s="53"/>
      <c r="W104" s="52"/>
      <c r="X104" s="52"/>
      <c r="Y104" s="52"/>
    </row>
    <row r="105" spans="1:25" s="386" customFormat="1" ht="68.25" customHeight="1">
      <c r="A105" s="1197" t="s">
        <v>3376</v>
      </c>
      <c r="B105" s="1193"/>
      <c r="C105" s="1193">
        <v>25</v>
      </c>
      <c r="D105" s="2245"/>
      <c r="E105" s="2359"/>
      <c r="F105" s="2360"/>
      <c r="G105" s="1203" t="s">
        <v>3279</v>
      </c>
      <c r="H105" s="1203" t="s">
        <v>3181</v>
      </c>
      <c r="I105" s="1203" t="s">
        <v>3308</v>
      </c>
      <c r="J105" s="1203" t="s">
        <v>2352</v>
      </c>
      <c r="K105" s="1200" t="s">
        <v>3377</v>
      </c>
      <c r="L105" s="1200">
        <v>3.3</v>
      </c>
      <c r="M105" s="1200">
        <v>5.3999999999999999E-2</v>
      </c>
      <c r="N105" s="1213" t="s">
        <v>3187</v>
      </c>
      <c r="O105" s="1169" t="s">
        <v>1396</v>
      </c>
      <c r="P105" s="1214">
        <v>1465</v>
      </c>
      <c r="Q105" s="514">
        <v>1635</v>
      </c>
      <c r="R105" s="101"/>
      <c r="S105" s="52"/>
      <c r="T105" s="52"/>
      <c r="U105" s="53"/>
      <c r="W105" s="52"/>
      <c r="X105" s="52"/>
      <c r="Y105" s="52"/>
    </row>
    <row r="106" spans="1:25" s="386" customFormat="1" ht="68.25" customHeight="1">
      <c r="A106" s="1171" t="s">
        <v>3378</v>
      </c>
      <c r="B106" s="1227"/>
      <c r="C106" s="1227">
        <v>25</v>
      </c>
      <c r="D106" s="2245"/>
      <c r="E106" s="2359"/>
      <c r="F106" s="2360"/>
      <c r="G106" s="1155" t="s">
        <v>3375</v>
      </c>
      <c r="H106" s="1218" t="s">
        <v>3181</v>
      </c>
      <c r="I106" s="1218" t="s">
        <v>3308</v>
      </c>
      <c r="J106" s="1218" t="s">
        <v>2352</v>
      </c>
      <c r="K106" s="1155" t="s">
        <v>3377</v>
      </c>
      <c r="L106" s="1155"/>
      <c r="M106" s="1155">
        <v>5.3999999999999999E-2</v>
      </c>
      <c r="N106" s="1151" t="s">
        <v>3187</v>
      </c>
      <c r="O106" s="1169" t="s">
        <v>1396</v>
      </c>
      <c r="P106" s="1156">
        <v>1600</v>
      </c>
      <c r="Q106" s="1228">
        <v>1785</v>
      </c>
      <c r="R106" s="101"/>
      <c r="S106" s="52"/>
      <c r="T106" s="52"/>
      <c r="U106" s="53"/>
      <c r="W106" s="52"/>
      <c r="X106" s="52"/>
      <c r="Y106" s="52"/>
    </row>
    <row r="107" spans="1:25" s="386" customFormat="1" ht="68.25" customHeight="1">
      <c r="A107" s="1197" t="s">
        <v>3379</v>
      </c>
      <c r="B107" s="1193"/>
      <c r="C107" s="1193">
        <v>30</v>
      </c>
      <c r="D107" s="2245"/>
      <c r="E107" s="2359"/>
      <c r="F107" s="2360"/>
      <c r="G107" s="1200" t="s">
        <v>3279</v>
      </c>
      <c r="H107" s="1203" t="s">
        <v>3181</v>
      </c>
      <c r="I107" s="1203" t="s">
        <v>3308</v>
      </c>
      <c r="J107" s="1203" t="s">
        <v>2352</v>
      </c>
      <c r="K107" s="1200" t="s">
        <v>3380</v>
      </c>
      <c r="L107" s="1200">
        <v>4.5999999999999996</v>
      </c>
      <c r="M107" s="1200">
        <v>5.8000000000000003E-2</v>
      </c>
      <c r="N107" s="1215" t="s">
        <v>3187</v>
      </c>
      <c r="O107" s="1169" t="s">
        <v>1396</v>
      </c>
      <c r="P107" s="1214">
        <v>1720</v>
      </c>
      <c r="Q107" s="514">
        <v>1920</v>
      </c>
      <c r="R107" s="101"/>
      <c r="S107" s="52"/>
      <c r="T107" s="52"/>
      <c r="U107" s="53"/>
      <c r="W107" s="52"/>
      <c r="X107" s="52"/>
      <c r="Y107" s="52"/>
    </row>
    <row r="108" spans="1:25" s="386" customFormat="1" ht="68.25" customHeight="1">
      <c r="A108" s="1229" t="s">
        <v>3381</v>
      </c>
      <c r="B108" s="1230"/>
      <c r="C108" s="1230">
        <v>30</v>
      </c>
      <c r="D108" s="2245"/>
      <c r="E108" s="2359"/>
      <c r="F108" s="2360"/>
      <c r="G108" s="1231" t="s">
        <v>3375</v>
      </c>
      <c r="H108" s="1232" t="s">
        <v>3181</v>
      </c>
      <c r="I108" s="1232" t="s">
        <v>3308</v>
      </c>
      <c r="J108" s="1231" t="s">
        <v>2352</v>
      </c>
      <c r="K108" s="1232" t="s">
        <v>3380</v>
      </c>
      <c r="L108" s="1232"/>
      <c r="M108" s="1232">
        <v>5.8000000000000003E-2</v>
      </c>
      <c r="N108" s="1233" t="s">
        <v>3187</v>
      </c>
      <c r="O108" s="1234" t="s">
        <v>1396</v>
      </c>
      <c r="P108" s="1235">
        <v>1855</v>
      </c>
      <c r="Q108" s="1236">
        <v>2070</v>
      </c>
      <c r="R108" s="101"/>
      <c r="S108" s="52"/>
      <c r="T108" s="52"/>
      <c r="U108" s="53"/>
      <c r="W108" s="52"/>
      <c r="X108" s="52"/>
      <c r="Y108" s="52"/>
    </row>
    <row r="109" spans="1:25" s="386" customFormat="1" ht="12" customHeight="1">
      <c r="A109" s="2169" t="s">
        <v>3382</v>
      </c>
      <c r="B109" s="2169"/>
      <c r="C109" s="2169"/>
      <c r="D109" s="2169"/>
      <c r="E109" s="2169"/>
      <c r="F109" s="2169"/>
      <c r="G109" s="2169"/>
      <c r="H109" s="2169"/>
      <c r="I109" s="2169"/>
      <c r="J109" s="2169"/>
      <c r="K109" s="2169"/>
      <c r="L109" s="2169"/>
      <c r="M109" s="2169"/>
      <c r="N109" s="2169"/>
      <c r="O109" s="2169"/>
      <c r="P109" s="2169"/>
      <c r="Q109" s="2169"/>
      <c r="R109" s="52"/>
      <c r="S109" s="52"/>
      <c r="T109" s="52"/>
      <c r="W109" s="52"/>
      <c r="X109" s="52"/>
      <c r="Y109" s="52"/>
    </row>
    <row r="110" spans="1:25" s="386" customFormat="1" ht="68.25" customHeight="1">
      <c r="A110" s="1212" t="s">
        <v>3383</v>
      </c>
      <c r="B110" s="1193"/>
      <c r="C110" s="1194">
        <v>20</v>
      </c>
      <c r="D110" s="2192" t="s">
        <v>3384</v>
      </c>
      <c r="E110" s="2176" t="s">
        <v>3371</v>
      </c>
      <c r="F110" s="2319" t="s">
        <v>3372</v>
      </c>
      <c r="G110" s="1200" t="s">
        <v>3279</v>
      </c>
      <c r="H110" s="1204" t="s">
        <v>3181</v>
      </c>
      <c r="I110" s="1204" t="s">
        <v>3308</v>
      </c>
      <c r="J110" s="1202" t="s">
        <v>2352</v>
      </c>
      <c r="K110" s="1200" t="s">
        <v>3385</v>
      </c>
      <c r="L110" s="1200">
        <v>4.45</v>
      </c>
      <c r="M110" s="1200">
        <v>0.08</v>
      </c>
      <c r="N110" s="1213" t="s">
        <v>3187</v>
      </c>
      <c r="O110" s="1237" t="s">
        <v>1396</v>
      </c>
      <c r="P110" s="1214">
        <v>1550</v>
      </c>
      <c r="Q110" s="514">
        <v>1730</v>
      </c>
      <c r="R110" s="101"/>
      <c r="S110" s="52"/>
      <c r="T110" s="52"/>
      <c r="U110" s="53"/>
      <c r="W110" s="52"/>
      <c r="X110" s="52"/>
      <c r="Y110" s="52"/>
    </row>
    <row r="111" spans="1:25" s="386" customFormat="1" ht="68.25" customHeight="1">
      <c r="A111" s="1197" t="s">
        <v>3386</v>
      </c>
      <c r="B111" s="1193"/>
      <c r="C111" s="1195">
        <v>20</v>
      </c>
      <c r="D111" s="2192"/>
      <c r="E111" s="2176"/>
      <c r="F111" s="2319"/>
      <c r="G111" s="1200" t="s">
        <v>3375</v>
      </c>
      <c r="H111" s="1203" t="s">
        <v>3181</v>
      </c>
      <c r="I111" s="1203" t="s">
        <v>3308</v>
      </c>
      <c r="J111" s="1200" t="s">
        <v>2352</v>
      </c>
      <c r="K111" s="1200" t="s">
        <v>3385</v>
      </c>
      <c r="L111" s="1200"/>
      <c r="M111" s="1200">
        <v>0.08</v>
      </c>
      <c r="N111" s="1215" t="s">
        <v>3187</v>
      </c>
      <c r="O111" s="1169" t="s">
        <v>1396</v>
      </c>
      <c r="P111" s="1214">
        <v>1685</v>
      </c>
      <c r="Q111" s="514">
        <v>1880</v>
      </c>
      <c r="R111" s="101"/>
      <c r="S111" s="52"/>
      <c r="T111" s="52"/>
      <c r="U111" s="53"/>
      <c r="W111" s="52"/>
      <c r="X111" s="52"/>
      <c r="Y111" s="52"/>
    </row>
    <row r="112" spans="1:25" s="386" customFormat="1" ht="68.25" customHeight="1">
      <c r="A112" s="1197" t="s">
        <v>3387</v>
      </c>
      <c r="B112" s="1193"/>
      <c r="C112" s="1193">
        <v>25</v>
      </c>
      <c r="D112" s="2192"/>
      <c r="E112" s="2176"/>
      <c r="F112" s="2319"/>
      <c r="G112" s="1200" t="s">
        <v>3279</v>
      </c>
      <c r="H112" s="1203" t="s">
        <v>3181</v>
      </c>
      <c r="I112" s="1203" t="s">
        <v>3308</v>
      </c>
      <c r="J112" s="1203" t="s">
        <v>2352</v>
      </c>
      <c r="K112" s="1200" t="s">
        <v>3385</v>
      </c>
      <c r="L112" s="1200">
        <v>4.8</v>
      </c>
      <c r="M112" s="1200">
        <v>0.08</v>
      </c>
      <c r="N112" s="1215" t="s">
        <v>3187</v>
      </c>
      <c r="O112" s="1169" t="s">
        <v>1396</v>
      </c>
      <c r="P112" s="1214">
        <v>1710</v>
      </c>
      <c r="Q112" s="514">
        <v>1905</v>
      </c>
      <c r="R112" s="101"/>
      <c r="S112" s="52"/>
      <c r="T112" s="52"/>
      <c r="U112" s="53"/>
      <c r="W112" s="52"/>
      <c r="X112" s="52"/>
      <c r="Y112" s="52"/>
    </row>
    <row r="113" spans="1:25" s="386" customFormat="1" ht="68.25" customHeight="1">
      <c r="A113" s="1197" t="s">
        <v>3388</v>
      </c>
      <c r="B113" s="1193"/>
      <c r="C113" s="1193">
        <v>25</v>
      </c>
      <c r="D113" s="2192"/>
      <c r="E113" s="2176"/>
      <c r="F113" s="2319"/>
      <c r="G113" s="1200" t="s">
        <v>3375</v>
      </c>
      <c r="H113" s="1203" t="s">
        <v>3181</v>
      </c>
      <c r="I113" s="1203" t="s">
        <v>3308</v>
      </c>
      <c r="J113" s="1203" t="s">
        <v>2352</v>
      </c>
      <c r="K113" s="1200" t="s">
        <v>3385</v>
      </c>
      <c r="L113" s="1200">
        <v>5</v>
      </c>
      <c r="M113" s="1200">
        <v>0.08</v>
      </c>
      <c r="N113" s="1215" t="s">
        <v>3187</v>
      </c>
      <c r="O113" s="1169" t="s">
        <v>1396</v>
      </c>
      <c r="P113" s="1214">
        <v>1840</v>
      </c>
      <c r="Q113" s="514">
        <v>2055</v>
      </c>
      <c r="R113" s="101"/>
      <c r="S113" s="52"/>
      <c r="T113" s="52"/>
      <c r="U113" s="53"/>
      <c r="W113" s="52"/>
      <c r="X113" s="52"/>
      <c r="Y113" s="52"/>
    </row>
    <row r="114" spans="1:25" s="386" customFormat="1" ht="68.25" customHeight="1">
      <c r="A114" s="1197" t="s">
        <v>3389</v>
      </c>
      <c r="B114" s="1193"/>
      <c r="C114" s="1193">
        <v>30</v>
      </c>
      <c r="D114" s="2192"/>
      <c r="E114" s="2176"/>
      <c r="F114" s="2319"/>
      <c r="G114" s="1200" t="s">
        <v>3279</v>
      </c>
      <c r="H114" s="1203" t="s">
        <v>3181</v>
      </c>
      <c r="I114" s="1203" t="s">
        <v>3308</v>
      </c>
      <c r="J114" s="1203" t="s">
        <v>2352</v>
      </c>
      <c r="K114" s="1200" t="s">
        <v>3385</v>
      </c>
      <c r="L114" s="1200">
        <v>5.0999999999999996</v>
      </c>
      <c r="M114" s="1200">
        <v>0.08</v>
      </c>
      <c r="N114" s="1215" t="s">
        <v>3187</v>
      </c>
      <c r="O114" s="1169" t="s">
        <v>1396</v>
      </c>
      <c r="P114" s="1214">
        <v>1880</v>
      </c>
      <c r="Q114" s="514">
        <v>2095</v>
      </c>
      <c r="R114" s="101"/>
      <c r="S114" s="52"/>
      <c r="T114" s="52"/>
      <c r="U114" s="53"/>
      <c r="W114" s="52"/>
      <c r="X114" s="52"/>
      <c r="Y114" s="52"/>
    </row>
    <row r="115" spans="1:25" s="386" customFormat="1" ht="68.25" customHeight="1">
      <c r="A115" s="1197" t="s">
        <v>3390</v>
      </c>
      <c r="B115" s="1193"/>
      <c r="C115" s="1193">
        <v>30</v>
      </c>
      <c r="D115" s="2192"/>
      <c r="E115" s="2176"/>
      <c r="F115" s="2319"/>
      <c r="G115" s="1200" t="s">
        <v>3375</v>
      </c>
      <c r="H115" s="1204" t="s">
        <v>3181</v>
      </c>
      <c r="I115" s="1200" t="s">
        <v>3308</v>
      </c>
      <c r="J115" s="448" t="s">
        <v>2352</v>
      </c>
      <c r="K115" s="1200" t="s">
        <v>3385</v>
      </c>
      <c r="L115" s="1200"/>
      <c r="M115" s="1200">
        <v>0.08</v>
      </c>
      <c r="N115" s="1215" t="s">
        <v>3187</v>
      </c>
      <c r="O115" s="1169" t="s">
        <v>1396</v>
      </c>
      <c r="P115" s="1214">
        <v>2010</v>
      </c>
      <c r="Q115" s="514">
        <v>2245</v>
      </c>
      <c r="R115" s="101"/>
      <c r="S115" s="52"/>
      <c r="T115" s="52"/>
      <c r="U115" s="53"/>
      <c r="W115" s="52"/>
      <c r="X115" s="52"/>
      <c r="Y115" s="52"/>
    </row>
    <row r="116" spans="1:25" s="386" customFormat="1" ht="12" customHeight="1">
      <c r="A116" s="2169" t="s">
        <v>3391</v>
      </c>
      <c r="B116" s="2169"/>
      <c r="C116" s="2169"/>
      <c r="D116" s="2169"/>
      <c r="E116" s="2169"/>
      <c r="F116" s="2169"/>
      <c r="G116" s="2169"/>
      <c r="H116" s="2169"/>
      <c r="I116" s="2169"/>
      <c r="J116" s="2169"/>
      <c r="K116" s="2169"/>
      <c r="L116" s="2169"/>
      <c r="M116" s="2169"/>
      <c r="N116" s="2169"/>
      <c r="O116" s="2169"/>
      <c r="P116" s="2169"/>
      <c r="Q116" s="2169"/>
      <c r="R116" s="52"/>
      <c r="S116" s="52"/>
      <c r="T116" s="52"/>
      <c r="W116" s="52"/>
      <c r="X116" s="52"/>
      <c r="Y116" s="52"/>
    </row>
    <row r="117" spans="1:25" s="386" customFormat="1" ht="77.25" customHeight="1">
      <c r="A117" s="1197" t="s">
        <v>3392</v>
      </c>
      <c r="B117" s="1193"/>
      <c r="C117" s="1193">
        <v>20</v>
      </c>
      <c r="D117" s="2192" t="s">
        <v>3384</v>
      </c>
      <c r="E117" s="2170" t="s">
        <v>3371</v>
      </c>
      <c r="F117" s="2266" t="s">
        <v>3372</v>
      </c>
      <c r="G117" s="1200" t="s">
        <v>3279</v>
      </c>
      <c r="H117" s="1211" t="s">
        <v>3181</v>
      </c>
      <c r="I117" s="1200" t="s">
        <v>3193</v>
      </c>
      <c r="J117" s="1200" t="s">
        <v>2352</v>
      </c>
      <c r="K117" s="1200" t="s">
        <v>3395</v>
      </c>
      <c r="L117" s="1200">
        <v>3.7</v>
      </c>
      <c r="M117" s="1200">
        <v>5.8000000000000003E-2</v>
      </c>
      <c r="N117" s="1215" t="s">
        <v>3187</v>
      </c>
      <c r="O117" s="1169" t="s">
        <v>1396</v>
      </c>
      <c r="P117" s="1214">
        <v>1400</v>
      </c>
      <c r="Q117" s="514">
        <v>1560</v>
      </c>
      <c r="R117" s="101"/>
      <c r="S117" s="52"/>
      <c r="T117" s="52"/>
      <c r="U117" s="53"/>
      <c r="W117" s="52"/>
      <c r="X117" s="52"/>
      <c r="Y117" s="52"/>
    </row>
    <row r="118" spans="1:25" s="386" customFormat="1" ht="77.25" customHeight="1">
      <c r="A118" s="1197" t="s">
        <v>3393</v>
      </c>
      <c r="B118" s="1193"/>
      <c r="C118" s="1195">
        <v>20</v>
      </c>
      <c r="D118" s="2192"/>
      <c r="E118" s="2170"/>
      <c r="F118" s="2266"/>
      <c r="G118" s="1200" t="s">
        <v>3375</v>
      </c>
      <c r="H118" s="1211" t="s">
        <v>3181</v>
      </c>
      <c r="I118" s="1203" t="s">
        <v>3193</v>
      </c>
      <c r="J118" s="1203" t="s">
        <v>2352</v>
      </c>
      <c r="K118" s="1200" t="s">
        <v>3395</v>
      </c>
      <c r="L118" s="1200"/>
      <c r="M118" s="1200">
        <v>5.8000000000000003E-2</v>
      </c>
      <c r="N118" s="1215" t="s">
        <v>3187</v>
      </c>
      <c r="O118" s="1169" t="s">
        <v>1396</v>
      </c>
      <c r="P118" s="1214">
        <v>1535</v>
      </c>
      <c r="Q118" s="514">
        <v>1710</v>
      </c>
      <c r="R118" s="101"/>
      <c r="S118" s="52"/>
      <c r="T118" s="52"/>
      <c r="U118" s="53"/>
      <c r="W118" s="52"/>
      <c r="X118" s="52"/>
      <c r="Y118" s="52"/>
    </row>
    <row r="119" spans="1:25" s="386" customFormat="1" ht="77.25" customHeight="1">
      <c r="A119" s="1197" t="s">
        <v>3394</v>
      </c>
      <c r="B119" s="1195"/>
      <c r="C119" s="1193">
        <v>25</v>
      </c>
      <c r="D119" s="2192"/>
      <c r="E119" s="2170"/>
      <c r="F119" s="2266"/>
      <c r="G119" s="1200" t="s">
        <v>3279</v>
      </c>
      <c r="H119" s="1211" t="s">
        <v>3181</v>
      </c>
      <c r="I119" s="1203" t="s">
        <v>3193</v>
      </c>
      <c r="J119" s="1200" t="s">
        <v>2352</v>
      </c>
      <c r="K119" s="1200" t="s">
        <v>3395</v>
      </c>
      <c r="L119" s="1203">
        <v>3.9</v>
      </c>
      <c r="M119" s="1203">
        <v>5.8000000000000003E-2</v>
      </c>
      <c r="N119" s="1215" t="s">
        <v>3187</v>
      </c>
      <c r="O119" s="1169" t="s">
        <v>1396</v>
      </c>
      <c r="P119" s="1215">
        <v>1575</v>
      </c>
      <c r="Q119" s="204">
        <v>1760</v>
      </c>
      <c r="R119" s="101"/>
      <c r="S119" s="52"/>
      <c r="T119" s="52"/>
      <c r="U119" s="53"/>
      <c r="W119" s="52"/>
      <c r="X119" s="52"/>
      <c r="Y119" s="52"/>
    </row>
    <row r="120" spans="1:25" s="386" customFormat="1" ht="77.25" customHeight="1">
      <c r="A120" s="1197" t="s">
        <v>3396</v>
      </c>
      <c r="B120" s="1195"/>
      <c r="C120" s="1193">
        <v>25</v>
      </c>
      <c r="D120" s="2192"/>
      <c r="E120" s="2170"/>
      <c r="F120" s="2266"/>
      <c r="G120" s="1200" t="s">
        <v>3375</v>
      </c>
      <c r="H120" s="1211" t="s">
        <v>3181</v>
      </c>
      <c r="I120" s="1203" t="s">
        <v>3193</v>
      </c>
      <c r="J120" s="1203" t="s">
        <v>2352</v>
      </c>
      <c r="K120" s="1200" t="s">
        <v>3395</v>
      </c>
      <c r="L120" s="1203">
        <v>3.6</v>
      </c>
      <c r="M120" s="1203">
        <v>5.8000000000000003E-2</v>
      </c>
      <c r="N120" s="1215" t="s">
        <v>3187</v>
      </c>
      <c r="O120" s="1169" t="s">
        <v>1396</v>
      </c>
      <c r="P120" s="1215">
        <v>1710</v>
      </c>
      <c r="Q120" s="204">
        <v>1905</v>
      </c>
      <c r="R120" s="101"/>
      <c r="S120" s="52"/>
      <c r="T120" s="52"/>
      <c r="U120" s="53"/>
      <c r="W120" s="52"/>
      <c r="X120" s="52"/>
      <c r="Y120" s="52"/>
    </row>
    <row r="121" spans="1:25" s="386" customFormat="1" ht="77.25" customHeight="1">
      <c r="A121" s="1197" t="s">
        <v>3397</v>
      </c>
      <c r="B121" s="1195"/>
      <c r="C121" s="1193">
        <v>30</v>
      </c>
      <c r="D121" s="2192"/>
      <c r="E121" s="2170"/>
      <c r="F121" s="2266"/>
      <c r="G121" s="1200" t="s">
        <v>3279</v>
      </c>
      <c r="H121" s="1211" t="s">
        <v>3181</v>
      </c>
      <c r="I121" s="1203" t="s">
        <v>3193</v>
      </c>
      <c r="J121" s="1200" t="s">
        <v>2352</v>
      </c>
      <c r="K121" s="1200" t="s">
        <v>3395</v>
      </c>
      <c r="L121" s="1203"/>
      <c r="M121" s="1200">
        <v>5.8000000000000003E-2</v>
      </c>
      <c r="N121" s="1215" t="s">
        <v>3187</v>
      </c>
      <c r="O121" s="1169" t="s">
        <v>1396</v>
      </c>
      <c r="P121" s="1215">
        <v>1880</v>
      </c>
      <c r="Q121" s="204">
        <v>2095</v>
      </c>
      <c r="R121" s="101"/>
      <c r="S121" s="52"/>
      <c r="T121" s="52"/>
      <c r="U121" s="53"/>
      <c r="W121" s="52"/>
      <c r="X121" s="52"/>
      <c r="Y121" s="52"/>
    </row>
    <row r="122" spans="1:25" s="386" customFormat="1" ht="77.25" customHeight="1">
      <c r="A122" s="1197" t="s">
        <v>3398</v>
      </c>
      <c r="B122" s="1206"/>
      <c r="C122" s="1193">
        <v>30</v>
      </c>
      <c r="D122" s="2192"/>
      <c r="E122" s="2170"/>
      <c r="F122" s="2266"/>
      <c r="G122" s="1207" t="s">
        <v>3375</v>
      </c>
      <c r="H122" s="624" t="s">
        <v>3181</v>
      </c>
      <c r="I122" s="1207" t="s">
        <v>3193</v>
      </c>
      <c r="J122" s="1207" t="s">
        <v>2352</v>
      </c>
      <c r="K122" s="1200" t="s">
        <v>3395</v>
      </c>
      <c r="L122" s="1201"/>
      <c r="M122" s="1200">
        <v>5.8000000000000003E-2</v>
      </c>
      <c r="N122" s="1215" t="s">
        <v>3187</v>
      </c>
      <c r="O122" s="1169" t="s">
        <v>1396</v>
      </c>
      <c r="P122" s="1219">
        <v>2010</v>
      </c>
      <c r="Q122" s="613">
        <v>2245</v>
      </c>
      <c r="R122" s="101"/>
      <c r="S122" s="52"/>
      <c r="T122" s="52"/>
      <c r="U122" s="53"/>
      <c r="W122" s="52"/>
      <c r="X122" s="52"/>
      <c r="Y122" s="52"/>
    </row>
    <row r="123" spans="1:25" s="386" customFormat="1" ht="12" customHeight="1">
      <c r="A123" s="2169" t="s">
        <v>3399</v>
      </c>
      <c r="B123" s="2169"/>
      <c r="C123" s="2169"/>
      <c r="D123" s="2169"/>
      <c r="E123" s="2169"/>
      <c r="F123" s="2169"/>
      <c r="G123" s="2169"/>
      <c r="H123" s="2169"/>
      <c r="I123" s="2169"/>
      <c r="J123" s="2169"/>
      <c r="K123" s="2169"/>
      <c r="L123" s="2169"/>
      <c r="M123" s="2169"/>
      <c r="N123" s="2169"/>
      <c r="O123" s="2169"/>
      <c r="P123" s="2169"/>
      <c r="Q123" s="2169"/>
      <c r="R123" s="52"/>
      <c r="S123" s="52"/>
      <c r="T123" s="52"/>
      <c r="U123" s="53"/>
      <c r="W123" s="52"/>
      <c r="X123" s="52"/>
      <c r="Y123" s="52"/>
    </row>
    <row r="124" spans="1:25" s="386" customFormat="1" ht="79.5" customHeight="1">
      <c r="A124" s="692" t="s">
        <v>3400</v>
      </c>
      <c r="B124" s="620"/>
      <c r="C124" s="606">
        <v>19</v>
      </c>
      <c r="D124" s="2192" t="s">
        <v>607</v>
      </c>
      <c r="E124" s="2192" t="s">
        <v>3178</v>
      </c>
      <c r="F124" s="318" t="s">
        <v>3272</v>
      </c>
      <c r="G124" s="318" t="s">
        <v>1674</v>
      </c>
      <c r="H124" s="318" t="s">
        <v>3181</v>
      </c>
      <c r="I124" s="318" t="s">
        <v>3182</v>
      </c>
      <c r="J124" s="318" t="s">
        <v>2352</v>
      </c>
      <c r="K124" s="318" t="s">
        <v>3401</v>
      </c>
      <c r="L124" s="318">
        <v>3.4</v>
      </c>
      <c r="M124" s="318">
        <v>4.3999999999999997E-2</v>
      </c>
      <c r="N124" s="702" t="s">
        <v>3195</v>
      </c>
      <c r="O124" s="702"/>
      <c r="P124" s="702">
        <v>1015</v>
      </c>
      <c r="Q124" s="398">
        <v>1135</v>
      </c>
      <c r="R124" s="101"/>
      <c r="S124" s="52"/>
      <c r="T124" s="52"/>
      <c r="U124" s="53"/>
      <c r="W124" s="52"/>
      <c r="X124" s="52"/>
      <c r="Y124" s="52"/>
    </row>
    <row r="125" spans="1:25" s="386" customFormat="1" ht="80.25" customHeight="1">
      <c r="A125" s="1238" t="s">
        <v>3402</v>
      </c>
      <c r="B125" s="1209"/>
      <c r="C125" s="98">
        <v>20</v>
      </c>
      <c r="D125" s="2192"/>
      <c r="E125" s="2192"/>
      <c r="F125" s="80" t="s">
        <v>3272</v>
      </c>
      <c r="G125" s="80" t="s">
        <v>3180</v>
      </c>
      <c r="H125" s="80" t="s">
        <v>3181</v>
      </c>
      <c r="I125" s="80" t="s">
        <v>3193</v>
      </c>
      <c r="J125" s="80" t="s">
        <v>2352</v>
      </c>
      <c r="K125" s="80" t="s">
        <v>3403</v>
      </c>
      <c r="L125" s="80">
        <v>3.5</v>
      </c>
      <c r="M125" s="80">
        <v>0.05</v>
      </c>
      <c r="N125" s="1215" t="s">
        <v>3195</v>
      </c>
      <c r="O125" s="81" t="s">
        <v>1386</v>
      </c>
      <c r="P125" s="305">
        <v>1080</v>
      </c>
      <c r="Q125" s="613">
        <v>1205</v>
      </c>
      <c r="R125" s="101"/>
      <c r="S125" s="52"/>
      <c r="T125" s="52"/>
      <c r="U125" s="53"/>
      <c r="W125" s="52"/>
      <c r="X125" s="52"/>
      <c r="Y125" s="52"/>
    </row>
    <row r="126" spans="1:25" s="386" customFormat="1" ht="77.25" customHeight="1">
      <c r="A126" s="1224" t="s">
        <v>3404</v>
      </c>
      <c r="B126" s="1209"/>
      <c r="C126" s="98">
        <v>25</v>
      </c>
      <c r="D126" s="2192"/>
      <c r="E126" s="2192"/>
      <c r="F126" s="80" t="s">
        <v>3272</v>
      </c>
      <c r="G126" s="80" t="s">
        <v>3180</v>
      </c>
      <c r="H126" s="80" t="s">
        <v>3181</v>
      </c>
      <c r="I126" s="80" t="s">
        <v>3182</v>
      </c>
      <c r="J126" s="80" t="s">
        <v>2352</v>
      </c>
      <c r="K126" s="80" t="s">
        <v>3405</v>
      </c>
      <c r="L126" s="80">
        <v>3.4</v>
      </c>
      <c r="M126" s="80">
        <v>4.8000000000000001E-2</v>
      </c>
      <c r="N126" s="1215" t="s">
        <v>3195</v>
      </c>
      <c r="O126" s="81" t="s">
        <v>1386</v>
      </c>
      <c r="P126" s="305">
        <v>1160</v>
      </c>
      <c r="Q126" s="82">
        <v>1295</v>
      </c>
      <c r="R126" s="101"/>
      <c r="S126" s="52"/>
      <c r="T126" s="52"/>
      <c r="U126" s="53"/>
      <c r="W126" s="52"/>
      <c r="X126" s="52"/>
      <c r="Y126" s="52"/>
    </row>
    <row r="127" spans="1:25" s="386" customFormat="1" ht="79.5" customHeight="1">
      <c r="A127" s="1224" t="s">
        <v>3406</v>
      </c>
      <c r="B127" s="1209"/>
      <c r="C127" s="98">
        <v>30</v>
      </c>
      <c r="D127" s="2192"/>
      <c r="E127" s="2192"/>
      <c r="F127" s="80" t="s">
        <v>3272</v>
      </c>
      <c r="G127" s="80" t="s">
        <v>3180</v>
      </c>
      <c r="H127" s="80" t="s">
        <v>3181</v>
      </c>
      <c r="I127" s="80" t="s">
        <v>3193</v>
      </c>
      <c r="J127" s="80" t="s">
        <v>2352</v>
      </c>
      <c r="K127" s="80" t="s">
        <v>3407</v>
      </c>
      <c r="L127" s="80">
        <v>3.9</v>
      </c>
      <c r="M127" s="80">
        <v>7.0000000000000007E-2</v>
      </c>
      <c r="N127" s="1215" t="s">
        <v>3195</v>
      </c>
      <c r="O127" s="81" t="s">
        <v>1386</v>
      </c>
      <c r="P127" s="305">
        <v>1215</v>
      </c>
      <c r="Q127" s="613">
        <v>1355</v>
      </c>
      <c r="R127" s="101"/>
      <c r="S127" s="52"/>
      <c r="T127" s="52"/>
      <c r="U127" s="53"/>
      <c r="W127" s="52"/>
      <c r="X127" s="52"/>
      <c r="Y127" s="52"/>
    </row>
    <row r="128" spans="1:25" s="386" customFormat="1" ht="80.25" customHeight="1">
      <c r="A128" s="1224" t="s">
        <v>3408</v>
      </c>
      <c r="B128" s="1209"/>
      <c r="C128" s="98">
        <v>20</v>
      </c>
      <c r="D128" s="2192"/>
      <c r="E128" s="2192"/>
      <c r="F128" s="80" t="s">
        <v>3272</v>
      </c>
      <c r="G128" s="80" t="s">
        <v>3180</v>
      </c>
      <c r="H128" s="80" t="s">
        <v>3181</v>
      </c>
      <c r="I128" s="80" t="s">
        <v>3193</v>
      </c>
      <c r="J128" s="80" t="s">
        <v>2352</v>
      </c>
      <c r="K128" s="80" t="s">
        <v>3409</v>
      </c>
      <c r="L128" s="80">
        <v>5</v>
      </c>
      <c r="M128" s="80">
        <v>7.0000000000000007E-2</v>
      </c>
      <c r="N128" s="1215" t="s">
        <v>3195</v>
      </c>
      <c r="O128" s="81" t="s">
        <v>1386</v>
      </c>
      <c r="P128" s="305">
        <v>1660</v>
      </c>
      <c r="Q128" s="136">
        <v>1825</v>
      </c>
      <c r="R128" s="101"/>
      <c r="S128" s="52"/>
      <c r="T128" s="52"/>
      <c r="U128" s="53"/>
      <c r="W128" s="52"/>
      <c r="X128" s="52"/>
      <c r="Y128" s="52"/>
    </row>
    <row r="129" spans="1:25" s="386" customFormat="1" ht="79.5" customHeight="1">
      <c r="A129" s="1238" t="s">
        <v>3410</v>
      </c>
      <c r="B129" s="196"/>
      <c r="C129" s="79">
        <v>20</v>
      </c>
      <c r="D129" s="2192"/>
      <c r="E129" s="2192"/>
      <c r="F129" s="80" t="s">
        <v>3272</v>
      </c>
      <c r="G129" s="80" t="s">
        <v>1674</v>
      </c>
      <c r="H129" s="80" t="s">
        <v>3181</v>
      </c>
      <c r="I129" s="80" t="s">
        <v>3193</v>
      </c>
      <c r="J129" s="80" t="s">
        <v>606</v>
      </c>
      <c r="K129" s="80" t="s">
        <v>3411</v>
      </c>
      <c r="L129" s="80">
        <v>5</v>
      </c>
      <c r="M129" s="80">
        <v>0.08</v>
      </c>
      <c r="N129" s="1215" t="s">
        <v>3195</v>
      </c>
      <c r="O129" s="81" t="s">
        <v>1386</v>
      </c>
      <c r="P129" s="305">
        <v>1825</v>
      </c>
      <c r="Q129" s="82">
        <v>2005</v>
      </c>
      <c r="R129" s="101"/>
      <c r="S129" s="52"/>
      <c r="T129" s="52"/>
      <c r="U129" s="53"/>
      <c r="W129" s="52"/>
      <c r="X129" s="52"/>
      <c r="Y129" s="52"/>
    </row>
    <row r="130" spans="1:25" s="386" customFormat="1" ht="79.5" customHeight="1">
      <c r="A130" s="1238" t="s">
        <v>3412</v>
      </c>
      <c r="B130" s="1210"/>
      <c r="C130" s="133">
        <v>20</v>
      </c>
      <c r="D130" s="2192"/>
      <c r="E130" s="2192"/>
      <c r="F130" s="80" t="s">
        <v>3272</v>
      </c>
      <c r="G130" s="80" t="s">
        <v>1674</v>
      </c>
      <c r="H130" s="80" t="s">
        <v>3181</v>
      </c>
      <c r="I130" s="80" t="s">
        <v>3193</v>
      </c>
      <c r="J130" s="80" t="s">
        <v>2352</v>
      </c>
      <c r="K130" s="80" t="s">
        <v>3413</v>
      </c>
      <c r="L130" s="80">
        <v>3.4</v>
      </c>
      <c r="M130" s="80">
        <v>6.0999999999999999E-2</v>
      </c>
      <c r="N130" s="1215" t="s">
        <v>3195</v>
      </c>
      <c r="O130" s="81" t="s">
        <v>1386</v>
      </c>
      <c r="P130" s="305">
        <v>1265</v>
      </c>
      <c r="Q130" s="514">
        <v>1390</v>
      </c>
      <c r="R130" s="101"/>
      <c r="S130" s="52"/>
      <c r="T130" s="52"/>
      <c r="U130" s="53"/>
      <c r="W130" s="52"/>
      <c r="X130" s="52"/>
      <c r="Y130" s="52"/>
    </row>
    <row r="131" spans="1:25" s="386" customFormat="1" ht="79.5" customHeight="1">
      <c r="A131" s="1238" t="s">
        <v>3414</v>
      </c>
      <c r="B131" s="1210"/>
      <c r="C131" s="133">
        <v>20</v>
      </c>
      <c r="D131" s="2192"/>
      <c r="E131" s="2192"/>
      <c r="F131" s="80" t="s">
        <v>3272</v>
      </c>
      <c r="G131" s="80" t="s">
        <v>1674</v>
      </c>
      <c r="H131" s="80" t="s">
        <v>3181</v>
      </c>
      <c r="I131" s="80" t="s">
        <v>3193</v>
      </c>
      <c r="J131" s="80" t="s">
        <v>2352</v>
      </c>
      <c r="K131" s="80" t="s">
        <v>3415</v>
      </c>
      <c r="L131" s="80">
        <v>5</v>
      </c>
      <c r="M131" s="80">
        <v>7.8E-2</v>
      </c>
      <c r="N131" s="1215" t="s">
        <v>3195</v>
      </c>
      <c r="O131" s="81" t="s">
        <v>1386</v>
      </c>
      <c r="P131" s="305">
        <v>1625</v>
      </c>
      <c r="Q131" s="514">
        <v>1785</v>
      </c>
      <c r="R131" s="101"/>
      <c r="S131" s="52"/>
      <c r="T131" s="52"/>
      <c r="U131" s="53"/>
      <c r="W131" s="52"/>
      <c r="X131" s="52"/>
      <c r="Y131" s="52"/>
    </row>
    <row r="132" spans="1:25" s="386" customFormat="1" ht="12">
      <c r="A132" s="2175" t="s">
        <v>3416</v>
      </c>
      <c r="B132" s="2175"/>
      <c r="C132" s="2175"/>
      <c r="D132" s="2175"/>
      <c r="E132" s="2175"/>
      <c r="F132" s="2175"/>
      <c r="G132" s="2175"/>
      <c r="H132" s="2175"/>
      <c r="I132" s="2175"/>
      <c r="J132" s="2175"/>
      <c r="K132" s="2175"/>
      <c r="L132" s="2175"/>
      <c r="M132" s="2175"/>
      <c r="N132" s="2175"/>
      <c r="O132" s="2175"/>
      <c r="P132" s="2175"/>
      <c r="Q132" s="2175"/>
      <c r="R132" s="52"/>
      <c r="S132" s="52"/>
      <c r="T132" s="52"/>
      <c r="U132" s="53"/>
      <c r="W132" s="52"/>
      <c r="X132" s="52"/>
      <c r="Y132" s="52"/>
    </row>
    <row r="133" spans="1:25" s="386" customFormat="1" ht="79.5" customHeight="1">
      <c r="A133" s="692" t="s">
        <v>3417</v>
      </c>
      <c r="B133" s="381"/>
      <c r="C133" s="325"/>
      <c r="D133" s="325"/>
      <c r="E133" s="95"/>
      <c r="F133" s="675"/>
      <c r="G133" s="675" t="s">
        <v>3279</v>
      </c>
      <c r="H133" s="94" t="s">
        <v>3181</v>
      </c>
      <c r="I133" s="675" t="s">
        <v>3280</v>
      </c>
      <c r="J133" s="397" t="s">
        <v>2352</v>
      </c>
      <c r="K133" s="95" t="s">
        <v>3418</v>
      </c>
      <c r="L133" s="95"/>
      <c r="M133" s="95">
        <f>0.7*0.3*0.3</f>
        <v>6.3E-2</v>
      </c>
      <c r="N133" s="696"/>
      <c r="O133" s="696"/>
      <c r="P133" s="696">
        <v>9395</v>
      </c>
      <c r="Q133" s="694">
        <v>10330</v>
      </c>
      <c r="R133" s="101"/>
      <c r="S133" s="52"/>
      <c r="T133" s="52"/>
      <c r="U133" s="53"/>
      <c r="W133" s="52"/>
      <c r="X133" s="52"/>
      <c r="Y133" s="52"/>
    </row>
    <row r="134" spans="1:25" s="386" customFormat="1" ht="79.5" customHeight="1">
      <c r="A134" s="692" t="s">
        <v>3419</v>
      </c>
      <c r="B134" s="381"/>
      <c r="C134" s="325"/>
      <c r="D134" s="325"/>
      <c r="E134" s="95"/>
      <c r="F134" s="675"/>
      <c r="G134" s="675" t="s">
        <v>3241</v>
      </c>
      <c r="H134" s="94" t="s">
        <v>3181</v>
      </c>
      <c r="I134" s="675" t="s">
        <v>3280</v>
      </c>
      <c r="J134" s="318" t="s">
        <v>2352</v>
      </c>
      <c r="K134" s="95"/>
      <c r="L134" s="95"/>
      <c r="M134" s="95"/>
      <c r="N134" s="696"/>
      <c r="O134" s="696"/>
      <c r="P134" s="696">
        <v>11205</v>
      </c>
      <c r="Q134" s="694">
        <v>12320</v>
      </c>
      <c r="R134" s="101"/>
      <c r="S134" s="52"/>
      <c r="T134" s="52"/>
      <c r="U134" s="53"/>
      <c r="W134" s="52"/>
      <c r="X134" s="52"/>
      <c r="Y134" s="52"/>
    </row>
    <row r="135" spans="1:25" s="386" customFormat="1" ht="96">
      <c r="A135" s="184" t="s">
        <v>3420</v>
      </c>
      <c r="B135" s="416"/>
      <c r="C135" s="416">
        <v>50</v>
      </c>
      <c r="D135" s="416"/>
      <c r="E135" s="446" t="s">
        <v>3421</v>
      </c>
      <c r="F135" s="446" t="s">
        <v>3192</v>
      </c>
      <c r="G135" s="453" t="s">
        <v>3241</v>
      </c>
      <c r="H135" s="453" t="s">
        <v>3181</v>
      </c>
      <c r="I135" s="446" t="s">
        <v>3313</v>
      </c>
      <c r="J135" s="80" t="s">
        <v>2352</v>
      </c>
      <c r="K135" s="437" t="s">
        <v>3422</v>
      </c>
      <c r="L135" s="446">
        <v>23</v>
      </c>
      <c r="M135" s="446">
        <v>0.15</v>
      </c>
      <c r="N135" s="446" t="s">
        <v>2821</v>
      </c>
      <c r="O135" s="653" t="s">
        <v>327</v>
      </c>
      <c r="P135" s="703">
        <v>18225</v>
      </c>
      <c r="Q135" s="82">
        <v>20335</v>
      </c>
      <c r="R135" s="101"/>
      <c r="S135" s="52"/>
      <c r="T135" s="52"/>
      <c r="U135" s="53"/>
      <c r="W135" s="52"/>
      <c r="X135" s="52"/>
      <c r="Y135" s="52"/>
    </row>
    <row r="136" spans="1:25" s="386" customFormat="1" ht="115.5" customHeight="1">
      <c r="A136" s="207" t="s">
        <v>3423</v>
      </c>
      <c r="B136" s="287"/>
      <c r="C136" s="287"/>
      <c r="D136" s="287"/>
      <c r="E136" s="704"/>
      <c r="F136" s="704" t="s">
        <v>3424</v>
      </c>
      <c r="G136" s="624" t="s">
        <v>3241</v>
      </c>
      <c r="H136" s="624" t="s">
        <v>3181</v>
      </c>
      <c r="I136" s="704" t="s">
        <v>3313</v>
      </c>
      <c r="J136" s="288" t="s">
        <v>2352</v>
      </c>
      <c r="K136" s="704" t="s">
        <v>3425</v>
      </c>
      <c r="L136" s="704">
        <v>12</v>
      </c>
      <c r="M136" s="704">
        <v>0.05</v>
      </c>
      <c r="N136" s="705" t="s">
        <v>2850</v>
      </c>
      <c r="O136" s="706" t="s">
        <v>3426</v>
      </c>
      <c r="P136" s="705">
        <v>17665</v>
      </c>
      <c r="Q136" s="290">
        <v>19045</v>
      </c>
      <c r="R136" s="101"/>
      <c r="S136" s="52"/>
      <c r="T136" s="52"/>
      <c r="U136" s="53"/>
      <c r="V136" s="388"/>
      <c r="W136" s="52"/>
      <c r="X136" s="52"/>
      <c r="Y136" s="52"/>
    </row>
    <row r="137" spans="1:25" s="386" customFormat="1" ht="12">
      <c r="A137" s="2175" t="s">
        <v>3427</v>
      </c>
      <c r="B137" s="2175"/>
      <c r="C137" s="2175"/>
      <c r="D137" s="2175"/>
      <c r="E137" s="2175"/>
      <c r="F137" s="2175"/>
      <c r="G137" s="2175"/>
      <c r="H137" s="2175"/>
      <c r="I137" s="2175"/>
      <c r="J137" s="2175"/>
      <c r="K137" s="2175"/>
      <c r="L137" s="2175"/>
      <c r="M137" s="2175"/>
      <c r="N137" s="2175"/>
      <c r="O137" s="2175"/>
      <c r="P137" s="2175"/>
      <c r="Q137" s="2175"/>
      <c r="R137" s="101"/>
      <c r="S137" s="52"/>
      <c r="T137" s="52"/>
      <c r="U137" s="53"/>
      <c r="W137" s="52"/>
      <c r="X137" s="52"/>
      <c r="Y137" s="52"/>
    </row>
    <row r="138" spans="1:25" s="386" customFormat="1" ht="91.5" customHeight="1">
      <c r="A138" s="394" t="s">
        <v>3428</v>
      </c>
      <c r="B138" s="396"/>
      <c r="C138" s="707">
        <v>35</v>
      </c>
      <c r="D138" s="2358" t="s">
        <v>3429</v>
      </c>
      <c r="E138" s="397"/>
      <c r="F138" s="708" t="s">
        <v>3430</v>
      </c>
      <c r="G138" s="672" t="s">
        <v>3241</v>
      </c>
      <c r="H138" s="672" t="s">
        <v>3181</v>
      </c>
      <c r="I138" s="404" t="s">
        <v>3313</v>
      </c>
      <c r="J138" s="397" t="s">
        <v>2352</v>
      </c>
      <c r="K138" s="673" t="s">
        <v>3431</v>
      </c>
      <c r="L138" s="673"/>
      <c r="M138" s="656">
        <v>8.6999999999999994E-2</v>
      </c>
      <c r="N138" s="709"/>
      <c r="O138" s="709"/>
      <c r="P138" s="709">
        <v>13115</v>
      </c>
      <c r="Q138" s="674">
        <v>14630</v>
      </c>
      <c r="R138" s="101"/>
      <c r="S138" s="52"/>
      <c r="T138" s="52"/>
      <c r="U138" s="53"/>
      <c r="V138" s="388"/>
      <c r="W138" s="52"/>
      <c r="X138" s="52"/>
      <c r="Y138" s="52"/>
    </row>
    <row r="139" spans="1:25" s="386" customFormat="1" ht="91.5" customHeight="1">
      <c r="A139" s="84" t="s">
        <v>3432</v>
      </c>
      <c r="B139" s="93"/>
      <c r="C139" s="710">
        <v>35</v>
      </c>
      <c r="D139" s="2358"/>
      <c r="E139" s="405"/>
      <c r="F139" s="94" t="s">
        <v>3430</v>
      </c>
      <c r="G139" s="94" t="s">
        <v>3241</v>
      </c>
      <c r="H139" s="94" t="s">
        <v>3181</v>
      </c>
      <c r="I139" s="94" t="s">
        <v>3313</v>
      </c>
      <c r="J139" s="94" t="s">
        <v>2352</v>
      </c>
      <c r="K139" s="499" t="s">
        <v>3433</v>
      </c>
      <c r="L139" s="499"/>
      <c r="M139" s="427">
        <v>0.104</v>
      </c>
      <c r="N139" s="686"/>
      <c r="O139" s="686"/>
      <c r="P139" s="686">
        <v>13115</v>
      </c>
      <c r="Q139" s="711">
        <v>14630</v>
      </c>
      <c r="R139" s="101"/>
      <c r="S139" s="52"/>
      <c r="T139" s="52"/>
      <c r="U139" s="53"/>
      <c r="V139" s="388"/>
      <c r="W139" s="52"/>
      <c r="X139" s="52"/>
      <c r="Y139" s="52"/>
    </row>
    <row r="140" spans="1:25" s="386" customFormat="1" ht="91.5" customHeight="1">
      <c r="A140" s="428" t="s">
        <v>3434</v>
      </c>
      <c r="B140" s="430"/>
      <c r="C140" s="655">
        <v>30</v>
      </c>
      <c r="D140" s="2358"/>
      <c r="E140" s="431"/>
      <c r="F140" s="399" t="s">
        <v>3430</v>
      </c>
      <c r="G140" s="399" t="s">
        <v>3241</v>
      </c>
      <c r="H140" s="399" t="s">
        <v>3181</v>
      </c>
      <c r="I140" s="399" t="s">
        <v>3280</v>
      </c>
      <c r="J140" s="399" t="s">
        <v>2352</v>
      </c>
      <c r="K140" s="677" t="s">
        <v>3435</v>
      </c>
      <c r="L140" s="677"/>
      <c r="M140" s="656">
        <v>0.126</v>
      </c>
      <c r="N140" s="712"/>
      <c r="O140" s="712"/>
      <c r="P140" s="712">
        <v>13980</v>
      </c>
      <c r="Q140" s="678">
        <v>15595</v>
      </c>
      <c r="R140" s="101"/>
      <c r="S140" s="52"/>
      <c r="T140" s="52"/>
      <c r="U140" s="53"/>
      <c r="V140" s="388"/>
      <c r="W140" s="52"/>
      <c r="X140" s="52"/>
      <c r="Y140" s="52"/>
    </row>
    <row r="141" spans="1:25" s="386" customFormat="1" ht="12">
      <c r="A141" s="2175" t="s">
        <v>3436</v>
      </c>
      <c r="B141" s="2175"/>
      <c r="C141" s="2175"/>
      <c r="D141" s="2175"/>
      <c r="E141" s="2175"/>
      <c r="F141" s="2175"/>
      <c r="G141" s="2175"/>
      <c r="H141" s="2175"/>
      <c r="I141" s="2175"/>
      <c r="J141" s="2175"/>
      <c r="K141" s="2175"/>
      <c r="L141" s="2175"/>
      <c r="M141" s="2175"/>
      <c r="N141" s="2175"/>
      <c r="O141" s="2175"/>
      <c r="P141" s="2175"/>
      <c r="Q141" s="2175"/>
      <c r="R141" s="101"/>
      <c r="S141" s="52"/>
      <c r="T141" s="52"/>
      <c r="U141" s="53"/>
      <c r="W141" s="52"/>
      <c r="X141" s="52"/>
      <c r="Y141" s="52"/>
    </row>
    <row r="142" spans="1:25" s="386" customFormat="1" ht="79.5" customHeight="1">
      <c r="A142" s="713" t="s">
        <v>3437</v>
      </c>
      <c r="B142" s="396"/>
      <c r="C142" s="396"/>
      <c r="D142" s="396"/>
      <c r="E142" s="708"/>
      <c r="F142" s="708" t="s">
        <v>3192</v>
      </c>
      <c r="G142" s="673"/>
      <c r="H142" s="673"/>
      <c r="I142" s="673"/>
      <c r="J142" s="708" t="s">
        <v>2352</v>
      </c>
      <c r="K142" s="397" t="s">
        <v>3438</v>
      </c>
      <c r="L142" s="397"/>
      <c r="M142" s="397">
        <v>0.41</v>
      </c>
      <c r="N142" s="709"/>
      <c r="O142" s="397" t="s">
        <v>1386</v>
      </c>
      <c r="P142" s="709">
        <v>6800</v>
      </c>
      <c r="Q142" s="714">
        <v>7475</v>
      </c>
      <c r="R142" s="101"/>
      <c r="S142" s="52"/>
      <c r="T142" s="52"/>
      <c r="U142" s="53"/>
      <c r="W142" s="52"/>
      <c r="X142" s="52"/>
      <c r="Y142" s="52"/>
    </row>
    <row r="143" spans="1:25" s="386" customFormat="1" ht="79.5" customHeight="1">
      <c r="A143" s="507" t="s">
        <v>3439</v>
      </c>
      <c r="B143" s="93"/>
      <c r="C143" s="93"/>
      <c r="D143" s="93"/>
      <c r="E143" s="94"/>
      <c r="F143" s="94" t="s">
        <v>3192</v>
      </c>
      <c r="G143" s="499"/>
      <c r="H143" s="499"/>
      <c r="I143" s="499"/>
      <c r="J143" s="94" t="s">
        <v>2352</v>
      </c>
      <c r="K143" s="94" t="s">
        <v>3438</v>
      </c>
      <c r="L143" s="94"/>
      <c r="M143" s="95">
        <v>0.41</v>
      </c>
      <c r="N143" s="686"/>
      <c r="O143" s="94" t="s">
        <v>1386</v>
      </c>
      <c r="P143" s="686">
        <v>7335</v>
      </c>
      <c r="Q143" s="711">
        <v>8065</v>
      </c>
      <c r="R143" s="101"/>
      <c r="S143" s="52"/>
      <c r="T143" s="52"/>
      <c r="U143" s="53"/>
      <c r="W143" s="52"/>
      <c r="X143" s="52"/>
      <c r="Y143" s="52"/>
    </row>
    <row r="144" spans="1:25" s="386" customFormat="1" ht="79.5" customHeight="1">
      <c r="A144" s="715" t="s">
        <v>3440</v>
      </c>
      <c r="B144" s="716"/>
      <c r="C144" s="716"/>
      <c r="D144" s="716"/>
      <c r="E144" s="94"/>
      <c r="F144" s="94" t="s">
        <v>3192</v>
      </c>
      <c r="G144" s="717"/>
      <c r="H144" s="717"/>
      <c r="I144" s="717"/>
      <c r="J144" s="408" t="s">
        <v>2352</v>
      </c>
      <c r="K144" s="717"/>
      <c r="L144" s="717"/>
      <c r="M144" s="717"/>
      <c r="N144" s="718"/>
      <c r="O144" s="717" t="s">
        <v>1386</v>
      </c>
      <c r="P144" s="718">
        <v>11915</v>
      </c>
      <c r="Q144" s="96">
        <v>13100</v>
      </c>
      <c r="R144" s="101"/>
      <c r="S144" s="52"/>
      <c r="T144" s="52"/>
      <c r="U144" s="53"/>
      <c r="W144" s="52"/>
      <c r="X144" s="52"/>
      <c r="Y144" s="52"/>
    </row>
    <row r="145" spans="1:25" s="386" customFormat="1" ht="79.5" customHeight="1">
      <c r="A145" s="715" t="s">
        <v>3441</v>
      </c>
      <c r="B145" s="716"/>
      <c r="C145" s="716"/>
      <c r="D145" s="716"/>
      <c r="E145" s="94"/>
      <c r="F145" s="94" t="s">
        <v>3192</v>
      </c>
      <c r="G145" s="717"/>
      <c r="H145" s="717"/>
      <c r="I145" s="717"/>
      <c r="J145" s="408" t="s">
        <v>2352</v>
      </c>
      <c r="K145" s="717"/>
      <c r="L145" s="717"/>
      <c r="M145" s="717"/>
      <c r="N145" s="718"/>
      <c r="O145" s="717" t="s">
        <v>1386</v>
      </c>
      <c r="P145" s="718">
        <v>14720</v>
      </c>
      <c r="Q145" s="96">
        <v>16180</v>
      </c>
      <c r="R145" s="101"/>
      <c r="S145" s="52"/>
      <c r="T145" s="52"/>
      <c r="U145" s="53"/>
      <c r="W145" s="52"/>
      <c r="X145" s="52"/>
      <c r="Y145" s="52"/>
    </row>
    <row r="146" spans="1:25" s="386" customFormat="1" ht="79.5" customHeight="1">
      <c r="A146" s="715" t="s">
        <v>3442</v>
      </c>
      <c r="B146" s="716"/>
      <c r="C146" s="716"/>
      <c r="D146" s="716"/>
      <c r="E146" s="94"/>
      <c r="F146" s="94" t="s">
        <v>3192</v>
      </c>
      <c r="G146" s="717"/>
      <c r="H146" s="717"/>
      <c r="I146" s="717"/>
      <c r="J146" s="94" t="s">
        <v>2352</v>
      </c>
      <c r="K146" s="717"/>
      <c r="L146" s="717"/>
      <c r="M146" s="717"/>
      <c r="N146" s="718"/>
      <c r="O146" s="717" t="s">
        <v>1386</v>
      </c>
      <c r="P146" s="718">
        <v>17455</v>
      </c>
      <c r="Q146" s="96">
        <v>19185</v>
      </c>
      <c r="R146" s="101"/>
      <c r="S146" s="52"/>
      <c r="T146" s="52"/>
      <c r="U146" s="53"/>
      <c r="W146" s="52"/>
      <c r="X146" s="52"/>
      <c r="Y146" s="52"/>
    </row>
    <row r="147" spans="1:25" s="386" customFormat="1" ht="79.5" customHeight="1">
      <c r="A147" s="715" t="s">
        <v>3443</v>
      </c>
      <c r="B147" s="716"/>
      <c r="C147" s="716"/>
      <c r="D147" s="716"/>
      <c r="E147" s="94"/>
      <c r="F147" s="94" t="s">
        <v>3192</v>
      </c>
      <c r="G147" s="94"/>
      <c r="H147" s="94"/>
      <c r="I147" s="499"/>
      <c r="J147" s="95" t="s">
        <v>2352</v>
      </c>
      <c r="K147" s="717"/>
      <c r="L147" s="717"/>
      <c r="M147" s="717"/>
      <c r="N147" s="718"/>
      <c r="O147" s="717" t="s">
        <v>1386</v>
      </c>
      <c r="P147" s="718">
        <v>9455</v>
      </c>
      <c r="Q147" s="96">
        <v>10395</v>
      </c>
      <c r="R147" s="101"/>
      <c r="S147" s="52"/>
      <c r="T147" s="52"/>
      <c r="U147" s="53"/>
      <c r="W147" s="52"/>
      <c r="X147" s="52"/>
      <c r="Y147" s="52"/>
    </row>
    <row r="148" spans="1:25" s="386" customFormat="1" ht="79.5" customHeight="1">
      <c r="A148" s="1196" t="s">
        <v>3444</v>
      </c>
      <c r="B148" s="287"/>
      <c r="C148" s="287">
        <v>60</v>
      </c>
      <c r="D148" s="287"/>
      <c r="E148" s="704"/>
      <c r="F148" s="704" t="s">
        <v>3445</v>
      </c>
      <c r="G148" s="704" t="s">
        <v>3241</v>
      </c>
      <c r="H148" s="704" t="s">
        <v>3181</v>
      </c>
      <c r="I148" s="704" t="s">
        <v>3313</v>
      </c>
      <c r="J148" s="288" t="s">
        <v>606</v>
      </c>
      <c r="K148" s="288" t="s">
        <v>3446</v>
      </c>
      <c r="L148" s="704">
        <v>10.5</v>
      </c>
      <c r="M148" s="704">
        <v>0.1</v>
      </c>
      <c r="N148" s="705" t="s">
        <v>3447</v>
      </c>
      <c r="O148" s="706" t="s">
        <v>3448</v>
      </c>
      <c r="P148" s="705">
        <v>12250</v>
      </c>
      <c r="Q148" s="660">
        <v>13135</v>
      </c>
      <c r="R148" s="101"/>
      <c r="S148" s="52"/>
      <c r="T148" s="52"/>
      <c r="U148" s="53"/>
      <c r="V148" s="388"/>
      <c r="W148" s="52"/>
      <c r="X148" s="52"/>
      <c r="Y148" s="52"/>
    </row>
    <row r="149" spans="1:25" ht="299.10000000000002" customHeight="1">
      <c r="A149" s="2217" t="s">
        <v>3449</v>
      </c>
      <c r="B149" s="2217"/>
      <c r="C149" s="2217"/>
      <c r="D149" s="2217"/>
      <c r="E149" s="2217"/>
      <c r="F149" s="2217"/>
      <c r="G149" s="2217"/>
      <c r="H149" s="2217"/>
      <c r="I149" s="2217"/>
      <c r="J149" s="2217"/>
      <c r="K149" s="2217"/>
      <c r="L149" s="2217"/>
      <c r="M149" s="2217"/>
      <c r="N149" s="2217"/>
      <c r="O149" s="2217"/>
      <c r="P149" s="2217"/>
      <c r="Q149" s="2217"/>
      <c r="R149" s="101"/>
      <c r="X149" s="52"/>
      <c r="Y149" s="52"/>
    </row>
  </sheetData>
  <mergeCells count="40">
    <mergeCell ref="A1:B1"/>
    <mergeCell ref="A5:Q5"/>
    <mergeCell ref="A7:A8"/>
    <mergeCell ref="B7:B8"/>
    <mergeCell ref="C7:N7"/>
    <mergeCell ref="O7:O8"/>
    <mergeCell ref="P7:P8"/>
    <mergeCell ref="Q7:Q8"/>
    <mergeCell ref="A9:Q9"/>
    <mergeCell ref="D10:D52"/>
    <mergeCell ref="E10:E18"/>
    <mergeCell ref="E19:E28"/>
    <mergeCell ref="E29:E52"/>
    <mergeCell ref="A54:Q54"/>
    <mergeCell ref="D55:D66"/>
    <mergeCell ref="E55:E66"/>
    <mergeCell ref="A72:Q72"/>
    <mergeCell ref="D73:D99"/>
    <mergeCell ref="E73:E99"/>
    <mergeCell ref="E100:E101"/>
    <mergeCell ref="A102:Q102"/>
    <mergeCell ref="D103:D108"/>
    <mergeCell ref="E103:E108"/>
    <mergeCell ref="F103:F108"/>
    <mergeCell ref="A109:Q109"/>
    <mergeCell ref="D110:D115"/>
    <mergeCell ref="E110:E115"/>
    <mergeCell ref="F110:F115"/>
    <mergeCell ref="A116:Q116"/>
    <mergeCell ref="D117:D122"/>
    <mergeCell ref="E117:E122"/>
    <mergeCell ref="F117:F122"/>
    <mergeCell ref="A123:Q123"/>
    <mergeCell ref="D124:D131"/>
    <mergeCell ref="E124:E131"/>
    <mergeCell ref="A132:Q132"/>
    <mergeCell ref="A137:Q137"/>
    <mergeCell ref="D138:D140"/>
    <mergeCell ref="A141:Q141"/>
    <mergeCell ref="A149:Q149"/>
  </mergeCells>
  <hyperlinks>
    <hyperlink ref="A5" location="Меню!A1" display="УРНЫ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dimension ref="A1:AMJ39"/>
  <sheetViews>
    <sheetView zoomScaleNormal="100" workbookViewId="0">
      <pane ySplit="8" topLeftCell="A9" activePane="bottomLeft" state="frozen"/>
      <selection pane="bottomLeft" activeCell="A5" sqref="A5:S5"/>
    </sheetView>
  </sheetViews>
  <sheetFormatPr defaultColWidth="9.140625" defaultRowHeight="15"/>
  <cols>
    <col min="1" max="1" width="9" style="70" customWidth="1"/>
    <col min="2" max="2" width="18" style="52" customWidth="1"/>
    <col min="3" max="3" width="7" style="52" customWidth="1"/>
    <col min="4" max="4" width="0.140625" style="52" hidden="1" customWidth="1"/>
    <col min="5" max="5" width="6.85546875" style="52" customWidth="1"/>
    <col min="6" max="6" width="7" style="52" customWidth="1"/>
    <col min="7" max="7" width="11.28515625" style="70" customWidth="1"/>
    <col min="8" max="8" width="7.28515625" style="52" hidden="1" customWidth="1"/>
    <col min="9" max="9" width="6.28515625" style="52" customWidth="1"/>
    <col min="10" max="10" width="6.85546875" style="52" customWidth="1"/>
    <col min="11" max="11" width="12.5703125" style="52" customWidth="1"/>
    <col min="12" max="12" width="8.140625" style="52" customWidth="1"/>
    <col min="13" max="13" width="9.5703125" style="52" customWidth="1"/>
    <col min="14" max="14" width="7.85546875" style="52" customWidth="1"/>
    <col min="15" max="17" width="8.42578125" style="52" customWidth="1"/>
    <col min="18" max="18" width="7.140625" style="52" customWidth="1"/>
    <col min="19" max="19" width="7" style="52" customWidth="1"/>
    <col min="20" max="20" width="9.140625" style="52"/>
    <col min="21" max="21" width="10.140625" style="52" customWidth="1"/>
    <col min="22" max="22" width="10.140625" style="1161" customWidth="1"/>
    <col min="23" max="23" width="13.42578125" style="386" customWidth="1"/>
    <col min="24" max="24" width="10" style="388" customWidth="1"/>
    <col min="25" max="25" width="14" style="386" customWidth="1"/>
    <col min="26" max="26" width="13.28515625" style="386" customWidth="1"/>
    <col min="27" max="1024" width="9.140625" style="386"/>
  </cols>
  <sheetData>
    <row r="1" spans="1:27" ht="31.5" customHeight="1">
      <c r="A1" s="2115"/>
      <c r="B1" s="2115"/>
      <c r="G1" s="52"/>
      <c r="Y1" s="52"/>
      <c r="Z1" s="52"/>
      <c r="AA1" s="52"/>
    </row>
    <row r="2" spans="1:27">
      <c r="A2" s="64"/>
      <c r="B2" s="64"/>
      <c r="C2" s="60"/>
      <c r="D2" s="60"/>
      <c r="E2" s="60"/>
      <c r="F2" s="60"/>
      <c r="G2" s="63"/>
      <c r="H2" s="62"/>
      <c r="I2" s="62"/>
      <c r="J2" s="62"/>
      <c r="K2" s="62"/>
      <c r="L2" s="62"/>
      <c r="M2" s="62"/>
      <c r="N2" s="56" t="s">
        <v>131</v>
      </c>
      <c r="O2" s="57" t="s">
        <v>2</v>
      </c>
      <c r="Y2" s="52"/>
      <c r="Z2" s="52"/>
      <c r="AA2" s="52"/>
    </row>
    <row r="3" spans="1:27" ht="15.75" customHeight="1">
      <c r="A3" s="719" t="s">
        <v>4</v>
      </c>
      <c r="B3" s="58" t="s">
        <v>5</v>
      </c>
      <c r="D3" s="60"/>
      <c r="E3" s="60"/>
      <c r="F3" s="60"/>
      <c r="G3" s="63"/>
      <c r="H3" s="62"/>
      <c r="I3" s="62"/>
      <c r="J3" s="62"/>
      <c r="K3" s="62"/>
      <c r="L3" s="62"/>
      <c r="M3" s="62"/>
      <c r="N3" s="56" t="s">
        <v>132</v>
      </c>
      <c r="O3" s="57" t="s">
        <v>7</v>
      </c>
      <c r="S3" s="59"/>
      <c r="Y3" s="52"/>
      <c r="Z3" s="52"/>
      <c r="AA3" s="52"/>
    </row>
    <row r="4" spans="1:27">
      <c r="B4" s="70"/>
      <c r="G4" s="720"/>
      <c r="N4" s="65"/>
      <c r="O4" s="65"/>
      <c r="P4" s="65"/>
      <c r="Q4" s="65"/>
      <c r="R4" s="65"/>
      <c r="S4" s="65"/>
      <c r="Y4" s="52"/>
      <c r="Z4" s="52"/>
      <c r="AA4" s="52"/>
    </row>
    <row r="5" spans="1:27" ht="15" customHeight="1">
      <c r="A5" s="2362" t="s">
        <v>3450</v>
      </c>
      <c r="B5" s="2362"/>
      <c r="C5" s="2362"/>
      <c r="D5" s="2362"/>
      <c r="E5" s="2362"/>
      <c r="F5" s="2362"/>
      <c r="G5" s="2362"/>
      <c r="H5" s="2362"/>
      <c r="I5" s="2362"/>
      <c r="J5" s="2362"/>
      <c r="K5" s="2362"/>
      <c r="L5" s="2362"/>
      <c r="M5" s="2362"/>
      <c r="N5" s="2362"/>
      <c r="O5" s="2362"/>
      <c r="P5" s="2362"/>
      <c r="Q5" s="2362"/>
      <c r="R5" s="2362"/>
      <c r="S5" s="2362"/>
      <c r="Y5" s="52"/>
      <c r="Z5" s="52"/>
      <c r="AA5" s="52"/>
    </row>
    <row r="6" spans="1:27">
      <c r="Y6" s="52"/>
      <c r="Z6" s="52"/>
      <c r="AA6" s="52"/>
    </row>
    <row r="7" spans="1:27" ht="15" customHeight="1">
      <c r="A7" s="2119" t="s">
        <v>134</v>
      </c>
      <c r="B7" s="2117" t="s">
        <v>135</v>
      </c>
      <c r="C7" s="2118" t="s">
        <v>138</v>
      </c>
      <c r="D7" s="2118"/>
      <c r="E7" s="2118"/>
      <c r="F7" s="2118"/>
      <c r="G7" s="2118"/>
      <c r="H7" s="2118"/>
      <c r="I7" s="2118"/>
      <c r="J7" s="2118"/>
      <c r="K7" s="2118"/>
      <c r="L7" s="2118"/>
      <c r="M7" s="2118"/>
      <c r="N7" s="2118"/>
      <c r="O7" s="2118"/>
      <c r="P7" s="2118"/>
      <c r="Q7" s="2120" t="s">
        <v>139</v>
      </c>
      <c r="R7" s="2119" t="s">
        <v>308</v>
      </c>
      <c r="S7" s="2119" t="s">
        <v>141</v>
      </c>
      <c r="Y7" s="388"/>
      <c r="Z7" s="388"/>
      <c r="AA7" s="52"/>
    </row>
    <row r="8" spans="1:27" ht="46.5" customHeight="1">
      <c r="A8" s="2119"/>
      <c r="B8" s="2117"/>
      <c r="C8" s="68" t="s">
        <v>3172</v>
      </c>
      <c r="D8" s="346"/>
      <c r="E8" s="68" t="s">
        <v>598</v>
      </c>
      <c r="F8" s="68" t="s">
        <v>2654</v>
      </c>
      <c r="G8" s="69" t="s">
        <v>3173</v>
      </c>
      <c r="H8" s="68" t="s">
        <v>146</v>
      </c>
      <c r="I8" s="69" t="s">
        <v>3451</v>
      </c>
      <c r="J8" s="68" t="s">
        <v>3452</v>
      </c>
      <c r="K8" s="68" t="s">
        <v>3174</v>
      </c>
      <c r="L8" s="68" t="s">
        <v>3175</v>
      </c>
      <c r="M8" s="69" t="s">
        <v>568</v>
      </c>
      <c r="N8" s="68" t="s">
        <v>146</v>
      </c>
      <c r="O8" s="68" t="s">
        <v>3453</v>
      </c>
      <c r="P8" s="68" t="s">
        <v>2816</v>
      </c>
      <c r="Q8" s="2120"/>
      <c r="R8" s="2119"/>
      <c r="S8" s="2119"/>
      <c r="T8" s="70"/>
      <c r="U8" s="70"/>
      <c r="V8" s="1263"/>
      <c r="W8" s="388"/>
      <c r="Y8" s="721"/>
      <c r="Z8" s="70"/>
      <c r="AA8" s="70"/>
    </row>
    <row r="9" spans="1:27">
      <c r="A9" s="2175" t="s">
        <v>3454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O9" s="2175"/>
      <c r="P9" s="2175"/>
      <c r="Q9" s="2175"/>
      <c r="R9" s="2175"/>
      <c r="S9" s="2175"/>
      <c r="Y9" s="52"/>
      <c r="Z9" s="52"/>
      <c r="AA9" s="52"/>
    </row>
    <row r="10" spans="1:27" ht="101.25" customHeight="1">
      <c r="A10" s="75" t="s">
        <v>3455</v>
      </c>
      <c r="B10" s="75"/>
      <c r="C10" s="75">
        <v>25</v>
      </c>
      <c r="D10" s="75"/>
      <c r="E10" s="2192" t="s">
        <v>607</v>
      </c>
      <c r="F10" s="2196" t="s">
        <v>3456</v>
      </c>
      <c r="G10" s="2202" t="s">
        <v>3457</v>
      </c>
      <c r="H10" s="75"/>
      <c r="I10" s="2192" t="s">
        <v>3241</v>
      </c>
      <c r="J10" s="2176" t="s">
        <v>3181</v>
      </c>
      <c r="K10" s="2202" t="s">
        <v>3458</v>
      </c>
      <c r="L10" s="2202" t="s">
        <v>2352</v>
      </c>
      <c r="M10" s="75" t="s">
        <v>3459</v>
      </c>
      <c r="N10" s="75">
        <v>4.8</v>
      </c>
      <c r="O10" s="75">
        <v>0.08</v>
      </c>
      <c r="P10" s="75" t="s">
        <v>3195</v>
      </c>
      <c r="Q10" s="76" t="s">
        <v>575</v>
      </c>
      <c r="R10" s="75">
        <v>1770</v>
      </c>
      <c r="S10" s="77">
        <v>1945</v>
      </c>
      <c r="W10" s="53"/>
      <c r="Y10" s="52"/>
      <c r="Z10" s="52"/>
      <c r="AA10" s="52"/>
    </row>
    <row r="11" spans="1:27" ht="101.25" customHeight="1">
      <c r="A11" s="75" t="s">
        <v>3460</v>
      </c>
      <c r="B11" s="75"/>
      <c r="C11" s="75">
        <v>25</v>
      </c>
      <c r="D11" s="75"/>
      <c r="E11" s="2192"/>
      <c r="F11" s="2192"/>
      <c r="G11" s="2202"/>
      <c r="H11" s="75"/>
      <c r="I11" s="2192"/>
      <c r="J11" s="2176"/>
      <c r="K11" s="2176"/>
      <c r="L11" s="2176"/>
      <c r="M11" s="75" t="s">
        <v>3461</v>
      </c>
      <c r="N11" s="75">
        <v>4.5</v>
      </c>
      <c r="O11" s="75">
        <v>0.06</v>
      </c>
      <c r="P11" s="75" t="s">
        <v>3195</v>
      </c>
      <c r="Q11" s="76" t="s">
        <v>575</v>
      </c>
      <c r="R11" s="75">
        <v>1835</v>
      </c>
      <c r="S11" s="102">
        <v>2020</v>
      </c>
      <c r="W11" s="53"/>
      <c r="Y11" s="52"/>
      <c r="Z11" s="52"/>
      <c r="AA11" s="52"/>
    </row>
    <row r="12" spans="1:27" ht="101.25" customHeight="1">
      <c r="A12" s="80" t="s">
        <v>3462</v>
      </c>
      <c r="B12" s="80"/>
      <c r="C12" s="80">
        <v>25</v>
      </c>
      <c r="D12" s="80"/>
      <c r="E12" s="2192"/>
      <c r="F12" s="2192"/>
      <c r="G12" s="2361" t="s">
        <v>3463</v>
      </c>
      <c r="H12" s="80"/>
      <c r="I12" s="2192"/>
      <c r="J12" s="2176"/>
      <c r="K12" s="2176"/>
      <c r="L12" s="2176"/>
      <c r="M12" s="80" t="s">
        <v>3464</v>
      </c>
      <c r="N12" s="80">
        <v>8.5</v>
      </c>
      <c r="O12" s="80">
        <v>0.08</v>
      </c>
      <c r="P12" s="80" t="s">
        <v>3195</v>
      </c>
      <c r="Q12" s="81" t="s">
        <v>575</v>
      </c>
      <c r="R12" s="80">
        <v>2765</v>
      </c>
      <c r="S12" s="82">
        <v>3040</v>
      </c>
      <c r="W12" s="53"/>
      <c r="Y12" s="52"/>
      <c r="Z12" s="52"/>
      <c r="AA12" s="52"/>
    </row>
    <row r="13" spans="1:27" ht="101.25" customHeight="1">
      <c r="A13" s="99" t="s">
        <v>3465</v>
      </c>
      <c r="B13" s="99"/>
      <c r="C13" s="99">
        <v>25</v>
      </c>
      <c r="D13" s="99"/>
      <c r="E13" s="2192"/>
      <c r="F13" s="2196"/>
      <c r="G13" s="2361"/>
      <c r="H13" s="99"/>
      <c r="I13" s="2192"/>
      <c r="J13" s="2176"/>
      <c r="K13" s="2202"/>
      <c r="L13" s="2202"/>
      <c r="M13" s="408" t="s">
        <v>3466</v>
      </c>
      <c r="N13" s="408">
        <v>7.7</v>
      </c>
      <c r="O13" s="408">
        <v>0.16</v>
      </c>
      <c r="P13" s="408" t="s">
        <v>3195</v>
      </c>
      <c r="Q13" s="408" t="s">
        <v>575</v>
      </c>
      <c r="R13" s="408">
        <v>3060</v>
      </c>
      <c r="S13" s="413">
        <v>3365</v>
      </c>
      <c r="W13" s="53"/>
      <c r="Y13" s="52"/>
      <c r="Z13" s="52"/>
      <c r="AA13" s="52"/>
    </row>
    <row r="14" spans="1:27" ht="93.75" customHeight="1">
      <c r="A14" s="80" t="s">
        <v>3467</v>
      </c>
      <c r="B14" s="79"/>
      <c r="C14" s="79">
        <v>25</v>
      </c>
      <c r="D14" s="79"/>
      <c r="E14" s="2192"/>
      <c r="F14" s="2171" t="s">
        <v>3468</v>
      </c>
      <c r="G14" s="2259" t="s">
        <v>3469</v>
      </c>
      <c r="H14" s="722"/>
      <c r="I14" s="2192"/>
      <c r="J14" s="2133" t="s">
        <v>3181</v>
      </c>
      <c r="K14" s="80" t="s">
        <v>3458</v>
      </c>
      <c r="L14" s="2133" t="s">
        <v>2352</v>
      </c>
      <c r="M14" s="80" t="s">
        <v>3470</v>
      </c>
      <c r="N14" s="79">
        <v>7.4</v>
      </c>
      <c r="O14" s="79">
        <v>0.1</v>
      </c>
      <c r="P14" s="80" t="s">
        <v>3187</v>
      </c>
      <c r="Q14" s="81" t="s">
        <v>158</v>
      </c>
      <c r="R14" s="80">
        <v>3930</v>
      </c>
      <c r="S14" s="82">
        <v>4320</v>
      </c>
      <c r="W14" s="53"/>
      <c r="Y14" s="52"/>
      <c r="Z14" s="52"/>
      <c r="AA14" s="52"/>
    </row>
    <row r="15" spans="1:27" ht="86.25" customHeight="1">
      <c r="A15" s="80" t="s">
        <v>3471</v>
      </c>
      <c r="B15" s="79"/>
      <c r="C15" s="79">
        <v>32</v>
      </c>
      <c r="D15" s="79"/>
      <c r="E15" s="2192"/>
      <c r="F15" s="2171"/>
      <c r="G15" s="2171"/>
      <c r="H15" s="722"/>
      <c r="I15" s="2192"/>
      <c r="J15" s="2133"/>
      <c r="K15" s="80" t="s">
        <v>3472</v>
      </c>
      <c r="L15" s="2133"/>
      <c r="M15" s="80" t="s">
        <v>3473</v>
      </c>
      <c r="N15" s="79">
        <v>7.2</v>
      </c>
      <c r="O15" s="79">
        <v>0.25</v>
      </c>
      <c r="P15" s="80" t="s">
        <v>3187</v>
      </c>
      <c r="Q15" s="81" t="s">
        <v>158</v>
      </c>
      <c r="R15" s="79">
        <v>5360</v>
      </c>
      <c r="S15" s="313">
        <v>5890</v>
      </c>
      <c r="W15" s="53"/>
      <c r="Y15" s="52"/>
      <c r="Z15" s="52"/>
      <c r="AA15" s="52"/>
    </row>
    <row r="16" spans="1:27" ht="78.75" customHeight="1">
      <c r="A16" s="80" t="s">
        <v>3474</v>
      </c>
      <c r="B16" s="79"/>
      <c r="C16" s="79">
        <v>25</v>
      </c>
      <c r="D16" s="79"/>
      <c r="E16" s="2192"/>
      <c r="F16" s="2171"/>
      <c r="G16" s="2171"/>
      <c r="H16" s="722"/>
      <c r="I16" s="2192"/>
      <c r="J16" s="2133"/>
      <c r="K16" s="80" t="s">
        <v>3458</v>
      </c>
      <c r="L16" s="2133"/>
      <c r="M16" s="80" t="s">
        <v>3475</v>
      </c>
      <c r="N16" s="79">
        <v>5.2</v>
      </c>
      <c r="O16" s="79">
        <v>0.06</v>
      </c>
      <c r="P16" s="80" t="s">
        <v>3187</v>
      </c>
      <c r="Q16" s="81" t="s">
        <v>158</v>
      </c>
      <c r="R16" s="79">
        <v>2715</v>
      </c>
      <c r="S16" s="313">
        <v>2985</v>
      </c>
      <c r="W16" s="53"/>
      <c r="Y16" s="52"/>
      <c r="Z16" s="52"/>
      <c r="AA16" s="52"/>
    </row>
    <row r="17" spans="1:27" ht="90" customHeight="1">
      <c r="A17" s="80" t="s">
        <v>3476</v>
      </c>
      <c r="B17" s="79"/>
      <c r="C17" s="79">
        <v>25</v>
      </c>
      <c r="D17" s="79"/>
      <c r="E17" s="2192"/>
      <c r="F17" s="2171"/>
      <c r="G17" s="2171"/>
      <c r="H17" s="722"/>
      <c r="I17" s="2192"/>
      <c r="J17" s="2133"/>
      <c r="K17" s="80" t="s">
        <v>3458</v>
      </c>
      <c r="L17" s="2133"/>
      <c r="M17" s="80" t="s">
        <v>3477</v>
      </c>
      <c r="N17" s="79">
        <v>5.5</v>
      </c>
      <c r="O17" s="79">
        <v>0.1</v>
      </c>
      <c r="P17" s="80" t="s">
        <v>3187</v>
      </c>
      <c r="Q17" s="81" t="s">
        <v>158</v>
      </c>
      <c r="R17" s="79">
        <v>3410</v>
      </c>
      <c r="S17" s="313">
        <v>3745</v>
      </c>
      <c r="W17" s="53"/>
      <c r="Y17" s="52"/>
      <c r="Z17" s="52"/>
      <c r="AA17" s="52"/>
    </row>
    <row r="18" spans="1:27" ht="87" customHeight="1">
      <c r="A18" s="80" t="s">
        <v>3478</v>
      </c>
      <c r="B18" s="79"/>
      <c r="C18" s="79">
        <v>25</v>
      </c>
      <c r="D18" s="79"/>
      <c r="E18" s="2192"/>
      <c r="F18" s="2171"/>
      <c r="G18" s="2171"/>
      <c r="H18" s="722"/>
      <c r="I18" s="2192"/>
      <c r="J18" s="2133"/>
      <c r="K18" s="80" t="s">
        <v>3458</v>
      </c>
      <c r="L18" s="2133"/>
      <c r="M18" s="80" t="s">
        <v>3479</v>
      </c>
      <c r="N18" s="79">
        <v>5.7</v>
      </c>
      <c r="O18" s="79">
        <v>0.06</v>
      </c>
      <c r="P18" s="80" t="s">
        <v>3187</v>
      </c>
      <c r="Q18" s="81" t="s">
        <v>158</v>
      </c>
      <c r="R18" s="79">
        <v>2910</v>
      </c>
      <c r="S18" s="313">
        <v>3200</v>
      </c>
      <c r="W18" s="1221"/>
      <c r="Y18" s="52"/>
      <c r="Z18" s="52"/>
      <c r="AA18" s="52"/>
    </row>
    <row r="19" spans="1:27" ht="81.75" customHeight="1">
      <c r="A19" s="80" t="s">
        <v>3480</v>
      </c>
      <c r="B19" s="79"/>
      <c r="C19" s="79">
        <v>25</v>
      </c>
      <c r="D19" s="79"/>
      <c r="E19" s="2192"/>
      <c r="F19" s="2171"/>
      <c r="G19" s="2171"/>
      <c r="H19" s="722"/>
      <c r="I19" s="2192"/>
      <c r="J19" s="2133"/>
      <c r="K19" s="80" t="s">
        <v>3458</v>
      </c>
      <c r="L19" s="2133"/>
      <c r="M19" s="80" t="s">
        <v>3481</v>
      </c>
      <c r="N19" s="79">
        <v>6.9</v>
      </c>
      <c r="O19" s="79">
        <v>0.13</v>
      </c>
      <c r="P19" s="80" t="s">
        <v>3187</v>
      </c>
      <c r="Q19" s="81" t="s">
        <v>158</v>
      </c>
      <c r="R19" s="79">
        <v>3590</v>
      </c>
      <c r="S19" s="313">
        <v>3950</v>
      </c>
      <c r="W19" s="1221"/>
      <c r="Y19" s="52"/>
      <c r="Z19" s="52"/>
      <c r="AA19" s="52"/>
    </row>
    <row r="20" spans="1:27" ht="80.25" customHeight="1">
      <c r="A20" s="80" t="s">
        <v>3482</v>
      </c>
      <c r="B20" s="79"/>
      <c r="C20" s="79">
        <v>25</v>
      </c>
      <c r="D20" s="79"/>
      <c r="E20" s="2192"/>
      <c r="F20" s="2171"/>
      <c r="G20" s="2171"/>
      <c r="H20" s="722"/>
      <c r="I20" s="2192"/>
      <c r="J20" s="2133"/>
      <c r="K20" s="80" t="s">
        <v>3458</v>
      </c>
      <c r="L20" s="2133"/>
      <c r="M20" s="80" t="s">
        <v>3483</v>
      </c>
      <c r="N20" s="79">
        <v>9.8000000000000007</v>
      </c>
      <c r="O20" s="79">
        <v>0.12</v>
      </c>
      <c r="P20" s="80" t="s">
        <v>3187</v>
      </c>
      <c r="Q20" s="81" t="s">
        <v>158</v>
      </c>
      <c r="R20" s="79">
        <v>5310</v>
      </c>
      <c r="S20" s="313">
        <v>5835</v>
      </c>
      <c r="W20" s="1221"/>
      <c r="Y20" s="52"/>
      <c r="Z20" s="52"/>
      <c r="AA20" s="52"/>
    </row>
    <row r="21" spans="1:27" ht="90" customHeight="1">
      <c r="A21" s="80" t="s">
        <v>3484</v>
      </c>
      <c r="B21" s="79"/>
      <c r="C21" s="79">
        <v>25</v>
      </c>
      <c r="D21" s="79"/>
      <c r="E21" s="2192"/>
      <c r="F21" s="2171"/>
      <c r="G21" s="2171"/>
      <c r="H21" s="722"/>
      <c r="I21" s="2192"/>
      <c r="J21" s="2133"/>
      <c r="K21" s="80" t="s">
        <v>3458</v>
      </c>
      <c r="L21" s="2133"/>
      <c r="M21" s="80" t="s">
        <v>3485</v>
      </c>
      <c r="N21" s="79">
        <v>7.9</v>
      </c>
      <c r="O21" s="79">
        <v>0.12</v>
      </c>
      <c r="P21" s="80" t="s">
        <v>3187</v>
      </c>
      <c r="Q21" s="81" t="s">
        <v>158</v>
      </c>
      <c r="R21" s="79">
        <v>4550</v>
      </c>
      <c r="S21" s="313">
        <v>5000</v>
      </c>
      <c r="W21" s="1221"/>
      <c r="Y21" s="52"/>
      <c r="Z21" s="52"/>
      <c r="AA21" s="52"/>
    </row>
    <row r="22" spans="1:27" ht="80.25" customHeight="1">
      <c r="A22" s="80" t="s">
        <v>3486</v>
      </c>
      <c r="B22" s="79"/>
      <c r="C22" s="79">
        <v>40</v>
      </c>
      <c r="D22" s="79"/>
      <c r="E22" s="2192"/>
      <c r="F22" s="2171"/>
      <c r="G22" s="2171"/>
      <c r="H22" s="722"/>
      <c r="I22" s="2192"/>
      <c r="J22" s="2133"/>
      <c r="K22" s="80" t="s">
        <v>3458</v>
      </c>
      <c r="L22" s="2133"/>
      <c r="M22" s="80" t="s">
        <v>3487</v>
      </c>
      <c r="N22" s="79">
        <v>5.9</v>
      </c>
      <c r="O22" s="79">
        <v>0.13</v>
      </c>
      <c r="P22" s="80" t="s">
        <v>3187</v>
      </c>
      <c r="Q22" s="81" t="s">
        <v>158</v>
      </c>
      <c r="R22" s="79">
        <v>3225</v>
      </c>
      <c r="S22" s="313">
        <v>3545</v>
      </c>
      <c r="W22" s="1221"/>
      <c r="Y22" s="52"/>
      <c r="Z22" s="52"/>
      <c r="AA22" s="52"/>
    </row>
    <row r="23" spans="1:27" ht="84" customHeight="1">
      <c r="A23" s="80" t="s">
        <v>3488</v>
      </c>
      <c r="B23" s="79"/>
      <c r="C23" s="79">
        <v>34</v>
      </c>
      <c r="D23" s="79"/>
      <c r="E23" s="2192"/>
      <c r="F23" s="2171"/>
      <c r="G23" s="2171"/>
      <c r="H23" s="722"/>
      <c r="I23" s="2192"/>
      <c r="J23" s="2133"/>
      <c r="K23" s="80" t="s">
        <v>3458</v>
      </c>
      <c r="L23" s="2133"/>
      <c r="M23" s="80" t="s">
        <v>3489</v>
      </c>
      <c r="N23" s="79">
        <v>8.3000000000000007</v>
      </c>
      <c r="O23" s="79">
        <v>0.17</v>
      </c>
      <c r="P23" s="80" t="s">
        <v>3187</v>
      </c>
      <c r="Q23" s="81" t="s">
        <v>158</v>
      </c>
      <c r="R23" s="79">
        <v>4155</v>
      </c>
      <c r="S23" s="313">
        <v>4565</v>
      </c>
      <c r="W23" s="53"/>
      <c r="Y23" s="52"/>
      <c r="Z23" s="52"/>
      <c r="AA23" s="52"/>
    </row>
    <row r="24" spans="1:27" ht="87" customHeight="1">
      <c r="A24" s="80" t="s">
        <v>3098</v>
      </c>
      <c r="B24" s="79"/>
      <c r="C24" s="79">
        <v>34</v>
      </c>
      <c r="D24" s="79"/>
      <c r="E24" s="2192"/>
      <c r="F24" s="2171"/>
      <c r="G24" s="2171"/>
      <c r="H24" s="722"/>
      <c r="I24" s="2192"/>
      <c r="J24" s="2133"/>
      <c r="K24" s="80" t="s">
        <v>3458</v>
      </c>
      <c r="L24" s="2133"/>
      <c r="M24" s="80" t="s">
        <v>3490</v>
      </c>
      <c r="N24" s="79">
        <v>7.3</v>
      </c>
      <c r="O24" s="79">
        <v>0.12</v>
      </c>
      <c r="P24" s="80" t="s">
        <v>3187</v>
      </c>
      <c r="Q24" s="81" t="s">
        <v>158</v>
      </c>
      <c r="R24" s="79">
        <v>3525</v>
      </c>
      <c r="S24" s="313">
        <v>3875</v>
      </c>
      <c r="W24" s="53"/>
      <c r="Y24" s="52"/>
      <c r="Z24" s="52"/>
      <c r="AA24" s="52"/>
    </row>
    <row r="25" spans="1:27" ht="84.75" customHeight="1">
      <c r="A25" s="80" t="s">
        <v>3491</v>
      </c>
      <c r="B25" s="79"/>
      <c r="C25" s="79">
        <v>25</v>
      </c>
      <c r="D25" s="79"/>
      <c r="E25" s="2192"/>
      <c r="F25" s="2171"/>
      <c r="G25" s="2171"/>
      <c r="H25" s="722"/>
      <c r="I25" s="2192"/>
      <c r="J25" s="2133"/>
      <c r="K25" s="80" t="s">
        <v>3458</v>
      </c>
      <c r="L25" s="2133"/>
      <c r="M25" s="80" t="s">
        <v>3492</v>
      </c>
      <c r="N25" s="79">
        <v>9.4</v>
      </c>
      <c r="O25" s="79">
        <v>0.1</v>
      </c>
      <c r="P25" s="80" t="s">
        <v>3187</v>
      </c>
      <c r="Q25" s="81" t="s">
        <v>158</v>
      </c>
      <c r="R25" s="79">
        <v>5295</v>
      </c>
      <c r="S25" s="313">
        <v>5820</v>
      </c>
      <c r="W25" s="53"/>
      <c r="Y25" s="52"/>
      <c r="Z25" s="52"/>
      <c r="AA25" s="52"/>
    </row>
    <row r="26" spans="1:27" ht="84.75" customHeight="1">
      <c r="A26" s="80" t="s">
        <v>3493</v>
      </c>
      <c r="B26" s="79"/>
      <c r="C26" s="79">
        <v>32</v>
      </c>
      <c r="D26" s="79"/>
      <c r="E26" s="2192"/>
      <c r="F26" s="2171"/>
      <c r="G26" s="2171"/>
      <c r="H26" s="722"/>
      <c r="I26" s="2192"/>
      <c r="J26" s="2133"/>
      <c r="K26" s="80" t="s">
        <v>3472</v>
      </c>
      <c r="L26" s="2133"/>
      <c r="M26" s="80" t="s">
        <v>3494</v>
      </c>
      <c r="N26" s="79">
        <v>11.7</v>
      </c>
      <c r="O26" s="79">
        <v>0.14000000000000001</v>
      </c>
      <c r="P26" s="80" t="s">
        <v>3187</v>
      </c>
      <c r="Q26" s="81" t="s">
        <v>158</v>
      </c>
      <c r="R26" s="79">
        <v>6605</v>
      </c>
      <c r="S26" s="313">
        <v>7260</v>
      </c>
      <c r="W26" s="1221"/>
      <c r="Y26" s="52"/>
      <c r="Z26" s="52"/>
      <c r="AA26" s="52"/>
    </row>
    <row r="27" spans="1:27" ht="78" customHeight="1">
      <c r="A27" s="288" t="s">
        <v>3495</v>
      </c>
      <c r="B27" s="153"/>
      <c r="C27" s="153">
        <v>34</v>
      </c>
      <c r="D27" s="153"/>
      <c r="E27" s="2192"/>
      <c r="F27" s="2171"/>
      <c r="G27" s="2171"/>
      <c r="H27" s="723"/>
      <c r="I27" s="2192"/>
      <c r="J27" s="2133"/>
      <c r="K27" s="288" t="s">
        <v>3458</v>
      </c>
      <c r="L27" s="2133"/>
      <c r="M27" s="288" t="s">
        <v>3494</v>
      </c>
      <c r="N27" s="153">
        <v>11.7</v>
      </c>
      <c r="O27" s="153">
        <v>0.14000000000000001</v>
      </c>
      <c r="P27" s="288" t="s">
        <v>3187</v>
      </c>
      <c r="Q27" s="289" t="s">
        <v>158</v>
      </c>
      <c r="R27" s="153">
        <v>4025</v>
      </c>
      <c r="S27" s="724">
        <v>4425</v>
      </c>
      <c r="W27" s="53"/>
      <c r="Y27" s="52"/>
      <c r="Z27" s="52"/>
      <c r="AA27" s="52"/>
    </row>
    <row r="28" spans="1:27" ht="129.75" customHeight="1">
      <c r="A28" s="2142" t="s">
        <v>3496</v>
      </c>
      <c r="B28" s="2142"/>
      <c r="C28" s="2142"/>
      <c r="D28" s="2142"/>
      <c r="E28" s="2142"/>
      <c r="F28" s="2142"/>
      <c r="G28" s="2142"/>
      <c r="H28" s="2142"/>
      <c r="I28" s="2142"/>
      <c r="J28" s="2142"/>
      <c r="K28" s="2142"/>
      <c r="L28" s="2142"/>
      <c r="M28" s="2142"/>
      <c r="N28" s="2142"/>
      <c r="O28" s="2142"/>
      <c r="P28" s="2142"/>
      <c r="Q28" s="2142"/>
      <c r="R28" s="2142"/>
      <c r="S28" s="2142"/>
      <c r="Y28" s="52"/>
      <c r="Z28" s="52"/>
      <c r="AA28" s="52"/>
    </row>
    <row r="29" spans="1:27" ht="51" customHeight="1">
      <c r="Y29" s="52"/>
      <c r="Z29" s="52"/>
      <c r="AA29" s="52"/>
    </row>
    <row r="30" spans="1:27" ht="48.75" customHeight="1">
      <c r="Y30" s="52"/>
      <c r="Z30" s="52"/>
      <c r="AA30" s="52"/>
    </row>
    <row r="31" spans="1:27" ht="48.75" customHeight="1">
      <c r="Y31" s="52"/>
      <c r="Z31" s="52"/>
      <c r="AA31" s="52"/>
    </row>
    <row r="32" spans="1:27" ht="48.75" customHeight="1">
      <c r="Y32" s="52"/>
      <c r="Z32" s="52"/>
      <c r="AA32" s="52"/>
    </row>
    <row r="33" spans="25:27" ht="48.75" customHeight="1">
      <c r="Y33" s="52"/>
      <c r="Z33" s="52"/>
      <c r="AA33" s="52"/>
    </row>
    <row r="34" spans="25:27" ht="48.75" customHeight="1">
      <c r="Y34" s="52"/>
      <c r="Z34" s="52"/>
      <c r="AA34" s="52"/>
    </row>
    <row r="35" spans="25:27" ht="48.75" customHeight="1">
      <c r="Y35" s="52"/>
      <c r="Z35" s="52"/>
      <c r="AA35" s="52"/>
    </row>
    <row r="36" spans="25:27" ht="48.75" customHeight="1">
      <c r="Y36" s="52"/>
      <c r="Z36" s="52"/>
      <c r="AA36" s="52"/>
    </row>
    <row r="37" spans="25:27" ht="48.75" customHeight="1">
      <c r="Y37" s="52"/>
      <c r="Z37" s="52"/>
      <c r="AA37" s="52"/>
    </row>
    <row r="38" spans="25:27" ht="48.75" customHeight="1">
      <c r="Y38" s="52"/>
      <c r="Z38" s="52"/>
      <c r="AA38" s="52"/>
    </row>
    <row r="39" spans="25:27" ht="48.75" customHeight="1">
      <c r="Y39" s="52"/>
      <c r="Z39" s="52"/>
      <c r="AA39" s="52"/>
    </row>
  </sheetData>
  <mergeCells count="22">
    <mergeCell ref="A1:B1"/>
    <mergeCell ref="A5:S5"/>
    <mergeCell ref="A7:A8"/>
    <mergeCell ref="B7:B8"/>
    <mergeCell ref="C7:P7"/>
    <mergeCell ref="Q7:Q8"/>
    <mergeCell ref="R7:R8"/>
    <mergeCell ref="S7:S8"/>
    <mergeCell ref="A28:S28"/>
    <mergeCell ref="A9:S9"/>
    <mergeCell ref="E10:E27"/>
    <mergeCell ref="F10:F13"/>
    <mergeCell ref="G10:G11"/>
    <mergeCell ref="I10:I27"/>
    <mergeCell ref="J10:J13"/>
    <mergeCell ref="K10:K13"/>
    <mergeCell ref="L10:L13"/>
    <mergeCell ref="G12:G13"/>
    <mergeCell ref="F14:F27"/>
    <mergeCell ref="G14:G27"/>
    <mergeCell ref="J14:J27"/>
    <mergeCell ref="L14:L27"/>
  </mergeCells>
  <hyperlinks>
    <hyperlink ref="A5" location="Меню!A1" display="УРНЫ КОВА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:AMJ38"/>
  <sheetViews>
    <sheetView zoomScaleNormal="100" workbookViewId="0">
      <pane ySplit="8" topLeftCell="A9" activePane="bottomLeft" state="frozen"/>
      <selection pane="bottomLeft" activeCell="A5" sqref="A5:Q5"/>
    </sheetView>
  </sheetViews>
  <sheetFormatPr defaultColWidth="9.140625" defaultRowHeight="15"/>
  <cols>
    <col min="1" max="1" width="9" style="70" customWidth="1"/>
    <col min="2" max="2" width="9.5703125" style="70" customWidth="1"/>
    <col min="3" max="3" width="9" style="52" customWidth="1"/>
    <col min="4" max="4" width="7" style="52" customWidth="1"/>
    <col min="5" max="5" width="0.140625" style="52" hidden="1" customWidth="1"/>
    <col min="6" max="6" width="10.28515625" style="52" customWidth="1"/>
    <col min="7" max="7" width="8.7109375" style="52" customWidth="1"/>
    <col min="8" max="8" width="9.28515625" style="70" customWidth="1"/>
    <col min="9" max="9" width="7.28515625" style="52" hidden="1" customWidth="1"/>
    <col min="10" max="10" width="10.5703125" style="52" customWidth="1"/>
    <col min="11" max="11" width="9.28515625" style="52" customWidth="1"/>
    <col min="12" max="12" width="6.140625" style="52" customWidth="1"/>
    <col min="13" max="13" width="8.28515625" style="52" customWidth="1"/>
    <col min="14" max="15" width="8.42578125" style="52" customWidth="1"/>
    <col min="16" max="16" width="7.140625" style="52" customWidth="1"/>
    <col min="17" max="17" width="6.28515625" style="52" customWidth="1"/>
    <col min="18" max="18" width="9.140625" style="52"/>
    <col min="19" max="20" width="10.140625" style="52" customWidth="1"/>
    <col min="21" max="21" width="13.42578125" style="52" customWidth="1"/>
    <col min="22" max="22" width="11.5703125" style="70" customWidth="1"/>
    <col min="23" max="23" width="12.5703125" style="52" customWidth="1"/>
    <col min="24" max="24" width="12.28515625" style="52" customWidth="1"/>
    <col min="25" max="1024" width="9.140625" style="52"/>
  </cols>
  <sheetData>
    <row r="1" spans="1:25" s="52" customFormat="1" ht="31.5" customHeight="1">
      <c r="V1" s="70"/>
    </row>
    <row r="2" spans="1:25">
      <c r="A2" s="64"/>
      <c r="B2" s="64"/>
      <c r="C2" s="64"/>
      <c r="D2" s="60"/>
      <c r="E2" s="60"/>
      <c r="F2" s="60"/>
      <c r="G2" s="60"/>
      <c r="H2" s="63"/>
      <c r="I2" s="62"/>
      <c r="J2" s="62"/>
      <c r="K2" s="62"/>
      <c r="L2" s="56" t="s">
        <v>131</v>
      </c>
      <c r="M2" s="57" t="s">
        <v>2</v>
      </c>
      <c r="N2" s="57"/>
      <c r="O2" s="57"/>
      <c r="P2" s="57"/>
    </row>
    <row r="3" spans="1:25" ht="15.75" customHeight="1">
      <c r="A3" s="725" t="s">
        <v>4</v>
      </c>
      <c r="B3" s="121" t="s">
        <v>5</v>
      </c>
      <c r="C3" s="58"/>
      <c r="E3" s="60"/>
      <c r="F3" s="60"/>
      <c r="G3" s="60"/>
      <c r="H3" s="63"/>
      <c r="I3" s="62"/>
      <c r="J3" s="62"/>
      <c r="K3" s="62"/>
      <c r="L3" s="56" t="s">
        <v>132</v>
      </c>
      <c r="M3" s="57" t="s">
        <v>7</v>
      </c>
      <c r="N3" s="57"/>
      <c r="O3" s="57"/>
      <c r="P3" s="57"/>
      <c r="Q3" s="59"/>
    </row>
    <row r="4" spans="1:25">
      <c r="C4" s="70"/>
      <c r="H4" s="720"/>
      <c r="L4" s="65"/>
      <c r="M4" s="65"/>
      <c r="N4" s="65"/>
      <c r="O4" s="65"/>
      <c r="P4" s="65"/>
      <c r="Q4" s="65"/>
    </row>
    <row r="5" spans="1:25">
      <c r="A5" s="2116" t="s">
        <v>3497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2116"/>
    </row>
    <row r="7" spans="1:25" ht="15" customHeight="1">
      <c r="A7" s="2119" t="s">
        <v>563</v>
      </c>
      <c r="B7" s="2119" t="s">
        <v>562</v>
      </c>
      <c r="C7" s="2117" t="s">
        <v>135</v>
      </c>
      <c r="D7" s="2118" t="s">
        <v>138</v>
      </c>
      <c r="E7" s="2118"/>
      <c r="F7" s="2118"/>
      <c r="G7" s="2118"/>
      <c r="H7" s="2118"/>
      <c r="I7" s="2118"/>
      <c r="J7" s="2118"/>
      <c r="K7" s="2118"/>
      <c r="L7" s="2118"/>
      <c r="M7" s="2118"/>
      <c r="N7" s="2118"/>
      <c r="O7" s="2120" t="s">
        <v>139</v>
      </c>
      <c r="P7" s="2119" t="s">
        <v>308</v>
      </c>
      <c r="Q7" s="2119" t="s">
        <v>141</v>
      </c>
      <c r="R7" s="2197"/>
      <c r="S7" s="2174"/>
      <c r="T7" s="2174"/>
      <c r="U7" s="2174"/>
      <c r="V7" s="2174"/>
    </row>
    <row r="8" spans="1:25" ht="39.75" customHeight="1">
      <c r="A8" s="2119"/>
      <c r="B8" s="2119"/>
      <c r="C8" s="2117"/>
      <c r="D8" s="68" t="s">
        <v>3172</v>
      </c>
      <c r="E8" s="346"/>
      <c r="F8" s="68" t="s">
        <v>1756</v>
      </c>
      <c r="G8" s="68" t="s">
        <v>2654</v>
      </c>
      <c r="H8" s="68" t="s">
        <v>374</v>
      </c>
      <c r="I8" s="68" t="s">
        <v>146</v>
      </c>
      <c r="J8" s="68" t="s">
        <v>1953</v>
      </c>
      <c r="K8" s="68" t="s">
        <v>568</v>
      </c>
      <c r="L8" s="68" t="s">
        <v>146</v>
      </c>
      <c r="M8" s="68" t="s">
        <v>3453</v>
      </c>
      <c r="N8" s="68" t="s">
        <v>2816</v>
      </c>
      <c r="O8" s="2120"/>
      <c r="P8" s="2119"/>
      <c r="Q8" s="2119"/>
      <c r="R8" s="2197"/>
      <c r="S8" s="2174"/>
      <c r="T8" s="2174"/>
      <c r="U8" s="2174"/>
      <c r="V8" s="2174"/>
      <c r="W8" s="70"/>
      <c r="X8" s="70"/>
      <c r="Y8" s="70"/>
    </row>
    <row r="9" spans="1:25" ht="64.5" customHeight="1">
      <c r="A9" s="182" t="s">
        <v>3498</v>
      </c>
      <c r="B9" s="75" t="s">
        <v>3499</v>
      </c>
      <c r="C9" s="75"/>
      <c r="D9" s="80">
        <v>12</v>
      </c>
      <c r="E9" s="86"/>
      <c r="F9" s="2182" t="s">
        <v>3500</v>
      </c>
      <c r="G9" s="2363" t="s">
        <v>3501</v>
      </c>
      <c r="H9" s="2364" t="s">
        <v>1759</v>
      </c>
      <c r="I9" s="86"/>
      <c r="J9" s="80" t="s">
        <v>3502</v>
      </c>
      <c r="K9" s="75" t="s">
        <v>3503</v>
      </c>
      <c r="L9" s="80">
        <v>47</v>
      </c>
      <c r="M9" s="80">
        <v>0.21</v>
      </c>
      <c r="N9" s="80" t="s">
        <v>2850</v>
      </c>
      <c r="O9" s="81" t="s">
        <v>575</v>
      </c>
      <c r="P9" s="80">
        <v>21175</v>
      </c>
      <c r="Q9" s="77">
        <v>23625</v>
      </c>
      <c r="R9" s="101"/>
      <c r="U9" s="53"/>
      <c r="W9" s="70"/>
    </row>
    <row r="10" spans="1:25" ht="64.5" customHeight="1">
      <c r="A10" s="182" t="s">
        <v>3444</v>
      </c>
      <c r="B10" s="75" t="s">
        <v>3504</v>
      </c>
      <c r="C10" s="75"/>
      <c r="D10" s="80">
        <v>12</v>
      </c>
      <c r="E10" s="86"/>
      <c r="F10" s="2182"/>
      <c r="G10" s="2363"/>
      <c r="H10" s="2364"/>
      <c r="I10" s="86"/>
      <c r="J10" s="80" t="s">
        <v>3502</v>
      </c>
      <c r="K10" s="80" t="s">
        <v>3503</v>
      </c>
      <c r="L10" s="80">
        <v>50</v>
      </c>
      <c r="M10" s="80">
        <v>0.21</v>
      </c>
      <c r="N10" s="80" t="s">
        <v>2850</v>
      </c>
      <c r="O10" s="81" t="s">
        <v>575</v>
      </c>
      <c r="P10" s="80">
        <v>21175</v>
      </c>
      <c r="Q10" s="82">
        <v>23625</v>
      </c>
      <c r="R10" s="101"/>
      <c r="U10" s="53"/>
      <c r="W10" s="70"/>
    </row>
    <row r="11" spans="1:25" ht="64.5" customHeight="1">
      <c r="A11" s="182" t="s">
        <v>3505</v>
      </c>
      <c r="B11" s="75" t="s">
        <v>3506</v>
      </c>
      <c r="C11" s="80"/>
      <c r="D11" s="80">
        <v>20</v>
      </c>
      <c r="E11" s="86"/>
      <c r="F11" s="2182"/>
      <c r="G11" s="2363"/>
      <c r="H11" s="2364"/>
      <c r="I11" s="86"/>
      <c r="J11" s="80" t="s">
        <v>3502</v>
      </c>
      <c r="K11" s="80" t="s">
        <v>3507</v>
      </c>
      <c r="L11" s="80">
        <v>55</v>
      </c>
      <c r="M11" s="80">
        <v>0.08</v>
      </c>
      <c r="N11" s="80" t="s">
        <v>2850</v>
      </c>
      <c r="O11" s="81" t="s">
        <v>575</v>
      </c>
      <c r="P11" s="80">
        <v>33275</v>
      </c>
      <c r="Q11" s="82">
        <v>37125</v>
      </c>
      <c r="R11" s="101"/>
      <c r="U11" s="53"/>
      <c r="W11" s="70"/>
    </row>
    <row r="12" spans="1:25" ht="64.5" customHeight="1">
      <c r="A12" s="182" t="s">
        <v>3508</v>
      </c>
      <c r="B12" s="75" t="s">
        <v>3509</v>
      </c>
      <c r="C12" s="99"/>
      <c r="D12" s="86"/>
      <c r="E12" s="86"/>
      <c r="F12" s="2182"/>
      <c r="G12" s="2363"/>
      <c r="H12" s="2364"/>
      <c r="I12" s="86"/>
      <c r="J12" s="86" t="s">
        <v>3510</v>
      </c>
      <c r="K12" s="86"/>
      <c r="L12" s="86"/>
      <c r="M12" s="86"/>
      <c r="N12" s="86" t="s">
        <v>2850</v>
      </c>
      <c r="O12" s="88" t="s">
        <v>575</v>
      </c>
      <c r="P12" s="86">
        <v>0</v>
      </c>
      <c r="Q12" s="89">
        <v>0</v>
      </c>
      <c r="R12" s="101"/>
      <c r="U12" s="53"/>
      <c r="W12" s="70"/>
    </row>
    <row r="13" spans="1:25" ht="65.25" customHeight="1">
      <c r="A13" s="182" t="s">
        <v>3511</v>
      </c>
      <c r="B13" s="75" t="s">
        <v>3512</v>
      </c>
      <c r="C13" s="79"/>
      <c r="D13" s="86"/>
      <c r="E13" s="86"/>
      <c r="F13" s="2182"/>
      <c r="G13" s="2363"/>
      <c r="H13" s="2364"/>
      <c r="I13" s="86"/>
      <c r="J13" s="86" t="s">
        <v>3510</v>
      </c>
      <c r="K13" s="86"/>
      <c r="L13" s="86"/>
      <c r="M13" s="86"/>
      <c r="N13" s="86" t="s">
        <v>2850</v>
      </c>
      <c r="O13" s="88" t="s">
        <v>575</v>
      </c>
      <c r="P13" s="86">
        <v>0</v>
      </c>
      <c r="Q13" s="89">
        <v>0</v>
      </c>
      <c r="R13" s="101"/>
      <c r="U13" s="53"/>
      <c r="W13" s="70"/>
    </row>
    <row r="14" spans="1:25" ht="64.5" customHeight="1">
      <c r="A14" s="182" t="s">
        <v>3513</v>
      </c>
      <c r="B14" s="75" t="s">
        <v>3514</v>
      </c>
      <c r="C14" s="79"/>
      <c r="D14" s="80">
        <v>40</v>
      </c>
      <c r="E14" s="86"/>
      <c r="F14" s="2182"/>
      <c r="G14" s="2363"/>
      <c r="H14" s="2364"/>
      <c r="I14" s="86"/>
      <c r="J14" s="86" t="s">
        <v>3510</v>
      </c>
      <c r="K14" s="80" t="s">
        <v>3515</v>
      </c>
      <c r="L14" s="80">
        <v>64</v>
      </c>
      <c r="M14" s="80">
        <v>0.15</v>
      </c>
      <c r="N14" s="80" t="s">
        <v>2850</v>
      </c>
      <c r="O14" s="81" t="s">
        <v>575</v>
      </c>
      <c r="P14" s="80">
        <v>15125</v>
      </c>
      <c r="Q14" s="82">
        <v>16875</v>
      </c>
      <c r="R14" s="101"/>
      <c r="U14" s="53"/>
      <c r="W14" s="70"/>
    </row>
    <row r="15" spans="1:25" ht="64.5" customHeight="1">
      <c r="A15" s="402" t="s">
        <v>3516</v>
      </c>
      <c r="B15" s="99" t="s">
        <v>3517</v>
      </c>
      <c r="C15" s="98"/>
      <c r="D15" s="112"/>
      <c r="E15" s="112"/>
      <c r="F15" s="2182"/>
      <c r="G15" s="2363"/>
      <c r="H15" s="2364"/>
      <c r="I15" s="112"/>
      <c r="J15" s="86" t="s">
        <v>3510</v>
      </c>
      <c r="K15" s="112"/>
      <c r="L15" s="112"/>
      <c r="M15" s="112"/>
      <c r="N15" s="86" t="s">
        <v>2850</v>
      </c>
      <c r="O15" s="88" t="s">
        <v>575</v>
      </c>
      <c r="P15" s="112">
        <v>0</v>
      </c>
      <c r="Q15" s="137">
        <v>0</v>
      </c>
      <c r="R15" s="101"/>
      <c r="U15" s="53"/>
      <c r="W15" s="70"/>
    </row>
    <row r="16" spans="1:25" ht="64.5" customHeight="1">
      <c r="A16" s="78"/>
      <c r="B16" s="80" t="s">
        <v>3062</v>
      </c>
      <c r="C16" s="79"/>
      <c r="D16" s="80">
        <v>45</v>
      </c>
      <c r="E16" s="80"/>
      <c r="F16" s="80" t="s">
        <v>3518</v>
      </c>
      <c r="G16" s="80" t="s">
        <v>3519</v>
      </c>
      <c r="H16" s="80" t="s">
        <v>1759</v>
      </c>
      <c r="I16" s="80"/>
      <c r="J16" s="80" t="s">
        <v>3241</v>
      </c>
      <c r="K16" s="80" t="s">
        <v>3520</v>
      </c>
      <c r="L16" s="80">
        <v>45</v>
      </c>
      <c r="M16" s="80">
        <v>0.97</v>
      </c>
      <c r="N16" s="80" t="s">
        <v>3187</v>
      </c>
      <c r="O16" s="81" t="s">
        <v>158</v>
      </c>
      <c r="P16" s="80">
        <v>38760</v>
      </c>
      <c r="Q16" s="82">
        <v>43245</v>
      </c>
      <c r="R16" s="101"/>
      <c r="U16" s="53"/>
      <c r="V16" s="386"/>
      <c r="W16" s="70"/>
    </row>
    <row r="17" spans="1:23" ht="64.5" customHeight="1">
      <c r="A17" s="78"/>
      <c r="B17" s="80" t="s">
        <v>3034</v>
      </c>
      <c r="C17" s="79"/>
      <c r="D17" s="80">
        <v>40</v>
      </c>
      <c r="E17" s="80"/>
      <c r="F17" s="80" t="s">
        <v>3518</v>
      </c>
      <c r="G17" s="80" t="s">
        <v>3519</v>
      </c>
      <c r="H17" s="80" t="s">
        <v>1759</v>
      </c>
      <c r="I17" s="80"/>
      <c r="J17" s="80" t="s">
        <v>3241</v>
      </c>
      <c r="K17" s="80" t="s">
        <v>3521</v>
      </c>
      <c r="L17" s="80">
        <v>52</v>
      </c>
      <c r="M17" s="80">
        <v>0.06</v>
      </c>
      <c r="N17" s="80" t="s">
        <v>3187</v>
      </c>
      <c r="O17" s="81" t="s">
        <v>158</v>
      </c>
      <c r="P17" s="80">
        <v>40945</v>
      </c>
      <c r="Q17" s="82">
        <v>45680</v>
      </c>
      <c r="R17" s="101"/>
      <c r="U17" s="53"/>
      <c r="V17" s="386"/>
      <c r="W17" s="70"/>
    </row>
    <row r="18" spans="1:23" ht="64.5" customHeight="1">
      <c r="A18" s="78"/>
      <c r="B18" s="80" t="s">
        <v>3522</v>
      </c>
      <c r="C18" s="79"/>
      <c r="D18" s="80">
        <v>40</v>
      </c>
      <c r="E18" s="80"/>
      <c r="F18" s="80" t="s">
        <v>3518</v>
      </c>
      <c r="G18" s="80" t="s">
        <v>3519</v>
      </c>
      <c r="H18" s="80" t="s">
        <v>1759</v>
      </c>
      <c r="I18" s="80"/>
      <c r="J18" s="80" t="s">
        <v>3241</v>
      </c>
      <c r="K18" s="80" t="s">
        <v>3523</v>
      </c>
      <c r="L18" s="80">
        <v>25</v>
      </c>
      <c r="M18" s="80">
        <v>0.15</v>
      </c>
      <c r="N18" s="80" t="s">
        <v>3187</v>
      </c>
      <c r="O18" s="81" t="s">
        <v>158</v>
      </c>
      <c r="P18" s="80">
        <v>35025</v>
      </c>
      <c r="Q18" s="82">
        <v>39075</v>
      </c>
      <c r="R18" s="101"/>
      <c r="U18" s="53"/>
      <c r="V18" s="386"/>
      <c r="W18" s="70"/>
    </row>
    <row r="19" spans="1:23" ht="64.5" customHeight="1">
      <c r="A19" s="78"/>
      <c r="B19" s="80" t="s">
        <v>3524</v>
      </c>
      <c r="C19" s="79"/>
      <c r="D19" s="80">
        <v>40</v>
      </c>
      <c r="E19" s="80"/>
      <c r="F19" s="80" t="s">
        <v>3525</v>
      </c>
      <c r="G19" s="80" t="s">
        <v>3519</v>
      </c>
      <c r="H19" s="80" t="s">
        <v>3526</v>
      </c>
      <c r="I19" s="80"/>
      <c r="J19" s="80"/>
      <c r="K19" s="80" t="s">
        <v>3527</v>
      </c>
      <c r="L19" s="80">
        <v>25</v>
      </c>
      <c r="M19" s="80">
        <v>0.22</v>
      </c>
      <c r="N19" s="80" t="s">
        <v>3187</v>
      </c>
      <c r="O19" s="81" t="s">
        <v>158</v>
      </c>
      <c r="P19" s="80">
        <v>18075</v>
      </c>
      <c r="Q19" s="82">
        <v>20165</v>
      </c>
      <c r="R19" s="101"/>
      <c r="U19" s="53"/>
      <c r="V19" s="386"/>
      <c r="W19" s="70"/>
    </row>
    <row r="20" spans="1:23" ht="64.5" customHeight="1">
      <c r="A20" s="78"/>
      <c r="B20" s="80" t="s">
        <v>3528</v>
      </c>
      <c r="C20" s="79"/>
      <c r="D20" s="80"/>
      <c r="E20" s="86"/>
      <c r="F20" s="80" t="s">
        <v>3518</v>
      </c>
      <c r="G20" s="80" t="s">
        <v>3519</v>
      </c>
      <c r="H20" s="80" t="s">
        <v>1759</v>
      </c>
      <c r="I20" s="80"/>
      <c r="J20" s="80" t="s">
        <v>3241</v>
      </c>
      <c r="K20" s="80" t="s">
        <v>3529</v>
      </c>
      <c r="L20" s="80">
        <v>60</v>
      </c>
      <c r="M20" s="80">
        <v>7.8E-2</v>
      </c>
      <c r="N20" s="80" t="s">
        <v>3187</v>
      </c>
      <c r="O20" s="81" t="s">
        <v>158</v>
      </c>
      <c r="P20" s="80">
        <v>48110</v>
      </c>
      <c r="Q20" s="82">
        <v>53675</v>
      </c>
      <c r="R20" s="101"/>
      <c r="U20" s="53"/>
      <c r="V20" s="386"/>
      <c r="W20" s="70"/>
    </row>
    <row r="21" spans="1:23" ht="64.5" customHeight="1">
      <c r="A21" s="78"/>
      <c r="B21" s="80" t="s">
        <v>3530</v>
      </c>
      <c r="C21" s="79"/>
      <c r="D21" s="80">
        <v>50</v>
      </c>
      <c r="E21" s="86"/>
      <c r="F21" s="80" t="s">
        <v>3518</v>
      </c>
      <c r="G21" s="80" t="s">
        <v>3519</v>
      </c>
      <c r="H21" s="80" t="s">
        <v>1759</v>
      </c>
      <c r="I21" s="80"/>
      <c r="J21" s="80" t="s">
        <v>3241</v>
      </c>
      <c r="K21" s="80" t="s">
        <v>3531</v>
      </c>
      <c r="L21" s="80">
        <v>82</v>
      </c>
      <c r="M21" s="80">
        <v>0.08</v>
      </c>
      <c r="N21" s="80" t="s">
        <v>3187</v>
      </c>
      <c r="O21" s="81" t="s">
        <v>158</v>
      </c>
      <c r="P21" s="80">
        <v>56710</v>
      </c>
      <c r="Q21" s="82">
        <v>63270</v>
      </c>
      <c r="R21" s="101"/>
      <c r="U21" s="53"/>
      <c r="V21" s="386"/>
      <c r="W21" s="70"/>
    </row>
    <row r="22" spans="1:23" ht="64.5" customHeight="1">
      <c r="A22" s="78"/>
      <c r="B22" s="80" t="s">
        <v>3532</v>
      </c>
      <c r="C22" s="79"/>
      <c r="D22" s="80">
        <v>70</v>
      </c>
      <c r="E22" s="80"/>
      <c r="F22" s="80" t="s">
        <v>3518</v>
      </c>
      <c r="G22" s="80" t="s">
        <v>3519</v>
      </c>
      <c r="H22" s="80" t="s">
        <v>1759</v>
      </c>
      <c r="I22" s="80"/>
      <c r="J22" s="80" t="s">
        <v>3241</v>
      </c>
      <c r="K22" s="80" t="s">
        <v>3533</v>
      </c>
      <c r="L22" s="80">
        <v>90</v>
      </c>
      <c r="M22" s="80">
        <v>0.13</v>
      </c>
      <c r="N22" s="80" t="s">
        <v>3187</v>
      </c>
      <c r="O22" s="81" t="s">
        <v>158</v>
      </c>
      <c r="P22" s="80">
        <v>61695</v>
      </c>
      <c r="Q22" s="82">
        <v>68830</v>
      </c>
      <c r="R22" s="101"/>
      <c r="U22" s="53"/>
      <c r="V22" s="386"/>
      <c r="W22" s="70"/>
    </row>
    <row r="23" spans="1:23" ht="64.5" customHeight="1">
      <c r="A23" s="78"/>
      <c r="B23" s="80" t="s">
        <v>3085</v>
      </c>
      <c r="C23" s="79"/>
      <c r="D23" s="80">
        <v>45</v>
      </c>
      <c r="E23" s="80"/>
      <c r="F23" s="80" t="s">
        <v>3518</v>
      </c>
      <c r="G23" s="80" t="s">
        <v>3519</v>
      </c>
      <c r="H23" s="80" t="s">
        <v>1759</v>
      </c>
      <c r="I23" s="80"/>
      <c r="J23" s="80" t="s">
        <v>3241</v>
      </c>
      <c r="K23" s="80" t="s">
        <v>3534</v>
      </c>
      <c r="L23" s="80">
        <v>72</v>
      </c>
      <c r="M23" s="80">
        <v>0.08</v>
      </c>
      <c r="N23" s="80" t="s">
        <v>3187</v>
      </c>
      <c r="O23" s="81" t="s">
        <v>158</v>
      </c>
      <c r="P23" s="80">
        <v>37515</v>
      </c>
      <c r="Q23" s="82">
        <v>41855</v>
      </c>
      <c r="R23" s="101"/>
      <c r="U23" s="53"/>
      <c r="V23" s="386"/>
      <c r="W23" s="70"/>
    </row>
    <row r="24" spans="1:23" ht="64.5" customHeight="1">
      <c r="A24" s="78"/>
      <c r="B24" s="80" t="s">
        <v>3047</v>
      </c>
      <c r="C24" s="79"/>
      <c r="D24" s="80"/>
      <c r="E24" s="80"/>
      <c r="F24" s="80" t="s">
        <v>3518</v>
      </c>
      <c r="G24" s="80" t="s">
        <v>3519</v>
      </c>
      <c r="H24" s="80" t="s">
        <v>1759</v>
      </c>
      <c r="I24" s="80"/>
      <c r="J24" s="80" t="s">
        <v>3241</v>
      </c>
      <c r="K24" s="80" t="s">
        <v>3535</v>
      </c>
      <c r="L24" s="80">
        <v>77</v>
      </c>
      <c r="M24" s="80">
        <v>0.08</v>
      </c>
      <c r="N24" s="80" t="s">
        <v>3187</v>
      </c>
      <c r="O24" s="81" t="s">
        <v>158</v>
      </c>
      <c r="P24" s="80">
        <v>48610</v>
      </c>
      <c r="Q24" s="82">
        <v>54230</v>
      </c>
      <c r="R24" s="101"/>
      <c r="U24" s="53"/>
      <c r="V24" s="386"/>
      <c r="W24" s="70"/>
    </row>
    <row r="25" spans="1:23" ht="64.5" customHeight="1">
      <c r="A25" s="78"/>
      <c r="B25" s="80" t="s">
        <v>3536</v>
      </c>
      <c r="C25" s="79"/>
      <c r="D25" s="80">
        <v>40</v>
      </c>
      <c r="E25" s="80"/>
      <c r="F25" s="80" t="s">
        <v>3518</v>
      </c>
      <c r="G25" s="80" t="s">
        <v>3519</v>
      </c>
      <c r="H25" s="80" t="s">
        <v>1759</v>
      </c>
      <c r="I25" s="80"/>
      <c r="J25" s="80" t="s">
        <v>3241</v>
      </c>
      <c r="K25" s="80" t="s">
        <v>3534</v>
      </c>
      <c r="L25" s="80">
        <v>48</v>
      </c>
      <c r="M25" s="80">
        <v>0.08</v>
      </c>
      <c r="N25" s="80" t="s">
        <v>3187</v>
      </c>
      <c r="O25" s="81" t="s">
        <v>158</v>
      </c>
      <c r="P25" s="80">
        <v>32405</v>
      </c>
      <c r="Q25" s="82">
        <v>36155</v>
      </c>
      <c r="R25" s="101"/>
      <c r="U25" s="53"/>
      <c r="V25" s="386"/>
      <c r="W25" s="70"/>
    </row>
    <row r="26" spans="1:23" ht="64.5" customHeight="1">
      <c r="A26" s="207"/>
      <c r="B26" s="288" t="s">
        <v>3310</v>
      </c>
      <c r="C26" s="153"/>
      <c r="D26" s="288"/>
      <c r="E26" s="288"/>
      <c r="F26" s="288" t="s">
        <v>3518</v>
      </c>
      <c r="G26" s="288" t="s">
        <v>3519</v>
      </c>
      <c r="H26" s="288" t="s">
        <v>1759</v>
      </c>
      <c r="I26" s="288"/>
      <c r="J26" s="288" t="s">
        <v>3241</v>
      </c>
      <c r="K26" s="288" t="s">
        <v>3535</v>
      </c>
      <c r="L26" s="288">
        <v>50</v>
      </c>
      <c r="M26" s="288">
        <v>0.08</v>
      </c>
      <c r="N26" s="80" t="s">
        <v>3187</v>
      </c>
      <c r="O26" s="81" t="s">
        <v>158</v>
      </c>
      <c r="P26" s="288">
        <v>39885</v>
      </c>
      <c r="Q26" s="290">
        <v>44500</v>
      </c>
      <c r="R26" s="101"/>
      <c r="U26" s="53"/>
      <c r="V26" s="386"/>
      <c r="W26" s="70"/>
    </row>
    <row r="27" spans="1:23" ht="102.75" customHeight="1">
      <c r="A27" s="2124" t="s">
        <v>3537</v>
      </c>
      <c r="B27" s="2124"/>
      <c r="C27" s="2124"/>
      <c r="D27" s="2124"/>
      <c r="E27" s="2124"/>
      <c r="F27" s="2124"/>
      <c r="G27" s="2124"/>
      <c r="H27" s="2124"/>
      <c r="I27" s="2124"/>
      <c r="J27" s="2124"/>
      <c r="K27" s="2124"/>
      <c r="L27" s="2124"/>
      <c r="M27" s="2124"/>
      <c r="N27" s="2124"/>
      <c r="O27" s="2124"/>
      <c r="P27" s="2124"/>
      <c r="Q27" s="2124"/>
    </row>
    <row r="28" spans="1:23" ht="51" customHeight="1"/>
    <row r="29" spans="1:23" ht="48.75" customHeight="1"/>
    <row r="30" spans="1:23" ht="48.75" customHeight="1"/>
    <row r="31" spans="1:23" ht="48.75" customHeight="1"/>
    <row r="32" spans="1:23" ht="48.75" customHeight="1"/>
    <row r="33" ht="48.75" customHeight="1"/>
    <row r="34" ht="48.75" customHeight="1"/>
    <row r="35" ht="48.75" customHeight="1"/>
    <row r="36" ht="48.75" customHeight="1"/>
    <row r="37" ht="48.75" customHeight="1"/>
    <row r="38" ht="48.75" customHeight="1"/>
  </sheetData>
  <mergeCells count="17">
    <mergeCell ref="S7:S8"/>
    <mergeCell ref="T7:T8"/>
    <mergeCell ref="U7:U8"/>
    <mergeCell ref="V7:V8"/>
    <mergeCell ref="A5:Q5"/>
    <mergeCell ref="A7:A8"/>
    <mergeCell ref="B7:B8"/>
    <mergeCell ref="C7:C8"/>
    <mergeCell ref="D7:N7"/>
    <mergeCell ref="O7:O8"/>
    <mergeCell ref="P7:P8"/>
    <mergeCell ref="Q7:Q8"/>
    <mergeCell ref="F9:F15"/>
    <mergeCell ref="G9:G15"/>
    <mergeCell ref="H9:H15"/>
    <mergeCell ref="A27:Q27"/>
    <mergeCell ref="R7:R8"/>
  </mergeCells>
  <hyperlinks>
    <hyperlink ref="A5" location="Меню!A1" display="УРНЫ ЧУГУ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>
  <dimension ref="A1:AMJ42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12.140625" style="70" customWidth="1"/>
    <col min="2" max="2" width="8.85546875" style="52" customWidth="1"/>
    <col min="3" max="3" width="19.5703125" style="52" customWidth="1"/>
    <col min="4" max="4" width="0.140625" style="52" hidden="1" customWidth="1"/>
    <col min="5" max="5" width="8" style="52" customWidth="1"/>
    <col min="6" max="6" width="12" style="52" customWidth="1"/>
    <col min="7" max="7" width="9" style="70" customWidth="1"/>
    <col min="8" max="8" width="7.28515625" style="52" hidden="1" customWidth="1"/>
    <col min="9" max="9" width="9.140625" style="52"/>
    <col min="10" max="10" width="6.85546875" style="52" customWidth="1"/>
    <col min="11" max="12" width="10.5703125" style="52" customWidth="1"/>
    <col min="13" max="14" width="7" style="52" customWidth="1"/>
    <col min="15" max="15" width="9.140625" style="52"/>
    <col min="16" max="17" width="10.140625" style="52" customWidth="1"/>
    <col min="18" max="18" width="12.140625" style="52" customWidth="1"/>
    <col min="19" max="19" width="12.42578125" style="70" customWidth="1"/>
    <col min="20" max="20" width="13.85546875" style="52" customWidth="1"/>
    <col min="21" max="21" width="13.28515625" style="52" customWidth="1"/>
    <col min="22" max="1024" width="9.140625" style="52"/>
  </cols>
  <sheetData>
    <row r="1" spans="1:22" s="52" customFormat="1" ht="31.5" customHeight="1">
      <c r="A1" s="2115"/>
      <c r="B1" s="2115"/>
      <c r="J1" s="58"/>
      <c r="S1" s="70"/>
    </row>
    <row r="2" spans="1:22">
      <c r="A2" s="64"/>
      <c r="B2" s="64"/>
      <c r="C2" s="60"/>
      <c r="D2" s="60"/>
      <c r="E2" s="60"/>
      <c r="F2" s="60"/>
      <c r="G2" s="63"/>
      <c r="H2" s="62"/>
      <c r="I2" s="62"/>
      <c r="J2" s="56" t="s">
        <v>131</v>
      </c>
      <c r="K2" s="57" t="s">
        <v>2</v>
      </c>
      <c r="L2" s="57"/>
      <c r="M2" s="57"/>
    </row>
    <row r="3" spans="1:22" ht="15.75" customHeight="1">
      <c r="A3" s="719" t="s">
        <v>4</v>
      </c>
      <c r="B3" s="58" t="s">
        <v>5</v>
      </c>
      <c r="D3" s="60"/>
      <c r="E3" s="60"/>
      <c r="F3" s="60"/>
      <c r="G3" s="63"/>
      <c r="H3" s="62"/>
      <c r="I3" s="62"/>
      <c r="J3" s="56" t="s">
        <v>132</v>
      </c>
      <c r="K3" s="57" t="s">
        <v>7</v>
      </c>
      <c r="L3" s="57"/>
      <c r="M3" s="57"/>
      <c r="N3" s="59"/>
    </row>
    <row r="4" spans="1:22">
      <c r="B4" s="70"/>
      <c r="G4" s="720"/>
      <c r="J4" s="65"/>
      <c r="K4" s="65"/>
      <c r="L4" s="65"/>
      <c r="M4" s="65"/>
      <c r="N4" s="65"/>
    </row>
    <row r="5" spans="1:22">
      <c r="A5" s="2116" t="s">
        <v>3538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</row>
    <row r="7" spans="1:22" ht="15" customHeight="1">
      <c r="A7" s="2119" t="s">
        <v>562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7"/>
      <c r="J7" s="2117"/>
      <c r="K7" s="2117"/>
      <c r="L7" s="2119" t="s">
        <v>139</v>
      </c>
      <c r="M7" s="2119" t="s">
        <v>308</v>
      </c>
      <c r="N7" s="2119" t="s">
        <v>141</v>
      </c>
    </row>
    <row r="8" spans="1:22" ht="46.5" customHeight="1">
      <c r="A8" s="2119"/>
      <c r="B8" s="2117"/>
      <c r="C8" s="68" t="s">
        <v>593</v>
      </c>
      <c r="D8" s="726"/>
      <c r="E8" s="68" t="s">
        <v>3539</v>
      </c>
      <c r="F8" s="68" t="s">
        <v>598</v>
      </c>
      <c r="G8" s="68" t="s">
        <v>374</v>
      </c>
      <c r="H8" s="68" t="s">
        <v>146</v>
      </c>
      <c r="I8" s="68" t="s">
        <v>1610</v>
      </c>
      <c r="J8" s="68" t="s">
        <v>146</v>
      </c>
      <c r="K8" s="68" t="s">
        <v>2816</v>
      </c>
      <c r="L8" s="2119"/>
      <c r="M8" s="2119"/>
      <c r="N8" s="2119"/>
      <c r="O8" s="70"/>
      <c r="P8" s="70"/>
      <c r="Q8" s="70"/>
      <c r="R8" s="70"/>
      <c r="T8" s="70"/>
      <c r="U8" s="70"/>
      <c r="V8" s="70"/>
    </row>
    <row r="9" spans="1:22" ht="89.25" customHeight="1">
      <c r="A9" s="182" t="s">
        <v>3540</v>
      </c>
      <c r="B9" s="133"/>
      <c r="C9" s="75" t="s">
        <v>3541</v>
      </c>
      <c r="D9" s="133"/>
      <c r="E9" s="75" t="s">
        <v>3542</v>
      </c>
      <c r="F9" s="75" t="s">
        <v>3543</v>
      </c>
      <c r="G9" s="75" t="s">
        <v>1759</v>
      </c>
      <c r="H9" s="75"/>
      <c r="I9" s="75" t="s">
        <v>3544</v>
      </c>
      <c r="J9" s="75"/>
      <c r="K9" s="75" t="s">
        <v>2850</v>
      </c>
      <c r="L9" s="76" t="s">
        <v>575</v>
      </c>
      <c r="M9" s="75">
        <v>19965</v>
      </c>
      <c r="N9" s="77">
        <v>22275</v>
      </c>
      <c r="O9" s="101"/>
      <c r="Q9" s="70"/>
      <c r="R9" s="71"/>
    </row>
    <row r="10" spans="1:22" ht="105" customHeight="1">
      <c r="A10" s="78" t="s">
        <v>3545</v>
      </c>
      <c r="B10" s="79"/>
      <c r="C10" s="80" t="s">
        <v>3541</v>
      </c>
      <c r="D10" s="79"/>
      <c r="E10" s="80" t="s">
        <v>3546</v>
      </c>
      <c r="F10" s="80" t="s">
        <v>3543</v>
      </c>
      <c r="G10" s="80" t="s">
        <v>1759</v>
      </c>
      <c r="H10" s="80"/>
      <c r="I10" s="80" t="s">
        <v>3544</v>
      </c>
      <c r="J10" s="80"/>
      <c r="K10" s="80" t="s">
        <v>2850</v>
      </c>
      <c r="L10" s="81" t="s">
        <v>575</v>
      </c>
      <c r="M10" s="80">
        <v>23960</v>
      </c>
      <c r="N10" s="82">
        <v>26730</v>
      </c>
      <c r="O10" s="101"/>
      <c r="Q10" s="70"/>
      <c r="R10" s="71"/>
    </row>
    <row r="11" spans="1:22" ht="108" customHeight="1">
      <c r="A11" s="78" t="s">
        <v>3547</v>
      </c>
      <c r="B11" s="79"/>
      <c r="C11" s="80" t="s">
        <v>3548</v>
      </c>
      <c r="D11" s="79"/>
      <c r="E11" s="80">
        <v>3.5</v>
      </c>
      <c r="F11" s="80" t="s">
        <v>3543</v>
      </c>
      <c r="G11" s="80" t="s">
        <v>3549</v>
      </c>
      <c r="H11" s="80"/>
      <c r="I11" s="80" t="s">
        <v>3544</v>
      </c>
      <c r="J11" s="80"/>
      <c r="K11" s="80" t="s">
        <v>2850</v>
      </c>
      <c r="L11" s="81" t="s">
        <v>575</v>
      </c>
      <c r="M11" s="80">
        <v>40535</v>
      </c>
      <c r="N11" s="82">
        <v>45225</v>
      </c>
      <c r="O11" s="101"/>
      <c r="Q11" s="70"/>
      <c r="R11" s="71"/>
    </row>
    <row r="12" spans="1:22" ht="93.75" customHeight="1">
      <c r="A12" s="78" t="s">
        <v>3550</v>
      </c>
      <c r="B12" s="79"/>
      <c r="C12" s="80" t="s">
        <v>3541</v>
      </c>
      <c r="D12" s="79"/>
      <c r="E12" s="80">
        <v>3</v>
      </c>
      <c r="F12" s="80" t="s">
        <v>3543</v>
      </c>
      <c r="G12" s="80" t="s">
        <v>3549</v>
      </c>
      <c r="H12" s="80"/>
      <c r="I12" s="80" t="s">
        <v>3544</v>
      </c>
      <c r="J12" s="80"/>
      <c r="K12" s="80" t="s">
        <v>2850</v>
      </c>
      <c r="L12" s="81" t="s">
        <v>575</v>
      </c>
      <c r="M12" s="80">
        <v>40535</v>
      </c>
      <c r="N12" s="82">
        <v>45225</v>
      </c>
      <c r="O12" s="101"/>
      <c r="Q12" s="70"/>
      <c r="R12" s="71"/>
    </row>
    <row r="13" spans="1:22" ht="96" customHeight="1">
      <c r="A13" s="78" t="s">
        <v>3551</v>
      </c>
      <c r="B13" s="79"/>
      <c r="C13" s="80" t="s">
        <v>3541</v>
      </c>
      <c r="D13" s="79"/>
      <c r="E13" s="80" t="s">
        <v>3542</v>
      </c>
      <c r="F13" s="80" t="s">
        <v>3543</v>
      </c>
      <c r="G13" s="80" t="s">
        <v>3549</v>
      </c>
      <c r="H13" s="80"/>
      <c r="I13" s="80" t="s">
        <v>3544</v>
      </c>
      <c r="J13" s="80"/>
      <c r="K13" s="80" t="s">
        <v>2850</v>
      </c>
      <c r="L13" s="81" t="s">
        <v>575</v>
      </c>
      <c r="M13" s="80">
        <v>52635</v>
      </c>
      <c r="N13" s="82">
        <v>58725</v>
      </c>
      <c r="O13" s="101"/>
      <c r="Q13" s="70"/>
      <c r="R13" s="71"/>
    </row>
    <row r="14" spans="1:22" ht="96" customHeight="1">
      <c r="A14" s="78" t="s">
        <v>3552</v>
      </c>
      <c r="B14" s="79"/>
      <c r="C14" s="80" t="s">
        <v>3541</v>
      </c>
      <c r="D14" s="79"/>
      <c r="E14" s="80" t="s">
        <v>3553</v>
      </c>
      <c r="F14" s="80" t="s">
        <v>3543</v>
      </c>
      <c r="G14" s="80" t="s">
        <v>3549</v>
      </c>
      <c r="H14" s="80"/>
      <c r="I14" s="80" t="s">
        <v>3544</v>
      </c>
      <c r="J14" s="80"/>
      <c r="K14" s="80" t="s">
        <v>2850</v>
      </c>
      <c r="L14" s="81" t="s">
        <v>575</v>
      </c>
      <c r="M14" s="80">
        <v>58685</v>
      </c>
      <c r="N14" s="82">
        <v>65475</v>
      </c>
      <c r="O14" s="101"/>
      <c r="Q14" s="70"/>
      <c r="R14" s="71"/>
    </row>
    <row r="15" spans="1:22" ht="96" customHeight="1">
      <c r="A15" s="78" t="s">
        <v>3554</v>
      </c>
      <c r="B15" s="79"/>
      <c r="C15" s="80" t="s">
        <v>3541</v>
      </c>
      <c r="D15" s="79"/>
      <c r="E15" s="80" t="s">
        <v>3553</v>
      </c>
      <c r="F15" s="80" t="s">
        <v>3543</v>
      </c>
      <c r="G15" s="80" t="s">
        <v>3549</v>
      </c>
      <c r="H15" s="80"/>
      <c r="I15" s="80" t="s">
        <v>3544</v>
      </c>
      <c r="J15" s="80"/>
      <c r="K15" s="80" t="s">
        <v>2850</v>
      </c>
      <c r="L15" s="81" t="s">
        <v>575</v>
      </c>
      <c r="M15" s="80">
        <v>71150</v>
      </c>
      <c r="N15" s="82">
        <v>79380</v>
      </c>
      <c r="O15" s="101"/>
      <c r="Q15" s="70"/>
      <c r="R15" s="71"/>
    </row>
    <row r="16" spans="1:22" ht="96" customHeight="1">
      <c r="A16" s="78" t="s">
        <v>3555</v>
      </c>
      <c r="B16" s="79"/>
      <c r="C16" s="80" t="s">
        <v>3541</v>
      </c>
      <c r="D16" s="79"/>
      <c r="E16" s="80" t="s">
        <v>3553</v>
      </c>
      <c r="F16" s="80" t="s">
        <v>3543</v>
      </c>
      <c r="G16" s="80" t="s">
        <v>3549</v>
      </c>
      <c r="H16" s="80"/>
      <c r="I16" s="80" t="s">
        <v>3544</v>
      </c>
      <c r="J16" s="80"/>
      <c r="K16" s="80" t="s">
        <v>2850</v>
      </c>
      <c r="L16" s="81" t="s">
        <v>575</v>
      </c>
      <c r="M16" s="80">
        <v>82040</v>
      </c>
      <c r="N16" s="82">
        <v>91530</v>
      </c>
      <c r="O16" s="101"/>
      <c r="Q16" s="70"/>
      <c r="R16" s="71"/>
    </row>
    <row r="17" spans="1:19" ht="96" customHeight="1">
      <c r="A17" s="78" t="s">
        <v>3556</v>
      </c>
      <c r="B17" s="79"/>
      <c r="C17" s="80" t="s">
        <v>3557</v>
      </c>
      <c r="D17" s="79"/>
      <c r="E17" s="80" t="s">
        <v>3553</v>
      </c>
      <c r="F17" s="80" t="s">
        <v>3543</v>
      </c>
      <c r="G17" s="80" t="s">
        <v>3549</v>
      </c>
      <c r="H17" s="80"/>
      <c r="I17" s="80" t="s">
        <v>3544</v>
      </c>
      <c r="J17" s="80"/>
      <c r="K17" s="80" t="s">
        <v>2850</v>
      </c>
      <c r="L17" s="81" t="s">
        <v>575</v>
      </c>
      <c r="M17" s="80">
        <v>35090</v>
      </c>
      <c r="N17" s="82">
        <v>39150</v>
      </c>
      <c r="O17" s="101"/>
      <c r="Q17" s="70"/>
      <c r="R17" s="71"/>
    </row>
    <row r="18" spans="1:19" ht="82.5" customHeight="1">
      <c r="A18" s="78" t="s">
        <v>3558</v>
      </c>
      <c r="B18" s="79"/>
      <c r="C18" s="80" t="s">
        <v>3559</v>
      </c>
      <c r="D18" s="80"/>
      <c r="E18" s="80">
        <v>4.2</v>
      </c>
      <c r="F18" s="80" t="s">
        <v>3543</v>
      </c>
      <c r="G18" s="80" t="s">
        <v>3560</v>
      </c>
      <c r="H18" s="80"/>
      <c r="I18" s="80" t="s">
        <v>3544</v>
      </c>
      <c r="J18" s="80"/>
      <c r="K18" s="80" t="s">
        <v>2850</v>
      </c>
      <c r="L18" s="81" t="s">
        <v>575</v>
      </c>
      <c r="M18" s="80">
        <v>94380</v>
      </c>
      <c r="N18" s="82">
        <v>105300</v>
      </c>
      <c r="O18" s="101"/>
      <c r="R18" s="71"/>
    </row>
    <row r="19" spans="1:19" ht="69" customHeight="1">
      <c r="A19" s="78" t="s">
        <v>3561</v>
      </c>
      <c r="B19" s="79"/>
      <c r="C19" s="80" t="s">
        <v>3559</v>
      </c>
      <c r="D19" s="80"/>
      <c r="E19" s="80">
        <v>5</v>
      </c>
      <c r="F19" s="80" t="s">
        <v>3543</v>
      </c>
      <c r="G19" s="80" t="s">
        <v>3549</v>
      </c>
      <c r="H19" s="80"/>
      <c r="I19" s="80" t="s">
        <v>3544</v>
      </c>
      <c r="J19" s="80"/>
      <c r="K19" s="80" t="s">
        <v>2850</v>
      </c>
      <c r="L19" s="81" t="s">
        <v>575</v>
      </c>
      <c r="M19" s="80">
        <v>101160</v>
      </c>
      <c r="N19" s="82">
        <v>112860</v>
      </c>
      <c r="O19" s="101"/>
      <c r="R19" s="71"/>
    </row>
    <row r="20" spans="1:19" ht="81.75" customHeight="1">
      <c r="A20" s="78" t="s">
        <v>3562</v>
      </c>
      <c r="B20" s="79"/>
      <c r="C20" s="80" t="s">
        <v>3559</v>
      </c>
      <c r="D20" s="80"/>
      <c r="E20" s="80">
        <v>3.5</v>
      </c>
      <c r="F20" s="80" t="s">
        <v>3543</v>
      </c>
      <c r="G20" s="80" t="s">
        <v>3549</v>
      </c>
      <c r="H20" s="80"/>
      <c r="I20" s="80" t="s">
        <v>3544</v>
      </c>
      <c r="J20" s="80"/>
      <c r="K20" s="80" t="s">
        <v>2850</v>
      </c>
      <c r="L20" s="81" t="s">
        <v>575</v>
      </c>
      <c r="M20" s="80">
        <v>59895</v>
      </c>
      <c r="N20" s="82">
        <v>66825</v>
      </c>
      <c r="O20" s="101"/>
      <c r="R20" s="71"/>
    </row>
    <row r="21" spans="1:19" ht="86.25" customHeight="1">
      <c r="A21" s="78" t="s">
        <v>3563</v>
      </c>
      <c r="B21" s="79"/>
      <c r="C21" s="80" t="s">
        <v>3559</v>
      </c>
      <c r="D21" s="80"/>
      <c r="E21" s="80" t="s">
        <v>3564</v>
      </c>
      <c r="F21" s="80" t="s">
        <v>3543</v>
      </c>
      <c r="G21" s="80" t="s">
        <v>3549</v>
      </c>
      <c r="H21" s="80"/>
      <c r="I21" s="80" t="s">
        <v>3544</v>
      </c>
      <c r="J21" s="80"/>
      <c r="K21" s="80" t="s">
        <v>2850</v>
      </c>
      <c r="L21" s="81" t="s">
        <v>575</v>
      </c>
      <c r="M21" s="80">
        <v>108295</v>
      </c>
      <c r="N21" s="82">
        <v>120825</v>
      </c>
      <c r="O21" s="101"/>
      <c r="R21" s="71"/>
    </row>
    <row r="22" spans="1:19" ht="84.75" customHeight="1">
      <c r="A22" s="78" t="s">
        <v>3565</v>
      </c>
      <c r="B22" s="79"/>
      <c r="C22" s="80" t="s">
        <v>3548</v>
      </c>
      <c r="D22" s="80"/>
      <c r="E22" s="80">
        <v>3</v>
      </c>
      <c r="F22" s="80" t="s">
        <v>3543</v>
      </c>
      <c r="G22" s="80" t="s">
        <v>3549</v>
      </c>
      <c r="H22" s="80"/>
      <c r="I22" s="80" t="s">
        <v>3544</v>
      </c>
      <c r="J22" s="80"/>
      <c r="K22" s="80" t="s">
        <v>2850</v>
      </c>
      <c r="L22" s="81" t="s">
        <v>575</v>
      </c>
      <c r="M22" s="80">
        <v>39325</v>
      </c>
      <c r="N22" s="82">
        <v>43875</v>
      </c>
      <c r="O22" s="101"/>
      <c r="R22" s="71"/>
    </row>
    <row r="23" spans="1:19" ht="75" customHeight="1">
      <c r="A23" s="78" t="s">
        <v>3566</v>
      </c>
      <c r="B23" s="79"/>
      <c r="C23" s="80" t="s">
        <v>3541</v>
      </c>
      <c r="D23" s="80"/>
      <c r="E23" s="80" t="s">
        <v>3553</v>
      </c>
      <c r="F23" s="80" t="s">
        <v>3543</v>
      </c>
      <c r="G23" s="80" t="s">
        <v>3549</v>
      </c>
      <c r="H23" s="80"/>
      <c r="I23" s="80" t="s">
        <v>3544</v>
      </c>
      <c r="J23" s="80"/>
      <c r="K23" s="80" t="s">
        <v>2850</v>
      </c>
      <c r="L23" s="81" t="s">
        <v>575</v>
      </c>
      <c r="M23" s="80">
        <v>48160</v>
      </c>
      <c r="N23" s="82">
        <v>53730</v>
      </c>
      <c r="O23" s="101"/>
      <c r="R23" s="71"/>
    </row>
    <row r="24" spans="1:19" ht="107.25" customHeight="1">
      <c r="A24" s="78" t="s">
        <v>3567</v>
      </c>
      <c r="B24" s="80"/>
      <c r="C24" s="80" t="s">
        <v>3568</v>
      </c>
      <c r="D24" s="80"/>
      <c r="E24" s="80" t="s">
        <v>3569</v>
      </c>
      <c r="F24" s="80" t="s">
        <v>3570</v>
      </c>
      <c r="G24" s="80" t="s">
        <v>3560</v>
      </c>
      <c r="H24" s="80"/>
      <c r="I24" s="80" t="s">
        <v>1659</v>
      </c>
      <c r="J24" s="80"/>
      <c r="K24" s="80" t="s">
        <v>3187</v>
      </c>
      <c r="L24" s="81" t="s">
        <v>158</v>
      </c>
      <c r="M24" s="80">
        <v>109055</v>
      </c>
      <c r="N24" s="82">
        <v>121670</v>
      </c>
      <c r="O24" s="101"/>
      <c r="R24" s="71"/>
      <c r="S24" s="386"/>
    </row>
    <row r="25" spans="1:19" ht="91.5" customHeight="1">
      <c r="A25" s="78" t="s">
        <v>3571</v>
      </c>
      <c r="B25" s="80"/>
      <c r="C25" s="80" t="s">
        <v>3568</v>
      </c>
      <c r="D25" s="80"/>
      <c r="E25" s="80" t="s">
        <v>3569</v>
      </c>
      <c r="F25" s="80" t="s">
        <v>3570</v>
      </c>
      <c r="G25" s="80" t="s">
        <v>3560</v>
      </c>
      <c r="H25" s="80"/>
      <c r="I25" s="80" t="s">
        <v>1659</v>
      </c>
      <c r="J25" s="80">
        <v>70</v>
      </c>
      <c r="K25" s="80" t="s">
        <v>3187</v>
      </c>
      <c r="L25" s="81" t="s">
        <v>158</v>
      </c>
      <c r="M25" s="80">
        <v>88490</v>
      </c>
      <c r="N25" s="82">
        <v>98730</v>
      </c>
      <c r="O25" s="101"/>
      <c r="R25" s="71"/>
      <c r="S25" s="386"/>
    </row>
    <row r="26" spans="1:19" ht="108" customHeight="1">
      <c r="A26" s="78" t="s">
        <v>3572</v>
      </c>
      <c r="B26" s="80"/>
      <c r="C26" s="80" t="s">
        <v>3548</v>
      </c>
      <c r="D26" s="80"/>
      <c r="E26" s="80" t="s">
        <v>3569</v>
      </c>
      <c r="F26" s="80" t="s">
        <v>3570</v>
      </c>
      <c r="G26" s="80" t="s">
        <v>3560</v>
      </c>
      <c r="H26" s="80"/>
      <c r="I26" s="80" t="s">
        <v>1659</v>
      </c>
      <c r="J26" s="80">
        <v>90</v>
      </c>
      <c r="K26" s="80" t="s">
        <v>2850</v>
      </c>
      <c r="L26" s="81" t="s">
        <v>575</v>
      </c>
      <c r="M26" s="80">
        <v>93170</v>
      </c>
      <c r="N26" s="82">
        <v>103950</v>
      </c>
      <c r="O26" s="101"/>
      <c r="R26" s="71"/>
    </row>
    <row r="27" spans="1:19" ht="103.5" customHeight="1">
      <c r="A27" s="78" t="s">
        <v>3573</v>
      </c>
      <c r="B27" s="80"/>
      <c r="C27" s="80" t="s">
        <v>3548</v>
      </c>
      <c r="D27" s="80"/>
      <c r="E27" s="80" t="s">
        <v>3569</v>
      </c>
      <c r="F27" s="80" t="s">
        <v>3570</v>
      </c>
      <c r="G27" s="80" t="s">
        <v>3560</v>
      </c>
      <c r="H27" s="80"/>
      <c r="I27" s="80" t="s">
        <v>1659</v>
      </c>
      <c r="J27" s="80">
        <v>130</v>
      </c>
      <c r="K27" s="80" t="s">
        <v>2850</v>
      </c>
      <c r="L27" s="81" t="s">
        <v>575</v>
      </c>
      <c r="M27" s="80">
        <v>124630</v>
      </c>
      <c r="N27" s="82">
        <v>139050</v>
      </c>
      <c r="O27" s="101"/>
      <c r="R27" s="71"/>
    </row>
    <row r="28" spans="1:19" ht="96">
      <c r="A28" s="78" t="s">
        <v>3574</v>
      </c>
      <c r="B28" s="79"/>
      <c r="C28" s="80" t="s">
        <v>3575</v>
      </c>
      <c r="D28" s="80"/>
      <c r="E28" s="80" t="s">
        <v>3576</v>
      </c>
      <c r="F28" s="80" t="s">
        <v>3577</v>
      </c>
      <c r="G28" s="80" t="s">
        <v>3560</v>
      </c>
      <c r="H28" s="80"/>
      <c r="I28" s="80" t="s">
        <v>1659</v>
      </c>
      <c r="J28" s="80"/>
      <c r="K28" s="80" t="s">
        <v>3187</v>
      </c>
      <c r="L28" s="81" t="s">
        <v>158</v>
      </c>
      <c r="M28" s="80">
        <v>109055</v>
      </c>
      <c r="N28" s="82">
        <v>121670</v>
      </c>
      <c r="O28" s="101"/>
      <c r="R28" s="71"/>
      <c r="S28" s="386"/>
    </row>
    <row r="29" spans="1:19" ht="96">
      <c r="A29" s="78" t="s">
        <v>3578</v>
      </c>
      <c r="B29" s="79"/>
      <c r="C29" s="80" t="s">
        <v>3579</v>
      </c>
      <c r="D29" s="80"/>
      <c r="E29" s="80">
        <v>2.5</v>
      </c>
      <c r="F29" s="80" t="s">
        <v>3577</v>
      </c>
      <c r="G29" s="80" t="s">
        <v>3560</v>
      </c>
      <c r="H29" s="80"/>
      <c r="I29" s="80" t="s">
        <v>1659</v>
      </c>
      <c r="J29" s="80"/>
      <c r="K29" s="80" t="s">
        <v>3187</v>
      </c>
      <c r="L29" s="81" t="s">
        <v>158</v>
      </c>
      <c r="M29" s="80">
        <v>135225</v>
      </c>
      <c r="N29" s="82">
        <v>150870</v>
      </c>
      <c r="O29" s="101"/>
      <c r="R29" s="71"/>
      <c r="S29" s="386"/>
    </row>
    <row r="30" spans="1:19" ht="112.5" customHeight="1">
      <c r="A30" s="727" t="s">
        <v>3580</v>
      </c>
      <c r="B30" s="98"/>
      <c r="C30" s="99" t="s">
        <v>3581</v>
      </c>
      <c r="D30" s="99">
        <v>3.09</v>
      </c>
      <c r="E30" s="99">
        <v>3</v>
      </c>
      <c r="F30" s="99" t="s">
        <v>3582</v>
      </c>
      <c r="G30" s="99" t="s">
        <v>740</v>
      </c>
      <c r="H30" s="99"/>
      <c r="I30" s="99" t="s">
        <v>1659</v>
      </c>
      <c r="J30" s="99"/>
      <c r="K30" s="99" t="s">
        <v>2994</v>
      </c>
      <c r="L30" s="140" t="s">
        <v>327</v>
      </c>
      <c r="M30" s="99">
        <v>26620</v>
      </c>
      <c r="N30" s="290">
        <v>29700</v>
      </c>
      <c r="O30" s="101"/>
      <c r="R30" s="71"/>
      <c r="S30" s="386"/>
    </row>
    <row r="31" spans="1:19" ht="154.5" customHeight="1">
      <c r="A31" s="2365" t="s">
        <v>3583</v>
      </c>
      <c r="B31" s="2365"/>
      <c r="C31" s="2365"/>
      <c r="D31" s="2365"/>
      <c r="E31" s="2365"/>
      <c r="F31" s="2365"/>
      <c r="G31" s="2365"/>
      <c r="H31" s="2365"/>
      <c r="I31" s="2365"/>
      <c r="J31" s="2365"/>
      <c r="K31" s="2365"/>
      <c r="L31" s="2365"/>
      <c r="M31" s="2365"/>
      <c r="N31" s="2365"/>
    </row>
    <row r="32" spans="1:19" ht="51" customHeight="1"/>
    <row r="33" ht="48.75" customHeight="1"/>
    <row r="34" ht="48.75" customHeight="1"/>
    <row r="35" ht="48.75" customHeight="1"/>
    <row r="36" ht="48.75" customHeight="1"/>
    <row r="37" ht="48.75" customHeight="1"/>
    <row r="38" ht="48.75" customHeight="1"/>
    <row r="39" ht="48.75" customHeight="1"/>
    <row r="40" ht="48.75" customHeight="1"/>
    <row r="41" ht="48.75" customHeight="1"/>
    <row r="42" ht="48.75" customHeight="1"/>
  </sheetData>
  <mergeCells count="9">
    <mergeCell ref="A31:N31"/>
    <mergeCell ref="A1:B1"/>
    <mergeCell ref="A5:N5"/>
    <mergeCell ref="A7:A8"/>
    <mergeCell ref="B7:B8"/>
    <mergeCell ref="C7:K7"/>
    <mergeCell ref="L7:L8"/>
    <mergeCell ref="M7:M8"/>
    <mergeCell ref="N7:N8"/>
  </mergeCells>
  <hyperlinks>
    <hyperlink ref="A5" location="Меню!A1" display="ФОНАРИ УЛИ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>
  <dimension ref="A1:AMJ28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15" style="52" customWidth="1"/>
    <col min="2" max="2" width="8.5703125" style="52" customWidth="1"/>
    <col min="3" max="3" width="17.7109375" style="121" customWidth="1"/>
    <col min="4" max="4" width="9.5703125" style="385" customWidth="1"/>
    <col min="5" max="5" width="0.140625" style="121" hidden="1" customWidth="1"/>
    <col min="6" max="6" width="6.85546875" style="121" customWidth="1"/>
    <col min="7" max="7" width="5.42578125" style="52" customWidth="1"/>
    <col min="8" max="8" width="9.5703125" style="121" customWidth="1"/>
    <col min="9" max="9" width="14.7109375" style="121" customWidth="1"/>
    <col min="10" max="10" width="13.28515625" style="121" customWidth="1"/>
    <col min="11" max="11" width="6" style="121" customWidth="1"/>
    <col min="12" max="12" width="9.5703125" style="121" customWidth="1"/>
    <col min="13" max="13" width="12" style="121" customWidth="1"/>
    <col min="14" max="14" width="10.5703125" style="121" customWidth="1"/>
    <col min="15" max="15" width="6" style="121" customWidth="1"/>
    <col min="16" max="16" width="6" style="52" customWidth="1"/>
    <col min="17" max="17" width="9.42578125" style="52" customWidth="1"/>
    <col min="18" max="18" width="10.5703125" style="52" customWidth="1"/>
    <col min="19" max="19" width="10.140625" style="52" customWidth="1"/>
    <col min="20" max="20" width="11.85546875" style="386" customWidth="1"/>
    <col min="21" max="21" width="11.140625" style="386" hidden="1" customWidth="1"/>
    <col min="22" max="22" width="12.42578125" style="386" customWidth="1"/>
    <col min="23" max="23" width="12.28515625" style="386" customWidth="1"/>
    <col min="24" max="24" width="13.28515625" style="386" customWidth="1"/>
    <col min="25" max="25" width="9.140625" style="386"/>
    <col min="26" max="26" width="10" style="387" customWidth="1"/>
    <col min="27" max="1024" width="9.140625" style="387"/>
  </cols>
  <sheetData>
    <row r="1" spans="1:25" ht="31.5" customHeight="1">
      <c r="A1" s="121"/>
      <c r="B1" s="121"/>
      <c r="C1" s="52"/>
      <c r="D1" s="52"/>
      <c r="E1" s="52"/>
      <c r="F1" s="52"/>
      <c r="H1" s="52"/>
      <c r="I1" s="52"/>
      <c r="J1" s="52"/>
      <c r="K1" s="52"/>
      <c r="W1" s="52"/>
      <c r="X1" s="52"/>
      <c r="Y1" s="52"/>
    </row>
    <row r="2" spans="1:25">
      <c r="A2" s="54"/>
      <c r="B2" s="54"/>
      <c r="C2" s="55"/>
      <c r="D2" s="54"/>
      <c r="E2" s="54"/>
      <c r="F2" s="54"/>
      <c r="G2" s="54"/>
      <c r="H2" s="56"/>
      <c r="I2" s="56" t="s">
        <v>131</v>
      </c>
      <c r="J2" s="57" t="s">
        <v>2</v>
      </c>
      <c r="L2" s="367"/>
      <c r="M2" s="367"/>
      <c r="N2" s="367"/>
      <c r="O2" s="367"/>
      <c r="Q2" s="59"/>
      <c r="W2" s="52"/>
      <c r="X2" s="52"/>
      <c r="Y2" s="52"/>
    </row>
    <row r="3" spans="1:25" ht="15.75" customHeight="1">
      <c r="A3" s="61" t="s">
        <v>4</v>
      </c>
      <c r="B3" s="58" t="s">
        <v>5</v>
      </c>
      <c r="C3" s="58"/>
      <c r="D3" s="58"/>
      <c r="E3" s="54"/>
      <c r="F3" s="54"/>
      <c r="G3" s="54"/>
      <c r="H3" s="56"/>
      <c r="I3" s="56" t="s">
        <v>132</v>
      </c>
      <c r="J3" s="57" t="s">
        <v>7</v>
      </c>
      <c r="L3" s="367"/>
      <c r="M3" s="367"/>
      <c r="N3" s="367"/>
      <c r="O3" s="367"/>
      <c r="P3" s="59"/>
      <c r="Q3" s="59"/>
      <c r="W3" s="52"/>
      <c r="X3" s="52"/>
      <c r="Y3" s="52"/>
    </row>
    <row r="4" spans="1:25">
      <c r="A4" s="121"/>
      <c r="B4" s="121"/>
      <c r="C4" s="385"/>
      <c r="D4" s="121"/>
      <c r="I4" s="368"/>
      <c r="L4" s="368"/>
      <c r="M4" s="368"/>
      <c r="N4" s="368"/>
      <c r="O4" s="368"/>
      <c r="P4" s="65"/>
      <c r="Q4" s="65"/>
      <c r="W4" s="52"/>
      <c r="X4" s="52"/>
      <c r="Y4" s="52"/>
    </row>
    <row r="5" spans="1:25">
      <c r="A5" s="2116" t="s">
        <v>3584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62"/>
      <c r="W5" s="52"/>
      <c r="X5" s="52"/>
      <c r="Y5" s="52"/>
    </row>
    <row r="6" spans="1:25">
      <c r="W6" s="52"/>
      <c r="X6" s="52"/>
      <c r="Y6" s="52"/>
    </row>
    <row r="7" spans="1:25" ht="15" customHeight="1">
      <c r="A7" s="2117" t="s">
        <v>562</v>
      </c>
      <c r="B7" s="2117" t="s">
        <v>563</v>
      </c>
      <c r="C7" s="2117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7"/>
      <c r="N7" s="2119" t="s">
        <v>139</v>
      </c>
      <c r="O7" s="2119" t="s">
        <v>140</v>
      </c>
      <c r="P7" s="2119" t="s">
        <v>141</v>
      </c>
      <c r="W7" s="52"/>
      <c r="X7" s="52"/>
      <c r="Y7" s="52"/>
    </row>
    <row r="8" spans="1:25" ht="36">
      <c r="A8" s="2117"/>
      <c r="B8" s="2117"/>
      <c r="C8" s="2117"/>
      <c r="D8" s="68" t="s">
        <v>3585</v>
      </c>
      <c r="E8" s="728"/>
      <c r="F8" s="66" t="s">
        <v>598</v>
      </c>
      <c r="G8" s="68" t="s">
        <v>3586</v>
      </c>
      <c r="H8" s="68" t="s">
        <v>1610</v>
      </c>
      <c r="I8" s="68" t="s">
        <v>567</v>
      </c>
      <c r="J8" s="68" t="s">
        <v>568</v>
      </c>
      <c r="K8" s="68" t="s">
        <v>146</v>
      </c>
      <c r="L8" s="68" t="s">
        <v>144</v>
      </c>
      <c r="M8" s="68" t="s">
        <v>2816</v>
      </c>
      <c r="N8" s="2119"/>
      <c r="O8" s="2119"/>
      <c r="P8" s="2119"/>
      <c r="Q8" s="70"/>
      <c r="R8" s="70"/>
      <c r="S8" s="70"/>
      <c r="T8" s="388"/>
      <c r="W8" s="70"/>
      <c r="X8" s="70"/>
      <c r="Y8" s="70"/>
    </row>
    <row r="9" spans="1:25" ht="71.25" customHeight="1">
      <c r="A9" s="414" t="s">
        <v>3587</v>
      </c>
      <c r="B9" s="729" t="s">
        <v>3588</v>
      </c>
      <c r="C9" s="73"/>
      <c r="D9" s="74">
        <v>7035</v>
      </c>
      <c r="E9" s="730"/>
      <c r="F9" s="2196" t="s">
        <v>607</v>
      </c>
      <c r="G9" s="73">
        <v>2</v>
      </c>
      <c r="H9" s="471" t="s">
        <v>1636</v>
      </c>
      <c r="I9" s="74" t="s">
        <v>3589</v>
      </c>
      <c r="J9" s="74" t="s">
        <v>3590</v>
      </c>
      <c r="K9" s="74">
        <v>6.6</v>
      </c>
      <c r="L9" s="74">
        <v>0.23</v>
      </c>
      <c r="M9" s="74" t="s">
        <v>2821</v>
      </c>
      <c r="N9" s="149" t="s">
        <v>158</v>
      </c>
      <c r="O9" s="74">
        <v>4750</v>
      </c>
      <c r="P9" s="77">
        <v>5130</v>
      </c>
      <c r="T9" s="53"/>
      <c r="W9" s="52"/>
      <c r="X9" s="52"/>
      <c r="Y9" s="52"/>
    </row>
    <row r="10" spans="1:25" ht="82.5" customHeight="1">
      <c r="A10" s="78" t="s">
        <v>3591</v>
      </c>
      <c r="B10" s="437"/>
      <c r="C10" s="79"/>
      <c r="D10" s="80">
        <v>7035</v>
      </c>
      <c r="E10" s="730"/>
      <c r="F10" s="2196"/>
      <c r="G10" s="134">
        <v>2</v>
      </c>
      <c r="H10" s="437" t="s">
        <v>1636</v>
      </c>
      <c r="I10" s="80" t="s">
        <v>3592</v>
      </c>
      <c r="J10" s="80" t="s">
        <v>3593</v>
      </c>
      <c r="K10" s="80">
        <v>7.2</v>
      </c>
      <c r="L10" s="80">
        <v>7.0000000000000007E-2</v>
      </c>
      <c r="M10" s="80" t="s">
        <v>2034</v>
      </c>
      <c r="N10" s="81" t="s">
        <v>327</v>
      </c>
      <c r="O10" s="80">
        <v>2315</v>
      </c>
      <c r="P10" s="82">
        <v>2500</v>
      </c>
      <c r="T10" s="53"/>
      <c r="W10" s="52"/>
      <c r="X10" s="52"/>
      <c r="Y10" s="52"/>
    </row>
    <row r="11" spans="1:25" ht="90.75" customHeight="1">
      <c r="A11" s="78" t="s">
        <v>3594</v>
      </c>
      <c r="B11" s="437"/>
      <c r="C11" s="79"/>
      <c r="D11" s="80" t="s">
        <v>3595</v>
      </c>
      <c r="E11" s="730"/>
      <c r="F11" s="2196"/>
      <c r="G11" s="134">
        <v>2</v>
      </c>
      <c r="H11" s="437" t="s">
        <v>1880</v>
      </c>
      <c r="I11" s="80" t="s">
        <v>3592</v>
      </c>
      <c r="J11" s="80" t="s">
        <v>3596</v>
      </c>
      <c r="K11" s="80">
        <v>5.88</v>
      </c>
      <c r="L11" s="80">
        <v>0.11799999999999999</v>
      </c>
      <c r="M11" s="80"/>
      <c r="N11" s="81" t="s">
        <v>327</v>
      </c>
      <c r="O11" s="80">
        <v>2090</v>
      </c>
      <c r="P11" s="82">
        <v>2255</v>
      </c>
      <c r="T11" s="53"/>
      <c r="W11" s="52"/>
      <c r="X11" s="52"/>
      <c r="Y11" s="52"/>
    </row>
    <row r="12" spans="1:25" ht="79.5" customHeight="1">
      <c r="A12" s="78" t="s">
        <v>3597</v>
      </c>
      <c r="B12" s="80" t="s">
        <v>3598</v>
      </c>
      <c r="C12" s="79"/>
      <c r="D12" s="80">
        <v>7035</v>
      </c>
      <c r="E12" s="730"/>
      <c r="F12" s="2196"/>
      <c r="G12" s="134">
        <v>2</v>
      </c>
      <c r="H12" s="437" t="s">
        <v>1636</v>
      </c>
      <c r="I12" s="80" t="s">
        <v>3599</v>
      </c>
      <c r="J12" s="80" t="s">
        <v>3600</v>
      </c>
      <c r="K12" s="80">
        <v>3.6</v>
      </c>
      <c r="L12" s="80">
        <v>6.8000000000000005E-2</v>
      </c>
      <c r="M12" s="80" t="s">
        <v>2034</v>
      </c>
      <c r="N12" s="81" t="s">
        <v>327</v>
      </c>
      <c r="O12" s="731">
        <v>1475</v>
      </c>
      <c r="P12" s="732">
        <v>1595</v>
      </c>
      <c r="T12" s="53"/>
      <c r="W12" s="52"/>
      <c r="X12" s="52"/>
      <c r="Y12" s="52"/>
    </row>
    <row r="13" spans="1:25" ht="82.5" customHeight="1">
      <c r="A13" s="78" t="s">
        <v>3601</v>
      </c>
      <c r="B13" s="437"/>
      <c r="C13" s="79"/>
      <c r="D13" s="2177" t="s">
        <v>3519</v>
      </c>
      <c r="E13" s="730"/>
      <c r="F13" s="2196"/>
      <c r="G13" s="416">
        <v>5</v>
      </c>
      <c r="H13" s="437" t="s">
        <v>1880</v>
      </c>
      <c r="I13" s="80" t="s">
        <v>3602</v>
      </c>
      <c r="J13" s="80" t="s">
        <v>3603</v>
      </c>
      <c r="K13" s="80">
        <v>22</v>
      </c>
      <c r="L13" s="80">
        <f>2*1*0.65</f>
        <v>1.3</v>
      </c>
      <c r="M13" s="80" t="s">
        <v>2034</v>
      </c>
      <c r="N13" s="81" t="s">
        <v>327</v>
      </c>
      <c r="O13" s="80">
        <v>8225</v>
      </c>
      <c r="P13" s="82">
        <v>8885</v>
      </c>
      <c r="T13" s="53"/>
      <c r="W13" s="52"/>
      <c r="X13" s="52"/>
      <c r="Y13" s="52"/>
    </row>
    <row r="14" spans="1:25" ht="82.5" customHeight="1">
      <c r="A14" s="78" t="s">
        <v>3604</v>
      </c>
      <c r="B14" s="437"/>
      <c r="C14" s="79"/>
      <c r="D14" s="2177"/>
      <c r="E14" s="730"/>
      <c r="F14" s="2196"/>
      <c r="G14" s="134">
        <v>5</v>
      </c>
      <c r="H14" s="437" t="s">
        <v>1880</v>
      </c>
      <c r="I14" s="80" t="s">
        <v>3605</v>
      </c>
      <c r="J14" s="80" t="s">
        <v>3606</v>
      </c>
      <c r="K14" s="80">
        <v>22</v>
      </c>
      <c r="L14" s="80">
        <f>2*1*0.65</f>
        <v>1.3</v>
      </c>
      <c r="M14" s="80" t="s">
        <v>2034</v>
      </c>
      <c r="N14" s="81" t="s">
        <v>327</v>
      </c>
      <c r="O14" s="80">
        <v>7375</v>
      </c>
      <c r="P14" s="82">
        <v>7970</v>
      </c>
      <c r="T14" s="53"/>
      <c r="W14" s="52"/>
      <c r="X14" s="52"/>
      <c r="Y14" s="52"/>
    </row>
    <row r="15" spans="1:25" ht="82.5" customHeight="1">
      <c r="A15" s="78" t="s">
        <v>3607</v>
      </c>
      <c r="B15" s="437" t="s">
        <v>3608</v>
      </c>
      <c r="C15" s="79"/>
      <c r="D15" s="80" t="s">
        <v>3595</v>
      </c>
      <c r="E15" s="730"/>
      <c r="F15" s="2196"/>
      <c r="G15" s="416">
        <v>5</v>
      </c>
      <c r="H15" s="437" t="s">
        <v>1880</v>
      </c>
      <c r="I15" s="80" t="s">
        <v>3609</v>
      </c>
      <c r="J15" s="80" t="s">
        <v>3610</v>
      </c>
      <c r="K15" s="80">
        <v>20.3</v>
      </c>
      <c r="L15" s="80">
        <f>2*0.65*1</f>
        <v>1.3</v>
      </c>
      <c r="M15" s="80" t="s">
        <v>2034</v>
      </c>
      <c r="N15" s="81" t="s">
        <v>327</v>
      </c>
      <c r="O15" s="80">
        <v>10275</v>
      </c>
      <c r="P15" s="82">
        <v>11100</v>
      </c>
      <c r="T15" s="53"/>
      <c r="W15" s="52"/>
      <c r="X15" s="52"/>
      <c r="Y15" s="52"/>
    </row>
    <row r="16" spans="1:25" ht="79.5" customHeight="1">
      <c r="A16" s="184" t="s">
        <v>3611</v>
      </c>
      <c r="B16" s="446"/>
      <c r="C16" s="79"/>
      <c r="D16" s="75" t="s">
        <v>3519</v>
      </c>
      <c r="E16" s="733"/>
      <c r="F16" s="2196"/>
      <c r="G16" s="134">
        <v>5</v>
      </c>
      <c r="H16" s="437" t="s">
        <v>1880</v>
      </c>
      <c r="I16" s="80" t="s">
        <v>3612</v>
      </c>
      <c r="J16" s="446" t="s">
        <v>3603</v>
      </c>
      <c r="K16" s="446">
        <v>37</v>
      </c>
      <c r="L16" s="80">
        <f>2*1*0.65</f>
        <v>1.3</v>
      </c>
      <c r="M16" s="80" t="s">
        <v>2034</v>
      </c>
      <c r="N16" s="81" t="s">
        <v>327</v>
      </c>
      <c r="O16" s="446">
        <v>14965</v>
      </c>
      <c r="P16" s="82">
        <v>16160</v>
      </c>
      <c r="T16" s="53"/>
      <c r="W16" s="52"/>
      <c r="X16" s="52"/>
      <c r="Y16" s="52"/>
    </row>
    <row r="17" spans="1:26" ht="88.5" customHeight="1">
      <c r="A17" s="184" t="s">
        <v>3613</v>
      </c>
      <c r="B17" s="446" t="s">
        <v>3614</v>
      </c>
      <c r="C17" s="79"/>
      <c r="D17" s="80" t="s">
        <v>3595</v>
      </c>
      <c r="E17" s="733"/>
      <c r="F17" s="2196"/>
      <c r="G17" s="134">
        <v>5</v>
      </c>
      <c r="H17" s="453" t="s">
        <v>1636</v>
      </c>
      <c r="I17" s="448" t="s">
        <v>3615</v>
      </c>
      <c r="J17" s="80" t="s">
        <v>3616</v>
      </c>
      <c r="K17" s="437">
        <v>7.2</v>
      </c>
      <c r="L17" s="437">
        <v>1.03</v>
      </c>
      <c r="M17" s="437" t="s">
        <v>2821</v>
      </c>
      <c r="N17" s="108" t="s">
        <v>158</v>
      </c>
      <c r="O17" s="437">
        <v>14950</v>
      </c>
      <c r="P17" s="204">
        <v>16150</v>
      </c>
      <c r="T17" s="53"/>
      <c r="W17" s="52"/>
      <c r="X17" s="52"/>
      <c r="Y17" s="52"/>
    </row>
    <row r="18" spans="1:26" ht="93.75" customHeight="1">
      <c r="A18" s="184" t="s">
        <v>3617</v>
      </c>
      <c r="B18" s="446" t="s">
        <v>3618</v>
      </c>
      <c r="C18" s="79"/>
      <c r="D18" s="80">
        <v>7035</v>
      </c>
      <c r="E18" s="730"/>
      <c r="F18" s="2196"/>
      <c r="G18" s="134">
        <v>6</v>
      </c>
      <c r="H18" s="453" t="s">
        <v>1636</v>
      </c>
      <c r="I18" s="99" t="s">
        <v>3589</v>
      </c>
      <c r="J18" s="103" t="s">
        <v>3619</v>
      </c>
      <c r="K18" s="75">
        <v>17.2</v>
      </c>
      <c r="L18" s="75">
        <v>0.7</v>
      </c>
      <c r="M18" s="75" t="s">
        <v>2821</v>
      </c>
      <c r="N18" s="76" t="s">
        <v>158</v>
      </c>
      <c r="O18" s="75">
        <v>7415</v>
      </c>
      <c r="P18" s="102">
        <v>8010</v>
      </c>
      <c r="T18" s="53"/>
      <c r="W18" s="52"/>
      <c r="X18" s="52"/>
      <c r="Y18" s="52"/>
    </row>
    <row r="19" spans="1:26" ht="79.5" customHeight="1">
      <c r="A19" s="184" t="s">
        <v>3620</v>
      </c>
      <c r="B19" s="734"/>
      <c r="C19" s="196"/>
      <c r="D19" s="80" t="s">
        <v>3519</v>
      </c>
      <c r="E19" s="733"/>
      <c r="F19" s="2196"/>
      <c r="G19" s="416">
        <v>7</v>
      </c>
      <c r="H19" s="446" t="s">
        <v>1880</v>
      </c>
      <c r="I19" s="99" t="s">
        <v>3605</v>
      </c>
      <c r="J19" s="446" t="s">
        <v>3621</v>
      </c>
      <c r="K19" s="446"/>
      <c r="L19" s="80">
        <f>2.5*1*0.65</f>
        <v>1.625</v>
      </c>
      <c r="M19" s="80" t="s">
        <v>2034</v>
      </c>
      <c r="N19" s="81" t="s">
        <v>327</v>
      </c>
      <c r="O19" s="80">
        <v>20950</v>
      </c>
      <c r="P19" s="204">
        <v>22630</v>
      </c>
      <c r="T19" s="53"/>
      <c r="W19" s="52"/>
      <c r="X19" s="52"/>
      <c r="Y19" s="52"/>
    </row>
    <row r="20" spans="1:26" ht="84">
      <c r="A20" s="78" t="s">
        <v>3622</v>
      </c>
      <c r="B20" s="437"/>
      <c r="C20" s="134"/>
      <c r="D20" s="377" t="s">
        <v>3623</v>
      </c>
      <c r="E20" s="735"/>
      <c r="F20" s="2196"/>
      <c r="G20" s="134">
        <v>10</v>
      </c>
      <c r="H20" s="651" t="s">
        <v>3624</v>
      </c>
      <c r="I20" s="80" t="s">
        <v>3625</v>
      </c>
      <c r="J20" s="80" t="s">
        <v>3626</v>
      </c>
      <c r="K20" s="80">
        <v>120</v>
      </c>
      <c r="L20" s="453">
        <v>4</v>
      </c>
      <c r="M20" s="75" t="s">
        <v>2821</v>
      </c>
      <c r="N20" s="76" t="s">
        <v>158</v>
      </c>
      <c r="O20" s="75">
        <v>58975</v>
      </c>
      <c r="P20" s="514">
        <v>63695</v>
      </c>
      <c r="T20" s="53"/>
      <c r="W20" s="52"/>
      <c r="X20" s="52"/>
      <c r="Y20" s="52"/>
    </row>
    <row r="21" spans="1:26" ht="75.75" customHeight="1">
      <c r="A21" s="182" t="s">
        <v>3627</v>
      </c>
      <c r="B21" s="453" t="s">
        <v>3628</v>
      </c>
      <c r="C21" s="133"/>
      <c r="D21" s="2170">
        <v>7035</v>
      </c>
      <c r="E21" s="736"/>
      <c r="F21" s="2196"/>
      <c r="G21" s="131">
        <v>12</v>
      </c>
      <c r="H21" s="453" t="s">
        <v>1636</v>
      </c>
      <c r="I21" s="103" t="s">
        <v>3589</v>
      </c>
      <c r="J21" s="75" t="s">
        <v>3629</v>
      </c>
      <c r="K21" s="453">
        <v>34.4</v>
      </c>
      <c r="L21" s="75">
        <v>1.44</v>
      </c>
      <c r="M21" s="75" t="s">
        <v>2821</v>
      </c>
      <c r="N21" s="76" t="s">
        <v>158</v>
      </c>
      <c r="O21" s="75">
        <v>15250</v>
      </c>
      <c r="P21" s="102">
        <v>16470</v>
      </c>
      <c r="T21" s="53"/>
      <c r="W21" s="52"/>
      <c r="X21" s="52"/>
      <c r="Y21" s="52"/>
    </row>
    <row r="22" spans="1:26" ht="75.75" customHeight="1">
      <c r="A22" s="78" t="s">
        <v>3630</v>
      </c>
      <c r="B22" s="437" t="s">
        <v>3631</v>
      </c>
      <c r="C22" s="79"/>
      <c r="D22" s="2170"/>
      <c r="E22" s="730"/>
      <c r="F22" s="2196"/>
      <c r="G22" s="134">
        <v>12</v>
      </c>
      <c r="H22" s="437" t="s">
        <v>1636</v>
      </c>
      <c r="I22" s="80" t="s">
        <v>3589</v>
      </c>
      <c r="J22" s="80" t="s">
        <v>3632</v>
      </c>
      <c r="K22" s="80">
        <v>34.4</v>
      </c>
      <c r="L22" s="80">
        <v>1.4</v>
      </c>
      <c r="M22" s="80" t="s">
        <v>2821</v>
      </c>
      <c r="N22" s="81" t="s">
        <v>158</v>
      </c>
      <c r="O22" s="80">
        <v>12325</v>
      </c>
      <c r="P22" s="136">
        <v>13315</v>
      </c>
      <c r="T22" s="53"/>
      <c r="W22" s="52"/>
      <c r="X22" s="52"/>
      <c r="Y22" s="52"/>
    </row>
    <row r="23" spans="1:26" ht="75.75" customHeight="1">
      <c r="A23" s="184"/>
      <c r="B23" s="373" t="s">
        <v>3633</v>
      </c>
      <c r="C23" s="349"/>
      <c r="D23" s="357">
        <v>9005</v>
      </c>
      <c r="E23" s="733"/>
      <c r="F23" s="357" t="s">
        <v>3634</v>
      </c>
      <c r="G23" s="349">
        <v>1</v>
      </c>
      <c r="H23" s="357" t="s">
        <v>1659</v>
      </c>
      <c r="I23" s="1848" t="s">
        <v>1759</v>
      </c>
      <c r="J23" s="357" t="s">
        <v>3635</v>
      </c>
      <c r="K23" s="1848">
        <v>35</v>
      </c>
      <c r="L23" s="1848">
        <v>1.7000000000000001E-2</v>
      </c>
      <c r="M23" s="99" t="s">
        <v>3187</v>
      </c>
      <c r="N23" s="140" t="s">
        <v>1396</v>
      </c>
      <c r="O23" s="99">
        <v>31930</v>
      </c>
      <c r="P23" s="447">
        <v>34485</v>
      </c>
      <c r="T23" s="53"/>
      <c r="W23" s="52"/>
      <c r="X23" s="52"/>
      <c r="Y23" s="52"/>
      <c r="Z23" s="121"/>
    </row>
    <row r="24" spans="1:26" ht="75.75" customHeight="1">
      <c r="A24" s="1859" t="s">
        <v>8614</v>
      </c>
      <c r="B24" s="1846" t="s">
        <v>3598</v>
      </c>
      <c r="C24" s="1855"/>
      <c r="D24" s="1853"/>
      <c r="E24" s="733"/>
      <c r="F24" s="1853" t="s">
        <v>8615</v>
      </c>
      <c r="G24" s="1846">
        <v>1</v>
      </c>
      <c r="H24" s="704" t="s">
        <v>1674</v>
      </c>
      <c r="I24" s="1854" t="s">
        <v>8616</v>
      </c>
      <c r="J24" s="1847" t="s">
        <v>8617</v>
      </c>
      <c r="K24" s="1849"/>
      <c r="L24" s="373"/>
      <c r="M24" s="1847"/>
      <c r="N24" s="1852" t="s">
        <v>1396</v>
      </c>
      <c r="O24" s="1847">
        <v>1475</v>
      </c>
      <c r="P24" s="290">
        <v>1595</v>
      </c>
      <c r="Q24" s="1845"/>
      <c r="R24" s="1845"/>
      <c r="S24" s="1845"/>
      <c r="T24" s="1850"/>
      <c r="U24" s="1851"/>
      <c r="V24" s="1851"/>
      <c r="W24" s="1845"/>
      <c r="X24" s="1845"/>
      <c r="Y24" s="1845"/>
      <c r="Z24" s="121"/>
    </row>
    <row r="25" spans="1:26" ht="75.75" customHeight="1">
      <c r="A25" s="86" t="s">
        <v>3636</v>
      </c>
      <c r="B25" s="86"/>
      <c r="C25" s="85"/>
      <c r="D25" s="86" t="s">
        <v>628</v>
      </c>
      <c r="E25" s="662"/>
      <c r="F25" s="86" t="s">
        <v>929</v>
      </c>
      <c r="G25" s="85">
        <v>2</v>
      </c>
      <c r="H25" s="737" t="s">
        <v>1636</v>
      </c>
      <c r="I25" s="127" t="s">
        <v>3589</v>
      </c>
      <c r="J25" s="127" t="s">
        <v>3590</v>
      </c>
      <c r="K25" s="127">
        <v>6.6</v>
      </c>
      <c r="L25" s="127">
        <v>0.23</v>
      </c>
      <c r="M25" s="127" t="s">
        <v>2821</v>
      </c>
      <c r="N25" s="127" t="s">
        <v>158</v>
      </c>
      <c r="O25" s="127">
        <v>4750</v>
      </c>
      <c r="P25" s="738">
        <v>5130</v>
      </c>
      <c r="T25" s="53"/>
      <c r="W25" s="52"/>
      <c r="X25" s="52"/>
      <c r="Y25" s="52"/>
      <c r="Z25" s="121"/>
    </row>
    <row r="26" spans="1:26" ht="75.75" customHeight="1">
      <c r="A26" s="114" t="s">
        <v>3637</v>
      </c>
      <c r="B26" s="86"/>
      <c r="C26" s="85"/>
      <c r="D26" s="86" t="s">
        <v>628</v>
      </c>
      <c r="E26" s="662"/>
      <c r="F26" s="86" t="s">
        <v>929</v>
      </c>
      <c r="G26" s="473">
        <v>6</v>
      </c>
      <c r="H26" s="739" t="s">
        <v>1636</v>
      </c>
      <c r="I26" s="112" t="s">
        <v>3589</v>
      </c>
      <c r="J26" s="333" t="s">
        <v>3619</v>
      </c>
      <c r="K26" s="87">
        <v>17.2</v>
      </c>
      <c r="L26" s="87">
        <v>0.7</v>
      </c>
      <c r="M26" s="87" t="s">
        <v>2821</v>
      </c>
      <c r="N26" s="87" t="s">
        <v>158</v>
      </c>
      <c r="O26" s="87">
        <v>7415</v>
      </c>
      <c r="P26" s="128">
        <v>8010</v>
      </c>
      <c r="T26" s="53"/>
      <c r="W26" s="52"/>
      <c r="X26" s="52"/>
      <c r="Y26" s="52"/>
      <c r="Z26" s="121"/>
    </row>
    <row r="27" spans="1:26" ht="75.75" customHeight="1">
      <c r="A27" s="740" t="s">
        <v>3638</v>
      </c>
      <c r="B27" s="86"/>
      <c r="C27" s="85"/>
      <c r="D27" s="86" t="s">
        <v>628</v>
      </c>
      <c r="E27" s="662"/>
      <c r="F27" s="86" t="s">
        <v>929</v>
      </c>
      <c r="G27" s="473">
        <v>12</v>
      </c>
      <c r="H27" s="129" t="s">
        <v>1636</v>
      </c>
      <c r="I27" s="86" t="s">
        <v>3589</v>
      </c>
      <c r="J27" s="86" t="s">
        <v>3632</v>
      </c>
      <c r="K27" s="86">
        <v>34.4</v>
      </c>
      <c r="L27" s="86">
        <v>1.4</v>
      </c>
      <c r="M27" s="86" t="s">
        <v>2821</v>
      </c>
      <c r="N27" s="86" t="s">
        <v>158</v>
      </c>
      <c r="O27" s="86">
        <v>12325</v>
      </c>
      <c r="P27" s="137">
        <v>13315</v>
      </c>
      <c r="T27" s="53"/>
      <c r="W27" s="52"/>
      <c r="X27" s="52"/>
      <c r="Y27" s="52"/>
      <c r="Z27" s="121"/>
    </row>
    <row r="28" spans="1:26" ht="171.75" customHeight="1">
      <c r="A28" s="2124" t="s">
        <v>3639</v>
      </c>
      <c r="B28" s="2124"/>
      <c r="C28" s="2124"/>
      <c r="D28" s="2124"/>
      <c r="E28" s="2124"/>
      <c r="F28" s="2124"/>
      <c r="G28" s="2124"/>
      <c r="H28" s="2124"/>
      <c r="I28" s="2124"/>
      <c r="J28" s="2124"/>
      <c r="K28" s="2124"/>
      <c r="L28" s="2124"/>
      <c r="M28" s="2124"/>
      <c r="N28" s="2124"/>
      <c r="O28" s="2124"/>
      <c r="P28" s="2124"/>
      <c r="Q28" s="70"/>
      <c r="W28" s="52"/>
      <c r="X28" s="52"/>
      <c r="Y28" s="52"/>
    </row>
  </sheetData>
  <mergeCells count="12">
    <mergeCell ref="F9:F22"/>
    <mergeCell ref="D13:D14"/>
    <mergeCell ref="D21:D22"/>
    <mergeCell ref="A28:P28"/>
    <mergeCell ref="A5:P5"/>
    <mergeCell ref="A7:A8"/>
    <mergeCell ref="B7:B8"/>
    <mergeCell ref="C7:C8"/>
    <mergeCell ref="D7:M7"/>
    <mergeCell ref="N7:N8"/>
    <mergeCell ref="O7:O8"/>
    <mergeCell ref="P7:P8"/>
  </mergeCells>
  <hyperlinks>
    <hyperlink ref="A5" location="Меню!A1" display="ВЕЛОПАРКОВ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:AMJ14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7.85546875" style="121" customWidth="1"/>
    <col min="2" max="2" width="17.140625" style="121" customWidth="1"/>
    <col min="3" max="3" width="5.7109375" style="121" hidden="1" customWidth="1"/>
    <col min="4" max="4" width="8.28515625" style="385" customWidth="1"/>
    <col min="5" max="5" width="3.42578125" style="121" hidden="1" customWidth="1"/>
    <col min="6" max="6" width="16.5703125" style="121" customWidth="1"/>
    <col min="7" max="7" width="10.5703125" style="121" customWidth="1"/>
    <col min="8" max="8" width="7.140625" style="121" customWidth="1"/>
    <col min="9" max="9" width="9.5703125" style="121" customWidth="1"/>
    <col min="10" max="13" width="9.140625" style="121"/>
    <col min="14" max="14" width="10.42578125" style="121" customWidth="1"/>
    <col min="15" max="15" width="9.7109375" style="121" customWidth="1"/>
    <col min="16" max="16" width="10.28515625" style="121" customWidth="1"/>
    <col min="17" max="17" width="12.7109375" style="387" customWidth="1"/>
    <col min="18" max="18" width="11.42578125" style="387" customWidth="1"/>
    <col min="19" max="19" width="11.140625" style="386" customWidth="1"/>
    <col min="20" max="20" width="11.7109375" style="386" customWidth="1"/>
    <col min="21" max="21" width="9.140625" style="386"/>
    <col min="22" max="1024" width="9.140625" style="387"/>
  </cols>
  <sheetData>
    <row r="1" spans="1:21" ht="31.5" customHeight="1">
      <c r="A1" s="2115"/>
      <c r="B1" s="2115"/>
      <c r="C1" s="52"/>
      <c r="D1" s="52"/>
      <c r="E1" s="52"/>
      <c r="F1" s="52"/>
      <c r="G1" s="52"/>
      <c r="H1" s="52"/>
      <c r="I1" s="52"/>
      <c r="S1" s="52"/>
      <c r="T1" s="52"/>
      <c r="U1" s="52"/>
    </row>
    <row r="2" spans="1:21">
      <c r="A2" s="365"/>
      <c r="B2" s="192"/>
      <c r="C2" s="365"/>
      <c r="D2" s="365"/>
      <c r="E2" s="365"/>
      <c r="F2" s="366"/>
      <c r="G2" s="366" t="s">
        <v>131</v>
      </c>
      <c r="H2" s="367" t="s">
        <v>2</v>
      </c>
      <c r="J2" s="367"/>
      <c r="K2" s="367"/>
      <c r="L2" s="367"/>
      <c r="M2" s="367"/>
      <c r="O2" s="365"/>
      <c r="P2" s="365"/>
      <c r="S2" s="52"/>
      <c r="T2" s="52"/>
      <c r="U2" s="52"/>
    </row>
    <row r="3" spans="1:21" ht="15.75" customHeight="1">
      <c r="A3" s="368" t="s">
        <v>4</v>
      </c>
      <c r="B3" s="121" t="s">
        <v>5</v>
      </c>
      <c r="D3" s="365"/>
      <c r="E3" s="365"/>
      <c r="F3" s="366"/>
      <c r="G3" s="366" t="s">
        <v>132</v>
      </c>
      <c r="H3" s="367" t="s">
        <v>7</v>
      </c>
      <c r="J3" s="367"/>
      <c r="K3" s="367"/>
      <c r="L3" s="367"/>
      <c r="M3" s="367"/>
      <c r="N3" s="367"/>
      <c r="O3" s="365"/>
      <c r="P3" s="365"/>
      <c r="S3" s="52"/>
      <c r="T3" s="52"/>
      <c r="U3" s="52"/>
    </row>
    <row r="4" spans="1:21">
      <c r="B4" s="385"/>
      <c r="D4" s="121"/>
      <c r="G4" s="368"/>
      <c r="H4" s="368"/>
      <c r="J4" s="368"/>
      <c r="K4" s="368"/>
      <c r="L4" s="368"/>
      <c r="M4" s="368"/>
      <c r="N4" s="368"/>
      <c r="S4" s="52"/>
      <c r="T4" s="52"/>
      <c r="U4" s="52"/>
    </row>
    <row r="5" spans="1:21">
      <c r="A5" s="2116" t="s">
        <v>3640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366"/>
      <c r="O5" s="366"/>
      <c r="S5" s="52"/>
      <c r="T5" s="52"/>
      <c r="U5" s="52"/>
    </row>
    <row r="6" spans="1:21">
      <c r="S6" s="52"/>
      <c r="T6" s="52"/>
      <c r="U6" s="52"/>
    </row>
    <row r="7" spans="1:21" ht="15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7"/>
      <c r="I7" s="2117"/>
      <c r="J7" s="2117"/>
      <c r="K7" s="2119" t="s">
        <v>139</v>
      </c>
      <c r="L7" s="2119" t="s">
        <v>1649</v>
      </c>
      <c r="M7" s="2119" t="s">
        <v>141</v>
      </c>
      <c r="S7" s="52"/>
      <c r="T7" s="52"/>
      <c r="U7" s="52"/>
    </row>
    <row r="8" spans="1:21" ht="46.5" customHeight="1">
      <c r="A8" s="2117"/>
      <c r="B8" s="2117"/>
      <c r="C8" s="2117"/>
      <c r="D8" s="68" t="s">
        <v>3585</v>
      </c>
      <c r="E8" s="741"/>
      <c r="F8" s="68" t="s">
        <v>567</v>
      </c>
      <c r="G8" s="68" t="s">
        <v>568</v>
      </c>
      <c r="H8" s="68" t="s">
        <v>146</v>
      </c>
      <c r="I8" s="68" t="s">
        <v>144</v>
      </c>
      <c r="J8" s="68" t="s">
        <v>2816</v>
      </c>
      <c r="K8" s="2119"/>
      <c r="L8" s="2119"/>
      <c r="M8" s="2119"/>
      <c r="N8" s="70"/>
      <c r="O8" s="70"/>
      <c r="P8" s="70"/>
      <c r="Q8" s="388"/>
      <c r="R8" s="386"/>
      <c r="S8" s="70"/>
      <c r="T8" s="70"/>
      <c r="U8" s="70"/>
    </row>
    <row r="9" spans="1:21" ht="82.5" customHeight="1">
      <c r="A9" s="414" t="s">
        <v>3641</v>
      </c>
      <c r="B9" s="2211"/>
      <c r="C9" s="2211"/>
      <c r="D9" s="148" t="s">
        <v>3595</v>
      </c>
      <c r="E9" s="583"/>
      <c r="F9" s="148" t="s">
        <v>3642</v>
      </c>
      <c r="G9" s="148" t="s">
        <v>3643</v>
      </c>
      <c r="H9" s="148">
        <v>170</v>
      </c>
      <c r="I9" s="2130">
        <v>3</v>
      </c>
      <c r="J9" s="103" t="s">
        <v>2821</v>
      </c>
      <c r="K9" s="176" t="s">
        <v>158</v>
      </c>
      <c r="L9" s="103">
        <v>84060</v>
      </c>
      <c r="M9" s="77">
        <v>93785</v>
      </c>
      <c r="N9" s="101"/>
      <c r="O9" s="52"/>
      <c r="P9" s="52"/>
      <c r="Q9" s="53"/>
      <c r="R9" s="386"/>
      <c r="S9" s="52"/>
      <c r="T9" s="52"/>
      <c r="U9" s="52"/>
    </row>
    <row r="10" spans="1:21" ht="81" customHeight="1">
      <c r="A10" s="78" t="s">
        <v>3644</v>
      </c>
      <c r="B10" s="2134"/>
      <c r="C10" s="2134"/>
      <c r="D10" s="80" t="s">
        <v>3595</v>
      </c>
      <c r="E10" s="433"/>
      <c r="F10" s="80" t="s">
        <v>3645</v>
      </c>
      <c r="G10" s="80" t="s">
        <v>3643</v>
      </c>
      <c r="H10" s="80">
        <v>190</v>
      </c>
      <c r="I10" s="2130"/>
      <c r="J10" s="80" t="s">
        <v>2821</v>
      </c>
      <c r="K10" s="81" t="s">
        <v>158</v>
      </c>
      <c r="L10" s="80">
        <v>76085</v>
      </c>
      <c r="M10" s="82">
        <v>84890</v>
      </c>
      <c r="N10" s="101"/>
      <c r="O10" s="52"/>
      <c r="P10" s="52"/>
      <c r="Q10" s="53"/>
      <c r="R10" s="386"/>
      <c r="S10" s="52"/>
      <c r="T10" s="52"/>
      <c r="U10" s="52"/>
    </row>
    <row r="11" spans="1:21" ht="81" customHeight="1">
      <c r="A11" s="78" t="s">
        <v>3646</v>
      </c>
      <c r="B11" s="196"/>
      <c r="C11" s="134"/>
      <c r="D11" s="80" t="s">
        <v>3595</v>
      </c>
      <c r="E11" s="433"/>
      <c r="F11" s="80" t="s">
        <v>3647</v>
      </c>
      <c r="G11" s="80" t="s">
        <v>3648</v>
      </c>
      <c r="H11" s="80">
        <v>215</v>
      </c>
      <c r="I11" s="2130"/>
      <c r="J11" s="80" t="s">
        <v>2821</v>
      </c>
      <c r="K11" s="81" t="s">
        <v>158</v>
      </c>
      <c r="L11" s="80">
        <v>73980</v>
      </c>
      <c r="M11" s="82">
        <v>82540</v>
      </c>
      <c r="N11" s="101"/>
      <c r="O11" s="52"/>
      <c r="P11" s="52"/>
      <c r="Q11" s="53"/>
      <c r="R11" s="386"/>
      <c r="S11" s="52"/>
      <c r="T11" s="52"/>
      <c r="U11" s="52"/>
    </row>
    <row r="12" spans="1:21" ht="86.25" customHeight="1">
      <c r="A12" s="182" t="s">
        <v>3649</v>
      </c>
      <c r="B12" s="2209"/>
      <c r="C12" s="2209"/>
      <c r="D12" s="75" t="s">
        <v>3595</v>
      </c>
      <c r="E12" s="433"/>
      <c r="F12" s="80" t="s">
        <v>3650</v>
      </c>
      <c r="G12" s="80" t="s">
        <v>3651</v>
      </c>
      <c r="H12" s="80">
        <v>215</v>
      </c>
      <c r="I12" s="2130"/>
      <c r="J12" s="80" t="s">
        <v>2821</v>
      </c>
      <c r="K12" s="81" t="s">
        <v>158</v>
      </c>
      <c r="L12" s="80">
        <v>154810</v>
      </c>
      <c r="M12" s="82">
        <v>172720</v>
      </c>
      <c r="N12" s="101"/>
      <c r="O12" s="52"/>
      <c r="P12" s="52"/>
      <c r="Q12" s="53"/>
      <c r="R12" s="386"/>
      <c r="S12" s="52"/>
      <c r="T12" s="52"/>
      <c r="U12" s="52"/>
    </row>
    <row r="13" spans="1:21" ht="82.5" customHeight="1">
      <c r="A13" s="78" t="s">
        <v>3652</v>
      </c>
      <c r="B13" s="79"/>
      <c r="C13" s="79"/>
      <c r="D13" s="80" t="s">
        <v>3595</v>
      </c>
      <c r="E13" s="433"/>
      <c r="F13" s="80" t="s">
        <v>3653</v>
      </c>
      <c r="G13" s="80" t="s">
        <v>3654</v>
      </c>
      <c r="H13" s="80">
        <v>210</v>
      </c>
      <c r="I13" s="2130"/>
      <c r="J13" s="100" t="s">
        <v>2821</v>
      </c>
      <c r="K13" s="445" t="s">
        <v>158</v>
      </c>
      <c r="L13" s="100">
        <v>70910</v>
      </c>
      <c r="M13" s="154">
        <v>79110</v>
      </c>
      <c r="N13" s="101"/>
      <c r="O13" s="52"/>
      <c r="P13" s="52"/>
      <c r="Q13" s="53"/>
      <c r="R13" s="386"/>
      <c r="S13" s="52"/>
      <c r="T13" s="52"/>
      <c r="U13" s="52"/>
    </row>
    <row r="14" spans="1:21" ht="76.5" customHeight="1">
      <c r="A14" s="2217" t="s">
        <v>3655</v>
      </c>
      <c r="B14" s="2217"/>
      <c r="C14" s="2217"/>
      <c r="D14" s="2217"/>
      <c r="E14" s="2217"/>
      <c r="F14" s="2217"/>
      <c r="G14" s="2217"/>
      <c r="H14" s="2217"/>
      <c r="I14" s="2217"/>
      <c r="J14" s="2217"/>
      <c r="K14" s="2217"/>
      <c r="L14" s="2217"/>
      <c r="M14" s="2217"/>
      <c r="S14" s="52"/>
      <c r="T14" s="52"/>
      <c r="U14" s="52"/>
    </row>
  </sheetData>
  <mergeCells count="13">
    <mergeCell ref="A1:B1"/>
    <mergeCell ref="A5:M5"/>
    <mergeCell ref="A7:A8"/>
    <mergeCell ref="B7:C8"/>
    <mergeCell ref="D7:J7"/>
    <mergeCell ref="K7:K8"/>
    <mergeCell ref="L7:L8"/>
    <mergeCell ref="M7:M8"/>
    <mergeCell ref="B9:C9"/>
    <mergeCell ref="I9:I13"/>
    <mergeCell ref="B10:C10"/>
    <mergeCell ref="B12:C12"/>
    <mergeCell ref="A14:M14"/>
  </mergeCells>
  <hyperlinks>
    <hyperlink ref="A5" location="Меню!A1" display="ПАВИЛЬОНЫ ОСТАНОВО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>
  <dimension ref="A1:AMJ29"/>
  <sheetViews>
    <sheetView zoomScaleNormal="100" workbookViewId="0">
      <pane ySplit="8" topLeftCell="A9" activePane="bottomLeft" state="frozen"/>
      <selection pane="bottomLeft" activeCell="A5" sqref="A5:R5"/>
    </sheetView>
  </sheetViews>
  <sheetFormatPr defaultColWidth="9.140625" defaultRowHeight="12"/>
  <cols>
    <col min="1" max="1" width="12.5703125" style="1324" customWidth="1"/>
    <col min="2" max="2" width="14.140625" style="1324" customWidth="1"/>
    <col min="3" max="3" width="16.140625" style="1324" customWidth="1"/>
    <col min="4" max="4" width="8.42578125" style="1324" customWidth="1"/>
    <col min="5" max="5" width="6.42578125" style="1324" customWidth="1"/>
    <col min="6" max="6" width="7.140625" style="1324" customWidth="1"/>
    <col min="7" max="7" width="9.140625" style="1324"/>
    <col min="8" max="8" width="6.42578125" style="1326" customWidth="1"/>
    <col min="9" max="9" width="0.140625" style="1324" hidden="1" customWidth="1"/>
    <col min="10" max="10" width="11.28515625" style="1324" customWidth="1"/>
    <col min="11" max="11" width="8.7109375" style="1324" customWidth="1"/>
    <col min="12" max="12" width="6.7109375" style="1324" customWidth="1"/>
    <col min="13" max="16" width="9.5703125" style="1324" customWidth="1"/>
    <col min="17" max="17" width="7" style="1324" customWidth="1"/>
    <col min="18" max="18" width="7.7109375" style="1324" customWidth="1"/>
    <col min="19" max="19" width="9.140625" style="1324"/>
    <col min="20" max="20" width="10.140625" style="1324" customWidth="1"/>
    <col min="21" max="21" width="10.85546875" style="1324" customWidth="1"/>
    <col min="22" max="22" width="12.7109375" style="1290" customWidth="1"/>
    <col min="23" max="23" width="11" style="1290" customWidth="1"/>
    <col min="24" max="24" width="13.28515625" style="1318" customWidth="1"/>
    <col min="25" max="25" width="12.42578125" style="1318" customWidth="1"/>
    <col min="26" max="26" width="9.140625" style="1318"/>
    <col min="27" max="1024" width="9.140625" style="1290"/>
    <col min="1025" max="16384" width="9.140625" style="1412"/>
  </cols>
  <sheetData>
    <row r="1" spans="1:26" ht="31.5" customHeight="1">
      <c r="A1" s="2382"/>
      <c r="B1" s="2382"/>
      <c r="C1" s="1316"/>
      <c r="D1" s="1316"/>
      <c r="E1" s="1316"/>
      <c r="F1" s="1316"/>
      <c r="G1" s="1316"/>
      <c r="H1" s="1316"/>
      <c r="I1" s="1316"/>
      <c r="J1" s="1316"/>
      <c r="K1" s="1316"/>
      <c r="X1" s="1317"/>
      <c r="Y1" s="1317"/>
      <c r="Z1" s="1317"/>
    </row>
    <row r="2" spans="1:26">
      <c r="A2" s="1320"/>
      <c r="B2" s="1320"/>
      <c r="C2" s="1321"/>
      <c r="D2" s="1320"/>
      <c r="E2" s="1320"/>
      <c r="F2" s="1320"/>
      <c r="G2" s="1320"/>
      <c r="H2" s="1320"/>
      <c r="I2" s="1322" t="s">
        <v>8514</v>
      </c>
      <c r="J2" s="1322" t="s">
        <v>8514</v>
      </c>
      <c r="K2" s="1323" t="s">
        <v>2</v>
      </c>
      <c r="M2" s="1323"/>
      <c r="N2" s="1323"/>
      <c r="O2" s="1323"/>
      <c r="P2" s="1323"/>
      <c r="R2" s="1320"/>
      <c r="S2" s="1320"/>
      <c r="X2" s="1317"/>
      <c r="Y2" s="1317"/>
      <c r="Z2" s="1317"/>
    </row>
    <row r="3" spans="1:26" ht="15.75" customHeight="1">
      <c r="A3" s="1325" t="s">
        <v>4</v>
      </c>
      <c r="B3" s="1324" t="s">
        <v>5</v>
      </c>
      <c r="E3" s="1320"/>
      <c r="F3" s="1320"/>
      <c r="G3" s="1320"/>
      <c r="H3" s="1320"/>
      <c r="I3" s="1322" t="s">
        <v>8515</v>
      </c>
      <c r="J3" s="1322" t="s">
        <v>8515</v>
      </c>
      <c r="K3" s="1323" t="s">
        <v>7</v>
      </c>
      <c r="M3" s="1323"/>
      <c r="N3" s="1323"/>
      <c r="O3" s="1323"/>
      <c r="P3" s="1323"/>
      <c r="Q3" s="1323"/>
      <c r="R3" s="1320"/>
      <c r="S3" s="1320"/>
      <c r="X3" s="1317"/>
      <c r="Y3" s="1317"/>
      <c r="Z3" s="1317"/>
    </row>
    <row r="4" spans="1:26">
      <c r="C4" s="1326"/>
      <c r="H4" s="1324"/>
      <c r="I4" s="1325"/>
      <c r="L4" s="1325"/>
      <c r="M4" s="1325"/>
      <c r="N4" s="1325"/>
      <c r="O4" s="1325"/>
      <c r="P4" s="1325"/>
      <c r="Q4" s="1325"/>
      <c r="X4" s="1317"/>
      <c r="Y4" s="1317"/>
      <c r="Z4" s="1317"/>
    </row>
    <row r="5" spans="1:26">
      <c r="A5" s="2383" t="s">
        <v>3656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M5" s="2383"/>
      <c r="N5" s="2383"/>
      <c r="O5" s="2383"/>
      <c r="P5" s="2383"/>
      <c r="Q5" s="2383"/>
      <c r="R5" s="2383"/>
      <c r="S5" s="1322"/>
      <c r="X5" s="1317"/>
      <c r="Y5" s="1317"/>
      <c r="Z5" s="1317"/>
    </row>
    <row r="6" spans="1:26">
      <c r="X6" s="1317"/>
      <c r="Y6" s="1317"/>
      <c r="Z6" s="1317"/>
    </row>
    <row r="7" spans="1:26" ht="15" customHeight="1">
      <c r="A7" s="2384" t="s">
        <v>563</v>
      </c>
      <c r="B7" s="2385" t="s">
        <v>562</v>
      </c>
      <c r="C7" s="2386" t="s">
        <v>135</v>
      </c>
      <c r="D7" s="2384" t="s">
        <v>138</v>
      </c>
      <c r="E7" s="2384"/>
      <c r="F7" s="2384"/>
      <c r="G7" s="2384"/>
      <c r="H7" s="2384"/>
      <c r="I7" s="2384"/>
      <c r="J7" s="2384"/>
      <c r="K7" s="2384"/>
      <c r="L7" s="2384"/>
      <c r="M7" s="2384"/>
      <c r="N7" s="2384"/>
      <c r="O7" s="1415"/>
      <c r="P7" s="2387" t="s">
        <v>139</v>
      </c>
      <c r="Q7" s="2388" t="s">
        <v>1649</v>
      </c>
      <c r="R7" s="2388" t="s">
        <v>141</v>
      </c>
      <c r="X7" s="1317"/>
      <c r="Y7" s="1317"/>
      <c r="Z7" s="1317"/>
    </row>
    <row r="8" spans="1:26" ht="46.5" customHeight="1">
      <c r="A8" s="2384"/>
      <c r="B8" s="2385"/>
      <c r="C8" s="2386"/>
      <c r="D8" s="1256" t="s">
        <v>3657</v>
      </c>
      <c r="E8" s="1256" t="s">
        <v>3658</v>
      </c>
      <c r="F8" s="1256" t="s">
        <v>3659</v>
      </c>
      <c r="G8" s="1256" t="s">
        <v>3660</v>
      </c>
      <c r="H8" s="1416" t="s">
        <v>3585</v>
      </c>
      <c r="I8" s="1417"/>
      <c r="J8" s="1256" t="s">
        <v>567</v>
      </c>
      <c r="K8" s="1256" t="s">
        <v>568</v>
      </c>
      <c r="L8" s="1256" t="s">
        <v>146</v>
      </c>
      <c r="M8" s="1256" t="s">
        <v>144</v>
      </c>
      <c r="N8" s="1256" t="s">
        <v>2816</v>
      </c>
      <c r="O8" s="1256" t="s">
        <v>3661</v>
      </c>
      <c r="P8" s="2387"/>
      <c r="Q8" s="2388"/>
      <c r="R8" s="2388"/>
      <c r="S8" s="1418"/>
      <c r="T8" s="1418"/>
      <c r="U8" s="1418"/>
      <c r="V8" s="1419"/>
      <c r="W8" s="1318"/>
      <c r="X8" s="1418"/>
      <c r="Y8" s="1418"/>
      <c r="Z8" s="1418"/>
    </row>
    <row r="9" spans="1:26" ht="12" customHeight="1">
      <c r="A9" s="2367" t="s">
        <v>1392</v>
      </c>
      <c r="B9" s="2367"/>
      <c r="C9" s="2367"/>
      <c r="D9" s="2367"/>
      <c r="E9" s="2367"/>
      <c r="F9" s="2367"/>
      <c r="G9" s="2367"/>
      <c r="H9" s="2367"/>
      <c r="I9" s="2367"/>
      <c r="J9" s="2367"/>
      <c r="K9" s="2367"/>
      <c r="L9" s="2367"/>
      <c r="M9" s="2367"/>
      <c r="N9" s="2367"/>
      <c r="O9" s="2367"/>
      <c r="P9" s="2367"/>
      <c r="Q9" s="2367"/>
      <c r="R9" s="2367"/>
      <c r="S9" s="1418"/>
      <c r="T9" s="1418"/>
      <c r="U9" s="1418"/>
      <c r="V9" s="1419"/>
      <c r="W9" s="1318"/>
      <c r="X9" s="1317"/>
      <c r="Y9" s="1317"/>
      <c r="Z9" s="1317"/>
    </row>
    <row r="10" spans="1:26" ht="87.75" customHeight="1">
      <c r="A10" s="1420" t="s">
        <v>3662</v>
      </c>
      <c r="B10" s="1421" t="s">
        <v>3663</v>
      </c>
      <c r="C10" s="1422"/>
      <c r="D10" s="2373" t="s">
        <v>3664</v>
      </c>
      <c r="E10" s="2374">
        <v>0.75</v>
      </c>
      <c r="F10" s="2375">
        <v>750</v>
      </c>
      <c r="G10" s="2376">
        <v>400</v>
      </c>
      <c r="H10" s="2371" t="s">
        <v>3665</v>
      </c>
      <c r="I10" s="1423"/>
      <c r="J10" s="2377" t="s">
        <v>3666</v>
      </c>
      <c r="K10" s="1190" t="s">
        <v>3667</v>
      </c>
      <c r="L10" s="1190">
        <v>106</v>
      </c>
      <c r="M10" s="1424">
        <v>1.1000000000000001</v>
      </c>
      <c r="N10" s="1425" t="s">
        <v>2821</v>
      </c>
      <c r="O10" s="2378" t="s">
        <v>2333</v>
      </c>
      <c r="P10" s="1426" t="s">
        <v>327</v>
      </c>
      <c r="Q10" s="1190">
        <v>23780</v>
      </c>
      <c r="R10" s="1427">
        <v>26530</v>
      </c>
      <c r="S10" s="1428"/>
      <c r="T10" s="1317"/>
      <c r="U10" s="1317"/>
      <c r="V10" s="1336"/>
      <c r="W10" s="1318"/>
      <c r="X10" s="1317"/>
      <c r="Y10" s="1317"/>
      <c r="Z10" s="1317"/>
    </row>
    <row r="11" spans="1:26" ht="83.25" customHeight="1">
      <c r="A11" s="1278" t="s">
        <v>3668</v>
      </c>
      <c r="B11" s="1183" t="s">
        <v>3669</v>
      </c>
      <c r="C11" s="1422"/>
      <c r="D11" s="2373"/>
      <c r="E11" s="2374"/>
      <c r="F11" s="2374"/>
      <c r="G11" s="2374"/>
      <c r="H11" s="2371"/>
      <c r="I11" s="1429"/>
      <c r="J11" s="2377"/>
      <c r="K11" s="1190" t="s">
        <v>3667</v>
      </c>
      <c r="L11" s="1183">
        <v>95</v>
      </c>
      <c r="M11" s="1183">
        <v>1.1000000000000001</v>
      </c>
      <c r="N11" s="1183" t="s">
        <v>2821</v>
      </c>
      <c r="O11" s="2378"/>
      <c r="P11" s="1277" t="s">
        <v>327</v>
      </c>
      <c r="Q11" s="1430">
        <v>19785</v>
      </c>
      <c r="R11" s="1431">
        <v>22075</v>
      </c>
      <c r="S11" s="1428"/>
      <c r="T11" s="1317"/>
      <c r="U11" s="1317"/>
      <c r="V11" s="1336"/>
      <c r="W11" s="1318"/>
      <c r="X11" s="1317"/>
      <c r="Y11" s="1317"/>
      <c r="Z11" s="1317"/>
    </row>
    <row r="12" spans="1:26" ht="82.5" customHeight="1">
      <c r="A12" s="1278" t="s">
        <v>3670</v>
      </c>
      <c r="B12" s="1183" t="s">
        <v>3671</v>
      </c>
      <c r="C12" s="1422"/>
      <c r="D12" s="2373"/>
      <c r="E12" s="2374"/>
      <c r="F12" s="2374"/>
      <c r="G12" s="2374"/>
      <c r="H12" s="2371"/>
      <c r="I12" s="1429"/>
      <c r="J12" s="2377"/>
      <c r="K12" s="1190" t="s">
        <v>3667</v>
      </c>
      <c r="L12" s="1183">
        <v>106</v>
      </c>
      <c r="M12" s="1183">
        <v>1.25</v>
      </c>
      <c r="N12" s="1183" t="s">
        <v>2821</v>
      </c>
      <c r="O12" s="2378"/>
      <c r="P12" s="1277" t="s">
        <v>327</v>
      </c>
      <c r="Q12" s="1183">
        <v>27095</v>
      </c>
      <c r="R12" s="1432">
        <v>30230</v>
      </c>
      <c r="S12" s="1428"/>
      <c r="T12" s="1317"/>
      <c r="U12" s="1317"/>
      <c r="V12" s="1336"/>
      <c r="W12" s="1318"/>
      <c r="X12" s="1317"/>
      <c r="Y12" s="1317"/>
      <c r="Z12" s="1317"/>
    </row>
    <row r="13" spans="1:26" ht="82.5" customHeight="1">
      <c r="A13" s="1278" t="s">
        <v>3672</v>
      </c>
      <c r="B13" s="1183" t="s">
        <v>3673</v>
      </c>
      <c r="C13" s="1422"/>
      <c r="D13" s="2373"/>
      <c r="E13" s="2374"/>
      <c r="F13" s="2374"/>
      <c r="G13" s="2374"/>
      <c r="H13" s="2371"/>
      <c r="I13" s="1423"/>
      <c r="J13" s="2377"/>
      <c r="K13" s="1190" t="s">
        <v>3667</v>
      </c>
      <c r="L13" s="1183">
        <v>95</v>
      </c>
      <c r="M13" s="1183">
        <v>1.25</v>
      </c>
      <c r="N13" s="1183" t="s">
        <v>2821</v>
      </c>
      <c r="O13" s="2378"/>
      <c r="P13" s="1277" t="s">
        <v>327</v>
      </c>
      <c r="Q13" s="1183">
        <v>23040</v>
      </c>
      <c r="R13" s="1432">
        <v>25705</v>
      </c>
      <c r="S13" s="1428"/>
      <c r="T13" s="1317"/>
      <c r="U13" s="1317"/>
      <c r="V13" s="1336"/>
      <c r="W13" s="1318"/>
      <c r="X13" s="1317"/>
      <c r="Y13" s="1317"/>
      <c r="Z13" s="1317"/>
    </row>
    <row r="14" spans="1:26" ht="82.5" customHeight="1">
      <c r="A14" s="1278" t="s">
        <v>3674</v>
      </c>
      <c r="B14" s="1183" t="s">
        <v>3675</v>
      </c>
      <c r="C14" s="1422"/>
      <c r="D14" s="2373"/>
      <c r="E14" s="2374"/>
      <c r="F14" s="2374"/>
      <c r="G14" s="2374"/>
      <c r="H14" s="2371"/>
      <c r="I14" s="1423"/>
      <c r="J14" s="2377" t="s">
        <v>3676</v>
      </c>
      <c r="K14" s="1190" t="s">
        <v>3667</v>
      </c>
      <c r="L14" s="1183">
        <v>85</v>
      </c>
      <c r="M14" s="1183">
        <v>1.1000000000000001</v>
      </c>
      <c r="N14" s="1183" t="s">
        <v>2821</v>
      </c>
      <c r="O14" s="2378"/>
      <c r="P14" s="1277" t="s">
        <v>327</v>
      </c>
      <c r="Q14" s="1183">
        <v>20720</v>
      </c>
      <c r="R14" s="1432">
        <v>23115</v>
      </c>
      <c r="S14" s="1428"/>
      <c r="T14" s="1317"/>
      <c r="U14" s="1317"/>
      <c r="V14" s="1336"/>
      <c r="W14" s="1318"/>
      <c r="X14" s="1317"/>
      <c r="Y14" s="1317"/>
      <c r="Z14" s="1317"/>
    </row>
    <row r="15" spans="1:26" ht="82.5" customHeight="1">
      <c r="A15" s="1278" t="s">
        <v>3677</v>
      </c>
      <c r="B15" s="1183" t="s">
        <v>3678</v>
      </c>
      <c r="C15" s="1422"/>
      <c r="D15" s="2373"/>
      <c r="E15" s="2374"/>
      <c r="F15" s="2374"/>
      <c r="G15" s="2374"/>
      <c r="H15" s="2371"/>
      <c r="I15" s="1423"/>
      <c r="J15" s="2377"/>
      <c r="K15" s="1190" t="s">
        <v>3667</v>
      </c>
      <c r="L15" s="1183">
        <v>73</v>
      </c>
      <c r="M15" s="1183">
        <v>1.1000000000000001</v>
      </c>
      <c r="N15" s="1183" t="s">
        <v>2821</v>
      </c>
      <c r="O15" s="2378"/>
      <c r="P15" s="1277" t="s">
        <v>327</v>
      </c>
      <c r="Q15" s="1183">
        <v>16725</v>
      </c>
      <c r="R15" s="1432">
        <v>18660</v>
      </c>
      <c r="S15" s="1428"/>
      <c r="T15" s="1317"/>
      <c r="U15" s="1317"/>
      <c r="V15" s="1336"/>
      <c r="W15" s="1318"/>
      <c r="X15" s="1317"/>
      <c r="Y15" s="1317"/>
      <c r="Z15" s="1317"/>
    </row>
    <row r="16" spans="1:26" ht="82.5" customHeight="1">
      <c r="A16" s="1420" t="s">
        <v>3679</v>
      </c>
      <c r="B16" s="1433" t="s">
        <v>3680</v>
      </c>
      <c r="C16" s="1422"/>
      <c r="D16" s="2373"/>
      <c r="E16" s="2374"/>
      <c r="F16" s="2374"/>
      <c r="G16" s="2374"/>
      <c r="H16" s="2371"/>
      <c r="I16" s="1423"/>
      <c r="J16" s="2377"/>
      <c r="K16" s="1190" t="s">
        <v>3667</v>
      </c>
      <c r="L16" s="1183">
        <v>85</v>
      </c>
      <c r="M16" s="1183">
        <v>1.25</v>
      </c>
      <c r="N16" s="1183" t="s">
        <v>2821</v>
      </c>
      <c r="O16" s="2378"/>
      <c r="P16" s="1277" t="s">
        <v>327</v>
      </c>
      <c r="Q16" s="1183">
        <v>23985</v>
      </c>
      <c r="R16" s="1432">
        <v>26760</v>
      </c>
      <c r="S16" s="1428"/>
      <c r="T16" s="1317"/>
      <c r="U16" s="1317"/>
      <c r="V16" s="1336"/>
      <c r="W16" s="1318"/>
      <c r="X16" s="1317"/>
      <c r="Y16" s="1317"/>
      <c r="Z16" s="1317"/>
    </row>
    <row r="17" spans="1:26" ht="82.5" customHeight="1">
      <c r="A17" s="1278" t="s">
        <v>3681</v>
      </c>
      <c r="B17" s="1433" t="s">
        <v>3682</v>
      </c>
      <c r="C17" s="1422"/>
      <c r="D17" s="2373"/>
      <c r="E17" s="2374"/>
      <c r="F17" s="2374"/>
      <c r="G17" s="2376"/>
      <c r="H17" s="2371"/>
      <c r="I17" s="1423"/>
      <c r="J17" s="2377"/>
      <c r="K17" s="1190" t="s">
        <v>3667</v>
      </c>
      <c r="L17" s="1434">
        <v>73</v>
      </c>
      <c r="M17" s="1190">
        <v>1.25</v>
      </c>
      <c r="N17" s="1183" t="s">
        <v>2821</v>
      </c>
      <c r="O17" s="2378"/>
      <c r="P17" s="1277" t="s">
        <v>327</v>
      </c>
      <c r="Q17" s="1190">
        <v>19920</v>
      </c>
      <c r="R17" s="1427">
        <v>22225</v>
      </c>
      <c r="S17" s="1428"/>
      <c r="T17" s="1317"/>
      <c r="U17" s="1317"/>
      <c r="V17" s="1336"/>
      <c r="W17" s="1318"/>
      <c r="X17" s="1317"/>
      <c r="Y17" s="1317"/>
      <c r="Z17" s="1317"/>
    </row>
    <row r="18" spans="1:26" ht="52.5" customHeight="1">
      <c r="A18" s="1278" t="s">
        <v>3683</v>
      </c>
      <c r="B18" s="1433" t="s">
        <v>3684</v>
      </c>
      <c r="C18" s="2371"/>
      <c r="D18" s="2379" t="s">
        <v>3685</v>
      </c>
      <c r="E18" s="2380">
        <v>1.1000000000000001</v>
      </c>
      <c r="F18" s="2380">
        <v>1100</v>
      </c>
      <c r="G18" s="2381">
        <v>500</v>
      </c>
      <c r="H18" s="2371"/>
      <c r="I18" s="1423"/>
      <c r="J18" s="1435" t="s">
        <v>3686</v>
      </c>
      <c r="K18" s="1183" t="s">
        <v>3687</v>
      </c>
      <c r="L18" s="1183">
        <v>132</v>
      </c>
      <c r="M18" s="1183">
        <v>1.42</v>
      </c>
      <c r="N18" s="1183" t="s">
        <v>2821</v>
      </c>
      <c r="O18" s="2378"/>
      <c r="P18" s="1277" t="s">
        <v>327</v>
      </c>
      <c r="Q18" s="1183">
        <v>35575</v>
      </c>
      <c r="R18" s="1436">
        <v>39690</v>
      </c>
      <c r="S18" s="1428"/>
      <c r="T18" s="1317"/>
      <c r="U18" s="1317"/>
      <c r="V18" s="1336"/>
      <c r="W18" s="1318"/>
      <c r="X18" s="1317"/>
      <c r="Y18" s="1317"/>
      <c r="Z18" s="1317"/>
    </row>
    <row r="19" spans="1:26" ht="52.5" customHeight="1">
      <c r="A19" s="1420" t="s">
        <v>3688</v>
      </c>
      <c r="B19" s="1433" t="s">
        <v>3689</v>
      </c>
      <c r="C19" s="2371"/>
      <c r="D19" s="2379"/>
      <c r="E19" s="2380"/>
      <c r="F19" s="2380"/>
      <c r="G19" s="2381"/>
      <c r="H19" s="2371"/>
      <c r="I19" s="1437"/>
      <c r="J19" s="1183" t="s">
        <v>3676</v>
      </c>
      <c r="K19" s="1183" t="s">
        <v>3687</v>
      </c>
      <c r="L19" s="1190">
        <v>105</v>
      </c>
      <c r="M19" s="1190">
        <v>1.42</v>
      </c>
      <c r="N19" s="1183" t="s">
        <v>2821</v>
      </c>
      <c r="O19" s="2378"/>
      <c r="P19" s="1277" t="s">
        <v>327</v>
      </c>
      <c r="Q19" s="1190">
        <v>31900</v>
      </c>
      <c r="R19" s="1438">
        <v>35590</v>
      </c>
      <c r="S19" s="1428"/>
      <c r="T19" s="1317"/>
      <c r="U19" s="1317"/>
      <c r="V19" s="1336"/>
      <c r="W19" s="1318"/>
      <c r="X19" s="1317"/>
      <c r="Y19" s="1317"/>
      <c r="Z19" s="1317"/>
    </row>
    <row r="20" spans="1:26" ht="88.5" customHeight="1">
      <c r="A20" s="1362" t="s">
        <v>3690</v>
      </c>
      <c r="B20" s="1439"/>
      <c r="C20" s="1440"/>
      <c r="D20" s="2379"/>
      <c r="E20" s="1440">
        <v>1.1000000000000001</v>
      </c>
      <c r="F20" s="1281">
        <v>1100</v>
      </c>
      <c r="G20" s="2381"/>
      <c r="H20" s="1421">
        <v>2004</v>
      </c>
      <c r="I20" s="1437"/>
      <c r="J20" s="1434" t="s">
        <v>3691</v>
      </c>
      <c r="K20" s="1441" t="s">
        <v>3692</v>
      </c>
      <c r="L20" s="1441">
        <v>102</v>
      </c>
      <c r="M20" s="1421">
        <v>2</v>
      </c>
      <c r="N20" s="1435" t="s">
        <v>2850</v>
      </c>
      <c r="O20" s="2378"/>
      <c r="P20" s="1410" t="s">
        <v>1396</v>
      </c>
      <c r="Q20" s="1435">
        <v>35880</v>
      </c>
      <c r="R20" s="1442">
        <v>40030</v>
      </c>
      <c r="S20" s="1428"/>
      <c r="T20" s="1317"/>
      <c r="U20" s="1317"/>
      <c r="V20" s="1336"/>
      <c r="W20" s="1318"/>
      <c r="X20" s="1317"/>
      <c r="Y20" s="1317"/>
      <c r="Z20" s="1317"/>
    </row>
    <row r="21" spans="1:26" ht="12" customHeight="1">
      <c r="A21" s="2367" t="s">
        <v>3693</v>
      </c>
      <c r="B21" s="2367"/>
      <c r="C21" s="2367"/>
      <c r="D21" s="2367"/>
      <c r="E21" s="2367"/>
      <c r="F21" s="2367"/>
      <c r="G21" s="2367"/>
      <c r="H21" s="2367"/>
      <c r="I21" s="2367"/>
      <c r="J21" s="2367"/>
      <c r="K21" s="2367"/>
      <c r="L21" s="2367"/>
      <c r="M21" s="2367"/>
      <c r="N21" s="2367"/>
      <c r="O21" s="2367"/>
      <c r="P21" s="2367"/>
      <c r="Q21" s="2367"/>
      <c r="R21" s="2367"/>
      <c r="S21" s="1317"/>
      <c r="T21" s="1317"/>
      <c r="U21" s="1418"/>
      <c r="V21" s="1419"/>
      <c r="W21" s="1318"/>
      <c r="X21" s="1317"/>
      <c r="Y21" s="1317"/>
      <c r="Z21" s="1317"/>
    </row>
    <row r="22" spans="1:26" ht="97.5" customHeight="1">
      <c r="A22" s="1278" t="s">
        <v>3694</v>
      </c>
      <c r="B22" s="1183"/>
      <c r="C22" s="1422"/>
      <c r="D22" s="2368" t="s">
        <v>3664</v>
      </c>
      <c r="E22" s="1397">
        <v>0.6</v>
      </c>
      <c r="F22" s="1183">
        <v>60</v>
      </c>
      <c r="G22" s="1422">
        <v>50</v>
      </c>
      <c r="H22" s="1443" t="s">
        <v>3695</v>
      </c>
      <c r="I22" s="1444"/>
      <c r="J22" s="2369" t="s">
        <v>1372</v>
      </c>
      <c r="K22" s="1183" t="s">
        <v>3696</v>
      </c>
      <c r="L22" s="1183">
        <v>4.9000000000000004</v>
      </c>
      <c r="M22" s="1422">
        <v>9.8000000000000004E-2</v>
      </c>
      <c r="N22" s="1425" t="s">
        <v>2850</v>
      </c>
      <c r="O22" s="2370" t="s">
        <v>3697</v>
      </c>
      <c r="P22" s="1445" t="s">
        <v>1386</v>
      </c>
      <c r="Q22" s="2007">
        <v>1815</v>
      </c>
      <c r="R22" s="1432">
        <v>2025</v>
      </c>
      <c r="S22" s="1428"/>
      <c r="T22" s="1317"/>
      <c r="U22" s="1317"/>
      <c r="V22" s="1336"/>
      <c r="W22" s="1419"/>
      <c r="X22" s="1317"/>
      <c r="Y22" s="1317"/>
      <c r="Z22" s="1317"/>
    </row>
    <row r="23" spans="1:26" ht="78.75" customHeight="1">
      <c r="A23" s="1278" t="s">
        <v>3698</v>
      </c>
      <c r="B23" s="1183"/>
      <c r="C23" s="1422"/>
      <c r="D23" s="2368"/>
      <c r="E23" s="1281">
        <v>0.12</v>
      </c>
      <c r="F23" s="1422">
        <v>120</v>
      </c>
      <c r="G23" s="1281">
        <v>50</v>
      </c>
      <c r="H23" s="2371" t="s">
        <v>3699</v>
      </c>
      <c r="I23" s="1444"/>
      <c r="J23" s="2369"/>
      <c r="K23" s="2007" t="s">
        <v>8688</v>
      </c>
      <c r="L23" s="1183">
        <v>8.8000000000000007</v>
      </c>
      <c r="M23" s="1422">
        <v>0.25</v>
      </c>
      <c r="N23" s="1183" t="s">
        <v>2850</v>
      </c>
      <c r="O23" s="2370"/>
      <c r="P23" s="1402" t="s">
        <v>1386</v>
      </c>
      <c r="Q23" s="1289">
        <v>2420</v>
      </c>
      <c r="R23" s="1432">
        <v>2700</v>
      </c>
      <c r="S23" s="1428"/>
      <c r="T23" s="1317"/>
      <c r="U23" s="1317"/>
      <c r="V23" s="1336"/>
      <c r="W23" s="1419"/>
      <c r="X23" s="1317"/>
      <c r="Y23" s="1317"/>
      <c r="Z23" s="1317"/>
    </row>
    <row r="24" spans="1:26" ht="81" customHeight="1">
      <c r="A24" s="1278" t="s">
        <v>3700</v>
      </c>
      <c r="B24" s="1190"/>
      <c r="C24" s="1190"/>
      <c r="D24" s="2368"/>
      <c r="E24" s="1422">
        <v>0.24</v>
      </c>
      <c r="F24" s="1422">
        <v>240</v>
      </c>
      <c r="G24" s="1422">
        <v>96</v>
      </c>
      <c r="H24" s="2371"/>
      <c r="I24" s="1444"/>
      <c r="J24" s="2369"/>
      <c r="K24" s="2007" t="s">
        <v>8684</v>
      </c>
      <c r="L24" s="1183">
        <v>13.5</v>
      </c>
      <c r="M24" s="1183">
        <v>0.43</v>
      </c>
      <c r="N24" s="1183" t="s">
        <v>2850</v>
      </c>
      <c r="O24" s="2370"/>
      <c r="P24" s="1402" t="s">
        <v>1386</v>
      </c>
      <c r="Q24" s="1289">
        <v>3755</v>
      </c>
      <c r="R24" s="1432">
        <v>4185</v>
      </c>
      <c r="S24" s="1428"/>
      <c r="T24" s="1317"/>
      <c r="U24" s="1317"/>
      <c r="V24" s="1336"/>
      <c r="W24" s="1419"/>
      <c r="X24" s="1317"/>
      <c r="Y24" s="1317"/>
      <c r="Z24" s="1317"/>
    </row>
    <row r="25" spans="1:26" ht="81" customHeight="1">
      <c r="A25" s="1278" t="s">
        <v>3701</v>
      </c>
      <c r="B25" s="1183"/>
      <c r="C25" s="1422"/>
      <c r="D25" s="2372" t="s">
        <v>3685</v>
      </c>
      <c r="E25" s="1422">
        <v>0.66</v>
      </c>
      <c r="F25" s="1422">
        <v>660</v>
      </c>
      <c r="G25" s="1363">
        <v>265</v>
      </c>
      <c r="H25" s="1183" t="s">
        <v>3702</v>
      </c>
      <c r="I25" s="1444"/>
      <c r="J25" s="2369"/>
      <c r="K25" s="2007" t="s">
        <v>8685</v>
      </c>
      <c r="L25" s="1183">
        <v>38</v>
      </c>
      <c r="M25" s="1183">
        <v>1.31</v>
      </c>
      <c r="N25" s="1183" t="s">
        <v>2850</v>
      </c>
      <c r="O25" s="2370"/>
      <c r="P25" s="1402" t="s">
        <v>1386</v>
      </c>
      <c r="Q25" s="1289">
        <v>13555</v>
      </c>
      <c r="R25" s="1432">
        <v>15120</v>
      </c>
      <c r="S25" s="1428"/>
      <c r="T25" s="1317"/>
      <c r="U25" s="1317"/>
      <c r="V25" s="1336"/>
      <c r="W25" s="1419"/>
      <c r="X25" s="1317"/>
      <c r="Y25" s="1317"/>
      <c r="Z25" s="1317"/>
    </row>
    <row r="26" spans="1:26" ht="90.75" customHeight="1">
      <c r="A26" s="1278" t="s">
        <v>3703</v>
      </c>
      <c r="B26" s="1183"/>
      <c r="C26" s="1422"/>
      <c r="D26" s="2372"/>
      <c r="E26" s="1446">
        <v>0.77</v>
      </c>
      <c r="F26" s="1422">
        <v>770</v>
      </c>
      <c r="G26" s="1422">
        <v>352</v>
      </c>
      <c r="H26" s="1183" t="s">
        <v>3704</v>
      </c>
      <c r="I26" s="1444"/>
      <c r="J26" s="2369"/>
      <c r="K26" s="2007" t="s">
        <v>8686</v>
      </c>
      <c r="L26" s="1183">
        <v>46</v>
      </c>
      <c r="M26" s="1183">
        <v>1</v>
      </c>
      <c r="N26" s="1183" t="s">
        <v>2850</v>
      </c>
      <c r="O26" s="2370"/>
      <c r="P26" s="1402" t="s">
        <v>1386</v>
      </c>
      <c r="Q26" s="1289">
        <v>15490</v>
      </c>
      <c r="R26" s="1432">
        <v>17280</v>
      </c>
      <c r="S26" s="1428"/>
      <c r="T26" s="1317"/>
      <c r="U26" s="1317"/>
      <c r="V26" s="1336"/>
      <c r="W26" s="1419"/>
      <c r="X26" s="1317"/>
      <c r="Y26" s="1317"/>
      <c r="Z26" s="1317"/>
    </row>
    <row r="27" spans="1:26" ht="81" customHeight="1">
      <c r="A27" s="1278" t="s">
        <v>3705</v>
      </c>
      <c r="B27" s="1183"/>
      <c r="C27" s="1422"/>
      <c r="D27" s="2372"/>
      <c r="E27" s="1446">
        <v>1.1000000000000001</v>
      </c>
      <c r="F27" s="1422">
        <v>1100</v>
      </c>
      <c r="G27" s="1422">
        <v>440</v>
      </c>
      <c r="H27" s="1183" t="s">
        <v>3706</v>
      </c>
      <c r="I27" s="1444"/>
      <c r="J27" s="2369"/>
      <c r="K27" s="1183" t="s">
        <v>3707</v>
      </c>
      <c r="L27" s="1183">
        <v>49</v>
      </c>
      <c r="M27" s="1183">
        <v>1.83</v>
      </c>
      <c r="N27" s="1183" t="s">
        <v>2850</v>
      </c>
      <c r="O27" s="2370"/>
      <c r="P27" s="1402" t="s">
        <v>1386</v>
      </c>
      <c r="Q27" s="1289">
        <v>15730</v>
      </c>
      <c r="R27" s="1432">
        <v>17550</v>
      </c>
      <c r="S27" s="1428"/>
      <c r="T27" s="1317"/>
      <c r="U27" s="1317"/>
      <c r="V27" s="1336"/>
      <c r="W27" s="1419"/>
      <c r="X27" s="1317"/>
      <c r="Y27" s="1317"/>
      <c r="Z27" s="1317"/>
    </row>
    <row r="28" spans="1:26" ht="101.25" customHeight="1">
      <c r="A28" s="1278" t="s">
        <v>3708</v>
      </c>
      <c r="B28" s="1183"/>
      <c r="C28" s="1422"/>
      <c r="D28" s="2372"/>
      <c r="E28" s="1447">
        <v>1.1000000000000001</v>
      </c>
      <c r="F28" s="1422">
        <v>1100</v>
      </c>
      <c r="G28" s="1363">
        <v>440</v>
      </c>
      <c r="H28" s="1183" t="s">
        <v>3709</v>
      </c>
      <c r="I28" s="1444"/>
      <c r="J28" s="2369"/>
      <c r="K28" s="2007" t="s">
        <v>8687</v>
      </c>
      <c r="L28" s="1183">
        <v>49</v>
      </c>
      <c r="M28" s="1183">
        <v>1.83</v>
      </c>
      <c r="N28" s="1183" t="s">
        <v>2850</v>
      </c>
      <c r="O28" s="2370"/>
      <c r="P28" s="1448" t="s">
        <v>1386</v>
      </c>
      <c r="Q28" s="1289">
        <v>16335</v>
      </c>
      <c r="R28" s="1432">
        <v>18225</v>
      </c>
      <c r="S28" s="1428"/>
      <c r="T28" s="1317"/>
      <c r="U28" s="1317"/>
      <c r="V28" s="1336"/>
      <c r="W28" s="1419"/>
      <c r="X28" s="1317"/>
      <c r="Y28" s="1317"/>
      <c r="Z28" s="1317"/>
    </row>
    <row r="29" spans="1:26" ht="180.75" customHeight="1">
      <c r="A29" s="2366" t="s">
        <v>3710</v>
      </c>
      <c r="B29" s="2366"/>
      <c r="C29" s="2366"/>
      <c r="D29" s="2366"/>
      <c r="E29" s="2366"/>
      <c r="F29" s="2366"/>
      <c r="G29" s="2366"/>
      <c r="H29" s="2366"/>
      <c r="I29" s="2366"/>
      <c r="J29" s="2366"/>
      <c r="K29" s="2366"/>
      <c r="L29" s="2366"/>
      <c r="M29" s="2366"/>
      <c r="N29" s="2366"/>
      <c r="O29" s="2366"/>
      <c r="P29" s="2366"/>
      <c r="Q29" s="2366"/>
      <c r="R29" s="2366"/>
      <c r="X29" s="1317"/>
      <c r="Y29" s="1317"/>
      <c r="Z29" s="1317"/>
    </row>
  </sheetData>
  <mergeCells count="30">
    <mergeCell ref="A1:B1"/>
    <mergeCell ref="A5:R5"/>
    <mergeCell ref="A7:A8"/>
    <mergeCell ref="B7:B8"/>
    <mergeCell ref="C7:C8"/>
    <mergeCell ref="D7:N7"/>
    <mergeCell ref="P7:P8"/>
    <mergeCell ref="Q7:Q8"/>
    <mergeCell ref="R7:R8"/>
    <mergeCell ref="A9:R9"/>
    <mergeCell ref="D10:D17"/>
    <mergeCell ref="E10:E17"/>
    <mergeCell ref="F10:F17"/>
    <mergeCell ref="G10:G17"/>
    <mergeCell ref="H10:H19"/>
    <mergeCell ref="J10:J13"/>
    <mergeCell ref="O10:O20"/>
    <mergeCell ref="J14:J17"/>
    <mergeCell ref="C18:C19"/>
    <mergeCell ref="D18:D20"/>
    <mergeCell ref="E18:E19"/>
    <mergeCell ref="F18:F19"/>
    <mergeCell ref="G18:G20"/>
    <mergeCell ref="A29:R29"/>
    <mergeCell ref="A21:R21"/>
    <mergeCell ref="D22:D24"/>
    <mergeCell ref="J22:J28"/>
    <mergeCell ref="O22:O28"/>
    <mergeCell ref="H23:H24"/>
    <mergeCell ref="D25:D28"/>
  </mergeCells>
  <hyperlinks>
    <hyperlink ref="A5" location="Меню!A1" display="КОНТЕЙНЕРЫ МУСО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>
  <dimension ref="A1:AMJ24"/>
  <sheetViews>
    <sheetView zoomScaleNormal="100" workbookViewId="0">
      <pane ySplit="8" topLeftCell="A9" activePane="bottomLeft" state="frozen"/>
      <selection pane="bottomLeft" activeCell="A5" sqref="A5:Q5"/>
    </sheetView>
  </sheetViews>
  <sheetFormatPr defaultColWidth="9.140625" defaultRowHeight="15"/>
  <cols>
    <col min="1" max="1" width="9.140625" style="70"/>
    <col min="2" max="2" width="12.140625" style="70" customWidth="1"/>
    <col min="3" max="3" width="17.140625" style="52" customWidth="1"/>
    <col min="4" max="4" width="7.7109375" style="52" customWidth="1"/>
    <col min="5" max="5" width="11.42578125" style="70" customWidth="1"/>
    <col min="6" max="6" width="11" style="70" customWidth="1"/>
    <col min="7" max="7" width="12.7109375" style="70" customWidth="1"/>
    <col min="8" max="8" width="10.42578125" style="70" customWidth="1"/>
    <col min="9" max="9" width="7.7109375" style="70" customWidth="1"/>
    <col min="10" max="10" width="9.28515625" style="52" customWidth="1"/>
    <col min="11" max="11" width="7.42578125" style="52" customWidth="1"/>
    <col min="12" max="12" width="8.42578125" style="52" customWidth="1"/>
    <col min="13" max="13" width="9.140625" style="52"/>
    <col min="14" max="16" width="7.85546875" style="52" customWidth="1"/>
    <col min="17" max="17" width="6.28515625" style="52" customWidth="1"/>
    <col min="18" max="18" width="10.5703125" style="52" customWidth="1"/>
    <col min="19" max="19" width="10.28515625" style="52" customWidth="1"/>
    <col min="20" max="20" width="10.42578125" style="52" customWidth="1"/>
    <col min="21" max="21" width="12.140625" style="386" customWidth="1"/>
    <col min="22" max="22" width="11.28515625" style="386" customWidth="1"/>
    <col min="23" max="23" width="13.7109375" style="386" customWidth="1"/>
    <col min="24" max="24" width="12.42578125" style="386" customWidth="1"/>
    <col min="25" max="1024" width="9.140625" style="386"/>
  </cols>
  <sheetData>
    <row r="1" spans="1:25" ht="36.75" customHeight="1">
      <c r="A1" s="2115"/>
      <c r="B1" s="2115"/>
      <c r="E1" s="52"/>
      <c r="F1" s="52"/>
      <c r="G1" s="52"/>
      <c r="H1" s="52"/>
      <c r="I1" s="52"/>
      <c r="W1" s="52"/>
      <c r="X1" s="52"/>
      <c r="Y1" s="52"/>
    </row>
    <row r="2" spans="1:25" ht="24" customHeight="1">
      <c r="A2" s="64"/>
      <c r="B2" s="64"/>
      <c r="C2" s="64"/>
      <c r="D2" s="64"/>
      <c r="E2" s="64"/>
      <c r="F2" s="745" t="s">
        <v>131</v>
      </c>
      <c r="G2" s="2393" t="s">
        <v>2</v>
      </c>
      <c r="H2" s="2393"/>
      <c r="I2" s="746"/>
      <c r="K2" s="59"/>
      <c r="L2" s="60"/>
      <c r="M2" s="59"/>
      <c r="Q2" s="60"/>
      <c r="W2" s="52"/>
      <c r="X2" s="52"/>
      <c r="Y2" s="52"/>
    </row>
    <row r="3" spans="1:25">
      <c r="A3" s="719" t="s">
        <v>4</v>
      </c>
      <c r="B3" s="58" t="s">
        <v>5</v>
      </c>
      <c r="C3" s="58"/>
      <c r="D3" s="58"/>
      <c r="E3" s="64"/>
      <c r="F3" s="745" t="s">
        <v>132</v>
      </c>
      <c r="G3" s="746" t="s">
        <v>7</v>
      </c>
      <c r="I3" s="746"/>
      <c r="K3" s="59"/>
      <c r="L3" s="60"/>
      <c r="M3" s="59"/>
      <c r="N3" s="59"/>
      <c r="O3" s="59"/>
      <c r="P3" s="59"/>
      <c r="Q3" s="60"/>
      <c r="W3" s="52"/>
      <c r="X3" s="52"/>
      <c r="Y3" s="52"/>
    </row>
    <row r="4" spans="1:25">
      <c r="C4" s="70"/>
      <c r="D4" s="70"/>
      <c r="F4" s="720"/>
      <c r="J4" s="65"/>
      <c r="K4" s="65"/>
      <c r="M4" s="65"/>
      <c r="N4" s="65"/>
      <c r="O4" s="65"/>
      <c r="P4" s="65"/>
      <c r="W4" s="52"/>
      <c r="X4" s="52"/>
      <c r="Y4" s="52"/>
    </row>
    <row r="5" spans="1:25">
      <c r="A5" s="2116" t="s">
        <v>3711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2116"/>
      <c r="W5" s="52"/>
      <c r="X5" s="52"/>
      <c r="Y5" s="52"/>
    </row>
    <row r="6" spans="1:25">
      <c r="W6" s="52"/>
      <c r="X6" s="52"/>
      <c r="Y6" s="52"/>
    </row>
    <row r="7" spans="1:25" ht="15" customHeight="1">
      <c r="A7" s="2119" t="s">
        <v>134</v>
      </c>
      <c r="B7" s="2119" t="s">
        <v>2814</v>
      </c>
      <c r="C7" s="2117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7"/>
      <c r="N7" s="2117"/>
      <c r="O7" s="2119" t="s">
        <v>3712</v>
      </c>
      <c r="P7" s="2119" t="s">
        <v>565</v>
      </c>
      <c r="Q7" s="2119" t="s">
        <v>141</v>
      </c>
      <c r="R7" s="2197"/>
      <c r="S7" s="2174"/>
      <c r="T7" s="2174"/>
      <c r="U7" s="2392"/>
      <c r="V7" s="2392"/>
      <c r="W7" s="2174"/>
      <c r="X7" s="2174"/>
      <c r="Y7" s="2174"/>
    </row>
    <row r="8" spans="1:25" ht="36.75" customHeight="1">
      <c r="A8" s="2119"/>
      <c r="B8" s="2119"/>
      <c r="C8" s="2117"/>
      <c r="D8" s="68" t="s">
        <v>2654</v>
      </c>
      <c r="E8" s="68" t="s">
        <v>3713</v>
      </c>
      <c r="F8" s="68" t="s">
        <v>3714</v>
      </c>
      <c r="G8" s="68" t="s">
        <v>3715</v>
      </c>
      <c r="H8" s="68" t="s">
        <v>568</v>
      </c>
      <c r="I8" s="68" t="s">
        <v>3716</v>
      </c>
      <c r="J8" s="68" t="s">
        <v>3717</v>
      </c>
      <c r="K8" s="68" t="s">
        <v>598</v>
      </c>
      <c r="L8" s="68" t="s">
        <v>146</v>
      </c>
      <c r="M8" s="69" t="s">
        <v>144</v>
      </c>
      <c r="N8" s="68" t="s">
        <v>2816</v>
      </c>
      <c r="O8" s="2119"/>
      <c r="P8" s="2119"/>
      <c r="Q8" s="2119"/>
      <c r="R8" s="2197"/>
      <c r="S8" s="2174"/>
      <c r="T8" s="2174"/>
      <c r="U8" s="2392"/>
      <c r="V8" s="2392"/>
      <c r="W8" s="2174"/>
      <c r="X8" s="2174"/>
      <c r="Y8" s="2174"/>
    </row>
    <row r="9" spans="1:25" ht="64.5" customHeight="1">
      <c r="A9" s="455" t="s">
        <v>3718</v>
      </c>
      <c r="B9" s="149" t="s">
        <v>3719</v>
      </c>
      <c r="C9" s="362"/>
      <c r="D9" s="2390" t="s">
        <v>3720</v>
      </c>
      <c r="E9" s="2390" t="s">
        <v>3721</v>
      </c>
      <c r="F9" s="2390" t="s">
        <v>3722</v>
      </c>
      <c r="G9" s="2390" t="s">
        <v>3723</v>
      </c>
      <c r="H9" s="2391" t="s">
        <v>3724</v>
      </c>
      <c r="I9" s="2195" t="s">
        <v>3725</v>
      </c>
      <c r="J9" s="2195" t="s">
        <v>1659</v>
      </c>
      <c r="K9" s="2195" t="s">
        <v>607</v>
      </c>
      <c r="L9" s="362">
        <v>100</v>
      </c>
      <c r="M9" s="149">
        <v>4.9000000000000004</v>
      </c>
      <c r="N9" s="149" t="s">
        <v>2821</v>
      </c>
      <c r="O9" s="149" t="s">
        <v>158</v>
      </c>
      <c r="P9" s="362">
        <v>32870</v>
      </c>
      <c r="Q9" s="747">
        <v>36675</v>
      </c>
      <c r="R9" s="101"/>
      <c r="U9" s="53"/>
      <c r="W9" s="52"/>
      <c r="X9" s="52"/>
      <c r="Y9" s="52"/>
    </row>
    <row r="10" spans="1:25" ht="64.5" customHeight="1">
      <c r="A10" s="104" t="s">
        <v>3726</v>
      </c>
      <c r="B10" s="81" t="s">
        <v>3727</v>
      </c>
      <c r="C10" s="105"/>
      <c r="D10" s="2390"/>
      <c r="E10" s="2390"/>
      <c r="F10" s="2390"/>
      <c r="G10" s="2390"/>
      <c r="H10" s="2391"/>
      <c r="I10" s="2195"/>
      <c r="J10" s="2195"/>
      <c r="K10" s="2195"/>
      <c r="L10" s="105">
        <v>130</v>
      </c>
      <c r="M10" s="81">
        <v>4.9000000000000004</v>
      </c>
      <c r="N10" s="81" t="s">
        <v>2821</v>
      </c>
      <c r="O10" s="81" t="s">
        <v>158</v>
      </c>
      <c r="P10" s="105">
        <v>41205</v>
      </c>
      <c r="Q10" s="323">
        <v>45970</v>
      </c>
      <c r="R10" s="101"/>
      <c r="U10" s="53"/>
      <c r="W10" s="52"/>
      <c r="X10" s="52"/>
      <c r="Y10" s="52"/>
    </row>
    <row r="11" spans="1:25" ht="64.5" customHeight="1">
      <c r="A11" s="104" t="s">
        <v>3728</v>
      </c>
      <c r="B11" s="81" t="s">
        <v>3729</v>
      </c>
      <c r="C11" s="105"/>
      <c r="D11" s="2390"/>
      <c r="E11" s="2390"/>
      <c r="F11" s="2390"/>
      <c r="G11" s="2390"/>
      <c r="H11" s="2328" t="s">
        <v>3730</v>
      </c>
      <c r="I11" s="2195"/>
      <c r="J11" s="2195"/>
      <c r="K11" s="2195"/>
      <c r="L11" s="105">
        <v>150</v>
      </c>
      <c r="M11" s="76">
        <v>9.4</v>
      </c>
      <c r="N11" s="81" t="s">
        <v>2821</v>
      </c>
      <c r="O11" s="81" t="s">
        <v>158</v>
      </c>
      <c r="P11" s="105">
        <v>43055</v>
      </c>
      <c r="Q11" s="323">
        <v>48035</v>
      </c>
      <c r="R11" s="101"/>
      <c r="U11" s="53"/>
      <c r="W11" s="52"/>
      <c r="X11" s="52"/>
      <c r="Y11" s="52"/>
    </row>
    <row r="12" spans="1:25" ht="64.5" customHeight="1">
      <c r="A12" s="104" t="s">
        <v>3731</v>
      </c>
      <c r="B12" s="81" t="s">
        <v>3732</v>
      </c>
      <c r="C12" s="105"/>
      <c r="D12" s="2390"/>
      <c r="E12" s="2390"/>
      <c r="F12" s="2390"/>
      <c r="G12" s="2390"/>
      <c r="H12" s="2328"/>
      <c r="I12" s="2195"/>
      <c r="J12" s="2195"/>
      <c r="K12" s="2195"/>
      <c r="L12" s="105">
        <v>210</v>
      </c>
      <c r="M12" s="76">
        <v>9.4</v>
      </c>
      <c r="N12" s="81" t="s">
        <v>2821</v>
      </c>
      <c r="O12" s="81" t="s">
        <v>158</v>
      </c>
      <c r="P12" s="105">
        <v>58350</v>
      </c>
      <c r="Q12" s="323">
        <v>65100</v>
      </c>
      <c r="R12" s="101"/>
      <c r="U12" s="53"/>
      <c r="W12" s="52"/>
      <c r="X12" s="52"/>
      <c r="Y12" s="52"/>
    </row>
    <row r="13" spans="1:25" ht="64.5" customHeight="1">
      <c r="A13" s="104" t="s">
        <v>3733</v>
      </c>
      <c r="B13" s="81" t="s">
        <v>3734</v>
      </c>
      <c r="C13" s="105"/>
      <c r="D13" s="2390"/>
      <c r="E13" s="2390"/>
      <c r="F13" s="2390"/>
      <c r="G13" s="2390"/>
      <c r="H13" s="2328" t="s">
        <v>3735</v>
      </c>
      <c r="I13" s="2195"/>
      <c r="J13" s="2195"/>
      <c r="K13" s="2195"/>
      <c r="L13" s="105">
        <v>210</v>
      </c>
      <c r="M13" s="76">
        <v>13.9</v>
      </c>
      <c r="N13" s="81" t="s">
        <v>2821</v>
      </c>
      <c r="O13" s="81" t="s">
        <v>158</v>
      </c>
      <c r="P13" s="105">
        <v>62790</v>
      </c>
      <c r="Q13" s="323">
        <v>70055</v>
      </c>
      <c r="U13" s="53"/>
      <c r="W13" s="52"/>
      <c r="X13" s="52"/>
      <c r="Y13" s="52"/>
    </row>
    <row r="14" spans="1:25" ht="64.5" customHeight="1">
      <c r="A14" s="104" t="s">
        <v>3736</v>
      </c>
      <c r="B14" s="81" t="s">
        <v>3737</v>
      </c>
      <c r="C14" s="105"/>
      <c r="D14" s="2390"/>
      <c r="E14" s="2390"/>
      <c r="F14" s="2390"/>
      <c r="G14" s="2390"/>
      <c r="H14" s="2328"/>
      <c r="I14" s="2195"/>
      <c r="J14" s="2195"/>
      <c r="K14" s="2195"/>
      <c r="L14" s="105">
        <v>300</v>
      </c>
      <c r="M14" s="81">
        <v>13.9</v>
      </c>
      <c r="N14" s="81" t="s">
        <v>2821</v>
      </c>
      <c r="O14" s="81" t="s">
        <v>158</v>
      </c>
      <c r="P14" s="105">
        <v>86855</v>
      </c>
      <c r="Q14" s="323">
        <v>96905</v>
      </c>
      <c r="U14" s="53"/>
      <c r="W14" s="52"/>
      <c r="X14" s="52"/>
      <c r="Y14" s="52"/>
    </row>
    <row r="15" spans="1:25" ht="64.5" customHeight="1">
      <c r="A15" s="104" t="s">
        <v>3738</v>
      </c>
      <c r="B15" s="81" t="s">
        <v>3739</v>
      </c>
      <c r="C15" s="105"/>
      <c r="D15" s="2390"/>
      <c r="E15" s="2390"/>
      <c r="F15" s="2390"/>
      <c r="G15" s="2390"/>
      <c r="H15" s="2346" t="s">
        <v>3740</v>
      </c>
      <c r="I15" s="2195"/>
      <c r="J15" s="2195"/>
      <c r="K15" s="2195"/>
      <c r="L15" s="105">
        <v>250</v>
      </c>
      <c r="M15" s="81">
        <v>18.399999999999999</v>
      </c>
      <c r="N15" s="81" t="s">
        <v>2821</v>
      </c>
      <c r="O15" s="81" t="s">
        <v>158</v>
      </c>
      <c r="P15" s="105">
        <v>72155</v>
      </c>
      <c r="Q15" s="323">
        <v>80505</v>
      </c>
      <c r="U15" s="53"/>
      <c r="W15" s="52"/>
      <c r="X15" s="52"/>
      <c r="Y15" s="52"/>
    </row>
    <row r="16" spans="1:25" ht="64.5" customHeight="1">
      <c r="A16" s="421" t="s">
        <v>3741</v>
      </c>
      <c r="B16" s="289" t="s">
        <v>3742</v>
      </c>
      <c r="C16" s="384"/>
      <c r="D16" s="2390"/>
      <c r="E16" s="2390"/>
      <c r="F16" s="2390"/>
      <c r="G16" s="2390"/>
      <c r="H16" s="2390"/>
      <c r="I16" s="2195"/>
      <c r="J16" s="2195"/>
      <c r="K16" s="2195"/>
      <c r="L16" s="384">
        <v>370</v>
      </c>
      <c r="M16" s="579">
        <v>18.399999999999999</v>
      </c>
      <c r="N16" s="81" t="s">
        <v>2821</v>
      </c>
      <c r="O16" s="81" t="s">
        <v>158</v>
      </c>
      <c r="P16" s="384">
        <v>104060</v>
      </c>
      <c r="Q16" s="748">
        <v>116100</v>
      </c>
      <c r="U16" s="53"/>
      <c r="W16" s="52"/>
      <c r="X16" s="52"/>
      <c r="Y16" s="52"/>
    </row>
    <row r="17" spans="1:25" s="387" customFormat="1" ht="73.5" customHeight="1">
      <c r="A17" s="2389" t="s">
        <v>3743</v>
      </c>
      <c r="B17" s="2389"/>
      <c r="C17" s="2389"/>
      <c r="D17" s="2389"/>
      <c r="E17" s="2389"/>
      <c r="F17" s="2389"/>
      <c r="G17" s="2389"/>
      <c r="H17" s="2389"/>
      <c r="I17" s="2389"/>
      <c r="J17" s="2389"/>
      <c r="K17" s="2389"/>
      <c r="L17" s="2389"/>
      <c r="M17" s="2389"/>
      <c r="N17" s="2389"/>
      <c r="O17" s="2389"/>
      <c r="P17" s="2389"/>
      <c r="Q17" s="2389"/>
      <c r="R17" s="749"/>
      <c r="S17" s="121"/>
      <c r="T17" s="121"/>
      <c r="W17" s="52"/>
      <c r="X17" s="52"/>
      <c r="Y17" s="52"/>
    </row>
    <row r="18" spans="1:25" ht="64.5" customHeight="1">
      <c r="W18" s="52"/>
      <c r="X18" s="52"/>
      <c r="Y18" s="52"/>
    </row>
    <row r="19" spans="1:25" ht="64.5" customHeight="1">
      <c r="W19" s="52"/>
      <c r="X19" s="52"/>
      <c r="Y19" s="52"/>
    </row>
    <row r="20" spans="1:25" ht="64.5" customHeight="1">
      <c r="W20" s="52"/>
      <c r="X20" s="52"/>
      <c r="Y20" s="52"/>
    </row>
    <row r="21" spans="1:25" ht="64.5" customHeight="1">
      <c r="W21" s="52"/>
      <c r="X21" s="52"/>
      <c r="Y21" s="52"/>
    </row>
    <row r="22" spans="1:25" ht="64.5" customHeight="1">
      <c r="W22" s="52"/>
      <c r="X22" s="52"/>
      <c r="Y22" s="52"/>
    </row>
    <row r="23" spans="1:25" ht="64.5" customHeight="1">
      <c r="W23" s="52"/>
      <c r="X23" s="52"/>
      <c r="Y23" s="52"/>
    </row>
    <row r="24" spans="1:25" ht="64.5" customHeight="1">
      <c r="W24" s="52"/>
      <c r="X24" s="52"/>
      <c r="Y24" s="52"/>
    </row>
  </sheetData>
  <mergeCells count="30">
    <mergeCell ref="S7:S8"/>
    <mergeCell ref="T7:T8"/>
    <mergeCell ref="U7:U8"/>
    <mergeCell ref="V7:V8"/>
    <mergeCell ref="A1:B1"/>
    <mergeCell ref="G2:H2"/>
    <mergeCell ref="A5:Q5"/>
    <mergeCell ref="A7:A8"/>
    <mergeCell ref="B7:B8"/>
    <mergeCell ref="C7:C8"/>
    <mergeCell ref="D7:N7"/>
    <mergeCell ref="O7:O8"/>
    <mergeCell ref="P7:P8"/>
    <mergeCell ref="Q7:Q8"/>
    <mergeCell ref="A17:Q17"/>
    <mergeCell ref="W7:W8"/>
    <mergeCell ref="X7:X8"/>
    <mergeCell ref="Y7:Y8"/>
    <mergeCell ref="D9:D16"/>
    <mergeCell ref="E9:E16"/>
    <mergeCell ref="F9:F16"/>
    <mergeCell ref="G9:G16"/>
    <mergeCell ref="H9:H10"/>
    <mergeCell ref="I9:I16"/>
    <mergeCell ref="J9:J16"/>
    <mergeCell ref="K9:K16"/>
    <mergeCell ref="H11:H12"/>
    <mergeCell ref="H13:H14"/>
    <mergeCell ref="H15:H16"/>
    <mergeCell ref="R7:R8"/>
  </mergeCells>
  <hyperlinks>
    <hyperlink ref="A5" location="Меню!A1" display="ПЛОЩАДКИ КОНТЕЙНЕ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>
  <dimension ref="A1:AMJ15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9.140625" style="121"/>
    <col min="2" max="2" width="13.7109375" style="121" customWidth="1"/>
    <col min="3" max="3" width="20.5703125" style="121" customWidth="1"/>
    <col min="4" max="4" width="8.5703125" style="121" customWidth="1"/>
    <col min="5" max="5" width="6.85546875" style="121" customWidth="1"/>
    <col min="6" max="6" width="8.5703125" style="121" customWidth="1"/>
    <col min="7" max="7" width="6.28515625" style="385" customWidth="1"/>
    <col min="8" max="8" width="0.140625" style="121" hidden="1" customWidth="1"/>
    <col min="9" max="9" width="16.85546875" style="121" customWidth="1"/>
    <col min="10" max="10" width="13.5703125" style="121" customWidth="1"/>
    <col min="11" max="11" width="7.140625" style="121" customWidth="1"/>
    <col min="12" max="12" width="8.140625" style="121" customWidth="1"/>
    <col min="13" max="14" width="8.42578125" style="121" customWidth="1"/>
    <col min="15" max="15" width="7.140625" style="121" customWidth="1"/>
    <col min="16" max="16" width="7.42578125" style="121" customWidth="1"/>
    <col min="17" max="17" width="9.140625" style="121"/>
    <col min="18" max="18" width="9.85546875" style="121" customWidth="1"/>
    <col min="19" max="19" width="10" style="121" customWidth="1"/>
    <col min="20" max="20" width="13.28515625" style="387" customWidth="1"/>
    <col min="21" max="21" width="15.5703125" style="387" customWidth="1"/>
    <col min="22" max="22" width="12.5703125" style="386" customWidth="1"/>
    <col min="23" max="23" width="13.5703125" style="386" customWidth="1"/>
    <col min="24" max="24" width="9.140625" style="386"/>
    <col min="25" max="1024" width="9.140625" style="387"/>
  </cols>
  <sheetData>
    <row r="1" spans="1:24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L1" s="52"/>
      <c r="V1" s="52"/>
      <c r="W1" s="52"/>
      <c r="X1" s="52"/>
    </row>
    <row r="2" spans="1:24">
      <c r="A2" s="365"/>
      <c r="B2" s="365"/>
      <c r="C2" s="192"/>
      <c r="D2" s="365"/>
      <c r="E2" s="365"/>
      <c r="F2" s="365"/>
      <c r="G2" s="365"/>
      <c r="H2" s="365"/>
      <c r="I2" s="366" t="s">
        <v>131</v>
      </c>
      <c r="J2" s="367" t="s">
        <v>2</v>
      </c>
      <c r="K2" s="367"/>
      <c r="L2" s="367"/>
      <c r="P2" s="367"/>
      <c r="V2" s="52"/>
      <c r="W2" s="52"/>
      <c r="X2" s="52"/>
    </row>
    <row r="3" spans="1:24" ht="15.75" customHeight="1">
      <c r="A3" s="368" t="s">
        <v>4</v>
      </c>
      <c r="B3" s="121" t="s">
        <v>5</v>
      </c>
      <c r="G3" s="365"/>
      <c r="H3" s="365"/>
      <c r="I3" s="366" t="s">
        <v>132</v>
      </c>
      <c r="J3" s="367" t="s">
        <v>7</v>
      </c>
      <c r="K3" s="367"/>
      <c r="L3" s="367"/>
      <c r="P3" s="367"/>
      <c r="V3" s="52"/>
      <c r="W3" s="52"/>
      <c r="X3" s="52"/>
    </row>
    <row r="4" spans="1:24">
      <c r="C4" s="385"/>
      <c r="G4" s="121"/>
      <c r="J4" s="368"/>
      <c r="M4" s="368"/>
      <c r="N4" s="368"/>
      <c r="O4" s="368"/>
      <c r="P4" s="368"/>
      <c r="V4" s="52"/>
      <c r="W4" s="52"/>
      <c r="X4" s="52"/>
    </row>
    <row r="5" spans="1:24">
      <c r="A5" s="2116" t="s">
        <v>3744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V5" s="52"/>
      <c r="W5" s="52"/>
      <c r="X5" s="52"/>
    </row>
    <row r="6" spans="1:24">
      <c r="V6" s="52"/>
      <c r="W6" s="52"/>
      <c r="X6" s="52"/>
    </row>
    <row r="7" spans="1:24" ht="15" customHeight="1">
      <c r="A7" s="2117" t="s">
        <v>563</v>
      </c>
      <c r="B7" s="2117" t="s">
        <v>562</v>
      </c>
      <c r="C7" s="2117" t="s">
        <v>135</v>
      </c>
      <c r="D7" s="2240" t="s">
        <v>138</v>
      </c>
      <c r="E7" s="2240"/>
      <c r="F7" s="2240"/>
      <c r="G7" s="2240"/>
      <c r="H7" s="2240"/>
      <c r="I7" s="2240"/>
      <c r="J7" s="2240"/>
      <c r="K7" s="2240"/>
      <c r="L7" s="2240"/>
      <c r="M7" s="2240"/>
      <c r="N7" s="2119" t="s">
        <v>139</v>
      </c>
      <c r="O7" s="2119" t="s">
        <v>3745</v>
      </c>
      <c r="P7" s="2119" t="s">
        <v>141</v>
      </c>
      <c r="V7" s="52"/>
      <c r="W7" s="52"/>
      <c r="X7" s="52"/>
    </row>
    <row r="8" spans="1:24" ht="46.5" customHeight="1">
      <c r="A8" s="2117"/>
      <c r="B8" s="2117"/>
      <c r="C8" s="2117"/>
      <c r="D8" s="68" t="s">
        <v>3746</v>
      </c>
      <c r="E8" s="69" t="s">
        <v>598</v>
      </c>
      <c r="F8" s="68" t="s">
        <v>3747</v>
      </c>
      <c r="G8" s="750" t="s">
        <v>3585</v>
      </c>
      <c r="H8" s="743"/>
      <c r="I8" s="69" t="s">
        <v>567</v>
      </c>
      <c r="J8" s="68" t="s">
        <v>568</v>
      </c>
      <c r="K8" s="68" t="s">
        <v>146</v>
      </c>
      <c r="L8" s="68" t="s">
        <v>144</v>
      </c>
      <c r="M8" s="68" t="s">
        <v>2816</v>
      </c>
      <c r="N8" s="2119"/>
      <c r="O8" s="2119"/>
      <c r="P8" s="2119"/>
      <c r="Q8" s="70"/>
      <c r="R8" s="70"/>
      <c r="S8" s="70"/>
      <c r="T8" s="388"/>
      <c r="U8" s="386"/>
      <c r="V8" s="70"/>
      <c r="W8" s="70"/>
      <c r="X8" s="70"/>
    </row>
    <row r="9" spans="1:24" ht="48" customHeight="1">
      <c r="A9" s="610" t="s">
        <v>3748</v>
      </c>
      <c r="B9" s="602" t="s">
        <v>3749</v>
      </c>
      <c r="C9" s="667"/>
      <c r="D9" s="667">
        <v>8</v>
      </c>
      <c r="E9" s="2394" t="s">
        <v>3750</v>
      </c>
      <c r="F9" s="2395">
        <v>4000</v>
      </c>
      <c r="G9" s="564" t="s">
        <v>3751</v>
      </c>
      <c r="H9" s="378"/>
      <c r="I9" s="599" t="s">
        <v>3752</v>
      </c>
      <c r="J9" s="611" t="s">
        <v>3753</v>
      </c>
      <c r="K9" s="564">
        <v>400</v>
      </c>
      <c r="L9" s="599">
        <v>8.68</v>
      </c>
      <c r="M9" s="611" t="s">
        <v>2850</v>
      </c>
      <c r="N9" s="751">
        <v>12</v>
      </c>
      <c r="O9" s="611">
        <v>66430</v>
      </c>
      <c r="P9" s="603">
        <v>71370</v>
      </c>
      <c r="Q9" s="101"/>
      <c r="R9" s="52"/>
      <c r="S9" s="52"/>
      <c r="T9" s="53"/>
      <c r="U9" s="386"/>
      <c r="V9" s="52"/>
      <c r="W9" s="52"/>
      <c r="X9" s="52"/>
    </row>
    <row r="10" spans="1:24" ht="51" customHeight="1">
      <c r="A10" s="610" t="s">
        <v>3754</v>
      </c>
      <c r="B10" s="602" t="s">
        <v>3755</v>
      </c>
      <c r="C10" s="667"/>
      <c r="D10" s="667">
        <v>8</v>
      </c>
      <c r="E10" s="2394"/>
      <c r="F10" s="2395"/>
      <c r="G10" s="504" t="s">
        <v>3756</v>
      </c>
      <c r="H10" s="433"/>
      <c r="I10" s="564" t="s">
        <v>3757</v>
      </c>
      <c r="J10" s="504" t="s">
        <v>3758</v>
      </c>
      <c r="K10" s="564">
        <v>470</v>
      </c>
      <c r="L10" s="564">
        <v>8.44</v>
      </c>
      <c r="M10" s="504" t="s">
        <v>2850</v>
      </c>
      <c r="N10" s="504">
        <v>12</v>
      </c>
      <c r="O10" s="504">
        <v>89180</v>
      </c>
      <c r="P10" s="752">
        <v>95810</v>
      </c>
      <c r="Q10" s="101"/>
      <c r="R10" s="52"/>
      <c r="S10" s="52"/>
      <c r="T10" s="53"/>
      <c r="U10" s="386"/>
      <c r="V10" s="52"/>
      <c r="W10" s="52"/>
      <c r="X10" s="52"/>
    </row>
    <row r="11" spans="1:24" ht="51.75" customHeight="1">
      <c r="A11" s="503" t="s">
        <v>3759</v>
      </c>
      <c r="B11" s="602" t="s">
        <v>3749</v>
      </c>
      <c r="C11" s="604"/>
      <c r="D11" s="604">
        <v>8</v>
      </c>
      <c r="E11" s="2394"/>
      <c r="F11" s="753">
        <v>5000</v>
      </c>
      <c r="G11" s="564" t="s">
        <v>3760</v>
      </c>
      <c r="H11" s="433"/>
      <c r="I11" s="504" t="s">
        <v>3761</v>
      </c>
      <c r="J11" s="504" t="s">
        <v>3762</v>
      </c>
      <c r="K11" s="504">
        <v>450</v>
      </c>
      <c r="L11" s="504">
        <v>8.89</v>
      </c>
      <c r="M11" s="504" t="s">
        <v>2850</v>
      </c>
      <c r="N11" s="504">
        <v>12</v>
      </c>
      <c r="O11" s="504">
        <v>74415</v>
      </c>
      <c r="P11" s="505">
        <v>79950</v>
      </c>
      <c r="Q11" s="101"/>
      <c r="R11" s="52"/>
      <c r="S11" s="52"/>
      <c r="T11" s="53"/>
      <c r="U11" s="386"/>
      <c r="V11" s="52"/>
      <c r="W11" s="52"/>
      <c r="X11" s="52"/>
    </row>
    <row r="12" spans="1:24" ht="51.75" customHeight="1">
      <c r="A12" s="503" t="s">
        <v>3763</v>
      </c>
      <c r="B12" s="602" t="s">
        <v>3755</v>
      </c>
      <c r="C12" s="604"/>
      <c r="D12" s="604">
        <v>8</v>
      </c>
      <c r="E12" s="2394"/>
      <c r="F12" s="754">
        <v>4000</v>
      </c>
      <c r="G12" s="504" t="s">
        <v>3756</v>
      </c>
      <c r="H12" s="433"/>
      <c r="I12" s="504" t="s">
        <v>3764</v>
      </c>
      <c r="J12" s="504" t="s">
        <v>3758</v>
      </c>
      <c r="K12" s="504">
        <v>500</v>
      </c>
      <c r="L12" s="504">
        <v>8.44</v>
      </c>
      <c r="M12" s="504" t="s">
        <v>2850</v>
      </c>
      <c r="N12" s="504">
        <v>12</v>
      </c>
      <c r="O12" s="504">
        <v>99220</v>
      </c>
      <c r="P12" s="505">
        <v>106600</v>
      </c>
      <c r="Q12" s="101"/>
      <c r="R12" s="52"/>
      <c r="S12" s="52"/>
      <c r="T12" s="53"/>
      <c r="U12" s="386"/>
      <c r="V12" s="52"/>
      <c r="W12" s="52"/>
      <c r="X12" s="52"/>
    </row>
    <row r="13" spans="1:24" ht="52.5" customHeight="1">
      <c r="A13" s="503" t="s">
        <v>3765</v>
      </c>
      <c r="B13" s="755"/>
      <c r="C13" s="604"/>
      <c r="D13" s="604">
        <v>8</v>
      </c>
      <c r="E13" s="2394"/>
      <c r="F13" s="604"/>
      <c r="G13" s="504" t="s">
        <v>3756</v>
      </c>
      <c r="H13" s="485"/>
      <c r="I13" s="504" t="s">
        <v>3766</v>
      </c>
      <c r="J13" s="504" t="s">
        <v>3767</v>
      </c>
      <c r="K13" s="564">
        <v>345</v>
      </c>
      <c r="L13" s="611"/>
      <c r="M13" s="611" t="s">
        <v>2821</v>
      </c>
      <c r="N13" s="611"/>
      <c r="O13" s="611">
        <v>70180</v>
      </c>
      <c r="P13" s="756">
        <v>75400</v>
      </c>
      <c r="Q13" s="101"/>
      <c r="R13" s="52"/>
      <c r="S13" s="52"/>
      <c r="T13" s="53"/>
      <c r="U13" s="386"/>
      <c r="V13" s="52"/>
      <c r="W13" s="52"/>
      <c r="X13" s="52"/>
    </row>
    <row r="14" spans="1:24" ht="50.25" customHeight="1">
      <c r="A14" s="468" t="s">
        <v>3768</v>
      </c>
      <c r="B14" s="757"/>
      <c r="C14" s="621"/>
      <c r="D14" s="621">
        <v>8</v>
      </c>
      <c r="E14" s="2394"/>
      <c r="F14" s="621"/>
      <c r="G14" s="469" t="s">
        <v>3756</v>
      </c>
      <c r="H14" s="485"/>
      <c r="I14" s="546" t="s">
        <v>3769</v>
      </c>
      <c r="J14" s="546" t="s">
        <v>3767</v>
      </c>
      <c r="K14" s="546">
        <v>430</v>
      </c>
      <c r="L14" s="469"/>
      <c r="M14" s="469" t="s">
        <v>2821</v>
      </c>
      <c r="N14" s="469"/>
      <c r="O14" s="469">
        <v>90750</v>
      </c>
      <c r="P14" s="505">
        <v>97500</v>
      </c>
      <c r="Q14" s="101"/>
      <c r="R14" s="52"/>
      <c r="S14" s="52"/>
      <c r="T14" s="53"/>
      <c r="U14" s="386"/>
      <c r="V14" s="52"/>
      <c r="W14" s="52"/>
      <c r="X14" s="52"/>
    </row>
    <row r="15" spans="1:24" ht="12" customHeight="1">
      <c r="A15" s="2396" t="s">
        <v>3770</v>
      </c>
      <c r="B15" s="2396"/>
      <c r="C15" s="2396"/>
      <c r="D15" s="2396"/>
      <c r="E15" s="2396"/>
      <c r="F15" s="2396"/>
      <c r="G15" s="2396"/>
      <c r="H15" s="2396"/>
      <c r="I15" s="2396"/>
      <c r="J15" s="2396"/>
      <c r="K15" s="2396"/>
      <c r="L15" s="2396"/>
      <c r="M15" s="2396"/>
      <c r="N15" s="2396"/>
      <c r="O15" s="2396"/>
      <c r="P15" s="2396"/>
      <c r="V15" s="52"/>
      <c r="W15" s="52"/>
      <c r="X15" s="52"/>
    </row>
  </sheetData>
  <mergeCells count="12">
    <mergeCell ref="E9:E14"/>
    <mergeCell ref="F9:F10"/>
    <mergeCell ref="A15:P15"/>
    <mergeCell ref="A1:B1"/>
    <mergeCell ref="A5:P5"/>
    <mergeCell ref="A7:A8"/>
    <mergeCell ref="B7:B8"/>
    <mergeCell ref="C7:C8"/>
    <mergeCell ref="D7:M7"/>
    <mergeCell ref="N7:N8"/>
    <mergeCell ref="O7:O8"/>
    <mergeCell ref="P7:P8"/>
  </mergeCells>
  <hyperlinks>
    <hyperlink ref="A5" location="Меню!A1" display="БУНКЕРЫ МУСО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>
  <dimension ref="A1:AMJ44"/>
  <sheetViews>
    <sheetView zoomScaleNormal="100" workbookViewId="0">
      <pane ySplit="8" topLeftCell="A9" activePane="bottomLeft" state="frozen"/>
      <selection pane="bottomLeft" activeCell="A5" sqref="A5:O5"/>
    </sheetView>
  </sheetViews>
  <sheetFormatPr defaultColWidth="9.140625" defaultRowHeight="15"/>
  <cols>
    <col min="1" max="1" width="14.7109375" style="121" customWidth="1"/>
    <col min="2" max="2" width="6.7109375" style="121" customWidth="1"/>
    <col min="3" max="3" width="12.42578125" style="121" customWidth="1"/>
    <col min="4" max="4" width="8.7109375" style="121" customWidth="1"/>
    <col min="5" max="5" width="7.7109375" style="121" customWidth="1"/>
    <col min="6" max="6" width="9.42578125" style="121" customWidth="1"/>
    <col min="7" max="7" width="7.7109375" style="121" customWidth="1"/>
    <col min="8" max="8" width="9.5703125" style="121" customWidth="1"/>
    <col min="9" max="9" width="8.42578125" style="121" customWidth="1"/>
    <col min="10" max="10" width="7.7109375" style="121" customWidth="1"/>
    <col min="11" max="11" width="8.42578125" style="121" customWidth="1"/>
    <col min="12" max="13" width="9.42578125" style="52" customWidth="1"/>
    <col min="14" max="14" width="6.85546875" style="52" customWidth="1"/>
    <col min="15" max="15" width="6" style="52" customWidth="1"/>
    <col min="16" max="16" width="9.28515625" style="121" customWidth="1"/>
    <col min="17" max="17" width="9.5703125" style="121" customWidth="1"/>
    <col min="18" max="18" width="10.28515625" style="121" customWidth="1"/>
    <col min="19" max="19" width="12.42578125" style="387" customWidth="1"/>
    <col min="20" max="20" width="11.42578125" style="387" customWidth="1"/>
    <col min="21" max="22" width="13.42578125" style="386" customWidth="1"/>
    <col min="23" max="23" width="9.140625" style="386"/>
    <col min="24" max="1024" width="9.140625" style="387"/>
  </cols>
  <sheetData>
    <row r="1" spans="1:24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P1" s="52"/>
      <c r="U1" s="52"/>
      <c r="V1" s="52"/>
      <c r="W1" s="52"/>
    </row>
    <row r="2" spans="1:24">
      <c r="A2" s="365"/>
      <c r="B2" s="365"/>
      <c r="C2" s="192"/>
      <c r="D2" s="365"/>
      <c r="E2" s="365"/>
      <c r="F2" s="56" t="s">
        <v>131</v>
      </c>
      <c r="G2" s="57" t="s">
        <v>2</v>
      </c>
      <c r="H2" s="367"/>
      <c r="J2" s="366"/>
      <c r="K2" s="366"/>
      <c r="L2" s="367"/>
      <c r="M2" s="367"/>
      <c r="N2" s="367"/>
      <c r="O2" s="121"/>
      <c r="Q2" s="367"/>
      <c r="S2" s="670"/>
      <c r="T2" s="670"/>
      <c r="U2" s="52"/>
      <c r="V2" s="52"/>
      <c r="W2" s="52"/>
    </row>
    <row r="3" spans="1:24" ht="15.75" customHeight="1">
      <c r="A3" s="61" t="s">
        <v>4</v>
      </c>
      <c r="B3" s="58" t="s">
        <v>5</v>
      </c>
      <c r="C3" s="58"/>
      <c r="E3" s="365"/>
      <c r="F3" s="56" t="s">
        <v>132</v>
      </c>
      <c r="G3" s="57" t="s">
        <v>7</v>
      </c>
      <c r="H3" s="367"/>
      <c r="J3" s="366"/>
      <c r="K3" s="366"/>
      <c r="L3" s="367"/>
      <c r="M3" s="367"/>
      <c r="N3" s="367"/>
      <c r="O3" s="121"/>
      <c r="Q3" s="367"/>
      <c r="R3" s="367"/>
      <c r="S3" s="670"/>
      <c r="T3" s="670"/>
      <c r="U3" s="52"/>
      <c r="V3" s="52"/>
      <c r="W3" s="52"/>
    </row>
    <row r="4" spans="1:24">
      <c r="C4" s="385"/>
      <c r="I4" s="368"/>
      <c r="L4" s="121"/>
      <c r="M4" s="121"/>
      <c r="N4" s="121"/>
      <c r="O4" s="121"/>
      <c r="Q4" s="368"/>
      <c r="R4" s="368"/>
      <c r="U4" s="52"/>
      <c r="V4" s="52"/>
      <c r="W4" s="52"/>
    </row>
    <row r="5" spans="1:24" ht="12" customHeight="1">
      <c r="A5" s="2398" t="s">
        <v>3771</v>
      </c>
      <c r="B5" s="2398"/>
      <c r="C5" s="2398"/>
      <c r="D5" s="2398"/>
      <c r="E5" s="2398"/>
      <c r="F5" s="2398"/>
      <c r="G5" s="2398"/>
      <c r="H5" s="2398"/>
      <c r="I5" s="2398"/>
      <c r="J5" s="2398"/>
      <c r="K5" s="2398"/>
      <c r="L5" s="2398"/>
      <c r="M5" s="2398"/>
      <c r="N5" s="2398"/>
      <c r="O5" s="2398"/>
      <c r="P5" s="60"/>
      <c r="U5" s="52"/>
      <c r="V5" s="52"/>
      <c r="W5" s="52"/>
    </row>
    <row r="6" spans="1:24">
      <c r="H6" s="758"/>
      <c r="U6" s="52"/>
      <c r="V6" s="52"/>
      <c r="W6" s="52"/>
    </row>
    <row r="7" spans="1:24" ht="15" customHeight="1">
      <c r="A7" s="2117" t="s">
        <v>562</v>
      </c>
      <c r="B7" s="2117" t="s">
        <v>563</v>
      </c>
      <c r="C7" s="2117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9" t="s">
        <v>139</v>
      </c>
      <c r="N7" s="2119" t="s">
        <v>3772</v>
      </c>
      <c r="O7" s="2119" t="s">
        <v>3773</v>
      </c>
      <c r="U7" s="52"/>
      <c r="V7" s="52"/>
      <c r="W7" s="52"/>
    </row>
    <row r="8" spans="1:24" ht="51.75" customHeight="1">
      <c r="A8" s="2117"/>
      <c r="B8" s="2117"/>
      <c r="C8" s="2117"/>
      <c r="D8" s="750" t="s">
        <v>3774</v>
      </c>
      <c r="E8" s="68" t="s">
        <v>2654</v>
      </c>
      <c r="F8" s="759" t="s">
        <v>568</v>
      </c>
      <c r="G8" s="759" t="s">
        <v>3775</v>
      </c>
      <c r="H8" s="68" t="s">
        <v>3776</v>
      </c>
      <c r="I8" s="68" t="s">
        <v>3777</v>
      </c>
      <c r="J8" s="759" t="s">
        <v>146</v>
      </c>
      <c r="K8" s="69" t="s">
        <v>144</v>
      </c>
      <c r="L8" s="68" t="s">
        <v>2816</v>
      </c>
      <c r="M8" s="2119"/>
      <c r="N8" s="2119"/>
      <c r="O8" s="2119"/>
      <c r="P8" s="70"/>
      <c r="Q8" s="70"/>
      <c r="R8" s="70"/>
      <c r="S8" s="388"/>
      <c r="T8" s="386"/>
      <c r="U8" s="721"/>
      <c r="V8" s="70"/>
      <c r="W8" s="70"/>
    </row>
    <row r="9" spans="1:24" ht="12" customHeight="1">
      <c r="A9" s="2169" t="s">
        <v>3778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2169"/>
      <c r="N9" s="2169"/>
      <c r="O9" s="2169"/>
      <c r="P9" s="52"/>
      <c r="Q9" s="52"/>
      <c r="R9" s="52"/>
      <c r="S9" s="386"/>
      <c r="T9" s="386"/>
      <c r="U9" s="52"/>
      <c r="V9" s="52"/>
      <c r="W9" s="52"/>
    </row>
    <row r="10" spans="1:24" ht="84" customHeight="1">
      <c r="A10" s="361" t="s">
        <v>3779</v>
      </c>
      <c r="B10" s="148" t="s">
        <v>3780</v>
      </c>
      <c r="C10" s="2202"/>
      <c r="D10" s="698">
        <v>1</v>
      </c>
      <c r="E10" s="698">
        <v>7035</v>
      </c>
      <c r="F10" s="698" t="s">
        <v>3781</v>
      </c>
      <c r="G10" s="698">
        <v>12</v>
      </c>
      <c r="H10" s="698" t="s">
        <v>3782</v>
      </c>
      <c r="I10" s="74" t="s">
        <v>3783</v>
      </c>
      <c r="J10" s="698">
        <v>9</v>
      </c>
      <c r="K10" s="698">
        <v>9.7000000000000003E-2</v>
      </c>
      <c r="L10" s="2397" t="s">
        <v>3784</v>
      </c>
      <c r="M10" s="760" t="s">
        <v>158</v>
      </c>
      <c r="N10" s="213">
        <v>3895</v>
      </c>
      <c r="O10" s="761">
        <v>4345</v>
      </c>
      <c r="P10" s="52"/>
      <c r="Q10" s="52"/>
      <c r="R10" s="52"/>
      <c r="S10" s="53"/>
      <c r="T10" s="386"/>
      <c r="U10" s="52"/>
      <c r="V10" s="52"/>
      <c r="W10" s="52"/>
    </row>
    <row r="11" spans="1:24" ht="84" customHeight="1">
      <c r="A11" s="402" t="s">
        <v>3785</v>
      </c>
      <c r="B11" s="80" t="s">
        <v>3786</v>
      </c>
      <c r="C11" s="2202"/>
      <c r="D11" s="689">
        <v>1.2</v>
      </c>
      <c r="E11" s="689">
        <v>7035</v>
      </c>
      <c r="F11" s="689" t="s">
        <v>3781</v>
      </c>
      <c r="G11" s="689">
        <v>12</v>
      </c>
      <c r="H11" s="689" t="s">
        <v>3782</v>
      </c>
      <c r="I11" s="103" t="s">
        <v>3783</v>
      </c>
      <c r="J11" s="689">
        <v>11</v>
      </c>
      <c r="K11" s="305">
        <v>9.7000000000000003E-2</v>
      </c>
      <c r="L11" s="2397"/>
      <c r="M11" s="322" t="s">
        <v>158</v>
      </c>
      <c r="N11" s="248">
        <v>4415</v>
      </c>
      <c r="O11" s="762">
        <v>4925</v>
      </c>
      <c r="P11" s="52"/>
      <c r="Q11" s="52"/>
      <c r="R11" s="52"/>
      <c r="S11" s="1999"/>
      <c r="T11" s="386"/>
      <c r="U11" s="52"/>
      <c r="V11" s="52"/>
      <c r="W11" s="52"/>
    </row>
    <row r="12" spans="1:24" ht="84" customHeight="1">
      <c r="A12" s="207" t="s">
        <v>3787</v>
      </c>
      <c r="B12" s="448" t="s">
        <v>3788</v>
      </c>
      <c r="C12" s="2202"/>
      <c r="D12" s="763">
        <v>1.5</v>
      </c>
      <c r="E12" s="763">
        <v>7035</v>
      </c>
      <c r="F12" s="763" t="s">
        <v>3781</v>
      </c>
      <c r="G12" s="763">
        <v>12</v>
      </c>
      <c r="H12" s="763" t="s">
        <v>3782</v>
      </c>
      <c r="I12" s="288" t="s">
        <v>3783</v>
      </c>
      <c r="J12" s="763">
        <v>14</v>
      </c>
      <c r="K12" s="763">
        <v>9.7000000000000003E-2</v>
      </c>
      <c r="L12" s="2397"/>
      <c r="M12" s="322" t="s">
        <v>158</v>
      </c>
      <c r="N12" s="224">
        <v>5135</v>
      </c>
      <c r="O12" s="249">
        <v>5725</v>
      </c>
      <c r="P12" s="52"/>
      <c r="Q12" s="52"/>
      <c r="R12" s="52"/>
      <c r="S12" s="1999"/>
      <c r="T12" s="386"/>
      <c r="U12" s="52"/>
      <c r="V12" s="52"/>
      <c r="W12" s="52"/>
    </row>
    <row r="13" spans="1:24" ht="12" customHeight="1">
      <c r="A13" s="2169" t="s">
        <v>3789</v>
      </c>
      <c r="B13" s="2169"/>
      <c r="C13" s="2169"/>
      <c r="D13" s="2169"/>
      <c r="E13" s="2169"/>
      <c r="F13" s="2169"/>
      <c r="G13" s="2169"/>
      <c r="H13" s="2169"/>
      <c r="I13" s="2169"/>
      <c r="J13" s="2169"/>
      <c r="K13" s="2169"/>
      <c r="L13" s="2169"/>
      <c r="M13" s="2169"/>
      <c r="N13" s="2169"/>
      <c r="O13" s="2169"/>
      <c r="U13" s="52"/>
      <c r="V13" s="52"/>
      <c r="W13" s="52"/>
    </row>
    <row r="14" spans="1:24" ht="85.5" customHeight="1">
      <c r="A14" s="402" t="s">
        <v>3790</v>
      </c>
      <c r="B14" s="74" t="s">
        <v>3791</v>
      </c>
      <c r="C14" s="456"/>
      <c r="D14" s="689">
        <v>1.2</v>
      </c>
      <c r="E14" s="689">
        <v>7035</v>
      </c>
      <c r="F14" s="689" t="s">
        <v>3792</v>
      </c>
      <c r="G14" s="764">
        <v>12</v>
      </c>
      <c r="H14" s="689" t="s">
        <v>3782</v>
      </c>
      <c r="I14" s="75" t="s">
        <v>3783</v>
      </c>
      <c r="J14" s="765">
        <v>12</v>
      </c>
      <c r="K14" s="698">
        <v>0.105</v>
      </c>
      <c r="L14" s="698" t="s">
        <v>3187</v>
      </c>
      <c r="M14" s="760" t="s">
        <v>327</v>
      </c>
      <c r="N14" s="213">
        <v>2225</v>
      </c>
      <c r="O14" s="761">
        <v>2480</v>
      </c>
      <c r="P14" s="52"/>
      <c r="Q14" s="52"/>
      <c r="R14" s="52"/>
      <c r="S14" s="53"/>
      <c r="T14" s="386"/>
      <c r="U14" s="52"/>
      <c r="V14" s="52"/>
      <c r="W14" s="52"/>
      <c r="X14" s="121"/>
    </row>
    <row r="15" spans="1:24" ht="92.25" customHeight="1">
      <c r="A15" s="184" t="s">
        <v>3793</v>
      </c>
      <c r="B15" s="448" t="s">
        <v>3794</v>
      </c>
      <c r="C15" s="360"/>
      <c r="D15" s="308">
        <v>1.2</v>
      </c>
      <c r="E15" s="308">
        <v>7035</v>
      </c>
      <c r="F15" s="308" t="s">
        <v>3795</v>
      </c>
      <c r="G15" s="766">
        <v>12</v>
      </c>
      <c r="H15" s="305" t="s">
        <v>3782</v>
      </c>
      <c r="I15" s="103" t="s">
        <v>3796</v>
      </c>
      <c r="J15" s="305">
        <v>13</v>
      </c>
      <c r="K15" s="305">
        <v>0.105</v>
      </c>
      <c r="L15" s="294" t="s">
        <v>3187</v>
      </c>
      <c r="M15" s="322" t="s">
        <v>327</v>
      </c>
      <c r="N15" s="239">
        <v>2345</v>
      </c>
      <c r="O15" s="297">
        <v>2620</v>
      </c>
      <c r="P15" s="52"/>
      <c r="Q15" s="52"/>
      <c r="R15" s="52"/>
      <c r="S15" s="53"/>
      <c r="T15" s="386"/>
      <c r="U15" s="52"/>
      <c r="V15" s="52"/>
      <c r="W15" s="52"/>
      <c r="X15" s="121"/>
    </row>
    <row r="16" spans="1:24" ht="84" customHeight="1">
      <c r="A16" s="184" t="s">
        <v>3797</v>
      </c>
      <c r="B16" s="80" t="s">
        <v>3798</v>
      </c>
      <c r="C16" s="360"/>
      <c r="D16" s="305">
        <v>1.5</v>
      </c>
      <c r="E16" s="766">
        <v>7035</v>
      </c>
      <c r="F16" s="305" t="s">
        <v>3792</v>
      </c>
      <c r="G16" s="305">
        <v>12</v>
      </c>
      <c r="H16" s="305" t="s">
        <v>3782</v>
      </c>
      <c r="I16" s="80" t="s">
        <v>3783</v>
      </c>
      <c r="J16" s="294">
        <v>14</v>
      </c>
      <c r="K16" s="305">
        <v>0.105</v>
      </c>
      <c r="L16" s="305" t="s">
        <v>3187</v>
      </c>
      <c r="M16" s="322" t="s">
        <v>327</v>
      </c>
      <c r="N16" s="239">
        <v>2620</v>
      </c>
      <c r="O16" s="767">
        <v>2920</v>
      </c>
      <c r="P16" s="52"/>
      <c r="Q16" s="52"/>
      <c r="R16" s="52"/>
      <c r="S16" s="53"/>
      <c r="T16" s="386"/>
      <c r="U16" s="52"/>
      <c r="V16" s="52"/>
      <c r="W16" s="52"/>
      <c r="X16" s="121"/>
    </row>
    <row r="17" spans="1:24" ht="86.25" customHeight="1">
      <c r="A17" s="184" t="s">
        <v>3799</v>
      </c>
      <c r="B17" s="80" t="s">
        <v>3800</v>
      </c>
      <c r="C17" s="645"/>
      <c r="D17" s="305">
        <v>1.5</v>
      </c>
      <c r="E17" s="768">
        <v>7035</v>
      </c>
      <c r="F17" s="305" t="s">
        <v>3795</v>
      </c>
      <c r="G17" s="768">
        <v>12</v>
      </c>
      <c r="H17" s="294" t="s">
        <v>3782</v>
      </c>
      <c r="I17" s="75" t="s">
        <v>3796</v>
      </c>
      <c r="J17" s="294">
        <v>15</v>
      </c>
      <c r="K17" s="305">
        <v>0.105</v>
      </c>
      <c r="L17" s="305" t="s">
        <v>3187</v>
      </c>
      <c r="M17" s="322" t="s">
        <v>327</v>
      </c>
      <c r="N17" s="239">
        <v>2740</v>
      </c>
      <c r="O17" s="767">
        <v>3060</v>
      </c>
      <c r="P17" s="52"/>
      <c r="Q17" s="52"/>
      <c r="R17" s="52"/>
      <c r="S17" s="53"/>
      <c r="T17" s="386"/>
      <c r="U17" s="52"/>
      <c r="V17" s="52"/>
      <c r="W17" s="52"/>
      <c r="X17" s="121"/>
    </row>
    <row r="18" spans="1:24" ht="93.75" customHeight="1">
      <c r="A18" s="184" t="s">
        <v>3801</v>
      </c>
      <c r="B18" s="448" t="s">
        <v>3802</v>
      </c>
      <c r="C18" s="769"/>
      <c r="D18" s="305">
        <v>2</v>
      </c>
      <c r="E18" s="770">
        <v>7035</v>
      </c>
      <c r="F18" s="305" t="s">
        <v>3792</v>
      </c>
      <c r="G18" s="768">
        <v>12</v>
      </c>
      <c r="H18" s="689" t="s">
        <v>3782</v>
      </c>
      <c r="I18" s="80" t="s">
        <v>3783</v>
      </c>
      <c r="J18" s="305">
        <v>16</v>
      </c>
      <c r="K18" s="305">
        <v>0.105</v>
      </c>
      <c r="L18" s="305" t="s">
        <v>3187</v>
      </c>
      <c r="M18" s="322" t="s">
        <v>327</v>
      </c>
      <c r="N18" s="218">
        <v>3335</v>
      </c>
      <c r="O18" s="771">
        <v>3720</v>
      </c>
      <c r="P18" s="52"/>
      <c r="Q18" s="52"/>
      <c r="R18" s="52"/>
      <c r="S18" s="53"/>
      <c r="T18" s="386"/>
      <c r="U18" s="52"/>
      <c r="V18" s="52"/>
      <c r="W18" s="52"/>
      <c r="X18" s="121"/>
    </row>
    <row r="19" spans="1:24" ht="87" customHeight="1">
      <c r="A19" s="184" t="s">
        <v>3803</v>
      </c>
      <c r="B19" s="288" t="s">
        <v>3804</v>
      </c>
      <c r="C19" s="772"/>
      <c r="D19" s="689">
        <v>2</v>
      </c>
      <c r="E19" s="773">
        <v>7035</v>
      </c>
      <c r="F19" s="689" t="s">
        <v>3795</v>
      </c>
      <c r="G19" s="773">
        <v>12</v>
      </c>
      <c r="H19" s="308" t="s">
        <v>3782</v>
      </c>
      <c r="I19" s="103" t="s">
        <v>3796</v>
      </c>
      <c r="J19" s="689">
        <v>17</v>
      </c>
      <c r="K19" s="689">
        <v>0.105</v>
      </c>
      <c r="L19" s="305" t="s">
        <v>3187</v>
      </c>
      <c r="M19" s="322" t="s">
        <v>327</v>
      </c>
      <c r="N19" s="248">
        <v>3460</v>
      </c>
      <c r="O19" s="774">
        <v>3860</v>
      </c>
      <c r="P19" s="52"/>
      <c r="Q19" s="52"/>
      <c r="R19" s="52"/>
      <c r="S19" s="53"/>
      <c r="T19" s="386"/>
      <c r="U19" s="52"/>
      <c r="V19" s="52"/>
      <c r="W19" s="52"/>
      <c r="X19" s="121"/>
    </row>
    <row r="20" spans="1:24" ht="183" customHeight="1">
      <c r="A20" s="2217" t="s">
        <v>3805</v>
      </c>
      <c r="B20" s="2217"/>
      <c r="C20" s="2217"/>
      <c r="D20" s="2217"/>
      <c r="E20" s="2217"/>
      <c r="F20" s="2217"/>
      <c r="G20" s="2217"/>
      <c r="H20" s="2217"/>
      <c r="I20" s="2217"/>
      <c r="J20" s="2217"/>
      <c r="K20" s="2217"/>
      <c r="L20" s="2217"/>
      <c r="M20" s="2217"/>
      <c r="N20" s="2217"/>
      <c r="O20" s="2217"/>
      <c r="U20" s="52"/>
      <c r="V20" s="52"/>
      <c r="W20" s="52"/>
    </row>
    <row r="21" spans="1:24">
      <c r="U21" s="52"/>
      <c r="V21" s="52"/>
      <c r="W21" s="52"/>
    </row>
    <row r="22" spans="1:24">
      <c r="U22" s="52"/>
      <c r="V22" s="52"/>
      <c r="W22" s="52"/>
    </row>
    <row r="23" spans="1:24">
      <c r="U23" s="52"/>
      <c r="V23" s="52"/>
      <c r="W23" s="52"/>
    </row>
    <row r="24" spans="1:24">
      <c r="U24" s="52"/>
      <c r="V24" s="52"/>
      <c r="W24" s="52"/>
    </row>
    <row r="25" spans="1:24">
      <c r="U25" s="52"/>
      <c r="V25" s="52"/>
      <c r="W25" s="52"/>
    </row>
    <row r="26" spans="1:24">
      <c r="U26" s="52"/>
      <c r="V26" s="52"/>
      <c r="W26" s="52"/>
    </row>
    <row r="27" spans="1:24">
      <c r="U27" s="52"/>
      <c r="V27" s="52"/>
      <c r="W27" s="52"/>
    </row>
    <row r="28" spans="1:24">
      <c r="U28" s="52"/>
      <c r="V28" s="52"/>
      <c r="W28" s="52"/>
    </row>
    <row r="29" spans="1:24">
      <c r="U29" s="52"/>
      <c r="V29" s="52"/>
      <c r="W29" s="52"/>
    </row>
    <row r="30" spans="1:24">
      <c r="U30" s="52"/>
      <c r="V30" s="52"/>
      <c r="W30" s="52"/>
    </row>
    <row r="31" spans="1:24">
      <c r="U31" s="52"/>
      <c r="V31" s="52"/>
      <c r="W31" s="52"/>
    </row>
    <row r="32" spans="1:24">
      <c r="U32" s="52"/>
      <c r="V32" s="52"/>
      <c r="W32" s="52"/>
    </row>
    <row r="33" spans="21:23">
      <c r="U33" s="52"/>
      <c r="V33" s="52"/>
      <c r="W33" s="52"/>
    </row>
    <row r="34" spans="21:23">
      <c r="U34" s="52"/>
      <c r="V34" s="52"/>
      <c r="W34" s="52"/>
    </row>
    <row r="35" spans="21:23">
      <c r="U35" s="52"/>
      <c r="V35" s="52"/>
      <c r="W35" s="52"/>
    </row>
    <row r="36" spans="21:23">
      <c r="U36" s="52"/>
      <c r="V36" s="52"/>
      <c r="W36" s="52"/>
    </row>
    <row r="37" spans="21:23">
      <c r="U37" s="52"/>
      <c r="V37" s="52"/>
      <c r="W37" s="52"/>
    </row>
    <row r="38" spans="21:23">
      <c r="U38" s="52"/>
      <c r="V38" s="52"/>
      <c r="W38" s="52"/>
    </row>
    <row r="39" spans="21:23">
      <c r="U39" s="52"/>
      <c r="V39" s="52"/>
      <c r="W39" s="52"/>
    </row>
    <row r="40" spans="21:23">
      <c r="U40" s="52"/>
      <c r="V40" s="52"/>
      <c r="W40" s="52"/>
    </row>
    <row r="41" spans="21:23">
      <c r="U41" s="52"/>
      <c r="V41" s="52"/>
      <c r="W41" s="52"/>
    </row>
    <row r="42" spans="21:23">
      <c r="U42" s="52"/>
      <c r="V42" s="52"/>
      <c r="W42" s="52"/>
    </row>
    <row r="43" spans="21:23">
      <c r="U43" s="52"/>
      <c r="V43" s="52"/>
      <c r="W43" s="52"/>
    </row>
    <row r="44" spans="21:23">
      <c r="U44" s="52"/>
      <c r="V44" s="52"/>
      <c r="W44" s="52"/>
    </row>
  </sheetData>
  <mergeCells count="14">
    <mergeCell ref="A1:B1"/>
    <mergeCell ref="A5:O5"/>
    <mergeCell ref="A7:A8"/>
    <mergeCell ref="B7:B8"/>
    <mergeCell ref="C7:C8"/>
    <mergeCell ref="D7:L7"/>
    <mergeCell ref="M7:M8"/>
    <mergeCell ref="N7:N8"/>
    <mergeCell ref="O7:O8"/>
    <mergeCell ref="A9:O9"/>
    <mergeCell ref="C10:C12"/>
    <mergeCell ref="L10:L12"/>
    <mergeCell ref="A13:O13"/>
    <mergeCell ref="A20:O20"/>
  </mergeCells>
  <hyperlinks>
    <hyperlink ref="A5" location="Меню!A1" display="КЛАПАНЫ МУСОРОПРОВОД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>
  <dimension ref="A1:AMJ169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0.85546875" style="121" customWidth="1"/>
    <col min="2" max="2" width="9" style="121" customWidth="1"/>
    <col min="3" max="3" width="9.42578125" style="121" customWidth="1"/>
    <col min="4" max="4" width="13.28515625" style="121" customWidth="1"/>
    <col min="5" max="5" width="7.7109375" style="121" customWidth="1"/>
    <col min="6" max="6" width="13.85546875" style="121" customWidth="1"/>
    <col min="7" max="7" width="7.7109375" style="52" customWidth="1"/>
    <col min="8" max="8" width="8.7109375" style="52" customWidth="1"/>
    <col min="9" max="9" width="7.7109375" style="52" customWidth="1"/>
    <col min="10" max="10" width="8" style="52" customWidth="1"/>
    <col min="11" max="11" width="9.28515625" style="52" customWidth="1"/>
    <col min="12" max="12" width="9.5703125" style="52" customWidth="1"/>
    <col min="13" max="13" width="11" style="52" customWidth="1"/>
    <col min="14" max="14" width="12.140625" style="386" customWidth="1"/>
    <col min="15" max="15" width="9.85546875" style="386" customWidth="1"/>
    <col min="16" max="16" width="15.140625" style="386" customWidth="1"/>
    <col min="17" max="17" width="13.42578125" style="386" customWidth="1"/>
    <col min="18" max="19" width="9.140625" style="386"/>
    <col min="20" max="1024" width="9.140625" style="387"/>
  </cols>
  <sheetData>
    <row r="1" spans="1:19" ht="31.5" customHeight="1">
      <c r="A1" s="2115"/>
      <c r="B1" s="2115"/>
      <c r="C1" s="2115"/>
      <c r="D1" s="52"/>
      <c r="E1" s="52"/>
      <c r="F1" s="52"/>
      <c r="K1" s="121"/>
      <c r="P1" s="52"/>
      <c r="Q1" s="52"/>
      <c r="R1" s="52"/>
      <c r="S1" s="52"/>
    </row>
    <row r="2" spans="1:19">
      <c r="A2" s="365"/>
      <c r="B2" s="192"/>
      <c r="C2" s="365"/>
      <c r="D2" s="365"/>
      <c r="E2" s="365"/>
      <c r="F2" s="366"/>
      <c r="G2" s="367"/>
      <c r="H2" s="366" t="s">
        <v>131</v>
      </c>
      <c r="I2" s="367" t="s">
        <v>2</v>
      </c>
      <c r="J2" s="367"/>
      <c r="K2" s="367"/>
      <c r="L2" s="121"/>
      <c r="P2" s="52"/>
      <c r="Q2" s="52"/>
      <c r="R2" s="52"/>
      <c r="S2" s="52"/>
    </row>
    <row r="3" spans="1:19" ht="15.75" customHeight="1">
      <c r="A3" s="368" t="s">
        <v>4</v>
      </c>
      <c r="B3" s="121" t="s">
        <v>5</v>
      </c>
      <c r="E3" s="365"/>
      <c r="F3" s="366"/>
      <c r="G3" s="367"/>
      <c r="H3" s="366" t="s">
        <v>132</v>
      </c>
      <c r="I3" s="367" t="s">
        <v>7</v>
      </c>
      <c r="J3" s="367"/>
      <c r="K3" s="367"/>
      <c r="L3" s="121"/>
      <c r="P3" s="52"/>
      <c r="Q3" s="52"/>
      <c r="R3" s="52"/>
      <c r="S3" s="52"/>
    </row>
    <row r="4" spans="1:19" ht="15" customHeight="1">
      <c r="F4" s="368"/>
      <c r="G4" s="121"/>
      <c r="H4" s="121"/>
      <c r="I4" s="121"/>
      <c r="J4" s="121"/>
      <c r="P4" s="52"/>
      <c r="Q4" s="52"/>
      <c r="R4" s="52"/>
      <c r="S4" s="52"/>
    </row>
    <row r="5" spans="1:19" ht="12" customHeight="1">
      <c r="A5" s="2398" t="s">
        <v>3806</v>
      </c>
      <c r="B5" s="2398"/>
      <c r="C5" s="2398"/>
      <c r="D5" s="2398"/>
      <c r="E5" s="2398"/>
      <c r="F5" s="2398"/>
      <c r="G5" s="2398"/>
      <c r="H5" s="2398"/>
      <c r="I5" s="2398"/>
      <c r="J5" s="2398"/>
      <c r="K5" s="60"/>
      <c r="P5" s="52"/>
      <c r="Q5" s="52"/>
      <c r="R5" s="52"/>
      <c r="S5" s="52"/>
    </row>
    <row r="6" spans="1:19">
      <c r="P6" s="52"/>
      <c r="Q6" s="52"/>
      <c r="R6" s="52"/>
      <c r="S6" s="52"/>
    </row>
    <row r="7" spans="1:19" ht="15" customHeight="1">
      <c r="A7" s="2117" t="s">
        <v>134</v>
      </c>
      <c r="B7" s="2117" t="s">
        <v>138</v>
      </c>
      <c r="C7" s="2117"/>
      <c r="D7" s="2117"/>
      <c r="E7" s="2117"/>
      <c r="F7" s="2117"/>
      <c r="G7" s="2117"/>
      <c r="H7" s="2119" t="s">
        <v>3807</v>
      </c>
      <c r="I7" s="2119" t="s">
        <v>3772</v>
      </c>
      <c r="J7" s="2119" t="s">
        <v>3773</v>
      </c>
      <c r="P7" s="52"/>
      <c r="Q7" s="52"/>
      <c r="R7" s="52"/>
      <c r="S7" s="52"/>
    </row>
    <row r="8" spans="1:19" ht="36">
      <c r="A8" s="2117"/>
      <c r="B8" s="775" t="s">
        <v>3774</v>
      </c>
      <c r="C8" s="68" t="s">
        <v>2654</v>
      </c>
      <c r="D8" s="191" t="s">
        <v>568</v>
      </c>
      <c r="E8" s="191" t="s">
        <v>146</v>
      </c>
      <c r="F8" s="69" t="s">
        <v>144</v>
      </c>
      <c r="G8" s="68" t="s">
        <v>2816</v>
      </c>
      <c r="H8" s="2119"/>
      <c r="I8" s="2119"/>
      <c r="J8" s="2119"/>
      <c r="K8" s="70"/>
      <c r="L8" s="70"/>
      <c r="M8" s="70"/>
      <c r="N8" s="388"/>
      <c r="P8" s="70"/>
      <c r="Q8" s="70"/>
      <c r="R8" s="70"/>
      <c r="S8" s="52"/>
    </row>
    <row r="9" spans="1:19">
      <c r="A9" s="2402" t="s">
        <v>3808</v>
      </c>
      <c r="B9" s="2402"/>
      <c r="C9" s="2402"/>
      <c r="D9" s="2402"/>
      <c r="E9" s="2402"/>
      <c r="F9" s="2402"/>
      <c r="G9" s="2402"/>
      <c r="H9" s="2402"/>
      <c r="I9" s="2402"/>
      <c r="J9" s="2402"/>
      <c r="P9" s="52"/>
      <c r="Q9" s="52"/>
      <c r="R9" s="52"/>
      <c r="S9" s="52"/>
    </row>
    <row r="10" spans="1:19" ht="12" customHeight="1">
      <c r="A10" s="776" t="s">
        <v>3809</v>
      </c>
      <c r="B10" s="2209">
        <v>0.6</v>
      </c>
      <c r="C10" s="2417">
        <v>7035</v>
      </c>
      <c r="D10" s="239" t="s">
        <v>3810</v>
      </c>
      <c r="E10" s="294">
        <v>2</v>
      </c>
      <c r="F10" s="73">
        <v>8.0000000000000002E-3</v>
      </c>
      <c r="G10" s="2414" t="s">
        <v>3811</v>
      </c>
      <c r="H10" s="420" t="s">
        <v>575</v>
      </c>
      <c r="I10" s="239">
        <v>585</v>
      </c>
      <c r="J10" s="297">
        <v>650</v>
      </c>
      <c r="N10" s="53"/>
      <c r="P10" s="52"/>
      <c r="Q10" s="52"/>
      <c r="R10" s="52"/>
      <c r="S10" s="52"/>
    </row>
    <row r="11" spans="1:19" ht="15" customHeight="1">
      <c r="A11" s="777" t="s">
        <v>3812</v>
      </c>
      <c r="B11" s="2209"/>
      <c r="C11" s="2417"/>
      <c r="D11" s="218" t="s">
        <v>3813</v>
      </c>
      <c r="E11" s="305">
        <v>3.5</v>
      </c>
      <c r="F11" s="79">
        <v>1.4999999999999999E-2</v>
      </c>
      <c r="G11" s="2414"/>
      <c r="H11" s="76" t="s">
        <v>575</v>
      </c>
      <c r="I11" s="218">
        <v>1135</v>
      </c>
      <c r="J11" s="250">
        <v>1265</v>
      </c>
      <c r="N11" s="53"/>
      <c r="P11" s="52"/>
      <c r="Q11" s="52"/>
      <c r="R11" s="52"/>
      <c r="S11" s="52"/>
    </row>
    <row r="12" spans="1:19" ht="15" customHeight="1">
      <c r="A12" s="777" t="s">
        <v>3814</v>
      </c>
      <c r="B12" s="2209"/>
      <c r="C12" s="2417"/>
      <c r="D12" s="239" t="s">
        <v>3815</v>
      </c>
      <c r="E12" s="305">
        <v>4</v>
      </c>
      <c r="F12" s="79">
        <v>0.02</v>
      </c>
      <c r="G12" s="2414"/>
      <c r="H12" s="76" t="s">
        <v>575</v>
      </c>
      <c r="I12" s="239">
        <v>1570</v>
      </c>
      <c r="J12" s="297">
        <v>1750</v>
      </c>
      <c r="N12" s="53"/>
      <c r="P12" s="52"/>
      <c r="Q12" s="52"/>
      <c r="R12" s="52"/>
      <c r="S12" s="52"/>
    </row>
    <row r="13" spans="1:19" ht="15" customHeight="1">
      <c r="A13" s="776" t="s">
        <v>3816</v>
      </c>
      <c r="B13" s="2209"/>
      <c r="C13" s="2417"/>
      <c r="D13" s="239" t="s">
        <v>3817</v>
      </c>
      <c r="E13" s="305">
        <v>4.5999999999999996</v>
      </c>
      <c r="F13" s="79">
        <v>0.03</v>
      </c>
      <c r="G13" s="2414"/>
      <c r="H13" s="76" t="s">
        <v>575</v>
      </c>
      <c r="I13" s="239">
        <v>2140</v>
      </c>
      <c r="J13" s="297">
        <v>2385</v>
      </c>
      <c r="N13" s="53"/>
      <c r="P13" s="52"/>
      <c r="Q13" s="52"/>
      <c r="R13" s="52"/>
      <c r="S13" s="52"/>
    </row>
    <row r="14" spans="1:19" ht="15" customHeight="1">
      <c r="A14" s="778" t="s">
        <v>3818</v>
      </c>
      <c r="B14" s="2209"/>
      <c r="C14" s="2417"/>
      <c r="D14" s="307" t="s">
        <v>3819</v>
      </c>
      <c r="E14" s="308">
        <v>5.2</v>
      </c>
      <c r="F14" s="98">
        <v>3.7999999999999999E-2</v>
      </c>
      <c r="G14" s="2414"/>
      <c r="H14" s="76" t="s">
        <v>575</v>
      </c>
      <c r="I14" s="307">
        <v>2600</v>
      </c>
      <c r="J14" s="311">
        <v>2900</v>
      </c>
      <c r="N14" s="53"/>
      <c r="P14" s="52"/>
      <c r="Q14" s="52"/>
      <c r="R14" s="52"/>
      <c r="S14" s="52"/>
    </row>
    <row r="15" spans="1:19">
      <c r="A15" s="2402" t="s">
        <v>3820</v>
      </c>
      <c r="B15" s="2402"/>
      <c r="C15" s="2402"/>
      <c r="D15" s="2402"/>
      <c r="E15" s="2402"/>
      <c r="F15" s="2402"/>
      <c r="G15" s="2402"/>
      <c r="H15" s="2402"/>
      <c r="I15" s="2402"/>
      <c r="J15" s="2402"/>
      <c r="P15" s="52"/>
      <c r="Q15" s="52"/>
      <c r="R15" s="52"/>
      <c r="S15" s="52"/>
    </row>
    <row r="16" spans="1:19" ht="12" customHeight="1">
      <c r="A16" s="779" t="s">
        <v>3821</v>
      </c>
      <c r="B16" s="2412">
        <v>0.5</v>
      </c>
      <c r="C16" s="2413"/>
      <c r="D16" s="239" t="s">
        <v>3822</v>
      </c>
      <c r="E16" s="133">
        <v>3.2</v>
      </c>
      <c r="F16" s="133">
        <v>0.03</v>
      </c>
      <c r="G16" s="2414" t="s">
        <v>3187</v>
      </c>
      <c r="H16" s="420" t="s">
        <v>158</v>
      </c>
      <c r="I16" s="239">
        <v>780</v>
      </c>
      <c r="J16" s="297">
        <v>870</v>
      </c>
      <c r="N16" s="53"/>
      <c r="P16" s="52"/>
      <c r="Q16" s="52"/>
      <c r="R16" s="52"/>
      <c r="S16" s="52"/>
    </row>
    <row r="17" spans="1:19" ht="15" customHeight="1">
      <c r="A17" s="777" t="s">
        <v>3823</v>
      </c>
      <c r="B17" s="2412"/>
      <c r="C17" s="2413"/>
      <c r="D17" s="218" t="s">
        <v>3824</v>
      </c>
      <c r="E17" s="79">
        <v>3.8</v>
      </c>
      <c r="F17" s="79">
        <v>3.6999999999999998E-2</v>
      </c>
      <c r="G17" s="2414"/>
      <c r="H17" s="420" t="s">
        <v>158</v>
      </c>
      <c r="I17" s="218">
        <v>965</v>
      </c>
      <c r="J17" s="250">
        <v>1075</v>
      </c>
      <c r="N17" s="53"/>
      <c r="P17" s="52"/>
      <c r="Q17" s="52"/>
      <c r="R17" s="52"/>
      <c r="S17" s="52"/>
    </row>
    <row r="18" spans="1:19" ht="15" customHeight="1">
      <c r="A18" s="777" t="s">
        <v>3825</v>
      </c>
      <c r="B18" s="2412"/>
      <c r="C18" s="2413"/>
      <c r="D18" s="218" t="s">
        <v>3826</v>
      </c>
      <c r="E18" s="79">
        <v>4.5999999999999996</v>
      </c>
      <c r="F18" s="79">
        <v>4.2999999999999997E-2</v>
      </c>
      <c r="G18" s="2414"/>
      <c r="H18" s="322" t="s">
        <v>158</v>
      </c>
      <c r="I18" s="218">
        <v>1185</v>
      </c>
      <c r="J18" s="250">
        <v>1325</v>
      </c>
      <c r="N18" s="53"/>
      <c r="P18" s="52"/>
      <c r="Q18" s="52"/>
      <c r="R18" s="52"/>
      <c r="S18" s="52"/>
    </row>
    <row r="19" spans="1:19" ht="15" customHeight="1">
      <c r="A19" s="777" t="s">
        <v>3827</v>
      </c>
      <c r="B19" s="2412"/>
      <c r="C19" s="2413"/>
      <c r="D19" s="218" t="s">
        <v>3828</v>
      </c>
      <c r="E19" s="79">
        <v>5.8</v>
      </c>
      <c r="F19" s="79">
        <v>0.05</v>
      </c>
      <c r="G19" s="2414"/>
      <c r="H19" s="322" t="s">
        <v>158</v>
      </c>
      <c r="I19" s="218">
        <v>1395</v>
      </c>
      <c r="J19" s="250">
        <v>1560</v>
      </c>
      <c r="N19" s="53"/>
      <c r="P19" s="52"/>
      <c r="Q19" s="52"/>
      <c r="R19" s="52"/>
      <c r="S19" s="52"/>
    </row>
    <row r="20" spans="1:19" ht="15" customHeight="1">
      <c r="A20" s="777" t="s">
        <v>3829</v>
      </c>
      <c r="B20" s="2412"/>
      <c r="C20" s="2413"/>
      <c r="D20" s="218" t="s">
        <v>3830</v>
      </c>
      <c r="E20" s="79">
        <v>6.6</v>
      </c>
      <c r="F20" s="79">
        <v>5.6000000000000001E-2</v>
      </c>
      <c r="G20" s="2414"/>
      <c r="H20" s="322" t="s">
        <v>158</v>
      </c>
      <c r="I20" s="218">
        <v>1605</v>
      </c>
      <c r="J20" s="250">
        <v>1795</v>
      </c>
      <c r="N20" s="53"/>
      <c r="P20" s="52"/>
      <c r="Q20" s="52"/>
      <c r="R20" s="52"/>
      <c r="S20" s="52"/>
    </row>
    <row r="21" spans="1:19" ht="15" customHeight="1">
      <c r="A21" s="777" t="s">
        <v>3831</v>
      </c>
      <c r="B21" s="2412"/>
      <c r="C21" s="2413"/>
      <c r="D21" s="218" t="s">
        <v>3832</v>
      </c>
      <c r="E21" s="79">
        <v>7.8</v>
      </c>
      <c r="F21" s="79">
        <v>6.2E-2</v>
      </c>
      <c r="G21" s="2414"/>
      <c r="H21" s="322" t="s">
        <v>158</v>
      </c>
      <c r="I21" s="218">
        <v>1855</v>
      </c>
      <c r="J21" s="250">
        <v>2070</v>
      </c>
      <c r="N21" s="53"/>
      <c r="P21" s="52"/>
      <c r="Q21" s="52"/>
      <c r="R21" s="52"/>
      <c r="S21" s="52"/>
    </row>
    <row r="22" spans="1:19" ht="15" customHeight="1">
      <c r="A22" s="777" t="s">
        <v>3833</v>
      </c>
      <c r="B22" s="2412"/>
      <c r="C22" s="2413"/>
      <c r="D22" s="218" t="s">
        <v>3834</v>
      </c>
      <c r="E22" s="79">
        <v>9</v>
      </c>
      <c r="F22" s="79">
        <v>6.9000000000000006E-2</v>
      </c>
      <c r="G22" s="2414"/>
      <c r="H22" s="322" t="s">
        <v>158</v>
      </c>
      <c r="I22" s="218">
        <v>2040</v>
      </c>
      <c r="J22" s="250">
        <v>2275</v>
      </c>
      <c r="N22" s="53"/>
      <c r="P22" s="52"/>
      <c r="Q22" s="52"/>
      <c r="R22" s="52"/>
      <c r="S22" s="52"/>
    </row>
    <row r="23" spans="1:19" ht="15" customHeight="1">
      <c r="A23" s="777" t="s">
        <v>3835</v>
      </c>
      <c r="B23" s="2412"/>
      <c r="C23" s="2413"/>
      <c r="D23" s="218" t="s">
        <v>3836</v>
      </c>
      <c r="E23" s="79">
        <v>9.5</v>
      </c>
      <c r="F23" s="153">
        <v>7.0000000000000007E-2</v>
      </c>
      <c r="G23" s="2414"/>
      <c r="H23" s="322" t="s">
        <v>158</v>
      </c>
      <c r="I23" s="218">
        <v>2225</v>
      </c>
      <c r="J23" s="250">
        <v>2480</v>
      </c>
      <c r="N23" s="53"/>
      <c r="P23" s="52"/>
      <c r="Q23" s="52"/>
      <c r="R23" s="52"/>
      <c r="S23" s="52"/>
    </row>
    <row r="24" spans="1:19" ht="14.25" customHeight="1">
      <c r="A24" s="2402" t="s">
        <v>3837</v>
      </c>
      <c r="B24" s="2402"/>
      <c r="C24" s="2402"/>
      <c r="D24" s="2402"/>
      <c r="E24" s="2402"/>
      <c r="F24" s="2402"/>
      <c r="G24" s="2402"/>
      <c r="H24" s="2402"/>
      <c r="I24" s="2402"/>
      <c r="J24" s="2402"/>
      <c r="L24" s="780"/>
      <c r="M24" s="780"/>
      <c r="N24" s="53"/>
      <c r="P24" s="52"/>
      <c r="Q24" s="52"/>
      <c r="R24" s="52"/>
      <c r="S24" s="52"/>
    </row>
    <row r="25" spans="1:19" ht="12" customHeight="1">
      <c r="A25" s="777" t="s">
        <v>3838</v>
      </c>
      <c r="B25" s="2408">
        <v>0.5</v>
      </c>
      <c r="C25" s="2415"/>
      <c r="D25" s="218" t="s">
        <v>3822</v>
      </c>
      <c r="E25" s="79">
        <v>3.2</v>
      </c>
      <c r="F25" s="73">
        <v>0.03</v>
      </c>
      <c r="G25" s="2416" t="s">
        <v>3187</v>
      </c>
      <c r="H25" s="322" t="s">
        <v>158</v>
      </c>
      <c r="I25" s="218">
        <v>865</v>
      </c>
      <c r="J25" s="250">
        <v>965</v>
      </c>
      <c r="N25" s="53"/>
      <c r="P25" s="52"/>
      <c r="Q25" s="52"/>
      <c r="R25" s="52"/>
      <c r="S25" s="52"/>
    </row>
    <row r="26" spans="1:19">
      <c r="A26" s="777" t="s">
        <v>3839</v>
      </c>
      <c r="B26" s="2408"/>
      <c r="C26" s="2415"/>
      <c r="D26" s="218" t="s">
        <v>3824</v>
      </c>
      <c r="E26" s="79">
        <v>3.8</v>
      </c>
      <c r="F26" s="79">
        <v>3.6999999999999998E-2</v>
      </c>
      <c r="G26" s="2416"/>
      <c r="H26" s="322" t="s">
        <v>158</v>
      </c>
      <c r="I26" s="218">
        <v>1050</v>
      </c>
      <c r="J26" s="250">
        <v>1175</v>
      </c>
      <c r="K26" s="101"/>
      <c r="N26" s="53"/>
      <c r="P26" s="52"/>
      <c r="Q26" s="52"/>
      <c r="R26" s="52"/>
      <c r="S26" s="52"/>
    </row>
    <row r="27" spans="1:19">
      <c r="A27" s="777" t="s">
        <v>3840</v>
      </c>
      <c r="B27" s="2408"/>
      <c r="C27" s="2415"/>
      <c r="D27" s="218" t="s">
        <v>3826</v>
      </c>
      <c r="E27" s="79">
        <v>4.5999999999999996</v>
      </c>
      <c r="F27" s="79">
        <v>4.2999999999999997E-2</v>
      </c>
      <c r="G27" s="2416"/>
      <c r="H27" s="322" t="s">
        <v>158</v>
      </c>
      <c r="I27" s="218">
        <v>1275</v>
      </c>
      <c r="J27" s="250">
        <v>1420</v>
      </c>
      <c r="K27" s="101"/>
      <c r="N27" s="53"/>
      <c r="P27" s="52"/>
      <c r="Q27" s="52"/>
      <c r="R27" s="52"/>
      <c r="S27" s="52"/>
    </row>
    <row r="28" spans="1:19">
      <c r="A28" s="777" t="s">
        <v>3841</v>
      </c>
      <c r="B28" s="2408"/>
      <c r="C28" s="2415"/>
      <c r="D28" s="218" t="s">
        <v>3828</v>
      </c>
      <c r="E28" s="79">
        <v>5.8</v>
      </c>
      <c r="F28" s="79">
        <v>0.05</v>
      </c>
      <c r="G28" s="2416"/>
      <c r="H28" s="322" t="s">
        <v>158</v>
      </c>
      <c r="I28" s="218">
        <v>1485</v>
      </c>
      <c r="J28" s="250">
        <v>1655</v>
      </c>
      <c r="K28" s="101"/>
      <c r="N28" s="53"/>
      <c r="P28" s="52"/>
      <c r="Q28" s="52"/>
      <c r="R28" s="52"/>
      <c r="S28" s="52"/>
    </row>
    <row r="29" spans="1:19">
      <c r="A29" s="777" t="s">
        <v>3842</v>
      </c>
      <c r="B29" s="2408"/>
      <c r="C29" s="2415"/>
      <c r="D29" s="218" t="s">
        <v>3830</v>
      </c>
      <c r="E29" s="79">
        <v>6.6</v>
      </c>
      <c r="F29" s="79">
        <v>5.6000000000000001E-2</v>
      </c>
      <c r="G29" s="2416"/>
      <c r="H29" s="322" t="s">
        <v>158</v>
      </c>
      <c r="I29" s="218">
        <v>1695</v>
      </c>
      <c r="J29" s="250">
        <v>1890</v>
      </c>
      <c r="K29" s="101"/>
      <c r="N29" s="53"/>
      <c r="P29" s="52"/>
      <c r="Q29" s="52"/>
      <c r="R29" s="52"/>
      <c r="S29" s="52"/>
    </row>
    <row r="30" spans="1:19">
      <c r="A30" s="777" t="s">
        <v>3843</v>
      </c>
      <c r="B30" s="2408"/>
      <c r="C30" s="2415"/>
      <c r="D30" s="218" t="s">
        <v>3832</v>
      </c>
      <c r="E30" s="79">
        <v>7.8</v>
      </c>
      <c r="F30" s="79">
        <v>6.2E-2</v>
      </c>
      <c r="G30" s="2416"/>
      <c r="H30" s="322" t="s">
        <v>158</v>
      </c>
      <c r="I30" s="218">
        <v>1940</v>
      </c>
      <c r="J30" s="250">
        <v>2165</v>
      </c>
      <c r="K30" s="101"/>
      <c r="N30" s="53"/>
      <c r="P30" s="52"/>
      <c r="Q30" s="52"/>
      <c r="R30" s="52"/>
      <c r="S30" s="52"/>
    </row>
    <row r="31" spans="1:19">
      <c r="A31" s="777" t="s">
        <v>3844</v>
      </c>
      <c r="B31" s="2408"/>
      <c r="C31" s="2415"/>
      <c r="D31" s="218" t="s">
        <v>3834</v>
      </c>
      <c r="E31" s="79">
        <v>8.4</v>
      </c>
      <c r="F31" s="79">
        <v>6.9000000000000006E-2</v>
      </c>
      <c r="G31" s="2416"/>
      <c r="H31" s="322" t="s">
        <v>158</v>
      </c>
      <c r="I31" s="218">
        <v>2125</v>
      </c>
      <c r="J31" s="250">
        <v>2370</v>
      </c>
      <c r="K31" s="101"/>
      <c r="N31" s="53"/>
      <c r="P31" s="52"/>
      <c r="Q31" s="52"/>
      <c r="R31" s="52"/>
      <c r="S31" s="52"/>
    </row>
    <row r="32" spans="1:19">
      <c r="A32" s="778" t="s">
        <v>3845</v>
      </c>
      <c r="B32" s="2408"/>
      <c r="C32" s="2415"/>
      <c r="D32" s="307" t="s">
        <v>3836</v>
      </c>
      <c r="E32" s="98">
        <v>9.3000000000000007</v>
      </c>
      <c r="F32" s="98">
        <v>7.5999999999999998E-2</v>
      </c>
      <c r="G32" s="2416"/>
      <c r="H32" s="322" t="s">
        <v>158</v>
      </c>
      <c r="I32" s="307">
        <v>2310</v>
      </c>
      <c r="J32" s="311">
        <v>2575</v>
      </c>
      <c r="K32" s="101"/>
      <c r="N32" s="53"/>
      <c r="P32" s="52"/>
      <c r="Q32" s="52"/>
      <c r="R32" s="52"/>
      <c r="S32" s="52"/>
    </row>
    <row r="33" spans="1:19">
      <c r="A33" s="2411" t="s">
        <v>3846</v>
      </c>
      <c r="B33" s="2411"/>
      <c r="C33" s="2411"/>
      <c r="D33" s="2411"/>
      <c r="E33" s="2411"/>
      <c r="F33" s="2411"/>
      <c r="G33" s="2411"/>
      <c r="H33" s="2411"/>
      <c r="I33" s="2411"/>
      <c r="J33" s="2411"/>
      <c r="K33" s="101"/>
      <c r="P33" s="52"/>
      <c r="Q33" s="52"/>
      <c r="R33" s="52"/>
      <c r="S33" s="52"/>
    </row>
    <row r="34" spans="1:19" ht="12.75" customHeight="1">
      <c r="A34" s="781" t="s">
        <v>3847</v>
      </c>
      <c r="B34" s="2410">
        <v>0.5</v>
      </c>
      <c r="C34" s="2100">
        <v>7035</v>
      </c>
      <c r="D34" s="239" t="s">
        <v>3848</v>
      </c>
      <c r="E34" s="133">
        <v>3</v>
      </c>
      <c r="F34" s="133">
        <v>0.03</v>
      </c>
      <c r="G34" s="2170" t="s">
        <v>3811</v>
      </c>
      <c r="H34" s="76" t="s">
        <v>575</v>
      </c>
      <c r="I34" s="239">
        <v>1380</v>
      </c>
      <c r="J34" s="297">
        <v>1540</v>
      </c>
      <c r="K34" s="101"/>
      <c r="N34" s="53"/>
      <c r="P34" s="52"/>
      <c r="Q34" s="52"/>
      <c r="R34" s="52"/>
      <c r="S34" s="52"/>
    </row>
    <row r="35" spans="1:19" ht="15" customHeight="1">
      <c r="A35" s="777" t="s">
        <v>3849</v>
      </c>
      <c r="B35" s="2410"/>
      <c r="C35" s="2100"/>
      <c r="D35" s="782" t="s">
        <v>3850</v>
      </c>
      <c r="E35" s="79">
        <v>4.3</v>
      </c>
      <c r="F35" s="79">
        <v>3.6999999999999998E-2</v>
      </c>
      <c r="G35" s="2170"/>
      <c r="H35" s="76" t="s">
        <v>575</v>
      </c>
      <c r="I35" s="218">
        <v>1635</v>
      </c>
      <c r="J35" s="250">
        <v>1825</v>
      </c>
      <c r="K35" s="101"/>
      <c r="N35" s="53"/>
      <c r="P35" s="52"/>
      <c r="Q35" s="52"/>
      <c r="R35" s="52"/>
      <c r="S35" s="52"/>
    </row>
    <row r="36" spans="1:19" ht="15" customHeight="1">
      <c r="A36" s="777" t="s">
        <v>3851</v>
      </c>
      <c r="B36" s="2410"/>
      <c r="C36" s="2100"/>
      <c r="D36" s="782" t="s">
        <v>3852</v>
      </c>
      <c r="E36" s="79">
        <v>5.0999999999999996</v>
      </c>
      <c r="F36" s="79">
        <v>0.05</v>
      </c>
      <c r="G36" s="2170"/>
      <c r="H36" s="76" t="s">
        <v>575</v>
      </c>
      <c r="I36" s="218">
        <v>2010</v>
      </c>
      <c r="J36" s="250">
        <v>2245</v>
      </c>
      <c r="K36" s="101"/>
      <c r="N36" s="53"/>
      <c r="P36" s="52"/>
      <c r="Q36" s="52"/>
      <c r="R36" s="52"/>
      <c r="S36" s="52"/>
    </row>
    <row r="37" spans="1:19" ht="15" customHeight="1">
      <c r="A37" s="777" t="s">
        <v>3853</v>
      </c>
      <c r="B37" s="2410"/>
      <c r="C37" s="2100"/>
      <c r="D37" s="782" t="s">
        <v>3854</v>
      </c>
      <c r="E37" s="79">
        <v>5.9</v>
      </c>
      <c r="F37" s="79">
        <v>0.05</v>
      </c>
      <c r="G37" s="2170"/>
      <c r="H37" s="76" t="s">
        <v>575</v>
      </c>
      <c r="I37" s="218">
        <v>2310</v>
      </c>
      <c r="J37" s="250">
        <v>2575</v>
      </c>
      <c r="K37" s="101"/>
      <c r="N37" s="53"/>
      <c r="P37" s="52"/>
      <c r="Q37" s="52"/>
      <c r="R37" s="52"/>
      <c r="S37" s="52"/>
    </row>
    <row r="38" spans="1:19" ht="15" customHeight="1">
      <c r="A38" s="777" t="s">
        <v>3855</v>
      </c>
      <c r="B38" s="2410"/>
      <c r="C38" s="2100"/>
      <c r="D38" s="782" t="s">
        <v>3856</v>
      </c>
      <c r="E38" s="79">
        <v>6.7</v>
      </c>
      <c r="F38" s="79">
        <v>7.0000000000000007E-2</v>
      </c>
      <c r="G38" s="2170"/>
      <c r="H38" s="76" t="s">
        <v>575</v>
      </c>
      <c r="I38" s="218">
        <v>2555</v>
      </c>
      <c r="J38" s="250">
        <v>2850</v>
      </c>
      <c r="K38" s="101"/>
      <c r="N38" s="53"/>
      <c r="P38" s="52"/>
      <c r="Q38" s="52"/>
      <c r="R38" s="52"/>
      <c r="S38" s="52"/>
    </row>
    <row r="39" spans="1:19" ht="15" customHeight="1">
      <c r="A39" s="777" t="s">
        <v>3857</v>
      </c>
      <c r="B39" s="2410"/>
      <c r="C39" s="2100"/>
      <c r="D39" s="782" t="s">
        <v>3858</v>
      </c>
      <c r="E39" s="79">
        <v>7.5</v>
      </c>
      <c r="F39" s="79">
        <v>0.08</v>
      </c>
      <c r="G39" s="2170"/>
      <c r="H39" s="76" t="s">
        <v>575</v>
      </c>
      <c r="I39" s="218">
        <v>2880</v>
      </c>
      <c r="J39" s="250">
        <v>3215</v>
      </c>
      <c r="K39" s="101"/>
      <c r="N39" s="53"/>
      <c r="P39" s="52"/>
      <c r="Q39" s="52"/>
      <c r="R39" s="52"/>
      <c r="S39" s="52"/>
    </row>
    <row r="40" spans="1:19" ht="15" customHeight="1">
      <c r="A40" s="777" t="s">
        <v>3859</v>
      </c>
      <c r="B40" s="2410"/>
      <c r="C40" s="2100"/>
      <c r="D40" s="782" t="s">
        <v>3860</v>
      </c>
      <c r="E40" s="79">
        <v>9</v>
      </c>
      <c r="F40" s="79">
        <v>7.0000000000000007E-2</v>
      </c>
      <c r="G40" s="2170"/>
      <c r="H40" s="76" t="s">
        <v>575</v>
      </c>
      <c r="I40" s="218">
        <v>3195</v>
      </c>
      <c r="J40" s="250">
        <v>3565</v>
      </c>
      <c r="K40" s="101"/>
      <c r="N40" s="53"/>
      <c r="P40" s="52"/>
      <c r="Q40" s="52"/>
      <c r="R40" s="52"/>
      <c r="S40" s="52"/>
    </row>
    <row r="41" spans="1:19" ht="15" customHeight="1">
      <c r="A41" s="778" t="s">
        <v>3845</v>
      </c>
      <c r="B41" s="2410"/>
      <c r="C41" s="2100"/>
      <c r="D41" s="307" t="s">
        <v>3861</v>
      </c>
      <c r="E41" s="98">
        <v>9.8000000000000007</v>
      </c>
      <c r="F41" s="98">
        <v>7.6999999999999999E-2</v>
      </c>
      <c r="G41" s="2170"/>
      <c r="H41" s="76" t="s">
        <v>575</v>
      </c>
      <c r="I41" s="307">
        <v>3485</v>
      </c>
      <c r="J41" s="783">
        <v>3890</v>
      </c>
      <c r="K41" s="101"/>
      <c r="N41" s="53"/>
      <c r="P41" s="52"/>
      <c r="Q41" s="52"/>
      <c r="R41" s="52"/>
      <c r="S41" s="52"/>
    </row>
    <row r="42" spans="1:19">
      <c r="A42" s="2402" t="s">
        <v>3862</v>
      </c>
      <c r="B42" s="2402"/>
      <c r="C42" s="2402"/>
      <c r="D42" s="2402"/>
      <c r="E42" s="2402"/>
      <c r="F42" s="2402"/>
      <c r="G42" s="2402"/>
      <c r="H42" s="2402"/>
      <c r="I42" s="2402"/>
      <c r="J42" s="2402"/>
      <c r="K42" s="101"/>
      <c r="P42" s="52"/>
      <c r="Q42" s="52"/>
      <c r="R42" s="52"/>
      <c r="S42" s="52"/>
    </row>
    <row r="43" spans="1:19" ht="12.75" customHeight="1">
      <c r="A43" s="781" t="s">
        <v>3863</v>
      </c>
      <c r="B43" s="2410">
        <v>0.5</v>
      </c>
      <c r="C43" s="2100">
        <v>7035</v>
      </c>
      <c r="D43" s="239" t="s">
        <v>3848</v>
      </c>
      <c r="E43" s="133">
        <v>3</v>
      </c>
      <c r="F43" s="133">
        <v>3.2000000000000001E-2</v>
      </c>
      <c r="G43" s="2130" t="s">
        <v>3811</v>
      </c>
      <c r="H43" s="389" t="s">
        <v>575</v>
      </c>
      <c r="I43" s="239">
        <v>1545</v>
      </c>
      <c r="J43" s="297">
        <v>1725</v>
      </c>
      <c r="K43" s="101"/>
      <c r="N43" s="53"/>
      <c r="P43" s="52"/>
      <c r="Q43" s="52"/>
      <c r="R43" s="52"/>
      <c r="S43" s="52"/>
    </row>
    <row r="44" spans="1:19" ht="15" customHeight="1">
      <c r="A44" s="777" t="s">
        <v>3864</v>
      </c>
      <c r="B44" s="2410"/>
      <c r="C44" s="2100"/>
      <c r="D44" s="218" t="s">
        <v>3850</v>
      </c>
      <c r="E44" s="79">
        <v>4.5</v>
      </c>
      <c r="F44" s="79">
        <v>3.6999999999999998E-2</v>
      </c>
      <c r="G44" s="2130"/>
      <c r="H44" s="654" t="s">
        <v>575</v>
      </c>
      <c r="I44" s="782">
        <v>1850</v>
      </c>
      <c r="J44" s="250">
        <v>2060</v>
      </c>
      <c r="K44" s="101"/>
      <c r="N44" s="53"/>
      <c r="P44" s="52"/>
      <c r="Q44" s="52"/>
      <c r="R44" s="52"/>
      <c r="S44" s="52"/>
    </row>
    <row r="45" spans="1:19" ht="15" customHeight="1">
      <c r="A45" s="777" t="s">
        <v>3865</v>
      </c>
      <c r="B45" s="2410"/>
      <c r="C45" s="2100"/>
      <c r="D45" s="218" t="s">
        <v>3852</v>
      </c>
      <c r="E45" s="79">
        <v>5.5</v>
      </c>
      <c r="F45" s="79">
        <v>4.3999999999999997E-2</v>
      </c>
      <c r="G45" s="2130"/>
      <c r="H45" s="654" t="s">
        <v>575</v>
      </c>
      <c r="I45" s="782">
        <v>2180</v>
      </c>
      <c r="J45" s="250">
        <v>2430</v>
      </c>
      <c r="K45" s="101"/>
      <c r="N45" s="53"/>
      <c r="P45" s="52"/>
      <c r="Q45" s="52"/>
      <c r="R45" s="52"/>
      <c r="S45" s="52"/>
    </row>
    <row r="46" spans="1:19" ht="15.75" customHeight="1">
      <c r="A46" s="777" t="s">
        <v>3866</v>
      </c>
      <c r="B46" s="2410"/>
      <c r="C46" s="2100"/>
      <c r="D46" s="218" t="s">
        <v>3854</v>
      </c>
      <c r="E46" s="79">
        <v>6.8</v>
      </c>
      <c r="F46" s="79">
        <v>0.05</v>
      </c>
      <c r="G46" s="2130"/>
      <c r="H46" s="654" t="s">
        <v>575</v>
      </c>
      <c r="I46" s="782">
        <v>2525</v>
      </c>
      <c r="J46" s="250">
        <v>2815</v>
      </c>
      <c r="K46" s="101"/>
      <c r="N46" s="53"/>
      <c r="P46" s="52"/>
      <c r="Q46" s="52"/>
      <c r="R46" s="52"/>
      <c r="S46" s="52"/>
    </row>
    <row r="47" spans="1:19" ht="15" customHeight="1">
      <c r="A47" s="777" t="s">
        <v>3867</v>
      </c>
      <c r="B47" s="2410"/>
      <c r="C47" s="2100"/>
      <c r="D47" s="218" t="s">
        <v>3856</v>
      </c>
      <c r="E47" s="79">
        <v>7.7</v>
      </c>
      <c r="F47" s="79">
        <v>5.7000000000000002E-2</v>
      </c>
      <c r="G47" s="2130"/>
      <c r="H47" s="654" t="s">
        <v>575</v>
      </c>
      <c r="I47" s="782">
        <v>2840</v>
      </c>
      <c r="J47" s="250">
        <v>3170</v>
      </c>
      <c r="K47" s="101"/>
      <c r="N47" s="53"/>
      <c r="P47" s="52"/>
      <c r="Q47" s="52"/>
      <c r="R47" s="52"/>
      <c r="S47" s="52"/>
    </row>
    <row r="48" spans="1:19" ht="15" customHeight="1">
      <c r="A48" s="777" t="s">
        <v>3868</v>
      </c>
      <c r="B48" s="2410"/>
      <c r="C48" s="2100"/>
      <c r="D48" s="218" t="s">
        <v>3858</v>
      </c>
      <c r="E48" s="79">
        <v>9</v>
      </c>
      <c r="F48" s="79">
        <v>6.4000000000000001E-2</v>
      </c>
      <c r="G48" s="2130"/>
      <c r="H48" s="654" t="s">
        <v>575</v>
      </c>
      <c r="I48" s="782">
        <v>3185</v>
      </c>
      <c r="J48" s="250">
        <v>3555</v>
      </c>
      <c r="K48" s="101"/>
      <c r="N48" s="53"/>
      <c r="P48" s="52"/>
      <c r="Q48" s="52"/>
      <c r="R48" s="52"/>
      <c r="S48" s="52"/>
    </row>
    <row r="49" spans="1:19" ht="15" customHeight="1">
      <c r="A49" s="777" t="s">
        <v>3869</v>
      </c>
      <c r="B49" s="2410"/>
      <c r="C49" s="2100"/>
      <c r="D49" s="218" t="s">
        <v>3860</v>
      </c>
      <c r="E49" s="79">
        <v>10.5</v>
      </c>
      <c r="F49" s="79">
        <v>7.0000000000000007E-2</v>
      </c>
      <c r="G49" s="2130"/>
      <c r="H49" s="654" t="s">
        <v>575</v>
      </c>
      <c r="I49" s="782">
        <v>3525</v>
      </c>
      <c r="J49" s="250">
        <v>3930</v>
      </c>
      <c r="K49" s="101"/>
      <c r="N49" s="53"/>
      <c r="P49" s="52"/>
      <c r="Q49" s="52"/>
      <c r="R49" s="52"/>
      <c r="S49" s="52"/>
    </row>
    <row r="50" spans="1:19" ht="15" customHeight="1">
      <c r="A50" s="778" t="s">
        <v>3870</v>
      </c>
      <c r="B50" s="2410"/>
      <c r="C50" s="2100"/>
      <c r="D50" s="307" t="s">
        <v>3861</v>
      </c>
      <c r="E50" s="98">
        <v>12</v>
      </c>
      <c r="F50" s="98">
        <v>0.77</v>
      </c>
      <c r="G50" s="2130"/>
      <c r="H50" s="579" t="s">
        <v>575</v>
      </c>
      <c r="I50" s="307">
        <v>3840</v>
      </c>
      <c r="J50" s="311">
        <v>4280</v>
      </c>
      <c r="K50" s="101"/>
      <c r="N50" s="53"/>
      <c r="P50" s="52"/>
      <c r="Q50" s="52"/>
      <c r="R50" s="52"/>
      <c r="S50" s="52"/>
    </row>
    <row r="51" spans="1:19">
      <c r="A51" s="2402" t="s">
        <v>3871</v>
      </c>
      <c r="B51" s="2402"/>
      <c r="C51" s="2402"/>
      <c r="D51" s="2402"/>
      <c r="E51" s="2402"/>
      <c r="F51" s="2402"/>
      <c r="G51" s="2402"/>
      <c r="H51" s="2402"/>
      <c r="I51" s="2402"/>
      <c r="J51" s="2402"/>
      <c r="K51" s="101"/>
      <c r="P51" s="52"/>
      <c r="Q51" s="52"/>
      <c r="R51" s="52"/>
      <c r="S51" s="52"/>
    </row>
    <row r="52" spans="1:19" ht="15" customHeight="1">
      <c r="A52" s="781" t="s">
        <v>3863</v>
      </c>
      <c r="B52" s="2408">
        <v>0.5</v>
      </c>
      <c r="C52" s="2409">
        <v>7035</v>
      </c>
      <c r="D52" s="213" t="s">
        <v>3848</v>
      </c>
      <c r="E52" s="73">
        <v>3.3</v>
      </c>
      <c r="F52" s="133">
        <v>3.2000000000000001E-2</v>
      </c>
      <c r="G52" s="2130" t="s">
        <v>3811</v>
      </c>
      <c r="H52" s="389" t="s">
        <v>575</v>
      </c>
      <c r="I52" s="784">
        <v>1695</v>
      </c>
      <c r="J52" s="297">
        <v>1890</v>
      </c>
      <c r="K52" s="101"/>
      <c r="N52" s="53"/>
      <c r="P52" s="52"/>
      <c r="Q52" s="52"/>
      <c r="R52" s="52"/>
      <c r="S52" s="52"/>
    </row>
    <row r="53" spans="1:19" ht="15" customHeight="1">
      <c r="A53" s="777" t="s">
        <v>3864</v>
      </c>
      <c r="B53" s="2408"/>
      <c r="C53" s="2409"/>
      <c r="D53" s="218" t="s">
        <v>3850</v>
      </c>
      <c r="E53" s="79"/>
      <c r="F53" s="79">
        <v>3.6999999999999998E-2</v>
      </c>
      <c r="G53" s="2130"/>
      <c r="H53" s="654" t="s">
        <v>575</v>
      </c>
      <c r="I53" s="782">
        <v>2085</v>
      </c>
      <c r="J53" s="250">
        <v>2325</v>
      </c>
      <c r="K53" s="101"/>
      <c r="N53" s="53"/>
      <c r="P53" s="52"/>
      <c r="Q53" s="52"/>
      <c r="R53" s="52"/>
      <c r="S53" s="52"/>
    </row>
    <row r="54" spans="1:19" ht="15" customHeight="1">
      <c r="A54" s="777" t="s">
        <v>3865</v>
      </c>
      <c r="B54" s="2408"/>
      <c r="C54" s="2409"/>
      <c r="D54" s="218" t="s">
        <v>3852</v>
      </c>
      <c r="E54" s="79"/>
      <c r="F54" s="79">
        <v>4.3999999999999997E-2</v>
      </c>
      <c r="G54" s="2130"/>
      <c r="H54" s="654" t="s">
        <v>575</v>
      </c>
      <c r="I54" s="782">
        <v>2445</v>
      </c>
      <c r="J54" s="250">
        <v>2730</v>
      </c>
      <c r="K54" s="101"/>
      <c r="N54" s="53"/>
      <c r="P54" s="52"/>
      <c r="Q54" s="52"/>
      <c r="R54" s="52"/>
      <c r="S54" s="52"/>
    </row>
    <row r="55" spans="1:19" ht="15" customHeight="1">
      <c r="A55" s="777" t="s">
        <v>3866</v>
      </c>
      <c r="B55" s="2408"/>
      <c r="C55" s="2409"/>
      <c r="D55" s="218" t="s">
        <v>3854</v>
      </c>
      <c r="E55" s="79"/>
      <c r="F55" s="79">
        <v>0.05</v>
      </c>
      <c r="G55" s="2130"/>
      <c r="H55" s="654" t="s">
        <v>575</v>
      </c>
      <c r="I55" s="782">
        <v>2835</v>
      </c>
      <c r="J55" s="250">
        <v>3160</v>
      </c>
      <c r="K55" s="101"/>
      <c r="N55" s="53"/>
      <c r="P55" s="52"/>
      <c r="Q55" s="52"/>
      <c r="R55" s="52"/>
      <c r="S55" s="52"/>
    </row>
    <row r="56" spans="1:19" ht="15" customHeight="1">
      <c r="A56" s="777" t="s">
        <v>3867</v>
      </c>
      <c r="B56" s="2408"/>
      <c r="C56" s="2409"/>
      <c r="D56" s="218" t="s">
        <v>3856</v>
      </c>
      <c r="E56" s="79"/>
      <c r="F56" s="79">
        <v>5.7000000000000002E-2</v>
      </c>
      <c r="G56" s="2130"/>
      <c r="H56" s="654" t="s">
        <v>575</v>
      </c>
      <c r="I56" s="782">
        <v>3265</v>
      </c>
      <c r="J56" s="250">
        <v>3640</v>
      </c>
      <c r="K56" s="101"/>
      <c r="N56" s="53"/>
      <c r="P56" s="52"/>
      <c r="Q56" s="52"/>
      <c r="R56" s="52"/>
      <c r="S56" s="52"/>
    </row>
    <row r="57" spans="1:19" ht="15" customHeight="1">
      <c r="A57" s="777" t="s">
        <v>3868</v>
      </c>
      <c r="B57" s="2408"/>
      <c r="C57" s="2409"/>
      <c r="D57" s="218" t="s">
        <v>3858</v>
      </c>
      <c r="E57" s="79"/>
      <c r="F57" s="79">
        <v>6.4000000000000001E-2</v>
      </c>
      <c r="G57" s="2130"/>
      <c r="H57" s="654" t="s">
        <v>575</v>
      </c>
      <c r="I57" s="782">
        <v>3655</v>
      </c>
      <c r="J57" s="250">
        <v>4080</v>
      </c>
      <c r="K57" s="101"/>
      <c r="N57" s="53"/>
      <c r="P57" s="52"/>
      <c r="Q57" s="52"/>
      <c r="R57" s="52"/>
      <c r="S57" s="52"/>
    </row>
    <row r="58" spans="1:19" ht="15" customHeight="1">
      <c r="A58" s="777" t="s">
        <v>3869</v>
      </c>
      <c r="B58" s="2408"/>
      <c r="C58" s="2409"/>
      <c r="D58" s="218" t="s">
        <v>3860</v>
      </c>
      <c r="E58" s="79"/>
      <c r="F58" s="79">
        <v>7.0000000000000007E-2</v>
      </c>
      <c r="G58" s="2130"/>
      <c r="H58" s="654" t="s">
        <v>575</v>
      </c>
      <c r="I58" s="782">
        <v>4010</v>
      </c>
      <c r="J58" s="250">
        <v>4470</v>
      </c>
      <c r="K58" s="101"/>
      <c r="N58" s="53"/>
      <c r="P58" s="52"/>
      <c r="Q58" s="52"/>
      <c r="R58" s="52"/>
      <c r="S58" s="52"/>
    </row>
    <row r="59" spans="1:19" ht="15" customHeight="1">
      <c r="A59" s="778" t="s">
        <v>3870</v>
      </c>
      <c r="B59" s="2408"/>
      <c r="C59" s="2409"/>
      <c r="D59" s="307" t="s">
        <v>3861</v>
      </c>
      <c r="E59" s="98"/>
      <c r="F59" s="98">
        <v>0.77</v>
      </c>
      <c r="G59" s="2130"/>
      <c r="H59" s="579" t="s">
        <v>575</v>
      </c>
      <c r="I59" s="785">
        <v>4420</v>
      </c>
      <c r="J59" s="311">
        <v>4930</v>
      </c>
      <c r="K59" s="101"/>
      <c r="N59" s="53"/>
      <c r="P59" s="52"/>
      <c r="Q59" s="52"/>
      <c r="R59" s="52"/>
      <c r="S59" s="52"/>
    </row>
    <row r="60" spans="1:19">
      <c r="A60" s="2402" t="s">
        <v>3872</v>
      </c>
      <c r="B60" s="2402"/>
      <c r="C60" s="2402"/>
      <c r="D60" s="2402"/>
      <c r="E60" s="2402"/>
      <c r="F60" s="2402"/>
      <c r="G60" s="2402"/>
      <c r="H60" s="2402"/>
      <c r="I60" s="2402"/>
      <c r="J60" s="2402"/>
      <c r="K60" s="101"/>
      <c r="P60" s="52"/>
      <c r="Q60" s="52"/>
      <c r="R60" s="52"/>
      <c r="S60" s="52"/>
    </row>
    <row r="61" spans="1:19" ht="12.75" customHeight="1">
      <c r="A61" s="781" t="s">
        <v>3847</v>
      </c>
      <c r="B61" s="2408">
        <v>0.5</v>
      </c>
      <c r="C61" s="2409">
        <v>7035</v>
      </c>
      <c r="D61" s="213" t="s">
        <v>3873</v>
      </c>
      <c r="E61" s="73">
        <v>2.2000000000000002</v>
      </c>
      <c r="F61" s="73">
        <v>2.1000000000000001E-2</v>
      </c>
      <c r="G61" s="2130" t="s">
        <v>3811</v>
      </c>
      <c r="H61" s="389" t="s">
        <v>575</v>
      </c>
      <c r="I61" s="239">
        <v>1165</v>
      </c>
      <c r="J61" s="297">
        <v>1300</v>
      </c>
      <c r="K61" s="101"/>
      <c r="N61" s="53"/>
      <c r="P61" s="52"/>
      <c r="Q61" s="52"/>
      <c r="R61" s="52"/>
      <c r="S61" s="52"/>
    </row>
    <row r="62" spans="1:19" ht="15" customHeight="1">
      <c r="A62" s="777" t="s">
        <v>3849</v>
      </c>
      <c r="B62" s="2408"/>
      <c r="C62" s="2409"/>
      <c r="D62" s="218" t="s">
        <v>3874</v>
      </c>
      <c r="E62" s="79">
        <v>3</v>
      </c>
      <c r="F62" s="79">
        <v>2.5000000000000001E-2</v>
      </c>
      <c r="G62" s="2130"/>
      <c r="H62" s="81" t="s">
        <v>575</v>
      </c>
      <c r="I62" s="782">
        <v>1495</v>
      </c>
      <c r="J62" s="250">
        <v>1670</v>
      </c>
      <c r="K62" s="101"/>
      <c r="N62" s="53"/>
      <c r="P62" s="52"/>
      <c r="Q62" s="52"/>
      <c r="R62" s="52"/>
      <c r="S62" s="52"/>
    </row>
    <row r="63" spans="1:19" ht="15" customHeight="1">
      <c r="A63" s="777" t="s">
        <v>3851</v>
      </c>
      <c r="B63" s="2408"/>
      <c r="C63" s="2409"/>
      <c r="D63" s="218" t="s">
        <v>3875</v>
      </c>
      <c r="E63" s="79">
        <v>3.8</v>
      </c>
      <c r="F63" s="79">
        <v>2.9000000000000001E-2</v>
      </c>
      <c r="G63" s="2130"/>
      <c r="H63" s="81" t="s">
        <v>575</v>
      </c>
      <c r="I63" s="782">
        <v>1780</v>
      </c>
      <c r="J63" s="250">
        <v>1985</v>
      </c>
      <c r="K63" s="101"/>
      <c r="N63" s="53"/>
      <c r="P63" s="52"/>
      <c r="Q63" s="52"/>
      <c r="R63" s="52"/>
      <c r="S63" s="52"/>
    </row>
    <row r="64" spans="1:19" ht="15" customHeight="1">
      <c r="A64" s="777" t="s">
        <v>3853</v>
      </c>
      <c r="B64" s="2408"/>
      <c r="C64" s="2409"/>
      <c r="D64" s="218" t="s">
        <v>3876</v>
      </c>
      <c r="E64" s="79">
        <v>4.8</v>
      </c>
      <c r="F64" s="79">
        <v>3.4000000000000002E-2</v>
      </c>
      <c r="G64" s="2130"/>
      <c r="H64" s="81" t="s">
        <v>575</v>
      </c>
      <c r="I64" s="782">
        <v>2155</v>
      </c>
      <c r="J64" s="250">
        <v>2405</v>
      </c>
      <c r="K64" s="101"/>
      <c r="N64" s="53"/>
      <c r="P64" s="52"/>
      <c r="Q64" s="52"/>
      <c r="R64" s="52"/>
      <c r="S64" s="52"/>
    </row>
    <row r="65" spans="1:19" ht="15" customHeight="1">
      <c r="A65" s="777" t="s">
        <v>3855</v>
      </c>
      <c r="B65" s="2408"/>
      <c r="C65" s="2409"/>
      <c r="D65" s="218" t="s">
        <v>3877</v>
      </c>
      <c r="E65" s="79">
        <v>5.6</v>
      </c>
      <c r="F65" s="79">
        <v>3.7999999999999999E-2</v>
      </c>
      <c r="G65" s="2130"/>
      <c r="H65" s="81" t="s">
        <v>575</v>
      </c>
      <c r="I65" s="782">
        <v>2420</v>
      </c>
      <c r="J65" s="250">
        <v>2700</v>
      </c>
      <c r="K65" s="101"/>
      <c r="N65" s="53"/>
      <c r="P65" s="52"/>
      <c r="Q65" s="52"/>
      <c r="R65" s="52"/>
      <c r="S65" s="52"/>
    </row>
    <row r="66" spans="1:19" ht="15" customHeight="1">
      <c r="A66" s="777" t="s">
        <v>3857</v>
      </c>
      <c r="B66" s="2408"/>
      <c r="C66" s="2409"/>
      <c r="D66" s="218" t="s">
        <v>3878</v>
      </c>
      <c r="E66" s="79">
        <v>6.8</v>
      </c>
      <c r="F66" s="79">
        <v>4.2000000000000003E-2</v>
      </c>
      <c r="G66" s="2130"/>
      <c r="H66" s="81" t="s">
        <v>575</v>
      </c>
      <c r="I66" s="782">
        <v>2690</v>
      </c>
      <c r="J66" s="250">
        <v>3000</v>
      </c>
      <c r="K66" s="101"/>
      <c r="N66" s="53"/>
      <c r="P66" s="52"/>
      <c r="Q66" s="52"/>
      <c r="R66" s="52"/>
      <c r="S66" s="52"/>
    </row>
    <row r="67" spans="1:19" ht="15" customHeight="1">
      <c r="A67" s="777" t="s">
        <v>3859</v>
      </c>
      <c r="B67" s="2408"/>
      <c r="C67" s="2409"/>
      <c r="D67" s="218" t="s">
        <v>3879</v>
      </c>
      <c r="E67" s="79">
        <v>7.8</v>
      </c>
      <c r="F67" s="79">
        <v>4.5999999999999999E-2</v>
      </c>
      <c r="G67" s="2130"/>
      <c r="H67" s="81" t="s">
        <v>575</v>
      </c>
      <c r="I67" s="782">
        <v>2975</v>
      </c>
      <c r="J67" s="250">
        <v>3315</v>
      </c>
      <c r="K67" s="101"/>
      <c r="N67" s="53"/>
      <c r="P67" s="52"/>
      <c r="Q67" s="52"/>
      <c r="R67" s="52"/>
      <c r="S67" s="52"/>
    </row>
    <row r="68" spans="1:19" ht="15" customHeight="1">
      <c r="A68" s="778" t="s">
        <v>3845</v>
      </c>
      <c r="B68" s="2408"/>
      <c r="C68" s="2409"/>
      <c r="D68" s="307" t="s">
        <v>3880</v>
      </c>
      <c r="E68" s="98">
        <v>9.3000000000000007</v>
      </c>
      <c r="F68" s="153">
        <v>5.0999999999999997E-2</v>
      </c>
      <c r="G68" s="2130"/>
      <c r="H68" s="579" t="s">
        <v>575</v>
      </c>
      <c r="I68" s="307">
        <v>3305</v>
      </c>
      <c r="J68" s="783">
        <v>3690</v>
      </c>
      <c r="K68" s="101"/>
      <c r="N68" s="53"/>
      <c r="P68" s="52"/>
      <c r="Q68" s="52"/>
      <c r="R68" s="52"/>
      <c r="S68" s="52"/>
    </row>
    <row r="69" spans="1:19">
      <c r="A69" s="2402" t="s">
        <v>3881</v>
      </c>
      <c r="B69" s="2402"/>
      <c r="C69" s="2402"/>
      <c r="D69" s="2402"/>
      <c r="E69" s="2402"/>
      <c r="F69" s="2402"/>
      <c r="G69" s="2402"/>
      <c r="H69" s="2402"/>
      <c r="I69" s="2402"/>
      <c r="J69" s="2402"/>
      <c r="K69" s="101"/>
      <c r="P69" s="52"/>
      <c r="Q69" s="52"/>
      <c r="R69" s="52"/>
      <c r="S69" s="52"/>
    </row>
    <row r="70" spans="1:19" ht="12.75" customHeight="1">
      <c r="A70" s="781" t="s">
        <v>3863</v>
      </c>
      <c r="B70" s="2407">
        <v>0.5</v>
      </c>
      <c r="C70" s="2100">
        <v>7035</v>
      </c>
      <c r="D70" s="239" t="s">
        <v>3873</v>
      </c>
      <c r="E70" s="73">
        <v>3</v>
      </c>
      <c r="F70" s="73">
        <v>2.1000000000000001E-2</v>
      </c>
      <c r="G70" s="2130" t="s">
        <v>3811</v>
      </c>
      <c r="H70" s="389" t="s">
        <v>575</v>
      </c>
      <c r="I70" s="784">
        <v>1340</v>
      </c>
      <c r="J70" s="297">
        <v>1495</v>
      </c>
      <c r="K70" s="101"/>
      <c r="N70" s="53"/>
      <c r="P70" s="52"/>
      <c r="Q70" s="52"/>
      <c r="R70" s="52"/>
      <c r="S70" s="52"/>
    </row>
    <row r="71" spans="1:19" ht="15" customHeight="1">
      <c r="A71" s="777" t="s">
        <v>3864</v>
      </c>
      <c r="B71" s="2407"/>
      <c r="C71" s="2100"/>
      <c r="D71" s="218" t="s">
        <v>3874</v>
      </c>
      <c r="E71" s="79">
        <v>4.5</v>
      </c>
      <c r="F71" s="79">
        <v>2.5000000000000001E-2</v>
      </c>
      <c r="G71" s="2130"/>
      <c r="H71" s="81" t="s">
        <v>575</v>
      </c>
      <c r="I71" s="782">
        <v>1665</v>
      </c>
      <c r="J71" s="250">
        <v>1860</v>
      </c>
      <c r="K71" s="101"/>
      <c r="N71" s="53"/>
      <c r="P71" s="52"/>
      <c r="Q71" s="52"/>
      <c r="R71" s="52"/>
      <c r="S71" s="52"/>
    </row>
    <row r="72" spans="1:19" ht="15" customHeight="1">
      <c r="A72" s="777" t="s">
        <v>3865</v>
      </c>
      <c r="B72" s="2407"/>
      <c r="C72" s="2100"/>
      <c r="D72" s="218" t="s">
        <v>3875</v>
      </c>
      <c r="E72" s="79">
        <v>5.5</v>
      </c>
      <c r="F72" s="79">
        <v>2.9000000000000001E-2</v>
      </c>
      <c r="G72" s="2130"/>
      <c r="H72" s="81" t="s">
        <v>575</v>
      </c>
      <c r="I72" s="782">
        <v>1975</v>
      </c>
      <c r="J72" s="250">
        <v>2205</v>
      </c>
      <c r="K72" s="101"/>
      <c r="N72" s="53"/>
      <c r="P72" s="52"/>
      <c r="Q72" s="52"/>
      <c r="R72" s="52"/>
      <c r="S72" s="52"/>
    </row>
    <row r="73" spans="1:19" ht="15" customHeight="1">
      <c r="A73" s="777" t="s">
        <v>3866</v>
      </c>
      <c r="B73" s="2407"/>
      <c r="C73" s="2100"/>
      <c r="D73" s="218" t="s">
        <v>3876</v>
      </c>
      <c r="E73" s="79">
        <v>6.8</v>
      </c>
      <c r="F73" s="79">
        <v>3.4000000000000002E-2</v>
      </c>
      <c r="G73" s="2130"/>
      <c r="H73" s="81" t="s">
        <v>575</v>
      </c>
      <c r="I73" s="782">
        <v>2330</v>
      </c>
      <c r="J73" s="250">
        <v>2600</v>
      </c>
      <c r="K73" s="101"/>
      <c r="N73" s="53"/>
      <c r="P73" s="52"/>
      <c r="Q73" s="52"/>
      <c r="R73" s="52"/>
      <c r="S73" s="52"/>
    </row>
    <row r="74" spans="1:19" ht="15" customHeight="1">
      <c r="A74" s="777" t="s">
        <v>3867</v>
      </c>
      <c r="B74" s="2407"/>
      <c r="C74" s="2100"/>
      <c r="D74" s="218" t="s">
        <v>3877</v>
      </c>
      <c r="E74" s="79">
        <v>7.7</v>
      </c>
      <c r="F74" s="79">
        <v>3.7999999999999999E-2</v>
      </c>
      <c r="G74" s="2130"/>
      <c r="H74" s="81" t="s">
        <v>575</v>
      </c>
      <c r="I74" s="782">
        <v>2660</v>
      </c>
      <c r="J74" s="250">
        <v>2965</v>
      </c>
      <c r="K74" s="101"/>
      <c r="N74" s="53"/>
      <c r="P74" s="52"/>
      <c r="Q74" s="52"/>
      <c r="R74" s="52"/>
      <c r="S74" s="52"/>
    </row>
    <row r="75" spans="1:19" ht="15" customHeight="1">
      <c r="A75" s="777" t="s">
        <v>3868</v>
      </c>
      <c r="B75" s="2407"/>
      <c r="C75" s="2100"/>
      <c r="D75" s="218" t="s">
        <v>3878</v>
      </c>
      <c r="E75" s="79">
        <v>9</v>
      </c>
      <c r="F75" s="79">
        <v>4.2000000000000003E-2</v>
      </c>
      <c r="G75" s="2130"/>
      <c r="H75" s="81" t="s">
        <v>575</v>
      </c>
      <c r="I75" s="782">
        <v>2975</v>
      </c>
      <c r="J75" s="250">
        <v>3315</v>
      </c>
      <c r="K75" s="101"/>
      <c r="N75" s="53"/>
      <c r="P75" s="52"/>
      <c r="Q75" s="52"/>
      <c r="R75" s="52"/>
      <c r="S75" s="52"/>
    </row>
    <row r="76" spans="1:19" ht="15" customHeight="1">
      <c r="A76" s="777" t="s">
        <v>3869</v>
      </c>
      <c r="B76" s="2407"/>
      <c r="C76" s="2100"/>
      <c r="D76" s="218" t="s">
        <v>3879</v>
      </c>
      <c r="E76" s="79">
        <v>10.5</v>
      </c>
      <c r="F76" s="79">
        <v>4.5999999999999999E-2</v>
      </c>
      <c r="G76" s="2130"/>
      <c r="H76" s="81" t="s">
        <v>575</v>
      </c>
      <c r="I76" s="782">
        <v>3280</v>
      </c>
      <c r="J76" s="250">
        <v>3660</v>
      </c>
      <c r="K76" s="101"/>
      <c r="N76" s="53"/>
      <c r="P76" s="52"/>
      <c r="Q76" s="52"/>
      <c r="R76" s="52"/>
      <c r="S76" s="52"/>
    </row>
    <row r="77" spans="1:19" ht="15" customHeight="1">
      <c r="A77" s="778" t="s">
        <v>3870</v>
      </c>
      <c r="B77" s="2407"/>
      <c r="C77" s="2100"/>
      <c r="D77" s="307" t="s">
        <v>3880</v>
      </c>
      <c r="E77" s="98">
        <v>10.8</v>
      </c>
      <c r="F77" s="98">
        <v>5.0999999999999997E-2</v>
      </c>
      <c r="G77" s="2130"/>
      <c r="H77" s="579" t="s">
        <v>575</v>
      </c>
      <c r="I77" s="785">
        <v>3665</v>
      </c>
      <c r="J77" s="311">
        <v>4085</v>
      </c>
      <c r="K77" s="101"/>
      <c r="N77" s="53"/>
      <c r="P77" s="52"/>
      <c r="Q77" s="52"/>
      <c r="R77" s="52"/>
      <c r="S77" s="52"/>
    </row>
    <row r="78" spans="1:19">
      <c r="A78" s="2402" t="s">
        <v>3882</v>
      </c>
      <c r="B78" s="2402"/>
      <c r="C78" s="2402"/>
      <c r="D78" s="2402"/>
      <c r="E78" s="2402"/>
      <c r="F78" s="2402"/>
      <c r="G78" s="2402"/>
      <c r="H78" s="2402"/>
      <c r="I78" s="2402"/>
      <c r="J78" s="2402"/>
      <c r="K78" s="101"/>
      <c r="P78" s="52"/>
      <c r="Q78" s="52"/>
      <c r="R78" s="52"/>
      <c r="S78" s="52"/>
    </row>
    <row r="79" spans="1:19" ht="12.75" customHeight="1">
      <c r="A79" s="781" t="s">
        <v>3863</v>
      </c>
      <c r="B79" s="2407">
        <v>0.5</v>
      </c>
      <c r="C79" s="2100">
        <v>7035</v>
      </c>
      <c r="D79" s="239" t="s">
        <v>3873</v>
      </c>
      <c r="E79" s="133">
        <v>3.3</v>
      </c>
      <c r="F79" s="133">
        <v>2.1000000000000001E-2</v>
      </c>
      <c r="G79" s="2130" t="s">
        <v>3811</v>
      </c>
      <c r="H79" s="389" t="s">
        <v>575</v>
      </c>
      <c r="I79" s="784">
        <v>1495</v>
      </c>
      <c r="J79" s="297">
        <v>1670</v>
      </c>
      <c r="K79" s="101"/>
      <c r="N79" s="53"/>
      <c r="P79" s="52"/>
      <c r="Q79" s="52"/>
      <c r="R79" s="52"/>
      <c r="S79" s="52"/>
    </row>
    <row r="80" spans="1:19" ht="15" customHeight="1">
      <c r="A80" s="777" t="s">
        <v>3864</v>
      </c>
      <c r="B80" s="2407"/>
      <c r="C80" s="2100"/>
      <c r="D80" s="218" t="s">
        <v>3874</v>
      </c>
      <c r="E80" s="79">
        <v>4</v>
      </c>
      <c r="F80" s="79">
        <v>2.5000000000000001E-2</v>
      </c>
      <c r="G80" s="2130"/>
      <c r="H80" s="81" t="s">
        <v>575</v>
      </c>
      <c r="I80" s="782">
        <v>1890</v>
      </c>
      <c r="J80" s="250">
        <v>2110</v>
      </c>
      <c r="K80" s="101"/>
      <c r="N80" s="53"/>
      <c r="P80" s="52"/>
      <c r="Q80" s="52"/>
      <c r="R80" s="52"/>
      <c r="S80" s="52"/>
    </row>
    <row r="81" spans="1:19" ht="15" customHeight="1">
      <c r="A81" s="777" t="s">
        <v>3865</v>
      </c>
      <c r="B81" s="2407"/>
      <c r="C81" s="2100"/>
      <c r="D81" s="218" t="s">
        <v>3875</v>
      </c>
      <c r="E81" s="79">
        <v>4.8</v>
      </c>
      <c r="F81" s="79">
        <v>2.9000000000000001E-2</v>
      </c>
      <c r="G81" s="2130"/>
      <c r="H81" s="81" t="s">
        <v>575</v>
      </c>
      <c r="I81" s="782">
        <v>2240</v>
      </c>
      <c r="J81" s="250">
        <v>2500</v>
      </c>
      <c r="K81" s="101"/>
      <c r="N81" s="53"/>
      <c r="P81" s="52"/>
      <c r="Q81" s="52"/>
      <c r="R81" s="52"/>
      <c r="S81" s="52"/>
    </row>
    <row r="82" spans="1:19" ht="15" customHeight="1">
      <c r="A82" s="777" t="s">
        <v>3866</v>
      </c>
      <c r="B82" s="2407"/>
      <c r="C82" s="2100"/>
      <c r="D82" s="218" t="s">
        <v>3876</v>
      </c>
      <c r="E82" s="79">
        <v>5.6</v>
      </c>
      <c r="F82" s="79">
        <v>3.4000000000000002E-2</v>
      </c>
      <c r="G82" s="2130"/>
      <c r="H82" s="81" t="s">
        <v>575</v>
      </c>
      <c r="I82" s="782">
        <v>2640</v>
      </c>
      <c r="J82" s="250">
        <v>2945</v>
      </c>
      <c r="K82" s="101"/>
      <c r="N82" s="53"/>
      <c r="P82" s="52"/>
      <c r="Q82" s="52"/>
      <c r="R82" s="52"/>
      <c r="S82" s="52"/>
    </row>
    <row r="83" spans="1:19" ht="15" customHeight="1">
      <c r="A83" s="777" t="s">
        <v>3867</v>
      </c>
      <c r="B83" s="2407"/>
      <c r="C83" s="2100"/>
      <c r="D83" s="218" t="s">
        <v>3877</v>
      </c>
      <c r="E83" s="79">
        <v>6.4</v>
      </c>
      <c r="F83" s="79">
        <v>3.7999999999999999E-2</v>
      </c>
      <c r="G83" s="2130"/>
      <c r="H83" s="81" t="s">
        <v>575</v>
      </c>
      <c r="I83" s="782">
        <v>3040</v>
      </c>
      <c r="J83" s="250">
        <v>3390</v>
      </c>
      <c r="K83" s="101"/>
      <c r="N83" s="53"/>
      <c r="P83" s="52"/>
      <c r="Q83" s="52"/>
      <c r="R83" s="52"/>
      <c r="S83" s="52"/>
    </row>
    <row r="84" spans="1:19" ht="15" customHeight="1">
      <c r="A84" s="777" t="s">
        <v>3868</v>
      </c>
      <c r="B84" s="2407"/>
      <c r="C84" s="2100"/>
      <c r="D84" s="218" t="s">
        <v>3878</v>
      </c>
      <c r="E84" s="79">
        <v>7.2</v>
      </c>
      <c r="F84" s="79">
        <v>4.2000000000000003E-2</v>
      </c>
      <c r="G84" s="2130"/>
      <c r="H84" s="81" t="s">
        <v>575</v>
      </c>
      <c r="I84" s="782">
        <v>3390</v>
      </c>
      <c r="J84" s="250">
        <v>3780</v>
      </c>
      <c r="K84" s="101"/>
      <c r="N84" s="53"/>
      <c r="P84" s="52"/>
      <c r="Q84" s="52"/>
      <c r="R84" s="52"/>
      <c r="S84" s="52"/>
    </row>
    <row r="85" spans="1:19" ht="15" customHeight="1">
      <c r="A85" s="777" t="s">
        <v>3869</v>
      </c>
      <c r="B85" s="2407"/>
      <c r="C85" s="2100"/>
      <c r="D85" s="218" t="s">
        <v>3879</v>
      </c>
      <c r="E85" s="79">
        <v>8.8000000000000007</v>
      </c>
      <c r="F85" s="79">
        <v>4.5999999999999999E-2</v>
      </c>
      <c r="G85" s="2130"/>
      <c r="H85" s="81" t="s">
        <v>575</v>
      </c>
      <c r="I85" s="782">
        <v>3755</v>
      </c>
      <c r="J85" s="250">
        <v>4185</v>
      </c>
      <c r="K85" s="101"/>
      <c r="N85" s="53"/>
      <c r="P85" s="52"/>
      <c r="Q85" s="52"/>
      <c r="R85" s="52"/>
      <c r="S85" s="52"/>
    </row>
    <row r="86" spans="1:19" ht="15" customHeight="1">
      <c r="A86" s="778" t="s">
        <v>3870</v>
      </c>
      <c r="B86" s="2407"/>
      <c r="C86" s="2100"/>
      <c r="D86" s="307" t="s">
        <v>3880</v>
      </c>
      <c r="E86" s="98">
        <v>9.3000000000000007</v>
      </c>
      <c r="F86" s="98">
        <v>5.0999999999999997E-2</v>
      </c>
      <c r="G86" s="2130"/>
      <c r="H86" s="579" t="s">
        <v>575</v>
      </c>
      <c r="I86" s="785">
        <v>4185</v>
      </c>
      <c r="J86" s="311">
        <v>4665</v>
      </c>
      <c r="K86" s="101"/>
      <c r="N86" s="53"/>
      <c r="P86" s="52"/>
      <c r="Q86" s="52"/>
      <c r="R86" s="52"/>
      <c r="S86" s="52"/>
    </row>
    <row r="87" spans="1:19" ht="171" customHeight="1">
      <c r="A87" s="2396" t="s">
        <v>3883</v>
      </c>
      <c r="B87" s="2396"/>
      <c r="C87" s="2396"/>
      <c r="D87" s="2396"/>
      <c r="E87" s="2396"/>
      <c r="F87" s="2396"/>
      <c r="G87" s="2396"/>
      <c r="H87" s="2396"/>
      <c r="I87" s="2396"/>
      <c r="J87" s="2396"/>
      <c r="P87" s="52"/>
      <c r="Q87" s="52"/>
      <c r="R87" s="52"/>
      <c r="S87" s="52"/>
    </row>
    <row r="88" spans="1:19">
      <c r="P88" s="52"/>
      <c r="Q88" s="52"/>
      <c r="R88" s="52"/>
      <c r="S88" s="52"/>
    </row>
    <row r="89" spans="1:19">
      <c r="P89" s="52"/>
      <c r="Q89" s="52"/>
      <c r="R89" s="52"/>
      <c r="S89" s="52"/>
    </row>
    <row r="90" spans="1:19">
      <c r="P90" s="52"/>
      <c r="Q90" s="52"/>
      <c r="R90" s="52"/>
      <c r="S90" s="52"/>
    </row>
    <row r="91" spans="1:19">
      <c r="P91" s="52"/>
      <c r="Q91" s="52"/>
      <c r="R91" s="52"/>
      <c r="S91" s="52"/>
    </row>
    <row r="92" spans="1:19">
      <c r="A92" s="2402" t="s">
        <v>3884</v>
      </c>
      <c r="B92" s="2402"/>
      <c r="C92" s="2402"/>
      <c r="D92" s="2402"/>
      <c r="E92" s="2402"/>
      <c r="F92" s="2402"/>
      <c r="G92" s="2402"/>
      <c r="H92" s="2402"/>
      <c r="I92" s="2402"/>
      <c r="J92" s="2402"/>
      <c r="P92" s="52"/>
      <c r="Q92" s="52"/>
      <c r="R92" s="52"/>
      <c r="S92" s="52"/>
    </row>
    <row r="93" spans="1:19" ht="30" customHeight="1">
      <c r="A93" s="786" t="s">
        <v>3885</v>
      </c>
      <c r="B93" s="2405"/>
      <c r="C93" s="2406">
        <v>7035</v>
      </c>
      <c r="D93" s="787" t="s">
        <v>3886</v>
      </c>
      <c r="E93" s="788">
        <v>2.8</v>
      </c>
      <c r="F93" s="788">
        <v>0.01</v>
      </c>
      <c r="G93" s="2401"/>
      <c r="H93" s="789"/>
      <c r="I93" s="790">
        <v>870</v>
      </c>
      <c r="J93" s="791">
        <v>930</v>
      </c>
      <c r="K93" s="101">
        <f t="shared" ref="K93:K103" si="0">CEILING(1.21*M93,5)</f>
        <v>870</v>
      </c>
      <c r="L93" s="52">
        <f t="shared" ref="L93:L103" si="1">CEILING(1.3*M93, 5)</f>
        <v>930</v>
      </c>
      <c r="M93" s="52">
        <v>715</v>
      </c>
      <c r="N93" s="53">
        <v>45797</v>
      </c>
      <c r="O93" s="386" t="s">
        <v>3887</v>
      </c>
      <c r="P93" s="52">
        <f t="shared" ref="P93:P103" si="2">ROUNDUP(10000/L93,0)</f>
        <v>11</v>
      </c>
      <c r="Q93" s="52">
        <f t="shared" ref="Q93:Q103" si="3">ROUNDUP(200000/L93,0)</f>
        <v>216</v>
      </c>
      <c r="R93" s="52" t="b">
        <f t="shared" ref="R93:R103" si="4">J93=L93</f>
        <v>1</v>
      </c>
      <c r="S93" s="52"/>
    </row>
    <row r="94" spans="1:19" ht="30" customHeight="1">
      <c r="A94" s="786" t="s">
        <v>3888</v>
      </c>
      <c r="B94" s="2405"/>
      <c r="C94" s="2406"/>
      <c r="D94" s="792" t="s">
        <v>3889</v>
      </c>
      <c r="E94" s="199">
        <v>3.4</v>
      </c>
      <c r="F94" s="199">
        <v>1.4999999999999999E-2</v>
      </c>
      <c r="G94" s="2401"/>
      <c r="H94" s="789"/>
      <c r="I94" s="793">
        <v>1250</v>
      </c>
      <c r="J94" s="794">
        <v>1345</v>
      </c>
      <c r="K94" s="101">
        <f t="shared" si="0"/>
        <v>1250</v>
      </c>
      <c r="L94" s="52">
        <f t="shared" si="1"/>
        <v>1345</v>
      </c>
      <c r="M94" s="52">
        <v>1031</v>
      </c>
      <c r="N94" s="53">
        <v>45797</v>
      </c>
      <c r="O94" s="386" t="s">
        <v>3887</v>
      </c>
      <c r="P94" s="52">
        <f t="shared" si="2"/>
        <v>8</v>
      </c>
      <c r="Q94" s="52">
        <f t="shared" si="3"/>
        <v>149</v>
      </c>
      <c r="R94" s="52" t="b">
        <f t="shared" si="4"/>
        <v>1</v>
      </c>
      <c r="S94" s="52"/>
    </row>
    <row r="95" spans="1:19" ht="30" customHeight="1">
      <c r="A95" s="786" t="s">
        <v>3823</v>
      </c>
      <c r="B95" s="2405"/>
      <c r="C95" s="2406"/>
      <c r="D95" s="792" t="s">
        <v>3890</v>
      </c>
      <c r="E95" s="199">
        <v>3.9</v>
      </c>
      <c r="F95" s="199">
        <v>0.02</v>
      </c>
      <c r="G95" s="2401"/>
      <c r="H95" s="789"/>
      <c r="I95" s="793">
        <v>1595</v>
      </c>
      <c r="J95" s="794">
        <v>1715</v>
      </c>
      <c r="K95" s="101">
        <f t="shared" si="0"/>
        <v>1595</v>
      </c>
      <c r="L95" s="52">
        <f t="shared" si="1"/>
        <v>1715</v>
      </c>
      <c r="M95" s="52">
        <v>1318</v>
      </c>
      <c r="N95" s="53">
        <v>45797</v>
      </c>
      <c r="O95" s="386" t="s">
        <v>3887</v>
      </c>
      <c r="P95" s="52">
        <f t="shared" si="2"/>
        <v>6</v>
      </c>
      <c r="Q95" s="52">
        <f t="shared" si="3"/>
        <v>117</v>
      </c>
      <c r="R95" s="52" t="b">
        <f t="shared" si="4"/>
        <v>1</v>
      </c>
      <c r="S95" s="52"/>
    </row>
    <row r="96" spans="1:19" ht="30" customHeight="1">
      <c r="A96" s="786" t="s">
        <v>3825</v>
      </c>
      <c r="B96" s="2405"/>
      <c r="C96" s="2406"/>
      <c r="D96" s="792" t="s">
        <v>3891</v>
      </c>
      <c r="E96" s="199">
        <v>4.4000000000000004</v>
      </c>
      <c r="F96" s="199">
        <v>2.5000000000000001E-2</v>
      </c>
      <c r="G96" s="2401"/>
      <c r="H96" s="789"/>
      <c r="I96" s="793">
        <v>1975</v>
      </c>
      <c r="J96" s="794">
        <v>2120</v>
      </c>
      <c r="K96" s="101">
        <f t="shared" si="0"/>
        <v>1975</v>
      </c>
      <c r="L96" s="52">
        <f t="shared" si="1"/>
        <v>2120</v>
      </c>
      <c r="M96" s="52">
        <v>1629</v>
      </c>
      <c r="N96" s="53">
        <v>45797</v>
      </c>
      <c r="O96" s="386" t="s">
        <v>3887</v>
      </c>
      <c r="P96" s="52">
        <f t="shared" si="2"/>
        <v>5</v>
      </c>
      <c r="Q96" s="52">
        <f t="shared" si="3"/>
        <v>95</v>
      </c>
      <c r="R96" s="52" t="b">
        <f t="shared" si="4"/>
        <v>1</v>
      </c>
      <c r="S96" s="52"/>
    </row>
    <row r="97" spans="1:19" ht="30" customHeight="1">
      <c r="A97" s="786" t="s">
        <v>3827</v>
      </c>
      <c r="B97" s="2405"/>
      <c r="C97" s="2406"/>
      <c r="D97" s="792" t="s">
        <v>3892</v>
      </c>
      <c r="E97" s="199">
        <v>4.9000000000000004</v>
      </c>
      <c r="F97" s="199">
        <v>3.1E-2</v>
      </c>
      <c r="G97" s="2401"/>
      <c r="H97" s="789"/>
      <c r="I97" s="793">
        <v>2350</v>
      </c>
      <c r="J97" s="794">
        <v>2525</v>
      </c>
      <c r="K97" s="101">
        <f t="shared" si="0"/>
        <v>2350</v>
      </c>
      <c r="L97" s="52">
        <f t="shared" si="1"/>
        <v>2525</v>
      </c>
      <c r="M97" s="52">
        <v>1942</v>
      </c>
      <c r="N97" s="53">
        <v>45797</v>
      </c>
      <c r="O97" s="386" t="s">
        <v>3887</v>
      </c>
      <c r="P97" s="52">
        <f t="shared" si="2"/>
        <v>4</v>
      </c>
      <c r="Q97" s="52">
        <f t="shared" si="3"/>
        <v>80</v>
      </c>
      <c r="R97" s="52" t="b">
        <f t="shared" si="4"/>
        <v>1</v>
      </c>
      <c r="S97" s="52"/>
    </row>
    <row r="98" spans="1:19" ht="30" customHeight="1">
      <c r="A98" s="786" t="s">
        <v>3829</v>
      </c>
      <c r="B98" s="2405"/>
      <c r="C98" s="2406"/>
      <c r="D98" s="792" t="s">
        <v>3893</v>
      </c>
      <c r="E98" s="199">
        <v>7.3</v>
      </c>
      <c r="F98" s="199">
        <v>0.03</v>
      </c>
      <c r="G98" s="2401"/>
      <c r="H98" s="789"/>
      <c r="I98" s="793">
        <v>2730</v>
      </c>
      <c r="J98" s="794">
        <v>2935</v>
      </c>
      <c r="K98" s="101">
        <f t="shared" si="0"/>
        <v>2730</v>
      </c>
      <c r="L98" s="52">
        <f t="shared" si="1"/>
        <v>2935</v>
      </c>
      <c r="M98" s="52">
        <v>2256</v>
      </c>
      <c r="N98" s="53">
        <v>45797</v>
      </c>
      <c r="O98" s="386" t="s">
        <v>3887</v>
      </c>
      <c r="P98" s="52">
        <f t="shared" si="2"/>
        <v>4</v>
      </c>
      <c r="Q98" s="52">
        <f t="shared" si="3"/>
        <v>69</v>
      </c>
      <c r="R98" s="52" t="b">
        <f t="shared" si="4"/>
        <v>1</v>
      </c>
      <c r="S98" s="52"/>
    </row>
    <row r="99" spans="1:19" ht="30" customHeight="1">
      <c r="A99" s="786" t="s">
        <v>3831</v>
      </c>
      <c r="B99" s="2405"/>
      <c r="C99" s="2406"/>
      <c r="D99" s="792" t="s">
        <v>3894</v>
      </c>
      <c r="E99" s="199">
        <v>7.8</v>
      </c>
      <c r="F99" s="199">
        <v>0.04</v>
      </c>
      <c r="G99" s="2401"/>
      <c r="H99" s="789"/>
      <c r="I99" s="793">
        <v>3105</v>
      </c>
      <c r="J99" s="794">
        <v>3335</v>
      </c>
      <c r="K99" s="101">
        <f t="shared" si="0"/>
        <v>3105</v>
      </c>
      <c r="L99" s="52">
        <f t="shared" si="1"/>
        <v>3335</v>
      </c>
      <c r="M99" s="52">
        <v>2563</v>
      </c>
      <c r="N99" s="53">
        <v>45797</v>
      </c>
      <c r="O99" s="386" t="s">
        <v>3887</v>
      </c>
      <c r="P99" s="52">
        <f t="shared" si="2"/>
        <v>3</v>
      </c>
      <c r="Q99" s="52">
        <f t="shared" si="3"/>
        <v>60</v>
      </c>
      <c r="R99" s="52" t="b">
        <f t="shared" si="4"/>
        <v>1</v>
      </c>
    </row>
    <row r="100" spans="1:19" ht="35.25" customHeight="1">
      <c r="A100" s="786" t="s">
        <v>3833</v>
      </c>
      <c r="B100" s="2405"/>
      <c r="C100" s="2406"/>
      <c r="D100" s="792" t="s">
        <v>3895</v>
      </c>
      <c r="E100" s="199">
        <v>8.3000000000000007</v>
      </c>
      <c r="F100" s="199">
        <v>4.5999999999999999E-2</v>
      </c>
      <c r="G100" s="2401"/>
      <c r="H100" s="789"/>
      <c r="I100" s="793">
        <v>3480</v>
      </c>
      <c r="J100" s="794">
        <v>3735</v>
      </c>
      <c r="K100" s="101">
        <f t="shared" si="0"/>
        <v>3480</v>
      </c>
      <c r="L100" s="52">
        <f t="shared" si="1"/>
        <v>3735</v>
      </c>
      <c r="M100" s="52">
        <v>2872</v>
      </c>
      <c r="N100" s="53">
        <v>45797</v>
      </c>
      <c r="O100" s="386" t="s">
        <v>3887</v>
      </c>
      <c r="P100" s="52">
        <f t="shared" si="2"/>
        <v>3</v>
      </c>
      <c r="Q100" s="52">
        <f t="shared" si="3"/>
        <v>54</v>
      </c>
      <c r="R100" s="52" t="b">
        <f t="shared" si="4"/>
        <v>1</v>
      </c>
    </row>
    <row r="101" spans="1:19" ht="35.25" customHeight="1">
      <c r="A101" s="786" t="s">
        <v>3835</v>
      </c>
      <c r="B101" s="2405"/>
      <c r="C101" s="2406"/>
      <c r="D101" s="792" t="s">
        <v>3896</v>
      </c>
      <c r="E101" s="199">
        <v>8.8000000000000007</v>
      </c>
      <c r="F101" s="199">
        <v>0.05</v>
      </c>
      <c r="G101" s="2401"/>
      <c r="H101" s="789"/>
      <c r="I101" s="793">
        <v>3850</v>
      </c>
      <c r="J101" s="794">
        <v>4135</v>
      </c>
      <c r="K101" s="101">
        <f t="shared" si="0"/>
        <v>3850</v>
      </c>
      <c r="L101" s="52">
        <f t="shared" si="1"/>
        <v>4135</v>
      </c>
      <c r="M101" s="52">
        <v>3178</v>
      </c>
      <c r="N101" s="53">
        <v>45797</v>
      </c>
      <c r="O101" s="386" t="s">
        <v>3887</v>
      </c>
      <c r="P101" s="52">
        <f t="shared" si="2"/>
        <v>3</v>
      </c>
      <c r="Q101" s="52">
        <f t="shared" si="3"/>
        <v>49</v>
      </c>
      <c r="R101" s="52" t="b">
        <f t="shared" si="4"/>
        <v>1</v>
      </c>
    </row>
    <row r="102" spans="1:19" ht="35.25" customHeight="1">
      <c r="A102" s="786" t="s">
        <v>3897</v>
      </c>
      <c r="B102" s="2405"/>
      <c r="C102" s="2406"/>
      <c r="D102" s="792" t="s">
        <v>3898</v>
      </c>
      <c r="E102" s="199">
        <v>9.3000000000000007</v>
      </c>
      <c r="F102" s="199">
        <v>5.6000000000000001E-2</v>
      </c>
      <c r="G102" s="2401"/>
      <c r="H102" s="789"/>
      <c r="I102" s="793">
        <v>4225</v>
      </c>
      <c r="J102" s="794">
        <v>4540</v>
      </c>
      <c r="K102" s="101">
        <f t="shared" si="0"/>
        <v>4225</v>
      </c>
      <c r="L102" s="52">
        <f t="shared" si="1"/>
        <v>4540</v>
      </c>
      <c r="M102" s="52">
        <v>3490</v>
      </c>
      <c r="N102" s="53">
        <v>45797</v>
      </c>
      <c r="O102" s="386" t="s">
        <v>3887</v>
      </c>
      <c r="P102" s="52">
        <f t="shared" si="2"/>
        <v>3</v>
      </c>
      <c r="Q102" s="52">
        <f t="shared" si="3"/>
        <v>45</v>
      </c>
      <c r="R102" s="52" t="b">
        <f t="shared" si="4"/>
        <v>1</v>
      </c>
    </row>
    <row r="103" spans="1:19" ht="35.25" customHeight="1">
      <c r="A103" s="786" t="s">
        <v>3899</v>
      </c>
      <c r="B103" s="2405"/>
      <c r="C103" s="2406"/>
      <c r="D103" s="795" t="s">
        <v>3900</v>
      </c>
      <c r="E103" s="796">
        <v>9.8000000000000007</v>
      </c>
      <c r="F103" s="796">
        <v>5.8000000000000003E-2</v>
      </c>
      <c r="G103" s="2401"/>
      <c r="H103" s="789"/>
      <c r="I103" s="797">
        <v>4445</v>
      </c>
      <c r="J103" s="798">
        <v>4775</v>
      </c>
      <c r="K103" s="101">
        <f t="shared" si="0"/>
        <v>4445</v>
      </c>
      <c r="L103" s="52">
        <f t="shared" si="1"/>
        <v>4775</v>
      </c>
      <c r="M103" s="52">
        <v>3672</v>
      </c>
      <c r="N103" s="53">
        <v>45797</v>
      </c>
      <c r="O103" s="386" t="s">
        <v>3887</v>
      </c>
      <c r="P103" s="52">
        <f t="shared" si="2"/>
        <v>3</v>
      </c>
      <c r="Q103" s="52">
        <f t="shared" si="3"/>
        <v>42</v>
      </c>
      <c r="R103" s="52" t="b">
        <f t="shared" si="4"/>
        <v>1</v>
      </c>
    </row>
    <row r="104" spans="1:19">
      <c r="A104" s="2402" t="s">
        <v>3901</v>
      </c>
      <c r="B104" s="2402"/>
      <c r="C104" s="2402"/>
      <c r="D104" s="2402"/>
      <c r="E104" s="2402"/>
      <c r="F104" s="2402"/>
      <c r="G104" s="2402"/>
      <c r="H104" s="2402"/>
      <c r="I104" s="2402"/>
      <c r="J104" s="2402"/>
      <c r="P104" s="52"/>
      <c r="Q104" s="52"/>
      <c r="R104" s="52"/>
      <c r="S104" s="52"/>
    </row>
    <row r="105" spans="1:19" ht="33.950000000000003" customHeight="1">
      <c r="A105" s="786" t="s">
        <v>3902</v>
      </c>
      <c r="B105" s="2405"/>
      <c r="C105" s="2406">
        <v>7035</v>
      </c>
      <c r="D105" s="787" t="s">
        <v>3903</v>
      </c>
      <c r="E105" s="788">
        <v>2.2999999999999998</v>
      </c>
      <c r="F105" s="799"/>
      <c r="G105" s="2401"/>
      <c r="H105" s="789"/>
      <c r="I105" s="790">
        <v>870</v>
      </c>
      <c r="J105" s="791">
        <v>930</v>
      </c>
      <c r="K105" s="101">
        <f t="shared" ref="K105:K113" si="5">CEILING(1.21*M105, 5)</f>
        <v>870</v>
      </c>
      <c r="L105" s="52">
        <f t="shared" ref="L105:L113" si="6">CEILING(1.3*M105, 5)</f>
        <v>930</v>
      </c>
      <c r="M105" s="52">
        <v>715</v>
      </c>
      <c r="N105" s="53">
        <v>45797</v>
      </c>
      <c r="O105" s="386" t="s">
        <v>3887</v>
      </c>
      <c r="P105" s="52">
        <f t="shared" ref="P105:P113" si="7">ROUNDUP(10000/L105, 0)</f>
        <v>11</v>
      </c>
      <c r="Q105" s="52">
        <f t="shared" ref="Q105:Q113" si="8">ROUNDUP(200000/L105, 0)</f>
        <v>216</v>
      </c>
      <c r="R105" s="52" t="b">
        <f t="shared" ref="R105:R113" si="9">J105=L105</f>
        <v>1</v>
      </c>
      <c r="S105" s="52"/>
    </row>
    <row r="106" spans="1:19" ht="33.950000000000003" customHeight="1">
      <c r="A106" s="786" t="s">
        <v>3904</v>
      </c>
      <c r="B106" s="2405"/>
      <c r="C106" s="2406"/>
      <c r="D106" s="792" t="s">
        <v>3905</v>
      </c>
      <c r="E106" s="199">
        <v>2.6</v>
      </c>
      <c r="F106" s="199"/>
      <c r="G106" s="2401"/>
      <c r="H106" s="789"/>
      <c r="I106" s="793">
        <v>1250</v>
      </c>
      <c r="J106" s="794">
        <v>1345</v>
      </c>
      <c r="K106" s="101">
        <f t="shared" si="5"/>
        <v>1250</v>
      </c>
      <c r="L106" s="52">
        <f t="shared" si="6"/>
        <v>1345</v>
      </c>
      <c r="M106" s="52">
        <v>1031</v>
      </c>
      <c r="N106" s="53">
        <v>45797</v>
      </c>
      <c r="O106" s="386" t="s">
        <v>3887</v>
      </c>
      <c r="P106" s="52">
        <f t="shared" si="7"/>
        <v>8</v>
      </c>
      <c r="Q106" s="52">
        <f t="shared" si="8"/>
        <v>149</v>
      </c>
      <c r="R106" s="52" t="b">
        <f t="shared" si="9"/>
        <v>1</v>
      </c>
      <c r="S106" s="52"/>
    </row>
    <row r="107" spans="1:19" ht="33.950000000000003" customHeight="1">
      <c r="A107" s="786" t="s">
        <v>3906</v>
      </c>
      <c r="B107" s="2405"/>
      <c r="C107" s="2406"/>
      <c r="D107" s="792" t="s">
        <v>3907</v>
      </c>
      <c r="E107" s="199">
        <v>3</v>
      </c>
      <c r="F107" s="199"/>
      <c r="G107" s="2401"/>
      <c r="H107" s="789"/>
      <c r="I107" s="793">
        <v>1595</v>
      </c>
      <c r="J107" s="794">
        <v>1715</v>
      </c>
      <c r="K107" s="101">
        <f t="shared" si="5"/>
        <v>1595</v>
      </c>
      <c r="L107" s="52">
        <f t="shared" si="6"/>
        <v>1715</v>
      </c>
      <c r="M107" s="52">
        <v>1318</v>
      </c>
      <c r="N107" s="53">
        <v>45797</v>
      </c>
      <c r="O107" s="386" t="s">
        <v>3887</v>
      </c>
      <c r="P107" s="52">
        <f t="shared" si="7"/>
        <v>6</v>
      </c>
      <c r="Q107" s="52">
        <f t="shared" si="8"/>
        <v>117</v>
      </c>
      <c r="R107" s="52" t="b">
        <f t="shared" si="9"/>
        <v>1</v>
      </c>
      <c r="S107" s="52"/>
    </row>
    <row r="108" spans="1:19" ht="33.950000000000003" customHeight="1">
      <c r="A108" s="786" t="s">
        <v>3908</v>
      </c>
      <c r="B108" s="2405"/>
      <c r="C108" s="2406"/>
      <c r="D108" s="792" t="s">
        <v>3909</v>
      </c>
      <c r="E108" s="199">
        <v>3.7</v>
      </c>
      <c r="F108" s="199"/>
      <c r="G108" s="2401"/>
      <c r="H108" s="789"/>
      <c r="I108" s="793">
        <v>1975</v>
      </c>
      <c r="J108" s="794">
        <v>2120</v>
      </c>
      <c r="K108" s="101">
        <f t="shared" si="5"/>
        <v>1975</v>
      </c>
      <c r="L108" s="52">
        <f t="shared" si="6"/>
        <v>2120</v>
      </c>
      <c r="M108" s="52">
        <v>1629</v>
      </c>
      <c r="N108" s="53">
        <v>45797</v>
      </c>
      <c r="O108" s="386" t="s">
        <v>3887</v>
      </c>
      <c r="P108" s="52">
        <f t="shared" si="7"/>
        <v>5</v>
      </c>
      <c r="Q108" s="52">
        <f t="shared" si="8"/>
        <v>95</v>
      </c>
      <c r="R108" s="52" t="b">
        <f t="shared" si="9"/>
        <v>1</v>
      </c>
      <c r="S108" s="52"/>
    </row>
    <row r="109" spans="1:19" ht="33.950000000000003" customHeight="1">
      <c r="A109" s="786" t="s">
        <v>3910</v>
      </c>
      <c r="B109" s="2405"/>
      <c r="C109" s="2406"/>
      <c r="D109" s="792" t="s">
        <v>3911</v>
      </c>
      <c r="E109" s="199">
        <v>4.4000000000000004</v>
      </c>
      <c r="F109" s="199"/>
      <c r="G109" s="2401"/>
      <c r="H109" s="789"/>
      <c r="I109" s="793">
        <v>2350</v>
      </c>
      <c r="J109" s="794">
        <v>2525</v>
      </c>
      <c r="K109" s="101">
        <f t="shared" si="5"/>
        <v>2350</v>
      </c>
      <c r="L109" s="52">
        <f t="shared" si="6"/>
        <v>2525</v>
      </c>
      <c r="M109" s="52">
        <v>1942</v>
      </c>
      <c r="N109" s="53">
        <v>45797</v>
      </c>
      <c r="O109" s="386" t="s">
        <v>3887</v>
      </c>
      <c r="P109" s="52">
        <f t="shared" si="7"/>
        <v>4</v>
      </c>
      <c r="Q109" s="52">
        <f t="shared" si="8"/>
        <v>80</v>
      </c>
      <c r="R109" s="52" t="b">
        <f t="shared" si="9"/>
        <v>1</v>
      </c>
      <c r="S109" s="52"/>
    </row>
    <row r="110" spans="1:19" ht="33.950000000000003" customHeight="1">
      <c r="A110" s="786" t="s">
        <v>3912</v>
      </c>
      <c r="B110" s="2405"/>
      <c r="C110" s="2406"/>
      <c r="D110" s="792" t="s">
        <v>3913</v>
      </c>
      <c r="E110" s="199">
        <v>5.0999999999999996</v>
      </c>
      <c r="F110" s="199"/>
      <c r="G110" s="2401"/>
      <c r="H110" s="789"/>
      <c r="I110" s="793">
        <v>2730</v>
      </c>
      <c r="J110" s="794">
        <v>2935</v>
      </c>
      <c r="K110" s="101">
        <f t="shared" si="5"/>
        <v>2730</v>
      </c>
      <c r="L110" s="52">
        <f t="shared" si="6"/>
        <v>2935</v>
      </c>
      <c r="M110" s="52">
        <v>2256</v>
      </c>
      <c r="N110" s="53">
        <v>45797</v>
      </c>
      <c r="O110" s="386" t="s">
        <v>3887</v>
      </c>
      <c r="P110" s="52">
        <f t="shared" si="7"/>
        <v>4</v>
      </c>
      <c r="Q110" s="52">
        <f t="shared" si="8"/>
        <v>69</v>
      </c>
      <c r="R110" s="52" t="b">
        <f t="shared" si="9"/>
        <v>1</v>
      </c>
      <c r="S110" s="52"/>
    </row>
    <row r="111" spans="1:19" ht="33.950000000000003" customHeight="1">
      <c r="A111" s="786" t="s">
        <v>3914</v>
      </c>
      <c r="B111" s="2405"/>
      <c r="C111" s="2406"/>
      <c r="D111" s="792" t="s">
        <v>3915</v>
      </c>
      <c r="E111" s="199">
        <v>5.8</v>
      </c>
      <c r="F111" s="199"/>
      <c r="G111" s="2401"/>
      <c r="H111" s="789"/>
      <c r="I111" s="793">
        <v>3105</v>
      </c>
      <c r="J111" s="794">
        <v>3335</v>
      </c>
      <c r="K111" s="101">
        <f t="shared" si="5"/>
        <v>3105</v>
      </c>
      <c r="L111" s="52">
        <f t="shared" si="6"/>
        <v>3335</v>
      </c>
      <c r="M111" s="52">
        <v>2563</v>
      </c>
      <c r="N111" s="53">
        <v>45797</v>
      </c>
      <c r="O111" s="386" t="s">
        <v>3887</v>
      </c>
      <c r="P111" s="52">
        <f t="shared" si="7"/>
        <v>3</v>
      </c>
      <c r="Q111" s="52">
        <f t="shared" si="8"/>
        <v>60</v>
      </c>
      <c r="R111" s="52" t="b">
        <f t="shared" si="9"/>
        <v>1</v>
      </c>
    </row>
    <row r="112" spans="1:19" ht="33.950000000000003" customHeight="1">
      <c r="A112" s="786" t="s">
        <v>3916</v>
      </c>
      <c r="B112" s="2405"/>
      <c r="C112" s="2406"/>
      <c r="D112" s="792" t="s">
        <v>3917</v>
      </c>
      <c r="E112" s="199">
        <v>6.5</v>
      </c>
      <c r="F112" s="199"/>
      <c r="G112" s="2401"/>
      <c r="H112" s="789"/>
      <c r="I112" s="793">
        <v>3480</v>
      </c>
      <c r="J112" s="794">
        <v>3735</v>
      </c>
      <c r="K112" s="101">
        <f t="shared" si="5"/>
        <v>3480</v>
      </c>
      <c r="L112" s="52">
        <f t="shared" si="6"/>
        <v>3735</v>
      </c>
      <c r="M112" s="52">
        <v>2872</v>
      </c>
      <c r="N112" s="53">
        <v>45797</v>
      </c>
      <c r="O112" s="386" t="s">
        <v>3887</v>
      </c>
      <c r="P112" s="52">
        <f t="shared" si="7"/>
        <v>3</v>
      </c>
      <c r="Q112" s="52">
        <f t="shared" si="8"/>
        <v>54</v>
      </c>
      <c r="R112" s="52" t="b">
        <f t="shared" si="9"/>
        <v>1</v>
      </c>
    </row>
    <row r="113" spans="1:19" ht="33.950000000000003" customHeight="1">
      <c r="A113" s="786" t="s">
        <v>3918</v>
      </c>
      <c r="B113" s="2405"/>
      <c r="C113" s="2406"/>
      <c r="D113" s="792" t="s">
        <v>3919</v>
      </c>
      <c r="E113" s="199">
        <v>7.2</v>
      </c>
      <c r="F113" s="199"/>
      <c r="G113" s="2401"/>
      <c r="H113" s="789"/>
      <c r="I113" s="793">
        <v>3850</v>
      </c>
      <c r="J113" s="794">
        <v>4135</v>
      </c>
      <c r="K113" s="101">
        <f t="shared" si="5"/>
        <v>3850</v>
      </c>
      <c r="L113" s="52">
        <f t="shared" si="6"/>
        <v>4135</v>
      </c>
      <c r="M113" s="52">
        <v>3178</v>
      </c>
      <c r="N113" s="53">
        <v>45797</v>
      </c>
      <c r="O113" s="386" t="s">
        <v>3887</v>
      </c>
      <c r="P113" s="52">
        <f t="shared" si="7"/>
        <v>3</v>
      </c>
      <c r="Q113" s="52">
        <f t="shared" si="8"/>
        <v>49</v>
      </c>
      <c r="R113" s="52" t="b">
        <f t="shared" si="9"/>
        <v>1</v>
      </c>
    </row>
    <row r="114" spans="1:19">
      <c r="A114" s="2402" t="s">
        <v>3920</v>
      </c>
      <c r="B114" s="2402"/>
      <c r="C114" s="2402"/>
      <c r="D114" s="2402"/>
      <c r="E114" s="2402"/>
      <c r="F114" s="2402"/>
      <c r="G114" s="2402"/>
      <c r="H114" s="2402"/>
      <c r="I114" s="2402"/>
      <c r="J114" s="2402"/>
      <c r="P114" s="52"/>
      <c r="Q114" s="52"/>
      <c r="R114" s="52"/>
      <c r="S114" s="52"/>
    </row>
    <row r="115" spans="1:19" ht="21.95" customHeight="1">
      <c r="A115" s="786" t="s">
        <v>3921</v>
      </c>
      <c r="B115" s="2405">
        <v>0.5</v>
      </c>
      <c r="C115" s="2406">
        <v>7035</v>
      </c>
      <c r="D115" s="787" t="s">
        <v>3922</v>
      </c>
      <c r="E115" s="788">
        <v>1.4</v>
      </c>
      <c r="F115" s="788"/>
      <c r="G115" s="2401"/>
      <c r="H115" s="789"/>
      <c r="I115" s="790">
        <v>870</v>
      </c>
      <c r="J115" s="791">
        <v>930</v>
      </c>
      <c r="K115" s="101">
        <f t="shared" ref="K115:K124" si="10">CEILING(1.21*M115, 5)</f>
        <v>870</v>
      </c>
      <c r="L115" s="52">
        <f t="shared" ref="L115:L124" si="11">CEILING(1.3*M115, 5)</f>
        <v>930</v>
      </c>
      <c r="M115" s="52">
        <v>715</v>
      </c>
      <c r="N115" s="53">
        <v>45797</v>
      </c>
      <c r="O115" s="386" t="s">
        <v>3887</v>
      </c>
      <c r="P115" s="52">
        <f t="shared" ref="P115:P124" si="12">ROUNDUP(10000/L115, 0)</f>
        <v>11</v>
      </c>
      <c r="Q115" s="52">
        <f t="shared" ref="Q115:Q124" si="13">ROUNDUP(200000/L115, 0)</f>
        <v>216</v>
      </c>
      <c r="R115" s="52" t="b">
        <f t="shared" ref="R115:R124" si="14">J115=L115</f>
        <v>1</v>
      </c>
      <c r="S115" s="52"/>
    </row>
    <row r="116" spans="1:19" ht="21.95" customHeight="1">
      <c r="A116" s="800" t="s">
        <v>3923</v>
      </c>
      <c r="B116" s="2405"/>
      <c r="C116" s="2406"/>
      <c r="D116" s="792" t="s">
        <v>3924</v>
      </c>
      <c r="E116" s="199">
        <v>2.1</v>
      </c>
      <c r="F116" s="199"/>
      <c r="G116" s="2401"/>
      <c r="H116" s="789"/>
      <c r="I116" s="793">
        <v>1250</v>
      </c>
      <c r="J116" s="794">
        <v>1345</v>
      </c>
      <c r="K116" s="101">
        <f t="shared" si="10"/>
        <v>1250</v>
      </c>
      <c r="L116" s="52">
        <f t="shared" si="11"/>
        <v>1345</v>
      </c>
      <c r="M116" s="52">
        <v>1031</v>
      </c>
      <c r="N116" s="53">
        <v>45797</v>
      </c>
      <c r="O116" s="386" t="s">
        <v>3887</v>
      </c>
      <c r="P116" s="52">
        <f t="shared" si="12"/>
        <v>8</v>
      </c>
      <c r="Q116" s="52">
        <f t="shared" si="13"/>
        <v>149</v>
      </c>
      <c r="R116" s="52" t="b">
        <f t="shared" si="14"/>
        <v>1</v>
      </c>
      <c r="S116" s="52"/>
    </row>
    <row r="117" spans="1:19" ht="21.95" customHeight="1">
      <c r="A117" s="800" t="s">
        <v>3925</v>
      </c>
      <c r="B117" s="2405"/>
      <c r="C117" s="2406"/>
      <c r="D117" s="792" t="s">
        <v>3926</v>
      </c>
      <c r="E117" s="199">
        <v>2.8</v>
      </c>
      <c r="F117" s="199"/>
      <c r="G117" s="2401"/>
      <c r="H117" s="789"/>
      <c r="I117" s="793">
        <v>1595</v>
      </c>
      <c r="J117" s="794">
        <v>1715</v>
      </c>
      <c r="K117" s="101">
        <f t="shared" si="10"/>
        <v>1595</v>
      </c>
      <c r="L117" s="52">
        <f t="shared" si="11"/>
        <v>1715</v>
      </c>
      <c r="M117" s="52">
        <v>1318</v>
      </c>
      <c r="N117" s="53">
        <v>45797</v>
      </c>
      <c r="O117" s="386" t="s">
        <v>3887</v>
      </c>
      <c r="P117" s="52">
        <f t="shared" si="12"/>
        <v>6</v>
      </c>
      <c r="Q117" s="52">
        <f t="shared" si="13"/>
        <v>117</v>
      </c>
      <c r="R117" s="52" t="b">
        <f t="shared" si="14"/>
        <v>1</v>
      </c>
      <c r="S117" s="52"/>
    </row>
    <row r="118" spans="1:19" ht="21.95" customHeight="1">
      <c r="A118" s="786" t="s">
        <v>3927</v>
      </c>
      <c r="B118" s="2405"/>
      <c r="C118" s="2406"/>
      <c r="D118" s="792" t="s">
        <v>3928</v>
      </c>
      <c r="E118" s="199">
        <v>4.4000000000000004</v>
      </c>
      <c r="F118" s="199"/>
      <c r="G118" s="2401"/>
      <c r="H118" s="789"/>
      <c r="I118" s="793">
        <v>1975</v>
      </c>
      <c r="J118" s="794">
        <v>2120</v>
      </c>
      <c r="K118" s="101">
        <f t="shared" si="10"/>
        <v>1975</v>
      </c>
      <c r="L118" s="52">
        <f t="shared" si="11"/>
        <v>2120</v>
      </c>
      <c r="M118" s="52">
        <v>1629</v>
      </c>
      <c r="N118" s="53">
        <v>45797</v>
      </c>
      <c r="O118" s="386" t="s">
        <v>3887</v>
      </c>
      <c r="P118" s="52">
        <f t="shared" si="12"/>
        <v>5</v>
      </c>
      <c r="Q118" s="52">
        <f t="shared" si="13"/>
        <v>95</v>
      </c>
      <c r="R118" s="52" t="b">
        <f t="shared" si="14"/>
        <v>1</v>
      </c>
      <c r="S118" s="52"/>
    </row>
    <row r="119" spans="1:19" ht="21.95" customHeight="1">
      <c r="A119" s="800" t="s">
        <v>3929</v>
      </c>
      <c r="B119" s="2405"/>
      <c r="C119" s="2406"/>
      <c r="D119" s="792" t="s">
        <v>3930</v>
      </c>
      <c r="E119" s="199">
        <v>4.2</v>
      </c>
      <c r="F119" s="199"/>
      <c r="G119" s="2401"/>
      <c r="H119" s="789"/>
      <c r="I119" s="793">
        <v>2350</v>
      </c>
      <c r="J119" s="794">
        <v>2525</v>
      </c>
      <c r="K119" s="101">
        <f t="shared" si="10"/>
        <v>2350</v>
      </c>
      <c r="L119" s="52">
        <f t="shared" si="11"/>
        <v>2525</v>
      </c>
      <c r="M119" s="52">
        <v>1942</v>
      </c>
      <c r="N119" s="53">
        <v>45797</v>
      </c>
      <c r="O119" s="386" t="s">
        <v>3887</v>
      </c>
      <c r="P119" s="52">
        <f t="shared" si="12"/>
        <v>4</v>
      </c>
      <c r="Q119" s="52">
        <f t="shared" si="13"/>
        <v>80</v>
      </c>
      <c r="R119" s="52" t="b">
        <f t="shared" si="14"/>
        <v>1</v>
      </c>
      <c r="S119" s="52"/>
    </row>
    <row r="120" spans="1:19" ht="21.95" customHeight="1">
      <c r="A120" s="800" t="s">
        <v>3931</v>
      </c>
      <c r="B120" s="2405"/>
      <c r="C120" s="2406"/>
      <c r="D120" s="792" t="s">
        <v>3932</v>
      </c>
      <c r="E120" s="199">
        <v>4.9000000000000004</v>
      </c>
      <c r="F120" s="199"/>
      <c r="G120" s="2401"/>
      <c r="H120" s="789"/>
      <c r="I120" s="793">
        <v>2730</v>
      </c>
      <c r="J120" s="794">
        <v>2935</v>
      </c>
      <c r="K120" s="101">
        <f t="shared" si="10"/>
        <v>2730</v>
      </c>
      <c r="L120" s="52">
        <f t="shared" si="11"/>
        <v>2935</v>
      </c>
      <c r="M120" s="52">
        <v>2256</v>
      </c>
      <c r="N120" s="53">
        <v>45797</v>
      </c>
      <c r="O120" s="386" t="s">
        <v>3887</v>
      </c>
      <c r="P120" s="52">
        <f t="shared" si="12"/>
        <v>4</v>
      </c>
      <c r="Q120" s="52">
        <f t="shared" si="13"/>
        <v>69</v>
      </c>
      <c r="R120" s="52" t="b">
        <f t="shared" si="14"/>
        <v>1</v>
      </c>
      <c r="S120" s="52"/>
    </row>
    <row r="121" spans="1:19" ht="21.95" customHeight="1">
      <c r="A121" s="786" t="s">
        <v>3933</v>
      </c>
      <c r="B121" s="2405"/>
      <c r="C121" s="2406"/>
      <c r="D121" s="792" t="s">
        <v>3934</v>
      </c>
      <c r="E121" s="199">
        <v>5.6</v>
      </c>
      <c r="F121" s="199"/>
      <c r="G121" s="2401"/>
      <c r="H121" s="789"/>
      <c r="I121" s="793">
        <v>3105</v>
      </c>
      <c r="J121" s="794">
        <v>3335</v>
      </c>
      <c r="K121" s="101">
        <f t="shared" si="10"/>
        <v>3105</v>
      </c>
      <c r="L121" s="52">
        <f t="shared" si="11"/>
        <v>3335</v>
      </c>
      <c r="M121" s="52">
        <v>2563</v>
      </c>
      <c r="N121" s="53">
        <v>45797</v>
      </c>
      <c r="O121" s="386" t="s">
        <v>3887</v>
      </c>
      <c r="P121" s="52">
        <f t="shared" si="12"/>
        <v>3</v>
      </c>
      <c r="Q121" s="52">
        <f t="shared" si="13"/>
        <v>60</v>
      </c>
      <c r="R121" s="52" t="b">
        <f t="shared" si="14"/>
        <v>1</v>
      </c>
    </row>
    <row r="122" spans="1:19" ht="21.95" customHeight="1">
      <c r="A122" s="800" t="s">
        <v>3935</v>
      </c>
      <c r="B122" s="2405"/>
      <c r="C122" s="2406"/>
      <c r="D122" s="792" t="s">
        <v>3936</v>
      </c>
      <c r="E122" s="199">
        <v>6.3</v>
      </c>
      <c r="F122" s="199"/>
      <c r="G122" s="2401"/>
      <c r="H122" s="789"/>
      <c r="I122" s="793">
        <v>3480</v>
      </c>
      <c r="J122" s="794">
        <v>3735</v>
      </c>
      <c r="K122" s="101">
        <f t="shared" si="10"/>
        <v>3480</v>
      </c>
      <c r="L122" s="52">
        <f t="shared" si="11"/>
        <v>3735</v>
      </c>
      <c r="M122" s="52">
        <v>2872</v>
      </c>
      <c r="N122" s="53">
        <v>45797</v>
      </c>
      <c r="O122" s="386" t="s">
        <v>3887</v>
      </c>
      <c r="P122" s="52">
        <f t="shared" si="12"/>
        <v>3</v>
      </c>
      <c r="Q122" s="52">
        <f t="shared" si="13"/>
        <v>54</v>
      </c>
      <c r="R122" s="52" t="b">
        <f t="shared" si="14"/>
        <v>1</v>
      </c>
    </row>
    <row r="123" spans="1:19" ht="21.95" customHeight="1">
      <c r="A123" s="800" t="s">
        <v>3937</v>
      </c>
      <c r="B123" s="2405"/>
      <c r="C123" s="2406"/>
      <c r="D123" s="792" t="s">
        <v>3938</v>
      </c>
      <c r="E123" s="199">
        <v>7</v>
      </c>
      <c r="F123" s="199"/>
      <c r="G123" s="2401"/>
      <c r="H123" s="789"/>
      <c r="I123" s="793">
        <v>3850</v>
      </c>
      <c r="J123" s="794">
        <v>4135</v>
      </c>
      <c r="K123" s="101">
        <f t="shared" si="10"/>
        <v>3850</v>
      </c>
      <c r="L123" s="52">
        <f t="shared" si="11"/>
        <v>4135</v>
      </c>
      <c r="M123" s="52">
        <v>3178</v>
      </c>
      <c r="N123" s="53">
        <v>45797</v>
      </c>
      <c r="O123" s="386" t="s">
        <v>3887</v>
      </c>
      <c r="P123" s="52">
        <f t="shared" si="12"/>
        <v>3</v>
      </c>
      <c r="Q123" s="52">
        <f t="shared" si="13"/>
        <v>49</v>
      </c>
      <c r="R123" s="52" t="b">
        <f t="shared" si="14"/>
        <v>1</v>
      </c>
    </row>
    <row r="124" spans="1:19" ht="21.95" customHeight="1">
      <c r="A124" s="786" t="s">
        <v>3939</v>
      </c>
      <c r="B124" s="2405"/>
      <c r="C124" s="2406"/>
      <c r="D124" s="792" t="s">
        <v>3940</v>
      </c>
      <c r="E124" s="199">
        <v>7.7</v>
      </c>
      <c r="F124" s="199"/>
      <c r="G124" s="2401"/>
      <c r="H124" s="789"/>
      <c r="I124" s="793">
        <v>4225</v>
      </c>
      <c r="J124" s="794">
        <v>4540</v>
      </c>
      <c r="K124" s="101">
        <f t="shared" si="10"/>
        <v>4225</v>
      </c>
      <c r="L124" s="52">
        <f t="shared" si="11"/>
        <v>4540</v>
      </c>
      <c r="M124" s="52">
        <v>3490</v>
      </c>
      <c r="N124" s="53">
        <v>45797</v>
      </c>
      <c r="O124" s="386" t="s">
        <v>3887</v>
      </c>
      <c r="P124" s="52">
        <f t="shared" si="12"/>
        <v>3</v>
      </c>
      <c r="Q124" s="52">
        <f t="shared" si="13"/>
        <v>45</v>
      </c>
      <c r="R124" s="52" t="b">
        <f t="shared" si="14"/>
        <v>1</v>
      </c>
    </row>
    <row r="125" spans="1:19">
      <c r="A125" s="2402" t="s">
        <v>3941</v>
      </c>
      <c r="B125" s="2402"/>
      <c r="C125" s="2402"/>
      <c r="D125" s="2402"/>
      <c r="E125" s="2402"/>
      <c r="F125" s="2402"/>
      <c r="G125" s="2402"/>
      <c r="H125" s="2402"/>
      <c r="I125" s="2402"/>
      <c r="J125" s="2402"/>
      <c r="P125" s="52"/>
      <c r="Q125" s="52"/>
      <c r="R125" s="52"/>
      <c r="S125" s="52"/>
    </row>
    <row r="126" spans="1:19">
      <c r="A126" s="801" t="s">
        <v>3942</v>
      </c>
      <c r="B126" s="2399">
        <v>0.5</v>
      </c>
      <c r="C126" s="2400">
        <v>7035</v>
      </c>
      <c r="D126" s="802" t="s">
        <v>3943</v>
      </c>
      <c r="E126" s="799"/>
      <c r="F126" s="799"/>
      <c r="G126" s="2401"/>
      <c r="H126" s="789"/>
      <c r="I126" s="803">
        <v>870</v>
      </c>
      <c r="J126" s="804">
        <v>930</v>
      </c>
      <c r="K126" s="101">
        <f t="shared" ref="K126:K134" si="15">CEILING(1.21*M126, 5)</f>
        <v>870</v>
      </c>
      <c r="L126" s="52">
        <f t="shared" ref="L126:L134" si="16">CEILING(1.3*M126, 5)</f>
        <v>930</v>
      </c>
      <c r="M126" s="52">
        <v>715</v>
      </c>
      <c r="N126" s="53">
        <v>45797</v>
      </c>
      <c r="O126" s="386" t="s">
        <v>3887</v>
      </c>
      <c r="P126" s="52">
        <f t="shared" ref="P126:P134" si="17">ROUNDUP(10000/L126, 0)</f>
        <v>11</v>
      </c>
      <c r="Q126" s="52">
        <f t="shared" ref="Q126:Q134" si="18">ROUNDUP(200000/L126, 0)</f>
        <v>216</v>
      </c>
      <c r="R126" s="52" t="b">
        <f t="shared" ref="R126:R134" si="19">J126=L126</f>
        <v>1</v>
      </c>
      <c r="S126" s="52"/>
    </row>
    <row r="127" spans="1:19">
      <c r="A127" s="800" t="s">
        <v>3847</v>
      </c>
      <c r="B127" s="2399"/>
      <c r="C127" s="2400"/>
      <c r="D127" s="792"/>
      <c r="E127" s="199"/>
      <c r="F127" s="199"/>
      <c r="G127" s="2401"/>
      <c r="H127" s="789"/>
      <c r="I127" s="793">
        <v>1250</v>
      </c>
      <c r="J127" s="794">
        <v>1345</v>
      </c>
      <c r="K127" s="101">
        <f t="shared" si="15"/>
        <v>1250</v>
      </c>
      <c r="L127" s="52">
        <f t="shared" si="16"/>
        <v>1345</v>
      </c>
      <c r="M127" s="52">
        <v>1031</v>
      </c>
      <c r="N127" s="53">
        <v>45797</v>
      </c>
      <c r="O127" s="386" t="s">
        <v>3887</v>
      </c>
      <c r="P127" s="52">
        <f t="shared" si="17"/>
        <v>8</v>
      </c>
      <c r="Q127" s="52">
        <f t="shared" si="18"/>
        <v>149</v>
      </c>
      <c r="R127" s="52" t="b">
        <f t="shared" si="19"/>
        <v>1</v>
      </c>
      <c r="S127" s="52"/>
    </row>
    <row r="128" spans="1:19">
      <c r="A128" s="800" t="s">
        <v>3849</v>
      </c>
      <c r="B128" s="2399"/>
      <c r="C128" s="2400"/>
      <c r="D128" s="792"/>
      <c r="E128" s="199"/>
      <c r="F128" s="199"/>
      <c r="G128" s="2401"/>
      <c r="H128" s="789"/>
      <c r="I128" s="793">
        <v>1595</v>
      </c>
      <c r="J128" s="794">
        <v>1715</v>
      </c>
      <c r="K128" s="101">
        <f t="shared" si="15"/>
        <v>1595</v>
      </c>
      <c r="L128" s="52">
        <f t="shared" si="16"/>
        <v>1715</v>
      </c>
      <c r="M128" s="52">
        <v>1318</v>
      </c>
      <c r="N128" s="53">
        <v>45797</v>
      </c>
      <c r="O128" s="386" t="s">
        <v>3887</v>
      </c>
      <c r="P128" s="52">
        <f t="shared" si="17"/>
        <v>6</v>
      </c>
      <c r="Q128" s="52">
        <f t="shared" si="18"/>
        <v>117</v>
      </c>
      <c r="R128" s="52" t="b">
        <f t="shared" si="19"/>
        <v>1</v>
      </c>
      <c r="S128" s="52"/>
    </row>
    <row r="129" spans="1:19">
      <c r="A129" s="800" t="s">
        <v>3851</v>
      </c>
      <c r="B129" s="2399"/>
      <c r="C129" s="2400"/>
      <c r="D129" s="792" t="s">
        <v>3944</v>
      </c>
      <c r="E129" s="199"/>
      <c r="F129" s="199"/>
      <c r="G129" s="2401"/>
      <c r="H129" s="789"/>
      <c r="I129" s="793">
        <v>1975</v>
      </c>
      <c r="J129" s="794">
        <v>2120</v>
      </c>
      <c r="K129" s="101">
        <f t="shared" si="15"/>
        <v>1975</v>
      </c>
      <c r="L129" s="52">
        <f t="shared" si="16"/>
        <v>2120</v>
      </c>
      <c r="M129" s="52">
        <v>1629</v>
      </c>
      <c r="N129" s="53">
        <v>45797</v>
      </c>
      <c r="O129" s="386" t="s">
        <v>3887</v>
      </c>
      <c r="P129" s="52">
        <f t="shared" si="17"/>
        <v>5</v>
      </c>
      <c r="Q129" s="52">
        <f t="shared" si="18"/>
        <v>95</v>
      </c>
      <c r="R129" s="52" t="b">
        <f t="shared" si="19"/>
        <v>1</v>
      </c>
      <c r="S129" s="52"/>
    </row>
    <row r="130" spans="1:19">
      <c r="A130" s="800" t="s">
        <v>3853</v>
      </c>
      <c r="B130" s="2399"/>
      <c r="C130" s="2400"/>
      <c r="D130" s="792"/>
      <c r="E130" s="199"/>
      <c r="F130" s="199"/>
      <c r="G130" s="2401"/>
      <c r="H130" s="789"/>
      <c r="I130" s="793">
        <v>2350</v>
      </c>
      <c r="J130" s="794">
        <v>2525</v>
      </c>
      <c r="K130" s="101">
        <f t="shared" si="15"/>
        <v>2350</v>
      </c>
      <c r="L130" s="52">
        <f t="shared" si="16"/>
        <v>2525</v>
      </c>
      <c r="M130" s="52">
        <v>1942</v>
      </c>
      <c r="N130" s="53">
        <v>45797</v>
      </c>
      <c r="O130" s="386" t="s">
        <v>3887</v>
      </c>
      <c r="P130" s="52">
        <f t="shared" si="17"/>
        <v>4</v>
      </c>
      <c r="Q130" s="52">
        <f t="shared" si="18"/>
        <v>80</v>
      </c>
      <c r="R130" s="52" t="b">
        <f t="shared" si="19"/>
        <v>1</v>
      </c>
      <c r="S130" s="52"/>
    </row>
    <row r="131" spans="1:19">
      <c r="A131" s="800" t="s">
        <v>3855</v>
      </c>
      <c r="B131" s="2399"/>
      <c r="C131" s="2400"/>
      <c r="D131" s="792"/>
      <c r="E131" s="199"/>
      <c r="F131" s="199"/>
      <c r="G131" s="2401"/>
      <c r="H131" s="789"/>
      <c r="I131" s="793">
        <v>2730</v>
      </c>
      <c r="J131" s="794">
        <v>2935</v>
      </c>
      <c r="K131" s="101">
        <f t="shared" si="15"/>
        <v>2730</v>
      </c>
      <c r="L131" s="52">
        <f t="shared" si="16"/>
        <v>2935</v>
      </c>
      <c r="M131" s="52">
        <v>2256</v>
      </c>
      <c r="N131" s="53">
        <v>45797</v>
      </c>
      <c r="O131" s="386" t="s">
        <v>3887</v>
      </c>
      <c r="P131" s="52">
        <f t="shared" si="17"/>
        <v>4</v>
      </c>
      <c r="Q131" s="52">
        <f t="shared" si="18"/>
        <v>69</v>
      </c>
      <c r="R131" s="52" t="b">
        <f t="shared" si="19"/>
        <v>1</v>
      </c>
      <c r="S131" s="52"/>
    </row>
    <row r="132" spans="1:19">
      <c r="A132" s="800" t="s">
        <v>3857</v>
      </c>
      <c r="B132" s="2399"/>
      <c r="C132" s="2400"/>
      <c r="D132" s="792"/>
      <c r="E132" s="199"/>
      <c r="F132" s="199"/>
      <c r="G132" s="2401"/>
      <c r="H132" s="789"/>
      <c r="I132" s="793">
        <v>3105</v>
      </c>
      <c r="J132" s="794">
        <v>3335</v>
      </c>
      <c r="K132" s="101">
        <f t="shared" si="15"/>
        <v>3105</v>
      </c>
      <c r="L132" s="52">
        <f t="shared" si="16"/>
        <v>3335</v>
      </c>
      <c r="M132" s="52">
        <v>2563</v>
      </c>
      <c r="N132" s="53">
        <v>45797</v>
      </c>
      <c r="O132" s="386" t="s">
        <v>3887</v>
      </c>
      <c r="P132" s="52">
        <f t="shared" si="17"/>
        <v>3</v>
      </c>
      <c r="Q132" s="52">
        <f t="shared" si="18"/>
        <v>60</v>
      </c>
      <c r="R132" s="52" t="b">
        <f t="shared" si="19"/>
        <v>1</v>
      </c>
    </row>
    <row r="133" spans="1:19">
      <c r="A133" s="800" t="s">
        <v>3859</v>
      </c>
      <c r="B133" s="2399"/>
      <c r="C133" s="2400"/>
      <c r="D133" s="792"/>
      <c r="E133" s="199"/>
      <c r="F133" s="199"/>
      <c r="G133" s="2401"/>
      <c r="H133" s="789"/>
      <c r="I133" s="793">
        <v>3480</v>
      </c>
      <c r="J133" s="794">
        <v>3735</v>
      </c>
      <c r="K133" s="101">
        <f t="shared" si="15"/>
        <v>3480</v>
      </c>
      <c r="L133" s="52">
        <f t="shared" si="16"/>
        <v>3735</v>
      </c>
      <c r="M133" s="52">
        <v>2872</v>
      </c>
      <c r="N133" s="53">
        <v>45797</v>
      </c>
      <c r="O133" s="386" t="s">
        <v>3887</v>
      </c>
      <c r="P133" s="52">
        <f t="shared" si="17"/>
        <v>3</v>
      </c>
      <c r="Q133" s="52">
        <f t="shared" si="18"/>
        <v>54</v>
      </c>
      <c r="R133" s="52" t="b">
        <f t="shared" si="19"/>
        <v>1</v>
      </c>
    </row>
    <row r="134" spans="1:19">
      <c r="A134" s="800" t="s">
        <v>3845</v>
      </c>
      <c r="B134" s="2399"/>
      <c r="C134" s="2400"/>
      <c r="D134" s="792"/>
      <c r="E134" s="199"/>
      <c r="F134" s="199"/>
      <c r="G134" s="2401"/>
      <c r="H134" s="789"/>
      <c r="I134" s="793">
        <v>3850</v>
      </c>
      <c r="J134" s="794">
        <v>4135</v>
      </c>
      <c r="K134" s="101">
        <f t="shared" si="15"/>
        <v>3850</v>
      </c>
      <c r="L134" s="52">
        <f t="shared" si="16"/>
        <v>4135</v>
      </c>
      <c r="M134" s="52">
        <v>3178</v>
      </c>
      <c r="N134" s="53">
        <v>45797</v>
      </c>
      <c r="O134" s="386" t="s">
        <v>3887</v>
      </c>
      <c r="P134" s="52">
        <f t="shared" si="17"/>
        <v>3</v>
      </c>
      <c r="Q134" s="52">
        <f t="shared" si="18"/>
        <v>49</v>
      </c>
      <c r="R134" s="52" t="b">
        <f t="shared" si="19"/>
        <v>1</v>
      </c>
    </row>
    <row r="135" spans="1:19">
      <c r="A135" s="2402" t="s">
        <v>3945</v>
      </c>
      <c r="B135" s="2402"/>
      <c r="C135" s="2402"/>
      <c r="D135" s="2402"/>
      <c r="E135" s="2402"/>
      <c r="F135" s="2402"/>
      <c r="G135" s="2402"/>
      <c r="H135" s="2402"/>
      <c r="I135" s="2402"/>
      <c r="J135" s="2402"/>
      <c r="P135" s="52"/>
      <c r="Q135" s="52"/>
      <c r="R135" s="52"/>
      <c r="S135" s="52"/>
    </row>
    <row r="136" spans="1:19">
      <c r="A136" s="801" t="s">
        <v>3946</v>
      </c>
      <c r="B136" s="2399">
        <v>0.5</v>
      </c>
      <c r="C136" s="2400">
        <v>7035</v>
      </c>
      <c r="D136" s="802"/>
      <c r="E136" s="799"/>
      <c r="F136" s="799">
        <v>0.01</v>
      </c>
      <c r="G136" s="2401"/>
      <c r="H136" s="789"/>
      <c r="I136" s="803">
        <v>870</v>
      </c>
      <c r="J136" s="804">
        <v>930</v>
      </c>
      <c r="K136" s="101">
        <f t="shared" ref="K136:K146" si="20">CEILING(1.21*M136, 5)</f>
        <v>870</v>
      </c>
      <c r="L136" s="52">
        <f t="shared" ref="L136:L146" si="21">CEILING(1.3*M136, 5)</f>
        <v>930</v>
      </c>
      <c r="M136" s="52">
        <v>715</v>
      </c>
      <c r="N136" s="53">
        <v>45797</v>
      </c>
      <c r="O136" s="386" t="s">
        <v>3887</v>
      </c>
      <c r="P136" s="52">
        <f t="shared" ref="P136:P146" si="22">ROUNDUP(10000/L136, 0)</f>
        <v>11</v>
      </c>
      <c r="Q136" s="52">
        <f t="shared" ref="Q136:Q146" si="23">ROUNDUP(200000/L136, 0)</f>
        <v>216</v>
      </c>
      <c r="R136" s="52" t="b">
        <f t="shared" ref="R136:R146" si="24">J136=L136</f>
        <v>1</v>
      </c>
      <c r="S136" s="52"/>
    </row>
    <row r="137" spans="1:19">
      <c r="A137" s="800" t="s">
        <v>3863</v>
      </c>
      <c r="B137" s="2399"/>
      <c r="C137" s="2400"/>
      <c r="D137" s="792"/>
      <c r="E137" s="199"/>
      <c r="F137" s="199"/>
      <c r="G137" s="2401"/>
      <c r="H137" s="789"/>
      <c r="I137" s="793">
        <v>1250</v>
      </c>
      <c r="J137" s="794">
        <v>1345</v>
      </c>
      <c r="K137" s="101">
        <f t="shared" si="20"/>
        <v>1250</v>
      </c>
      <c r="L137" s="52">
        <f t="shared" si="21"/>
        <v>1345</v>
      </c>
      <c r="M137" s="52">
        <v>1031</v>
      </c>
      <c r="N137" s="53">
        <v>45797</v>
      </c>
      <c r="O137" s="386" t="s">
        <v>3887</v>
      </c>
      <c r="P137" s="52">
        <f t="shared" si="22"/>
        <v>8</v>
      </c>
      <c r="Q137" s="52">
        <f t="shared" si="23"/>
        <v>149</v>
      </c>
      <c r="R137" s="52" t="b">
        <f t="shared" si="24"/>
        <v>1</v>
      </c>
      <c r="S137" s="52"/>
    </row>
    <row r="138" spans="1:19">
      <c r="A138" s="800" t="s">
        <v>3864</v>
      </c>
      <c r="B138" s="2399"/>
      <c r="C138" s="2400"/>
      <c r="D138" s="792"/>
      <c r="E138" s="199"/>
      <c r="F138" s="199"/>
      <c r="G138" s="2401"/>
      <c r="H138" s="789"/>
      <c r="I138" s="793">
        <v>1595</v>
      </c>
      <c r="J138" s="794">
        <v>1715</v>
      </c>
      <c r="K138" s="101">
        <f t="shared" si="20"/>
        <v>1595</v>
      </c>
      <c r="L138" s="52">
        <f t="shared" si="21"/>
        <v>1715</v>
      </c>
      <c r="M138" s="52">
        <v>1318</v>
      </c>
      <c r="N138" s="53">
        <v>45797</v>
      </c>
      <c r="O138" s="386" t="s">
        <v>3887</v>
      </c>
      <c r="P138" s="52">
        <f t="shared" si="22"/>
        <v>6</v>
      </c>
      <c r="Q138" s="52">
        <f t="shared" si="23"/>
        <v>117</v>
      </c>
      <c r="R138" s="52" t="b">
        <f t="shared" si="24"/>
        <v>1</v>
      </c>
      <c r="S138" s="52"/>
    </row>
    <row r="139" spans="1:19">
      <c r="A139" s="800" t="s">
        <v>3865</v>
      </c>
      <c r="B139" s="2399"/>
      <c r="C139" s="2400"/>
      <c r="D139" s="792"/>
      <c r="E139" s="199"/>
      <c r="F139" s="199"/>
      <c r="G139" s="2401"/>
      <c r="H139" s="789"/>
      <c r="I139" s="793">
        <v>1975</v>
      </c>
      <c r="J139" s="794">
        <v>2120</v>
      </c>
      <c r="K139" s="101">
        <f t="shared" si="20"/>
        <v>1975</v>
      </c>
      <c r="L139" s="52">
        <f t="shared" si="21"/>
        <v>2120</v>
      </c>
      <c r="M139" s="52">
        <v>1629</v>
      </c>
      <c r="N139" s="53">
        <v>45797</v>
      </c>
      <c r="O139" s="386" t="s">
        <v>3887</v>
      </c>
      <c r="P139" s="52">
        <f t="shared" si="22"/>
        <v>5</v>
      </c>
      <c r="Q139" s="52">
        <f t="shared" si="23"/>
        <v>95</v>
      </c>
      <c r="R139" s="52" t="b">
        <f t="shared" si="24"/>
        <v>1</v>
      </c>
      <c r="S139" s="52"/>
    </row>
    <row r="140" spans="1:19">
      <c r="A140" s="800" t="s">
        <v>3866</v>
      </c>
      <c r="B140" s="2399"/>
      <c r="C140" s="2400"/>
      <c r="D140" s="792"/>
      <c r="E140" s="199"/>
      <c r="F140" s="199"/>
      <c r="G140" s="2401"/>
      <c r="H140" s="789"/>
      <c r="I140" s="793">
        <v>2350</v>
      </c>
      <c r="J140" s="794">
        <v>2525</v>
      </c>
      <c r="K140" s="101">
        <f t="shared" si="20"/>
        <v>2350</v>
      </c>
      <c r="L140" s="52">
        <f t="shared" si="21"/>
        <v>2525</v>
      </c>
      <c r="M140" s="52">
        <v>1942</v>
      </c>
      <c r="N140" s="53">
        <v>45797</v>
      </c>
      <c r="O140" s="386" t="s">
        <v>3887</v>
      </c>
      <c r="P140" s="52">
        <f t="shared" si="22"/>
        <v>4</v>
      </c>
      <c r="Q140" s="52">
        <f t="shared" si="23"/>
        <v>80</v>
      </c>
      <c r="R140" s="52" t="b">
        <f t="shared" si="24"/>
        <v>1</v>
      </c>
      <c r="S140" s="52"/>
    </row>
    <row r="141" spans="1:19">
      <c r="A141" s="800" t="s">
        <v>3867</v>
      </c>
      <c r="B141" s="2399"/>
      <c r="C141" s="2400"/>
      <c r="D141" s="792"/>
      <c r="E141" s="199"/>
      <c r="F141" s="199"/>
      <c r="G141" s="2401"/>
      <c r="H141" s="789"/>
      <c r="I141" s="793">
        <v>2730</v>
      </c>
      <c r="J141" s="794">
        <v>2935</v>
      </c>
      <c r="K141" s="101">
        <f t="shared" si="20"/>
        <v>2730</v>
      </c>
      <c r="L141" s="52">
        <f t="shared" si="21"/>
        <v>2935</v>
      </c>
      <c r="M141" s="52">
        <v>2256</v>
      </c>
      <c r="N141" s="53">
        <v>45797</v>
      </c>
      <c r="O141" s="386" t="s">
        <v>3887</v>
      </c>
      <c r="P141" s="52">
        <f t="shared" si="22"/>
        <v>4</v>
      </c>
      <c r="Q141" s="52">
        <f t="shared" si="23"/>
        <v>69</v>
      </c>
      <c r="R141" s="52" t="b">
        <f t="shared" si="24"/>
        <v>1</v>
      </c>
      <c r="S141" s="52"/>
    </row>
    <row r="142" spans="1:19">
      <c r="A142" s="800" t="s">
        <v>3868</v>
      </c>
      <c r="B142" s="2399"/>
      <c r="C142" s="2400"/>
      <c r="D142" s="792"/>
      <c r="E142" s="199"/>
      <c r="F142" s="199"/>
      <c r="G142" s="2401"/>
      <c r="H142" s="789"/>
      <c r="I142" s="793">
        <v>3105</v>
      </c>
      <c r="J142" s="794">
        <v>3335</v>
      </c>
      <c r="K142" s="101">
        <f t="shared" si="20"/>
        <v>3105</v>
      </c>
      <c r="L142" s="52">
        <f t="shared" si="21"/>
        <v>3335</v>
      </c>
      <c r="M142" s="52">
        <v>2563</v>
      </c>
      <c r="N142" s="53">
        <v>45797</v>
      </c>
      <c r="O142" s="386" t="s">
        <v>3887</v>
      </c>
      <c r="P142" s="52">
        <f t="shared" si="22"/>
        <v>3</v>
      </c>
      <c r="Q142" s="52">
        <f t="shared" si="23"/>
        <v>60</v>
      </c>
      <c r="R142" s="52" t="b">
        <f t="shared" si="24"/>
        <v>1</v>
      </c>
    </row>
    <row r="143" spans="1:19">
      <c r="A143" s="800" t="s">
        <v>3869</v>
      </c>
      <c r="B143" s="2399"/>
      <c r="C143" s="2400"/>
      <c r="D143" s="792"/>
      <c r="E143" s="199"/>
      <c r="F143" s="199"/>
      <c r="G143" s="2401"/>
      <c r="H143" s="789"/>
      <c r="I143" s="793">
        <v>3480</v>
      </c>
      <c r="J143" s="794">
        <v>3735</v>
      </c>
      <c r="K143" s="101">
        <f t="shared" si="20"/>
        <v>3480</v>
      </c>
      <c r="L143" s="52">
        <f t="shared" si="21"/>
        <v>3735</v>
      </c>
      <c r="M143" s="52">
        <v>2872</v>
      </c>
      <c r="N143" s="53">
        <v>45797</v>
      </c>
      <c r="O143" s="386" t="s">
        <v>3887</v>
      </c>
      <c r="P143" s="52">
        <f t="shared" si="22"/>
        <v>3</v>
      </c>
      <c r="Q143" s="52">
        <f t="shared" si="23"/>
        <v>54</v>
      </c>
      <c r="R143" s="52" t="b">
        <f t="shared" si="24"/>
        <v>1</v>
      </c>
    </row>
    <row r="144" spans="1:19">
      <c r="A144" s="800" t="s">
        <v>3870</v>
      </c>
      <c r="B144" s="2399"/>
      <c r="C144" s="2400"/>
      <c r="D144" s="792"/>
      <c r="E144" s="199"/>
      <c r="F144" s="199"/>
      <c r="G144" s="2401"/>
      <c r="H144" s="789"/>
      <c r="I144" s="793">
        <v>3850</v>
      </c>
      <c r="J144" s="794">
        <v>4135</v>
      </c>
      <c r="K144" s="101">
        <f t="shared" si="20"/>
        <v>3850</v>
      </c>
      <c r="L144" s="52">
        <f t="shared" si="21"/>
        <v>4135</v>
      </c>
      <c r="M144" s="52">
        <v>3178</v>
      </c>
      <c r="N144" s="53">
        <v>45797</v>
      </c>
      <c r="O144" s="386" t="s">
        <v>3887</v>
      </c>
      <c r="P144" s="52">
        <f t="shared" si="22"/>
        <v>3</v>
      </c>
      <c r="Q144" s="52">
        <f t="shared" si="23"/>
        <v>49</v>
      </c>
      <c r="R144" s="52" t="b">
        <f t="shared" si="24"/>
        <v>1</v>
      </c>
    </row>
    <row r="145" spans="1:19">
      <c r="A145" s="800" t="s">
        <v>3947</v>
      </c>
      <c r="B145" s="2399"/>
      <c r="C145" s="2400"/>
      <c r="D145" s="792"/>
      <c r="E145" s="199"/>
      <c r="F145" s="199"/>
      <c r="G145" s="2401"/>
      <c r="H145" s="789"/>
      <c r="I145" s="793">
        <v>4225</v>
      </c>
      <c r="J145" s="794">
        <v>4540</v>
      </c>
      <c r="K145" s="101">
        <f t="shared" si="20"/>
        <v>4225</v>
      </c>
      <c r="L145" s="52">
        <f t="shared" si="21"/>
        <v>4540</v>
      </c>
      <c r="M145" s="52">
        <v>3490</v>
      </c>
      <c r="N145" s="53">
        <v>45797</v>
      </c>
      <c r="O145" s="386" t="s">
        <v>3887</v>
      </c>
      <c r="P145" s="52">
        <f t="shared" si="22"/>
        <v>3</v>
      </c>
      <c r="Q145" s="52">
        <f t="shared" si="23"/>
        <v>45</v>
      </c>
      <c r="R145" s="52" t="b">
        <f t="shared" si="24"/>
        <v>1</v>
      </c>
    </row>
    <row r="146" spans="1:19">
      <c r="A146" s="800" t="s">
        <v>3948</v>
      </c>
      <c r="B146" s="2399"/>
      <c r="C146" s="2400"/>
      <c r="D146" s="795"/>
      <c r="E146" s="796"/>
      <c r="F146" s="796"/>
      <c r="G146" s="2401"/>
      <c r="H146" s="789"/>
      <c r="I146" s="797">
        <v>4445</v>
      </c>
      <c r="J146" s="798">
        <v>4775</v>
      </c>
      <c r="K146" s="101">
        <f t="shared" si="20"/>
        <v>4445</v>
      </c>
      <c r="L146" s="52">
        <f t="shared" si="21"/>
        <v>4775</v>
      </c>
      <c r="M146" s="52">
        <v>3672</v>
      </c>
      <c r="N146" s="53">
        <v>45797</v>
      </c>
      <c r="O146" s="386" t="s">
        <v>3887</v>
      </c>
      <c r="P146" s="52">
        <f t="shared" si="22"/>
        <v>3</v>
      </c>
      <c r="Q146" s="52">
        <f t="shared" si="23"/>
        <v>42</v>
      </c>
      <c r="R146" s="52" t="b">
        <f t="shared" si="24"/>
        <v>1</v>
      </c>
    </row>
    <row r="147" spans="1:19">
      <c r="A147" s="2402" t="s">
        <v>3949</v>
      </c>
      <c r="B147" s="2402"/>
      <c r="C147" s="2402"/>
      <c r="D147" s="2402"/>
      <c r="E147" s="2402"/>
      <c r="F147" s="2402"/>
      <c r="G147" s="2402"/>
      <c r="H147" s="2402"/>
      <c r="I147" s="2402"/>
      <c r="J147" s="2402"/>
      <c r="P147" s="52"/>
      <c r="Q147" s="52"/>
      <c r="R147" s="52"/>
      <c r="S147" s="52"/>
    </row>
    <row r="148" spans="1:19">
      <c r="A148" s="801" t="s">
        <v>3946</v>
      </c>
      <c r="B148" s="2399">
        <v>0.5</v>
      </c>
      <c r="C148" s="2400">
        <v>7035</v>
      </c>
      <c r="D148" s="802"/>
      <c r="E148" s="799"/>
      <c r="F148" s="799">
        <v>0.01</v>
      </c>
      <c r="G148" s="2401"/>
      <c r="H148" s="789"/>
      <c r="I148" s="803">
        <v>870</v>
      </c>
      <c r="J148" s="804">
        <v>930</v>
      </c>
      <c r="K148" s="101">
        <f t="shared" ref="K148:K158" si="25">CEILING(1.21*M148, 5)</f>
        <v>870</v>
      </c>
      <c r="L148" s="52">
        <f t="shared" ref="L148:L158" si="26">CEILING(1.3*M148, 5)</f>
        <v>930</v>
      </c>
      <c r="M148" s="52">
        <v>715</v>
      </c>
      <c r="N148" s="53">
        <v>45797</v>
      </c>
      <c r="O148" s="386" t="s">
        <v>3887</v>
      </c>
      <c r="P148" s="52">
        <f t="shared" ref="P148:P158" si="27">ROUNDUP(10000/L148, 0)</f>
        <v>11</v>
      </c>
      <c r="Q148" s="52">
        <f t="shared" ref="Q148:Q158" si="28">ROUNDUP(200000/L148, 0)</f>
        <v>216</v>
      </c>
      <c r="R148" s="52" t="b">
        <f t="shared" ref="R148:R158" si="29">J148=L148</f>
        <v>1</v>
      </c>
      <c r="S148" s="52"/>
    </row>
    <row r="149" spans="1:19">
      <c r="A149" s="800" t="s">
        <v>3863</v>
      </c>
      <c r="B149" s="2399"/>
      <c r="C149" s="2400"/>
      <c r="D149" s="792"/>
      <c r="E149" s="199"/>
      <c r="F149" s="199"/>
      <c r="G149" s="2401"/>
      <c r="H149" s="789"/>
      <c r="I149" s="793">
        <v>1250</v>
      </c>
      <c r="J149" s="794">
        <v>1345</v>
      </c>
      <c r="K149" s="101">
        <f t="shared" si="25"/>
        <v>1250</v>
      </c>
      <c r="L149" s="52">
        <f t="shared" si="26"/>
        <v>1345</v>
      </c>
      <c r="M149" s="52">
        <v>1031</v>
      </c>
      <c r="N149" s="53">
        <v>45797</v>
      </c>
      <c r="O149" s="386" t="s">
        <v>3887</v>
      </c>
      <c r="P149" s="52">
        <f t="shared" si="27"/>
        <v>8</v>
      </c>
      <c r="Q149" s="52">
        <f t="shared" si="28"/>
        <v>149</v>
      </c>
      <c r="R149" s="52" t="b">
        <f t="shared" si="29"/>
        <v>1</v>
      </c>
      <c r="S149" s="52"/>
    </row>
    <row r="150" spans="1:19">
      <c r="A150" s="800" t="s">
        <v>3864</v>
      </c>
      <c r="B150" s="2399"/>
      <c r="C150" s="2400"/>
      <c r="D150" s="792"/>
      <c r="E150" s="199"/>
      <c r="F150" s="199"/>
      <c r="G150" s="2401"/>
      <c r="H150" s="789"/>
      <c r="I150" s="793">
        <v>1595</v>
      </c>
      <c r="J150" s="794">
        <v>1715</v>
      </c>
      <c r="K150" s="101">
        <f t="shared" si="25"/>
        <v>1595</v>
      </c>
      <c r="L150" s="52">
        <f t="shared" si="26"/>
        <v>1715</v>
      </c>
      <c r="M150" s="52">
        <v>1318</v>
      </c>
      <c r="N150" s="53">
        <v>45797</v>
      </c>
      <c r="O150" s="386" t="s">
        <v>3887</v>
      </c>
      <c r="P150" s="52">
        <f t="shared" si="27"/>
        <v>6</v>
      </c>
      <c r="Q150" s="52">
        <f t="shared" si="28"/>
        <v>117</v>
      </c>
      <c r="R150" s="52" t="b">
        <f t="shared" si="29"/>
        <v>1</v>
      </c>
      <c r="S150" s="52"/>
    </row>
    <row r="151" spans="1:19">
      <c r="A151" s="800" t="s">
        <v>3865</v>
      </c>
      <c r="B151" s="2399"/>
      <c r="C151" s="2400"/>
      <c r="D151" s="792"/>
      <c r="E151" s="199"/>
      <c r="F151" s="199"/>
      <c r="G151" s="2401"/>
      <c r="H151" s="789"/>
      <c r="I151" s="793">
        <v>1975</v>
      </c>
      <c r="J151" s="794">
        <v>2120</v>
      </c>
      <c r="K151" s="101">
        <f t="shared" si="25"/>
        <v>1975</v>
      </c>
      <c r="L151" s="52">
        <f t="shared" si="26"/>
        <v>2120</v>
      </c>
      <c r="M151" s="52">
        <v>1629</v>
      </c>
      <c r="N151" s="53">
        <v>45797</v>
      </c>
      <c r="O151" s="386" t="s">
        <v>3887</v>
      </c>
      <c r="P151" s="52">
        <f t="shared" si="27"/>
        <v>5</v>
      </c>
      <c r="Q151" s="52">
        <f t="shared" si="28"/>
        <v>95</v>
      </c>
      <c r="R151" s="52" t="b">
        <f t="shared" si="29"/>
        <v>1</v>
      </c>
      <c r="S151" s="52"/>
    </row>
    <row r="152" spans="1:19">
      <c r="A152" s="800" t="s">
        <v>3866</v>
      </c>
      <c r="B152" s="2399"/>
      <c r="C152" s="2400"/>
      <c r="D152" s="792"/>
      <c r="E152" s="199"/>
      <c r="F152" s="199"/>
      <c r="G152" s="2401"/>
      <c r="H152" s="789"/>
      <c r="I152" s="793">
        <v>2350</v>
      </c>
      <c r="J152" s="794">
        <v>2525</v>
      </c>
      <c r="K152" s="101">
        <f t="shared" si="25"/>
        <v>2350</v>
      </c>
      <c r="L152" s="52">
        <f t="shared" si="26"/>
        <v>2525</v>
      </c>
      <c r="M152" s="52">
        <v>1942</v>
      </c>
      <c r="N152" s="53">
        <v>45797</v>
      </c>
      <c r="O152" s="386" t="s">
        <v>3887</v>
      </c>
      <c r="P152" s="52">
        <f t="shared" si="27"/>
        <v>4</v>
      </c>
      <c r="Q152" s="52">
        <f t="shared" si="28"/>
        <v>80</v>
      </c>
      <c r="R152" s="52" t="b">
        <f t="shared" si="29"/>
        <v>1</v>
      </c>
      <c r="S152" s="52"/>
    </row>
    <row r="153" spans="1:19">
      <c r="A153" s="800" t="s">
        <v>3867</v>
      </c>
      <c r="B153" s="2399"/>
      <c r="C153" s="2400"/>
      <c r="D153" s="792"/>
      <c r="E153" s="199"/>
      <c r="F153" s="199"/>
      <c r="G153" s="2401"/>
      <c r="H153" s="789"/>
      <c r="I153" s="793">
        <v>2730</v>
      </c>
      <c r="J153" s="794">
        <v>2935</v>
      </c>
      <c r="K153" s="101">
        <f t="shared" si="25"/>
        <v>2730</v>
      </c>
      <c r="L153" s="52">
        <f t="shared" si="26"/>
        <v>2935</v>
      </c>
      <c r="M153" s="52">
        <v>2256</v>
      </c>
      <c r="N153" s="53">
        <v>45797</v>
      </c>
      <c r="O153" s="386" t="s">
        <v>3887</v>
      </c>
      <c r="P153" s="52">
        <f t="shared" si="27"/>
        <v>4</v>
      </c>
      <c r="Q153" s="52">
        <f t="shared" si="28"/>
        <v>69</v>
      </c>
      <c r="R153" s="52" t="b">
        <f t="shared" si="29"/>
        <v>1</v>
      </c>
      <c r="S153" s="52"/>
    </row>
    <row r="154" spans="1:19">
      <c r="A154" s="800" t="s">
        <v>3868</v>
      </c>
      <c r="B154" s="2399"/>
      <c r="C154" s="2400"/>
      <c r="D154" s="792"/>
      <c r="E154" s="199"/>
      <c r="F154" s="199"/>
      <c r="G154" s="2401"/>
      <c r="H154" s="789"/>
      <c r="I154" s="793">
        <v>3105</v>
      </c>
      <c r="J154" s="794">
        <v>3335</v>
      </c>
      <c r="K154" s="101">
        <f t="shared" si="25"/>
        <v>3105</v>
      </c>
      <c r="L154" s="52">
        <f t="shared" si="26"/>
        <v>3335</v>
      </c>
      <c r="M154" s="52">
        <v>2563</v>
      </c>
      <c r="N154" s="53">
        <v>45797</v>
      </c>
      <c r="O154" s="386" t="s">
        <v>3887</v>
      </c>
      <c r="P154" s="52">
        <f t="shared" si="27"/>
        <v>3</v>
      </c>
      <c r="Q154" s="52">
        <f t="shared" si="28"/>
        <v>60</v>
      </c>
      <c r="R154" s="52" t="b">
        <f t="shared" si="29"/>
        <v>1</v>
      </c>
    </row>
    <row r="155" spans="1:19">
      <c r="A155" s="800" t="s">
        <v>3869</v>
      </c>
      <c r="B155" s="2399"/>
      <c r="C155" s="2400"/>
      <c r="D155" s="792"/>
      <c r="E155" s="199"/>
      <c r="F155" s="199"/>
      <c r="G155" s="2401"/>
      <c r="H155" s="789"/>
      <c r="I155" s="793">
        <v>3480</v>
      </c>
      <c r="J155" s="794">
        <v>3735</v>
      </c>
      <c r="K155" s="101">
        <f t="shared" si="25"/>
        <v>3480</v>
      </c>
      <c r="L155" s="52">
        <f t="shared" si="26"/>
        <v>3735</v>
      </c>
      <c r="M155" s="52">
        <v>2872</v>
      </c>
      <c r="N155" s="53">
        <v>45797</v>
      </c>
      <c r="O155" s="386" t="s">
        <v>3887</v>
      </c>
      <c r="P155" s="52">
        <f t="shared" si="27"/>
        <v>3</v>
      </c>
      <c r="Q155" s="52">
        <f t="shared" si="28"/>
        <v>54</v>
      </c>
      <c r="R155" s="52" t="b">
        <f t="shared" si="29"/>
        <v>1</v>
      </c>
    </row>
    <row r="156" spans="1:19">
      <c r="A156" s="800" t="s">
        <v>3870</v>
      </c>
      <c r="B156" s="2399"/>
      <c r="C156" s="2400"/>
      <c r="D156" s="792"/>
      <c r="E156" s="199"/>
      <c r="F156" s="199"/>
      <c r="G156" s="2401"/>
      <c r="H156" s="789"/>
      <c r="I156" s="793">
        <v>3850</v>
      </c>
      <c r="J156" s="794">
        <v>4135</v>
      </c>
      <c r="K156" s="101">
        <f t="shared" si="25"/>
        <v>3850</v>
      </c>
      <c r="L156" s="52">
        <f t="shared" si="26"/>
        <v>4135</v>
      </c>
      <c r="M156" s="52">
        <v>3178</v>
      </c>
      <c r="N156" s="53">
        <v>45797</v>
      </c>
      <c r="O156" s="386" t="s">
        <v>3887</v>
      </c>
      <c r="P156" s="52">
        <f t="shared" si="27"/>
        <v>3</v>
      </c>
      <c r="Q156" s="52">
        <f t="shared" si="28"/>
        <v>49</v>
      </c>
      <c r="R156" s="52" t="b">
        <f t="shared" si="29"/>
        <v>1</v>
      </c>
    </row>
    <row r="157" spans="1:19">
      <c r="A157" s="800" t="s">
        <v>3947</v>
      </c>
      <c r="B157" s="2399"/>
      <c r="C157" s="2400"/>
      <c r="D157" s="792"/>
      <c r="E157" s="199"/>
      <c r="F157" s="199"/>
      <c r="G157" s="2401"/>
      <c r="H157" s="789"/>
      <c r="I157" s="793">
        <v>4225</v>
      </c>
      <c r="J157" s="794">
        <v>4540</v>
      </c>
      <c r="K157" s="101">
        <f t="shared" si="25"/>
        <v>4225</v>
      </c>
      <c r="L157" s="52">
        <f t="shared" si="26"/>
        <v>4540</v>
      </c>
      <c r="M157" s="52">
        <v>3490</v>
      </c>
      <c r="N157" s="53">
        <v>45797</v>
      </c>
      <c r="O157" s="386" t="s">
        <v>3887</v>
      </c>
      <c r="P157" s="52">
        <f t="shared" si="27"/>
        <v>3</v>
      </c>
      <c r="Q157" s="52">
        <f t="shared" si="28"/>
        <v>45</v>
      </c>
      <c r="R157" s="52" t="b">
        <f t="shared" si="29"/>
        <v>1</v>
      </c>
    </row>
    <row r="158" spans="1:19">
      <c r="A158" s="800" t="s">
        <v>3948</v>
      </c>
      <c r="B158" s="2399"/>
      <c r="C158" s="2400"/>
      <c r="D158" s="795"/>
      <c r="E158" s="796"/>
      <c r="F158" s="796"/>
      <c r="G158" s="2401"/>
      <c r="H158" s="789"/>
      <c r="I158" s="797">
        <v>4445</v>
      </c>
      <c r="J158" s="798">
        <v>4775</v>
      </c>
      <c r="K158" s="101">
        <f t="shared" si="25"/>
        <v>4445</v>
      </c>
      <c r="L158" s="52">
        <f t="shared" si="26"/>
        <v>4775</v>
      </c>
      <c r="M158" s="52">
        <v>3672</v>
      </c>
      <c r="N158" s="53">
        <v>45797</v>
      </c>
      <c r="O158" s="386" t="s">
        <v>3887</v>
      </c>
      <c r="P158" s="52">
        <f t="shared" si="27"/>
        <v>3</v>
      </c>
      <c r="Q158" s="52">
        <f t="shared" si="28"/>
        <v>42</v>
      </c>
      <c r="R158" s="52" t="b">
        <f t="shared" si="29"/>
        <v>1</v>
      </c>
    </row>
    <row r="159" spans="1:19">
      <c r="A159" s="2402" t="s">
        <v>3950</v>
      </c>
      <c r="B159" s="2402"/>
      <c r="C159" s="2402"/>
      <c r="D159" s="2402"/>
      <c r="E159" s="2402"/>
      <c r="F159" s="2402"/>
      <c r="G159" s="2402"/>
      <c r="H159" s="2402"/>
      <c r="I159" s="2402"/>
      <c r="J159" s="2402"/>
      <c r="P159" s="52"/>
      <c r="Q159" s="52"/>
      <c r="R159" s="52"/>
      <c r="S159" s="52"/>
    </row>
    <row r="160" spans="1:19" ht="24">
      <c r="A160" s="801" t="s">
        <v>3951</v>
      </c>
      <c r="B160" s="2403">
        <v>0.5</v>
      </c>
      <c r="C160" s="2404">
        <v>7035</v>
      </c>
      <c r="D160" s="802"/>
      <c r="E160" s="799"/>
      <c r="F160" s="799">
        <v>0.01</v>
      </c>
      <c r="G160" s="2401"/>
      <c r="H160" s="789"/>
      <c r="I160" s="803">
        <v>870</v>
      </c>
      <c r="J160" s="804">
        <v>930</v>
      </c>
      <c r="K160" s="101">
        <f t="shared" ref="K160:K168" si="30">CEILING(1.21*M160, 5)</f>
        <v>870</v>
      </c>
      <c r="L160" s="52">
        <f t="shared" ref="L160:L168" si="31">CEILING(1.3*M160, 5)</f>
        <v>930</v>
      </c>
      <c r="M160" s="52">
        <v>715</v>
      </c>
      <c r="N160" s="53">
        <v>45797</v>
      </c>
      <c r="O160" s="386" t="s">
        <v>3887</v>
      </c>
      <c r="P160" s="52">
        <f t="shared" ref="P160:P168" si="32">ROUNDUP(10000/L160, 0)</f>
        <v>11</v>
      </c>
      <c r="Q160" s="52">
        <f t="shared" ref="Q160:Q168" si="33">ROUNDUP(200000/L160, 0)</f>
        <v>216</v>
      </c>
      <c r="R160" s="52" t="b">
        <f t="shared" ref="R160:R169" si="34">J160=L160</f>
        <v>1</v>
      </c>
      <c r="S160" s="52"/>
    </row>
    <row r="161" spans="1:19" ht="48">
      <c r="A161" s="800" t="s">
        <v>3952</v>
      </c>
      <c r="B161" s="2403"/>
      <c r="C161" s="2404"/>
      <c r="D161" s="792"/>
      <c r="E161" s="199"/>
      <c r="F161" s="199"/>
      <c r="G161" s="2401"/>
      <c r="H161" s="789"/>
      <c r="I161" s="793">
        <v>1250</v>
      </c>
      <c r="J161" s="794">
        <v>1345</v>
      </c>
      <c r="K161" s="101">
        <f t="shared" si="30"/>
        <v>1250</v>
      </c>
      <c r="L161" s="52">
        <f t="shared" si="31"/>
        <v>1345</v>
      </c>
      <c r="M161" s="52">
        <v>1031</v>
      </c>
      <c r="N161" s="53">
        <v>45797</v>
      </c>
      <c r="O161" s="386" t="s">
        <v>3887</v>
      </c>
      <c r="P161" s="52">
        <f t="shared" si="32"/>
        <v>8</v>
      </c>
      <c r="Q161" s="52">
        <f t="shared" si="33"/>
        <v>149</v>
      </c>
      <c r="R161" s="52" t="b">
        <f t="shared" si="34"/>
        <v>1</v>
      </c>
      <c r="S161" s="52"/>
    </row>
    <row r="162" spans="1:19" ht="60">
      <c r="A162" s="800" t="s">
        <v>3953</v>
      </c>
      <c r="B162" s="2403"/>
      <c r="C162" s="2404"/>
      <c r="D162" s="792"/>
      <c r="E162" s="199"/>
      <c r="F162" s="199"/>
      <c r="G162" s="2401"/>
      <c r="H162" s="789"/>
      <c r="I162" s="793">
        <v>1595</v>
      </c>
      <c r="J162" s="794">
        <v>1715</v>
      </c>
      <c r="K162" s="101">
        <f t="shared" si="30"/>
        <v>1595</v>
      </c>
      <c r="L162" s="52">
        <f t="shared" si="31"/>
        <v>1715</v>
      </c>
      <c r="M162" s="52">
        <v>1318</v>
      </c>
      <c r="N162" s="53">
        <v>45797</v>
      </c>
      <c r="O162" s="386" t="s">
        <v>3887</v>
      </c>
      <c r="P162" s="52">
        <f t="shared" si="32"/>
        <v>6</v>
      </c>
      <c r="Q162" s="52">
        <f t="shared" si="33"/>
        <v>117</v>
      </c>
      <c r="R162" s="52" t="b">
        <f t="shared" si="34"/>
        <v>1</v>
      </c>
      <c r="S162" s="52"/>
    </row>
    <row r="163" spans="1:19" ht="60">
      <c r="A163" s="800" t="s">
        <v>3954</v>
      </c>
      <c r="B163" s="2403"/>
      <c r="C163" s="2404"/>
      <c r="D163" s="792"/>
      <c r="E163" s="199"/>
      <c r="F163" s="199"/>
      <c r="G163" s="2401"/>
      <c r="H163" s="789"/>
      <c r="I163" s="793">
        <v>1975</v>
      </c>
      <c r="J163" s="794">
        <v>2120</v>
      </c>
      <c r="K163" s="101">
        <f t="shared" si="30"/>
        <v>1975</v>
      </c>
      <c r="L163" s="52">
        <f t="shared" si="31"/>
        <v>2120</v>
      </c>
      <c r="M163" s="52">
        <v>1629</v>
      </c>
      <c r="N163" s="53">
        <v>45797</v>
      </c>
      <c r="O163" s="386" t="s">
        <v>3887</v>
      </c>
      <c r="P163" s="52">
        <f t="shared" si="32"/>
        <v>5</v>
      </c>
      <c r="Q163" s="52">
        <f t="shared" si="33"/>
        <v>95</v>
      </c>
      <c r="R163" s="52" t="b">
        <f t="shared" si="34"/>
        <v>1</v>
      </c>
      <c r="S163" s="52"/>
    </row>
    <row r="164" spans="1:19" ht="60">
      <c r="A164" s="800" t="s">
        <v>3955</v>
      </c>
      <c r="B164" s="2403"/>
      <c r="C164" s="2404"/>
      <c r="D164" s="792"/>
      <c r="E164" s="199"/>
      <c r="F164" s="199"/>
      <c r="G164" s="2401"/>
      <c r="H164" s="789"/>
      <c r="I164" s="793">
        <v>2350</v>
      </c>
      <c r="J164" s="794">
        <v>2525</v>
      </c>
      <c r="K164" s="101">
        <f t="shared" si="30"/>
        <v>2350</v>
      </c>
      <c r="L164" s="52">
        <f t="shared" si="31"/>
        <v>2525</v>
      </c>
      <c r="M164" s="52">
        <v>1942</v>
      </c>
      <c r="N164" s="53">
        <v>45797</v>
      </c>
      <c r="O164" s="386" t="s">
        <v>3887</v>
      </c>
      <c r="P164" s="52">
        <f t="shared" si="32"/>
        <v>4</v>
      </c>
      <c r="Q164" s="52">
        <f t="shared" si="33"/>
        <v>80</v>
      </c>
      <c r="R164" s="52" t="b">
        <f t="shared" si="34"/>
        <v>1</v>
      </c>
      <c r="S164" s="52"/>
    </row>
    <row r="165" spans="1:19" ht="48">
      <c r="A165" s="800" t="s">
        <v>3956</v>
      </c>
      <c r="B165" s="2403"/>
      <c r="C165" s="2404"/>
      <c r="D165" s="792"/>
      <c r="E165" s="199"/>
      <c r="F165" s="199"/>
      <c r="G165" s="2401"/>
      <c r="H165" s="789"/>
      <c r="I165" s="793">
        <v>2730</v>
      </c>
      <c r="J165" s="794">
        <v>2935</v>
      </c>
      <c r="K165" s="101">
        <f t="shared" si="30"/>
        <v>2730</v>
      </c>
      <c r="L165" s="52">
        <f t="shared" si="31"/>
        <v>2935</v>
      </c>
      <c r="M165" s="52">
        <v>2256</v>
      </c>
      <c r="N165" s="53">
        <v>45797</v>
      </c>
      <c r="O165" s="386" t="s">
        <v>3887</v>
      </c>
      <c r="P165" s="52">
        <f t="shared" si="32"/>
        <v>4</v>
      </c>
      <c r="Q165" s="52">
        <f t="shared" si="33"/>
        <v>69</v>
      </c>
      <c r="R165" s="52" t="b">
        <f t="shared" si="34"/>
        <v>1</v>
      </c>
      <c r="S165" s="52"/>
    </row>
    <row r="166" spans="1:19" ht="60">
      <c r="A166" s="800" t="s">
        <v>3957</v>
      </c>
      <c r="B166" s="2403"/>
      <c r="C166" s="2404"/>
      <c r="D166" s="792"/>
      <c r="E166" s="199"/>
      <c r="F166" s="199"/>
      <c r="G166" s="2401"/>
      <c r="H166" s="789"/>
      <c r="I166" s="793">
        <v>3105</v>
      </c>
      <c r="J166" s="794">
        <v>3335</v>
      </c>
      <c r="K166" s="101">
        <f t="shared" si="30"/>
        <v>3105</v>
      </c>
      <c r="L166" s="52">
        <f t="shared" si="31"/>
        <v>3335</v>
      </c>
      <c r="M166" s="52">
        <v>2563</v>
      </c>
      <c r="N166" s="53">
        <v>45797</v>
      </c>
      <c r="O166" s="386" t="s">
        <v>3887</v>
      </c>
      <c r="P166" s="52">
        <f t="shared" si="32"/>
        <v>3</v>
      </c>
      <c r="Q166" s="52">
        <f t="shared" si="33"/>
        <v>60</v>
      </c>
      <c r="R166" s="52" t="b">
        <f t="shared" si="34"/>
        <v>1</v>
      </c>
    </row>
    <row r="167" spans="1:19" ht="60">
      <c r="A167" s="800" t="s">
        <v>3958</v>
      </c>
      <c r="B167" s="2403"/>
      <c r="C167" s="2404"/>
      <c r="D167" s="792"/>
      <c r="E167" s="199"/>
      <c r="F167" s="199"/>
      <c r="G167" s="2401"/>
      <c r="H167" s="789"/>
      <c r="I167" s="793">
        <v>3480</v>
      </c>
      <c r="J167" s="794">
        <v>3735</v>
      </c>
      <c r="K167" s="101">
        <f t="shared" si="30"/>
        <v>3480</v>
      </c>
      <c r="L167" s="52">
        <f t="shared" si="31"/>
        <v>3735</v>
      </c>
      <c r="M167" s="52">
        <v>2872</v>
      </c>
      <c r="N167" s="53">
        <v>45797</v>
      </c>
      <c r="O167" s="386" t="s">
        <v>3887</v>
      </c>
      <c r="P167" s="52">
        <f t="shared" si="32"/>
        <v>3</v>
      </c>
      <c r="Q167" s="52">
        <f t="shared" si="33"/>
        <v>54</v>
      </c>
      <c r="R167" s="52" t="b">
        <f t="shared" si="34"/>
        <v>1</v>
      </c>
    </row>
    <row r="168" spans="1:19" ht="60">
      <c r="A168" s="800" t="s">
        <v>3959</v>
      </c>
      <c r="B168" s="2403"/>
      <c r="C168" s="2404"/>
      <c r="D168" s="792"/>
      <c r="E168" s="199"/>
      <c r="F168" s="199"/>
      <c r="G168" s="2401"/>
      <c r="H168" s="789"/>
      <c r="I168" s="793">
        <v>3850</v>
      </c>
      <c r="J168" s="794">
        <v>4135</v>
      </c>
      <c r="K168" s="101">
        <f t="shared" si="30"/>
        <v>3850</v>
      </c>
      <c r="L168" s="52">
        <f t="shared" si="31"/>
        <v>4135</v>
      </c>
      <c r="M168" s="52">
        <v>3178</v>
      </c>
      <c r="N168" s="53">
        <v>45797</v>
      </c>
      <c r="O168" s="386" t="s">
        <v>3887</v>
      </c>
      <c r="P168" s="52">
        <f t="shared" si="32"/>
        <v>3</v>
      </c>
      <c r="Q168" s="52">
        <f t="shared" si="33"/>
        <v>49</v>
      </c>
      <c r="R168" s="52" t="b">
        <f t="shared" si="34"/>
        <v>1</v>
      </c>
    </row>
    <row r="169" spans="1:19" ht="60">
      <c r="A169" s="805" t="s">
        <v>3960</v>
      </c>
      <c r="B169" s="2403"/>
      <c r="C169" s="2404"/>
      <c r="D169" s="806"/>
      <c r="E169" s="807"/>
      <c r="F169" s="807"/>
      <c r="G169" s="2401"/>
      <c r="H169" s="789"/>
      <c r="I169" s="808">
        <v>4225</v>
      </c>
      <c r="J169" s="809">
        <v>4540</v>
      </c>
      <c r="K169" s="101">
        <f>CEILING(1.21*M169,5)</f>
        <v>4225</v>
      </c>
      <c r="L169" s="52">
        <f>CEILING(1.3*M169,5)</f>
        <v>4540</v>
      </c>
      <c r="M169" s="52">
        <v>3490</v>
      </c>
      <c r="N169" s="53">
        <v>45797</v>
      </c>
      <c r="O169" s="386" t="s">
        <v>3887</v>
      </c>
      <c r="P169" s="52">
        <f>ROUNDUP(10000/L169,0)</f>
        <v>3</v>
      </c>
      <c r="Q169" s="52">
        <f>ROUNDUP(200000/L169,0)</f>
        <v>45</v>
      </c>
      <c r="R169" s="52" t="b">
        <f t="shared" si="34"/>
        <v>1</v>
      </c>
    </row>
  </sheetData>
  <mergeCells count="72">
    <mergeCell ref="A1:C1"/>
    <mergeCell ref="A5:J5"/>
    <mergeCell ref="A7:A8"/>
    <mergeCell ref="B7:G7"/>
    <mergeCell ref="H7:H8"/>
    <mergeCell ref="I7:I8"/>
    <mergeCell ref="J7:J8"/>
    <mergeCell ref="A9:J9"/>
    <mergeCell ref="B10:B14"/>
    <mergeCell ref="C10:C14"/>
    <mergeCell ref="G10:G14"/>
    <mergeCell ref="A15:J15"/>
    <mergeCell ref="B16:B23"/>
    <mergeCell ref="C16:C23"/>
    <mergeCell ref="G16:G23"/>
    <mergeCell ref="A24:J24"/>
    <mergeCell ref="B25:B32"/>
    <mergeCell ref="C25:C32"/>
    <mergeCell ref="G25:G32"/>
    <mergeCell ref="A33:J33"/>
    <mergeCell ref="B34:B41"/>
    <mergeCell ref="C34:C41"/>
    <mergeCell ref="G34:G41"/>
    <mergeCell ref="A42:J42"/>
    <mergeCell ref="B43:B50"/>
    <mergeCell ref="C43:C50"/>
    <mergeCell ref="G43:G50"/>
    <mergeCell ref="A51:J51"/>
    <mergeCell ref="B52:B59"/>
    <mergeCell ref="C52:C59"/>
    <mergeCell ref="G52:G59"/>
    <mergeCell ref="A60:J60"/>
    <mergeCell ref="B61:B68"/>
    <mergeCell ref="C61:C68"/>
    <mergeCell ref="G61:G68"/>
    <mergeCell ref="A69:J69"/>
    <mergeCell ref="B70:B77"/>
    <mergeCell ref="C70:C77"/>
    <mergeCell ref="G70:G77"/>
    <mergeCell ref="A78:J78"/>
    <mergeCell ref="B79:B86"/>
    <mergeCell ref="C79:C86"/>
    <mergeCell ref="G79:G86"/>
    <mergeCell ref="A87:J87"/>
    <mergeCell ref="A92:J92"/>
    <mergeCell ref="B93:B103"/>
    <mergeCell ref="C93:C103"/>
    <mergeCell ref="G93:G103"/>
    <mergeCell ref="A104:J104"/>
    <mergeCell ref="B105:B113"/>
    <mergeCell ref="C105:C113"/>
    <mergeCell ref="G105:G113"/>
    <mergeCell ref="A114:J114"/>
    <mergeCell ref="B115:B124"/>
    <mergeCell ref="C115:C124"/>
    <mergeCell ref="G115:G124"/>
    <mergeCell ref="A125:J125"/>
    <mergeCell ref="B126:B134"/>
    <mergeCell ref="C126:C134"/>
    <mergeCell ref="G126:G134"/>
    <mergeCell ref="A135:J135"/>
    <mergeCell ref="B136:B146"/>
    <mergeCell ref="C136:C146"/>
    <mergeCell ref="G136:G146"/>
    <mergeCell ref="A147:J147"/>
    <mergeCell ref="B148:B158"/>
    <mergeCell ref="C148:C158"/>
    <mergeCell ref="G148:G158"/>
    <mergeCell ref="A159:J159"/>
    <mergeCell ref="B160:B169"/>
    <mergeCell ref="C160:C169"/>
    <mergeCell ref="G160:G169"/>
  </mergeCells>
  <hyperlinks>
    <hyperlink ref="A5" location="Меню!A1" display="ЯЩИКИ ПОЧТОВЫЕ 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>
  <dimension ref="A1:AMJ79"/>
  <sheetViews>
    <sheetView zoomScaleNormal="100" workbookViewId="0">
      <pane ySplit="8" topLeftCell="A9" activePane="bottomLeft" state="frozen"/>
      <selection pane="bottomLeft" activeCell="A5" sqref="A5:I5"/>
    </sheetView>
  </sheetViews>
  <sheetFormatPr defaultColWidth="9.140625" defaultRowHeight="15"/>
  <cols>
    <col min="1" max="1" width="15.140625" style="121" customWidth="1"/>
    <col min="2" max="2" width="17.28515625" style="121" customWidth="1"/>
    <col min="3" max="3" width="12.140625" style="121" customWidth="1"/>
    <col min="4" max="6" width="8.5703125" style="121" customWidth="1"/>
    <col min="7" max="10" width="8.85546875" style="52" customWidth="1"/>
    <col min="11" max="11" width="9.140625" style="121"/>
    <col min="12" max="12" width="10.140625" style="121" customWidth="1"/>
    <col min="13" max="13" width="11.140625" style="121" customWidth="1"/>
    <col min="14" max="14" width="12.5703125" style="387" customWidth="1"/>
    <col min="15" max="15" width="13.5703125" style="387" customWidth="1"/>
    <col min="16" max="16" width="13.7109375" style="386" customWidth="1"/>
    <col min="17" max="17" width="13.285156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P1" s="52"/>
      <c r="Q1" s="52"/>
      <c r="R1" s="52"/>
    </row>
    <row r="2" spans="1:18">
      <c r="A2" s="365"/>
      <c r="B2" s="192"/>
      <c r="C2" s="365"/>
      <c r="D2" s="365"/>
      <c r="E2" s="365"/>
      <c r="F2" s="365"/>
      <c r="G2" s="366"/>
      <c r="H2" s="366"/>
      <c r="I2" s="366" t="s">
        <v>131</v>
      </c>
      <c r="J2" s="367" t="s">
        <v>2</v>
      </c>
      <c r="K2" s="367"/>
      <c r="P2" s="52"/>
      <c r="Q2" s="52"/>
      <c r="R2" s="52"/>
    </row>
    <row r="3" spans="1:18" ht="15.75" customHeight="1">
      <c r="A3" s="368" t="s">
        <v>4</v>
      </c>
      <c r="B3" s="121" t="s">
        <v>5</v>
      </c>
      <c r="D3" s="365"/>
      <c r="E3" s="365"/>
      <c r="F3" s="365"/>
      <c r="G3" s="366"/>
      <c r="H3" s="366"/>
      <c r="I3" s="366" t="s">
        <v>132</v>
      </c>
      <c r="J3" s="367" t="s">
        <v>7</v>
      </c>
      <c r="K3" s="367"/>
      <c r="P3" s="52"/>
      <c r="Q3" s="52"/>
      <c r="R3" s="52"/>
    </row>
    <row r="4" spans="1:18">
      <c r="B4" s="385"/>
      <c r="C4" s="368"/>
      <c r="K4" s="368"/>
      <c r="P4" s="52"/>
      <c r="Q4" s="52"/>
      <c r="R4" s="52"/>
    </row>
    <row r="5" spans="1:18">
      <c r="A5" s="2116" t="s">
        <v>3961</v>
      </c>
      <c r="B5" s="2116"/>
      <c r="C5" s="2116"/>
      <c r="D5" s="2116"/>
      <c r="E5" s="2116"/>
      <c r="F5" s="2116"/>
      <c r="G5" s="2116"/>
      <c r="H5" s="2116"/>
      <c r="I5" s="2116"/>
      <c r="P5" s="52"/>
      <c r="Q5" s="52"/>
      <c r="R5" s="52"/>
    </row>
    <row r="6" spans="1:18">
      <c r="P6" s="52"/>
      <c r="Q6" s="52"/>
      <c r="R6" s="52"/>
    </row>
    <row r="7" spans="1:18" ht="15" customHeight="1">
      <c r="A7" s="2135" t="s">
        <v>134</v>
      </c>
      <c r="B7" s="2117" t="s">
        <v>135</v>
      </c>
      <c r="C7" s="2118" t="s">
        <v>138</v>
      </c>
      <c r="D7" s="2118"/>
      <c r="E7" s="2118"/>
      <c r="F7" s="2118"/>
      <c r="G7" s="2118"/>
      <c r="H7" s="2120" t="s">
        <v>139</v>
      </c>
      <c r="I7" s="2119" t="s">
        <v>3962</v>
      </c>
      <c r="J7" s="2119" t="s">
        <v>3963</v>
      </c>
      <c r="K7" s="2197"/>
      <c r="L7" s="2174"/>
      <c r="M7" s="2174"/>
      <c r="N7" s="2392"/>
      <c r="O7" s="2243"/>
      <c r="P7" s="52"/>
      <c r="Q7" s="52"/>
      <c r="R7" s="52"/>
    </row>
    <row r="8" spans="1:18" ht="37.5" customHeight="1">
      <c r="A8" s="2135"/>
      <c r="B8" s="2117"/>
      <c r="C8" s="750" t="s">
        <v>3964</v>
      </c>
      <c r="D8" s="68" t="s">
        <v>3965</v>
      </c>
      <c r="E8" s="68" t="s">
        <v>3966</v>
      </c>
      <c r="F8" s="69" t="s">
        <v>144</v>
      </c>
      <c r="G8" s="68" t="s">
        <v>2816</v>
      </c>
      <c r="H8" s="2120"/>
      <c r="I8" s="2119"/>
      <c r="J8" s="2119"/>
      <c r="K8" s="2197"/>
      <c r="L8" s="2174"/>
      <c r="M8" s="2174"/>
      <c r="N8" s="2392"/>
      <c r="O8" s="2243"/>
      <c r="P8" s="70"/>
      <c r="Q8" s="70"/>
      <c r="R8" s="70"/>
    </row>
    <row r="9" spans="1:18">
      <c r="A9" s="2281" t="s">
        <v>3967</v>
      </c>
      <c r="B9" s="2281"/>
      <c r="C9" s="2281"/>
      <c r="D9" s="2281"/>
      <c r="E9" s="2281"/>
      <c r="F9" s="2281"/>
      <c r="G9" s="2281"/>
      <c r="H9" s="2281"/>
      <c r="I9" s="2281"/>
      <c r="J9" s="2281"/>
      <c r="K9" s="70"/>
      <c r="L9" s="70"/>
      <c r="M9" s="70"/>
      <c r="N9" s="388"/>
      <c r="O9" s="386"/>
      <c r="P9" s="52"/>
      <c r="Q9" s="52"/>
      <c r="R9" s="52"/>
    </row>
    <row r="10" spans="1:18" ht="12" customHeight="1">
      <c r="A10" s="2427" t="s">
        <v>3968</v>
      </c>
      <c r="B10" s="2309"/>
      <c r="C10" s="2428" t="s">
        <v>3969</v>
      </c>
      <c r="D10" s="810">
        <v>20</v>
      </c>
      <c r="E10" s="810">
        <v>3.5</v>
      </c>
      <c r="F10" s="810">
        <v>5.0000000000000001E-3</v>
      </c>
      <c r="G10" s="2429" t="s">
        <v>3970</v>
      </c>
      <c r="H10" s="599"/>
      <c r="I10" s="596">
        <v>2240</v>
      </c>
      <c r="J10" s="811">
        <v>2405</v>
      </c>
      <c r="K10" s="52"/>
      <c r="L10" s="52"/>
      <c r="M10" s="52"/>
      <c r="N10" s="53"/>
      <c r="O10" s="386"/>
      <c r="P10" s="52"/>
      <c r="Q10" s="52"/>
      <c r="R10" s="52"/>
    </row>
    <row r="11" spans="1:18" ht="15" customHeight="1">
      <c r="A11" s="2427"/>
      <c r="B11" s="2309"/>
      <c r="C11" s="2428"/>
      <c r="D11" s="812">
        <v>30</v>
      </c>
      <c r="E11" s="812">
        <v>5</v>
      </c>
      <c r="F11" s="812">
        <v>7.0000000000000001E-3</v>
      </c>
      <c r="G11" s="2429"/>
      <c r="H11" s="599"/>
      <c r="I11" s="604">
        <v>2875</v>
      </c>
      <c r="J11" s="664">
        <v>3105</v>
      </c>
      <c r="K11" s="52"/>
      <c r="L11" s="52"/>
      <c r="M11" s="52"/>
      <c r="N11" s="53"/>
      <c r="O11" s="386"/>
      <c r="P11" s="52"/>
      <c r="Q11" s="52"/>
      <c r="R11" s="52"/>
    </row>
    <row r="12" spans="1:18" ht="15" customHeight="1">
      <c r="A12" s="2427"/>
      <c r="B12" s="2309"/>
      <c r="C12" s="2428"/>
      <c r="D12" s="812">
        <v>40</v>
      </c>
      <c r="E12" s="812">
        <v>7</v>
      </c>
      <c r="F12" s="812">
        <v>0.01</v>
      </c>
      <c r="G12" s="2429"/>
      <c r="H12" s="599"/>
      <c r="I12" s="604">
        <v>3125</v>
      </c>
      <c r="J12" s="664">
        <v>3375</v>
      </c>
      <c r="K12" s="52"/>
      <c r="L12" s="52"/>
      <c r="M12" s="52"/>
      <c r="N12" s="53"/>
      <c r="O12" s="386"/>
      <c r="P12" s="52"/>
      <c r="Q12" s="52"/>
      <c r="R12" s="52"/>
    </row>
    <row r="13" spans="1:18" ht="15" customHeight="1">
      <c r="A13" s="2427"/>
      <c r="B13" s="2309"/>
      <c r="C13" s="2428"/>
      <c r="D13" s="812">
        <v>45</v>
      </c>
      <c r="E13" s="812">
        <v>7.5</v>
      </c>
      <c r="F13" s="812">
        <v>1.0999999999999999E-2</v>
      </c>
      <c r="G13" s="2429"/>
      <c r="H13" s="599"/>
      <c r="I13" s="604">
        <v>3065</v>
      </c>
      <c r="J13" s="664">
        <v>3310</v>
      </c>
      <c r="K13" s="52"/>
      <c r="L13" s="52"/>
      <c r="M13" s="52"/>
      <c r="N13" s="53"/>
      <c r="O13" s="386"/>
      <c r="P13" s="52"/>
      <c r="Q13" s="52"/>
      <c r="R13" s="52"/>
    </row>
    <row r="14" spans="1:18" ht="15" customHeight="1">
      <c r="A14" s="2427"/>
      <c r="B14" s="2309"/>
      <c r="C14" s="2428"/>
      <c r="D14" s="812">
        <v>50</v>
      </c>
      <c r="E14" s="812">
        <v>8</v>
      </c>
      <c r="F14" s="812">
        <v>1.2E-2</v>
      </c>
      <c r="G14" s="2429"/>
      <c r="H14" s="599"/>
      <c r="I14" s="604">
        <v>3625</v>
      </c>
      <c r="J14" s="664">
        <v>3920</v>
      </c>
      <c r="K14" s="52"/>
      <c r="L14" s="52"/>
      <c r="M14" s="52"/>
      <c r="N14" s="53"/>
      <c r="O14" s="386"/>
      <c r="P14" s="52"/>
      <c r="Q14" s="52"/>
      <c r="R14" s="52"/>
    </row>
    <row r="15" spans="1:18" ht="22.5" customHeight="1">
      <c r="A15" s="2351" t="s">
        <v>3971</v>
      </c>
      <c r="B15" s="2310"/>
      <c r="C15" s="2428"/>
      <c r="D15" s="504">
        <v>20</v>
      </c>
      <c r="E15" s="504">
        <v>18</v>
      </c>
      <c r="F15" s="504">
        <v>0.02</v>
      </c>
      <c r="G15" s="2352" t="s">
        <v>3970</v>
      </c>
      <c r="H15" s="504"/>
      <c r="I15" s="504">
        <v>2750</v>
      </c>
      <c r="J15" s="505">
        <v>2970</v>
      </c>
      <c r="K15" s="52"/>
      <c r="L15" s="52"/>
      <c r="M15" s="52"/>
      <c r="N15" s="53"/>
      <c r="O15" s="386"/>
      <c r="P15" s="52"/>
      <c r="Q15" s="52"/>
      <c r="R15" s="52"/>
    </row>
    <row r="16" spans="1:18" ht="22.5" customHeight="1">
      <c r="A16" s="2351"/>
      <c r="B16" s="2310"/>
      <c r="C16" s="2428"/>
      <c r="D16" s="504">
        <v>25</v>
      </c>
      <c r="E16" s="504">
        <v>22</v>
      </c>
      <c r="F16" s="504">
        <v>2.5000000000000001E-2</v>
      </c>
      <c r="G16" s="2352"/>
      <c r="H16" s="504"/>
      <c r="I16" s="504">
        <v>2815</v>
      </c>
      <c r="J16" s="505">
        <v>3040</v>
      </c>
      <c r="K16" s="52"/>
      <c r="L16" s="52"/>
      <c r="M16" s="52"/>
      <c r="N16" s="53"/>
      <c r="O16" s="386"/>
      <c r="P16" s="52"/>
      <c r="Q16" s="52"/>
      <c r="R16" s="52"/>
    </row>
    <row r="17" spans="1:18" ht="22.5" customHeight="1">
      <c r="A17" s="2351"/>
      <c r="B17" s="2310"/>
      <c r="C17" s="2428"/>
      <c r="D17" s="504">
        <v>30</v>
      </c>
      <c r="E17" s="504">
        <v>24</v>
      </c>
      <c r="F17" s="504">
        <v>0.03</v>
      </c>
      <c r="G17" s="2352"/>
      <c r="H17" s="504"/>
      <c r="I17" s="504">
        <v>3000</v>
      </c>
      <c r="J17" s="505">
        <v>3240</v>
      </c>
      <c r="K17" s="52"/>
      <c r="L17" s="52"/>
      <c r="M17" s="52"/>
      <c r="N17" s="53"/>
      <c r="O17" s="386"/>
      <c r="P17" s="52"/>
      <c r="Q17" s="52"/>
      <c r="R17" s="52"/>
    </row>
    <row r="18" spans="1:18" ht="20.25" customHeight="1">
      <c r="A18" s="2351"/>
      <c r="B18" s="2310"/>
      <c r="C18" s="2428"/>
      <c r="D18" s="504">
        <v>40</v>
      </c>
      <c r="E18" s="504">
        <v>31</v>
      </c>
      <c r="F18" s="504">
        <v>0.04</v>
      </c>
      <c r="G18" s="2352"/>
      <c r="H18" s="504"/>
      <c r="I18" s="504">
        <v>3500</v>
      </c>
      <c r="J18" s="505">
        <v>3785</v>
      </c>
      <c r="K18" s="52"/>
      <c r="L18" s="52"/>
      <c r="M18" s="52"/>
      <c r="N18" s="53"/>
      <c r="O18" s="386"/>
      <c r="P18" s="52"/>
      <c r="Q18" s="52"/>
      <c r="R18" s="52"/>
    </row>
    <row r="19" spans="1:18" ht="26.25" customHeight="1">
      <c r="A19" s="2351" t="s">
        <v>3972</v>
      </c>
      <c r="B19" s="2354"/>
      <c r="C19" s="2428"/>
      <c r="D19" s="504">
        <v>20</v>
      </c>
      <c r="E19" s="504">
        <v>17</v>
      </c>
      <c r="F19" s="504">
        <v>0.02</v>
      </c>
      <c r="G19" s="2352" t="s">
        <v>3970</v>
      </c>
      <c r="H19" s="504"/>
      <c r="I19" s="504">
        <v>2250</v>
      </c>
      <c r="J19" s="505">
        <v>2430</v>
      </c>
      <c r="K19" s="52"/>
      <c r="L19" s="52"/>
      <c r="M19" s="52"/>
      <c r="N19" s="53"/>
      <c r="O19" s="386"/>
      <c r="P19" s="52"/>
      <c r="Q19" s="52"/>
      <c r="R19" s="52"/>
    </row>
    <row r="20" spans="1:18" ht="24.75" customHeight="1">
      <c r="A20" s="2351"/>
      <c r="B20" s="2354"/>
      <c r="C20" s="2428"/>
      <c r="D20" s="504">
        <v>30</v>
      </c>
      <c r="E20" s="504">
        <v>24</v>
      </c>
      <c r="F20" s="504">
        <v>0.03</v>
      </c>
      <c r="G20" s="2352"/>
      <c r="H20" s="504"/>
      <c r="I20" s="504">
        <v>2875</v>
      </c>
      <c r="J20" s="505">
        <v>3105</v>
      </c>
      <c r="K20" s="52"/>
      <c r="L20" s="52"/>
      <c r="M20" s="52"/>
      <c r="N20" s="53"/>
      <c r="O20" s="386"/>
      <c r="P20" s="52"/>
      <c r="Q20" s="52"/>
      <c r="R20" s="52"/>
    </row>
    <row r="21" spans="1:18" ht="26.25" customHeight="1">
      <c r="A21" s="2351"/>
      <c r="B21" s="2354"/>
      <c r="C21" s="2428"/>
      <c r="D21" s="546">
        <v>40</v>
      </c>
      <c r="E21" s="546">
        <v>28</v>
      </c>
      <c r="F21" s="504">
        <v>0.04</v>
      </c>
      <c r="G21" s="2352"/>
      <c r="H21" s="504"/>
      <c r="I21" s="546">
        <v>3125</v>
      </c>
      <c r="J21" s="669">
        <v>3375</v>
      </c>
      <c r="K21" s="52"/>
      <c r="L21" s="52"/>
      <c r="M21" s="52"/>
      <c r="N21" s="53"/>
      <c r="O21" s="386"/>
      <c r="P21" s="52"/>
      <c r="Q21" s="52"/>
      <c r="R21" s="52"/>
    </row>
    <row r="22" spans="1:18" ht="30.75" customHeight="1">
      <c r="A22" s="2426" t="s">
        <v>3973</v>
      </c>
      <c r="B22" s="2223"/>
      <c r="C22" s="686" t="s">
        <v>3974</v>
      </c>
      <c r="D22" s="813">
        <v>58</v>
      </c>
      <c r="E22" s="813">
        <v>8</v>
      </c>
      <c r="F22" s="813">
        <v>6.0000000000000001E-3</v>
      </c>
      <c r="G22" s="2361" t="s">
        <v>3970</v>
      </c>
      <c r="H22" s="94"/>
      <c r="I22" s="93">
        <v>1690</v>
      </c>
      <c r="J22" s="319">
        <v>1755</v>
      </c>
      <c r="K22" s="52"/>
      <c r="L22" s="52"/>
      <c r="M22" s="52"/>
      <c r="N22" s="53"/>
      <c r="O22" s="386"/>
      <c r="P22" s="52"/>
      <c r="Q22" s="52"/>
      <c r="R22" s="52"/>
    </row>
    <row r="23" spans="1:18" ht="30.75" customHeight="1">
      <c r="A23" s="2426"/>
      <c r="B23" s="2223"/>
      <c r="C23" s="686" t="s">
        <v>3975</v>
      </c>
      <c r="D23" s="813">
        <v>58</v>
      </c>
      <c r="E23" s="813">
        <v>8</v>
      </c>
      <c r="F23" s="813">
        <v>6.0000000000000001E-3</v>
      </c>
      <c r="G23" s="2361"/>
      <c r="H23" s="94"/>
      <c r="I23" s="93">
        <v>1690</v>
      </c>
      <c r="J23" s="814">
        <v>1755</v>
      </c>
      <c r="K23" s="52"/>
      <c r="L23" s="52"/>
      <c r="M23" s="52"/>
      <c r="N23" s="53"/>
      <c r="O23" s="386"/>
      <c r="P23" s="52"/>
      <c r="Q23" s="52"/>
      <c r="R23" s="52"/>
    </row>
    <row r="24" spans="1:18">
      <c r="A24" s="2175" t="s">
        <v>3976</v>
      </c>
      <c r="B24" s="2175"/>
      <c r="C24" s="2175"/>
      <c r="D24" s="2175"/>
      <c r="E24" s="2175"/>
      <c r="F24" s="2175"/>
      <c r="G24" s="2175"/>
      <c r="H24" s="2175"/>
      <c r="I24" s="2175"/>
      <c r="J24" s="2175"/>
      <c r="K24" s="70"/>
      <c r="L24" s="70"/>
      <c r="M24" s="70"/>
      <c r="N24" s="388"/>
      <c r="O24" s="386"/>
      <c r="P24" s="52"/>
      <c r="Q24" s="52"/>
      <c r="R24" s="52"/>
    </row>
    <row r="25" spans="1:18" ht="18.75" customHeight="1">
      <c r="A25" s="2419" t="s">
        <v>3977</v>
      </c>
      <c r="B25" s="2395"/>
      <c r="C25" s="2424" t="s">
        <v>3978</v>
      </c>
      <c r="D25" s="816">
        <v>20</v>
      </c>
      <c r="E25" s="816">
        <v>5.0999999999999996</v>
      </c>
      <c r="F25" s="810">
        <v>5.0000000000000001E-3</v>
      </c>
      <c r="G25" s="2352" t="s">
        <v>3970</v>
      </c>
      <c r="H25" s="504"/>
      <c r="I25" s="667">
        <v>2690</v>
      </c>
      <c r="J25" s="817">
        <v>2905</v>
      </c>
      <c r="K25" s="52"/>
      <c r="L25" s="52"/>
      <c r="M25" s="52"/>
      <c r="N25" s="53"/>
      <c r="O25" s="386"/>
      <c r="P25" s="52"/>
      <c r="Q25" s="52"/>
      <c r="R25" s="52"/>
    </row>
    <row r="26" spans="1:18" ht="18.75" customHeight="1">
      <c r="A26" s="2419"/>
      <c r="B26" s="2395"/>
      <c r="C26" s="2424"/>
      <c r="D26" s="812">
        <v>30</v>
      </c>
      <c r="E26" s="812">
        <v>6.2</v>
      </c>
      <c r="F26" s="812">
        <v>7.0000000000000001E-3</v>
      </c>
      <c r="G26" s="2352"/>
      <c r="H26" s="504"/>
      <c r="I26" s="604">
        <v>3375</v>
      </c>
      <c r="J26" s="664">
        <v>3650</v>
      </c>
      <c r="K26" s="52"/>
      <c r="L26" s="52"/>
      <c r="M26" s="52"/>
      <c r="N26" s="53"/>
      <c r="O26" s="386"/>
      <c r="P26" s="52"/>
      <c r="Q26" s="52"/>
      <c r="R26" s="52"/>
    </row>
    <row r="27" spans="1:18" ht="18.75" customHeight="1">
      <c r="A27" s="2419"/>
      <c r="B27" s="2395"/>
      <c r="C27" s="2424"/>
      <c r="D27" s="812">
        <v>40</v>
      </c>
      <c r="E27" s="812">
        <v>8.1999999999999993</v>
      </c>
      <c r="F27" s="812">
        <v>0.01</v>
      </c>
      <c r="G27" s="2352"/>
      <c r="H27" s="504"/>
      <c r="I27" s="604">
        <v>3715</v>
      </c>
      <c r="J27" s="664">
        <v>4010</v>
      </c>
      <c r="K27" s="52"/>
      <c r="L27" s="52"/>
      <c r="M27" s="52"/>
      <c r="N27" s="53"/>
      <c r="O27" s="386"/>
      <c r="P27" s="52"/>
      <c r="Q27" s="52"/>
      <c r="R27" s="52"/>
    </row>
    <row r="28" spans="1:18" ht="18.75" customHeight="1">
      <c r="A28" s="2419"/>
      <c r="B28" s="2395"/>
      <c r="C28" s="2424"/>
      <c r="D28" s="812">
        <v>43</v>
      </c>
      <c r="E28" s="812">
        <v>9</v>
      </c>
      <c r="F28" s="812">
        <v>0.01</v>
      </c>
      <c r="G28" s="2352"/>
      <c r="H28" s="504"/>
      <c r="I28" s="604">
        <v>3565</v>
      </c>
      <c r="J28" s="664">
        <v>3850</v>
      </c>
      <c r="K28" s="52"/>
      <c r="L28" s="52"/>
      <c r="M28" s="52"/>
      <c r="N28" s="53"/>
      <c r="O28" s="386"/>
      <c r="P28" s="52"/>
      <c r="Q28" s="52"/>
      <c r="R28" s="52"/>
    </row>
    <row r="29" spans="1:18" ht="63.75" customHeight="1">
      <c r="A29" s="503" t="s">
        <v>3979</v>
      </c>
      <c r="B29" s="818"/>
      <c r="C29" s="2424"/>
      <c r="D29" s="812">
        <v>200</v>
      </c>
      <c r="E29" s="812">
        <v>23</v>
      </c>
      <c r="F29" s="812">
        <v>0.03</v>
      </c>
      <c r="G29" s="504" t="s">
        <v>3970</v>
      </c>
      <c r="H29" s="504"/>
      <c r="I29" s="604">
        <v>2815</v>
      </c>
      <c r="J29" s="664">
        <v>3040</v>
      </c>
      <c r="K29" s="52"/>
      <c r="L29" s="52"/>
      <c r="M29" s="52"/>
      <c r="N29" s="53"/>
      <c r="O29" s="386"/>
      <c r="P29" s="52"/>
      <c r="Q29" s="52"/>
      <c r="R29" s="52"/>
    </row>
    <row r="30" spans="1:18" ht="22.5" customHeight="1">
      <c r="A30" s="2351" t="s">
        <v>3980</v>
      </c>
      <c r="B30" s="2310"/>
      <c r="C30" s="2424"/>
      <c r="D30" s="812">
        <v>20</v>
      </c>
      <c r="E30" s="812">
        <v>20.5</v>
      </c>
      <c r="F30" s="504">
        <v>0.02</v>
      </c>
      <c r="G30" s="2352" t="s">
        <v>3970</v>
      </c>
      <c r="H30" s="504"/>
      <c r="I30" s="604">
        <v>2690</v>
      </c>
      <c r="J30" s="664">
        <v>2905</v>
      </c>
      <c r="K30" s="52"/>
      <c r="L30" s="52"/>
      <c r="M30" s="52"/>
      <c r="N30" s="53"/>
      <c r="O30" s="386"/>
      <c r="P30" s="52"/>
      <c r="Q30" s="52"/>
      <c r="R30" s="52"/>
    </row>
    <row r="31" spans="1:18" ht="22.5" customHeight="1">
      <c r="A31" s="2351"/>
      <c r="B31" s="2310"/>
      <c r="C31" s="2424"/>
      <c r="D31" s="812">
        <v>30</v>
      </c>
      <c r="E31" s="812">
        <v>25</v>
      </c>
      <c r="F31" s="546">
        <v>0.03</v>
      </c>
      <c r="G31" s="2352"/>
      <c r="H31" s="504"/>
      <c r="I31" s="604">
        <v>3375</v>
      </c>
      <c r="J31" s="664">
        <v>3650</v>
      </c>
      <c r="K31" s="52"/>
      <c r="L31" s="52"/>
      <c r="M31" s="52"/>
      <c r="N31" s="53"/>
      <c r="O31" s="386"/>
      <c r="P31" s="52"/>
      <c r="Q31" s="52"/>
      <c r="R31" s="52"/>
    </row>
    <row r="32" spans="1:18" ht="22.5" customHeight="1">
      <c r="A32" s="2351"/>
      <c r="B32" s="2310"/>
      <c r="C32" s="2424"/>
      <c r="D32" s="812">
        <v>40</v>
      </c>
      <c r="E32" s="819">
        <v>33</v>
      </c>
      <c r="F32" s="504">
        <v>0.04</v>
      </c>
      <c r="G32" s="2352"/>
      <c r="H32" s="504"/>
      <c r="I32" s="753">
        <v>3715</v>
      </c>
      <c r="J32" s="664">
        <v>4010</v>
      </c>
      <c r="K32" s="52"/>
      <c r="L32" s="52"/>
      <c r="M32" s="52"/>
      <c r="N32" s="53"/>
      <c r="O32" s="386"/>
      <c r="P32" s="52"/>
      <c r="Q32" s="52"/>
      <c r="R32" s="52"/>
    </row>
    <row r="33" spans="1:18" ht="24.75" customHeight="1">
      <c r="A33" s="2351" t="s">
        <v>3977</v>
      </c>
      <c r="B33" s="2310"/>
      <c r="C33" s="2425" t="s">
        <v>3981</v>
      </c>
      <c r="D33" s="812">
        <v>20</v>
      </c>
      <c r="E33" s="812">
        <v>5.0999999999999996</v>
      </c>
      <c r="F33" s="816">
        <v>5.0000000000000001E-3</v>
      </c>
      <c r="G33" s="2352" t="s">
        <v>3970</v>
      </c>
      <c r="H33" s="504"/>
      <c r="I33" s="604">
        <v>2750</v>
      </c>
      <c r="J33" s="664">
        <v>2970</v>
      </c>
      <c r="K33" s="52"/>
      <c r="L33" s="52"/>
      <c r="M33" s="52"/>
      <c r="N33" s="53"/>
      <c r="O33" s="386"/>
      <c r="P33" s="52"/>
      <c r="Q33" s="52"/>
      <c r="R33" s="52"/>
    </row>
    <row r="34" spans="1:18" ht="24.75" customHeight="1">
      <c r="A34" s="2351"/>
      <c r="B34" s="2310"/>
      <c r="C34" s="2425"/>
      <c r="D34" s="812">
        <v>30</v>
      </c>
      <c r="E34" s="812">
        <v>6.2</v>
      </c>
      <c r="F34" s="812">
        <v>7.0000000000000001E-3</v>
      </c>
      <c r="G34" s="2352"/>
      <c r="H34" s="504"/>
      <c r="I34" s="604">
        <v>3440</v>
      </c>
      <c r="J34" s="664">
        <v>3715</v>
      </c>
      <c r="K34" s="52"/>
      <c r="L34" s="52"/>
      <c r="M34" s="52"/>
      <c r="N34" s="53"/>
      <c r="O34" s="386"/>
      <c r="P34" s="52"/>
      <c r="Q34" s="52"/>
      <c r="R34" s="52"/>
    </row>
    <row r="35" spans="1:18" ht="24.75" customHeight="1">
      <c r="A35" s="2351"/>
      <c r="B35" s="2310"/>
      <c r="C35" s="2425"/>
      <c r="D35" s="812">
        <v>40</v>
      </c>
      <c r="E35" s="812">
        <v>8.1999999999999993</v>
      </c>
      <c r="F35" s="812">
        <v>0.01</v>
      </c>
      <c r="G35" s="2352"/>
      <c r="H35" s="504"/>
      <c r="I35" s="604">
        <v>3775</v>
      </c>
      <c r="J35" s="664">
        <v>4080</v>
      </c>
      <c r="K35" s="52"/>
      <c r="L35" s="52"/>
      <c r="M35" s="52"/>
      <c r="N35" s="53"/>
      <c r="O35" s="386"/>
      <c r="P35" s="52"/>
      <c r="Q35" s="52"/>
      <c r="R35" s="52"/>
    </row>
    <row r="36" spans="1:18" ht="24.75" customHeight="1">
      <c r="A36" s="2351"/>
      <c r="B36" s="2310"/>
      <c r="C36" s="2425"/>
      <c r="D36" s="812">
        <v>43</v>
      </c>
      <c r="E36" s="812">
        <v>9</v>
      </c>
      <c r="F36" s="812">
        <v>0.01</v>
      </c>
      <c r="G36" s="2352"/>
      <c r="H36" s="504"/>
      <c r="I36" s="604">
        <v>3625</v>
      </c>
      <c r="J36" s="664">
        <v>3920</v>
      </c>
      <c r="K36" s="52"/>
      <c r="L36" s="52"/>
      <c r="M36" s="52"/>
      <c r="N36" s="53"/>
      <c r="O36" s="386"/>
      <c r="P36" s="52"/>
      <c r="Q36" s="52"/>
      <c r="R36" s="52"/>
    </row>
    <row r="37" spans="1:18" ht="63" customHeight="1">
      <c r="A37" s="503" t="s">
        <v>3979</v>
      </c>
      <c r="B37" s="818"/>
      <c r="C37" s="2425"/>
      <c r="D37" s="812">
        <v>200</v>
      </c>
      <c r="E37" s="812">
        <v>23</v>
      </c>
      <c r="F37" s="812">
        <v>0.03</v>
      </c>
      <c r="G37" s="504" t="s">
        <v>3970</v>
      </c>
      <c r="H37" s="504"/>
      <c r="I37" s="604">
        <v>2875</v>
      </c>
      <c r="J37" s="664">
        <v>3105</v>
      </c>
      <c r="K37" s="52"/>
      <c r="L37" s="52"/>
      <c r="M37" s="52"/>
      <c r="N37" s="53"/>
      <c r="O37" s="386"/>
      <c r="P37" s="52"/>
      <c r="Q37" s="52"/>
      <c r="R37" s="52"/>
    </row>
    <row r="38" spans="1:18" ht="27" customHeight="1">
      <c r="A38" s="2421" t="s">
        <v>3980</v>
      </c>
      <c r="B38" s="2354"/>
      <c r="C38" s="2425"/>
      <c r="D38" s="812">
        <v>20</v>
      </c>
      <c r="E38" s="812">
        <v>20.5</v>
      </c>
      <c r="F38" s="504">
        <v>0.02</v>
      </c>
      <c r="G38" s="2352" t="s">
        <v>3970</v>
      </c>
      <c r="H38" s="504"/>
      <c r="I38" s="604">
        <v>2750</v>
      </c>
      <c r="J38" s="664">
        <v>2970</v>
      </c>
      <c r="K38" s="52"/>
      <c r="L38" s="52"/>
      <c r="M38" s="52"/>
      <c r="N38" s="53"/>
      <c r="O38" s="386"/>
      <c r="P38" s="52"/>
      <c r="Q38" s="52"/>
      <c r="R38" s="52"/>
    </row>
    <row r="39" spans="1:18" ht="27" customHeight="1">
      <c r="A39" s="2421"/>
      <c r="B39" s="2354"/>
      <c r="C39" s="2425"/>
      <c r="D39" s="812">
        <v>30</v>
      </c>
      <c r="E39" s="812">
        <v>25</v>
      </c>
      <c r="F39" s="504">
        <v>0.03</v>
      </c>
      <c r="G39" s="2352"/>
      <c r="H39" s="504"/>
      <c r="I39" s="604">
        <v>3440</v>
      </c>
      <c r="J39" s="664">
        <v>3715</v>
      </c>
      <c r="K39" s="52"/>
      <c r="L39" s="52"/>
      <c r="M39" s="52"/>
      <c r="N39" s="53"/>
      <c r="O39" s="386"/>
      <c r="P39" s="52"/>
      <c r="Q39" s="52"/>
      <c r="R39" s="52"/>
    </row>
    <row r="40" spans="1:18" ht="27" customHeight="1">
      <c r="A40" s="2421"/>
      <c r="B40" s="2354"/>
      <c r="C40" s="2425"/>
      <c r="D40" s="821">
        <v>40</v>
      </c>
      <c r="E40" s="821">
        <v>33</v>
      </c>
      <c r="F40" s="504">
        <v>0.04</v>
      </c>
      <c r="G40" s="2352"/>
      <c r="H40" s="504"/>
      <c r="I40" s="663">
        <v>3775</v>
      </c>
      <c r="J40" s="665">
        <v>4080</v>
      </c>
      <c r="K40" s="52"/>
      <c r="L40" s="52"/>
      <c r="M40" s="52"/>
      <c r="N40" s="53"/>
      <c r="O40" s="386"/>
      <c r="P40" s="52"/>
      <c r="Q40" s="52"/>
      <c r="R40" s="52"/>
    </row>
    <row r="41" spans="1:18">
      <c r="A41" s="2175" t="s">
        <v>3982</v>
      </c>
      <c r="B41" s="2175"/>
      <c r="C41" s="2175"/>
      <c r="D41" s="2175"/>
      <c r="E41" s="2175"/>
      <c r="F41" s="2175"/>
      <c r="G41" s="2175"/>
      <c r="H41" s="2175"/>
      <c r="I41" s="2175"/>
      <c r="J41" s="2175"/>
      <c r="K41" s="70"/>
      <c r="L41" s="70"/>
      <c r="M41" s="70"/>
      <c r="N41" s="388"/>
      <c r="O41" s="386"/>
      <c r="P41" s="52"/>
      <c r="Q41" s="52"/>
      <c r="R41" s="52"/>
    </row>
    <row r="42" spans="1:18" ht="31.5" customHeight="1">
      <c r="A42" s="2419" t="s">
        <v>3983</v>
      </c>
      <c r="B42" s="2309"/>
      <c r="C42" s="2424" t="s">
        <v>3984</v>
      </c>
      <c r="D42" s="816">
        <v>10</v>
      </c>
      <c r="E42" s="816">
        <v>11</v>
      </c>
      <c r="F42" s="816">
        <v>0.01</v>
      </c>
      <c r="G42" s="2420" t="s">
        <v>3970</v>
      </c>
      <c r="H42" s="564"/>
      <c r="I42" s="667">
        <v>2325</v>
      </c>
      <c r="J42" s="811">
        <v>2515</v>
      </c>
      <c r="K42" s="52"/>
      <c r="L42" s="52"/>
      <c r="M42" s="52"/>
      <c r="N42" s="53"/>
      <c r="O42" s="386"/>
      <c r="P42" s="52"/>
      <c r="Q42" s="52"/>
      <c r="R42" s="52"/>
    </row>
    <row r="43" spans="1:18" ht="32.25" customHeight="1">
      <c r="A43" s="2419"/>
      <c r="B43" s="2309"/>
      <c r="C43" s="2424"/>
      <c r="D43" s="812">
        <v>15</v>
      </c>
      <c r="E43" s="812">
        <v>15</v>
      </c>
      <c r="F43" s="812">
        <v>1.4999999999999999E-2</v>
      </c>
      <c r="G43" s="2420"/>
      <c r="H43" s="564"/>
      <c r="I43" s="604">
        <v>2500</v>
      </c>
      <c r="J43" s="664">
        <v>2700</v>
      </c>
      <c r="K43" s="52"/>
      <c r="L43" s="52"/>
      <c r="M43" s="52"/>
      <c r="N43" s="53"/>
      <c r="O43" s="386"/>
      <c r="P43" s="52"/>
      <c r="Q43" s="52"/>
      <c r="R43" s="52"/>
    </row>
    <row r="44" spans="1:18" ht="36" customHeight="1">
      <c r="A44" s="2351" t="s">
        <v>3985</v>
      </c>
      <c r="B44" s="2310"/>
      <c r="C44" s="2424"/>
      <c r="D44" s="812">
        <v>10</v>
      </c>
      <c r="E44" s="812">
        <v>11</v>
      </c>
      <c r="F44" s="812">
        <v>0.01</v>
      </c>
      <c r="G44" s="2352" t="s">
        <v>3970</v>
      </c>
      <c r="H44" s="504"/>
      <c r="I44" s="604">
        <v>2000</v>
      </c>
      <c r="J44" s="664">
        <v>2160</v>
      </c>
      <c r="K44" s="52"/>
      <c r="L44" s="52"/>
      <c r="M44" s="52"/>
      <c r="N44" s="53"/>
      <c r="O44" s="386"/>
      <c r="P44" s="52"/>
      <c r="Q44" s="52"/>
      <c r="R44" s="52"/>
    </row>
    <row r="45" spans="1:18" ht="34.5" customHeight="1">
      <c r="A45" s="2351"/>
      <c r="B45" s="2310"/>
      <c r="C45" s="2424"/>
      <c r="D45" s="812">
        <v>20</v>
      </c>
      <c r="E45" s="812">
        <v>20.5</v>
      </c>
      <c r="F45" s="812">
        <v>0.02</v>
      </c>
      <c r="G45" s="2352"/>
      <c r="H45" s="504"/>
      <c r="I45" s="604">
        <v>2825</v>
      </c>
      <c r="J45" s="664">
        <v>3055</v>
      </c>
      <c r="K45" s="52"/>
      <c r="L45" s="52"/>
      <c r="M45" s="52"/>
      <c r="N45" s="53"/>
      <c r="O45" s="386"/>
      <c r="P45" s="52"/>
      <c r="Q45" s="52"/>
      <c r="R45" s="52"/>
    </row>
    <row r="46" spans="1:18" ht="40.5" customHeight="1">
      <c r="A46" s="2351" t="s">
        <v>3986</v>
      </c>
      <c r="B46" s="2310"/>
      <c r="C46" s="2423" t="s">
        <v>3987</v>
      </c>
      <c r="D46" s="812">
        <v>10</v>
      </c>
      <c r="E46" s="812">
        <v>11</v>
      </c>
      <c r="F46" s="816">
        <v>0.01</v>
      </c>
      <c r="G46" s="2352" t="s">
        <v>3970</v>
      </c>
      <c r="H46" s="504"/>
      <c r="I46" s="604">
        <v>2640</v>
      </c>
      <c r="J46" s="664">
        <v>2850</v>
      </c>
      <c r="K46" s="52"/>
      <c r="L46" s="52"/>
      <c r="M46" s="52"/>
      <c r="N46" s="53"/>
      <c r="O46" s="386"/>
      <c r="P46" s="52"/>
      <c r="Q46" s="52"/>
      <c r="R46" s="52"/>
    </row>
    <row r="47" spans="1:18" ht="40.5" customHeight="1">
      <c r="A47" s="2351"/>
      <c r="B47" s="2310"/>
      <c r="C47" s="2423"/>
      <c r="D47" s="812">
        <v>15</v>
      </c>
      <c r="E47" s="812">
        <v>15</v>
      </c>
      <c r="F47" s="812">
        <v>1.4999999999999999E-2</v>
      </c>
      <c r="G47" s="2352"/>
      <c r="H47" s="504"/>
      <c r="I47" s="604">
        <v>2815</v>
      </c>
      <c r="J47" s="664">
        <v>3040</v>
      </c>
      <c r="K47" s="52"/>
      <c r="L47" s="52"/>
      <c r="M47" s="52"/>
      <c r="N47" s="53"/>
      <c r="O47" s="386"/>
      <c r="P47" s="52"/>
      <c r="Q47" s="52"/>
      <c r="R47" s="52"/>
    </row>
    <row r="48" spans="1:18" ht="35.25" customHeight="1">
      <c r="A48" s="2351" t="s">
        <v>3988</v>
      </c>
      <c r="B48" s="2310"/>
      <c r="C48" s="2423"/>
      <c r="D48" s="812">
        <v>10</v>
      </c>
      <c r="E48" s="812">
        <v>11</v>
      </c>
      <c r="F48" s="812">
        <v>0.01</v>
      </c>
      <c r="G48" s="2352" t="s">
        <v>3970</v>
      </c>
      <c r="H48" s="504"/>
      <c r="I48" s="604">
        <v>2315</v>
      </c>
      <c r="J48" s="664">
        <v>2500</v>
      </c>
      <c r="K48" s="52"/>
      <c r="L48" s="52"/>
      <c r="M48" s="52"/>
      <c r="N48" s="53"/>
      <c r="O48" s="386"/>
      <c r="P48" s="52"/>
      <c r="Q48" s="52"/>
      <c r="R48" s="52"/>
    </row>
    <row r="49" spans="1:18" ht="35.25" customHeight="1">
      <c r="A49" s="2351"/>
      <c r="B49" s="2310"/>
      <c r="C49" s="2423"/>
      <c r="D49" s="812">
        <v>20</v>
      </c>
      <c r="E49" s="812">
        <v>20.5</v>
      </c>
      <c r="F49" s="812">
        <v>0.02</v>
      </c>
      <c r="G49" s="2352"/>
      <c r="H49" s="504"/>
      <c r="I49" s="604">
        <v>3140</v>
      </c>
      <c r="J49" s="664">
        <v>3390</v>
      </c>
      <c r="K49" s="52"/>
      <c r="L49" s="52"/>
      <c r="M49" s="52"/>
      <c r="N49" s="53"/>
      <c r="O49" s="386"/>
      <c r="P49" s="52"/>
      <c r="Q49" s="52"/>
      <c r="R49" s="52"/>
    </row>
    <row r="50" spans="1:18" ht="36" customHeight="1">
      <c r="A50" s="2351" t="s">
        <v>3983</v>
      </c>
      <c r="B50" s="2310"/>
      <c r="C50" s="2354" t="s">
        <v>1642</v>
      </c>
      <c r="D50" s="604">
        <v>10</v>
      </c>
      <c r="E50" s="604">
        <v>11</v>
      </c>
      <c r="F50" s="816">
        <v>0.01</v>
      </c>
      <c r="G50" s="2352" t="s">
        <v>3970</v>
      </c>
      <c r="H50" s="504"/>
      <c r="I50" s="604">
        <v>2390</v>
      </c>
      <c r="J50" s="664">
        <v>2580</v>
      </c>
      <c r="K50" s="52"/>
      <c r="L50" s="52"/>
      <c r="M50" s="70"/>
      <c r="N50" s="53"/>
      <c r="O50" s="386"/>
      <c r="P50" s="52"/>
      <c r="Q50" s="52"/>
      <c r="R50" s="52"/>
    </row>
    <row r="51" spans="1:18" ht="36" customHeight="1">
      <c r="A51" s="2351"/>
      <c r="B51" s="2310"/>
      <c r="C51" s="2354"/>
      <c r="D51" s="604">
        <v>15</v>
      </c>
      <c r="E51" s="604">
        <v>15</v>
      </c>
      <c r="F51" s="812">
        <v>1.4999999999999999E-2</v>
      </c>
      <c r="G51" s="2352"/>
      <c r="H51" s="504"/>
      <c r="I51" s="604">
        <v>2565</v>
      </c>
      <c r="J51" s="664">
        <v>2770</v>
      </c>
      <c r="K51" s="52"/>
      <c r="L51" s="52"/>
      <c r="M51" s="70"/>
      <c r="N51" s="53"/>
      <c r="O51" s="386"/>
      <c r="P51" s="52"/>
      <c r="Q51" s="52"/>
      <c r="R51" s="52"/>
    </row>
    <row r="52" spans="1:18" ht="36" customHeight="1">
      <c r="A52" s="2421" t="s">
        <v>3985</v>
      </c>
      <c r="B52" s="2422"/>
      <c r="C52" s="2354"/>
      <c r="D52" s="604">
        <v>10</v>
      </c>
      <c r="E52" s="604">
        <v>11</v>
      </c>
      <c r="F52" s="812">
        <v>0.01</v>
      </c>
      <c r="G52" s="2352" t="s">
        <v>3970</v>
      </c>
      <c r="H52" s="504"/>
      <c r="I52" s="604">
        <v>2065</v>
      </c>
      <c r="J52" s="664">
        <v>2230</v>
      </c>
      <c r="K52" s="52"/>
      <c r="L52" s="52"/>
      <c r="M52" s="70"/>
      <c r="N52" s="53"/>
      <c r="O52" s="386"/>
      <c r="P52" s="52"/>
      <c r="Q52" s="52"/>
      <c r="R52" s="52"/>
    </row>
    <row r="53" spans="1:18" ht="36" customHeight="1">
      <c r="A53" s="2421"/>
      <c r="B53" s="2422"/>
      <c r="C53" s="2354"/>
      <c r="D53" s="663">
        <v>20</v>
      </c>
      <c r="E53" s="663">
        <v>20.5</v>
      </c>
      <c r="F53" s="812">
        <v>0.02</v>
      </c>
      <c r="G53" s="2352"/>
      <c r="H53" s="504"/>
      <c r="I53" s="663">
        <v>2890</v>
      </c>
      <c r="J53" s="665">
        <v>3120</v>
      </c>
      <c r="K53" s="52"/>
      <c r="L53" s="52"/>
      <c r="M53" s="70"/>
      <c r="N53" s="53"/>
      <c r="O53" s="386"/>
      <c r="P53" s="52"/>
      <c r="Q53" s="52"/>
      <c r="R53" s="52"/>
    </row>
    <row r="54" spans="1:18">
      <c r="A54" s="2175" t="s">
        <v>3989</v>
      </c>
      <c r="B54" s="2175"/>
      <c r="C54" s="2175"/>
      <c r="D54" s="2175"/>
      <c r="E54" s="2175"/>
      <c r="F54" s="2175"/>
      <c r="G54" s="2175"/>
      <c r="H54" s="2175"/>
      <c r="I54" s="2175"/>
      <c r="J54" s="2175"/>
      <c r="K54" s="70"/>
      <c r="L54" s="70"/>
      <c r="M54" s="70"/>
      <c r="N54" s="388"/>
      <c r="O54" s="386"/>
      <c r="P54" s="52"/>
      <c r="Q54" s="52"/>
      <c r="R54" s="52"/>
    </row>
    <row r="55" spans="1:18" ht="20.25" customHeight="1">
      <c r="A55" s="2419" t="s">
        <v>3990</v>
      </c>
      <c r="B55" s="2395"/>
      <c r="C55" s="2420" t="s">
        <v>3969</v>
      </c>
      <c r="D55" s="816">
        <v>30</v>
      </c>
      <c r="E55" s="816">
        <v>6</v>
      </c>
      <c r="F55" s="816">
        <v>7.0000000000000001E-3</v>
      </c>
      <c r="G55" s="2352" t="s">
        <v>3970</v>
      </c>
      <c r="H55" s="504"/>
      <c r="I55" s="667">
        <v>3065</v>
      </c>
      <c r="J55" s="811">
        <v>3310</v>
      </c>
      <c r="K55" s="52"/>
      <c r="L55" s="52"/>
      <c r="M55" s="52"/>
      <c r="N55" s="53"/>
      <c r="O55" s="386"/>
      <c r="P55" s="52"/>
      <c r="Q55" s="52"/>
      <c r="R55" s="52"/>
    </row>
    <row r="56" spans="1:18" ht="20.25" customHeight="1">
      <c r="A56" s="2419"/>
      <c r="B56" s="2395"/>
      <c r="C56" s="2420"/>
      <c r="D56" s="812">
        <v>40</v>
      </c>
      <c r="E56" s="812">
        <v>7</v>
      </c>
      <c r="F56" s="812">
        <v>0.01</v>
      </c>
      <c r="G56" s="2352"/>
      <c r="H56" s="504"/>
      <c r="I56" s="604">
        <v>3375</v>
      </c>
      <c r="J56" s="664">
        <v>3650</v>
      </c>
      <c r="K56" s="52"/>
      <c r="L56" s="52"/>
      <c r="M56" s="52"/>
      <c r="N56" s="53"/>
      <c r="O56" s="386"/>
      <c r="P56" s="52"/>
      <c r="Q56" s="52"/>
      <c r="R56" s="52"/>
    </row>
    <row r="57" spans="1:18" ht="20.25" customHeight="1">
      <c r="A57" s="2419"/>
      <c r="B57" s="2395"/>
      <c r="C57" s="2420"/>
      <c r="D57" s="812">
        <v>45</v>
      </c>
      <c r="E57" s="812">
        <v>7.5</v>
      </c>
      <c r="F57" s="812">
        <v>1.0999999999999999E-2</v>
      </c>
      <c r="G57" s="2352"/>
      <c r="H57" s="504"/>
      <c r="I57" s="604">
        <v>3850</v>
      </c>
      <c r="J57" s="664">
        <v>4160</v>
      </c>
      <c r="K57" s="52"/>
      <c r="L57" s="52"/>
      <c r="M57" s="52"/>
      <c r="N57" s="53"/>
      <c r="O57" s="386"/>
      <c r="P57" s="52"/>
      <c r="Q57" s="52"/>
      <c r="R57" s="52"/>
    </row>
    <row r="58" spans="1:18" ht="20.25" customHeight="1">
      <c r="A58" s="2419"/>
      <c r="B58" s="2395"/>
      <c r="C58" s="2420"/>
      <c r="D58" s="812">
        <v>50</v>
      </c>
      <c r="E58" s="812">
        <v>8</v>
      </c>
      <c r="F58" s="812">
        <v>1.2E-2</v>
      </c>
      <c r="G58" s="2352"/>
      <c r="H58" s="504"/>
      <c r="I58" s="604">
        <v>4190</v>
      </c>
      <c r="J58" s="664">
        <v>4525</v>
      </c>
      <c r="K58" s="52"/>
      <c r="L58" s="52"/>
      <c r="M58" s="52"/>
      <c r="N58" s="53"/>
      <c r="O58" s="386"/>
      <c r="P58" s="52"/>
      <c r="Q58" s="52"/>
      <c r="R58" s="52"/>
    </row>
    <row r="59" spans="1:18" ht="19.5" customHeight="1">
      <c r="A59" s="2351" t="s">
        <v>3991</v>
      </c>
      <c r="B59" s="2310"/>
      <c r="C59" s="2420"/>
      <c r="D59" s="812">
        <v>30</v>
      </c>
      <c r="E59" s="812">
        <v>6</v>
      </c>
      <c r="F59" s="816">
        <v>7.0000000000000001E-3</v>
      </c>
      <c r="G59" s="2352" t="s">
        <v>3970</v>
      </c>
      <c r="H59" s="504"/>
      <c r="I59" s="604">
        <v>3315</v>
      </c>
      <c r="J59" s="664">
        <v>3580</v>
      </c>
      <c r="K59" s="52"/>
      <c r="L59" s="52"/>
      <c r="M59" s="52"/>
      <c r="N59" s="53"/>
      <c r="O59" s="386"/>
      <c r="P59" s="52"/>
      <c r="Q59" s="52"/>
      <c r="R59" s="52"/>
    </row>
    <row r="60" spans="1:18" ht="19.5" customHeight="1">
      <c r="A60" s="2351"/>
      <c r="B60" s="2310"/>
      <c r="C60" s="2420"/>
      <c r="D60" s="812">
        <v>40</v>
      </c>
      <c r="E60" s="812">
        <v>7</v>
      </c>
      <c r="F60" s="812">
        <v>0.01</v>
      </c>
      <c r="G60" s="2352"/>
      <c r="H60" s="504"/>
      <c r="I60" s="604">
        <v>3625</v>
      </c>
      <c r="J60" s="664">
        <v>3920</v>
      </c>
      <c r="K60" s="52"/>
      <c r="L60" s="52"/>
      <c r="M60" s="52"/>
      <c r="N60" s="53"/>
      <c r="O60" s="386"/>
      <c r="P60" s="52"/>
      <c r="Q60" s="52"/>
      <c r="R60" s="52"/>
    </row>
    <row r="61" spans="1:18" ht="19.5" customHeight="1">
      <c r="A61" s="2351"/>
      <c r="B61" s="2310"/>
      <c r="C61" s="2420"/>
      <c r="D61" s="812">
        <v>45</v>
      </c>
      <c r="E61" s="812">
        <v>7.5</v>
      </c>
      <c r="F61" s="812">
        <v>1.0999999999999999E-2</v>
      </c>
      <c r="G61" s="2352"/>
      <c r="H61" s="504"/>
      <c r="I61" s="604">
        <v>4100</v>
      </c>
      <c r="J61" s="664">
        <v>4430</v>
      </c>
      <c r="K61" s="52"/>
      <c r="L61" s="52"/>
      <c r="M61" s="52"/>
      <c r="N61" s="53"/>
      <c r="O61" s="386"/>
      <c r="P61" s="52"/>
      <c r="Q61" s="52"/>
      <c r="R61" s="52"/>
    </row>
    <row r="62" spans="1:18" ht="19.5" customHeight="1">
      <c r="A62" s="2351"/>
      <c r="B62" s="2310"/>
      <c r="C62" s="2420"/>
      <c r="D62" s="812">
        <v>50</v>
      </c>
      <c r="E62" s="812">
        <v>8</v>
      </c>
      <c r="F62" s="812">
        <v>1.2E-2</v>
      </c>
      <c r="G62" s="2352"/>
      <c r="H62" s="504"/>
      <c r="I62" s="604">
        <v>4440</v>
      </c>
      <c r="J62" s="664">
        <v>4795</v>
      </c>
      <c r="K62" s="52"/>
      <c r="L62" s="52"/>
      <c r="M62" s="52"/>
      <c r="N62" s="53"/>
      <c r="O62" s="386"/>
      <c r="P62" s="52"/>
      <c r="Q62" s="52"/>
      <c r="R62" s="52"/>
    </row>
    <row r="63" spans="1:18" ht="25.5" customHeight="1">
      <c r="A63" s="2351" t="s">
        <v>3992</v>
      </c>
      <c r="B63" s="2310"/>
      <c r="C63" s="2420"/>
      <c r="D63" s="504">
        <v>10</v>
      </c>
      <c r="E63" s="504">
        <v>11</v>
      </c>
      <c r="F63" s="504">
        <v>0.01</v>
      </c>
      <c r="G63" s="2352" t="s">
        <v>3970</v>
      </c>
      <c r="H63" s="504"/>
      <c r="I63" s="504">
        <v>2115</v>
      </c>
      <c r="J63" s="505">
        <v>2285</v>
      </c>
      <c r="K63" s="52"/>
      <c r="L63" s="52"/>
      <c r="M63" s="52"/>
      <c r="N63" s="53"/>
      <c r="O63" s="386"/>
      <c r="P63" s="52"/>
      <c r="Q63" s="52"/>
      <c r="R63" s="52"/>
    </row>
    <row r="64" spans="1:18" ht="25.5" customHeight="1">
      <c r="A64" s="2351"/>
      <c r="B64" s="2310"/>
      <c r="C64" s="2420"/>
      <c r="D64" s="504">
        <v>15</v>
      </c>
      <c r="E64" s="504">
        <v>15</v>
      </c>
      <c r="F64" s="504">
        <v>1.4999999999999999E-2</v>
      </c>
      <c r="G64" s="2352"/>
      <c r="H64" s="504"/>
      <c r="I64" s="504">
        <v>2275</v>
      </c>
      <c r="J64" s="505">
        <v>2460</v>
      </c>
      <c r="K64" s="52"/>
      <c r="L64" s="52"/>
      <c r="M64" s="52"/>
      <c r="N64" s="53"/>
      <c r="O64" s="386"/>
      <c r="P64" s="52"/>
      <c r="Q64" s="52"/>
      <c r="R64" s="52"/>
    </row>
    <row r="65" spans="1:18" ht="25.5" customHeight="1">
      <c r="A65" s="2351"/>
      <c r="B65" s="2310"/>
      <c r="C65" s="2420"/>
      <c r="D65" s="504">
        <v>25</v>
      </c>
      <c r="E65" s="504">
        <v>21</v>
      </c>
      <c r="F65" s="504">
        <v>2.5000000000000001E-2</v>
      </c>
      <c r="G65" s="2352"/>
      <c r="H65" s="504"/>
      <c r="I65" s="504">
        <v>2690</v>
      </c>
      <c r="J65" s="505">
        <v>2905</v>
      </c>
      <c r="K65" s="52"/>
      <c r="L65" s="52"/>
      <c r="M65" s="52"/>
      <c r="N65" s="53"/>
      <c r="O65" s="386"/>
      <c r="P65" s="52"/>
      <c r="Q65" s="52"/>
      <c r="R65" s="52"/>
    </row>
    <row r="66" spans="1:18" ht="22.5" customHeight="1">
      <c r="A66" s="2351" t="s">
        <v>3993</v>
      </c>
      <c r="B66" s="2310"/>
      <c r="C66" s="2420"/>
      <c r="D66" s="504">
        <v>10</v>
      </c>
      <c r="E66" s="504">
        <v>11</v>
      </c>
      <c r="F66" s="504">
        <v>0.01</v>
      </c>
      <c r="G66" s="2352" t="s">
        <v>3970</v>
      </c>
      <c r="H66" s="504"/>
      <c r="I66" s="504">
        <v>2365</v>
      </c>
      <c r="J66" s="505">
        <v>2555</v>
      </c>
      <c r="K66" s="52"/>
      <c r="L66" s="52"/>
      <c r="M66" s="52"/>
      <c r="N66" s="53"/>
      <c r="O66" s="386"/>
      <c r="P66" s="52"/>
      <c r="Q66" s="52"/>
      <c r="R66" s="52"/>
    </row>
    <row r="67" spans="1:18" ht="22.5" customHeight="1">
      <c r="A67" s="2351"/>
      <c r="B67" s="2310"/>
      <c r="C67" s="2420"/>
      <c r="D67" s="504">
        <v>15</v>
      </c>
      <c r="E67" s="504">
        <v>15</v>
      </c>
      <c r="F67" s="504">
        <v>1.4999999999999999E-2</v>
      </c>
      <c r="G67" s="2352"/>
      <c r="H67" s="504"/>
      <c r="I67" s="504">
        <v>2525</v>
      </c>
      <c r="J67" s="505">
        <v>2730</v>
      </c>
      <c r="K67" s="52"/>
      <c r="L67" s="52"/>
      <c r="M67" s="52"/>
      <c r="N67" s="53"/>
      <c r="O67" s="386"/>
      <c r="P67" s="52"/>
      <c r="Q67" s="52"/>
      <c r="R67" s="52"/>
    </row>
    <row r="68" spans="1:18" ht="22.5" customHeight="1">
      <c r="A68" s="2351"/>
      <c r="B68" s="2310"/>
      <c r="C68" s="2420"/>
      <c r="D68" s="504">
        <v>25</v>
      </c>
      <c r="E68" s="504">
        <v>21</v>
      </c>
      <c r="F68" s="504">
        <v>2.5000000000000001E-2</v>
      </c>
      <c r="G68" s="2352"/>
      <c r="H68" s="504"/>
      <c r="I68" s="504">
        <v>2940</v>
      </c>
      <c r="J68" s="505">
        <v>3175</v>
      </c>
      <c r="K68" s="52"/>
      <c r="L68" s="52"/>
      <c r="M68" s="52"/>
      <c r="N68" s="53"/>
      <c r="O68" s="386"/>
      <c r="P68" s="52"/>
      <c r="Q68" s="52"/>
      <c r="R68" s="52"/>
    </row>
    <row r="69" spans="1:18" ht="22.5" customHeight="1">
      <c r="A69" s="2351" t="s">
        <v>3994</v>
      </c>
      <c r="B69" s="2310"/>
      <c r="C69" s="2420"/>
      <c r="D69" s="504">
        <v>10</v>
      </c>
      <c r="E69" s="504">
        <v>9.5</v>
      </c>
      <c r="F69" s="504">
        <v>0.01</v>
      </c>
      <c r="G69" s="2352" t="s">
        <v>3970</v>
      </c>
      <c r="H69" s="504"/>
      <c r="I69" s="504">
        <v>1815</v>
      </c>
      <c r="J69" s="505">
        <v>1960</v>
      </c>
      <c r="K69" s="52"/>
      <c r="L69" s="52"/>
      <c r="M69" s="52"/>
      <c r="N69" s="53"/>
      <c r="O69" s="386"/>
      <c r="P69" s="52"/>
      <c r="Q69" s="52"/>
      <c r="R69" s="52"/>
    </row>
    <row r="70" spans="1:18" ht="22.5" customHeight="1">
      <c r="A70" s="2351"/>
      <c r="B70" s="2310"/>
      <c r="C70" s="2420"/>
      <c r="D70" s="504">
        <v>20</v>
      </c>
      <c r="E70" s="504">
        <v>17</v>
      </c>
      <c r="F70" s="504">
        <v>0.02</v>
      </c>
      <c r="G70" s="2352"/>
      <c r="H70" s="504"/>
      <c r="I70" s="504">
        <v>2565</v>
      </c>
      <c r="J70" s="505">
        <v>2770</v>
      </c>
      <c r="K70" s="52"/>
      <c r="L70" s="52"/>
      <c r="M70" s="52"/>
      <c r="N70" s="53"/>
      <c r="O70" s="386"/>
      <c r="P70" s="52"/>
      <c r="Q70" s="52"/>
      <c r="R70" s="52"/>
    </row>
    <row r="71" spans="1:18" ht="22.5" customHeight="1">
      <c r="A71" s="2351"/>
      <c r="B71" s="2310"/>
      <c r="C71" s="2420"/>
      <c r="D71" s="504">
        <v>30</v>
      </c>
      <c r="E71" s="504">
        <v>24</v>
      </c>
      <c r="F71" s="504">
        <v>0.03</v>
      </c>
      <c r="G71" s="2352"/>
      <c r="H71" s="504"/>
      <c r="I71" s="504">
        <v>3065</v>
      </c>
      <c r="J71" s="505">
        <v>3310</v>
      </c>
      <c r="K71" s="52"/>
      <c r="L71" s="52"/>
      <c r="M71" s="52"/>
      <c r="N71" s="53"/>
      <c r="O71" s="386"/>
      <c r="P71" s="52"/>
      <c r="Q71" s="52"/>
      <c r="R71" s="52"/>
    </row>
    <row r="72" spans="1:18" ht="22.5" customHeight="1">
      <c r="A72" s="2351"/>
      <c r="B72" s="2310"/>
      <c r="C72" s="2420"/>
      <c r="D72" s="504">
        <v>40</v>
      </c>
      <c r="E72" s="504">
        <v>28</v>
      </c>
      <c r="F72" s="504">
        <v>0.04</v>
      </c>
      <c r="G72" s="2352"/>
      <c r="H72" s="504"/>
      <c r="I72" s="504">
        <v>3375</v>
      </c>
      <c r="J72" s="505">
        <v>3650</v>
      </c>
      <c r="K72" s="52"/>
      <c r="L72" s="52"/>
      <c r="M72" s="52"/>
      <c r="N72" s="53"/>
      <c r="O72" s="386"/>
      <c r="P72" s="52"/>
      <c r="Q72" s="52"/>
      <c r="R72" s="52"/>
    </row>
    <row r="73" spans="1:18" ht="22.5" customHeight="1">
      <c r="A73" s="2351" t="s">
        <v>3995</v>
      </c>
      <c r="B73" s="2310"/>
      <c r="C73" s="2420"/>
      <c r="D73" s="504">
        <v>10</v>
      </c>
      <c r="E73" s="504">
        <v>9.5</v>
      </c>
      <c r="F73" s="504">
        <v>0.01</v>
      </c>
      <c r="G73" s="2352" t="s">
        <v>3970</v>
      </c>
      <c r="H73" s="504"/>
      <c r="I73" s="504">
        <v>2065</v>
      </c>
      <c r="J73" s="505">
        <v>2230</v>
      </c>
      <c r="K73" s="52"/>
      <c r="L73" s="52"/>
      <c r="M73" s="52"/>
      <c r="N73" s="53"/>
      <c r="O73" s="386"/>
      <c r="P73" s="52"/>
      <c r="Q73" s="52"/>
      <c r="R73" s="52"/>
    </row>
    <row r="74" spans="1:18" ht="22.5" customHeight="1">
      <c r="A74" s="2351"/>
      <c r="B74" s="2310"/>
      <c r="C74" s="2420"/>
      <c r="D74" s="504">
        <v>20</v>
      </c>
      <c r="E74" s="504">
        <v>17</v>
      </c>
      <c r="F74" s="504">
        <v>0.02</v>
      </c>
      <c r="G74" s="2352"/>
      <c r="H74" s="504"/>
      <c r="I74" s="504">
        <v>2815</v>
      </c>
      <c r="J74" s="505">
        <v>3040</v>
      </c>
      <c r="K74" s="52"/>
      <c r="L74" s="52"/>
      <c r="M74" s="52"/>
      <c r="N74" s="53"/>
      <c r="O74" s="386"/>
      <c r="P74" s="52"/>
      <c r="Q74" s="52"/>
      <c r="R74" s="52"/>
    </row>
    <row r="75" spans="1:18" ht="22.5" customHeight="1">
      <c r="A75" s="2351"/>
      <c r="B75" s="2310"/>
      <c r="C75" s="2420"/>
      <c r="D75" s="504">
        <v>30</v>
      </c>
      <c r="E75" s="504">
        <v>24</v>
      </c>
      <c r="F75" s="504">
        <v>0.03</v>
      </c>
      <c r="G75" s="2352"/>
      <c r="H75" s="504"/>
      <c r="I75" s="504">
        <v>3315</v>
      </c>
      <c r="J75" s="505">
        <v>3580</v>
      </c>
      <c r="K75" s="52"/>
      <c r="L75" s="52"/>
      <c r="M75" s="52"/>
      <c r="N75" s="53"/>
      <c r="O75" s="386"/>
      <c r="P75" s="52"/>
      <c r="Q75" s="52"/>
      <c r="R75" s="52"/>
    </row>
    <row r="76" spans="1:18" ht="22.5" customHeight="1">
      <c r="A76" s="2351"/>
      <c r="B76" s="2310"/>
      <c r="C76" s="2420"/>
      <c r="D76" s="504">
        <v>40</v>
      </c>
      <c r="E76" s="504">
        <v>28</v>
      </c>
      <c r="F76" s="504">
        <v>0.04</v>
      </c>
      <c r="G76" s="2352"/>
      <c r="H76" s="504"/>
      <c r="I76" s="504">
        <v>3625</v>
      </c>
      <c r="J76" s="505">
        <v>3920</v>
      </c>
      <c r="K76" s="52"/>
      <c r="L76" s="52"/>
      <c r="M76" s="52"/>
      <c r="N76" s="53"/>
      <c r="O76" s="386"/>
      <c r="P76" s="52"/>
      <c r="Q76" s="52"/>
      <c r="R76" s="52"/>
    </row>
    <row r="77" spans="1:18" ht="75.75" customHeight="1">
      <c r="A77" s="823" t="s">
        <v>3996</v>
      </c>
      <c r="B77" s="824"/>
      <c r="C77" s="824"/>
      <c r="D77" s="824"/>
      <c r="E77" s="824"/>
      <c r="F77" s="824"/>
      <c r="G77" s="824"/>
      <c r="H77" s="824"/>
      <c r="I77" s="824"/>
      <c r="J77" s="825">
        <v>35</v>
      </c>
      <c r="K77" s="52"/>
      <c r="L77" s="52"/>
      <c r="M77" s="52"/>
      <c r="N77" s="53"/>
      <c r="O77" s="386"/>
      <c r="P77" s="52"/>
      <c r="Q77" s="52"/>
      <c r="R77" s="52"/>
    </row>
    <row r="78" spans="1:18">
      <c r="A78" s="2418" t="s">
        <v>3997</v>
      </c>
      <c r="B78" s="2418"/>
      <c r="C78" s="2418"/>
      <c r="D78" s="2418"/>
      <c r="E78" s="2418"/>
      <c r="F78" s="2418"/>
      <c r="G78" s="2418"/>
      <c r="H78" s="2418"/>
      <c r="I78" s="2418"/>
      <c r="J78" s="2418"/>
      <c r="N78" s="526"/>
      <c r="P78" s="52"/>
      <c r="Q78" s="52"/>
      <c r="R78" s="52"/>
    </row>
    <row r="79" spans="1:18">
      <c r="N79" s="526"/>
      <c r="P79" s="52"/>
      <c r="Q79" s="52"/>
      <c r="R79" s="52"/>
    </row>
  </sheetData>
  <mergeCells count="85">
    <mergeCell ref="N7:N8"/>
    <mergeCell ref="A1:B1"/>
    <mergeCell ref="A5:I5"/>
    <mergeCell ref="A7:A8"/>
    <mergeCell ref="B7:B8"/>
    <mergeCell ref="C7:G7"/>
    <mergeCell ref="H7:H8"/>
    <mergeCell ref="I7:I8"/>
    <mergeCell ref="O7:O8"/>
    <mergeCell ref="A9:J9"/>
    <mergeCell ref="A10:A14"/>
    <mergeCell ref="B10:B14"/>
    <mergeCell ref="C10:C21"/>
    <mergeCell ref="G10:G14"/>
    <mergeCell ref="A15:A18"/>
    <mergeCell ref="B15:B18"/>
    <mergeCell ref="G15:G18"/>
    <mergeCell ref="A19:A21"/>
    <mergeCell ref="B19:B21"/>
    <mergeCell ref="G19:G21"/>
    <mergeCell ref="J7:J8"/>
    <mergeCell ref="K7:K8"/>
    <mergeCell ref="L7:L8"/>
    <mergeCell ref="M7:M8"/>
    <mergeCell ref="A22:A23"/>
    <mergeCell ref="B22:B23"/>
    <mergeCell ref="G22:G23"/>
    <mergeCell ref="A24:J24"/>
    <mergeCell ref="A25:A28"/>
    <mergeCell ref="B25:B28"/>
    <mergeCell ref="C25:C32"/>
    <mergeCell ref="G25:G28"/>
    <mergeCell ref="A30:A32"/>
    <mergeCell ref="B30:B32"/>
    <mergeCell ref="G30:G32"/>
    <mergeCell ref="A33:A36"/>
    <mergeCell ref="B33:B36"/>
    <mergeCell ref="C33:C40"/>
    <mergeCell ref="G33:G36"/>
    <mergeCell ref="A38:A40"/>
    <mergeCell ref="B38:B40"/>
    <mergeCell ref="G38:G40"/>
    <mergeCell ref="A41:J41"/>
    <mergeCell ref="A42:A43"/>
    <mergeCell ref="B42:B43"/>
    <mergeCell ref="C42:C45"/>
    <mergeCell ref="G42:G43"/>
    <mergeCell ref="A44:A45"/>
    <mergeCell ref="B44:B45"/>
    <mergeCell ref="G44:G45"/>
    <mergeCell ref="A46:A47"/>
    <mergeCell ref="B46:B47"/>
    <mergeCell ref="C46:C49"/>
    <mergeCell ref="G46:G47"/>
    <mergeCell ref="A48:A49"/>
    <mergeCell ref="B48:B49"/>
    <mergeCell ref="G48:G49"/>
    <mergeCell ref="A50:A51"/>
    <mergeCell ref="B50:B51"/>
    <mergeCell ref="C50:C53"/>
    <mergeCell ref="G50:G51"/>
    <mergeCell ref="A52:A53"/>
    <mergeCell ref="B52:B53"/>
    <mergeCell ref="G52:G53"/>
    <mergeCell ref="A54:J54"/>
    <mergeCell ref="A55:A58"/>
    <mergeCell ref="B55:B58"/>
    <mergeCell ref="C55:C76"/>
    <mergeCell ref="G55:G58"/>
    <mergeCell ref="A59:A62"/>
    <mergeCell ref="B59:B62"/>
    <mergeCell ref="G59:G62"/>
    <mergeCell ref="A63:A65"/>
    <mergeCell ref="B63:B65"/>
    <mergeCell ref="G63:G65"/>
    <mergeCell ref="A66:A68"/>
    <mergeCell ref="B66:B68"/>
    <mergeCell ref="G66:G68"/>
    <mergeCell ref="A69:A72"/>
    <mergeCell ref="B69:B72"/>
    <mergeCell ref="G69:G72"/>
    <mergeCell ref="A73:A76"/>
    <mergeCell ref="B73:B76"/>
    <mergeCell ref="G73:G76"/>
    <mergeCell ref="A78:J78"/>
  </mergeCells>
  <hyperlinks>
    <hyperlink ref="A5" location="Меню!A1" display="РЕЗИНОВАЯ ПЛИТКА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54.xml><?xml version="1.0" encoding="utf-8"?>
<worksheet xmlns="http://schemas.openxmlformats.org/spreadsheetml/2006/main" xmlns:r="http://schemas.openxmlformats.org/officeDocument/2006/relationships">
  <dimension ref="A1:AMJ27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18.7109375" defaultRowHeight="15"/>
  <cols>
    <col min="1" max="1" width="18.7109375" style="121"/>
    <col min="2" max="3" width="14.28515625" style="121" customWidth="1"/>
    <col min="4" max="4" width="12.42578125" style="121" customWidth="1"/>
    <col min="5" max="6" width="9.140625" style="121" customWidth="1"/>
    <col min="7" max="7" width="8.5703125" style="121" customWidth="1"/>
    <col min="8" max="8" width="8.7109375" style="121" customWidth="1"/>
    <col min="9" max="9" width="10.5703125" style="121" customWidth="1"/>
    <col min="10" max="11" width="10" style="52" customWidth="1"/>
    <col min="12" max="12" width="6.85546875" style="52" customWidth="1"/>
    <col min="13" max="13" width="7.28515625" style="52" customWidth="1"/>
    <col min="14" max="14" width="9.85546875" style="121" customWidth="1"/>
    <col min="15" max="16" width="10.85546875" style="121" customWidth="1"/>
    <col min="17" max="17" width="12.28515625" style="387" customWidth="1"/>
    <col min="18" max="18" width="10.28515625" style="387" customWidth="1"/>
    <col min="19" max="19" width="13.5703125" style="386" customWidth="1"/>
    <col min="20" max="20" width="12.42578125" style="386" customWidth="1"/>
    <col min="21" max="21" width="12.85546875" style="386" customWidth="1"/>
    <col min="22" max="1024" width="18.7109375" style="387"/>
  </cols>
  <sheetData>
    <row r="1" spans="1:21" ht="31.5" customHeight="1">
      <c r="A1" s="2115"/>
      <c r="B1" s="2115"/>
      <c r="C1" s="52"/>
      <c r="D1" s="52"/>
      <c r="E1" s="52"/>
      <c r="F1" s="52"/>
      <c r="G1" s="52"/>
      <c r="H1" s="52"/>
      <c r="I1" s="52"/>
      <c r="S1" s="52"/>
      <c r="T1" s="52"/>
      <c r="U1" s="52"/>
    </row>
    <row r="2" spans="1:21">
      <c r="A2" s="365"/>
      <c r="B2" s="192"/>
      <c r="C2" s="192"/>
      <c r="D2" s="365"/>
      <c r="E2" s="365"/>
      <c r="F2" s="365"/>
      <c r="G2" s="365"/>
      <c r="H2" s="366" t="s">
        <v>131</v>
      </c>
      <c r="I2" s="367" t="s">
        <v>2</v>
      </c>
      <c r="J2" s="366"/>
      <c r="K2" s="366"/>
      <c r="L2" s="366"/>
      <c r="M2" s="367"/>
      <c r="N2" s="367"/>
      <c r="S2" s="52"/>
      <c r="T2" s="52"/>
      <c r="U2" s="52"/>
    </row>
    <row r="3" spans="1:21" ht="15.75" customHeight="1">
      <c r="A3" s="368" t="s">
        <v>4</v>
      </c>
      <c r="B3" s="121" t="s">
        <v>5</v>
      </c>
      <c r="G3" s="365"/>
      <c r="H3" s="366" t="s">
        <v>132</v>
      </c>
      <c r="I3" s="367" t="s">
        <v>7</v>
      </c>
      <c r="J3" s="366"/>
      <c r="K3" s="366"/>
      <c r="L3" s="366"/>
      <c r="M3" s="367"/>
      <c r="N3" s="367"/>
      <c r="S3" s="52"/>
      <c r="T3" s="52"/>
      <c r="U3" s="52"/>
    </row>
    <row r="4" spans="1:21">
      <c r="B4" s="385"/>
      <c r="C4" s="385"/>
      <c r="D4" s="368"/>
      <c r="E4" s="368"/>
      <c r="F4" s="368"/>
      <c r="N4" s="368"/>
      <c r="S4" s="52"/>
      <c r="T4" s="52"/>
      <c r="U4" s="52"/>
    </row>
    <row r="5" spans="1:21">
      <c r="A5" s="2116" t="s">
        <v>3998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S5" s="52"/>
      <c r="T5" s="52"/>
      <c r="U5" s="52"/>
    </row>
    <row r="6" spans="1:21">
      <c r="S6" s="52"/>
      <c r="T6" s="52"/>
      <c r="U6" s="52"/>
    </row>
    <row r="7" spans="1:21" ht="15" customHeight="1">
      <c r="A7" s="2135" t="s">
        <v>134</v>
      </c>
      <c r="B7" s="2117" t="s">
        <v>135</v>
      </c>
      <c r="C7" s="141"/>
      <c r="D7" s="2117" t="s">
        <v>138</v>
      </c>
      <c r="E7" s="2117"/>
      <c r="F7" s="2117"/>
      <c r="G7" s="2117"/>
      <c r="H7" s="2117"/>
      <c r="I7" s="2117"/>
      <c r="J7" s="2117"/>
      <c r="K7" s="2119" t="s">
        <v>139</v>
      </c>
      <c r="L7" s="2119" t="s">
        <v>3772</v>
      </c>
      <c r="M7" s="2119" t="s">
        <v>141</v>
      </c>
      <c r="N7" s="2197"/>
      <c r="O7" s="2174"/>
      <c r="P7" s="2174"/>
      <c r="Q7" s="2392"/>
      <c r="R7" s="2243"/>
      <c r="S7" s="52"/>
      <c r="T7" s="52"/>
      <c r="U7" s="52"/>
    </row>
    <row r="8" spans="1:21" ht="37.5" customHeight="1">
      <c r="A8" s="2135"/>
      <c r="B8" s="2117"/>
      <c r="C8" s="750" t="s">
        <v>3999</v>
      </c>
      <c r="D8" s="750" t="s">
        <v>3964</v>
      </c>
      <c r="E8" s="750" t="s">
        <v>4000</v>
      </c>
      <c r="F8" s="750" t="s">
        <v>374</v>
      </c>
      <c r="G8" s="68" t="s">
        <v>3965</v>
      </c>
      <c r="H8" s="68" t="s">
        <v>3966</v>
      </c>
      <c r="I8" s="69" t="s">
        <v>144</v>
      </c>
      <c r="J8" s="68" t="s">
        <v>2816</v>
      </c>
      <c r="K8" s="2119"/>
      <c r="L8" s="2119"/>
      <c r="M8" s="2119"/>
      <c r="N8" s="2197"/>
      <c r="O8" s="2174"/>
      <c r="P8" s="2174"/>
      <c r="Q8" s="2392"/>
      <c r="R8" s="2243"/>
      <c r="S8" s="70"/>
      <c r="T8" s="70"/>
      <c r="U8" s="70"/>
    </row>
    <row r="9" spans="1:21" ht="12" customHeight="1">
      <c r="A9" s="2169" t="s">
        <v>4001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2169"/>
      <c r="N9" s="52"/>
      <c r="O9" s="52"/>
      <c r="P9" s="52"/>
      <c r="Q9" s="53"/>
      <c r="R9" s="386"/>
      <c r="S9" s="52"/>
      <c r="T9" s="52"/>
      <c r="U9" s="52"/>
    </row>
    <row r="10" spans="1:21" ht="51" customHeight="1">
      <c r="A10" s="361" t="s">
        <v>4002</v>
      </c>
      <c r="B10" s="685"/>
      <c r="C10" s="75" t="s">
        <v>4003</v>
      </c>
      <c r="D10" s="2202" t="s">
        <v>4004</v>
      </c>
      <c r="E10" s="2202">
        <v>1500</v>
      </c>
      <c r="F10" s="2192" t="s">
        <v>4005</v>
      </c>
      <c r="G10" s="213">
        <v>20</v>
      </c>
      <c r="H10" s="213">
        <v>1.2</v>
      </c>
      <c r="I10" s="213">
        <v>1E-3</v>
      </c>
      <c r="J10" s="74" t="s">
        <v>4006</v>
      </c>
      <c r="K10" s="149" t="s">
        <v>575</v>
      </c>
      <c r="L10" s="73">
        <v>115</v>
      </c>
      <c r="M10" s="826">
        <v>130</v>
      </c>
      <c r="N10" s="52"/>
      <c r="O10" s="52"/>
      <c r="P10" s="1161"/>
      <c r="Q10" s="53"/>
      <c r="R10" s="386"/>
      <c r="S10" s="52"/>
      <c r="T10" s="52"/>
      <c r="U10" s="52"/>
    </row>
    <row r="11" spans="1:21" ht="36">
      <c r="A11" s="182" t="s">
        <v>4007</v>
      </c>
      <c r="B11" s="2209"/>
      <c r="C11" s="75" t="s">
        <v>4003</v>
      </c>
      <c r="D11" s="2202"/>
      <c r="E11" s="2202"/>
      <c r="F11" s="2192"/>
      <c r="G11" s="239">
        <v>20</v>
      </c>
      <c r="H11" s="239">
        <v>2.25</v>
      </c>
      <c r="I11" s="239">
        <v>2E-3</v>
      </c>
      <c r="J11" s="80" t="s">
        <v>4006</v>
      </c>
      <c r="K11" s="81" t="s">
        <v>575</v>
      </c>
      <c r="L11" s="133">
        <v>195</v>
      </c>
      <c r="M11" s="312">
        <v>215</v>
      </c>
      <c r="N11" s="52"/>
      <c r="O11" s="52"/>
      <c r="P11" s="1161"/>
      <c r="Q11" s="1221"/>
      <c r="R11" s="386"/>
      <c r="S11" s="52"/>
      <c r="T11" s="52"/>
      <c r="U11" s="52"/>
    </row>
    <row r="12" spans="1:21" ht="36">
      <c r="A12" s="78" t="s">
        <v>4008</v>
      </c>
      <c r="B12" s="2209"/>
      <c r="C12" s="75" t="s">
        <v>4003</v>
      </c>
      <c r="D12" s="2202"/>
      <c r="E12" s="2202"/>
      <c r="F12" s="2192"/>
      <c r="G12" s="218">
        <v>35</v>
      </c>
      <c r="H12" s="218">
        <v>3</v>
      </c>
      <c r="I12" s="218">
        <v>3.0000000000000001E-3</v>
      </c>
      <c r="J12" s="80" t="s">
        <v>4006</v>
      </c>
      <c r="K12" s="81" t="s">
        <v>575</v>
      </c>
      <c r="L12" s="79">
        <v>240</v>
      </c>
      <c r="M12" s="313">
        <v>265</v>
      </c>
      <c r="N12" s="52"/>
      <c r="O12" s="52"/>
      <c r="P12" s="1161"/>
      <c r="Q12" s="1221"/>
      <c r="R12" s="386"/>
      <c r="S12" s="52"/>
      <c r="T12" s="52"/>
      <c r="U12" s="52"/>
    </row>
    <row r="13" spans="1:21" ht="36">
      <c r="A13" s="402" t="s">
        <v>4009</v>
      </c>
      <c r="B13" s="2209"/>
      <c r="C13" s="75" t="s">
        <v>4003</v>
      </c>
      <c r="D13" s="2202"/>
      <c r="E13" s="2202"/>
      <c r="F13" s="2192"/>
      <c r="G13" s="307">
        <v>45</v>
      </c>
      <c r="H13" s="307">
        <v>5</v>
      </c>
      <c r="I13" s="307">
        <v>6.0000000000000001E-3</v>
      </c>
      <c r="J13" s="80" t="s">
        <v>4006</v>
      </c>
      <c r="K13" s="81" t="s">
        <v>575</v>
      </c>
      <c r="L13" s="98">
        <v>430</v>
      </c>
      <c r="M13" s="320">
        <v>480</v>
      </c>
      <c r="N13" s="52"/>
      <c r="O13" s="52"/>
      <c r="P13" s="1161"/>
      <c r="Q13" s="1221"/>
      <c r="R13" s="386"/>
      <c r="S13" s="52"/>
      <c r="T13" s="52"/>
      <c r="U13" s="52"/>
    </row>
    <row r="14" spans="1:21" ht="12" customHeight="1">
      <c r="A14" s="2204" t="s">
        <v>4010</v>
      </c>
      <c r="B14" s="2204"/>
      <c r="C14" s="2204"/>
      <c r="D14" s="2204"/>
      <c r="E14" s="2204"/>
      <c r="F14" s="2204"/>
      <c r="G14" s="2204"/>
      <c r="H14" s="2204"/>
      <c r="I14" s="2204"/>
      <c r="J14" s="2204"/>
      <c r="K14" s="2204"/>
      <c r="L14" s="2204"/>
      <c r="M14" s="2204"/>
      <c r="N14" s="101"/>
      <c r="O14" s="52"/>
      <c r="P14" s="52"/>
      <c r="Q14" s="53"/>
      <c r="R14" s="386"/>
      <c r="S14" s="52"/>
      <c r="T14" s="52"/>
      <c r="U14" s="52"/>
    </row>
    <row r="15" spans="1:21" ht="60.75" customHeight="1">
      <c r="A15" s="182" t="s">
        <v>4011</v>
      </c>
      <c r="B15" s="378"/>
      <c r="C15" s="75" t="s">
        <v>4012</v>
      </c>
      <c r="D15" s="2196" t="s">
        <v>2616</v>
      </c>
      <c r="E15" s="75">
        <v>10000</v>
      </c>
      <c r="F15" s="2196" t="s">
        <v>4013</v>
      </c>
      <c r="G15" s="239">
        <v>20</v>
      </c>
      <c r="H15" s="239">
        <v>2</v>
      </c>
      <c r="I15" s="2164">
        <v>1E-3</v>
      </c>
      <c r="J15" s="75" t="s">
        <v>4014</v>
      </c>
      <c r="K15" s="76" t="s">
        <v>158</v>
      </c>
      <c r="L15" s="133">
        <v>550</v>
      </c>
      <c r="M15" s="826">
        <v>615</v>
      </c>
      <c r="N15" s="52"/>
      <c r="O15" s="52"/>
      <c r="P15" s="52"/>
      <c r="Q15" s="53"/>
      <c r="R15" s="386"/>
      <c r="S15" s="52"/>
      <c r="T15" s="52"/>
      <c r="U15" s="52"/>
    </row>
    <row r="16" spans="1:21" ht="60.75" customHeight="1">
      <c r="A16" s="78" t="s">
        <v>4015</v>
      </c>
      <c r="B16" s="433"/>
      <c r="C16" s="80" t="s">
        <v>4012</v>
      </c>
      <c r="D16" s="2196"/>
      <c r="E16" s="75">
        <v>10000</v>
      </c>
      <c r="F16" s="2196"/>
      <c r="G16" s="218">
        <v>20</v>
      </c>
      <c r="H16" s="218">
        <v>2</v>
      </c>
      <c r="I16" s="2164"/>
      <c r="J16" s="80" t="s">
        <v>4014</v>
      </c>
      <c r="K16" s="81" t="s">
        <v>158</v>
      </c>
      <c r="L16" s="79">
        <v>550</v>
      </c>
      <c r="M16" s="313">
        <v>615</v>
      </c>
      <c r="N16" s="52"/>
      <c r="O16" s="52"/>
      <c r="P16" s="52"/>
      <c r="Q16" s="53"/>
      <c r="R16" s="386"/>
      <c r="S16" s="52"/>
      <c r="T16" s="52"/>
      <c r="U16" s="52"/>
    </row>
    <row r="17" spans="1:21" ht="60.75" customHeight="1">
      <c r="A17" s="78" t="s">
        <v>4016</v>
      </c>
      <c r="B17" s="433"/>
      <c r="C17" s="80" t="s">
        <v>4012</v>
      </c>
      <c r="D17" s="2196"/>
      <c r="E17" s="75">
        <v>10000</v>
      </c>
      <c r="F17" s="2196"/>
      <c r="G17" s="218">
        <v>20</v>
      </c>
      <c r="H17" s="218">
        <v>2</v>
      </c>
      <c r="I17" s="2164"/>
      <c r="J17" s="80" t="s">
        <v>4014</v>
      </c>
      <c r="K17" s="81" t="s">
        <v>158</v>
      </c>
      <c r="L17" s="79">
        <v>550</v>
      </c>
      <c r="M17" s="313">
        <v>615</v>
      </c>
      <c r="N17" s="52"/>
      <c r="O17" s="52"/>
      <c r="P17" s="52"/>
      <c r="Q17" s="53"/>
      <c r="R17" s="386"/>
      <c r="S17" s="52"/>
      <c r="T17" s="52"/>
      <c r="U17" s="52"/>
    </row>
    <row r="18" spans="1:21" ht="60.75" customHeight="1">
      <c r="A18" s="78" t="s">
        <v>4017</v>
      </c>
      <c r="B18" s="433"/>
      <c r="C18" s="80" t="s">
        <v>4012</v>
      </c>
      <c r="D18" s="2196"/>
      <c r="E18" s="75">
        <v>10000</v>
      </c>
      <c r="F18" s="2196"/>
      <c r="G18" s="218">
        <v>40</v>
      </c>
      <c r="H18" s="218">
        <v>8</v>
      </c>
      <c r="I18" s="2164"/>
      <c r="J18" s="80" t="s">
        <v>4014</v>
      </c>
      <c r="K18" s="81" t="s">
        <v>158</v>
      </c>
      <c r="L18" s="79">
        <v>550</v>
      </c>
      <c r="M18" s="313">
        <v>615</v>
      </c>
      <c r="N18" s="52"/>
      <c r="O18" s="52"/>
      <c r="P18" s="52"/>
      <c r="Q18" s="53"/>
      <c r="R18" s="386"/>
      <c r="S18" s="52"/>
      <c r="T18" s="52"/>
      <c r="U18" s="52"/>
    </row>
    <row r="19" spans="1:21" ht="60.75" customHeight="1">
      <c r="A19" s="78" t="s">
        <v>4018</v>
      </c>
      <c r="B19" s="79"/>
      <c r="C19" s="80" t="s">
        <v>4012</v>
      </c>
      <c r="D19" s="2245" t="s">
        <v>2616</v>
      </c>
      <c r="E19" s="75">
        <v>10000</v>
      </c>
      <c r="F19" s="2245" t="s">
        <v>4013</v>
      </c>
      <c r="G19" s="218">
        <v>40</v>
      </c>
      <c r="H19" s="218">
        <v>8</v>
      </c>
      <c r="I19" s="2430">
        <v>0.01</v>
      </c>
      <c r="J19" s="80" t="s">
        <v>4014</v>
      </c>
      <c r="K19" s="81" t="s">
        <v>158</v>
      </c>
      <c r="L19" s="79">
        <v>2115</v>
      </c>
      <c r="M19" s="313">
        <v>2355</v>
      </c>
      <c r="N19" s="52"/>
      <c r="O19" s="52"/>
      <c r="P19" s="52"/>
      <c r="Q19" s="53"/>
      <c r="R19" s="386"/>
      <c r="S19" s="52"/>
      <c r="T19" s="52"/>
      <c r="U19" s="52"/>
    </row>
    <row r="20" spans="1:21" ht="60.75" customHeight="1">
      <c r="A20" s="78" t="s">
        <v>4019</v>
      </c>
      <c r="B20" s="79"/>
      <c r="C20" s="80" t="s">
        <v>4012</v>
      </c>
      <c r="D20" s="2245"/>
      <c r="E20" s="75">
        <v>10000</v>
      </c>
      <c r="F20" s="2245"/>
      <c r="G20" s="218">
        <v>40</v>
      </c>
      <c r="H20" s="218">
        <v>8</v>
      </c>
      <c r="I20" s="2430"/>
      <c r="J20" s="80" t="s">
        <v>4014</v>
      </c>
      <c r="K20" s="81" t="s">
        <v>158</v>
      </c>
      <c r="L20" s="79">
        <v>2115</v>
      </c>
      <c r="M20" s="313">
        <v>2355</v>
      </c>
      <c r="N20" s="52"/>
      <c r="O20" s="52"/>
      <c r="P20" s="52"/>
      <c r="Q20" s="53"/>
      <c r="R20" s="386"/>
      <c r="S20" s="52"/>
      <c r="T20" s="52"/>
      <c r="U20" s="52"/>
    </row>
    <row r="21" spans="1:21" ht="60.75" customHeight="1">
      <c r="A21" s="78" t="s">
        <v>4020</v>
      </c>
      <c r="B21" s="79"/>
      <c r="C21" s="80" t="s">
        <v>4012</v>
      </c>
      <c r="D21" s="2245"/>
      <c r="E21" s="75">
        <v>10000</v>
      </c>
      <c r="F21" s="2245"/>
      <c r="G21" s="218">
        <v>40</v>
      </c>
      <c r="H21" s="218">
        <v>8</v>
      </c>
      <c r="I21" s="2430"/>
      <c r="J21" s="80" t="s">
        <v>4014</v>
      </c>
      <c r="K21" s="81" t="s">
        <v>158</v>
      </c>
      <c r="L21" s="79">
        <v>2115</v>
      </c>
      <c r="M21" s="313">
        <v>2355</v>
      </c>
      <c r="N21" s="52"/>
      <c r="O21" s="52"/>
      <c r="P21" s="52"/>
      <c r="Q21" s="53"/>
      <c r="R21" s="386"/>
      <c r="S21" s="52"/>
      <c r="T21" s="52"/>
      <c r="U21" s="52"/>
    </row>
    <row r="22" spans="1:21" ht="60.75" customHeight="1">
      <c r="A22" s="78" t="s">
        <v>4021</v>
      </c>
      <c r="B22" s="79"/>
      <c r="C22" s="80" t="s">
        <v>4012</v>
      </c>
      <c r="D22" s="2245"/>
      <c r="E22" s="75">
        <v>10000</v>
      </c>
      <c r="F22" s="2245"/>
      <c r="G22" s="218">
        <v>40</v>
      </c>
      <c r="H22" s="218">
        <v>8</v>
      </c>
      <c r="I22" s="2430"/>
      <c r="J22" s="80" t="s">
        <v>4014</v>
      </c>
      <c r="K22" s="81" t="s">
        <v>158</v>
      </c>
      <c r="L22" s="79">
        <v>2115</v>
      </c>
      <c r="M22" s="724">
        <v>2355</v>
      </c>
      <c r="N22" s="52"/>
      <c r="O22" s="52"/>
      <c r="P22" s="52"/>
      <c r="Q22" s="53"/>
      <c r="R22" s="386"/>
      <c r="S22" s="52"/>
      <c r="T22" s="52"/>
      <c r="U22" s="52"/>
    </row>
    <row r="23" spans="1:21" ht="12" customHeight="1">
      <c r="A23" s="2169" t="s">
        <v>4022</v>
      </c>
      <c r="B23" s="2169"/>
      <c r="C23" s="2169"/>
      <c r="D23" s="2169"/>
      <c r="E23" s="2169"/>
      <c r="F23" s="2169"/>
      <c r="G23" s="2169"/>
      <c r="H23" s="2169"/>
      <c r="I23" s="2169"/>
      <c r="J23" s="2169"/>
      <c r="K23" s="2169"/>
      <c r="L23" s="2169"/>
      <c r="M23" s="2169"/>
      <c r="N23" s="52"/>
      <c r="O23" s="52"/>
      <c r="P23" s="52"/>
      <c r="Q23" s="53"/>
      <c r="R23" s="386"/>
      <c r="S23" s="52"/>
      <c r="T23" s="52"/>
      <c r="U23" s="52"/>
    </row>
    <row r="24" spans="1:21" ht="48.75" customHeight="1">
      <c r="A24" s="182" t="s">
        <v>4023</v>
      </c>
      <c r="B24" s="583"/>
      <c r="C24" s="80" t="s">
        <v>4012</v>
      </c>
      <c r="D24" s="2130" t="s">
        <v>4004</v>
      </c>
      <c r="E24" s="2259">
        <v>3500</v>
      </c>
      <c r="F24" s="2192" t="s">
        <v>4005</v>
      </c>
      <c r="G24" s="239">
        <v>55</v>
      </c>
      <c r="H24" s="239">
        <v>3.6</v>
      </c>
      <c r="I24" s="239">
        <v>5.0000000000000001E-3</v>
      </c>
      <c r="J24" s="133"/>
      <c r="K24" s="419" t="s">
        <v>575</v>
      </c>
      <c r="L24" s="133">
        <v>335</v>
      </c>
      <c r="M24" s="312">
        <v>370</v>
      </c>
      <c r="N24" s="52"/>
      <c r="O24" s="52"/>
      <c r="P24" s="1161"/>
      <c r="Q24" s="1221"/>
      <c r="R24" s="386"/>
      <c r="S24" s="52"/>
      <c r="T24" s="52"/>
      <c r="U24" s="52"/>
    </row>
    <row r="25" spans="1:21" ht="48.75" customHeight="1">
      <c r="A25" s="1271" t="s">
        <v>4024</v>
      </c>
      <c r="B25" s="1273"/>
      <c r="C25" s="1272" t="s">
        <v>4012</v>
      </c>
      <c r="D25" s="2130"/>
      <c r="E25" s="2130"/>
      <c r="F25" s="2192"/>
      <c r="G25" s="1267">
        <v>55</v>
      </c>
      <c r="H25" s="1267">
        <v>6</v>
      </c>
      <c r="I25" s="1267">
        <v>6.0000000000000001E-3</v>
      </c>
      <c r="J25" s="1268"/>
      <c r="K25" s="1269" t="s">
        <v>575</v>
      </c>
      <c r="L25" s="1268">
        <v>465</v>
      </c>
      <c r="M25" s="1270">
        <v>515</v>
      </c>
      <c r="N25" s="52"/>
      <c r="O25" s="52"/>
      <c r="P25" s="1161"/>
      <c r="Q25" s="1221"/>
      <c r="R25" s="386"/>
      <c r="S25" s="52"/>
      <c r="T25" s="52"/>
      <c r="U25" s="52"/>
    </row>
    <row r="26" spans="1:21" ht="143.25" customHeight="1">
      <c r="A26" s="2217" t="s">
        <v>4025</v>
      </c>
      <c r="B26" s="2217"/>
      <c r="C26" s="2217"/>
      <c r="D26" s="2217"/>
      <c r="E26" s="2217"/>
      <c r="F26" s="2217"/>
      <c r="G26" s="2217"/>
      <c r="H26" s="2217"/>
      <c r="I26" s="2217"/>
      <c r="J26" s="2217"/>
      <c r="K26" s="2217"/>
      <c r="L26" s="2217"/>
      <c r="M26" s="2217"/>
      <c r="Q26" s="526"/>
      <c r="S26" s="52"/>
      <c r="T26" s="52"/>
      <c r="U26" s="52"/>
    </row>
    <row r="27" spans="1:21">
      <c r="Q27" s="526"/>
      <c r="S27" s="52"/>
      <c r="T27" s="52"/>
      <c r="U27" s="52"/>
    </row>
  </sheetData>
  <mergeCells count="30">
    <mergeCell ref="A1:B1"/>
    <mergeCell ref="A5:L5"/>
    <mergeCell ref="A7:A8"/>
    <mergeCell ref="B7:B8"/>
    <mergeCell ref="D7:J7"/>
    <mergeCell ref="K7:K8"/>
    <mergeCell ref="L7:L8"/>
    <mergeCell ref="R7:R8"/>
    <mergeCell ref="A9:M9"/>
    <mergeCell ref="D10:D13"/>
    <mergeCell ref="E10:E13"/>
    <mergeCell ref="F10:F13"/>
    <mergeCell ref="B11:B13"/>
    <mergeCell ref="M7:M8"/>
    <mergeCell ref="N7:N8"/>
    <mergeCell ref="O7:O8"/>
    <mergeCell ref="P7:P8"/>
    <mergeCell ref="Q7:Q8"/>
    <mergeCell ref="A14:M14"/>
    <mergeCell ref="D15:D18"/>
    <mergeCell ref="F15:F18"/>
    <mergeCell ref="I15:I18"/>
    <mergeCell ref="D19:D22"/>
    <mergeCell ref="F19:F22"/>
    <mergeCell ref="I19:I22"/>
    <mergeCell ref="A26:M26"/>
    <mergeCell ref="A23:M23"/>
    <mergeCell ref="D24:D25"/>
    <mergeCell ref="E24:E25"/>
    <mergeCell ref="F24:F25"/>
  </mergeCells>
  <hyperlinks>
    <hyperlink ref="A5" location="Меню!A1" display="ПЛИТКА ТРОТУАРНАЯ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>
  <dimension ref="A1:AMJ22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23.42578125" defaultRowHeight="15"/>
  <cols>
    <col min="1" max="1" width="11" style="52" customWidth="1"/>
    <col min="2" max="2" width="12.42578125" style="52" customWidth="1"/>
    <col min="3" max="3" width="13" style="52" customWidth="1"/>
    <col min="4" max="4" width="15.42578125" style="52" customWidth="1"/>
    <col min="5" max="5" width="11.5703125" style="52" customWidth="1"/>
    <col min="6" max="6" width="11.28515625" style="52" customWidth="1"/>
    <col min="7" max="7" width="8.7109375" style="52" customWidth="1"/>
    <col min="8" max="10" width="9" style="52" customWidth="1"/>
    <col min="11" max="11" width="10" style="52" customWidth="1"/>
    <col min="12" max="12" width="10.42578125" style="52" customWidth="1"/>
    <col min="13" max="13" width="11.42578125" style="52" customWidth="1"/>
    <col min="14" max="14" width="10" style="52" customWidth="1"/>
    <col min="15" max="15" width="10.42578125" style="52" customWidth="1"/>
    <col min="16" max="16" width="12.5703125" style="386" customWidth="1"/>
    <col min="17" max="17" width="13.5703125" style="386" customWidth="1"/>
    <col min="18" max="18" width="13.85546875" style="386" customWidth="1"/>
    <col min="19" max="19" width="12.42578125" style="386" customWidth="1"/>
    <col min="20" max="20" width="11.5703125" style="386" customWidth="1"/>
    <col min="21" max="1024" width="23.42578125" style="386"/>
  </cols>
  <sheetData>
    <row r="1" spans="1:22" ht="31.5" customHeight="1">
      <c r="A1" s="2115"/>
      <c r="B1" s="2115"/>
      <c r="R1" s="52"/>
      <c r="S1" s="52"/>
      <c r="T1" s="52"/>
    </row>
    <row r="2" spans="1:22">
      <c r="A2" s="60"/>
      <c r="B2" s="64"/>
      <c r="C2" s="60"/>
      <c r="D2" s="60"/>
      <c r="E2" s="60"/>
      <c r="F2" s="60"/>
      <c r="G2" s="60"/>
      <c r="H2" s="60"/>
      <c r="I2" s="56" t="s">
        <v>131</v>
      </c>
      <c r="J2" s="57" t="s">
        <v>2</v>
      </c>
      <c r="M2" s="59"/>
      <c r="R2" s="52"/>
      <c r="S2" s="52"/>
      <c r="T2" s="52"/>
    </row>
    <row r="3" spans="1:22" ht="15.75" customHeight="1">
      <c r="A3" s="61" t="s">
        <v>4</v>
      </c>
      <c r="B3" s="58" t="s">
        <v>5</v>
      </c>
      <c r="F3" s="60"/>
      <c r="G3" s="60"/>
      <c r="H3" s="60"/>
      <c r="I3" s="56" t="s">
        <v>132</v>
      </c>
      <c r="J3" s="57" t="s">
        <v>7</v>
      </c>
      <c r="M3" s="59"/>
      <c r="R3" s="52"/>
      <c r="S3" s="52"/>
      <c r="T3" s="52"/>
    </row>
    <row r="4" spans="1:22">
      <c r="B4" s="70"/>
      <c r="C4" s="65"/>
      <c r="D4" s="65"/>
      <c r="E4" s="65"/>
      <c r="M4" s="65"/>
      <c r="R4" s="52"/>
      <c r="S4" s="52"/>
      <c r="T4" s="52"/>
    </row>
    <row r="5" spans="1:22">
      <c r="A5" s="2116" t="s">
        <v>4026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2">
      <c r="R6" s="52"/>
      <c r="S6" s="52"/>
      <c r="T6" s="52"/>
    </row>
    <row r="7" spans="1:22" ht="15" customHeight="1">
      <c r="A7" s="2135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7"/>
      <c r="J7" s="2119" t="s">
        <v>139</v>
      </c>
      <c r="K7" s="2119" t="s">
        <v>3772</v>
      </c>
      <c r="L7" s="2119" t="s">
        <v>141</v>
      </c>
      <c r="M7" s="2197"/>
      <c r="N7" s="2174"/>
      <c r="O7" s="2174"/>
      <c r="P7" s="2392"/>
      <c r="Q7" s="2243"/>
      <c r="R7" s="2431"/>
      <c r="S7" s="2174"/>
      <c r="T7" s="2174"/>
    </row>
    <row r="8" spans="1:22" ht="37.5" customHeight="1">
      <c r="A8" s="2135"/>
      <c r="B8" s="2117"/>
      <c r="C8" s="750" t="s">
        <v>3964</v>
      </c>
      <c r="D8" s="750" t="s">
        <v>374</v>
      </c>
      <c r="E8" s="750" t="s">
        <v>4000</v>
      </c>
      <c r="F8" s="68" t="s">
        <v>568</v>
      </c>
      <c r="G8" s="68" t="s">
        <v>3966</v>
      </c>
      <c r="H8" s="68" t="s">
        <v>144</v>
      </c>
      <c r="I8" s="68" t="s">
        <v>2816</v>
      </c>
      <c r="J8" s="2119"/>
      <c r="K8" s="2119"/>
      <c r="L8" s="2119"/>
      <c r="M8" s="2197"/>
      <c r="N8" s="2174"/>
      <c r="O8" s="2174"/>
      <c r="P8" s="2392"/>
      <c r="Q8" s="2243"/>
      <c r="R8" s="2431"/>
      <c r="S8" s="2174"/>
      <c r="T8" s="2174"/>
    </row>
    <row r="9" spans="1:22" ht="12" customHeight="1">
      <c r="A9" s="2169" t="s">
        <v>4027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70"/>
      <c r="N9" s="70"/>
      <c r="O9" s="70"/>
      <c r="P9" s="388"/>
      <c r="R9" s="52"/>
      <c r="S9" s="52"/>
      <c r="T9" s="52"/>
    </row>
    <row r="10" spans="1:22" ht="41.45" customHeight="1">
      <c r="A10" s="147" t="s">
        <v>4028</v>
      </c>
      <c r="B10" s="589"/>
      <c r="C10" s="147" t="s">
        <v>4029</v>
      </c>
      <c r="D10" s="147" t="s">
        <v>1827</v>
      </c>
      <c r="E10" s="147">
        <v>1500</v>
      </c>
      <c r="F10" s="282" t="s">
        <v>4030</v>
      </c>
      <c r="G10" s="282">
        <v>3.9</v>
      </c>
      <c r="H10" s="282">
        <v>8.9999999999999993E-3</v>
      </c>
      <c r="I10" s="74" t="s">
        <v>4006</v>
      </c>
      <c r="J10" s="149" t="s">
        <v>575</v>
      </c>
      <c r="K10" s="589">
        <v>510</v>
      </c>
      <c r="L10" s="827">
        <v>570</v>
      </c>
      <c r="O10" s="1161"/>
      <c r="P10" s="53"/>
      <c r="R10" s="52"/>
      <c r="S10" s="52"/>
      <c r="T10" s="52"/>
    </row>
    <row r="11" spans="1:22" ht="12" customHeight="1">
      <c r="A11" s="2169" t="s">
        <v>4031</v>
      </c>
      <c r="B11" s="2169"/>
      <c r="C11" s="2169"/>
      <c r="D11" s="2169"/>
      <c r="E11" s="2169"/>
      <c r="F11" s="2169"/>
      <c r="G11" s="2169"/>
      <c r="H11" s="2169"/>
      <c r="I11" s="2169"/>
      <c r="J11" s="2169"/>
      <c r="K11" s="2169"/>
      <c r="L11" s="2169"/>
      <c r="O11" s="1263"/>
      <c r="P11" s="388"/>
      <c r="R11" s="52"/>
      <c r="S11" s="52"/>
      <c r="T11" s="52"/>
    </row>
    <row r="12" spans="1:22" ht="48">
      <c r="A12" s="74" t="s">
        <v>4032</v>
      </c>
      <c r="B12" s="354"/>
      <c r="C12" s="74" t="s">
        <v>4029</v>
      </c>
      <c r="D12" s="74" t="s">
        <v>1827</v>
      </c>
      <c r="E12" s="74">
        <v>1500</v>
      </c>
      <c r="F12" s="213" t="s">
        <v>4033</v>
      </c>
      <c r="G12" s="213">
        <v>1.6</v>
      </c>
      <c r="H12" s="213">
        <v>1E-3</v>
      </c>
      <c r="I12" s="74" t="s">
        <v>4006</v>
      </c>
      <c r="J12" s="149" t="s">
        <v>575</v>
      </c>
      <c r="K12" s="73">
        <v>385</v>
      </c>
      <c r="L12" s="826">
        <v>430</v>
      </c>
      <c r="O12" s="1161"/>
      <c r="P12" s="1221"/>
      <c r="R12" s="52"/>
      <c r="S12" s="52"/>
      <c r="T12" s="52"/>
    </row>
    <row r="13" spans="1:22" ht="36">
      <c r="A13" s="81" t="s">
        <v>4034</v>
      </c>
      <c r="B13" s="2327"/>
      <c r="C13" s="81" t="s">
        <v>4035</v>
      </c>
      <c r="D13" s="81" t="s">
        <v>1827</v>
      </c>
      <c r="E13" s="81">
        <v>4</v>
      </c>
      <c r="F13" s="828" t="s">
        <v>4036</v>
      </c>
      <c r="G13" s="828"/>
      <c r="H13" s="828">
        <v>3.0000000000000001E-3</v>
      </c>
      <c r="I13" s="322" t="s">
        <v>4006</v>
      </c>
      <c r="J13" s="322" t="s">
        <v>158</v>
      </c>
      <c r="K13" s="828">
        <v>1275</v>
      </c>
      <c r="L13" s="105">
        <v>1420</v>
      </c>
      <c r="P13" s="53"/>
      <c r="Q13" s="52"/>
      <c r="R13" s="52"/>
      <c r="S13" s="52"/>
      <c r="T13" s="52"/>
      <c r="U13" s="52"/>
      <c r="V13" s="52"/>
    </row>
    <row r="14" spans="1:22" ht="36">
      <c r="A14" s="81" t="s">
        <v>4037</v>
      </c>
      <c r="B14" s="2432"/>
      <c r="C14" s="81" t="s">
        <v>4035</v>
      </c>
      <c r="D14" s="81" t="s">
        <v>1827</v>
      </c>
      <c r="E14" s="81">
        <v>8</v>
      </c>
      <c r="F14" s="828" t="s">
        <v>4038</v>
      </c>
      <c r="G14" s="828"/>
      <c r="H14" s="828">
        <v>7.0000000000000001E-3</v>
      </c>
      <c r="I14" s="322" t="s">
        <v>4006</v>
      </c>
      <c r="J14" s="81" t="s">
        <v>158</v>
      </c>
      <c r="K14" s="828">
        <v>1455</v>
      </c>
      <c r="L14" s="105">
        <v>1620</v>
      </c>
      <c r="P14" s="53"/>
      <c r="Q14" s="52"/>
      <c r="R14" s="52"/>
      <c r="S14" s="52"/>
      <c r="T14" s="52"/>
      <c r="U14" s="52"/>
      <c r="V14" s="52"/>
    </row>
    <row r="15" spans="1:22" ht="36">
      <c r="A15" s="81" t="s">
        <v>4039</v>
      </c>
      <c r="B15" s="2432"/>
      <c r="C15" s="81" t="s">
        <v>4035</v>
      </c>
      <c r="D15" s="81" t="s">
        <v>1827</v>
      </c>
      <c r="E15" s="81">
        <v>9</v>
      </c>
      <c r="F15" s="828" t="s">
        <v>4040</v>
      </c>
      <c r="G15" s="828"/>
      <c r="H15" s="828">
        <v>5.0000000000000001E-3</v>
      </c>
      <c r="I15" s="322" t="s">
        <v>4006</v>
      </c>
      <c r="J15" s="81" t="s">
        <v>158</v>
      </c>
      <c r="K15" s="828">
        <v>1515</v>
      </c>
      <c r="L15" s="105">
        <v>1690</v>
      </c>
      <c r="P15" s="53"/>
      <c r="Q15" s="52"/>
      <c r="R15" s="52"/>
      <c r="S15" s="52"/>
      <c r="T15" s="52"/>
      <c r="U15" s="52"/>
      <c r="V15" s="52"/>
    </row>
    <row r="16" spans="1:22" ht="36">
      <c r="A16" s="81" t="s">
        <v>4041</v>
      </c>
      <c r="B16" s="2432"/>
      <c r="C16" s="81" t="s">
        <v>4035</v>
      </c>
      <c r="D16" s="81" t="s">
        <v>1827</v>
      </c>
      <c r="E16" s="81">
        <v>10</v>
      </c>
      <c r="F16" s="828" t="s">
        <v>4042</v>
      </c>
      <c r="G16" s="828"/>
      <c r="H16" s="828">
        <v>7.0000000000000001E-3</v>
      </c>
      <c r="I16" s="322" t="s">
        <v>4006</v>
      </c>
      <c r="J16" s="81" t="s">
        <v>158</v>
      </c>
      <c r="K16" s="828">
        <v>1880</v>
      </c>
      <c r="L16" s="105">
        <v>2095</v>
      </c>
      <c r="P16" s="53"/>
      <c r="Q16" s="52"/>
      <c r="R16" s="52"/>
      <c r="S16" s="52"/>
      <c r="T16" s="52"/>
      <c r="U16" s="52"/>
      <c r="V16" s="52"/>
    </row>
    <row r="17" spans="1:22" ht="36">
      <c r="A17" s="81" t="s">
        <v>4043</v>
      </c>
      <c r="B17" s="2432"/>
      <c r="C17" s="81" t="s">
        <v>4035</v>
      </c>
      <c r="D17" s="81" t="s">
        <v>1827</v>
      </c>
      <c r="E17" s="81">
        <v>11.5</v>
      </c>
      <c r="F17" s="828" t="s">
        <v>4042</v>
      </c>
      <c r="G17" s="828"/>
      <c r="H17" s="828">
        <v>7.0000000000000001E-3</v>
      </c>
      <c r="I17" s="322" t="s">
        <v>4006</v>
      </c>
      <c r="J17" s="81" t="s">
        <v>158</v>
      </c>
      <c r="K17" s="828">
        <v>1940</v>
      </c>
      <c r="L17" s="105">
        <v>2160</v>
      </c>
      <c r="P17" s="53"/>
      <c r="Q17" s="52"/>
      <c r="R17" s="52"/>
      <c r="S17" s="52"/>
      <c r="T17" s="52"/>
      <c r="U17" s="52"/>
      <c r="V17" s="52"/>
    </row>
    <row r="18" spans="1:22" ht="36">
      <c r="A18" s="81" t="s">
        <v>4044</v>
      </c>
      <c r="B18" s="2432"/>
      <c r="C18" s="81" t="s">
        <v>4035</v>
      </c>
      <c r="D18" s="81" t="s">
        <v>1827</v>
      </c>
      <c r="E18" s="81">
        <v>13.5</v>
      </c>
      <c r="F18" s="828" t="s">
        <v>4045</v>
      </c>
      <c r="G18" s="828"/>
      <c r="H18" s="828">
        <v>0.01</v>
      </c>
      <c r="I18" s="322" t="s">
        <v>4006</v>
      </c>
      <c r="J18" s="81" t="s">
        <v>158</v>
      </c>
      <c r="K18" s="828">
        <v>2000</v>
      </c>
      <c r="L18" s="105">
        <v>2230</v>
      </c>
      <c r="P18" s="53"/>
      <c r="Q18" s="52"/>
      <c r="R18" s="52"/>
      <c r="S18" s="52"/>
      <c r="T18" s="52"/>
      <c r="U18" s="52"/>
      <c r="V18" s="52"/>
    </row>
    <row r="19" spans="1:22" ht="36">
      <c r="A19" s="81" t="s">
        <v>4046</v>
      </c>
      <c r="B19" s="2432"/>
      <c r="C19" s="81" t="s">
        <v>4035</v>
      </c>
      <c r="D19" s="81" t="s">
        <v>1827</v>
      </c>
      <c r="E19" s="81">
        <v>14</v>
      </c>
      <c r="F19" s="828" t="s">
        <v>4047</v>
      </c>
      <c r="G19" s="828"/>
      <c r="H19" s="828">
        <v>1.4999999999999999E-2</v>
      </c>
      <c r="I19" s="322" t="s">
        <v>4006</v>
      </c>
      <c r="J19" s="81" t="s">
        <v>158</v>
      </c>
      <c r="K19" s="828">
        <v>2300</v>
      </c>
      <c r="L19" s="105">
        <v>2565</v>
      </c>
      <c r="P19" s="53"/>
      <c r="Q19" s="52"/>
      <c r="R19" s="52"/>
      <c r="S19" s="52"/>
      <c r="T19" s="52"/>
      <c r="U19" s="52"/>
      <c r="V19" s="52"/>
    </row>
    <row r="20" spans="1:22" ht="36">
      <c r="A20" s="289" t="s">
        <v>4048</v>
      </c>
      <c r="B20" s="2433"/>
      <c r="C20" s="81" t="s">
        <v>4035</v>
      </c>
      <c r="D20" s="81" t="s">
        <v>1827</v>
      </c>
      <c r="E20" s="81">
        <v>15</v>
      </c>
      <c r="F20" s="828" t="s">
        <v>4049</v>
      </c>
      <c r="G20" s="828"/>
      <c r="H20" s="828">
        <v>1.6E-2</v>
      </c>
      <c r="I20" s="322" t="s">
        <v>4006</v>
      </c>
      <c r="J20" s="81" t="s">
        <v>158</v>
      </c>
      <c r="K20" s="828">
        <v>2725</v>
      </c>
      <c r="L20" s="105">
        <v>3040</v>
      </c>
      <c r="P20" s="53"/>
      <c r="Q20" s="52"/>
      <c r="R20" s="52"/>
      <c r="S20" s="52"/>
      <c r="T20" s="52"/>
      <c r="U20" s="52"/>
      <c r="V20" s="52"/>
    </row>
    <row r="21" spans="1:22" ht="218.25" customHeight="1">
      <c r="A21" s="2124" t="s">
        <v>4050</v>
      </c>
      <c r="B21" s="2124"/>
      <c r="C21" s="2124"/>
      <c r="D21" s="2124"/>
      <c r="E21" s="2124"/>
      <c r="F21" s="2124"/>
      <c r="G21" s="2124"/>
      <c r="H21" s="2124"/>
      <c r="I21" s="2124"/>
      <c r="J21" s="2124"/>
      <c r="K21" s="2124"/>
      <c r="L21" s="2124"/>
      <c r="P21" s="53"/>
      <c r="R21" s="52"/>
      <c r="S21" s="52"/>
      <c r="T21" s="52"/>
    </row>
    <row r="22" spans="1:22">
      <c r="P22" s="53"/>
      <c r="R22" s="52"/>
      <c r="S22" s="52"/>
      <c r="T22" s="52"/>
    </row>
  </sheetData>
  <mergeCells count="20">
    <mergeCell ref="A1:B1"/>
    <mergeCell ref="A5:K5"/>
    <mergeCell ref="A7:A8"/>
    <mergeCell ref="B7:B8"/>
    <mergeCell ref="C7:I7"/>
    <mergeCell ref="J7:J8"/>
    <mergeCell ref="K7:K8"/>
    <mergeCell ref="T7:T8"/>
    <mergeCell ref="A9:L9"/>
    <mergeCell ref="L7:L8"/>
    <mergeCell ref="M7:M8"/>
    <mergeCell ref="N7:N8"/>
    <mergeCell ref="O7:O8"/>
    <mergeCell ref="P7:P8"/>
    <mergeCell ref="A11:L11"/>
    <mergeCell ref="A21:L21"/>
    <mergeCell ref="Q7:Q8"/>
    <mergeCell ref="R7:R8"/>
    <mergeCell ref="S7:S8"/>
    <mergeCell ref="B13:B20"/>
  </mergeCells>
  <hyperlinks>
    <hyperlink ref="A5" location="Меню!A1" display="ЛОТКИ ЛИВНЕВ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>
  <dimension ref="A1:AMJ35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20.140625" defaultRowHeight="15"/>
  <cols>
    <col min="1" max="1" width="9.28515625" style="121" customWidth="1"/>
    <col min="2" max="2" width="15.5703125" style="121" customWidth="1"/>
    <col min="3" max="3" width="12.5703125" style="121" customWidth="1"/>
    <col min="4" max="4" width="8.85546875" style="121" customWidth="1"/>
    <col min="5" max="5" width="16.28515625" style="121" customWidth="1"/>
    <col min="6" max="7" width="11.28515625" style="121" customWidth="1"/>
    <col min="8" max="9" width="7.7109375" style="121" customWidth="1"/>
    <col min="10" max="10" width="10" style="121" customWidth="1"/>
    <col min="11" max="13" width="9" style="52" customWidth="1"/>
    <col min="14" max="14" width="9.7109375" style="52" customWidth="1"/>
    <col min="15" max="15" width="11.42578125" style="121" customWidth="1"/>
    <col min="16" max="16" width="12.42578125" style="121" customWidth="1"/>
    <col min="17" max="17" width="11.85546875" style="121" customWidth="1"/>
    <col min="18" max="18" width="13.5703125" style="387" customWidth="1"/>
    <col min="19" max="19" width="15.7109375" style="387" customWidth="1"/>
    <col min="20" max="20" width="14" style="386" customWidth="1"/>
    <col min="21" max="21" width="13.7109375" style="386" customWidth="1"/>
    <col min="22" max="22" width="11" style="386" customWidth="1"/>
    <col min="23" max="1024" width="20.140625" style="387"/>
  </cols>
  <sheetData>
    <row r="1" spans="1:22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T1" s="52"/>
      <c r="U1" s="52"/>
      <c r="V1" s="52"/>
    </row>
    <row r="2" spans="1:22">
      <c r="A2" s="365"/>
      <c r="B2" s="192"/>
      <c r="C2" s="365"/>
      <c r="D2" s="365"/>
      <c r="E2" s="365"/>
      <c r="F2" s="365"/>
      <c r="G2" s="365"/>
      <c r="H2" s="366" t="s">
        <v>131</v>
      </c>
      <c r="I2" s="367" t="s">
        <v>2</v>
      </c>
      <c r="J2" s="365"/>
      <c r="K2" s="366"/>
      <c r="L2" s="366"/>
      <c r="O2" s="367"/>
      <c r="T2" s="52"/>
      <c r="U2" s="52"/>
      <c r="V2" s="52"/>
    </row>
    <row r="3" spans="1:22" ht="15.75" customHeight="1">
      <c r="A3" s="368" t="s">
        <v>4</v>
      </c>
      <c r="B3" s="121" t="s">
        <v>5</v>
      </c>
      <c r="F3" s="365"/>
      <c r="G3" s="365"/>
      <c r="H3" s="366" t="s">
        <v>132</v>
      </c>
      <c r="I3" s="367" t="s">
        <v>7</v>
      </c>
      <c r="J3" s="365"/>
      <c r="K3" s="366"/>
      <c r="L3" s="366"/>
      <c r="O3" s="367"/>
      <c r="T3" s="52"/>
      <c r="U3" s="52"/>
      <c r="V3" s="52"/>
    </row>
    <row r="4" spans="1:22">
      <c r="B4" s="385"/>
      <c r="C4" s="368"/>
      <c r="D4" s="368"/>
      <c r="E4" s="368"/>
      <c r="O4" s="368"/>
      <c r="T4" s="52"/>
      <c r="U4" s="52"/>
      <c r="V4" s="52"/>
    </row>
    <row r="5" spans="1:22">
      <c r="A5" s="2116" t="s">
        <v>4051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T5" s="52"/>
      <c r="U5" s="52"/>
      <c r="V5" s="52"/>
    </row>
    <row r="6" spans="1:22">
      <c r="T6" s="52"/>
      <c r="U6" s="52"/>
      <c r="V6" s="52"/>
    </row>
    <row r="7" spans="1:22" ht="15" customHeight="1">
      <c r="A7" s="2135" t="s">
        <v>134</v>
      </c>
      <c r="B7" s="2117" t="s">
        <v>135</v>
      </c>
      <c r="C7" s="2118" t="s">
        <v>138</v>
      </c>
      <c r="D7" s="2118"/>
      <c r="E7" s="2118"/>
      <c r="F7" s="2118"/>
      <c r="G7" s="2118"/>
      <c r="H7" s="2118"/>
      <c r="I7" s="2118"/>
      <c r="J7" s="2118"/>
      <c r="K7" s="2118"/>
      <c r="L7" s="2120" t="s">
        <v>139</v>
      </c>
      <c r="M7" s="2119" t="s">
        <v>3772</v>
      </c>
      <c r="N7" s="2119" t="s">
        <v>141</v>
      </c>
      <c r="O7" s="2197"/>
      <c r="P7" s="2174"/>
      <c r="Q7" s="2174"/>
      <c r="R7" s="2392"/>
      <c r="S7" s="2243"/>
      <c r="T7" s="52"/>
      <c r="U7" s="52"/>
      <c r="V7" s="52"/>
    </row>
    <row r="8" spans="1:22" ht="37.5" customHeight="1">
      <c r="A8" s="2135"/>
      <c r="B8" s="2117"/>
      <c r="C8" s="750" t="s">
        <v>3964</v>
      </c>
      <c r="D8" s="750" t="s">
        <v>4052</v>
      </c>
      <c r="E8" s="750" t="s">
        <v>374</v>
      </c>
      <c r="F8" s="68" t="s">
        <v>568</v>
      </c>
      <c r="G8" s="68" t="s">
        <v>4053</v>
      </c>
      <c r="H8" s="68" t="s">
        <v>4054</v>
      </c>
      <c r="I8" s="68" t="s">
        <v>4055</v>
      </c>
      <c r="J8" s="68" t="s">
        <v>144</v>
      </c>
      <c r="K8" s="68" t="s">
        <v>2816</v>
      </c>
      <c r="L8" s="2120"/>
      <c r="M8" s="2119"/>
      <c r="N8" s="2119"/>
      <c r="O8" s="2197"/>
      <c r="P8" s="2174"/>
      <c r="Q8" s="2174"/>
      <c r="R8" s="2392"/>
      <c r="S8" s="2243"/>
      <c r="T8" s="70"/>
      <c r="U8" s="70"/>
      <c r="V8" s="70"/>
    </row>
    <row r="9" spans="1:22" ht="12" customHeight="1">
      <c r="A9" s="2169" t="s">
        <v>4056</v>
      </c>
      <c r="B9" s="2169"/>
      <c r="C9" s="2169"/>
      <c r="D9" s="2169"/>
      <c r="E9" s="2169"/>
      <c r="F9" s="2169"/>
      <c r="G9" s="2169"/>
      <c r="H9" s="2169"/>
      <c r="I9" s="2169"/>
      <c r="J9" s="2169"/>
      <c r="K9" s="2169"/>
      <c r="L9" s="2169"/>
      <c r="M9" s="2169"/>
      <c r="N9" s="2169"/>
      <c r="O9" s="70"/>
      <c r="P9" s="70"/>
      <c r="Q9" s="70"/>
      <c r="R9" s="388"/>
      <c r="S9" s="386"/>
      <c r="T9" s="52"/>
      <c r="U9" s="52"/>
      <c r="V9" s="52"/>
    </row>
    <row r="10" spans="1:22" ht="98.25" customHeight="1">
      <c r="A10" s="361" t="s">
        <v>4057</v>
      </c>
      <c r="B10" s="685"/>
      <c r="C10" s="74" t="s">
        <v>4004</v>
      </c>
      <c r="D10" s="74">
        <v>3</v>
      </c>
      <c r="E10" s="74" t="s">
        <v>2611</v>
      </c>
      <c r="F10" s="213" t="s">
        <v>4058</v>
      </c>
      <c r="G10" s="213"/>
      <c r="H10" s="213"/>
      <c r="I10" s="213">
        <v>15</v>
      </c>
      <c r="J10" s="213">
        <v>0.02</v>
      </c>
      <c r="K10" s="74" t="s">
        <v>4006</v>
      </c>
      <c r="L10" s="149" t="s">
        <v>158</v>
      </c>
      <c r="M10" s="73">
        <v>1265</v>
      </c>
      <c r="N10" s="826">
        <v>1410</v>
      </c>
      <c r="O10" s="52"/>
      <c r="P10" s="52"/>
      <c r="Q10" s="1161"/>
      <c r="R10" s="53"/>
      <c r="S10" s="386"/>
      <c r="T10" s="52"/>
      <c r="U10" s="52"/>
      <c r="V10" s="52"/>
    </row>
    <row r="11" spans="1:22" ht="98.25" customHeight="1">
      <c r="A11" s="2328" t="s">
        <v>4059</v>
      </c>
      <c r="B11" s="2438"/>
      <c r="C11" s="81" t="s">
        <v>4060</v>
      </c>
      <c r="D11" s="81">
        <v>1.5</v>
      </c>
      <c r="E11" s="81" t="s">
        <v>2611</v>
      </c>
      <c r="F11" s="828" t="s">
        <v>4061</v>
      </c>
      <c r="G11" s="828"/>
      <c r="H11" s="828">
        <v>25</v>
      </c>
      <c r="I11" s="828">
        <v>28</v>
      </c>
      <c r="J11" s="828">
        <v>0.02</v>
      </c>
      <c r="K11" s="81" t="s">
        <v>4006</v>
      </c>
      <c r="L11" s="81" t="s">
        <v>575</v>
      </c>
      <c r="M11" s="105">
        <v>1395</v>
      </c>
      <c r="N11" s="323">
        <v>1555</v>
      </c>
      <c r="O11" s="52"/>
      <c r="P11" s="52"/>
      <c r="Q11" s="52"/>
      <c r="R11" s="53"/>
      <c r="S11" s="386"/>
      <c r="T11" s="52"/>
      <c r="U11" s="52"/>
      <c r="V11" s="52"/>
    </row>
    <row r="12" spans="1:22" ht="98.25" customHeight="1">
      <c r="A12" s="2328"/>
      <c r="B12" s="2438"/>
      <c r="C12" s="81" t="s">
        <v>4060</v>
      </c>
      <c r="D12" s="81">
        <v>3</v>
      </c>
      <c r="E12" s="81" t="s">
        <v>2611</v>
      </c>
      <c r="F12" s="828" t="s">
        <v>4061</v>
      </c>
      <c r="G12" s="828"/>
      <c r="H12" s="828">
        <v>35</v>
      </c>
      <c r="I12" s="828">
        <v>28</v>
      </c>
      <c r="J12" s="828">
        <v>0.02</v>
      </c>
      <c r="K12" s="81" t="s">
        <v>4006</v>
      </c>
      <c r="L12" s="81" t="s">
        <v>575</v>
      </c>
      <c r="M12" s="105">
        <v>1575</v>
      </c>
      <c r="N12" s="323">
        <v>1755</v>
      </c>
      <c r="O12" s="52"/>
      <c r="P12" s="52"/>
      <c r="Q12" s="52"/>
      <c r="R12" s="53"/>
      <c r="S12" s="386"/>
      <c r="T12" s="52"/>
      <c r="U12" s="52"/>
      <c r="V12" s="52"/>
    </row>
    <row r="13" spans="1:22" ht="98.25" customHeight="1">
      <c r="A13" s="2328" t="s">
        <v>4062</v>
      </c>
      <c r="B13" s="2438"/>
      <c r="C13" s="81" t="s">
        <v>4063</v>
      </c>
      <c r="D13" s="81">
        <v>1.5</v>
      </c>
      <c r="E13" s="81" t="s">
        <v>2611</v>
      </c>
      <c r="F13" s="828" t="s">
        <v>4064</v>
      </c>
      <c r="G13" s="828"/>
      <c r="H13" s="828">
        <v>30</v>
      </c>
      <c r="I13" s="828">
        <v>30</v>
      </c>
      <c r="J13" s="828">
        <v>0.03</v>
      </c>
      <c r="K13" s="81" t="s">
        <v>4006</v>
      </c>
      <c r="L13" s="81" t="s">
        <v>575</v>
      </c>
      <c r="M13" s="105">
        <v>1515</v>
      </c>
      <c r="N13" s="323">
        <v>1690</v>
      </c>
      <c r="O13" s="52"/>
      <c r="P13" s="52"/>
      <c r="Q13" s="52"/>
      <c r="R13" s="53"/>
      <c r="S13" s="386"/>
      <c r="T13" s="52"/>
      <c r="U13" s="52"/>
      <c r="V13" s="52"/>
    </row>
    <row r="14" spans="1:22" ht="98.25" customHeight="1">
      <c r="A14" s="2328"/>
      <c r="B14" s="2438"/>
      <c r="C14" s="81" t="s">
        <v>4063</v>
      </c>
      <c r="D14" s="81">
        <v>3</v>
      </c>
      <c r="E14" s="81" t="s">
        <v>2611</v>
      </c>
      <c r="F14" s="828" t="s">
        <v>4064</v>
      </c>
      <c r="G14" s="828"/>
      <c r="H14" s="828">
        <v>40</v>
      </c>
      <c r="I14" s="828">
        <v>35</v>
      </c>
      <c r="J14" s="828">
        <v>0.03</v>
      </c>
      <c r="K14" s="81" t="s">
        <v>4006</v>
      </c>
      <c r="L14" s="81" t="s">
        <v>575</v>
      </c>
      <c r="M14" s="105">
        <v>1755</v>
      </c>
      <c r="N14" s="323">
        <v>1960</v>
      </c>
      <c r="O14" s="52"/>
      <c r="P14" s="52"/>
      <c r="Q14" s="52"/>
      <c r="R14" s="53"/>
      <c r="S14" s="386"/>
      <c r="T14" s="52"/>
      <c r="U14" s="52"/>
      <c r="V14" s="52"/>
    </row>
    <row r="15" spans="1:22" ht="98.25" customHeight="1">
      <c r="A15" s="2328"/>
      <c r="B15" s="2438"/>
      <c r="C15" s="81" t="s">
        <v>4063</v>
      </c>
      <c r="D15" s="81">
        <v>6</v>
      </c>
      <c r="E15" s="81" t="s">
        <v>2611</v>
      </c>
      <c r="F15" s="828" t="s">
        <v>4065</v>
      </c>
      <c r="G15" s="828"/>
      <c r="H15" s="828">
        <v>40</v>
      </c>
      <c r="I15" s="828">
        <v>35</v>
      </c>
      <c r="J15" s="828">
        <v>0.05</v>
      </c>
      <c r="K15" s="81" t="s">
        <v>4006</v>
      </c>
      <c r="L15" s="81" t="s">
        <v>575</v>
      </c>
      <c r="M15" s="105">
        <v>2000</v>
      </c>
      <c r="N15" s="323">
        <v>2230</v>
      </c>
      <c r="O15" s="52"/>
      <c r="P15" s="52"/>
      <c r="Q15" s="52"/>
      <c r="R15" s="53"/>
      <c r="S15" s="386"/>
      <c r="T15" s="52"/>
      <c r="U15" s="52"/>
      <c r="V15" s="52"/>
    </row>
    <row r="16" spans="1:22" ht="98.25" customHeight="1">
      <c r="A16" s="81" t="s">
        <v>4066</v>
      </c>
      <c r="B16" s="829"/>
      <c r="C16" s="81" t="s">
        <v>4067</v>
      </c>
      <c r="D16" s="81">
        <v>9</v>
      </c>
      <c r="E16" s="81" t="s">
        <v>2611</v>
      </c>
      <c r="F16" s="828" t="s">
        <v>4065</v>
      </c>
      <c r="G16" s="828"/>
      <c r="H16" s="828">
        <v>50</v>
      </c>
      <c r="I16" s="828">
        <v>47</v>
      </c>
      <c r="J16" s="828">
        <v>0.05</v>
      </c>
      <c r="K16" s="81" t="s">
        <v>4006</v>
      </c>
      <c r="L16" s="81" t="s">
        <v>575</v>
      </c>
      <c r="M16" s="105">
        <v>2300</v>
      </c>
      <c r="N16" s="323">
        <v>2565</v>
      </c>
      <c r="O16" s="52"/>
      <c r="P16" s="52"/>
      <c r="Q16" s="52"/>
      <c r="R16" s="53"/>
      <c r="S16" s="386"/>
      <c r="T16" s="52"/>
      <c r="U16" s="52"/>
      <c r="V16" s="52"/>
    </row>
    <row r="17" spans="1:22" ht="98.25" customHeight="1">
      <c r="A17" s="2437" t="s">
        <v>4068</v>
      </c>
      <c r="B17" s="2438"/>
      <c r="C17" s="81" t="s">
        <v>4067</v>
      </c>
      <c r="D17" s="81">
        <v>15</v>
      </c>
      <c r="E17" s="81" t="s">
        <v>2611</v>
      </c>
      <c r="F17" s="828" t="s">
        <v>4069</v>
      </c>
      <c r="G17" s="828"/>
      <c r="H17" s="828">
        <v>60</v>
      </c>
      <c r="I17" s="828">
        <v>60</v>
      </c>
      <c r="J17" s="828">
        <v>0.05</v>
      </c>
      <c r="K17" s="81" t="s">
        <v>4006</v>
      </c>
      <c r="L17" s="81" t="s">
        <v>575</v>
      </c>
      <c r="M17" s="105">
        <v>2725</v>
      </c>
      <c r="N17" s="323">
        <v>3040</v>
      </c>
      <c r="O17" s="52"/>
      <c r="P17" s="52"/>
      <c r="Q17" s="52"/>
      <c r="R17" s="53"/>
      <c r="S17" s="386"/>
      <c r="T17" s="52"/>
      <c r="U17" s="52"/>
      <c r="V17" s="52"/>
    </row>
    <row r="18" spans="1:22" ht="98.25" customHeight="1">
      <c r="A18" s="2437"/>
      <c r="B18" s="2438"/>
      <c r="C18" s="81" t="s">
        <v>4067</v>
      </c>
      <c r="D18" s="81">
        <v>25</v>
      </c>
      <c r="E18" s="81" t="s">
        <v>2611</v>
      </c>
      <c r="F18" s="828" t="s">
        <v>4069</v>
      </c>
      <c r="G18" s="828"/>
      <c r="H18" s="828">
        <v>80</v>
      </c>
      <c r="I18" s="828">
        <v>70</v>
      </c>
      <c r="J18" s="828">
        <v>0.05</v>
      </c>
      <c r="K18" s="81" t="s">
        <v>4006</v>
      </c>
      <c r="L18" s="81" t="s">
        <v>575</v>
      </c>
      <c r="M18" s="105">
        <v>3875</v>
      </c>
      <c r="N18" s="323">
        <v>4320</v>
      </c>
      <c r="O18" s="52"/>
      <c r="P18" s="52"/>
      <c r="Q18" s="52"/>
      <c r="R18" s="53"/>
      <c r="S18" s="386"/>
      <c r="T18" s="52"/>
      <c r="U18" s="52"/>
      <c r="V18" s="52"/>
    </row>
    <row r="19" spans="1:22" ht="45.75" customHeight="1">
      <c r="A19" s="84" t="s">
        <v>4070</v>
      </c>
      <c r="B19" s="485"/>
      <c r="C19" s="2361" t="s">
        <v>4071</v>
      </c>
      <c r="D19" s="94">
        <v>1</v>
      </c>
      <c r="E19" s="2439" t="s">
        <v>1988</v>
      </c>
      <c r="F19" s="813" t="s">
        <v>4072</v>
      </c>
      <c r="G19" s="813"/>
      <c r="H19" s="813"/>
      <c r="I19" s="813">
        <v>23</v>
      </c>
      <c r="J19" s="813"/>
      <c r="K19" s="93"/>
      <c r="L19" s="93"/>
      <c r="M19" s="93"/>
      <c r="N19" s="319"/>
      <c r="O19" s="52"/>
      <c r="P19" s="52"/>
      <c r="Q19" s="52"/>
      <c r="R19" s="71"/>
      <c r="S19" s="386"/>
      <c r="T19" s="52"/>
      <c r="U19" s="52"/>
      <c r="V19" s="52"/>
    </row>
    <row r="20" spans="1:22" ht="50.25" customHeight="1">
      <c r="A20" s="428" t="s">
        <v>4073</v>
      </c>
      <c r="B20" s="830"/>
      <c r="C20" s="2361"/>
      <c r="D20" s="431">
        <v>3</v>
      </c>
      <c r="E20" s="2439"/>
      <c r="F20" s="270" t="s">
        <v>4074</v>
      </c>
      <c r="G20" s="270"/>
      <c r="H20" s="270"/>
      <c r="I20" s="270">
        <v>35</v>
      </c>
      <c r="J20" s="270"/>
      <c r="K20" s="430"/>
      <c r="L20" s="430"/>
      <c r="M20" s="430"/>
      <c r="N20" s="831"/>
      <c r="O20" s="52"/>
      <c r="P20" s="52"/>
      <c r="Q20" s="52"/>
      <c r="R20" s="71"/>
      <c r="S20" s="386"/>
      <c r="T20" s="52"/>
      <c r="U20" s="52"/>
      <c r="V20" s="52"/>
    </row>
    <row r="21" spans="1:22" ht="12" customHeight="1">
      <c r="A21" s="2169" t="s">
        <v>4075</v>
      </c>
      <c r="B21" s="2169"/>
      <c r="C21" s="2169"/>
      <c r="D21" s="2169"/>
      <c r="E21" s="2169"/>
      <c r="F21" s="2169"/>
      <c r="G21" s="2169"/>
      <c r="H21" s="2169"/>
      <c r="I21" s="2169"/>
      <c r="J21" s="2169"/>
      <c r="K21" s="2169"/>
      <c r="L21" s="2169"/>
      <c r="M21" s="2169"/>
      <c r="N21" s="2169"/>
      <c r="O21" s="52"/>
      <c r="P21" s="52"/>
      <c r="Q21" s="70"/>
      <c r="R21" s="388"/>
      <c r="S21" s="386"/>
      <c r="T21" s="52"/>
      <c r="U21" s="52"/>
      <c r="V21" s="52"/>
    </row>
    <row r="22" spans="1:22" ht="62.25" customHeight="1">
      <c r="A22" s="361" t="s">
        <v>4076</v>
      </c>
      <c r="B22" s="2132"/>
      <c r="C22" s="74" t="s">
        <v>1642</v>
      </c>
      <c r="D22" s="74"/>
      <c r="E22" s="74" t="s">
        <v>4077</v>
      </c>
      <c r="F22" s="213" t="s">
        <v>4078</v>
      </c>
      <c r="G22" s="213" t="s">
        <v>4079</v>
      </c>
      <c r="H22" s="213"/>
      <c r="I22" s="213">
        <v>5.5</v>
      </c>
      <c r="J22" s="213">
        <v>0.01</v>
      </c>
      <c r="K22" s="73"/>
      <c r="L22" s="149" t="s">
        <v>2671</v>
      </c>
      <c r="M22" s="73">
        <v>1975</v>
      </c>
      <c r="N22" s="826">
        <v>2205</v>
      </c>
      <c r="O22" s="1160"/>
      <c r="P22" s="1161"/>
      <c r="Q22" s="52"/>
      <c r="R22" s="71"/>
      <c r="S22" s="386"/>
      <c r="T22" s="52"/>
      <c r="U22" s="52"/>
      <c r="V22" s="52"/>
    </row>
    <row r="23" spans="1:22" ht="62.25" customHeight="1">
      <c r="A23" s="78" t="s">
        <v>4076</v>
      </c>
      <c r="B23" s="2132"/>
      <c r="C23" s="80" t="s">
        <v>4080</v>
      </c>
      <c r="D23" s="80"/>
      <c r="E23" s="80" t="s">
        <v>4077</v>
      </c>
      <c r="F23" s="218" t="s">
        <v>4078</v>
      </c>
      <c r="G23" s="218" t="s">
        <v>4079</v>
      </c>
      <c r="H23" s="218"/>
      <c r="I23" s="218">
        <v>5.5</v>
      </c>
      <c r="J23" s="218">
        <v>0.01</v>
      </c>
      <c r="K23" s="79"/>
      <c r="L23" s="81" t="s">
        <v>2671</v>
      </c>
      <c r="M23" s="79">
        <v>1780</v>
      </c>
      <c r="N23" s="313">
        <v>1985</v>
      </c>
      <c r="O23" s="101"/>
      <c r="P23" s="52"/>
      <c r="Q23" s="52"/>
      <c r="R23" s="71"/>
      <c r="S23" s="386"/>
      <c r="T23" s="52"/>
      <c r="U23" s="52"/>
      <c r="V23" s="52"/>
    </row>
    <row r="24" spans="1:22" ht="12" customHeight="1">
      <c r="A24" s="2434" t="s">
        <v>4081</v>
      </c>
      <c r="B24" s="2434"/>
      <c r="C24" s="2434"/>
      <c r="D24" s="2434"/>
      <c r="E24" s="2434"/>
      <c r="F24" s="2434"/>
      <c r="G24" s="2434"/>
      <c r="H24" s="2434"/>
      <c r="I24" s="2434"/>
      <c r="J24" s="2434"/>
      <c r="K24" s="2434"/>
      <c r="L24" s="2434"/>
      <c r="M24" s="2434"/>
      <c r="N24" s="2434"/>
      <c r="O24" s="52"/>
      <c r="P24" s="52"/>
      <c r="Q24" s="70"/>
      <c r="R24" s="388"/>
      <c r="S24" s="386"/>
      <c r="T24" s="52"/>
      <c r="U24" s="52"/>
      <c r="V24" s="52"/>
    </row>
    <row r="25" spans="1:22" ht="48" customHeight="1">
      <c r="A25" s="394" t="s">
        <v>4082</v>
      </c>
      <c r="B25" s="2435"/>
      <c r="C25" s="2436" t="s">
        <v>1642</v>
      </c>
      <c r="D25" s="2436"/>
      <c r="E25" s="2436" t="s">
        <v>1988</v>
      </c>
      <c r="F25" s="709" t="s">
        <v>4083</v>
      </c>
      <c r="G25" s="709"/>
      <c r="H25" s="832"/>
      <c r="I25" s="832">
        <v>3</v>
      </c>
      <c r="J25" s="832"/>
      <c r="K25" s="396"/>
      <c r="L25" s="396"/>
      <c r="M25" s="396"/>
      <c r="N25" s="833"/>
      <c r="O25" s="52"/>
      <c r="P25" s="52"/>
      <c r="Q25" s="52"/>
      <c r="R25" s="71"/>
      <c r="S25" s="386"/>
      <c r="T25" s="52"/>
      <c r="U25" s="52"/>
      <c r="V25" s="52"/>
    </row>
    <row r="26" spans="1:22" ht="48">
      <c r="A26" s="428" t="s">
        <v>4084</v>
      </c>
      <c r="B26" s="2435"/>
      <c r="C26" s="2436"/>
      <c r="D26" s="2436"/>
      <c r="E26" s="2436"/>
      <c r="F26" s="712" t="s">
        <v>4085</v>
      </c>
      <c r="G26" s="712"/>
      <c r="H26" s="270"/>
      <c r="I26" s="270">
        <v>3.2</v>
      </c>
      <c r="J26" s="270"/>
      <c r="K26" s="430"/>
      <c r="L26" s="430"/>
      <c r="M26" s="430"/>
      <c r="N26" s="831"/>
      <c r="O26" s="52"/>
      <c r="P26" s="52"/>
      <c r="Q26" s="52"/>
      <c r="R26" s="71"/>
      <c r="S26" s="386"/>
      <c r="T26" s="52"/>
      <c r="U26" s="52"/>
      <c r="V26" s="52"/>
    </row>
    <row r="27" spans="1:22" ht="265.5" customHeight="1">
      <c r="A27" s="2217" t="s">
        <v>4086</v>
      </c>
      <c r="B27" s="2217"/>
      <c r="C27" s="2217"/>
      <c r="D27" s="2217"/>
      <c r="E27" s="2217"/>
      <c r="F27" s="2217"/>
      <c r="G27" s="2217"/>
      <c r="H27" s="2217"/>
      <c r="I27" s="2217"/>
      <c r="J27" s="2217"/>
      <c r="K27" s="2217"/>
      <c r="L27" s="2217"/>
      <c r="M27" s="2217"/>
      <c r="N27" s="2217"/>
      <c r="R27" s="526"/>
      <c r="T27" s="52"/>
      <c r="U27" s="52"/>
      <c r="V27" s="52"/>
    </row>
    <row r="28" spans="1:22">
      <c r="R28" s="526"/>
      <c r="T28" s="52"/>
      <c r="U28" s="52"/>
      <c r="V28" s="52"/>
    </row>
    <row r="33" ht="11.25" customHeight="1"/>
    <row r="34" ht="54.75" customHeight="1"/>
    <row r="35" ht="54.75" customHeight="1"/>
  </sheetData>
  <mergeCells count="30">
    <mergeCell ref="A1:B1"/>
    <mergeCell ref="A5:M5"/>
    <mergeCell ref="A7:A8"/>
    <mergeCell ref="B7:B8"/>
    <mergeCell ref="C7:K7"/>
    <mergeCell ref="L7:L8"/>
    <mergeCell ref="M7:M8"/>
    <mergeCell ref="S7:S8"/>
    <mergeCell ref="A9:N9"/>
    <mergeCell ref="A11:A12"/>
    <mergeCell ref="B11:B12"/>
    <mergeCell ref="A13:A15"/>
    <mergeCell ref="B13:B15"/>
    <mergeCell ref="N7:N8"/>
    <mergeCell ref="O7:O8"/>
    <mergeCell ref="P7:P8"/>
    <mergeCell ref="Q7:Q8"/>
    <mergeCell ref="R7:R8"/>
    <mergeCell ref="A17:A18"/>
    <mergeCell ref="B17:B18"/>
    <mergeCell ref="C19:C20"/>
    <mergeCell ref="E19:E20"/>
    <mergeCell ref="A21:N21"/>
    <mergeCell ref="A27:N27"/>
    <mergeCell ref="B22:B23"/>
    <mergeCell ref="A24:N24"/>
    <mergeCell ref="B25:B26"/>
    <mergeCell ref="C25:C26"/>
    <mergeCell ref="D25:D26"/>
    <mergeCell ref="E25:E26"/>
  </mergeCells>
  <hyperlinks>
    <hyperlink ref="A5" location="Меню!A1" display="ЛЮКИ КАНАЛИЗАЦИО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>
  <dimension ref="A1:AMJ20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20.140625" defaultRowHeight="15"/>
  <cols>
    <col min="1" max="1" width="11.7109375" style="70" customWidth="1"/>
    <col min="2" max="2" width="14.85546875" style="70" customWidth="1"/>
    <col min="3" max="3" width="8.140625" style="70" customWidth="1"/>
    <col min="4" max="4" width="10.85546875" style="70" customWidth="1"/>
    <col min="5" max="5" width="11.140625" style="70" customWidth="1"/>
    <col min="6" max="6" width="7.42578125" style="70" customWidth="1"/>
    <col min="7" max="7" width="13.7109375" style="70" customWidth="1"/>
    <col min="8" max="8" width="7.85546875" style="70" customWidth="1"/>
    <col min="9" max="9" width="9.140625" style="70" customWidth="1"/>
    <col min="10" max="10" width="7.7109375" style="70" customWidth="1"/>
    <col min="11" max="11" width="8.7109375" style="70" customWidth="1"/>
    <col min="12" max="12" width="6.7109375" style="70" customWidth="1"/>
    <col min="13" max="13" width="6.28515625" style="70" customWidth="1"/>
    <col min="14" max="16" width="11.7109375" style="70" customWidth="1"/>
    <col min="17" max="17" width="12.7109375" style="388" customWidth="1"/>
    <col min="18" max="18" width="16.42578125" style="388" customWidth="1"/>
    <col min="19" max="19" width="12.7109375" style="388" customWidth="1"/>
    <col min="20" max="20" width="12.5703125" style="388" customWidth="1"/>
    <col min="21" max="21" width="11.5703125" style="388" customWidth="1"/>
    <col min="22" max="1024" width="20.140625" style="388"/>
  </cols>
  <sheetData>
    <row r="1" spans="1:22" ht="31.5" customHeight="1">
      <c r="A1" s="2174"/>
      <c r="B1" s="2174"/>
      <c r="S1" s="70"/>
      <c r="T1" s="70"/>
      <c r="U1" s="70"/>
    </row>
    <row r="2" spans="1:22">
      <c r="A2" s="64"/>
      <c r="B2" s="64"/>
      <c r="C2" s="64"/>
      <c r="D2" s="64"/>
      <c r="E2" s="64"/>
      <c r="F2" s="745" t="s">
        <v>131</v>
      </c>
      <c r="G2" s="746" t="s">
        <v>2</v>
      </c>
      <c r="H2" s="64"/>
      <c r="I2" s="64"/>
      <c r="J2" s="745"/>
      <c r="K2" s="745"/>
      <c r="L2" s="745"/>
      <c r="M2" s="746"/>
      <c r="N2" s="834"/>
      <c r="S2" s="70"/>
      <c r="T2" s="70"/>
      <c r="U2" s="70"/>
    </row>
    <row r="3" spans="1:22">
      <c r="A3" s="719" t="s">
        <v>4</v>
      </c>
      <c r="B3" s="58" t="s">
        <v>5</v>
      </c>
      <c r="F3" s="745" t="s">
        <v>132</v>
      </c>
      <c r="G3" s="746" t="s">
        <v>7</v>
      </c>
      <c r="H3" s="64"/>
      <c r="I3" s="64"/>
      <c r="J3" s="745"/>
      <c r="K3" s="745"/>
      <c r="L3" s="745"/>
      <c r="M3" s="746"/>
      <c r="N3" s="834"/>
      <c r="S3" s="70"/>
      <c r="T3" s="70"/>
      <c r="U3" s="70"/>
    </row>
    <row r="4" spans="1:22">
      <c r="C4" s="720"/>
      <c r="D4" s="720"/>
      <c r="E4" s="720"/>
      <c r="F4" s="720"/>
      <c r="N4" s="720"/>
      <c r="S4" s="70"/>
      <c r="T4" s="70"/>
      <c r="U4" s="70"/>
    </row>
    <row r="5" spans="1:22" ht="12" customHeight="1">
      <c r="A5" s="2398" t="s">
        <v>4087</v>
      </c>
      <c r="B5" s="2398"/>
      <c r="C5" s="2398"/>
      <c r="D5" s="2398"/>
      <c r="E5" s="2398"/>
      <c r="F5" s="2398"/>
      <c r="G5" s="2398"/>
      <c r="H5" s="2398"/>
      <c r="I5" s="2398"/>
      <c r="J5" s="2398"/>
      <c r="K5" s="2398"/>
      <c r="L5" s="2398"/>
      <c r="M5" s="2398"/>
      <c r="S5" s="70"/>
      <c r="T5" s="70"/>
      <c r="U5" s="70"/>
    </row>
    <row r="6" spans="1:22">
      <c r="S6" s="70"/>
      <c r="T6" s="70"/>
      <c r="U6" s="70"/>
    </row>
    <row r="7" spans="1:22" ht="15" customHeight="1">
      <c r="A7" s="2441" t="s">
        <v>134</v>
      </c>
      <c r="B7" s="2119" t="s">
        <v>135</v>
      </c>
      <c r="C7" s="2119" t="s">
        <v>138</v>
      </c>
      <c r="D7" s="2119"/>
      <c r="E7" s="2119"/>
      <c r="F7" s="2119"/>
      <c r="G7" s="2119"/>
      <c r="H7" s="2119"/>
      <c r="I7" s="2119"/>
      <c r="J7" s="2119"/>
      <c r="K7" s="2119" t="s">
        <v>139</v>
      </c>
      <c r="L7" s="2119" t="s">
        <v>3962</v>
      </c>
      <c r="M7" s="2119" t="s">
        <v>3963</v>
      </c>
      <c r="N7" s="2197"/>
      <c r="O7" s="2174"/>
      <c r="P7" s="2174"/>
      <c r="Q7" s="2392"/>
      <c r="R7" s="2392"/>
      <c r="S7" s="70"/>
      <c r="T7" s="70"/>
      <c r="U7" s="70"/>
    </row>
    <row r="8" spans="1:22" ht="37.5" customHeight="1">
      <c r="A8" s="2441"/>
      <c r="B8" s="2119"/>
      <c r="C8" s="750" t="s">
        <v>1609</v>
      </c>
      <c r="D8" s="750" t="s">
        <v>374</v>
      </c>
      <c r="E8" s="68" t="s">
        <v>568</v>
      </c>
      <c r="F8" s="68" t="s">
        <v>4088</v>
      </c>
      <c r="G8" s="68" t="s">
        <v>4053</v>
      </c>
      <c r="H8" s="68" t="s">
        <v>146</v>
      </c>
      <c r="I8" s="69" t="s">
        <v>144</v>
      </c>
      <c r="J8" s="68" t="s">
        <v>2816</v>
      </c>
      <c r="K8" s="2119"/>
      <c r="L8" s="2119"/>
      <c r="M8" s="2119"/>
      <c r="N8" s="2197"/>
      <c r="O8" s="2174"/>
      <c r="P8" s="2174"/>
      <c r="Q8" s="2392"/>
      <c r="R8" s="2392"/>
      <c r="S8" s="70"/>
      <c r="T8" s="70"/>
      <c r="U8" s="70"/>
    </row>
    <row r="9" spans="1:22" ht="37.5" customHeight="1">
      <c r="A9" s="361" t="s">
        <v>4089</v>
      </c>
      <c r="B9" s="2202"/>
      <c r="C9" s="74" t="s">
        <v>1642</v>
      </c>
      <c r="D9" s="148" t="s">
        <v>2617</v>
      </c>
      <c r="E9" s="698" t="s">
        <v>4090</v>
      </c>
      <c r="F9" s="698">
        <v>8</v>
      </c>
      <c r="G9" s="698" t="s">
        <v>1793</v>
      </c>
      <c r="H9" s="698">
        <v>1.35</v>
      </c>
      <c r="I9" s="698">
        <v>1E-3</v>
      </c>
      <c r="J9" s="74" t="s">
        <v>4091</v>
      </c>
      <c r="K9" s="149" t="s">
        <v>575</v>
      </c>
      <c r="L9" s="74">
        <v>685</v>
      </c>
      <c r="M9" s="77">
        <v>765</v>
      </c>
      <c r="N9" s="292"/>
      <c r="Q9" s="53"/>
      <c r="S9" s="70"/>
      <c r="T9" s="70"/>
      <c r="U9" s="70"/>
    </row>
    <row r="10" spans="1:22" ht="45.75" customHeight="1">
      <c r="A10" s="182" t="s">
        <v>4092</v>
      </c>
      <c r="B10" s="2202"/>
      <c r="C10" s="75" t="s">
        <v>1642</v>
      </c>
      <c r="D10" s="2201" t="s">
        <v>1372</v>
      </c>
      <c r="E10" s="305" t="s">
        <v>4093</v>
      </c>
      <c r="F10" s="305">
        <v>18</v>
      </c>
      <c r="G10" s="305" t="s">
        <v>4079</v>
      </c>
      <c r="H10" s="305">
        <v>6.8</v>
      </c>
      <c r="I10" s="305">
        <v>1.4E-2</v>
      </c>
      <c r="J10" s="80" t="s">
        <v>2357</v>
      </c>
      <c r="K10" s="81" t="s">
        <v>4094</v>
      </c>
      <c r="L10" s="80">
        <v>1835</v>
      </c>
      <c r="M10" s="82">
        <v>2045</v>
      </c>
      <c r="N10" s="292"/>
      <c r="Q10" s="71"/>
      <c r="S10" s="70"/>
      <c r="T10" s="70"/>
      <c r="U10" s="70"/>
    </row>
    <row r="11" spans="1:22" ht="45.75" customHeight="1">
      <c r="A11" s="402" t="s">
        <v>4092</v>
      </c>
      <c r="B11" s="2202"/>
      <c r="C11" s="103" t="s">
        <v>4095</v>
      </c>
      <c r="D11" s="2201"/>
      <c r="E11" s="308" t="s">
        <v>4093</v>
      </c>
      <c r="F11" s="689">
        <v>18</v>
      </c>
      <c r="G11" s="689" t="s">
        <v>4079</v>
      </c>
      <c r="H11" s="689">
        <v>6.8</v>
      </c>
      <c r="I11" s="308">
        <v>1.4E-2</v>
      </c>
      <c r="J11" s="80" t="s">
        <v>2357</v>
      </c>
      <c r="K11" s="81" t="s">
        <v>4094</v>
      </c>
      <c r="L11" s="103">
        <v>2200</v>
      </c>
      <c r="M11" s="154">
        <v>2455</v>
      </c>
      <c r="N11" s="292"/>
      <c r="Q11" s="71"/>
      <c r="S11" s="70"/>
      <c r="T11" s="70"/>
      <c r="U11" s="70"/>
    </row>
    <row r="12" spans="1:22" ht="12" customHeight="1">
      <c r="A12" s="2440" t="s">
        <v>4096</v>
      </c>
      <c r="B12" s="2440"/>
      <c r="C12" s="2440"/>
      <c r="D12" s="2440"/>
      <c r="E12" s="2440"/>
      <c r="F12" s="2440"/>
      <c r="G12" s="2440"/>
      <c r="H12" s="2440"/>
      <c r="I12" s="2440"/>
      <c r="J12" s="2440"/>
      <c r="K12" s="2440"/>
      <c r="L12" s="2440"/>
      <c r="M12" s="2440"/>
      <c r="Q12" s="71"/>
      <c r="S12" s="70"/>
      <c r="T12" s="70"/>
      <c r="U12" s="70"/>
    </row>
    <row r="13" spans="1:22" ht="99" customHeight="1">
      <c r="A13" s="182" t="s">
        <v>4097</v>
      </c>
      <c r="B13" s="75"/>
      <c r="C13" s="75" t="s">
        <v>1642</v>
      </c>
      <c r="D13" s="75" t="s">
        <v>2617</v>
      </c>
      <c r="E13" s="294" t="s">
        <v>4098</v>
      </c>
      <c r="F13" s="294">
        <v>75</v>
      </c>
      <c r="G13" s="294"/>
      <c r="H13" s="294">
        <v>6.6</v>
      </c>
      <c r="I13" s="294">
        <v>0.02</v>
      </c>
      <c r="J13" s="80" t="s">
        <v>2357</v>
      </c>
      <c r="K13" s="81" t="s">
        <v>4094</v>
      </c>
      <c r="L13" s="75">
        <v>1840</v>
      </c>
      <c r="M13" s="102">
        <v>1985</v>
      </c>
      <c r="N13" s="292"/>
      <c r="Q13" s="71"/>
      <c r="S13" s="70"/>
      <c r="T13" s="70"/>
      <c r="U13" s="70"/>
    </row>
    <row r="14" spans="1:22" ht="99" customHeight="1">
      <c r="A14" s="78" t="s">
        <v>4099</v>
      </c>
      <c r="B14" s="80"/>
      <c r="C14" s="103" t="s">
        <v>4095</v>
      </c>
      <c r="D14" s="103" t="s">
        <v>2617</v>
      </c>
      <c r="E14" s="305" t="s">
        <v>4098</v>
      </c>
      <c r="F14" s="305">
        <v>75</v>
      </c>
      <c r="G14" s="305"/>
      <c r="H14" s="305">
        <v>6.6</v>
      </c>
      <c r="I14" s="305">
        <v>0.02</v>
      </c>
      <c r="J14" s="80" t="s">
        <v>2357</v>
      </c>
      <c r="K14" s="81" t="s">
        <v>4094</v>
      </c>
      <c r="L14" s="80">
        <v>2205</v>
      </c>
      <c r="M14" s="82">
        <v>2385</v>
      </c>
      <c r="N14" s="292"/>
      <c r="Q14" s="71"/>
      <c r="S14" s="70"/>
      <c r="T14" s="70"/>
      <c r="U14" s="70"/>
    </row>
    <row r="15" spans="1:22" ht="63.75" customHeight="1">
      <c r="A15" s="78" t="s">
        <v>4100</v>
      </c>
      <c r="B15" s="770"/>
      <c r="C15" s="80">
        <v>9005</v>
      </c>
      <c r="D15" s="80" t="s">
        <v>1759</v>
      </c>
      <c r="E15" s="305" t="s">
        <v>4101</v>
      </c>
      <c r="F15" s="305"/>
      <c r="G15" s="305"/>
      <c r="H15" s="305">
        <v>94</v>
      </c>
      <c r="I15" s="305">
        <v>3.5999999999999997E-2</v>
      </c>
      <c r="J15" s="80" t="s">
        <v>2936</v>
      </c>
      <c r="K15" s="81" t="s">
        <v>158</v>
      </c>
      <c r="L15" s="80">
        <v>49570</v>
      </c>
      <c r="M15" s="82">
        <v>53535</v>
      </c>
      <c r="Q15" s="53"/>
      <c r="R15" s="386"/>
      <c r="S15" s="70"/>
      <c r="T15" s="70"/>
      <c r="U15" s="70"/>
      <c r="V15" s="70"/>
    </row>
    <row r="16" spans="1:22" ht="64.5" customHeight="1">
      <c r="A16" s="78" t="s">
        <v>4102</v>
      </c>
      <c r="B16" s="836"/>
      <c r="C16" s="80">
        <v>9005</v>
      </c>
      <c r="D16" s="80" t="s">
        <v>1759</v>
      </c>
      <c r="E16" s="836" t="s">
        <v>4103</v>
      </c>
      <c r="F16" s="836"/>
      <c r="G16" s="836"/>
      <c r="H16" s="836">
        <v>45</v>
      </c>
      <c r="I16" s="836"/>
      <c r="J16" s="80" t="s">
        <v>2936</v>
      </c>
      <c r="K16" s="81" t="s">
        <v>158</v>
      </c>
      <c r="L16" s="80">
        <v>49570</v>
      </c>
      <c r="M16" s="514">
        <v>53535</v>
      </c>
      <c r="Q16" s="53"/>
      <c r="R16" s="386"/>
      <c r="S16" s="70"/>
      <c r="T16" s="70"/>
      <c r="U16" s="70"/>
      <c r="V16" s="70"/>
    </row>
    <row r="17" spans="1:22" ht="72" customHeight="1">
      <c r="A17" s="78" t="s">
        <v>4104</v>
      </c>
      <c r="B17" s="836"/>
      <c r="C17" s="80">
        <v>9005</v>
      </c>
      <c r="D17" s="80" t="s">
        <v>1759</v>
      </c>
      <c r="E17" s="836" t="s">
        <v>4105</v>
      </c>
      <c r="F17" s="836"/>
      <c r="G17" s="836"/>
      <c r="H17" s="836">
        <v>72</v>
      </c>
      <c r="I17" s="836"/>
      <c r="J17" s="80" t="s">
        <v>2936</v>
      </c>
      <c r="K17" s="81" t="s">
        <v>158</v>
      </c>
      <c r="L17" s="80">
        <v>54720</v>
      </c>
      <c r="M17" s="204">
        <v>59100</v>
      </c>
      <c r="Q17" s="53"/>
      <c r="R17" s="386"/>
      <c r="S17" s="70"/>
      <c r="T17" s="70"/>
      <c r="U17" s="70"/>
      <c r="V17" s="70"/>
    </row>
    <row r="18" spans="1:22" ht="80.25" customHeight="1">
      <c r="A18" s="182" t="s">
        <v>4106</v>
      </c>
      <c r="B18" s="294"/>
      <c r="C18" s="75">
        <v>9005</v>
      </c>
      <c r="D18" s="75" t="s">
        <v>1759</v>
      </c>
      <c r="E18" s="294" t="s">
        <v>4107</v>
      </c>
      <c r="F18" s="294"/>
      <c r="G18" s="294"/>
      <c r="H18" s="294">
        <v>50</v>
      </c>
      <c r="I18" s="294"/>
      <c r="J18" s="75" t="s">
        <v>2936</v>
      </c>
      <c r="K18" s="76" t="s">
        <v>158</v>
      </c>
      <c r="L18" s="75">
        <v>35410</v>
      </c>
      <c r="M18" s="102">
        <v>38240</v>
      </c>
      <c r="Q18" s="53"/>
      <c r="R18" s="386"/>
      <c r="S18" s="70"/>
      <c r="T18" s="70"/>
      <c r="U18" s="70"/>
      <c r="V18" s="70"/>
    </row>
    <row r="19" spans="1:22" ht="212.25" customHeight="1">
      <c r="A19" s="2124" t="s">
        <v>4108</v>
      </c>
      <c r="B19" s="2124"/>
      <c r="C19" s="2124"/>
      <c r="D19" s="2124"/>
      <c r="E19" s="2124"/>
      <c r="F19" s="2124"/>
      <c r="G19" s="2124"/>
      <c r="H19" s="2124"/>
      <c r="I19" s="2124"/>
      <c r="J19" s="2124"/>
      <c r="K19" s="2124"/>
      <c r="L19" s="2124"/>
      <c r="M19" s="2124"/>
      <c r="Q19" s="71"/>
      <c r="S19" s="70"/>
      <c r="T19" s="70"/>
      <c r="U19" s="70"/>
    </row>
    <row r="20" spans="1:22">
      <c r="Q20" s="71"/>
      <c r="S20" s="70"/>
      <c r="T20" s="70"/>
      <c r="U20" s="70"/>
    </row>
  </sheetData>
  <mergeCells count="17">
    <mergeCell ref="O7:O8"/>
    <mergeCell ref="P7:P8"/>
    <mergeCell ref="Q7:Q8"/>
    <mergeCell ref="R7:R8"/>
    <mergeCell ref="A1:B1"/>
    <mergeCell ref="A5:M5"/>
    <mergeCell ref="A7:A8"/>
    <mergeCell ref="B7:B8"/>
    <mergeCell ref="C7:J7"/>
    <mergeCell ref="K7:K8"/>
    <mergeCell ref="L7:L8"/>
    <mergeCell ref="M7:M8"/>
    <mergeCell ref="B9:B11"/>
    <mergeCell ref="D10:D11"/>
    <mergeCell ref="A12:M12"/>
    <mergeCell ref="A19:M19"/>
    <mergeCell ref="N7:N8"/>
  </mergeCells>
  <hyperlinks>
    <hyperlink ref="A5" location="Меню!A1" display="РЕШЕТКИ ГАЗОННЫЕ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58.xml><?xml version="1.0" encoding="utf-8"?>
<worksheet xmlns="http://schemas.openxmlformats.org/spreadsheetml/2006/main" xmlns:r="http://schemas.openxmlformats.org/officeDocument/2006/relationships">
  <dimension ref="A1:AMJ14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20.140625" defaultRowHeight="15"/>
  <cols>
    <col min="1" max="1" width="13.28515625" style="52" customWidth="1"/>
    <col min="2" max="2" width="12.42578125" style="52" customWidth="1"/>
    <col min="3" max="3" width="13.42578125" style="52" customWidth="1"/>
    <col min="4" max="4" width="16" style="52" customWidth="1"/>
    <col min="5" max="5" width="12.42578125" style="52" customWidth="1"/>
    <col min="6" max="6" width="9.7109375" style="52" customWidth="1"/>
    <col min="7" max="7" width="11.85546875" style="52" customWidth="1"/>
    <col min="8" max="11" width="8.28515625" style="52" customWidth="1"/>
    <col min="12" max="12" width="10" style="52" customWidth="1"/>
    <col min="13" max="13" width="11.28515625" style="52" customWidth="1"/>
    <col min="14" max="14" width="10.42578125" style="52" customWidth="1"/>
    <col min="15" max="16" width="12.140625" style="386" customWidth="1"/>
    <col min="17" max="17" width="12.7109375" style="386" customWidth="1"/>
    <col min="18" max="18" width="13.5703125" style="386" customWidth="1"/>
    <col min="19" max="19" width="11.85546875" style="386" customWidth="1"/>
    <col min="20" max="1024" width="20.140625" style="386"/>
  </cols>
  <sheetData>
    <row r="1" spans="1:1024" ht="31.5" customHeight="1">
      <c r="A1" s="2115"/>
      <c r="B1" s="2115"/>
      <c r="Q1" s="52"/>
      <c r="R1" s="52"/>
      <c r="S1" s="52"/>
    </row>
    <row r="2" spans="1:1024">
      <c r="A2" s="60"/>
      <c r="B2" s="64"/>
      <c r="C2" s="60"/>
      <c r="D2" s="60"/>
      <c r="E2" s="60"/>
      <c r="F2" s="56" t="s">
        <v>131</v>
      </c>
      <c r="G2" s="57" t="s">
        <v>2</v>
      </c>
      <c r="H2" s="56"/>
      <c r="I2" s="56"/>
      <c r="J2" s="56"/>
      <c r="K2" s="57"/>
      <c r="L2" s="59"/>
      <c r="Q2" s="52"/>
      <c r="R2" s="52"/>
      <c r="S2" s="52"/>
    </row>
    <row r="3" spans="1:1024" ht="15.75" customHeight="1">
      <c r="A3" s="61" t="s">
        <v>4</v>
      </c>
      <c r="B3" s="58" t="s">
        <v>5</v>
      </c>
      <c r="E3" s="60"/>
      <c r="F3" s="56" t="s">
        <v>132</v>
      </c>
      <c r="G3" s="57" t="s">
        <v>7</v>
      </c>
      <c r="H3" s="56"/>
      <c r="I3" s="56"/>
      <c r="J3" s="56"/>
      <c r="K3" s="57"/>
      <c r="L3" s="59"/>
      <c r="Q3" s="52"/>
      <c r="R3" s="52"/>
      <c r="S3" s="52"/>
    </row>
    <row r="4" spans="1:1024">
      <c r="B4" s="70"/>
      <c r="C4" s="65"/>
      <c r="D4" s="65"/>
      <c r="L4" s="65"/>
      <c r="Q4" s="52"/>
      <c r="R4" s="52"/>
      <c r="S4" s="52"/>
    </row>
    <row r="5" spans="1:1024">
      <c r="A5" s="2116" t="s">
        <v>4109</v>
      </c>
      <c r="B5" s="2116"/>
      <c r="C5" s="2116"/>
      <c r="D5" s="2116"/>
      <c r="E5" s="2116"/>
      <c r="F5" s="2116"/>
      <c r="G5" s="2116"/>
      <c r="H5" s="2116"/>
      <c r="I5" s="2116"/>
      <c r="J5" s="2116"/>
      <c r="Q5" s="52"/>
      <c r="R5" s="52"/>
      <c r="S5" s="52"/>
    </row>
    <row r="6" spans="1:1024">
      <c r="Q6" s="52"/>
      <c r="R6" s="52"/>
      <c r="S6" s="52"/>
    </row>
    <row r="7" spans="1:1024" ht="15" customHeight="1">
      <c r="A7" s="2135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9" t="s">
        <v>139</v>
      </c>
      <c r="J7" s="2119" t="s">
        <v>3962</v>
      </c>
      <c r="K7" s="2119" t="s">
        <v>3963</v>
      </c>
      <c r="L7" s="2197"/>
      <c r="M7" s="2174"/>
      <c r="N7" s="2174"/>
      <c r="O7" s="2392"/>
      <c r="P7" s="2243"/>
      <c r="Q7" s="52"/>
      <c r="R7" s="52"/>
      <c r="S7" s="52"/>
    </row>
    <row r="8" spans="1:1024" ht="37.5" customHeight="1">
      <c r="A8" s="2135"/>
      <c r="B8" s="2117"/>
      <c r="C8" s="750" t="s">
        <v>3964</v>
      </c>
      <c r="D8" s="750" t="s">
        <v>374</v>
      </c>
      <c r="E8" s="68" t="s">
        <v>568</v>
      </c>
      <c r="F8" s="68" t="s">
        <v>4055</v>
      </c>
      <c r="G8" s="69" t="s">
        <v>144</v>
      </c>
      <c r="H8" s="68" t="s">
        <v>2816</v>
      </c>
      <c r="I8" s="2119"/>
      <c r="J8" s="2119"/>
      <c r="K8" s="2119"/>
      <c r="L8" s="2197"/>
      <c r="M8" s="2174"/>
      <c r="N8" s="2174"/>
      <c r="O8" s="2392"/>
      <c r="P8" s="2243"/>
      <c r="Q8" s="70"/>
      <c r="R8" s="70"/>
      <c r="S8" s="70"/>
    </row>
    <row r="9" spans="1:1024" ht="37.5" customHeight="1">
      <c r="A9" s="361" t="s">
        <v>4110</v>
      </c>
      <c r="B9" s="2288"/>
      <c r="C9" s="2130" t="s">
        <v>4111</v>
      </c>
      <c r="D9" s="2130" t="s">
        <v>2611</v>
      </c>
      <c r="E9" s="213" t="s">
        <v>4112</v>
      </c>
      <c r="F9" s="213">
        <v>1.35</v>
      </c>
      <c r="G9" s="213">
        <v>1E-3</v>
      </c>
      <c r="H9" s="74" t="s">
        <v>4006</v>
      </c>
      <c r="I9" s="149" t="s">
        <v>575</v>
      </c>
      <c r="J9" s="73">
        <v>85</v>
      </c>
      <c r="K9" s="826">
        <v>95</v>
      </c>
      <c r="O9" s="53"/>
      <c r="Q9" s="52"/>
      <c r="R9" s="52"/>
      <c r="S9" s="52"/>
    </row>
    <row r="10" spans="1:1024" ht="45.75" customHeight="1">
      <c r="A10" s="182" t="s">
        <v>4113</v>
      </c>
      <c r="B10" s="2211"/>
      <c r="C10" s="2176"/>
      <c r="D10" s="2202"/>
      <c r="E10" s="218" t="s">
        <v>4114</v>
      </c>
      <c r="F10" s="218">
        <v>2</v>
      </c>
      <c r="G10" s="218">
        <v>2E-3</v>
      </c>
      <c r="H10" s="80" t="s">
        <v>4006</v>
      </c>
      <c r="I10" s="81" t="s">
        <v>575</v>
      </c>
      <c r="J10" s="79">
        <v>135</v>
      </c>
      <c r="K10" s="313">
        <v>150</v>
      </c>
      <c r="O10" s="1164"/>
      <c r="Q10" s="52"/>
      <c r="R10" s="52"/>
      <c r="S10" s="52"/>
    </row>
    <row r="11" spans="1:1024" ht="45.75" customHeight="1">
      <c r="A11" s="355" t="s">
        <v>8523</v>
      </c>
      <c r="B11" s="1681"/>
      <c r="C11" s="1683" t="s">
        <v>2711</v>
      </c>
      <c r="D11" s="100" t="s">
        <v>4077</v>
      </c>
      <c r="E11" s="1687" t="s">
        <v>8524</v>
      </c>
      <c r="F11" s="1699">
        <v>1.6</v>
      </c>
      <c r="G11" s="219">
        <v>1E-3</v>
      </c>
      <c r="H11" s="1683"/>
      <c r="I11" s="1169"/>
      <c r="J11" s="1684">
        <v>85</v>
      </c>
      <c r="K11" s="260">
        <v>95</v>
      </c>
      <c r="L11" s="1679"/>
      <c r="M11" s="1679"/>
      <c r="N11" s="1679"/>
      <c r="O11" s="1685"/>
      <c r="P11" s="1686"/>
      <c r="Q11" s="1679"/>
      <c r="R11" s="1679"/>
      <c r="S11" s="1679"/>
      <c r="T11" s="1686"/>
      <c r="U11" s="1686"/>
      <c r="V11" s="1686"/>
      <c r="W11" s="1686"/>
      <c r="X11" s="1686"/>
      <c r="Y11" s="1686"/>
      <c r="Z11" s="1686"/>
      <c r="AA11" s="1686"/>
      <c r="AB11" s="1686"/>
      <c r="AC11" s="1686"/>
      <c r="AD11" s="1686"/>
      <c r="AE11" s="1686"/>
      <c r="AF11" s="1686"/>
      <c r="AG11" s="1686"/>
      <c r="AH11" s="1686"/>
      <c r="AI11" s="1686"/>
      <c r="AJ11" s="1686"/>
      <c r="AK11" s="1686"/>
      <c r="AL11" s="1686"/>
      <c r="AM11" s="1686"/>
      <c r="AN11" s="1686"/>
      <c r="AO11" s="1686"/>
      <c r="AP11" s="1686"/>
      <c r="AQ11" s="1686"/>
      <c r="AR11" s="1686"/>
      <c r="AS11" s="1686"/>
      <c r="AT11" s="1686"/>
      <c r="AU11" s="1686"/>
      <c r="AV11" s="1686"/>
      <c r="AW11" s="1686"/>
      <c r="AX11" s="1686"/>
      <c r="AY11" s="1686"/>
      <c r="AZ11" s="1686"/>
      <c r="BA11" s="1686"/>
      <c r="BB11" s="1686"/>
      <c r="BC11" s="1686"/>
      <c r="BD11" s="1686"/>
      <c r="BE11" s="1686"/>
      <c r="BF11" s="1686"/>
      <c r="BG11" s="1686"/>
      <c r="BH11" s="1686"/>
      <c r="BI11" s="1686"/>
      <c r="BJ11" s="1686"/>
      <c r="BK11" s="1686"/>
      <c r="BL11" s="1686"/>
      <c r="BM11" s="1686"/>
      <c r="BN11" s="1686"/>
      <c r="BO11" s="1686"/>
      <c r="BP11" s="1686"/>
      <c r="BQ11" s="1686"/>
      <c r="BR11" s="1686"/>
      <c r="BS11" s="1686"/>
      <c r="BT11" s="1686"/>
      <c r="BU11" s="1686"/>
      <c r="BV11" s="1686"/>
      <c r="BW11" s="1686"/>
      <c r="BX11" s="1686"/>
      <c r="BY11" s="1686"/>
      <c r="BZ11" s="1686"/>
      <c r="CA11" s="1686"/>
      <c r="CB11" s="1686"/>
      <c r="CC11" s="1686"/>
      <c r="CD11" s="1686"/>
      <c r="CE11" s="1686"/>
      <c r="CF11" s="1686"/>
      <c r="CG11" s="1686"/>
      <c r="CH11" s="1686"/>
      <c r="CI11" s="1686"/>
      <c r="CJ11" s="1686"/>
      <c r="CK11" s="1686"/>
      <c r="CL11" s="1686"/>
      <c r="CM11" s="1686"/>
      <c r="CN11" s="1686"/>
      <c r="CO11" s="1686"/>
      <c r="CP11" s="1686"/>
      <c r="CQ11" s="1686"/>
      <c r="CR11" s="1686"/>
      <c r="CS11" s="1686"/>
      <c r="CT11" s="1686"/>
      <c r="CU11" s="1686"/>
      <c r="CV11" s="1686"/>
      <c r="CW11" s="1686"/>
      <c r="CX11" s="1686"/>
      <c r="CY11" s="1686"/>
      <c r="CZ11" s="1686"/>
      <c r="DA11" s="1686"/>
      <c r="DB11" s="1686"/>
      <c r="DC11" s="1686"/>
      <c r="DD11" s="1686"/>
      <c r="DE11" s="1686"/>
      <c r="DF11" s="1686"/>
      <c r="DG11" s="1686"/>
      <c r="DH11" s="1686"/>
      <c r="DI11" s="1686"/>
      <c r="DJ11" s="1686"/>
      <c r="DK11" s="1686"/>
      <c r="DL11" s="1686"/>
      <c r="DM11" s="1686"/>
      <c r="DN11" s="1686"/>
      <c r="DO11" s="1686"/>
      <c r="DP11" s="1686"/>
      <c r="DQ11" s="1686"/>
      <c r="DR11" s="1686"/>
      <c r="DS11" s="1686"/>
      <c r="DT11" s="1686"/>
      <c r="DU11" s="1686"/>
      <c r="DV11" s="1686"/>
      <c r="DW11" s="1686"/>
      <c r="DX11" s="1686"/>
      <c r="DY11" s="1686"/>
      <c r="DZ11" s="1686"/>
      <c r="EA11" s="1686"/>
      <c r="EB11" s="1686"/>
      <c r="EC11" s="1686"/>
      <c r="ED11" s="1686"/>
      <c r="EE11" s="1686"/>
      <c r="EF11" s="1686"/>
      <c r="EG11" s="1686"/>
      <c r="EH11" s="1686"/>
      <c r="EI11" s="1686"/>
      <c r="EJ11" s="1686"/>
      <c r="EK11" s="1686"/>
      <c r="EL11" s="1686"/>
      <c r="EM11" s="1686"/>
      <c r="EN11" s="1686"/>
      <c r="EO11" s="1686"/>
      <c r="EP11" s="1686"/>
      <c r="EQ11" s="1686"/>
      <c r="ER11" s="1686"/>
      <c r="ES11" s="1686"/>
      <c r="ET11" s="1686"/>
      <c r="EU11" s="1686"/>
      <c r="EV11" s="1686"/>
      <c r="EW11" s="1686"/>
      <c r="EX11" s="1686"/>
      <c r="EY11" s="1686"/>
      <c r="EZ11" s="1686"/>
      <c r="FA11" s="1686"/>
      <c r="FB11" s="1686"/>
      <c r="FC11" s="1686"/>
      <c r="FD11" s="1686"/>
      <c r="FE11" s="1686"/>
      <c r="FF11" s="1686"/>
      <c r="FG11" s="1686"/>
      <c r="FH11" s="1686"/>
      <c r="FI11" s="1686"/>
      <c r="FJ11" s="1686"/>
      <c r="FK11" s="1686"/>
      <c r="FL11" s="1686"/>
      <c r="FM11" s="1686"/>
      <c r="FN11" s="1686"/>
      <c r="FO11" s="1686"/>
      <c r="FP11" s="1686"/>
      <c r="FQ11" s="1686"/>
      <c r="FR11" s="1686"/>
      <c r="FS11" s="1686"/>
      <c r="FT11" s="1686"/>
      <c r="FU11" s="1686"/>
      <c r="FV11" s="1686"/>
      <c r="FW11" s="1686"/>
      <c r="FX11" s="1686"/>
      <c r="FY11" s="1686"/>
      <c r="FZ11" s="1686"/>
      <c r="GA11" s="1686"/>
      <c r="GB11" s="1686"/>
      <c r="GC11" s="1686"/>
      <c r="GD11" s="1686"/>
      <c r="GE11" s="1686"/>
      <c r="GF11" s="1686"/>
      <c r="GG11" s="1686"/>
      <c r="GH11" s="1686"/>
      <c r="GI11" s="1686"/>
      <c r="GJ11" s="1686"/>
      <c r="GK11" s="1686"/>
      <c r="GL11" s="1686"/>
      <c r="GM11" s="1686"/>
      <c r="GN11" s="1686"/>
      <c r="GO11" s="1686"/>
      <c r="GP11" s="1686"/>
      <c r="GQ11" s="1686"/>
      <c r="GR11" s="1686"/>
      <c r="GS11" s="1686"/>
      <c r="GT11" s="1686"/>
      <c r="GU11" s="1686"/>
      <c r="GV11" s="1686"/>
      <c r="GW11" s="1686"/>
      <c r="GX11" s="1686"/>
      <c r="GY11" s="1686"/>
      <c r="GZ11" s="1686"/>
      <c r="HA11" s="1686"/>
      <c r="HB11" s="1686"/>
      <c r="HC11" s="1686"/>
      <c r="HD11" s="1686"/>
      <c r="HE11" s="1686"/>
      <c r="HF11" s="1686"/>
      <c r="HG11" s="1686"/>
      <c r="HH11" s="1686"/>
      <c r="HI11" s="1686"/>
      <c r="HJ11" s="1686"/>
      <c r="HK11" s="1686"/>
      <c r="HL11" s="1686"/>
      <c r="HM11" s="1686"/>
      <c r="HN11" s="1686"/>
      <c r="HO11" s="1686"/>
      <c r="HP11" s="1686"/>
      <c r="HQ11" s="1686"/>
      <c r="HR11" s="1686"/>
      <c r="HS11" s="1686"/>
      <c r="HT11" s="1686"/>
      <c r="HU11" s="1686"/>
      <c r="HV11" s="1686"/>
      <c r="HW11" s="1686"/>
      <c r="HX11" s="1686"/>
      <c r="HY11" s="1686"/>
      <c r="HZ11" s="1686"/>
      <c r="IA11" s="1686"/>
      <c r="IB11" s="1686"/>
      <c r="IC11" s="1686"/>
      <c r="ID11" s="1686"/>
      <c r="IE11" s="1686"/>
      <c r="IF11" s="1686"/>
      <c r="IG11" s="1686"/>
      <c r="IH11" s="1686"/>
      <c r="II11" s="1686"/>
      <c r="IJ11" s="1686"/>
      <c r="IK11" s="1686"/>
      <c r="IL11" s="1686"/>
      <c r="IM11" s="1686"/>
      <c r="IN11" s="1686"/>
      <c r="IO11" s="1686"/>
      <c r="IP11" s="1686"/>
      <c r="IQ11" s="1686"/>
      <c r="IR11" s="1686"/>
      <c r="IS11" s="1686"/>
      <c r="IT11" s="1686"/>
      <c r="IU11" s="1686"/>
      <c r="IV11" s="1686"/>
      <c r="IW11" s="1686"/>
      <c r="IX11" s="1686"/>
      <c r="IY11" s="1686"/>
      <c r="IZ11" s="1686"/>
      <c r="JA11" s="1686"/>
      <c r="JB11" s="1686"/>
      <c r="JC11" s="1686"/>
      <c r="JD11" s="1686"/>
      <c r="JE11" s="1686"/>
      <c r="JF11" s="1686"/>
      <c r="JG11" s="1686"/>
      <c r="JH11" s="1686"/>
      <c r="JI11" s="1686"/>
      <c r="JJ11" s="1686"/>
      <c r="JK11" s="1686"/>
      <c r="JL11" s="1686"/>
      <c r="JM11" s="1686"/>
      <c r="JN11" s="1686"/>
      <c r="JO11" s="1686"/>
      <c r="JP11" s="1686"/>
      <c r="JQ11" s="1686"/>
      <c r="JR11" s="1686"/>
      <c r="JS11" s="1686"/>
      <c r="JT11" s="1686"/>
      <c r="JU11" s="1686"/>
      <c r="JV11" s="1686"/>
      <c r="JW11" s="1686"/>
      <c r="JX11" s="1686"/>
      <c r="JY11" s="1686"/>
      <c r="JZ11" s="1686"/>
      <c r="KA11" s="1686"/>
      <c r="KB11" s="1686"/>
      <c r="KC11" s="1686"/>
      <c r="KD11" s="1686"/>
      <c r="KE11" s="1686"/>
      <c r="KF11" s="1686"/>
      <c r="KG11" s="1686"/>
      <c r="KH11" s="1686"/>
      <c r="KI11" s="1686"/>
      <c r="KJ11" s="1686"/>
      <c r="KK11" s="1686"/>
      <c r="KL11" s="1686"/>
      <c r="KM11" s="1686"/>
      <c r="KN11" s="1686"/>
      <c r="KO11" s="1686"/>
      <c r="KP11" s="1686"/>
      <c r="KQ11" s="1686"/>
      <c r="KR11" s="1686"/>
      <c r="KS11" s="1686"/>
      <c r="KT11" s="1686"/>
      <c r="KU11" s="1686"/>
      <c r="KV11" s="1686"/>
      <c r="KW11" s="1686"/>
      <c r="KX11" s="1686"/>
      <c r="KY11" s="1686"/>
      <c r="KZ11" s="1686"/>
      <c r="LA11" s="1686"/>
      <c r="LB11" s="1686"/>
      <c r="LC11" s="1686"/>
      <c r="LD11" s="1686"/>
      <c r="LE11" s="1686"/>
      <c r="LF11" s="1686"/>
      <c r="LG11" s="1686"/>
      <c r="LH11" s="1686"/>
      <c r="LI11" s="1686"/>
      <c r="LJ11" s="1686"/>
      <c r="LK11" s="1686"/>
      <c r="LL11" s="1686"/>
      <c r="LM11" s="1686"/>
      <c r="LN11" s="1686"/>
      <c r="LO11" s="1686"/>
      <c r="LP11" s="1686"/>
      <c r="LQ11" s="1686"/>
      <c r="LR11" s="1686"/>
      <c r="LS11" s="1686"/>
      <c r="LT11" s="1686"/>
      <c r="LU11" s="1686"/>
      <c r="LV11" s="1686"/>
      <c r="LW11" s="1686"/>
      <c r="LX11" s="1686"/>
      <c r="LY11" s="1686"/>
      <c r="LZ11" s="1686"/>
      <c r="MA11" s="1686"/>
      <c r="MB11" s="1686"/>
      <c r="MC11" s="1686"/>
      <c r="MD11" s="1686"/>
      <c r="ME11" s="1686"/>
      <c r="MF11" s="1686"/>
      <c r="MG11" s="1686"/>
      <c r="MH11" s="1686"/>
      <c r="MI11" s="1686"/>
      <c r="MJ11" s="1686"/>
      <c r="MK11" s="1686"/>
      <c r="ML11" s="1686"/>
      <c r="MM11" s="1686"/>
      <c r="MN11" s="1686"/>
      <c r="MO11" s="1686"/>
      <c r="MP11" s="1686"/>
      <c r="MQ11" s="1686"/>
      <c r="MR11" s="1686"/>
      <c r="MS11" s="1686"/>
      <c r="MT11" s="1686"/>
      <c r="MU11" s="1686"/>
      <c r="MV11" s="1686"/>
      <c r="MW11" s="1686"/>
      <c r="MX11" s="1686"/>
      <c r="MY11" s="1686"/>
      <c r="MZ11" s="1686"/>
      <c r="NA11" s="1686"/>
      <c r="NB11" s="1686"/>
      <c r="NC11" s="1686"/>
      <c r="ND11" s="1686"/>
      <c r="NE11" s="1686"/>
      <c r="NF11" s="1686"/>
      <c r="NG11" s="1686"/>
      <c r="NH11" s="1686"/>
      <c r="NI11" s="1686"/>
      <c r="NJ11" s="1686"/>
      <c r="NK11" s="1686"/>
      <c r="NL11" s="1686"/>
      <c r="NM11" s="1686"/>
      <c r="NN11" s="1686"/>
      <c r="NO11" s="1686"/>
      <c r="NP11" s="1686"/>
      <c r="NQ11" s="1686"/>
      <c r="NR11" s="1686"/>
      <c r="NS11" s="1686"/>
      <c r="NT11" s="1686"/>
      <c r="NU11" s="1686"/>
      <c r="NV11" s="1686"/>
      <c r="NW11" s="1686"/>
      <c r="NX11" s="1686"/>
      <c r="NY11" s="1686"/>
      <c r="NZ11" s="1686"/>
      <c r="OA11" s="1686"/>
      <c r="OB11" s="1686"/>
      <c r="OC11" s="1686"/>
      <c r="OD11" s="1686"/>
      <c r="OE11" s="1686"/>
      <c r="OF11" s="1686"/>
      <c r="OG11" s="1686"/>
      <c r="OH11" s="1686"/>
      <c r="OI11" s="1686"/>
      <c r="OJ11" s="1686"/>
      <c r="OK11" s="1686"/>
      <c r="OL11" s="1686"/>
      <c r="OM11" s="1686"/>
      <c r="ON11" s="1686"/>
      <c r="OO11" s="1686"/>
      <c r="OP11" s="1686"/>
      <c r="OQ11" s="1686"/>
      <c r="OR11" s="1686"/>
      <c r="OS11" s="1686"/>
      <c r="OT11" s="1686"/>
      <c r="OU11" s="1686"/>
      <c r="OV11" s="1686"/>
      <c r="OW11" s="1686"/>
      <c r="OX11" s="1686"/>
      <c r="OY11" s="1686"/>
      <c r="OZ11" s="1686"/>
      <c r="PA11" s="1686"/>
      <c r="PB11" s="1686"/>
      <c r="PC11" s="1686"/>
      <c r="PD11" s="1686"/>
      <c r="PE11" s="1686"/>
      <c r="PF11" s="1686"/>
      <c r="PG11" s="1686"/>
      <c r="PH11" s="1686"/>
      <c r="PI11" s="1686"/>
      <c r="PJ11" s="1686"/>
      <c r="PK11" s="1686"/>
      <c r="PL11" s="1686"/>
      <c r="PM11" s="1686"/>
      <c r="PN11" s="1686"/>
      <c r="PO11" s="1686"/>
      <c r="PP11" s="1686"/>
      <c r="PQ11" s="1686"/>
      <c r="PR11" s="1686"/>
      <c r="PS11" s="1686"/>
      <c r="PT11" s="1686"/>
      <c r="PU11" s="1686"/>
      <c r="PV11" s="1686"/>
      <c r="PW11" s="1686"/>
      <c r="PX11" s="1686"/>
      <c r="PY11" s="1686"/>
      <c r="PZ11" s="1686"/>
      <c r="QA11" s="1686"/>
      <c r="QB11" s="1686"/>
      <c r="QC11" s="1686"/>
      <c r="QD11" s="1686"/>
      <c r="QE11" s="1686"/>
      <c r="QF11" s="1686"/>
      <c r="QG11" s="1686"/>
      <c r="QH11" s="1686"/>
      <c r="QI11" s="1686"/>
      <c r="QJ11" s="1686"/>
      <c r="QK11" s="1686"/>
      <c r="QL11" s="1686"/>
      <c r="QM11" s="1686"/>
      <c r="QN11" s="1686"/>
      <c r="QO11" s="1686"/>
      <c r="QP11" s="1686"/>
      <c r="QQ11" s="1686"/>
      <c r="QR11" s="1686"/>
      <c r="QS11" s="1686"/>
      <c r="QT11" s="1686"/>
      <c r="QU11" s="1686"/>
      <c r="QV11" s="1686"/>
      <c r="QW11" s="1686"/>
      <c r="QX11" s="1686"/>
      <c r="QY11" s="1686"/>
      <c r="QZ11" s="1686"/>
      <c r="RA11" s="1686"/>
      <c r="RB11" s="1686"/>
      <c r="RC11" s="1686"/>
      <c r="RD11" s="1686"/>
      <c r="RE11" s="1686"/>
      <c r="RF11" s="1686"/>
      <c r="RG11" s="1686"/>
      <c r="RH11" s="1686"/>
      <c r="RI11" s="1686"/>
      <c r="RJ11" s="1686"/>
      <c r="RK11" s="1686"/>
      <c r="RL11" s="1686"/>
      <c r="RM11" s="1686"/>
      <c r="RN11" s="1686"/>
      <c r="RO11" s="1686"/>
      <c r="RP11" s="1686"/>
      <c r="RQ11" s="1686"/>
      <c r="RR11" s="1686"/>
      <c r="RS11" s="1686"/>
      <c r="RT11" s="1686"/>
      <c r="RU11" s="1686"/>
      <c r="RV11" s="1686"/>
      <c r="RW11" s="1686"/>
      <c r="RX11" s="1686"/>
      <c r="RY11" s="1686"/>
      <c r="RZ11" s="1686"/>
      <c r="SA11" s="1686"/>
      <c r="SB11" s="1686"/>
      <c r="SC11" s="1686"/>
      <c r="SD11" s="1686"/>
      <c r="SE11" s="1686"/>
      <c r="SF11" s="1686"/>
      <c r="SG11" s="1686"/>
      <c r="SH11" s="1686"/>
      <c r="SI11" s="1686"/>
      <c r="SJ11" s="1686"/>
      <c r="SK11" s="1686"/>
      <c r="SL11" s="1686"/>
      <c r="SM11" s="1686"/>
      <c r="SN11" s="1686"/>
      <c r="SO11" s="1686"/>
      <c r="SP11" s="1686"/>
      <c r="SQ11" s="1686"/>
      <c r="SR11" s="1686"/>
      <c r="SS11" s="1686"/>
      <c r="ST11" s="1686"/>
      <c r="SU11" s="1686"/>
      <c r="SV11" s="1686"/>
      <c r="SW11" s="1686"/>
      <c r="SX11" s="1686"/>
      <c r="SY11" s="1686"/>
      <c r="SZ11" s="1686"/>
      <c r="TA11" s="1686"/>
      <c r="TB11" s="1686"/>
      <c r="TC11" s="1686"/>
      <c r="TD11" s="1686"/>
      <c r="TE11" s="1686"/>
      <c r="TF11" s="1686"/>
      <c r="TG11" s="1686"/>
      <c r="TH11" s="1686"/>
      <c r="TI11" s="1686"/>
      <c r="TJ11" s="1686"/>
      <c r="TK11" s="1686"/>
      <c r="TL11" s="1686"/>
      <c r="TM11" s="1686"/>
      <c r="TN11" s="1686"/>
      <c r="TO11" s="1686"/>
      <c r="TP11" s="1686"/>
      <c r="TQ11" s="1686"/>
      <c r="TR11" s="1686"/>
      <c r="TS11" s="1686"/>
      <c r="TT11" s="1686"/>
      <c r="TU11" s="1686"/>
      <c r="TV11" s="1686"/>
      <c r="TW11" s="1686"/>
      <c r="TX11" s="1686"/>
      <c r="TY11" s="1686"/>
      <c r="TZ11" s="1686"/>
      <c r="UA11" s="1686"/>
      <c r="UB11" s="1686"/>
      <c r="UC11" s="1686"/>
      <c r="UD11" s="1686"/>
      <c r="UE11" s="1686"/>
      <c r="UF11" s="1686"/>
      <c r="UG11" s="1686"/>
      <c r="UH11" s="1686"/>
      <c r="UI11" s="1686"/>
      <c r="UJ11" s="1686"/>
      <c r="UK11" s="1686"/>
      <c r="UL11" s="1686"/>
      <c r="UM11" s="1686"/>
      <c r="UN11" s="1686"/>
      <c r="UO11" s="1686"/>
      <c r="UP11" s="1686"/>
      <c r="UQ11" s="1686"/>
      <c r="UR11" s="1686"/>
      <c r="US11" s="1686"/>
      <c r="UT11" s="1686"/>
      <c r="UU11" s="1686"/>
      <c r="UV11" s="1686"/>
      <c r="UW11" s="1686"/>
      <c r="UX11" s="1686"/>
      <c r="UY11" s="1686"/>
      <c r="UZ11" s="1686"/>
      <c r="VA11" s="1686"/>
      <c r="VB11" s="1686"/>
      <c r="VC11" s="1686"/>
      <c r="VD11" s="1686"/>
      <c r="VE11" s="1686"/>
      <c r="VF11" s="1686"/>
      <c r="VG11" s="1686"/>
      <c r="VH11" s="1686"/>
      <c r="VI11" s="1686"/>
      <c r="VJ11" s="1686"/>
      <c r="VK11" s="1686"/>
      <c r="VL11" s="1686"/>
      <c r="VM11" s="1686"/>
      <c r="VN11" s="1686"/>
      <c r="VO11" s="1686"/>
      <c r="VP11" s="1686"/>
      <c r="VQ11" s="1686"/>
      <c r="VR11" s="1686"/>
      <c r="VS11" s="1686"/>
      <c r="VT11" s="1686"/>
      <c r="VU11" s="1686"/>
      <c r="VV11" s="1686"/>
      <c r="VW11" s="1686"/>
      <c r="VX11" s="1686"/>
      <c r="VY11" s="1686"/>
      <c r="VZ11" s="1686"/>
      <c r="WA11" s="1686"/>
      <c r="WB11" s="1686"/>
      <c r="WC11" s="1686"/>
      <c r="WD11" s="1686"/>
      <c r="WE11" s="1686"/>
      <c r="WF11" s="1686"/>
      <c r="WG11" s="1686"/>
      <c r="WH11" s="1686"/>
      <c r="WI11" s="1686"/>
      <c r="WJ11" s="1686"/>
      <c r="WK11" s="1686"/>
      <c r="WL11" s="1686"/>
      <c r="WM11" s="1686"/>
      <c r="WN11" s="1686"/>
      <c r="WO11" s="1686"/>
      <c r="WP11" s="1686"/>
      <c r="WQ11" s="1686"/>
      <c r="WR11" s="1686"/>
      <c r="WS11" s="1686"/>
      <c r="WT11" s="1686"/>
      <c r="WU11" s="1686"/>
      <c r="WV11" s="1686"/>
      <c r="WW11" s="1686"/>
      <c r="WX11" s="1686"/>
      <c r="WY11" s="1686"/>
      <c r="WZ11" s="1686"/>
      <c r="XA11" s="1686"/>
      <c r="XB11" s="1686"/>
      <c r="XC11" s="1686"/>
      <c r="XD11" s="1686"/>
      <c r="XE11" s="1686"/>
      <c r="XF11" s="1686"/>
      <c r="XG11" s="1686"/>
      <c r="XH11" s="1686"/>
      <c r="XI11" s="1686"/>
      <c r="XJ11" s="1686"/>
      <c r="XK11" s="1686"/>
      <c r="XL11" s="1686"/>
      <c r="XM11" s="1686"/>
      <c r="XN11" s="1686"/>
      <c r="XO11" s="1686"/>
      <c r="XP11" s="1686"/>
      <c r="XQ11" s="1686"/>
      <c r="XR11" s="1686"/>
      <c r="XS11" s="1686"/>
      <c r="XT11" s="1686"/>
      <c r="XU11" s="1686"/>
      <c r="XV11" s="1686"/>
      <c r="XW11" s="1686"/>
      <c r="XX11" s="1686"/>
      <c r="XY11" s="1686"/>
      <c r="XZ11" s="1686"/>
      <c r="YA11" s="1686"/>
      <c r="YB11" s="1686"/>
      <c r="YC11" s="1686"/>
      <c r="YD11" s="1686"/>
      <c r="YE11" s="1686"/>
      <c r="YF11" s="1686"/>
      <c r="YG11" s="1686"/>
      <c r="YH11" s="1686"/>
      <c r="YI11" s="1686"/>
      <c r="YJ11" s="1686"/>
      <c r="YK11" s="1686"/>
      <c r="YL11" s="1686"/>
      <c r="YM11" s="1686"/>
      <c r="YN11" s="1686"/>
      <c r="YO11" s="1686"/>
      <c r="YP11" s="1686"/>
      <c r="YQ11" s="1686"/>
      <c r="YR11" s="1686"/>
      <c r="YS11" s="1686"/>
      <c r="YT11" s="1686"/>
      <c r="YU11" s="1686"/>
      <c r="YV11" s="1686"/>
      <c r="YW11" s="1686"/>
      <c r="YX11" s="1686"/>
      <c r="YY11" s="1686"/>
      <c r="YZ11" s="1686"/>
      <c r="ZA11" s="1686"/>
      <c r="ZB11" s="1686"/>
      <c r="ZC11" s="1686"/>
      <c r="ZD11" s="1686"/>
      <c r="ZE11" s="1686"/>
      <c r="ZF11" s="1686"/>
      <c r="ZG11" s="1686"/>
      <c r="ZH11" s="1686"/>
      <c r="ZI11" s="1686"/>
      <c r="ZJ11" s="1686"/>
      <c r="ZK11" s="1686"/>
      <c r="ZL11" s="1686"/>
      <c r="ZM11" s="1686"/>
      <c r="ZN11" s="1686"/>
      <c r="ZO11" s="1686"/>
      <c r="ZP11" s="1686"/>
      <c r="ZQ11" s="1686"/>
      <c r="ZR11" s="1686"/>
      <c r="ZS11" s="1686"/>
      <c r="ZT11" s="1686"/>
      <c r="ZU11" s="1686"/>
      <c r="ZV11" s="1686"/>
      <c r="ZW11" s="1686"/>
      <c r="ZX11" s="1686"/>
      <c r="ZY11" s="1686"/>
      <c r="ZZ11" s="1686"/>
      <c r="AAA11" s="1686"/>
      <c r="AAB11" s="1686"/>
      <c r="AAC11" s="1686"/>
      <c r="AAD11" s="1686"/>
      <c r="AAE11" s="1686"/>
      <c r="AAF11" s="1686"/>
      <c r="AAG11" s="1686"/>
      <c r="AAH11" s="1686"/>
      <c r="AAI11" s="1686"/>
      <c r="AAJ11" s="1686"/>
      <c r="AAK11" s="1686"/>
      <c r="AAL11" s="1686"/>
      <c r="AAM11" s="1686"/>
      <c r="AAN11" s="1686"/>
      <c r="AAO11" s="1686"/>
      <c r="AAP11" s="1686"/>
      <c r="AAQ11" s="1686"/>
      <c r="AAR11" s="1686"/>
      <c r="AAS11" s="1686"/>
      <c r="AAT11" s="1686"/>
      <c r="AAU11" s="1686"/>
      <c r="AAV11" s="1686"/>
      <c r="AAW11" s="1686"/>
      <c r="AAX11" s="1686"/>
      <c r="AAY11" s="1686"/>
      <c r="AAZ11" s="1686"/>
      <c r="ABA11" s="1686"/>
      <c r="ABB11" s="1686"/>
      <c r="ABC11" s="1686"/>
      <c r="ABD11" s="1686"/>
      <c r="ABE11" s="1686"/>
      <c r="ABF11" s="1686"/>
      <c r="ABG11" s="1686"/>
      <c r="ABH11" s="1686"/>
      <c r="ABI11" s="1686"/>
      <c r="ABJ11" s="1686"/>
      <c r="ABK11" s="1686"/>
      <c r="ABL11" s="1686"/>
      <c r="ABM11" s="1686"/>
      <c r="ABN11" s="1686"/>
      <c r="ABO11" s="1686"/>
      <c r="ABP11" s="1686"/>
      <c r="ABQ11" s="1686"/>
      <c r="ABR11" s="1686"/>
      <c r="ABS11" s="1686"/>
      <c r="ABT11" s="1686"/>
      <c r="ABU11" s="1686"/>
      <c r="ABV11" s="1686"/>
      <c r="ABW11" s="1686"/>
      <c r="ABX11" s="1686"/>
      <c r="ABY11" s="1686"/>
      <c r="ABZ11" s="1686"/>
      <c r="ACA11" s="1686"/>
      <c r="ACB11" s="1686"/>
      <c r="ACC11" s="1686"/>
      <c r="ACD11" s="1686"/>
      <c r="ACE11" s="1686"/>
      <c r="ACF11" s="1686"/>
      <c r="ACG11" s="1686"/>
      <c r="ACH11" s="1686"/>
      <c r="ACI11" s="1686"/>
      <c r="ACJ11" s="1686"/>
      <c r="ACK11" s="1686"/>
      <c r="ACL11" s="1686"/>
      <c r="ACM11" s="1686"/>
      <c r="ACN11" s="1686"/>
      <c r="ACO11" s="1686"/>
      <c r="ACP11" s="1686"/>
      <c r="ACQ11" s="1686"/>
      <c r="ACR11" s="1686"/>
      <c r="ACS11" s="1686"/>
      <c r="ACT11" s="1686"/>
      <c r="ACU11" s="1686"/>
      <c r="ACV11" s="1686"/>
      <c r="ACW11" s="1686"/>
      <c r="ACX11" s="1686"/>
      <c r="ACY11" s="1686"/>
      <c r="ACZ11" s="1686"/>
      <c r="ADA11" s="1686"/>
      <c r="ADB11" s="1686"/>
      <c r="ADC11" s="1686"/>
      <c r="ADD11" s="1686"/>
      <c r="ADE11" s="1686"/>
      <c r="ADF11" s="1686"/>
      <c r="ADG11" s="1686"/>
      <c r="ADH11" s="1686"/>
      <c r="ADI11" s="1686"/>
      <c r="ADJ11" s="1686"/>
      <c r="ADK11" s="1686"/>
      <c r="ADL11" s="1686"/>
      <c r="ADM11" s="1686"/>
      <c r="ADN11" s="1686"/>
      <c r="ADO11" s="1686"/>
      <c r="ADP11" s="1686"/>
      <c r="ADQ11" s="1686"/>
      <c r="ADR11" s="1686"/>
      <c r="ADS11" s="1686"/>
      <c r="ADT11" s="1686"/>
      <c r="ADU11" s="1686"/>
      <c r="ADV11" s="1686"/>
      <c r="ADW11" s="1686"/>
      <c r="ADX11" s="1686"/>
      <c r="ADY11" s="1686"/>
      <c r="ADZ11" s="1686"/>
      <c r="AEA11" s="1686"/>
      <c r="AEB11" s="1686"/>
      <c r="AEC11" s="1686"/>
      <c r="AED11" s="1686"/>
      <c r="AEE11" s="1686"/>
      <c r="AEF11" s="1686"/>
      <c r="AEG11" s="1686"/>
      <c r="AEH11" s="1686"/>
      <c r="AEI11" s="1686"/>
      <c r="AEJ11" s="1686"/>
      <c r="AEK11" s="1686"/>
      <c r="AEL11" s="1686"/>
      <c r="AEM11" s="1686"/>
      <c r="AEN11" s="1686"/>
      <c r="AEO11" s="1686"/>
      <c r="AEP11" s="1686"/>
      <c r="AEQ11" s="1686"/>
      <c r="AER11" s="1686"/>
      <c r="AES11" s="1686"/>
      <c r="AET11" s="1686"/>
      <c r="AEU11" s="1686"/>
      <c r="AEV11" s="1686"/>
      <c r="AEW11" s="1686"/>
      <c r="AEX11" s="1686"/>
      <c r="AEY11" s="1686"/>
      <c r="AEZ11" s="1686"/>
      <c r="AFA11" s="1686"/>
      <c r="AFB11" s="1686"/>
      <c r="AFC11" s="1686"/>
      <c r="AFD11" s="1686"/>
      <c r="AFE11" s="1686"/>
      <c r="AFF11" s="1686"/>
      <c r="AFG11" s="1686"/>
      <c r="AFH11" s="1686"/>
      <c r="AFI11" s="1686"/>
      <c r="AFJ11" s="1686"/>
      <c r="AFK11" s="1686"/>
      <c r="AFL11" s="1686"/>
      <c r="AFM11" s="1686"/>
      <c r="AFN11" s="1686"/>
      <c r="AFO11" s="1686"/>
      <c r="AFP11" s="1686"/>
      <c r="AFQ11" s="1686"/>
      <c r="AFR11" s="1686"/>
      <c r="AFS11" s="1686"/>
      <c r="AFT11" s="1686"/>
      <c r="AFU11" s="1686"/>
      <c r="AFV11" s="1686"/>
      <c r="AFW11" s="1686"/>
      <c r="AFX11" s="1686"/>
      <c r="AFY11" s="1686"/>
      <c r="AFZ11" s="1686"/>
      <c r="AGA11" s="1686"/>
      <c r="AGB11" s="1686"/>
      <c r="AGC11" s="1686"/>
      <c r="AGD11" s="1686"/>
      <c r="AGE11" s="1686"/>
      <c r="AGF11" s="1686"/>
      <c r="AGG11" s="1686"/>
      <c r="AGH11" s="1686"/>
      <c r="AGI11" s="1686"/>
      <c r="AGJ11" s="1686"/>
      <c r="AGK11" s="1686"/>
      <c r="AGL11" s="1686"/>
      <c r="AGM11" s="1686"/>
      <c r="AGN11" s="1686"/>
      <c r="AGO11" s="1686"/>
      <c r="AGP11" s="1686"/>
      <c r="AGQ11" s="1686"/>
      <c r="AGR11" s="1686"/>
      <c r="AGS11" s="1686"/>
      <c r="AGT11" s="1686"/>
      <c r="AGU11" s="1686"/>
      <c r="AGV11" s="1686"/>
      <c r="AGW11" s="1686"/>
      <c r="AGX11" s="1686"/>
      <c r="AGY11" s="1686"/>
      <c r="AGZ11" s="1686"/>
      <c r="AHA11" s="1686"/>
      <c r="AHB11" s="1686"/>
      <c r="AHC11" s="1686"/>
      <c r="AHD11" s="1686"/>
      <c r="AHE11" s="1686"/>
      <c r="AHF11" s="1686"/>
      <c r="AHG11" s="1686"/>
      <c r="AHH11" s="1686"/>
      <c r="AHI11" s="1686"/>
      <c r="AHJ11" s="1686"/>
      <c r="AHK11" s="1686"/>
      <c r="AHL11" s="1686"/>
      <c r="AHM11" s="1686"/>
      <c r="AHN11" s="1686"/>
      <c r="AHO11" s="1686"/>
      <c r="AHP11" s="1686"/>
      <c r="AHQ11" s="1686"/>
      <c r="AHR11" s="1686"/>
      <c r="AHS11" s="1686"/>
      <c r="AHT11" s="1686"/>
      <c r="AHU11" s="1686"/>
      <c r="AHV11" s="1686"/>
      <c r="AHW11" s="1686"/>
      <c r="AHX11" s="1686"/>
      <c r="AHY11" s="1686"/>
      <c r="AHZ11" s="1686"/>
      <c r="AIA11" s="1686"/>
      <c r="AIB11" s="1686"/>
      <c r="AIC11" s="1686"/>
      <c r="AID11" s="1686"/>
      <c r="AIE11" s="1686"/>
      <c r="AIF11" s="1686"/>
      <c r="AIG11" s="1686"/>
      <c r="AIH11" s="1686"/>
      <c r="AII11" s="1686"/>
      <c r="AIJ11" s="1686"/>
      <c r="AIK11" s="1686"/>
      <c r="AIL11" s="1686"/>
      <c r="AIM11" s="1686"/>
      <c r="AIN11" s="1686"/>
      <c r="AIO11" s="1686"/>
      <c r="AIP11" s="1686"/>
      <c r="AIQ11" s="1686"/>
      <c r="AIR11" s="1686"/>
      <c r="AIS11" s="1686"/>
      <c r="AIT11" s="1686"/>
      <c r="AIU11" s="1686"/>
      <c r="AIV11" s="1686"/>
      <c r="AIW11" s="1686"/>
      <c r="AIX11" s="1686"/>
      <c r="AIY11" s="1686"/>
      <c r="AIZ11" s="1686"/>
      <c r="AJA11" s="1686"/>
      <c r="AJB11" s="1686"/>
      <c r="AJC11" s="1686"/>
      <c r="AJD11" s="1686"/>
      <c r="AJE11" s="1686"/>
      <c r="AJF11" s="1686"/>
      <c r="AJG11" s="1686"/>
      <c r="AJH11" s="1686"/>
      <c r="AJI11" s="1686"/>
      <c r="AJJ11" s="1686"/>
      <c r="AJK11" s="1686"/>
      <c r="AJL11" s="1686"/>
      <c r="AJM11" s="1686"/>
      <c r="AJN11" s="1686"/>
      <c r="AJO11" s="1686"/>
      <c r="AJP11" s="1686"/>
      <c r="AJQ11" s="1686"/>
      <c r="AJR11" s="1686"/>
      <c r="AJS11" s="1686"/>
      <c r="AJT11" s="1686"/>
      <c r="AJU11" s="1686"/>
      <c r="AJV11" s="1686"/>
      <c r="AJW11" s="1686"/>
      <c r="AJX11" s="1686"/>
      <c r="AJY11" s="1686"/>
      <c r="AJZ11" s="1686"/>
      <c r="AKA11" s="1686"/>
      <c r="AKB11" s="1686"/>
      <c r="AKC11" s="1686"/>
      <c r="AKD11" s="1686"/>
      <c r="AKE11" s="1686"/>
      <c r="AKF11" s="1686"/>
      <c r="AKG11" s="1686"/>
      <c r="AKH11" s="1686"/>
      <c r="AKI11" s="1686"/>
      <c r="AKJ11" s="1686"/>
      <c r="AKK11" s="1686"/>
      <c r="AKL11" s="1686"/>
      <c r="AKM11" s="1686"/>
      <c r="AKN11" s="1686"/>
      <c r="AKO11" s="1686"/>
      <c r="AKP11" s="1686"/>
      <c r="AKQ11" s="1686"/>
      <c r="AKR11" s="1686"/>
      <c r="AKS11" s="1686"/>
      <c r="AKT11" s="1686"/>
      <c r="AKU11" s="1686"/>
      <c r="AKV11" s="1686"/>
      <c r="AKW11" s="1686"/>
      <c r="AKX11" s="1686"/>
      <c r="AKY11" s="1686"/>
      <c r="AKZ11" s="1686"/>
      <c r="ALA11" s="1686"/>
      <c r="ALB11" s="1686"/>
      <c r="ALC11" s="1686"/>
      <c r="ALD11" s="1686"/>
      <c r="ALE11" s="1686"/>
      <c r="ALF11" s="1686"/>
      <c r="ALG11" s="1686"/>
      <c r="ALH11" s="1686"/>
      <c r="ALI11" s="1686"/>
      <c r="ALJ11" s="1686"/>
      <c r="ALK11" s="1686"/>
      <c r="ALL11" s="1686"/>
      <c r="ALM11" s="1686"/>
      <c r="ALN11" s="1686"/>
      <c r="ALO11" s="1686"/>
      <c r="ALP11" s="1686"/>
      <c r="ALQ11" s="1686"/>
      <c r="ALR11" s="1686"/>
      <c r="ALS11" s="1686"/>
      <c r="ALT11" s="1686"/>
      <c r="ALU11" s="1686"/>
      <c r="ALV11" s="1686"/>
      <c r="ALW11" s="1686"/>
      <c r="ALX11" s="1686"/>
      <c r="ALY11" s="1686"/>
      <c r="ALZ11" s="1686"/>
      <c r="AMA11" s="1686"/>
      <c r="AMB11" s="1686"/>
      <c r="AMC11" s="1686"/>
      <c r="AMD11" s="1686"/>
      <c r="AME11" s="1686"/>
      <c r="AMF11" s="1686"/>
      <c r="AMG11" s="1686"/>
      <c r="AMH11" s="1686"/>
      <c r="AMI11" s="1686"/>
      <c r="AMJ11" s="1686"/>
    </row>
    <row r="12" spans="1:1024" ht="45.75" customHeight="1">
      <c r="A12" s="355" t="s">
        <v>8525</v>
      </c>
      <c r="B12" s="1700"/>
      <c r="C12" s="1682" t="s">
        <v>1642</v>
      </c>
      <c r="D12" s="1682" t="s">
        <v>4077</v>
      </c>
      <c r="E12" s="1687" t="s">
        <v>8524</v>
      </c>
      <c r="F12" s="225">
        <v>1.6</v>
      </c>
      <c r="G12" s="1688">
        <v>1E-3</v>
      </c>
      <c r="H12" s="373"/>
      <c r="I12" s="1702"/>
      <c r="J12" s="1680">
        <v>75</v>
      </c>
      <c r="K12" s="1701">
        <v>85</v>
      </c>
      <c r="L12" s="1679"/>
      <c r="M12" s="1679"/>
      <c r="N12" s="1679"/>
      <c r="O12" s="1685"/>
      <c r="P12" s="1686"/>
      <c r="Q12" s="1679"/>
      <c r="R12" s="1679"/>
      <c r="S12" s="1679"/>
      <c r="T12" s="1686"/>
      <c r="U12" s="1686"/>
      <c r="V12" s="1686"/>
      <c r="W12" s="1686"/>
      <c r="X12" s="1686"/>
      <c r="Y12" s="1686"/>
      <c r="Z12" s="1686"/>
      <c r="AA12" s="1686"/>
      <c r="AB12" s="1686"/>
      <c r="AC12" s="1686"/>
      <c r="AD12" s="1686"/>
      <c r="AE12" s="1686"/>
      <c r="AF12" s="1686"/>
      <c r="AG12" s="1686"/>
      <c r="AH12" s="1686"/>
      <c r="AI12" s="1686"/>
      <c r="AJ12" s="1686"/>
      <c r="AK12" s="1686"/>
      <c r="AL12" s="1686"/>
      <c r="AM12" s="1686"/>
      <c r="AN12" s="1686"/>
      <c r="AO12" s="1686"/>
      <c r="AP12" s="1686"/>
      <c r="AQ12" s="1686"/>
      <c r="AR12" s="1686"/>
      <c r="AS12" s="1686"/>
      <c r="AT12" s="1686"/>
      <c r="AU12" s="1686"/>
      <c r="AV12" s="1686"/>
      <c r="AW12" s="1686"/>
      <c r="AX12" s="1686"/>
      <c r="AY12" s="1686"/>
      <c r="AZ12" s="1686"/>
      <c r="BA12" s="1686"/>
      <c r="BB12" s="1686"/>
      <c r="BC12" s="1686"/>
      <c r="BD12" s="1686"/>
      <c r="BE12" s="1686"/>
      <c r="BF12" s="1686"/>
      <c r="BG12" s="1686"/>
      <c r="BH12" s="1686"/>
      <c r="BI12" s="1686"/>
      <c r="BJ12" s="1686"/>
      <c r="BK12" s="1686"/>
      <c r="BL12" s="1686"/>
      <c r="BM12" s="1686"/>
      <c r="BN12" s="1686"/>
      <c r="BO12" s="1686"/>
      <c r="BP12" s="1686"/>
      <c r="BQ12" s="1686"/>
      <c r="BR12" s="1686"/>
      <c r="BS12" s="1686"/>
      <c r="BT12" s="1686"/>
      <c r="BU12" s="1686"/>
      <c r="BV12" s="1686"/>
      <c r="BW12" s="1686"/>
      <c r="BX12" s="1686"/>
      <c r="BY12" s="1686"/>
      <c r="BZ12" s="1686"/>
      <c r="CA12" s="1686"/>
      <c r="CB12" s="1686"/>
      <c r="CC12" s="1686"/>
      <c r="CD12" s="1686"/>
      <c r="CE12" s="1686"/>
      <c r="CF12" s="1686"/>
      <c r="CG12" s="1686"/>
      <c r="CH12" s="1686"/>
      <c r="CI12" s="1686"/>
      <c r="CJ12" s="1686"/>
      <c r="CK12" s="1686"/>
      <c r="CL12" s="1686"/>
      <c r="CM12" s="1686"/>
      <c r="CN12" s="1686"/>
      <c r="CO12" s="1686"/>
      <c r="CP12" s="1686"/>
      <c r="CQ12" s="1686"/>
      <c r="CR12" s="1686"/>
      <c r="CS12" s="1686"/>
      <c r="CT12" s="1686"/>
      <c r="CU12" s="1686"/>
      <c r="CV12" s="1686"/>
      <c r="CW12" s="1686"/>
      <c r="CX12" s="1686"/>
      <c r="CY12" s="1686"/>
      <c r="CZ12" s="1686"/>
      <c r="DA12" s="1686"/>
      <c r="DB12" s="1686"/>
      <c r="DC12" s="1686"/>
      <c r="DD12" s="1686"/>
      <c r="DE12" s="1686"/>
      <c r="DF12" s="1686"/>
      <c r="DG12" s="1686"/>
      <c r="DH12" s="1686"/>
      <c r="DI12" s="1686"/>
      <c r="DJ12" s="1686"/>
      <c r="DK12" s="1686"/>
      <c r="DL12" s="1686"/>
      <c r="DM12" s="1686"/>
      <c r="DN12" s="1686"/>
      <c r="DO12" s="1686"/>
      <c r="DP12" s="1686"/>
      <c r="DQ12" s="1686"/>
      <c r="DR12" s="1686"/>
      <c r="DS12" s="1686"/>
      <c r="DT12" s="1686"/>
      <c r="DU12" s="1686"/>
      <c r="DV12" s="1686"/>
      <c r="DW12" s="1686"/>
      <c r="DX12" s="1686"/>
      <c r="DY12" s="1686"/>
      <c r="DZ12" s="1686"/>
      <c r="EA12" s="1686"/>
      <c r="EB12" s="1686"/>
      <c r="EC12" s="1686"/>
      <c r="ED12" s="1686"/>
      <c r="EE12" s="1686"/>
      <c r="EF12" s="1686"/>
      <c r="EG12" s="1686"/>
      <c r="EH12" s="1686"/>
      <c r="EI12" s="1686"/>
      <c r="EJ12" s="1686"/>
      <c r="EK12" s="1686"/>
      <c r="EL12" s="1686"/>
      <c r="EM12" s="1686"/>
      <c r="EN12" s="1686"/>
      <c r="EO12" s="1686"/>
      <c r="EP12" s="1686"/>
      <c r="EQ12" s="1686"/>
      <c r="ER12" s="1686"/>
      <c r="ES12" s="1686"/>
      <c r="ET12" s="1686"/>
      <c r="EU12" s="1686"/>
      <c r="EV12" s="1686"/>
      <c r="EW12" s="1686"/>
      <c r="EX12" s="1686"/>
      <c r="EY12" s="1686"/>
      <c r="EZ12" s="1686"/>
      <c r="FA12" s="1686"/>
      <c r="FB12" s="1686"/>
      <c r="FC12" s="1686"/>
      <c r="FD12" s="1686"/>
      <c r="FE12" s="1686"/>
      <c r="FF12" s="1686"/>
      <c r="FG12" s="1686"/>
      <c r="FH12" s="1686"/>
      <c r="FI12" s="1686"/>
      <c r="FJ12" s="1686"/>
      <c r="FK12" s="1686"/>
      <c r="FL12" s="1686"/>
      <c r="FM12" s="1686"/>
      <c r="FN12" s="1686"/>
      <c r="FO12" s="1686"/>
      <c r="FP12" s="1686"/>
      <c r="FQ12" s="1686"/>
      <c r="FR12" s="1686"/>
      <c r="FS12" s="1686"/>
      <c r="FT12" s="1686"/>
      <c r="FU12" s="1686"/>
      <c r="FV12" s="1686"/>
      <c r="FW12" s="1686"/>
      <c r="FX12" s="1686"/>
      <c r="FY12" s="1686"/>
      <c r="FZ12" s="1686"/>
      <c r="GA12" s="1686"/>
      <c r="GB12" s="1686"/>
      <c r="GC12" s="1686"/>
      <c r="GD12" s="1686"/>
      <c r="GE12" s="1686"/>
      <c r="GF12" s="1686"/>
      <c r="GG12" s="1686"/>
      <c r="GH12" s="1686"/>
      <c r="GI12" s="1686"/>
      <c r="GJ12" s="1686"/>
      <c r="GK12" s="1686"/>
      <c r="GL12" s="1686"/>
      <c r="GM12" s="1686"/>
      <c r="GN12" s="1686"/>
      <c r="GO12" s="1686"/>
      <c r="GP12" s="1686"/>
      <c r="GQ12" s="1686"/>
      <c r="GR12" s="1686"/>
      <c r="GS12" s="1686"/>
      <c r="GT12" s="1686"/>
      <c r="GU12" s="1686"/>
      <c r="GV12" s="1686"/>
      <c r="GW12" s="1686"/>
      <c r="GX12" s="1686"/>
      <c r="GY12" s="1686"/>
      <c r="GZ12" s="1686"/>
      <c r="HA12" s="1686"/>
      <c r="HB12" s="1686"/>
      <c r="HC12" s="1686"/>
      <c r="HD12" s="1686"/>
      <c r="HE12" s="1686"/>
      <c r="HF12" s="1686"/>
      <c r="HG12" s="1686"/>
      <c r="HH12" s="1686"/>
      <c r="HI12" s="1686"/>
      <c r="HJ12" s="1686"/>
      <c r="HK12" s="1686"/>
      <c r="HL12" s="1686"/>
      <c r="HM12" s="1686"/>
      <c r="HN12" s="1686"/>
      <c r="HO12" s="1686"/>
      <c r="HP12" s="1686"/>
      <c r="HQ12" s="1686"/>
      <c r="HR12" s="1686"/>
      <c r="HS12" s="1686"/>
      <c r="HT12" s="1686"/>
      <c r="HU12" s="1686"/>
      <c r="HV12" s="1686"/>
      <c r="HW12" s="1686"/>
      <c r="HX12" s="1686"/>
      <c r="HY12" s="1686"/>
      <c r="HZ12" s="1686"/>
      <c r="IA12" s="1686"/>
      <c r="IB12" s="1686"/>
      <c r="IC12" s="1686"/>
      <c r="ID12" s="1686"/>
      <c r="IE12" s="1686"/>
      <c r="IF12" s="1686"/>
      <c r="IG12" s="1686"/>
      <c r="IH12" s="1686"/>
      <c r="II12" s="1686"/>
      <c r="IJ12" s="1686"/>
      <c r="IK12" s="1686"/>
      <c r="IL12" s="1686"/>
      <c r="IM12" s="1686"/>
      <c r="IN12" s="1686"/>
      <c r="IO12" s="1686"/>
      <c r="IP12" s="1686"/>
      <c r="IQ12" s="1686"/>
      <c r="IR12" s="1686"/>
      <c r="IS12" s="1686"/>
      <c r="IT12" s="1686"/>
      <c r="IU12" s="1686"/>
      <c r="IV12" s="1686"/>
      <c r="IW12" s="1686"/>
      <c r="IX12" s="1686"/>
      <c r="IY12" s="1686"/>
      <c r="IZ12" s="1686"/>
      <c r="JA12" s="1686"/>
      <c r="JB12" s="1686"/>
      <c r="JC12" s="1686"/>
      <c r="JD12" s="1686"/>
      <c r="JE12" s="1686"/>
      <c r="JF12" s="1686"/>
      <c r="JG12" s="1686"/>
      <c r="JH12" s="1686"/>
      <c r="JI12" s="1686"/>
      <c r="JJ12" s="1686"/>
      <c r="JK12" s="1686"/>
      <c r="JL12" s="1686"/>
      <c r="JM12" s="1686"/>
      <c r="JN12" s="1686"/>
      <c r="JO12" s="1686"/>
      <c r="JP12" s="1686"/>
      <c r="JQ12" s="1686"/>
      <c r="JR12" s="1686"/>
      <c r="JS12" s="1686"/>
      <c r="JT12" s="1686"/>
      <c r="JU12" s="1686"/>
      <c r="JV12" s="1686"/>
      <c r="JW12" s="1686"/>
      <c r="JX12" s="1686"/>
      <c r="JY12" s="1686"/>
      <c r="JZ12" s="1686"/>
      <c r="KA12" s="1686"/>
      <c r="KB12" s="1686"/>
      <c r="KC12" s="1686"/>
      <c r="KD12" s="1686"/>
      <c r="KE12" s="1686"/>
      <c r="KF12" s="1686"/>
      <c r="KG12" s="1686"/>
      <c r="KH12" s="1686"/>
      <c r="KI12" s="1686"/>
      <c r="KJ12" s="1686"/>
      <c r="KK12" s="1686"/>
      <c r="KL12" s="1686"/>
      <c r="KM12" s="1686"/>
      <c r="KN12" s="1686"/>
      <c r="KO12" s="1686"/>
      <c r="KP12" s="1686"/>
      <c r="KQ12" s="1686"/>
      <c r="KR12" s="1686"/>
      <c r="KS12" s="1686"/>
      <c r="KT12" s="1686"/>
      <c r="KU12" s="1686"/>
      <c r="KV12" s="1686"/>
      <c r="KW12" s="1686"/>
      <c r="KX12" s="1686"/>
      <c r="KY12" s="1686"/>
      <c r="KZ12" s="1686"/>
      <c r="LA12" s="1686"/>
      <c r="LB12" s="1686"/>
      <c r="LC12" s="1686"/>
      <c r="LD12" s="1686"/>
      <c r="LE12" s="1686"/>
      <c r="LF12" s="1686"/>
      <c r="LG12" s="1686"/>
      <c r="LH12" s="1686"/>
      <c r="LI12" s="1686"/>
      <c r="LJ12" s="1686"/>
      <c r="LK12" s="1686"/>
      <c r="LL12" s="1686"/>
      <c r="LM12" s="1686"/>
      <c r="LN12" s="1686"/>
      <c r="LO12" s="1686"/>
      <c r="LP12" s="1686"/>
      <c r="LQ12" s="1686"/>
      <c r="LR12" s="1686"/>
      <c r="LS12" s="1686"/>
      <c r="LT12" s="1686"/>
      <c r="LU12" s="1686"/>
      <c r="LV12" s="1686"/>
      <c r="LW12" s="1686"/>
      <c r="LX12" s="1686"/>
      <c r="LY12" s="1686"/>
      <c r="LZ12" s="1686"/>
      <c r="MA12" s="1686"/>
      <c r="MB12" s="1686"/>
      <c r="MC12" s="1686"/>
      <c r="MD12" s="1686"/>
      <c r="ME12" s="1686"/>
      <c r="MF12" s="1686"/>
      <c r="MG12" s="1686"/>
      <c r="MH12" s="1686"/>
      <c r="MI12" s="1686"/>
      <c r="MJ12" s="1686"/>
      <c r="MK12" s="1686"/>
      <c r="ML12" s="1686"/>
      <c r="MM12" s="1686"/>
      <c r="MN12" s="1686"/>
      <c r="MO12" s="1686"/>
      <c r="MP12" s="1686"/>
      <c r="MQ12" s="1686"/>
      <c r="MR12" s="1686"/>
      <c r="MS12" s="1686"/>
      <c r="MT12" s="1686"/>
      <c r="MU12" s="1686"/>
      <c r="MV12" s="1686"/>
      <c r="MW12" s="1686"/>
      <c r="MX12" s="1686"/>
      <c r="MY12" s="1686"/>
      <c r="MZ12" s="1686"/>
      <c r="NA12" s="1686"/>
      <c r="NB12" s="1686"/>
      <c r="NC12" s="1686"/>
      <c r="ND12" s="1686"/>
      <c r="NE12" s="1686"/>
      <c r="NF12" s="1686"/>
      <c r="NG12" s="1686"/>
      <c r="NH12" s="1686"/>
      <c r="NI12" s="1686"/>
      <c r="NJ12" s="1686"/>
      <c r="NK12" s="1686"/>
      <c r="NL12" s="1686"/>
      <c r="NM12" s="1686"/>
      <c r="NN12" s="1686"/>
      <c r="NO12" s="1686"/>
      <c r="NP12" s="1686"/>
      <c r="NQ12" s="1686"/>
      <c r="NR12" s="1686"/>
      <c r="NS12" s="1686"/>
      <c r="NT12" s="1686"/>
      <c r="NU12" s="1686"/>
      <c r="NV12" s="1686"/>
      <c r="NW12" s="1686"/>
      <c r="NX12" s="1686"/>
      <c r="NY12" s="1686"/>
      <c r="NZ12" s="1686"/>
      <c r="OA12" s="1686"/>
      <c r="OB12" s="1686"/>
      <c r="OC12" s="1686"/>
      <c r="OD12" s="1686"/>
      <c r="OE12" s="1686"/>
      <c r="OF12" s="1686"/>
      <c r="OG12" s="1686"/>
      <c r="OH12" s="1686"/>
      <c r="OI12" s="1686"/>
      <c r="OJ12" s="1686"/>
      <c r="OK12" s="1686"/>
      <c r="OL12" s="1686"/>
      <c r="OM12" s="1686"/>
      <c r="ON12" s="1686"/>
      <c r="OO12" s="1686"/>
      <c r="OP12" s="1686"/>
      <c r="OQ12" s="1686"/>
      <c r="OR12" s="1686"/>
      <c r="OS12" s="1686"/>
      <c r="OT12" s="1686"/>
      <c r="OU12" s="1686"/>
      <c r="OV12" s="1686"/>
      <c r="OW12" s="1686"/>
      <c r="OX12" s="1686"/>
      <c r="OY12" s="1686"/>
      <c r="OZ12" s="1686"/>
      <c r="PA12" s="1686"/>
      <c r="PB12" s="1686"/>
      <c r="PC12" s="1686"/>
      <c r="PD12" s="1686"/>
      <c r="PE12" s="1686"/>
      <c r="PF12" s="1686"/>
      <c r="PG12" s="1686"/>
      <c r="PH12" s="1686"/>
      <c r="PI12" s="1686"/>
      <c r="PJ12" s="1686"/>
      <c r="PK12" s="1686"/>
      <c r="PL12" s="1686"/>
      <c r="PM12" s="1686"/>
      <c r="PN12" s="1686"/>
      <c r="PO12" s="1686"/>
      <c r="PP12" s="1686"/>
      <c r="PQ12" s="1686"/>
      <c r="PR12" s="1686"/>
      <c r="PS12" s="1686"/>
      <c r="PT12" s="1686"/>
      <c r="PU12" s="1686"/>
      <c r="PV12" s="1686"/>
      <c r="PW12" s="1686"/>
      <c r="PX12" s="1686"/>
      <c r="PY12" s="1686"/>
      <c r="PZ12" s="1686"/>
      <c r="QA12" s="1686"/>
      <c r="QB12" s="1686"/>
      <c r="QC12" s="1686"/>
      <c r="QD12" s="1686"/>
      <c r="QE12" s="1686"/>
      <c r="QF12" s="1686"/>
      <c r="QG12" s="1686"/>
      <c r="QH12" s="1686"/>
      <c r="QI12" s="1686"/>
      <c r="QJ12" s="1686"/>
      <c r="QK12" s="1686"/>
      <c r="QL12" s="1686"/>
      <c r="QM12" s="1686"/>
      <c r="QN12" s="1686"/>
      <c r="QO12" s="1686"/>
      <c r="QP12" s="1686"/>
      <c r="QQ12" s="1686"/>
      <c r="QR12" s="1686"/>
      <c r="QS12" s="1686"/>
      <c r="QT12" s="1686"/>
      <c r="QU12" s="1686"/>
      <c r="QV12" s="1686"/>
      <c r="QW12" s="1686"/>
      <c r="QX12" s="1686"/>
      <c r="QY12" s="1686"/>
      <c r="QZ12" s="1686"/>
      <c r="RA12" s="1686"/>
      <c r="RB12" s="1686"/>
      <c r="RC12" s="1686"/>
      <c r="RD12" s="1686"/>
      <c r="RE12" s="1686"/>
      <c r="RF12" s="1686"/>
      <c r="RG12" s="1686"/>
      <c r="RH12" s="1686"/>
      <c r="RI12" s="1686"/>
      <c r="RJ12" s="1686"/>
      <c r="RK12" s="1686"/>
      <c r="RL12" s="1686"/>
      <c r="RM12" s="1686"/>
      <c r="RN12" s="1686"/>
      <c r="RO12" s="1686"/>
      <c r="RP12" s="1686"/>
      <c r="RQ12" s="1686"/>
      <c r="RR12" s="1686"/>
      <c r="RS12" s="1686"/>
      <c r="RT12" s="1686"/>
      <c r="RU12" s="1686"/>
      <c r="RV12" s="1686"/>
      <c r="RW12" s="1686"/>
      <c r="RX12" s="1686"/>
      <c r="RY12" s="1686"/>
      <c r="RZ12" s="1686"/>
      <c r="SA12" s="1686"/>
      <c r="SB12" s="1686"/>
      <c r="SC12" s="1686"/>
      <c r="SD12" s="1686"/>
      <c r="SE12" s="1686"/>
      <c r="SF12" s="1686"/>
      <c r="SG12" s="1686"/>
      <c r="SH12" s="1686"/>
      <c r="SI12" s="1686"/>
      <c r="SJ12" s="1686"/>
      <c r="SK12" s="1686"/>
      <c r="SL12" s="1686"/>
      <c r="SM12" s="1686"/>
      <c r="SN12" s="1686"/>
      <c r="SO12" s="1686"/>
      <c r="SP12" s="1686"/>
      <c r="SQ12" s="1686"/>
      <c r="SR12" s="1686"/>
      <c r="SS12" s="1686"/>
      <c r="ST12" s="1686"/>
      <c r="SU12" s="1686"/>
      <c r="SV12" s="1686"/>
      <c r="SW12" s="1686"/>
      <c r="SX12" s="1686"/>
      <c r="SY12" s="1686"/>
      <c r="SZ12" s="1686"/>
      <c r="TA12" s="1686"/>
      <c r="TB12" s="1686"/>
      <c r="TC12" s="1686"/>
      <c r="TD12" s="1686"/>
      <c r="TE12" s="1686"/>
      <c r="TF12" s="1686"/>
      <c r="TG12" s="1686"/>
      <c r="TH12" s="1686"/>
      <c r="TI12" s="1686"/>
      <c r="TJ12" s="1686"/>
      <c r="TK12" s="1686"/>
      <c r="TL12" s="1686"/>
      <c r="TM12" s="1686"/>
      <c r="TN12" s="1686"/>
      <c r="TO12" s="1686"/>
      <c r="TP12" s="1686"/>
      <c r="TQ12" s="1686"/>
      <c r="TR12" s="1686"/>
      <c r="TS12" s="1686"/>
      <c r="TT12" s="1686"/>
      <c r="TU12" s="1686"/>
      <c r="TV12" s="1686"/>
      <c r="TW12" s="1686"/>
      <c r="TX12" s="1686"/>
      <c r="TY12" s="1686"/>
      <c r="TZ12" s="1686"/>
      <c r="UA12" s="1686"/>
      <c r="UB12" s="1686"/>
      <c r="UC12" s="1686"/>
      <c r="UD12" s="1686"/>
      <c r="UE12" s="1686"/>
      <c r="UF12" s="1686"/>
      <c r="UG12" s="1686"/>
      <c r="UH12" s="1686"/>
      <c r="UI12" s="1686"/>
      <c r="UJ12" s="1686"/>
      <c r="UK12" s="1686"/>
      <c r="UL12" s="1686"/>
      <c r="UM12" s="1686"/>
      <c r="UN12" s="1686"/>
      <c r="UO12" s="1686"/>
      <c r="UP12" s="1686"/>
      <c r="UQ12" s="1686"/>
      <c r="UR12" s="1686"/>
      <c r="US12" s="1686"/>
      <c r="UT12" s="1686"/>
      <c r="UU12" s="1686"/>
      <c r="UV12" s="1686"/>
      <c r="UW12" s="1686"/>
      <c r="UX12" s="1686"/>
      <c r="UY12" s="1686"/>
      <c r="UZ12" s="1686"/>
      <c r="VA12" s="1686"/>
      <c r="VB12" s="1686"/>
      <c r="VC12" s="1686"/>
      <c r="VD12" s="1686"/>
      <c r="VE12" s="1686"/>
      <c r="VF12" s="1686"/>
      <c r="VG12" s="1686"/>
      <c r="VH12" s="1686"/>
      <c r="VI12" s="1686"/>
      <c r="VJ12" s="1686"/>
      <c r="VK12" s="1686"/>
      <c r="VL12" s="1686"/>
      <c r="VM12" s="1686"/>
      <c r="VN12" s="1686"/>
      <c r="VO12" s="1686"/>
      <c r="VP12" s="1686"/>
      <c r="VQ12" s="1686"/>
      <c r="VR12" s="1686"/>
      <c r="VS12" s="1686"/>
      <c r="VT12" s="1686"/>
      <c r="VU12" s="1686"/>
      <c r="VV12" s="1686"/>
      <c r="VW12" s="1686"/>
      <c r="VX12" s="1686"/>
      <c r="VY12" s="1686"/>
      <c r="VZ12" s="1686"/>
      <c r="WA12" s="1686"/>
      <c r="WB12" s="1686"/>
      <c r="WC12" s="1686"/>
      <c r="WD12" s="1686"/>
      <c r="WE12" s="1686"/>
      <c r="WF12" s="1686"/>
      <c r="WG12" s="1686"/>
      <c r="WH12" s="1686"/>
      <c r="WI12" s="1686"/>
      <c r="WJ12" s="1686"/>
      <c r="WK12" s="1686"/>
      <c r="WL12" s="1686"/>
      <c r="WM12" s="1686"/>
      <c r="WN12" s="1686"/>
      <c r="WO12" s="1686"/>
      <c r="WP12" s="1686"/>
      <c r="WQ12" s="1686"/>
      <c r="WR12" s="1686"/>
      <c r="WS12" s="1686"/>
      <c r="WT12" s="1686"/>
      <c r="WU12" s="1686"/>
      <c r="WV12" s="1686"/>
      <c r="WW12" s="1686"/>
      <c r="WX12" s="1686"/>
      <c r="WY12" s="1686"/>
      <c r="WZ12" s="1686"/>
      <c r="XA12" s="1686"/>
      <c r="XB12" s="1686"/>
      <c r="XC12" s="1686"/>
      <c r="XD12" s="1686"/>
      <c r="XE12" s="1686"/>
      <c r="XF12" s="1686"/>
      <c r="XG12" s="1686"/>
      <c r="XH12" s="1686"/>
      <c r="XI12" s="1686"/>
      <c r="XJ12" s="1686"/>
      <c r="XK12" s="1686"/>
      <c r="XL12" s="1686"/>
      <c r="XM12" s="1686"/>
      <c r="XN12" s="1686"/>
      <c r="XO12" s="1686"/>
      <c r="XP12" s="1686"/>
      <c r="XQ12" s="1686"/>
      <c r="XR12" s="1686"/>
      <c r="XS12" s="1686"/>
      <c r="XT12" s="1686"/>
      <c r="XU12" s="1686"/>
      <c r="XV12" s="1686"/>
      <c r="XW12" s="1686"/>
      <c r="XX12" s="1686"/>
      <c r="XY12" s="1686"/>
      <c r="XZ12" s="1686"/>
      <c r="YA12" s="1686"/>
      <c r="YB12" s="1686"/>
      <c r="YC12" s="1686"/>
      <c r="YD12" s="1686"/>
      <c r="YE12" s="1686"/>
      <c r="YF12" s="1686"/>
      <c r="YG12" s="1686"/>
      <c r="YH12" s="1686"/>
      <c r="YI12" s="1686"/>
      <c r="YJ12" s="1686"/>
      <c r="YK12" s="1686"/>
      <c r="YL12" s="1686"/>
      <c r="YM12" s="1686"/>
      <c r="YN12" s="1686"/>
      <c r="YO12" s="1686"/>
      <c r="YP12" s="1686"/>
      <c r="YQ12" s="1686"/>
      <c r="YR12" s="1686"/>
      <c r="YS12" s="1686"/>
      <c r="YT12" s="1686"/>
      <c r="YU12" s="1686"/>
      <c r="YV12" s="1686"/>
      <c r="YW12" s="1686"/>
      <c r="YX12" s="1686"/>
      <c r="YY12" s="1686"/>
      <c r="YZ12" s="1686"/>
      <c r="ZA12" s="1686"/>
      <c r="ZB12" s="1686"/>
      <c r="ZC12" s="1686"/>
      <c r="ZD12" s="1686"/>
      <c r="ZE12" s="1686"/>
      <c r="ZF12" s="1686"/>
      <c r="ZG12" s="1686"/>
      <c r="ZH12" s="1686"/>
      <c r="ZI12" s="1686"/>
      <c r="ZJ12" s="1686"/>
      <c r="ZK12" s="1686"/>
      <c r="ZL12" s="1686"/>
      <c r="ZM12" s="1686"/>
      <c r="ZN12" s="1686"/>
      <c r="ZO12" s="1686"/>
      <c r="ZP12" s="1686"/>
      <c r="ZQ12" s="1686"/>
      <c r="ZR12" s="1686"/>
      <c r="ZS12" s="1686"/>
      <c r="ZT12" s="1686"/>
      <c r="ZU12" s="1686"/>
      <c r="ZV12" s="1686"/>
      <c r="ZW12" s="1686"/>
      <c r="ZX12" s="1686"/>
      <c r="ZY12" s="1686"/>
      <c r="ZZ12" s="1686"/>
      <c r="AAA12" s="1686"/>
      <c r="AAB12" s="1686"/>
      <c r="AAC12" s="1686"/>
      <c r="AAD12" s="1686"/>
      <c r="AAE12" s="1686"/>
      <c r="AAF12" s="1686"/>
      <c r="AAG12" s="1686"/>
      <c r="AAH12" s="1686"/>
      <c r="AAI12" s="1686"/>
      <c r="AAJ12" s="1686"/>
      <c r="AAK12" s="1686"/>
      <c r="AAL12" s="1686"/>
      <c r="AAM12" s="1686"/>
      <c r="AAN12" s="1686"/>
      <c r="AAO12" s="1686"/>
      <c r="AAP12" s="1686"/>
      <c r="AAQ12" s="1686"/>
      <c r="AAR12" s="1686"/>
      <c r="AAS12" s="1686"/>
      <c r="AAT12" s="1686"/>
      <c r="AAU12" s="1686"/>
      <c r="AAV12" s="1686"/>
      <c r="AAW12" s="1686"/>
      <c r="AAX12" s="1686"/>
      <c r="AAY12" s="1686"/>
      <c r="AAZ12" s="1686"/>
      <c r="ABA12" s="1686"/>
      <c r="ABB12" s="1686"/>
      <c r="ABC12" s="1686"/>
      <c r="ABD12" s="1686"/>
      <c r="ABE12" s="1686"/>
      <c r="ABF12" s="1686"/>
      <c r="ABG12" s="1686"/>
      <c r="ABH12" s="1686"/>
      <c r="ABI12" s="1686"/>
      <c r="ABJ12" s="1686"/>
      <c r="ABK12" s="1686"/>
      <c r="ABL12" s="1686"/>
      <c r="ABM12" s="1686"/>
      <c r="ABN12" s="1686"/>
      <c r="ABO12" s="1686"/>
      <c r="ABP12" s="1686"/>
      <c r="ABQ12" s="1686"/>
      <c r="ABR12" s="1686"/>
      <c r="ABS12" s="1686"/>
      <c r="ABT12" s="1686"/>
      <c r="ABU12" s="1686"/>
      <c r="ABV12" s="1686"/>
      <c r="ABW12" s="1686"/>
      <c r="ABX12" s="1686"/>
      <c r="ABY12" s="1686"/>
      <c r="ABZ12" s="1686"/>
      <c r="ACA12" s="1686"/>
      <c r="ACB12" s="1686"/>
      <c r="ACC12" s="1686"/>
      <c r="ACD12" s="1686"/>
      <c r="ACE12" s="1686"/>
      <c r="ACF12" s="1686"/>
      <c r="ACG12" s="1686"/>
      <c r="ACH12" s="1686"/>
      <c r="ACI12" s="1686"/>
      <c r="ACJ12" s="1686"/>
      <c r="ACK12" s="1686"/>
      <c r="ACL12" s="1686"/>
      <c r="ACM12" s="1686"/>
      <c r="ACN12" s="1686"/>
      <c r="ACO12" s="1686"/>
      <c r="ACP12" s="1686"/>
      <c r="ACQ12" s="1686"/>
      <c r="ACR12" s="1686"/>
      <c r="ACS12" s="1686"/>
      <c r="ACT12" s="1686"/>
      <c r="ACU12" s="1686"/>
      <c r="ACV12" s="1686"/>
      <c r="ACW12" s="1686"/>
      <c r="ACX12" s="1686"/>
      <c r="ACY12" s="1686"/>
      <c r="ACZ12" s="1686"/>
      <c r="ADA12" s="1686"/>
      <c r="ADB12" s="1686"/>
      <c r="ADC12" s="1686"/>
      <c r="ADD12" s="1686"/>
      <c r="ADE12" s="1686"/>
      <c r="ADF12" s="1686"/>
      <c r="ADG12" s="1686"/>
      <c r="ADH12" s="1686"/>
      <c r="ADI12" s="1686"/>
      <c r="ADJ12" s="1686"/>
      <c r="ADK12" s="1686"/>
      <c r="ADL12" s="1686"/>
      <c r="ADM12" s="1686"/>
      <c r="ADN12" s="1686"/>
      <c r="ADO12" s="1686"/>
      <c r="ADP12" s="1686"/>
      <c r="ADQ12" s="1686"/>
      <c r="ADR12" s="1686"/>
      <c r="ADS12" s="1686"/>
      <c r="ADT12" s="1686"/>
      <c r="ADU12" s="1686"/>
      <c r="ADV12" s="1686"/>
      <c r="ADW12" s="1686"/>
      <c r="ADX12" s="1686"/>
      <c r="ADY12" s="1686"/>
      <c r="ADZ12" s="1686"/>
      <c r="AEA12" s="1686"/>
      <c r="AEB12" s="1686"/>
      <c r="AEC12" s="1686"/>
      <c r="AED12" s="1686"/>
      <c r="AEE12" s="1686"/>
      <c r="AEF12" s="1686"/>
      <c r="AEG12" s="1686"/>
      <c r="AEH12" s="1686"/>
      <c r="AEI12" s="1686"/>
      <c r="AEJ12" s="1686"/>
      <c r="AEK12" s="1686"/>
      <c r="AEL12" s="1686"/>
      <c r="AEM12" s="1686"/>
      <c r="AEN12" s="1686"/>
      <c r="AEO12" s="1686"/>
      <c r="AEP12" s="1686"/>
      <c r="AEQ12" s="1686"/>
      <c r="AER12" s="1686"/>
      <c r="AES12" s="1686"/>
      <c r="AET12" s="1686"/>
      <c r="AEU12" s="1686"/>
      <c r="AEV12" s="1686"/>
      <c r="AEW12" s="1686"/>
      <c r="AEX12" s="1686"/>
      <c r="AEY12" s="1686"/>
      <c r="AEZ12" s="1686"/>
      <c r="AFA12" s="1686"/>
      <c r="AFB12" s="1686"/>
      <c r="AFC12" s="1686"/>
      <c r="AFD12" s="1686"/>
      <c r="AFE12" s="1686"/>
      <c r="AFF12" s="1686"/>
      <c r="AFG12" s="1686"/>
      <c r="AFH12" s="1686"/>
      <c r="AFI12" s="1686"/>
      <c r="AFJ12" s="1686"/>
      <c r="AFK12" s="1686"/>
      <c r="AFL12" s="1686"/>
      <c r="AFM12" s="1686"/>
      <c r="AFN12" s="1686"/>
      <c r="AFO12" s="1686"/>
      <c r="AFP12" s="1686"/>
      <c r="AFQ12" s="1686"/>
      <c r="AFR12" s="1686"/>
      <c r="AFS12" s="1686"/>
      <c r="AFT12" s="1686"/>
      <c r="AFU12" s="1686"/>
      <c r="AFV12" s="1686"/>
      <c r="AFW12" s="1686"/>
      <c r="AFX12" s="1686"/>
      <c r="AFY12" s="1686"/>
      <c r="AFZ12" s="1686"/>
      <c r="AGA12" s="1686"/>
      <c r="AGB12" s="1686"/>
      <c r="AGC12" s="1686"/>
      <c r="AGD12" s="1686"/>
      <c r="AGE12" s="1686"/>
      <c r="AGF12" s="1686"/>
      <c r="AGG12" s="1686"/>
      <c r="AGH12" s="1686"/>
      <c r="AGI12" s="1686"/>
      <c r="AGJ12" s="1686"/>
      <c r="AGK12" s="1686"/>
      <c r="AGL12" s="1686"/>
      <c r="AGM12" s="1686"/>
      <c r="AGN12" s="1686"/>
      <c r="AGO12" s="1686"/>
      <c r="AGP12" s="1686"/>
      <c r="AGQ12" s="1686"/>
      <c r="AGR12" s="1686"/>
      <c r="AGS12" s="1686"/>
      <c r="AGT12" s="1686"/>
      <c r="AGU12" s="1686"/>
      <c r="AGV12" s="1686"/>
      <c r="AGW12" s="1686"/>
      <c r="AGX12" s="1686"/>
      <c r="AGY12" s="1686"/>
      <c r="AGZ12" s="1686"/>
      <c r="AHA12" s="1686"/>
      <c r="AHB12" s="1686"/>
      <c r="AHC12" s="1686"/>
      <c r="AHD12" s="1686"/>
      <c r="AHE12" s="1686"/>
      <c r="AHF12" s="1686"/>
      <c r="AHG12" s="1686"/>
      <c r="AHH12" s="1686"/>
      <c r="AHI12" s="1686"/>
      <c r="AHJ12" s="1686"/>
      <c r="AHK12" s="1686"/>
      <c r="AHL12" s="1686"/>
      <c r="AHM12" s="1686"/>
      <c r="AHN12" s="1686"/>
      <c r="AHO12" s="1686"/>
      <c r="AHP12" s="1686"/>
      <c r="AHQ12" s="1686"/>
      <c r="AHR12" s="1686"/>
      <c r="AHS12" s="1686"/>
      <c r="AHT12" s="1686"/>
      <c r="AHU12" s="1686"/>
      <c r="AHV12" s="1686"/>
      <c r="AHW12" s="1686"/>
      <c r="AHX12" s="1686"/>
      <c r="AHY12" s="1686"/>
      <c r="AHZ12" s="1686"/>
      <c r="AIA12" s="1686"/>
      <c r="AIB12" s="1686"/>
      <c r="AIC12" s="1686"/>
      <c r="AID12" s="1686"/>
      <c r="AIE12" s="1686"/>
      <c r="AIF12" s="1686"/>
      <c r="AIG12" s="1686"/>
      <c r="AIH12" s="1686"/>
      <c r="AII12" s="1686"/>
      <c r="AIJ12" s="1686"/>
      <c r="AIK12" s="1686"/>
      <c r="AIL12" s="1686"/>
      <c r="AIM12" s="1686"/>
      <c r="AIN12" s="1686"/>
      <c r="AIO12" s="1686"/>
      <c r="AIP12" s="1686"/>
      <c r="AIQ12" s="1686"/>
      <c r="AIR12" s="1686"/>
      <c r="AIS12" s="1686"/>
      <c r="AIT12" s="1686"/>
      <c r="AIU12" s="1686"/>
      <c r="AIV12" s="1686"/>
      <c r="AIW12" s="1686"/>
      <c r="AIX12" s="1686"/>
      <c r="AIY12" s="1686"/>
      <c r="AIZ12" s="1686"/>
      <c r="AJA12" s="1686"/>
      <c r="AJB12" s="1686"/>
      <c r="AJC12" s="1686"/>
      <c r="AJD12" s="1686"/>
      <c r="AJE12" s="1686"/>
      <c r="AJF12" s="1686"/>
      <c r="AJG12" s="1686"/>
      <c r="AJH12" s="1686"/>
      <c r="AJI12" s="1686"/>
      <c r="AJJ12" s="1686"/>
      <c r="AJK12" s="1686"/>
      <c r="AJL12" s="1686"/>
      <c r="AJM12" s="1686"/>
      <c r="AJN12" s="1686"/>
      <c r="AJO12" s="1686"/>
      <c r="AJP12" s="1686"/>
      <c r="AJQ12" s="1686"/>
      <c r="AJR12" s="1686"/>
      <c r="AJS12" s="1686"/>
      <c r="AJT12" s="1686"/>
      <c r="AJU12" s="1686"/>
      <c r="AJV12" s="1686"/>
      <c r="AJW12" s="1686"/>
      <c r="AJX12" s="1686"/>
      <c r="AJY12" s="1686"/>
      <c r="AJZ12" s="1686"/>
      <c r="AKA12" s="1686"/>
      <c r="AKB12" s="1686"/>
      <c r="AKC12" s="1686"/>
      <c r="AKD12" s="1686"/>
      <c r="AKE12" s="1686"/>
      <c r="AKF12" s="1686"/>
      <c r="AKG12" s="1686"/>
      <c r="AKH12" s="1686"/>
      <c r="AKI12" s="1686"/>
      <c r="AKJ12" s="1686"/>
      <c r="AKK12" s="1686"/>
      <c r="AKL12" s="1686"/>
      <c r="AKM12" s="1686"/>
      <c r="AKN12" s="1686"/>
      <c r="AKO12" s="1686"/>
      <c r="AKP12" s="1686"/>
      <c r="AKQ12" s="1686"/>
      <c r="AKR12" s="1686"/>
      <c r="AKS12" s="1686"/>
      <c r="AKT12" s="1686"/>
      <c r="AKU12" s="1686"/>
      <c r="AKV12" s="1686"/>
      <c r="AKW12" s="1686"/>
      <c r="AKX12" s="1686"/>
      <c r="AKY12" s="1686"/>
      <c r="AKZ12" s="1686"/>
      <c r="ALA12" s="1686"/>
      <c r="ALB12" s="1686"/>
      <c r="ALC12" s="1686"/>
      <c r="ALD12" s="1686"/>
      <c r="ALE12" s="1686"/>
      <c r="ALF12" s="1686"/>
      <c r="ALG12" s="1686"/>
      <c r="ALH12" s="1686"/>
      <c r="ALI12" s="1686"/>
      <c r="ALJ12" s="1686"/>
      <c r="ALK12" s="1686"/>
      <c r="ALL12" s="1686"/>
      <c r="ALM12" s="1686"/>
      <c r="ALN12" s="1686"/>
      <c r="ALO12" s="1686"/>
      <c r="ALP12" s="1686"/>
      <c r="ALQ12" s="1686"/>
      <c r="ALR12" s="1686"/>
      <c r="ALS12" s="1686"/>
      <c r="ALT12" s="1686"/>
      <c r="ALU12" s="1686"/>
      <c r="ALV12" s="1686"/>
      <c r="ALW12" s="1686"/>
      <c r="ALX12" s="1686"/>
      <c r="ALY12" s="1686"/>
      <c r="ALZ12" s="1686"/>
      <c r="AMA12" s="1686"/>
      <c r="AMB12" s="1686"/>
      <c r="AMC12" s="1686"/>
      <c r="AMD12" s="1686"/>
      <c r="AME12" s="1686"/>
      <c r="AMF12" s="1686"/>
      <c r="AMG12" s="1686"/>
      <c r="AMH12" s="1686"/>
      <c r="AMI12" s="1686"/>
      <c r="AMJ12" s="1686"/>
    </row>
    <row r="13" spans="1:1024" ht="137.25" customHeight="1">
      <c r="A13" s="2124" t="s">
        <v>4115</v>
      </c>
      <c r="B13" s="2124"/>
      <c r="C13" s="2124"/>
      <c r="D13" s="2124"/>
      <c r="E13" s="2124"/>
      <c r="F13" s="2124"/>
      <c r="G13" s="2124"/>
      <c r="H13" s="2124"/>
      <c r="I13" s="2124"/>
      <c r="J13" s="2124"/>
      <c r="K13" s="2124"/>
      <c r="O13" s="53"/>
      <c r="Q13" s="52"/>
      <c r="R13" s="52"/>
      <c r="S13" s="52"/>
    </row>
    <row r="14" spans="1:1024">
      <c r="O14" s="53"/>
      <c r="Q14" s="52"/>
      <c r="R14" s="52"/>
      <c r="S14" s="52"/>
    </row>
  </sheetData>
  <mergeCells count="17">
    <mergeCell ref="A1:B1"/>
    <mergeCell ref="A5:J5"/>
    <mergeCell ref="A7:A8"/>
    <mergeCell ref="B7:B8"/>
    <mergeCell ref="C7:H7"/>
    <mergeCell ref="I7:I8"/>
    <mergeCell ref="J7:J8"/>
    <mergeCell ref="P7:P8"/>
    <mergeCell ref="B9:B10"/>
    <mergeCell ref="C9:C10"/>
    <mergeCell ref="D9:D10"/>
    <mergeCell ref="A13:K13"/>
    <mergeCell ref="K7:K8"/>
    <mergeCell ref="L7:L8"/>
    <mergeCell ref="M7:M8"/>
    <mergeCell ref="N7:N8"/>
    <mergeCell ref="O7:O8"/>
  </mergeCells>
  <hyperlinks>
    <hyperlink ref="A5" location="Меню!A1" display="ПЛИТЫ ЗАЩИТЫ КАБЕЛЯ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>
  <dimension ref="A1:AMJ193"/>
  <sheetViews>
    <sheetView zoomScaleNormal="100" workbookViewId="0">
      <pane xSplit="3" ySplit="8" topLeftCell="D9" activePane="bottomRight" state="frozen"/>
      <selection pane="topRight" activeCell="D1" sqref="D1"/>
      <selection pane="bottomLeft" activeCell="A9" sqref="A9"/>
      <selection pane="bottomRight" activeCell="A5" sqref="A5:L5"/>
    </sheetView>
  </sheetViews>
  <sheetFormatPr defaultColWidth="9.140625" defaultRowHeight="12"/>
  <cols>
    <col min="1" max="1" width="11.5703125" style="1324" customWidth="1"/>
    <col min="2" max="2" width="14.7109375" style="1324" customWidth="1"/>
    <col min="3" max="3" width="8" style="1324" customWidth="1"/>
    <col min="4" max="4" width="17" style="1324" customWidth="1"/>
    <col min="5" max="5" width="9.5703125" style="1324" customWidth="1"/>
    <col min="6" max="6" width="10.28515625" style="1324" customWidth="1"/>
    <col min="7" max="7" width="6.5703125" style="1324" customWidth="1"/>
    <col min="8" max="8" width="14.5703125" style="1324" customWidth="1"/>
    <col min="9" max="9" width="13.85546875" style="1324" customWidth="1"/>
    <col min="10" max="10" width="8.85546875" style="1324" customWidth="1"/>
    <col min="11" max="11" width="11.5703125" style="1324" customWidth="1"/>
    <col min="12" max="12" width="8.5703125" style="1317" customWidth="1"/>
    <col min="13" max="13" width="9.140625" style="1317"/>
    <col min="14" max="14" width="10.140625" style="1317" customWidth="1"/>
    <col min="15" max="15" width="11" style="1317" customWidth="1"/>
    <col min="16" max="16" width="14.140625" style="1318" customWidth="1"/>
    <col min="17" max="17" width="9.85546875" style="1318" customWidth="1"/>
    <col min="18" max="18" width="13.42578125" style="1318" customWidth="1"/>
    <col min="19" max="19" width="12.7109375" style="1318" customWidth="1"/>
    <col min="20" max="1024" width="9.140625" style="1290"/>
    <col min="1025" max="16384" width="9.140625" style="1412"/>
  </cols>
  <sheetData>
    <row r="1" spans="1:19" ht="31.5" customHeight="1">
      <c r="A1" s="2382"/>
      <c r="B1" s="2382"/>
      <c r="C1" s="1316"/>
      <c r="D1" s="1316"/>
      <c r="E1" s="1316"/>
      <c r="F1" s="1316"/>
      <c r="G1" s="1316"/>
      <c r="H1" s="1316"/>
      <c r="I1" s="1316"/>
      <c r="J1" s="1316"/>
      <c r="K1" s="1316"/>
      <c r="L1" s="1316"/>
      <c r="R1" s="1317"/>
      <c r="S1" s="1317"/>
    </row>
    <row r="2" spans="1:19">
      <c r="A2" s="1320"/>
      <c r="B2" s="1321"/>
      <c r="C2" s="1320"/>
      <c r="D2" s="1320"/>
      <c r="E2" s="1322" t="s">
        <v>8514</v>
      </c>
      <c r="F2" s="1323" t="s">
        <v>2</v>
      </c>
      <c r="G2" s="1323"/>
      <c r="H2" s="1323"/>
      <c r="I2" s="1323"/>
      <c r="J2" s="1323"/>
      <c r="K2" s="1323"/>
      <c r="L2" s="1324"/>
      <c r="R2" s="1317"/>
      <c r="S2" s="1317"/>
    </row>
    <row r="3" spans="1:19">
      <c r="A3" s="1325" t="s">
        <v>4</v>
      </c>
      <c r="B3" s="1324" t="s">
        <v>5</v>
      </c>
      <c r="D3" s="1320"/>
      <c r="E3" s="1322" t="s">
        <v>8515</v>
      </c>
      <c r="F3" s="1323" t="s">
        <v>7</v>
      </c>
      <c r="G3" s="1323"/>
      <c r="H3" s="1323"/>
      <c r="I3" s="1323"/>
      <c r="J3" s="1323"/>
      <c r="K3" s="1323"/>
      <c r="L3" s="1324"/>
      <c r="R3" s="1317"/>
      <c r="S3" s="1317"/>
    </row>
    <row r="4" spans="1:19">
      <c r="B4" s="1326"/>
      <c r="F4" s="1325"/>
      <c r="G4" s="1325"/>
      <c r="H4" s="1325"/>
      <c r="I4" s="1325"/>
      <c r="J4" s="1325"/>
      <c r="K4" s="1325"/>
      <c r="L4" s="1324"/>
      <c r="R4" s="1317"/>
      <c r="S4" s="1317"/>
    </row>
    <row r="5" spans="1:19">
      <c r="A5" s="2383" t="s">
        <v>4116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R5" s="1317"/>
      <c r="S5" s="1317"/>
    </row>
    <row r="6" spans="1:19">
      <c r="A6" s="1327"/>
      <c r="B6" s="1327"/>
      <c r="C6" s="1327"/>
      <c r="D6" s="1327"/>
      <c r="E6" s="1327"/>
      <c r="F6" s="1327"/>
      <c r="G6" s="1327"/>
      <c r="H6" s="1327"/>
      <c r="I6" s="1327"/>
      <c r="J6" s="1327"/>
      <c r="K6" s="1327"/>
      <c r="L6" s="1327"/>
      <c r="R6" s="1317"/>
      <c r="S6" s="1317"/>
    </row>
    <row r="7" spans="1:19" ht="15" customHeight="1">
      <c r="A7" s="2468" t="s">
        <v>134</v>
      </c>
      <c r="B7" s="2468" t="s">
        <v>135</v>
      </c>
      <c r="C7" s="2468" t="s">
        <v>138</v>
      </c>
      <c r="D7" s="2468"/>
      <c r="E7" s="2468"/>
      <c r="F7" s="2468"/>
      <c r="G7" s="2468"/>
      <c r="H7" s="2468"/>
      <c r="I7" s="2468"/>
      <c r="J7" s="2469" t="s">
        <v>139</v>
      </c>
      <c r="K7" s="2470" t="s">
        <v>4117</v>
      </c>
      <c r="L7" s="2470" t="s">
        <v>141</v>
      </c>
      <c r="M7" s="2464"/>
      <c r="N7" s="2465"/>
      <c r="O7" s="2465"/>
      <c r="P7" s="2466"/>
      <c r="Q7" s="2467"/>
      <c r="R7" s="1317"/>
      <c r="S7" s="1317"/>
    </row>
    <row r="8" spans="1:19" ht="24">
      <c r="A8" s="2468"/>
      <c r="B8" s="2468"/>
      <c r="C8" s="1328" t="s">
        <v>1609</v>
      </c>
      <c r="D8" s="1256" t="s">
        <v>312</v>
      </c>
      <c r="E8" s="1329" t="s">
        <v>4118</v>
      </c>
      <c r="F8" s="1329" t="s">
        <v>374</v>
      </c>
      <c r="G8" s="1329" t="s">
        <v>146</v>
      </c>
      <c r="H8" s="1328" t="s">
        <v>4119</v>
      </c>
      <c r="I8" s="1328" t="s">
        <v>4120</v>
      </c>
      <c r="J8" s="2469"/>
      <c r="K8" s="2470"/>
      <c r="L8" s="2470"/>
      <c r="M8" s="2464"/>
      <c r="N8" s="2465"/>
      <c r="O8" s="2465"/>
      <c r="P8" s="2466"/>
      <c r="Q8" s="2467"/>
      <c r="R8" s="1330"/>
      <c r="S8" s="1330"/>
    </row>
    <row r="9" spans="1:19" ht="24" customHeight="1">
      <c r="A9" s="2457"/>
      <c r="B9" s="2375"/>
      <c r="C9" s="2458" t="s">
        <v>1642</v>
      </c>
      <c r="D9" s="1331" t="s">
        <v>4121</v>
      </c>
      <c r="E9" s="1332">
        <v>1.1000000000000001E-3</v>
      </c>
      <c r="F9" s="2459" t="s">
        <v>1372</v>
      </c>
      <c r="G9" s="1332">
        <v>1</v>
      </c>
      <c r="H9" s="1333">
        <v>-70</v>
      </c>
      <c r="I9" s="1277" t="s">
        <v>4122</v>
      </c>
      <c r="J9" s="1333" t="s">
        <v>2671</v>
      </c>
      <c r="K9" s="1334">
        <v>196</v>
      </c>
      <c r="L9" s="1335">
        <v>201</v>
      </c>
      <c r="P9" s="1336"/>
      <c r="R9" s="1317"/>
      <c r="S9" s="1317"/>
    </row>
    <row r="10" spans="1:19" ht="24">
      <c r="A10" s="2457"/>
      <c r="B10" s="2375"/>
      <c r="C10" s="2458"/>
      <c r="D10" s="1337" t="s">
        <v>4123</v>
      </c>
      <c r="E10" s="1337">
        <v>1.8E-3</v>
      </c>
      <c r="F10" s="2459"/>
      <c r="G10" s="1337">
        <v>1.9</v>
      </c>
      <c r="H10" s="1338">
        <v>-70</v>
      </c>
      <c r="I10" s="1338" t="s">
        <v>8516</v>
      </c>
      <c r="J10" s="1339" t="s">
        <v>2671</v>
      </c>
      <c r="K10" s="1340">
        <v>371</v>
      </c>
      <c r="L10" s="1341">
        <v>382</v>
      </c>
      <c r="P10" s="1336"/>
      <c r="R10" s="1317"/>
      <c r="S10" s="1317"/>
    </row>
    <row r="11" spans="1:19" ht="24">
      <c r="A11" s="2457"/>
      <c r="B11" s="2375"/>
      <c r="C11" s="2458"/>
      <c r="D11" s="1342" t="s">
        <v>4124</v>
      </c>
      <c r="E11" s="1342">
        <v>2.2000000000000001E-3</v>
      </c>
      <c r="F11" s="2459"/>
      <c r="G11" s="1342">
        <v>2</v>
      </c>
      <c r="H11" s="1343">
        <v>-70</v>
      </c>
      <c r="I11" s="1343" t="s">
        <v>8516</v>
      </c>
      <c r="J11" s="1344" t="s">
        <v>2671</v>
      </c>
      <c r="K11" s="1345">
        <v>343</v>
      </c>
      <c r="L11" s="1346">
        <v>352</v>
      </c>
      <c r="P11" s="1336"/>
      <c r="R11" s="1317"/>
      <c r="S11" s="1317"/>
    </row>
    <row r="12" spans="1:19" ht="24">
      <c r="A12" s="2457"/>
      <c r="B12" s="2375"/>
      <c r="C12" s="2458"/>
      <c r="D12" s="1337" t="s">
        <v>4125</v>
      </c>
      <c r="E12" s="1337">
        <v>3.3E-3</v>
      </c>
      <c r="F12" s="2459"/>
      <c r="G12" s="1337">
        <v>3.15</v>
      </c>
      <c r="H12" s="1338">
        <v>-70</v>
      </c>
      <c r="I12" s="1338" t="s">
        <v>4122</v>
      </c>
      <c r="J12" s="1339" t="s">
        <v>2671</v>
      </c>
      <c r="K12" s="1340">
        <v>554</v>
      </c>
      <c r="L12" s="1341">
        <v>570</v>
      </c>
      <c r="P12" s="1336"/>
      <c r="R12" s="1317"/>
      <c r="S12" s="1317"/>
    </row>
    <row r="13" spans="1:19" ht="24" customHeight="1">
      <c r="A13" s="2457"/>
      <c r="B13" s="2375"/>
      <c r="C13" s="2461" t="s">
        <v>4126</v>
      </c>
      <c r="D13" s="1337" t="s">
        <v>4121</v>
      </c>
      <c r="E13" s="1337">
        <v>1.1000000000000001E-3</v>
      </c>
      <c r="F13" s="2459"/>
      <c r="G13" s="1337">
        <v>1</v>
      </c>
      <c r="H13" s="1338">
        <v>-70</v>
      </c>
      <c r="I13" s="1338" t="s">
        <v>8516</v>
      </c>
      <c r="J13" s="1339" t="s">
        <v>2671</v>
      </c>
      <c r="K13" s="1340">
        <v>234</v>
      </c>
      <c r="L13" s="1341">
        <v>242</v>
      </c>
      <c r="P13" s="1336"/>
      <c r="R13" s="1317"/>
      <c r="S13" s="1317"/>
    </row>
    <row r="14" spans="1:19" ht="24">
      <c r="A14" s="2457"/>
      <c r="B14" s="2375"/>
      <c r="C14" s="2461"/>
      <c r="D14" s="1337" t="s">
        <v>4127</v>
      </c>
      <c r="E14" s="1337">
        <v>1.8E-3</v>
      </c>
      <c r="F14" s="2459"/>
      <c r="G14" s="1337">
        <v>1.9</v>
      </c>
      <c r="H14" s="1338">
        <v>-70</v>
      </c>
      <c r="I14" s="1338" t="s">
        <v>8516</v>
      </c>
      <c r="J14" s="1339" t="s">
        <v>2671</v>
      </c>
      <c r="K14" s="1340">
        <v>446</v>
      </c>
      <c r="L14" s="1341">
        <v>459</v>
      </c>
      <c r="P14" s="1336"/>
      <c r="R14" s="1317"/>
      <c r="S14" s="1317"/>
    </row>
    <row r="15" spans="1:19" ht="24">
      <c r="A15" s="2457"/>
      <c r="B15" s="2375"/>
      <c r="C15" s="2461"/>
      <c r="D15" s="1342" t="s">
        <v>4124</v>
      </c>
      <c r="E15" s="1342">
        <v>2.2000000000000001E-3</v>
      </c>
      <c r="F15" s="2459"/>
      <c r="G15" s="1342">
        <v>2</v>
      </c>
      <c r="H15" s="1343">
        <v>-70</v>
      </c>
      <c r="I15" s="1343" t="s">
        <v>8516</v>
      </c>
      <c r="J15" s="1344" t="s">
        <v>2671</v>
      </c>
      <c r="K15" s="1345">
        <v>378</v>
      </c>
      <c r="L15" s="1346">
        <v>388</v>
      </c>
      <c r="P15" s="1336"/>
      <c r="R15" s="1317"/>
      <c r="S15" s="1317"/>
    </row>
    <row r="16" spans="1:19" ht="24">
      <c r="A16" s="2457"/>
      <c r="B16" s="2375"/>
      <c r="C16" s="2461"/>
      <c r="D16" s="1337" t="s">
        <v>4125</v>
      </c>
      <c r="E16" s="1337">
        <v>3.3E-3</v>
      </c>
      <c r="F16" s="2459"/>
      <c r="G16" s="1337">
        <v>3.15</v>
      </c>
      <c r="H16" s="1338">
        <v>-70</v>
      </c>
      <c r="I16" s="1338" t="s">
        <v>4122</v>
      </c>
      <c r="J16" s="1339" t="s">
        <v>2671</v>
      </c>
      <c r="K16" s="1340">
        <v>665</v>
      </c>
      <c r="L16" s="1341">
        <v>684</v>
      </c>
      <c r="P16" s="1336"/>
      <c r="R16" s="1317"/>
      <c r="S16" s="1317"/>
    </row>
    <row r="17" spans="1:19" ht="24" customHeight="1">
      <c r="A17" s="2457"/>
      <c r="B17" s="2375"/>
      <c r="C17" s="2462" t="s">
        <v>4128</v>
      </c>
      <c r="D17" s="1337" t="s">
        <v>4121</v>
      </c>
      <c r="E17" s="1337">
        <v>1.1000000000000001E-3</v>
      </c>
      <c r="F17" s="2459"/>
      <c r="G17" s="1347">
        <v>1</v>
      </c>
      <c r="H17" s="1338">
        <v>-70</v>
      </c>
      <c r="I17" s="1338" t="s">
        <v>8516</v>
      </c>
      <c r="J17" s="1348" t="s">
        <v>2671</v>
      </c>
      <c r="K17" s="1337">
        <v>274</v>
      </c>
      <c r="L17" s="1341">
        <v>282</v>
      </c>
      <c r="P17" s="1336"/>
      <c r="R17" s="1317"/>
      <c r="S17" s="1317"/>
    </row>
    <row r="18" spans="1:19" ht="24">
      <c r="A18" s="2457"/>
      <c r="B18" s="2375"/>
      <c r="C18" s="2462"/>
      <c r="D18" s="1337" t="s">
        <v>4123</v>
      </c>
      <c r="E18" s="1337">
        <v>1.8E-3</v>
      </c>
      <c r="F18" s="2459"/>
      <c r="G18" s="1337">
        <v>1.9</v>
      </c>
      <c r="H18" s="1338">
        <v>-70</v>
      </c>
      <c r="I18" s="1338" t="s">
        <v>8516</v>
      </c>
      <c r="J18" s="1339" t="s">
        <v>2671</v>
      </c>
      <c r="K18" s="1337">
        <v>521</v>
      </c>
      <c r="L18" s="1341">
        <v>536</v>
      </c>
      <c r="P18" s="1336"/>
      <c r="R18" s="1317"/>
      <c r="S18" s="1317"/>
    </row>
    <row r="19" spans="1:19" ht="24">
      <c r="A19" s="2457"/>
      <c r="B19" s="2375"/>
      <c r="C19" s="2462"/>
      <c r="D19" s="1342" t="s">
        <v>4124</v>
      </c>
      <c r="E19" s="1342">
        <v>2.2000000000000001E-3</v>
      </c>
      <c r="F19" s="2459"/>
      <c r="G19" s="1342">
        <v>2</v>
      </c>
      <c r="H19" s="1343">
        <v>-70</v>
      </c>
      <c r="I19" s="1343" t="s">
        <v>8516</v>
      </c>
      <c r="J19" s="1344" t="s">
        <v>2671</v>
      </c>
      <c r="K19" s="1342">
        <v>519</v>
      </c>
      <c r="L19" s="1346">
        <v>532</v>
      </c>
      <c r="P19" s="1336"/>
      <c r="R19" s="1317"/>
      <c r="S19" s="1317"/>
    </row>
    <row r="20" spans="1:19" ht="24">
      <c r="A20" s="2457"/>
      <c r="B20" s="2375"/>
      <c r="C20" s="2462"/>
      <c r="D20" s="1337" t="s">
        <v>4125</v>
      </c>
      <c r="E20" s="1337">
        <v>3.3E-3</v>
      </c>
      <c r="F20" s="2459"/>
      <c r="G20" s="1337">
        <v>3.15</v>
      </c>
      <c r="H20" s="1338">
        <v>-70</v>
      </c>
      <c r="I20" s="1338" t="s">
        <v>4122</v>
      </c>
      <c r="J20" s="1339" t="s">
        <v>2671</v>
      </c>
      <c r="K20" s="1337">
        <v>776</v>
      </c>
      <c r="L20" s="1341">
        <v>798</v>
      </c>
      <c r="P20" s="1336"/>
      <c r="R20" s="1317"/>
      <c r="S20" s="1317"/>
    </row>
    <row r="21" spans="1:19" ht="24" customHeight="1">
      <c r="A21" s="2457"/>
      <c r="B21" s="2375"/>
      <c r="C21" s="2451" t="s">
        <v>4129</v>
      </c>
      <c r="D21" s="1349" t="s">
        <v>4130</v>
      </c>
      <c r="E21" s="1350">
        <v>1.1000000000000001E-3</v>
      </c>
      <c r="F21" s="2459"/>
      <c r="G21" s="1350">
        <v>1</v>
      </c>
      <c r="H21" s="1351">
        <v>-70</v>
      </c>
      <c r="I21" s="1351" t="s">
        <v>8516</v>
      </c>
      <c r="J21" s="1352" t="s">
        <v>2671</v>
      </c>
      <c r="K21" s="1353">
        <v>391</v>
      </c>
      <c r="L21" s="1354">
        <v>403</v>
      </c>
      <c r="P21" s="1336"/>
      <c r="R21" s="1317"/>
      <c r="S21" s="1317"/>
    </row>
    <row r="22" spans="1:19" ht="24">
      <c r="A22" s="2457"/>
      <c r="B22" s="2375"/>
      <c r="C22" s="2451"/>
      <c r="D22" s="1349" t="s">
        <v>4123</v>
      </c>
      <c r="E22" s="1350">
        <v>1.8E-3</v>
      </c>
      <c r="F22" s="2459"/>
      <c r="G22" s="1350">
        <v>1.9</v>
      </c>
      <c r="H22" s="1351">
        <v>-70</v>
      </c>
      <c r="I22" s="1351" t="s">
        <v>8516</v>
      </c>
      <c r="J22" s="1352" t="s">
        <v>2671</v>
      </c>
      <c r="K22" s="1353">
        <v>743</v>
      </c>
      <c r="L22" s="1354">
        <v>765</v>
      </c>
      <c r="P22" s="1336"/>
      <c r="R22" s="1317"/>
      <c r="S22" s="1317"/>
    </row>
    <row r="23" spans="1:19" ht="24">
      <c r="A23" s="2457"/>
      <c r="B23" s="2375"/>
      <c r="C23" s="2451"/>
      <c r="D23" s="1349" t="s">
        <v>4124</v>
      </c>
      <c r="E23" s="1350">
        <v>2.2000000000000001E-3</v>
      </c>
      <c r="F23" s="2459"/>
      <c r="G23" s="1350">
        <v>2</v>
      </c>
      <c r="H23" s="1351">
        <v>-70</v>
      </c>
      <c r="I23" s="1351" t="s">
        <v>8516</v>
      </c>
      <c r="J23" s="1352" t="s">
        <v>2671</v>
      </c>
      <c r="K23" s="1353">
        <v>0</v>
      </c>
      <c r="L23" s="1354">
        <v>0</v>
      </c>
      <c r="P23" s="1336"/>
      <c r="R23" s="1317"/>
      <c r="S23" s="1317"/>
    </row>
    <row r="24" spans="1:19" ht="24">
      <c r="A24" s="2457"/>
      <c r="B24" s="2375"/>
      <c r="C24" s="2451"/>
      <c r="D24" s="1349" t="s">
        <v>4125</v>
      </c>
      <c r="E24" s="1350">
        <v>3.3E-3</v>
      </c>
      <c r="F24" s="2459"/>
      <c r="G24" s="1350">
        <v>3.15</v>
      </c>
      <c r="H24" s="1351">
        <v>-70</v>
      </c>
      <c r="I24" s="1351" t="s">
        <v>8516</v>
      </c>
      <c r="J24" s="1352" t="s">
        <v>2671</v>
      </c>
      <c r="K24" s="1353">
        <v>1108</v>
      </c>
      <c r="L24" s="1354">
        <v>1141</v>
      </c>
      <c r="P24" s="1336"/>
      <c r="R24" s="1317"/>
      <c r="S24" s="1317"/>
    </row>
    <row r="25" spans="1:19" ht="24" customHeight="1">
      <c r="A25" s="2457"/>
      <c r="B25" s="2375"/>
      <c r="C25" s="2462" t="s">
        <v>1642</v>
      </c>
      <c r="D25" s="1337" t="s">
        <v>4131</v>
      </c>
      <c r="E25" s="1347">
        <v>2.3E-3</v>
      </c>
      <c r="F25" s="2459"/>
      <c r="G25" s="1347">
        <v>2</v>
      </c>
      <c r="H25" s="1338">
        <v>-70</v>
      </c>
      <c r="I25" s="1338" t="s">
        <v>4122</v>
      </c>
      <c r="J25" s="1348" t="s">
        <v>2671</v>
      </c>
      <c r="K25" s="1355">
        <v>391</v>
      </c>
      <c r="L25" s="1356">
        <v>403</v>
      </c>
      <c r="P25" s="1336"/>
      <c r="R25" s="1317"/>
      <c r="S25" s="1317"/>
    </row>
    <row r="26" spans="1:19" ht="24">
      <c r="A26" s="2457"/>
      <c r="B26" s="2375"/>
      <c r="C26" s="2462"/>
      <c r="D26" s="1337" t="s">
        <v>4132</v>
      </c>
      <c r="E26" s="1337">
        <v>2.3999999999999998E-3</v>
      </c>
      <c r="F26" s="2459"/>
      <c r="G26" s="1337">
        <v>2.65</v>
      </c>
      <c r="H26" s="1338">
        <v>-70</v>
      </c>
      <c r="I26" s="1338" t="s">
        <v>4122</v>
      </c>
      <c r="J26" s="1339" t="s">
        <v>2671</v>
      </c>
      <c r="K26" s="1340">
        <v>519</v>
      </c>
      <c r="L26" s="1341">
        <v>533</v>
      </c>
      <c r="P26" s="1336"/>
      <c r="R26" s="1317"/>
      <c r="S26" s="1317"/>
    </row>
    <row r="27" spans="1:19" ht="24">
      <c r="A27" s="2457"/>
      <c r="B27" s="2375"/>
      <c r="C27" s="2462"/>
      <c r="D27" s="1337" t="s">
        <v>4133</v>
      </c>
      <c r="E27" s="1337">
        <v>2.0999999999999999E-3</v>
      </c>
      <c r="F27" s="2459"/>
      <c r="G27" s="1337">
        <v>2</v>
      </c>
      <c r="H27" s="1338">
        <v>-70</v>
      </c>
      <c r="I27" s="1338" t="s">
        <v>4122</v>
      </c>
      <c r="J27" s="1339" t="s">
        <v>2671</v>
      </c>
      <c r="K27" s="1340">
        <v>391</v>
      </c>
      <c r="L27" s="1341">
        <v>403</v>
      </c>
      <c r="P27" s="1336"/>
      <c r="R27" s="1317"/>
      <c r="S27" s="1317"/>
    </row>
    <row r="28" spans="1:19" ht="24">
      <c r="A28" s="2457"/>
      <c r="B28" s="2375"/>
      <c r="C28" s="2462"/>
      <c r="D28" s="1337" t="s">
        <v>4134</v>
      </c>
      <c r="E28" s="1337">
        <v>2.8E-3</v>
      </c>
      <c r="F28" s="2459"/>
      <c r="G28" s="1337">
        <v>2.6</v>
      </c>
      <c r="H28" s="1338">
        <v>-70</v>
      </c>
      <c r="I28" s="1338" t="s">
        <v>4122</v>
      </c>
      <c r="J28" s="1339" t="s">
        <v>2671</v>
      </c>
      <c r="K28" s="1340">
        <v>508</v>
      </c>
      <c r="L28" s="1341">
        <v>523</v>
      </c>
      <c r="P28" s="1336"/>
      <c r="R28" s="1317"/>
      <c r="S28" s="1317"/>
    </row>
    <row r="29" spans="1:19" ht="24">
      <c r="A29" s="2457"/>
      <c r="B29" s="2375"/>
      <c r="C29" s="2462"/>
      <c r="D29" s="1337" t="s">
        <v>4135</v>
      </c>
      <c r="E29" s="1337">
        <v>2.3E-3</v>
      </c>
      <c r="F29" s="2459"/>
      <c r="G29" s="1337">
        <v>2.2000000000000002</v>
      </c>
      <c r="H29" s="1338">
        <v>-70</v>
      </c>
      <c r="I29" s="1338" t="s">
        <v>4122</v>
      </c>
      <c r="J29" s="1339" t="s">
        <v>2671</v>
      </c>
      <c r="K29" s="1340">
        <v>431</v>
      </c>
      <c r="L29" s="1341">
        <v>443</v>
      </c>
      <c r="P29" s="1336"/>
      <c r="R29" s="1317"/>
      <c r="S29" s="1317"/>
    </row>
    <row r="30" spans="1:19" ht="24">
      <c r="A30" s="2457"/>
      <c r="B30" s="2375"/>
      <c r="C30" s="2462"/>
      <c r="D30" s="1337" t="s">
        <v>4136</v>
      </c>
      <c r="E30" s="1337">
        <v>2.5000000000000001E-3</v>
      </c>
      <c r="F30" s="2459"/>
      <c r="G30" s="1337">
        <v>2.4</v>
      </c>
      <c r="H30" s="1338">
        <v>-70</v>
      </c>
      <c r="I30" s="1338" t="s">
        <v>4122</v>
      </c>
      <c r="J30" s="1339" t="s">
        <v>2671</v>
      </c>
      <c r="K30" s="1340">
        <v>470</v>
      </c>
      <c r="L30" s="1341">
        <v>483</v>
      </c>
      <c r="P30" s="1336"/>
      <c r="R30" s="1317"/>
      <c r="S30" s="1317"/>
    </row>
    <row r="31" spans="1:19" ht="22.9" customHeight="1">
      <c r="A31" s="2457"/>
      <c r="B31" s="2375"/>
      <c r="C31" s="2462"/>
      <c r="D31" s="1337" t="s">
        <v>4137</v>
      </c>
      <c r="E31" s="1337">
        <v>3.2000000000000002E-3</v>
      </c>
      <c r="F31" s="2459"/>
      <c r="G31" s="1337">
        <v>3</v>
      </c>
      <c r="H31" s="1338">
        <v>-70</v>
      </c>
      <c r="I31" s="1338" t="s">
        <v>4122</v>
      </c>
      <c r="J31" s="1339" t="s">
        <v>2671</v>
      </c>
      <c r="K31" s="1340">
        <v>587</v>
      </c>
      <c r="L31" s="1341">
        <v>604</v>
      </c>
      <c r="P31" s="1336"/>
      <c r="R31" s="1317"/>
      <c r="S31" s="1317"/>
    </row>
    <row r="32" spans="1:19" ht="22.9" customHeight="1">
      <c r="A32" s="2457"/>
      <c r="B32" s="2375"/>
      <c r="C32" s="2462"/>
      <c r="D32" s="1337" t="s">
        <v>4138</v>
      </c>
      <c r="E32" s="1337">
        <v>4.1999999999999997E-3</v>
      </c>
      <c r="F32" s="2459"/>
      <c r="G32" s="1337">
        <v>4</v>
      </c>
      <c r="H32" s="1338">
        <v>-70</v>
      </c>
      <c r="I32" s="1338" t="s">
        <v>4122</v>
      </c>
      <c r="J32" s="1339" t="s">
        <v>2671</v>
      </c>
      <c r="K32" s="1340">
        <v>704</v>
      </c>
      <c r="L32" s="1341">
        <v>725</v>
      </c>
      <c r="P32" s="1336"/>
      <c r="R32" s="1317"/>
      <c r="S32" s="1317"/>
    </row>
    <row r="33" spans="1:19" ht="22.9" customHeight="1">
      <c r="A33" s="2457"/>
      <c r="B33" s="2375"/>
      <c r="C33" s="2462"/>
      <c r="D33" s="1337" t="s">
        <v>4139</v>
      </c>
      <c r="E33" s="1337">
        <v>4.1000000000000003E-3</v>
      </c>
      <c r="F33" s="2459"/>
      <c r="G33" s="1337">
        <v>3.75</v>
      </c>
      <c r="H33" s="1338">
        <v>-70</v>
      </c>
      <c r="I33" s="1338" t="s">
        <v>4122</v>
      </c>
      <c r="J33" s="1339" t="s">
        <v>2671</v>
      </c>
      <c r="K33" s="1340">
        <v>660</v>
      </c>
      <c r="L33" s="1341">
        <v>680</v>
      </c>
      <c r="P33" s="1336"/>
      <c r="R33" s="1317"/>
      <c r="S33" s="1317"/>
    </row>
    <row r="34" spans="1:19" ht="22.9" customHeight="1">
      <c r="A34" s="2457"/>
      <c r="B34" s="2375"/>
      <c r="C34" s="2462"/>
      <c r="D34" s="1337" t="s">
        <v>4140</v>
      </c>
      <c r="E34" s="1337">
        <v>5.4000000000000003E-3</v>
      </c>
      <c r="F34" s="2459"/>
      <c r="G34" s="1337">
        <v>4.9000000000000004</v>
      </c>
      <c r="H34" s="1338">
        <v>-70</v>
      </c>
      <c r="I34" s="1338" t="s">
        <v>4122</v>
      </c>
      <c r="J34" s="1339" t="s">
        <v>2671</v>
      </c>
      <c r="K34" s="1340">
        <v>880</v>
      </c>
      <c r="L34" s="1341">
        <v>906</v>
      </c>
      <c r="P34" s="1336"/>
      <c r="R34" s="1317"/>
      <c r="S34" s="1317"/>
    </row>
    <row r="35" spans="1:19" ht="22.9" customHeight="1">
      <c r="A35" s="2457"/>
      <c r="B35" s="2375"/>
      <c r="C35" s="2462"/>
      <c r="D35" s="1357" t="s">
        <v>4141</v>
      </c>
      <c r="E35" s="1357">
        <v>6.6E-3</v>
      </c>
      <c r="F35" s="2459"/>
      <c r="G35" s="1357">
        <v>6.1</v>
      </c>
      <c r="H35" s="1358">
        <v>-70</v>
      </c>
      <c r="I35" s="1358" t="s">
        <v>8516</v>
      </c>
      <c r="J35" s="1359" t="s">
        <v>2671</v>
      </c>
      <c r="K35" s="1360">
        <v>953</v>
      </c>
      <c r="L35" s="1361">
        <v>977</v>
      </c>
      <c r="P35" s="1336"/>
      <c r="R35" s="1317"/>
      <c r="S35" s="1317"/>
    </row>
    <row r="36" spans="1:19" ht="22.9" customHeight="1">
      <c r="A36" s="2457"/>
      <c r="B36" s="2375"/>
      <c r="C36" s="2462"/>
      <c r="D36" s="1357" t="s">
        <v>4142</v>
      </c>
      <c r="E36" s="1357">
        <v>6.3E-3</v>
      </c>
      <c r="F36" s="2459"/>
      <c r="G36" s="1357">
        <v>5</v>
      </c>
      <c r="H36" s="1358">
        <v>-70</v>
      </c>
      <c r="I36" s="1358" t="s">
        <v>8516</v>
      </c>
      <c r="J36" s="1359" t="s">
        <v>2671</v>
      </c>
      <c r="K36" s="1360">
        <v>880</v>
      </c>
      <c r="L36" s="1361">
        <v>903</v>
      </c>
      <c r="P36" s="1336"/>
      <c r="R36" s="1317"/>
      <c r="S36" s="1317"/>
    </row>
    <row r="37" spans="1:19" ht="22.9" customHeight="1">
      <c r="A37" s="2457"/>
      <c r="B37" s="2375"/>
      <c r="C37" s="2462"/>
      <c r="D37" s="1337" t="s">
        <v>4143</v>
      </c>
      <c r="E37" s="1337">
        <v>5.4000000000000003E-3</v>
      </c>
      <c r="F37" s="2459"/>
      <c r="G37" s="1337">
        <v>4.6500000000000004</v>
      </c>
      <c r="H37" s="1338">
        <v>-70</v>
      </c>
      <c r="I37" s="1338" t="s">
        <v>4122</v>
      </c>
      <c r="J37" s="1339" t="s">
        <v>2671</v>
      </c>
      <c r="K37" s="1340">
        <v>818</v>
      </c>
      <c r="L37" s="1341">
        <v>842</v>
      </c>
      <c r="P37" s="1336"/>
      <c r="R37" s="1317"/>
      <c r="S37" s="1317"/>
    </row>
    <row r="38" spans="1:19" ht="22.9" customHeight="1">
      <c r="A38" s="2457"/>
      <c r="B38" s="2375"/>
      <c r="C38" s="2462"/>
      <c r="D38" s="1337" t="s">
        <v>4144</v>
      </c>
      <c r="E38" s="1337">
        <v>7.1999999999999998E-3</v>
      </c>
      <c r="F38" s="2459"/>
      <c r="G38" s="1337">
        <v>6.35</v>
      </c>
      <c r="H38" s="1338">
        <v>-70</v>
      </c>
      <c r="I38" s="1338" t="s">
        <v>4122</v>
      </c>
      <c r="J38" s="1339" t="s">
        <v>2671</v>
      </c>
      <c r="K38" s="1340">
        <v>993</v>
      </c>
      <c r="L38" s="1341">
        <v>1022</v>
      </c>
      <c r="P38" s="1336"/>
      <c r="R38" s="1317"/>
      <c r="S38" s="1317"/>
    </row>
    <row r="39" spans="1:19" ht="22.9" customHeight="1">
      <c r="A39" s="2457"/>
      <c r="B39" s="2375"/>
      <c r="C39" s="2462"/>
      <c r="D39" s="1337" t="s">
        <v>4145</v>
      </c>
      <c r="E39" s="1337">
        <v>7.7000000000000002E-3</v>
      </c>
      <c r="F39" s="2459"/>
      <c r="G39" s="1337">
        <v>6.67</v>
      </c>
      <c r="H39" s="1338">
        <v>-70</v>
      </c>
      <c r="I39" s="1338" t="s">
        <v>4122</v>
      </c>
      <c r="J39" s="1339" t="s">
        <v>2671</v>
      </c>
      <c r="K39" s="1340">
        <v>1043</v>
      </c>
      <c r="L39" s="1341">
        <v>1074</v>
      </c>
      <c r="P39" s="1336"/>
      <c r="R39" s="1317"/>
      <c r="S39" s="1317"/>
    </row>
    <row r="40" spans="1:19" ht="22.9" customHeight="1">
      <c r="A40" s="2457"/>
      <c r="B40" s="2375"/>
      <c r="C40" s="2462"/>
      <c r="D40" s="1337" t="s">
        <v>4146</v>
      </c>
      <c r="E40" s="1337">
        <v>8.3999999999999995E-3</v>
      </c>
      <c r="F40" s="2459"/>
      <c r="G40" s="1337">
        <v>7.5</v>
      </c>
      <c r="H40" s="1338">
        <v>-70</v>
      </c>
      <c r="I40" s="1338" t="s">
        <v>4122</v>
      </c>
      <c r="J40" s="1339" t="s">
        <v>2671</v>
      </c>
      <c r="K40" s="1340">
        <v>1173</v>
      </c>
      <c r="L40" s="1341">
        <v>1208</v>
      </c>
      <c r="P40" s="1336"/>
      <c r="R40" s="1317"/>
      <c r="S40" s="1317"/>
    </row>
    <row r="41" spans="1:19" ht="22.9" customHeight="1">
      <c r="A41" s="2457"/>
      <c r="B41" s="2375"/>
      <c r="C41" s="2462"/>
      <c r="D41" s="1337" t="s">
        <v>8465</v>
      </c>
      <c r="E41" s="1337">
        <v>8.0999999999999996E-3</v>
      </c>
      <c r="F41" s="2459"/>
      <c r="G41" s="1337">
        <v>7.3</v>
      </c>
      <c r="H41" s="1338">
        <v>-70</v>
      </c>
      <c r="I41" s="1338" t="s">
        <v>4122</v>
      </c>
      <c r="J41" s="1339" t="s">
        <v>2671</v>
      </c>
      <c r="K41" s="1340">
        <v>1142</v>
      </c>
      <c r="L41" s="1341">
        <v>1175</v>
      </c>
      <c r="P41" s="1336"/>
      <c r="R41" s="1317"/>
      <c r="S41" s="1317"/>
    </row>
    <row r="42" spans="1:19" ht="22.9" customHeight="1">
      <c r="A42" s="2457"/>
      <c r="B42" s="2375"/>
      <c r="C42" s="2461" t="s">
        <v>4095</v>
      </c>
      <c r="D42" s="1337" t="s">
        <v>4131</v>
      </c>
      <c r="E42" s="1337">
        <v>2.3E-3</v>
      </c>
      <c r="F42" s="2459"/>
      <c r="G42" s="1337">
        <v>2</v>
      </c>
      <c r="H42" s="1338">
        <v>-70</v>
      </c>
      <c r="I42" s="1338" t="s">
        <v>8516</v>
      </c>
      <c r="J42" s="1339" t="s">
        <v>2671</v>
      </c>
      <c r="K42" s="1340">
        <v>470</v>
      </c>
      <c r="L42" s="1341">
        <v>483</v>
      </c>
      <c r="P42" s="1336"/>
      <c r="R42" s="1317"/>
      <c r="S42" s="1317"/>
    </row>
    <row r="43" spans="1:19" ht="22.9" customHeight="1">
      <c r="A43" s="2457"/>
      <c r="B43" s="2375"/>
      <c r="C43" s="2461"/>
      <c r="D43" s="1337" t="s">
        <v>4132</v>
      </c>
      <c r="E43" s="1337">
        <v>2.3999999999999998E-3</v>
      </c>
      <c r="F43" s="2459"/>
      <c r="G43" s="1337">
        <v>2.4</v>
      </c>
      <c r="H43" s="1338">
        <v>-70</v>
      </c>
      <c r="I43" s="1338" t="s">
        <v>8516</v>
      </c>
      <c r="J43" s="1339" t="s">
        <v>2671</v>
      </c>
      <c r="K43" s="1340">
        <v>622</v>
      </c>
      <c r="L43" s="1341">
        <v>640</v>
      </c>
      <c r="P43" s="1336"/>
      <c r="R43" s="1317"/>
      <c r="S43" s="1317"/>
    </row>
    <row r="44" spans="1:19" ht="22.9" customHeight="1">
      <c r="A44" s="2457"/>
      <c r="B44" s="2375"/>
      <c r="C44" s="2461"/>
      <c r="D44" s="1337" t="s">
        <v>4133</v>
      </c>
      <c r="E44" s="1337">
        <v>2.0999999999999999E-3</v>
      </c>
      <c r="F44" s="2459"/>
      <c r="G44" s="1337">
        <v>2</v>
      </c>
      <c r="H44" s="1338">
        <v>-70</v>
      </c>
      <c r="I44" s="1338" t="s">
        <v>8516</v>
      </c>
      <c r="J44" s="1339" t="s">
        <v>2671</v>
      </c>
      <c r="K44" s="1340">
        <v>470</v>
      </c>
      <c r="L44" s="1341">
        <v>483</v>
      </c>
      <c r="P44" s="1336"/>
      <c r="R44" s="1317"/>
      <c r="S44" s="1317"/>
    </row>
    <row r="45" spans="1:19" ht="22.9" customHeight="1">
      <c r="A45" s="2457"/>
      <c r="B45" s="2375"/>
      <c r="C45" s="2461"/>
      <c r="D45" s="1337" t="s">
        <v>4134</v>
      </c>
      <c r="E45" s="1337">
        <v>2.8E-3</v>
      </c>
      <c r="F45" s="2459"/>
      <c r="G45" s="1337">
        <v>2.6</v>
      </c>
      <c r="H45" s="1338">
        <v>-70</v>
      </c>
      <c r="I45" s="1338" t="s">
        <v>8516</v>
      </c>
      <c r="J45" s="1339" t="s">
        <v>2671</v>
      </c>
      <c r="K45" s="1340">
        <v>611</v>
      </c>
      <c r="L45" s="1341">
        <v>629</v>
      </c>
      <c r="P45" s="1336"/>
      <c r="R45" s="1317"/>
      <c r="S45" s="1317"/>
    </row>
    <row r="46" spans="1:19" ht="22.9" customHeight="1">
      <c r="A46" s="2457"/>
      <c r="B46" s="2375"/>
      <c r="C46" s="2461"/>
      <c r="D46" s="1337" t="s">
        <v>4135</v>
      </c>
      <c r="E46" s="1337">
        <v>2.3E-3</v>
      </c>
      <c r="F46" s="2459"/>
      <c r="G46" s="1337">
        <v>2.2000000000000002</v>
      </c>
      <c r="H46" s="1338">
        <v>-70</v>
      </c>
      <c r="I46" s="1338" t="s">
        <v>8516</v>
      </c>
      <c r="J46" s="1339" t="s">
        <v>2671</v>
      </c>
      <c r="K46" s="1340">
        <v>516</v>
      </c>
      <c r="L46" s="1341">
        <v>531</v>
      </c>
      <c r="P46" s="1336"/>
      <c r="R46" s="1317"/>
      <c r="S46" s="1317"/>
    </row>
    <row r="47" spans="1:19" ht="22.9" customHeight="1">
      <c r="A47" s="2457"/>
      <c r="B47" s="2375"/>
      <c r="C47" s="2461"/>
      <c r="D47" s="1337" t="s">
        <v>4136</v>
      </c>
      <c r="E47" s="1337">
        <v>2.5000000000000001E-3</v>
      </c>
      <c r="F47" s="2459"/>
      <c r="G47" s="1337">
        <v>2.4</v>
      </c>
      <c r="H47" s="1338">
        <v>-70</v>
      </c>
      <c r="I47" s="1338" t="s">
        <v>8516</v>
      </c>
      <c r="J47" s="1339" t="s">
        <v>2671</v>
      </c>
      <c r="K47" s="1340">
        <v>563</v>
      </c>
      <c r="L47" s="1341">
        <v>579</v>
      </c>
      <c r="P47" s="1336"/>
      <c r="R47" s="1317"/>
      <c r="S47" s="1317"/>
    </row>
    <row r="48" spans="1:19" ht="22.9" customHeight="1">
      <c r="A48" s="2457"/>
      <c r="B48" s="2375"/>
      <c r="C48" s="2461"/>
      <c r="D48" s="1337" t="s">
        <v>4137</v>
      </c>
      <c r="E48" s="1337">
        <v>3.2000000000000002E-3</v>
      </c>
      <c r="F48" s="2459"/>
      <c r="G48" s="1337">
        <v>3</v>
      </c>
      <c r="H48" s="1338">
        <v>-70</v>
      </c>
      <c r="I48" s="1338" t="s">
        <v>8516</v>
      </c>
      <c r="J48" s="1339" t="s">
        <v>2671</v>
      </c>
      <c r="K48" s="1340">
        <v>704</v>
      </c>
      <c r="L48" s="1341">
        <v>725</v>
      </c>
      <c r="P48" s="1336"/>
      <c r="R48" s="1317"/>
      <c r="S48" s="1317"/>
    </row>
    <row r="49" spans="1:19" ht="22.9" customHeight="1">
      <c r="A49" s="2457"/>
      <c r="B49" s="2375"/>
      <c r="C49" s="2461"/>
      <c r="D49" s="1337" t="s">
        <v>4138</v>
      </c>
      <c r="E49" s="1337">
        <v>4.1999999999999997E-3</v>
      </c>
      <c r="F49" s="2459"/>
      <c r="G49" s="1337">
        <v>4</v>
      </c>
      <c r="H49" s="1338">
        <v>-70</v>
      </c>
      <c r="I49" s="1338" t="s">
        <v>8516</v>
      </c>
      <c r="J49" s="1339" t="s">
        <v>2671</v>
      </c>
      <c r="K49" s="1340">
        <v>845</v>
      </c>
      <c r="L49" s="1341">
        <v>870</v>
      </c>
      <c r="P49" s="1336"/>
      <c r="R49" s="1317"/>
      <c r="S49" s="1317"/>
    </row>
    <row r="50" spans="1:19" ht="22.9" customHeight="1">
      <c r="A50" s="2457"/>
      <c r="B50" s="2375"/>
      <c r="C50" s="2461"/>
      <c r="D50" s="1337" t="s">
        <v>4139</v>
      </c>
      <c r="E50" s="1337">
        <v>4.1000000000000003E-3</v>
      </c>
      <c r="F50" s="2459"/>
      <c r="G50" s="1337">
        <v>3.75</v>
      </c>
      <c r="H50" s="1338">
        <v>-70</v>
      </c>
      <c r="I50" s="1338" t="s">
        <v>8516</v>
      </c>
      <c r="J50" s="1339" t="s">
        <v>2671</v>
      </c>
      <c r="K50" s="1340">
        <v>793</v>
      </c>
      <c r="L50" s="1341">
        <v>815</v>
      </c>
      <c r="P50" s="1336"/>
      <c r="R50" s="1317"/>
      <c r="S50" s="1317"/>
    </row>
    <row r="51" spans="1:19" ht="22.9" customHeight="1">
      <c r="A51" s="2457"/>
      <c r="B51" s="2375"/>
      <c r="C51" s="2461"/>
      <c r="D51" s="1337" t="s">
        <v>4140</v>
      </c>
      <c r="E51" s="1337">
        <v>5.4000000000000003E-3</v>
      </c>
      <c r="F51" s="2459"/>
      <c r="G51" s="1337">
        <v>4.9000000000000004</v>
      </c>
      <c r="H51" s="1338">
        <v>-70</v>
      </c>
      <c r="I51" s="1338" t="s">
        <v>8516</v>
      </c>
      <c r="J51" s="1339" t="s">
        <v>2671</v>
      </c>
      <c r="K51" s="1340">
        <v>1056</v>
      </c>
      <c r="L51" s="1341">
        <v>1087</v>
      </c>
      <c r="P51" s="1336"/>
      <c r="R51" s="1317"/>
      <c r="S51" s="1317"/>
    </row>
    <row r="52" spans="1:19" ht="22.9" customHeight="1">
      <c r="A52" s="2457"/>
      <c r="B52" s="2375"/>
      <c r="C52" s="2461"/>
      <c r="D52" s="1357" t="s">
        <v>4141</v>
      </c>
      <c r="E52" s="1357">
        <v>6.6E-3</v>
      </c>
      <c r="F52" s="2459"/>
      <c r="G52" s="1357">
        <v>6.1</v>
      </c>
      <c r="H52" s="1358">
        <v>-70</v>
      </c>
      <c r="I52" s="1358" t="s">
        <v>8516</v>
      </c>
      <c r="J52" s="1359" t="s">
        <v>2671</v>
      </c>
      <c r="K52" s="1360">
        <v>938</v>
      </c>
      <c r="L52" s="1361">
        <v>962</v>
      </c>
      <c r="P52" s="1336"/>
      <c r="R52" s="1317"/>
      <c r="S52" s="1317"/>
    </row>
    <row r="53" spans="1:19" ht="22.9" customHeight="1">
      <c r="A53" s="2457"/>
      <c r="B53" s="2375"/>
      <c r="C53" s="2461"/>
      <c r="D53" s="1357" t="s">
        <v>4142</v>
      </c>
      <c r="E53" s="1357">
        <v>6.3E-3</v>
      </c>
      <c r="F53" s="2459"/>
      <c r="G53" s="1357">
        <v>5</v>
      </c>
      <c r="H53" s="1358">
        <v>-70</v>
      </c>
      <c r="I53" s="1358" t="s">
        <v>8516</v>
      </c>
      <c r="J53" s="1359" t="s">
        <v>2671</v>
      </c>
      <c r="K53" s="1360">
        <v>1056</v>
      </c>
      <c r="L53" s="1361">
        <v>1083</v>
      </c>
      <c r="P53" s="1336"/>
      <c r="R53" s="1317"/>
      <c r="S53" s="1317"/>
    </row>
    <row r="54" spans="1:19" ht="22.9" customHeight="1">
      <c r="A54" s="2457"/>
      <c r="B54" s="2375"/>
      <c r="C54" s="2461"/>
      <c r="D54" s="1337" t="s">
        <v>4143</v>
      </c>
      <c r="E54" s="1337">
        <v>5.4000000000000003E-3</v>
      </c>
      <c r="F54" s="2459"/>
      <c r="G54" s="1337">
        <v>4.6500000000000004</v>
      </c>
      <c r="H54" s="1338">
        <v>-70</v>
      </c>
      <c r="I54" s="1338" t="s">
        <v>4122</v>
      </c>
      <c r="J54" s="1339" t="s">
        <v>2671</v>
      </c>
      <c r="K54" s="1340">
        <v>982</v>
      </c>
      <c r="L54" s="1341">
        <v>1011</v>
      </c>
      <c r="P54" s="1336"/>
      <c r="R54" s="1317"/>
      <c r="S54" s="1317"/>
    </row>
    <row r="55" spans="1:19" ht="22.9" customHeight="1">
      <c r="A55" s="2457"/>
      <c r="B55" s="2375"/>
      <c r="C55" s="2461"/>
      <c r="D55" s="1337" t="s">
        <v>4144</v>
      </c>
      <c r="E55" s="1337">
        <v>7.1999999999999998E-3</v>
      </c>
      <c r="F55" s="2459"/>
      <c r="G55" s="1337">
        <v>6.35</v>
      </c>
      <c r="H55" s="1338">
        <v>-70</v>
      </c>
      <c r="I55" s="1338" t="s">
        <v>4122</v>
      </c>
      <c r="J55" s="1339" t="s">
        <v>2671</v>
      </c>
      <c r="K55" s="1340">
        <v>1192</v>
      </c>
      <c r="L55" s="1341">
        <v>1227</v>
      </c>
      <c r="P55" s="1336"/>
      <c r="R55" s="1317"/>
      <c r="S55" s="1317"/>
    </row>
    <row r="56" spans="1:19" ht="22.9" customHeight="1">
      <c r="A56" s="2457"/>
      <c r="B56" s="2375"/>
      <c r="C56" s="2461"/>
      <c r="D56" s="1337" t="s">
        <v>4145</v>
      </c>
      <c r="E56" s="1337">
        <v>7.7000000000000002E-3</v>
      </c>
      <c r="F56" s="2459"/>
      <c r="G56" s="1337">
        <v>6.67</v>
      </c>
      <c r="H56" s="1338">
        <v>-70</v>
      </c>
      <c r="I56" s="1338" t="s">
        <v>4122</v>
      </c>
      <c r="J56" s="1339" t="s">
        <v>2671</v>
      </c>
      <c r="K56" s="1340">
        <v>1252</v>
      </c>
      <c r="L56" s="1341">
        <v>1289</v>
      </c>
      <c r="P56" s="1336"/>
      <c r="R56" s="1317"/>
      <c r="S56" s="1317"/>
    </row>
    <row r="57" spans="1:19" ht="22.9" customHeight="1">
      <c r="A57" s="2457"/>
      <c r="B57" s="2375"/>
      <c r="C57" s="2461"/>
      <c r="D57" s="1337" t="s">
        <v>4146</v>
      </c>
      <c r="E57" s="1337">
        <v>8.3999999999999995E-3</v>
      </c>
      <c r="F57" s="2459"/>
      <c r="G57" s="1337">
        <v>7.5</v>
      </c>
      <c r="H57" s="1338">
        <v>-70</v>
      </c>
      <c r="I57" s="1338" t="s">
        <v>4122</v>
      </c>
      <c r="J57" s="1339" t="s">
        <v>2671</v>
      </c>
      <c r="K57" s="1340">
        <v>1408</v>
      </c>
      <c r="L57" s="1341">
        <v>1449</v>
      </c>
      <c r="P57" s="1336"/>
      <c r="R57" s="1317"/>
      <c r="S57" s="1317"/>
    </row>
    <row r="58" spans="1:19" ht="22.9" customHeight="1">
      <c r="A58" s="2457"/>
      <c r="B58" s="2375"/>
      <c r="C58" s="2461"/>
      <c r="D58" s="1337" t="s">
        <v>8465</v>
      </c>
      <c r="E58" s="1337">
        <v>8.0999999999999996E-3</v>
      </c>
      <c r="F58" s="2459"/>
      <c r="G58" s="1337">
        <v>7.3</v>
      </c>
      <c r="H58" s="1338">
        <v>-70</v>
      </c>
      <c r="I58" s="1338" t="s">
        <v>4122</v>
      </c>
      <c r="J58" s="1339" t="s">
        <v>2671</v>
      </c>
      <c r="K58" s="1340">
        <v>1369</v>
      </c>
      <c r="L58" s="1341">
        <v>1410</v>
      </c>
      <c r="P58" s="1336"/>
      <c r="R58" s="1317"/>
      <c r="S58" s="1317"/>
    </row>
    <row r="59" spans="1:19" ht="22.9" customHeight="1">
      <c r="A59" s="1362"/>
      <c r="B59" s="1363"/>
      <c r="C59" s="2462" t="s">
        <v>4128</v>
      </c>
      <c r="D59" s="1337" t="s">
        <v>4131</v>
      </c>
      <c r="E59" s="1337">
        <v>2.3E-3</v>
      </c>
      <c r="F59" s="2459"/>
      <c r="G59" s="1337">
        <v>2</v>
      </c>
      <c r="H59" s="1338">
        <v>-70</v>
      </c>
      <c r="I59" s="1338" t="s">
        <v>8516</v>
      </c>
      <c r="J59" s="1339" t="s">
        <v>2671</v>
      </c>
      <c r="K59" s="1340">
        <v>548</v>
      </c>
      <c r="L59" s="1341">
        <v>564</v>
      </c>
      <c r="P59" s="1336"/>
      <c r="R59" s="1317"/>
      <c r="S59" s="1317"/>
    </row>
    <row r="60" spans="1:19" ht="22.9" customHeight="1">
      <c r="A60" s="1362"/>
      <c r="B60" s="1363"/>
      <c r="C60" s="2462"/>
      <c r="D60" s="1337" t="s">
        <v>4132</v>
      </c>
      <c r="E60" s="1337">
        <v>2.3999999999999998E-3</v>
      </c>
      <c r="F60" s="2459"/>
      <c r="G60" s="1337">
        <v>2.4</v>
      </c>
      <c r="H60" s="1338">
        <v>-70</v>
      </c>
      <c r="I60" s="1338" t="s">
        <v>8516</v>
      </c>
      <c r="J60" s="1339" t="s">
        <v>2671</v>
      </c>
      <c r="K60" s="1340">
        <v>726</v>
      </c>
      <c r="L60" s="1341">
        <v>747</v>
      </c>
      <c r="P60" s="1336"/>
      <c r="R60" s="1317"/>
      <c r="S60" s="1317"/>
    </row>
    <row r="61" spans="1:19" ht="22.9" customHeight="1">
      <c r="A61" s="1362"/>
      <c r="B61" s="1363"/>
      <c r="C61" s="2462"/>
      <c r="D61" s="1337" t="s">
        <v>4133</v>
      </c>
      <c r="E61" s="1337">
        <v>2.0999999999999999E-3</v>
      </c>
      <c r="F61" s="2459"/>
      <c r="G61" s="1337">
        <v>2</v>
      </c>
      <c r="H61" s="1338">
        <v>-70</v>
      </c>
      <c r="I61" s="1338" t="s">
        <v>8516</v>
      </c>
      <c r="J61" s="1339" t="s">
        <v>2671</v>
      </c>
      <c r="K61" s="1340">
        <v>548</v>
      </c>
      <c r="L61" s="1341">
        <v>564</v>
      </c>
      <c r="P61" s="1336"/>
      <c r="R61" s="1317"/>
      <c r="S61" s="1317"/>
    </row>
    <row r="62" spans="1:19" ht="22.9" customHeight="1">
      <c r="A62" s="1362"/>
      <c r="B62" s="1363"/>
      <c r="C62" s="2462"/>
      <c r="D62" s="1337" t="s">
        <v>4134</v>
      </c>
      <c r="E62" s="1337">
        <v>2.8E-3</v>
      </c>
      <c r="F62" s="2459"/>
      <c r="G62" s="1337">
        <v>2.6</v>
      </c>
      <c r="H62" s="1338">
        <v>-70</v>
      </c>
      <c r="I62" s="1338" t="s">
        <v>8516</v>
      </c>
      <c r="J62" s="1339" t="s">
        <v>2671</v>
      </c>
      <c r="K62" s="1340">
        <v>712</v>
      </c>
      <c r="L62" s="1341">
        <v>733</v>
      </c>
      <c r="P62" s="1336"/>
      <c r="R62" s="1317"/>
      <c r="S62" s="1317"/>
    </row>
    <row r="63" spans="1:19" ht="22.9" customHeight="1">
      <c r="A63" s="1362"/>
      <c r="B63" s="1363"/>
      <c r="C63" s="2462"/>
      <c r="D63" s="1337" t="s">
        <v>4135</v>
      </c>
      <c r="E63" s="1337">
        <v>2.3E-3</v>
      </c>
      <c r="F63" s="2459"/>
      <c r="G63" s="1337">
        <v>2.2000000000000002</v>
      </c>
      <c r="H63" s="1338">
        <v>-70</v>
      </c>
      <c r="I63" s="1338" t="s">
        <v>8516</v>
      </c>
      <c r="J63" s="1339" t="s">
        <v>2671</v>
      </c>
      <c r="K63" s="1340">
        <v>602</v>
      </c>
      <c r="L63" s="1341">
        <v>620</v>
      </c>
      <c r="P63" s="1336"/>
      <c r="R63" s="1317"/>
      <c r="S63" s="1317"/>
    </row>
    <row r="64" spans="1:19" ht="22.9" customHeight="1">
      <c r="A64" s="1362"/>
      <c r="B64" s="1363"/>
      <c r="C64" s="2462"/>
      <c r="D64" s="1337" t="s">
        <v>4136</v>
      </c>
      <c r="E64" s="1337">
        <v>2.5000000000000001E-3</v>
      </c>
      <c r="F64" s="2459"/>
      <c r="G64" s="1337">
        <v>2.4</v>
      </c>
      <c r="H64" s="1338">
        <v>-70</v>
      </c>
      <c r="I64" s="1338" t="s">
        <v>8516</v>
      </c>
      <c r="J64" s="1339" t="s">
        <v>2671</v>
      </c>
      <c r="K64" s="1340">
        <v>658</v>
      </c>
      <c r="L64" s="1341">
        <v>677</v>
      </c>
      <c r="P64" s="1336"/>
      <c r="R64" s="1317"/>
      <c r="S64" s="1317"/>
    </row>
    <row r="65" spans="1:19" ht="22.9" customHeight="1">
      <c r="A65" s="1362"/>
      <c r="B65" s="1363"/>
      <c r="C65" s="2462"/>
      <c r="D65" s="1337" t="s">
        <v>4137</v>
      </c>
      <c r="E65" s="1337">
        <v>3.2000000000000002E-3</v>
      </c>
      <c r="F65" s="2459"/>
      <c r="G65" s="1337">
        <v>3</v>
      </c>
      <c r="H65" s="1338">
        <v>-70</v>
      </c>
      <c r="I65" s="1338" t="s">
        <v>8516</v>
      </c>
      <c r="J65" s="1339" t="s">
        <v>2671</v>
      </c>
      <c r="K65" s="1340">
        <v>822</v>
      </c>
      <c r="L65" s="1341">
        <v>845</v>
      </c>
      <c r="P65" s="1336"/>
      <c r="R65" s="1317"/>
      <c r="S65" s="1317"/>
    </row>
    <row r="66" spans="1:19" ht="22.9" customHeight="1">
      <c r="A66" s="1362"/>
      <c r="B66" s="1363"/>
      <c r="C66" s="2462"/>
      <c r="D66" s="1337" t="s">
        <v>4138</v>
      </c>
      <c r="E66" s="1337">
        <v>4.1999999999999997E-3</v>
      </c>
      <c r="F66" s="2459"/>
      <c r="G66" s="1337">
        <v>4</v>
      </c>
      <c r="H66" s="1338">
        <v>-70</v>
      </c>
      <c r="I66" s="1338" t="s">
        <v>8516</v>
      </c>
      <c r="J66" s="1339" t="s">
        <v>2671</v>
      </c>
      <c r="K66" s="1340">
        <v>986</v>
      </c>
      <c r="L66" s="1341">
        <v>1014</v>
      </c>
      <c r="P66" s="1336"/>
      <c r="R66" s="1317"/>
      <c r="S66" s="1317"/>
    </row>
    <row r="67" spans="1:19" ht="22.9" customHeight="1">
      <c r="A67" s="1362"/>
      <c r="B67" s="1363"/>
      <c r="C67" s="2462"/>
      <c r="D67" s="1337" t="s">
        <v>4139</v>
      </c>
      <c r="E67" s="1337">
        <v>4.1000000000000003E-3</v>
      </c>
      <c r="F67" s="2459"/>
      <c r="G67" s="1337">
        <v>3.75</v>
      </c>
      <c r="H67" s="1338">
        <v>-70</v>
      </c>
      <c r="I67" s="1338" t="s">
        <v>8516</v>
      </c>
      <c r="J67" s="1339" t="s">
        <v>2671</v>
      </c>
      <c r="K67" s="1340">
        <v>925</v>
      </c>
      <c r="L67" s="1341">
        <v>952</v>
      </c>
      <c r="P67" s="1336"/>
      <c r="R67" s="1317"/>
      <c r="S67" s="1317"/>
    </row>
    <row r="68" spans="1:19" ht="22.9" customHeight="1">
      <c r="A68" s="1362"/>
      <c r="B68" s="1363"/>
      <c r="C68" s="2462"/>
      <c r="D68" s="1337" t="s">
        <v>4140</v>
      </c>
      <c r="E68" s="1337">
        <v>5.4000000000000003E-3</v>
      </c>
      <c r="F68" s="2459"/>
      <c r="G68" s="1337">
        <v>4.9000000000000004</v>
      </c>
      <c r="H68" s="1338">
        <v>-70</v>
      </c>
      <c r="I68" s="1338" t="s">
        <v>8516</v>
      </c>
      <c r="J68" s="1339" t="s">
        <v>2671</v>
      </c>
      <c r="K68" s="1340">
        <v>1233</v>
      </c>
      <c r="L68" s="1341">
        <v>1268</v>
      </c>
      <c r="P68" s="1336"/>
      <c r="R68" s="1317"/>
      <c r="S68" s="1317"/>
    </row>
    <row r="69" spans="1:19" ht="22.9" customHeight="1">
      <c r="A69" s="1362"/>
      <c r="B69" s="1363"/>
      <c r="C69" s="2462"/>
      <c r="D69" s="1357" t="s">
        <v>4141</v>
      </c>
      <c r="E69" s="1357">
        <v>6.6E-3</v>
      </c>
      <c r="F69" s="2459"/>
      <c r="G69" s="1357">
        <v>6.1</v>
      </c>
      <c r="H69" s="1358">
        <v>-70</v>
      </c>
      <c r="I69" s="1358" t="s">
        <v>8516</v>
      </c>
      <c r="J69" s="1359" t="s">
        <v>2671</v>
      </c>
      <c r="K69" s="1360">
        <v>1436</v>
      </c>
      <c r="L69" s="1361">
        <v>1473</v>
      </c>
      <c r="P69" s="1336"/>
      <c r="R69" s="1317"/>
      <c r="S69" s="1317"/>
    </row>
    <row r="70" spans="1:19" ht="22.9" customHeight="1">
      <c r="A70" s="1362"/>
      <c r="B70" s="1363"/>
      <c r="C70" s="2462"/>
      <c r="D70" s="1357" t="s">
        <v>4142</v>
      </c>
      <c r="E70" s="1357">
        <v>6.3E-3</v>
      </c>
      <c r="F70" s="2459"/>
      <c r="G70" s="1357">
        <v>5</v>
      </c>
      <c r="H70" s="1358">
        <v>-70</v>
      </c>
      <c r="I70" s="1358" t="s">
        <v>8516</v>
      </c>
      <c r="J70" s="1359" t="s">
        <v>2671</v>
      </c>
      <c r="K70" s="1360">
        <v>1233</v>
      </c>
      <c r="L70" s="1361">
        <v>1264</v>
      </c>
      <c r="P70" s="1336"/>
      <c r="R70" s="1317"/>
      <c r="S70" s="1317"/>
    </row>
    <row r="71" spans="1:19" ht="22.9" customHeight="1">
      <c r="A71" s="1362"/>
      <c r="B71" s="1363"/>
      <c r="C71" s="2462"/>
      <c r="D71" s="1337" t="s">
        <v>4143</v>
      </c>
      <c r="E71" s="1337">
        <v>5.4000000000000003E-3</v>
      </c>
      <c r="F71" s="2459"/>
      <c r="G71" s="1337">
        <v>4.6500000000000004</v>
      </c>
      <c r="H71" s="1338">
        <v>-70</v>
      </c>
      <c r="I71" s="1338" t="s">
        <v>4122</v>
      </c>
      <c r="J71" s="1339" t="s">
        <v>2671</v>
      </c>
      <c r="K71" s="1340">
        <v>1146</v>
      </c>
      <c r="L71" s="1341">
        <v>1180</v>
      </c>
      <c r="P71" s="1336"/>
      <c r="R71" s="1317"/>
      <c r="S71" s="1317"/>
    </row>
    <row r="72" spans="1:19" ht="22.9" customHeight="1">
      <c r="A72" s="1362"/>
      <c r="B72" s="1363"/>
      <c r="C72" s="2462"/>
      <c r="D72" s="1337" t="s">
        <v>4144</v>
      </c>
      <c r="E72" s="1337">
        <v>7.1999999999999998E-3</v>
      </c>
      <c r="F72" s="2459"/>
      <c r="G72" s="1337">
        <v>6.35</v>
      </c>
      <c r="H72" s="1338">
        <v>-70</v>
      </c>
      <c r="I72" s="1338" t="s">
        <v>4122</v>
      </c>
      <c r="J72" s="1339" t="s">
        <v>2671</v>
      </c>
      <c r="K72" s="1340">
        <v>1390</v>
      </c>
      <c r="L72" s="1341">
        <v>1431</v>
      </c>
      <c r="P72" s="1336"/>
      <c r="R72" s="1317"/>
      <c r="S72" s="1317"/>
    </row>
    <row r="73" spans="1:19" ht="22.9" customHeight="1">
      <c r="A73" s="1362"/>
      <c r="B73" s="1363"/>
      <c r="C73" s="2462"/>
      <c r="D73" s="1337" t="s">
        <v>4145</v>
      </c>
      <c r="E73" s="1337">
        <v>7.7000000000000002E-3</v>
      </c>
      <c r="F73" s="2459"/>
      <c r="G73" s="1337">
        <v>6.67</v>
      </c>
      <c r="H73" s="1338">
        <v>-70</v>
      </c>
      <c r="I73" s="1338" t="s">
        <v>4122</v>
      </c>
      <c r="J73" s="1339" t="s">
        <v>2671</v>
      </c>
      <c r="K73" s="1340">
        <v>1461</v>
      </c>
      <c r="L73" s="1341">
        <v>1504</v>
      </c>
      <c r="P73" s="1336"/>
      <c r="R73" s="1317"/>
      <c r="S73" s="1317"/>
    </row>
    <row r="74" spans="1:19" ht="22.9" customHeight="1">
      <c r="A74" s="1362"/>
      <c r="B74" s="1363"/>
      <c r="C74" s="2462"/>
      <c r="D74" s="1337" t="s">
        <v>4146</v>
      </c>
      <c r="E74" s="1337">
        <v>8.3999999999999995E-3</v>
      </c>
      <c r="F74" s="2459"/>
      <c r="G74" s="1337">
        <v>7.5</v>
      </c>
      <c r="H74" s="1338">
        <v>-70</v>
      </c>
      <c r="I74" s="1338" t="s">
        <v>4122</v>
      </c>
      <c r="J74" s="1339" t="s">
        <v>2671</v>
      </c>
      <c r="K74" s="1340">
        <v>1642</v>
      </c>
      <c r="L74" s="1341">
        <v>1691</v>
      </c>
      <c r="P74" s="1336"/>
      <c r="R74" s="1317"/>
      <c r="S74" s="1317"/>
    </row>
    <row r="75" spans="1:19" ht="22.9" customHeight="1">
      <c r="A75" s="1362"/>
      <c r="B75" s="1363"/>
      <c r="C75" s="2462"/>
      <c r="D75" s="1337" t="s">
        <v>4147</v>
      </c>
      <c r="E75" s="1337">
        <v>8.0999999999999996E-3</v>
      </c>
      <c r="F75" s="2459"/>
      <c r="G75" s="1337">
        <v>7.3</v>
      </c>
      <c r="H75" s="1338">
        <v>-70</v>
      </c>
      <c r="I75" s="1338" t="s">
        <v>4122</v>
      </c>
      <c r="J75" s="1339" t="s">
        <v>2671</v>
      </c>
      <c r="K75" s="1340">
        <v>1599</v>
      </c>
      <c r="L75" s="1341">
        <v>1646</v>
      </c>
      <c r="P75" s="1336"/>
      <c r="R75" s="1317"/>
      <c r="S75" s="1317"/>
    </row>
    <row r="76" spans="1:19" ht="22.9" customHeight="1">
      <c r="A76" s="1362"/>
      <c r="B76" s="1363"/>
      <c r="C76" s="2451" t="s">
        <v>4129</v>
      </c>
      <c r="D76" s="1349" t="s">
        <v>4131</v>
      </c>
      <c r="E76" s="1349">
        <v>2.3E-3</v>
      </c>
      <c r="F76" s="2459"/>
      <c r="G76" s="1349">
        <v>2</v>
      </c>
      <c r="H76" s="1351">
        <v>-70</v>
      </c>
      <c r="I76" s="1351" t="s">
        <v>8516</v>
      </c>
      <c r="J76" s="1364" t="s">
        <v>2671</v>
      </c>
      <c r="K76" s="1365">
        <v>782</v>
      </c>
      <c r="L76" s="1366">
        <v>805</v>
      </c>
      <c r="P76" s="1336"/>
      <c r="R76" s="1317"/>
      <c r="S76" s="1317"/>
    </row>
    <row r="77" spans="1:19" ht="22.9" customHeight="1">
      <c r="A77" s="1362"/>
      <c r="B77" s="1363"/>
      <c r="C77" s="2451"/>
      <c r="D77" s="1349" t="s">
        <v>4132</v>
      </c>
      <c r="E77" s="1349">
        <v>2.3999999999999998E-3</v>
      </c>
      <c r="F77" s="2459"/>
      <c r="G77" s="1349">
        <v>2.4</v>
      </c>
      <c r="H77" s="1351">
        <v>-70</v>
      </c>
      <c r="I77" s="1351" t="s">
        <v>8516</v>
      </c>
      <c r="J77" s="1364" t="s">
        <v>2671</v>
      </c>
      <c r="K77" s="1365">
        <v>1037</v>
      </c>
      <c r="L77" s="1366">
        <v>1067</v>
      </c>
      <c r="P77" s="1336"/>
      <c r="R77" s="1317"/>
      <c r="S77" s="1317"/>
    </row>
    <row r="78" spans="1:19" ht="22.9" customHeight="1">
      <c r="A78" s="1362"/>
      <c r="B78" s="1363"/>
      <c r="C78" s="2451"/>
      <c r="D78" s="1349" t="s">
        <v>4148</v>
      </c>
      <c r="E78" s="1349">
        <v>2.0999999999999999E-3</v>
      </c>
      <c r="F78" s="2459"/>
      <c r="G78" s="1349">
        <v>2</v>
      </c>
      <c r="H78" s="1351">
        <v>-70</v>
      </c>
      <c r="I78" s="1351" t="s">
        <v>8516</v>
      </c>
      <c r="J78" s="1364" t="s">
        <v>2671</v>
      </c>
      <c r="K78" s="1365">
        <v>782</v>
      </c>
      <c r="L78" s="1366">
        <v>805</v>
      </c>
      <c r="P78" s="1336"/>
      <c r="R78" s="1317"/>
      <c r="S78" s="1317"/>
    </row>
    <row r="79" spans="1:19" ht="22.9" customHeight="1">
      <c r="A79" s="1362"/>
      <c r="B79" s="1363"/>
      <c r="C79" s="2451"/>
      <c r="D79" s="1349" t="s">
        <v>4149</v>
      </c>
      <c r="E79" s="1349">
        <v>2.8E-3</v>
      </c>
      <c r="F79" s="2459"/>
      <c r="G79" s="1349">
        <v>2.6</v>
      </c>
      <c r="H79" s="1351">
        <v>-70</v>
      </c>
      <c r="I79" s="1351" t="s">
        <v>8516</v>
      </c>
      <c r="J79" s="1364" t="s">
        <v>2671</v>
      </c>
      <c r="K79" s="1365">
        <v>1017</v>
      </c>
      <c r="L79" s="1366">
        <v>1047</v>
      </c>
      <c r="P79" s="1336"/>
      <c r="R79" s="1317"/>
      <c r="S79" s="1317"/>
    </row>
    <row r="80" spans="1:19" ht="22.9" customHeight="1">
      <c r="A80" s="1362"/>
      <c r="B80" s="1363"/>
      <c r="C80" s="2451"/>
      <c r="D80" s="1349" t="s">
        <v>4135</v>
      </c>
      <c r="E80" s="1349">
        <v>2.3E-3</v>
      </c>
      <c r="F80" s="2459"/>
      <c r="G80" s="1349">
        <v>2.2000000000000002</v>
      </c>
      <c r="H80" s="1351">
        <v>-70</v>
      </c>
      <c r="I80" s="1351" t="s">
        <v>8516</v>
      </c>
      <c r="J80" s="1364" t="s">
        <v>2671</v>
      </c>
      <c r="K80" s="1365">
        <v>860</v>
      </c>
      <c r="L80" s="1366">
        <v>886</v>
      </c>
      <c r="P80" s="1336"/>
      <c r="R80" s="1317"/>
      <c r="S80" s="1317"/>
    </row>
    <row r="81" spans="1:19" ht="22.9" customHeight="1">
      <c r="A81" s="1362"/>
      <c r="B81" s="1363"/>
      <c r="C81" s="2451"/>
      <c r="D81" s="1349" t="s">
        <v>4136</v>
      </c>
      <c r="E81" s="1349">
        <v>2.5000000000000001E-3</v>
      </c>
      <c r="F81" s="2459"/>
      <c r="G81" s="1349">
        <v>2.4</v>
      </c>
      <c r="H81" s="1351">
        <v>-70</v>
      </c>
      <c r="I81" s="1351" t="s">
        <v>8516</v>
      </c>
      <c r="J81" s="1364" t="s">
        <v>2671</v>
      </c>
      <c r="K81" s="1365">
        <v>939</v>
      </c>
      <c r="L81" s="1366">
        <v>966</v>
      </c>
      <c r="P81" s="1336"/>
      <c r="R81" s="1317"/>
      <c r="S81" s="1317"/>
    </row>
    <row r="82" spans="1:19" ht="22.9" customHeight="1">
      <c r="A82" s="1362"/>
      <c r="B82" s="1363"/>
      <c r="C82" s="2451"/>
      <c r="D82" s="1349" t="s">
        <v>4137</v>
      </c>
      <c r="E82" s="1349">
        <v>3.2000000000000002E-3</v>
      </c>
      <c r="F82" s="2459"/>
      <c r="G82" s="1349">
        <v>3</v>
      </c>
      <c r="H82" s="1351">
        <v>-70</v>
      </c>
      <c r="I82" s="1351" t="s">
        <v>8516</v>
      </c>
      <c r="J82" s="1364" t="s">
        <v>2671</v>
      </c>
      <c r="K82" s="1365">
        <v>1173</v>
      </c>
      <c r="L82" s="1366">
        <v>1208</v>
      </c>
      <c r="P82" s="1336"/>
      <c r="R82" s="1317"/>
      <c r="S82" s="1317"/>
    </row>
    <row r="83" spans="1:19" ht="22.9" customHeight="1">
      <c r="A83" s="1362"/>
      <c r="B83" s="1363"/>
      <c r="C83" s="2451"/>
      <c r="D83" s="1349" t="s">
        <v>4138</v>
      </c>
      <c r="E83" s="1349">
        <v>4.1999999999999997E-3</v>
      </c>
      <c r="F83" s="2459"/>
      <c r="G83" s="1349">
        <v>4</v>
      </c>
      <c r="H83" s="1351">
        <v>-70</v>
      </c>
      <c r="I83" s="1351" t="s">
        <v>8516</v>
      </c>
      <c r="J83" s="1364" t="s">
        <v>2671</v>
      </c>
      <c r="K83" s="1365">
        <v>1408</v>
      </c>
      <c r="L83" s="1366">
        <v>1449</v>
      </c>
      <c r="P83" s="1336"/>
      <c r="R83" s="1317"/>
      <c r="S83" s="1317"/>
    </row>
    <row r="84" spans="1:19" ht="22.9" customHeight="1">
      <c r="A84" s="1362"/>
      <c r="B84" s="1363"/>
      <c r="C84" s="2451"/>
      <c r="D84" s="1349" t="s">
        <v>4139</v>
      </c>
      <c r="E84" s="1349">
        <v>4.1000000000000003E-3</v>
      </c>
      <c r="F84" s="2459"/>
      <c r="G84" s="1349">
        <v>3.75</v>
      </c>
      <c r="H84" s="1351">
        <v>-70</v>
      </c>
      <c r="I84" s="1351" t="s">
        <v>8516</v>
      </c>
      <c r="J84" s="1364" t="s">
        <v>2671</v>
      </c>
      <c r="K84" s="1365">
        <v>1320</v>
      </c>
      <c r="L84" s="1366">
        <v>1359</v>
      </c>
      <c r="P84" s="1336"/>
      <c r="R84" s="1317"/>
      <c r="S84" s="1317"/>
    </row>
    <row r="85" spans="1:19" ht="22.9" customHeight="1">
      <c r="A85" s="1362"/>
      <c r="B85" s="1363"/>
      <c r="C85" s="2451"/>
      <c r="D85" s="1349" t="s">
        <v>4142</v>
      </c>
      <c r="E85" s="1349">
        <v>5.4000000000000003E-3</v>
      </c>
      <c r="F85" s="2459"/>
      <c r="G85" s="1349">
        <v>4.9000000000000004</v>
      </c>
      <c r="H85" s="1351">
        <v>-70</v>
      </c>
      <c r="I85" s="1351" t="s">
        <v>8516</v>
      </c>
      <c r="J85" s="1364" t="s">
        <v>2671</v>
      </c>
      <c r="K85" s="1365">
        <v>0</v>
      </c>
      <c r="L85" s="1366">
        <v>0</v>
      </c>
      <c r="P85" s="1336"/>
      <c r="R85" s="1317"/>
      <c r="S85" s="1317"/>
    </row>
    <row r="86" spans="1:19" ht="22.9" customHeight="1">
      <c r="A86" s="1362"/>
      <c r="B86" s="1363"/>
      <c r="C86" s="2451"/>
      <c r="D86" s="1349" t="s">
        <v>4141</v>
      </c>
      <c r="E86" s="1349">
        <v>6.6E-3</v>
      </c>
      <c r="F86" s="2459"/>
      <c r="G86" s="1349">
        <v>6.1</v>
      </c>
      <c r="H86" s="1351">
        <v>-70</v>
      </c>
      <c r="I86" s="1351" t="s">
        <v>8516</v>
      </c>
      <c r="J86" s="1364" t="s">
        <v>2671</v>
      </c>
      <c r="K86" s="1365">
        <v>0</v>
      </c>
      <c r="L86" s="1366">
        <v>0</v>
      </c>
      <c r="P86" s="1336"/>
      <c r="R86" s="1317"/>
      <c r="S86" s="1317"/>
    </row>
    <row r="87" spans="1:19" ht="22.9" customHeight="1">
      <c r="A87" s="1362"/>
      <c r="B87" s="1363"/>
      <c r="C87" s="2451"/>
      <c r="D87" s="1349" t="s">
        <v>4150</v>
      </c>
      <c r="E87" s="1349">
        <v>6.3E-3</v>
      </c>
      <c r="F87" s="2459"/>
      <c r="G87" s="1349">
        <v>5</v>
      </c>
      <c r="H87" s="1351">
        <v>-70</v>
      </c>
      <c r="I87" s="1351" t="s">
        <v>8516</v>
      </c>
      <c r="J87" s="1364" t="s">
        <v>2671</v>
      </c>
      <c r="K87" s="1365">
        <v>1760</v>
      </c>
      <c r="L87" s="1366">
        <v>1812</v>
      </c>
      <c r="P87" s="1336"/>
      <c r="R87" s="1317"/>
      <c r="S87" s="1317"/>
    </row>
    <row r="88" spans="1:19" ht="22.9" customHeight="1">
      <c r="A88" s="1362"/>
      <c r="B88" s="1363"/>
      <c r="C88" s="2451"/>
      <c r="D88" s="1349" t="s">
        <v>4143</v>
      </c>
      <c r="E88" s="1349">
        <v>5.4000000000000003E-3</v>
      </c>
      <c r="F88" s="2459"/>
      <c r="G88" s="1349">
        <v>4.6500000000000004</v>
      </c>
      <c r="H88" s="1351">
        <v>-70</v>
      </c>
      <c r="I88" s="1351" t="s">
        <v>8516</v>
      </c>
      <c r="J88" s="1364" t="s">
        <v>2671</v>
      </c>
      <c r="K88" s="1365">
        <v>1637</v>
      </c>
      <c r="L88" s="1366">
        <v>1685</v>
      </c>
      <c r="P88" s="1336"/>
      <c r="R88" s="1317"/>
      <c r="S88" s="1317"/>
    </row>
    <row r="89" spans="1:19" ht="22.9" customHeight="1">
      <c r="A89" s="1362"/>
      <c r="B89" s="1363"/>
      <c r="C89" s="2451"/>
      <c r="D89" s="1349" t="s">
        <v>4144</v>
      </c>
      <c r="E89" s="1349">
        <v>7.1999999999999998E-3</v>
      </c>
      <c r="F89" s="2459"/>
      <c r="G89" s="1349">
        <v>6.35</v>
      </c>
      <c r="H89" s="1351">
        <v>-70</v>
      </c>
      <c r="I89" s="1351" t="s">
        <v>8516</v>
      </c>
      <c r="J89" s="1364" t="s">
        <v>2671</v>
      </c>
      <c r="K89" s="1365">
        <v>1987</v>
      </c>
      <c r="L89" s="1366">
        <v>2045</v>
      </c>
      <c r="P89" s="1336"/>
      <c r="R89" s="1317"/>
      <c r="S89" s="1317"/>
    </row>
    <row r="90" spans="1:19" ht="22.9" customHeight="1">
      <c r="A90" s="1362"/>
      <c r="B90" s="1363"/>
      <c r="C90" s="2451"/>
      <c r="D90" s="1349" t="s">
        <v>4145</v>
      </c>
      <c r="E90" s="1349">
        <v>7.7000000000000002E-3</v>
      </c>
      <c r="F90" s="2459"/>
      <c r="G90" s="1349">
        <v>6.67</v>
      </c>
      <c r="H90" s="1351">
        <v>-70</v>
      </c>
      <c r="I90" s="1351" t="s">
        <v>8516</v>
      </c>
      <c r="J90" s="1364" t="s">
        <v>2671</v>
      </c>
      <c r="K90" s="1365">
        <v>2087</v>
      </c>
      <c r="L90" s="1366">
        <v>2148</v>
      </c>
      <c r="P90" s="1336"/>
      <c r="R90" s="1317"/>
      <c r="S90" s="1317"/>
    </row>
    <row r="91" spans="1:19" ht="22.9" customHeight="1">
      <c r="A91" s="1362"/>
      <c r="B91" s="1363"/>
      <c r="C91" s="2451"/>
      <c r="D91" s="1349" t="s">
        <v>4146</v>
      </c>
      <c r="E91" s="1349">
        <v>8.3999999999999995E-3</v>
      </c>
      <c r="F91" s="2459"/>
      <c r="G91" s="1349">
        <v>7.5</v>
      </c>
      <c r="H91" s="1351">
        <v>-70</v>
      </c>
      <c r="I91" s="1351" t="s">
        <v>8516</v>
      </c>
      <c r="J91" s="1364" t="s">
        <v>2671</v>
      </c>
      <c r="K91" s="1365">
        <v>2346</v>
      </c>
      <c r="L91" s="1366">
        <v>2416</v>
      </c>
      <c r="P91" s="1336"/>
      <c r="R91" s="1317"/>
      <c r="S91" s="1317"/>
    </row>
    <row r="92" spans="1:19" ht="22.9" customHeight="1">
      <c r="A92" s="1362"/>
      <c r="B92" s="1363"/>
      <c r="C92" s="2451"/>
      <c r="D92" s="1349" t="s">
        <v>4147</v>
      </c>
      <c r="E92" s="1349">
        <v>8.0999999999999996E-3</v>
      </c>
      <c r="F92" s="2459"/>
      <c r="G92" s="1349">
        <v>7.3</v>
      </c>
      <c r="H92" s="1351">
        <v>-70</v>
      </c>
      <c r="I92" s="1351" t="s">
        <v>8516</v>
      </c>
      <c r="J92" s="1364" t="s">
        <v>2671</v>
      </c>
      <c r="K92" s="1365">
        <v>2283</v>
      </c>
      <c r="L92" s="1366">
        <v>2351</v>
      </c>
      <c r="P92" s="1336"/>
      <c r="R92" s="1317"/>
      <c r="S92" s="1317"/>
    </row>
    <row r="93" spans="1:19" ht="22.9" customHeight="1">
      <c r="A93" s="2452" t="s">
        <v>4151</v>
      </c>
      <c r="B93" s="2380"/>
      <c r="C93" s="2463" t="s">
        <v>1642</v>
      </c>
      <c r="D93" s="1337" t="s">
        <v>4152</v>
      </c>
      <c r="E93" s="1337">
        <v>1.9E-3</v>
      </c>
      <c r="F93" s="2459"/>
      <c r="G93" s="1337">
        <v>1.8</v>
      </c>
      <c r="H93" s="1338">
        <v>-70</v>
      </c>
      <c r="I93" s="1338" t="s">
        <v>4122</v>
      </c>
      <c r="J93" s="1339" t="s">
        <v>2671</v>
      </c>
      <c r="K93" s="1340">
        <v>353</v>
      </c>
      <c r="L93" s="1341">
        <v>362</v>
      </c>
      <c r="P93" s="1336"/>
      <c r="R93" s="1317"/>
      <c r="S93" s="1317"/>
    </row>
    <row r="94" spans="1:19" ht="22.9" customHeight="1">
      <c r="A94" s="2452"/>
      <c r="B94" s="2380"/>
      <c r="C94" s="2463"/>
      <c r="D94" s="1337" t="s">
        <v>4153</v>
      </c>
      <c r="E94" s="1337">
        <v>3.8E-3</v>
      </c>
      <c r="F94" s="2459"/>
      <c r="G94" s="1337">
        <v>3.8</v>
      </c>
      <c r="H94" s="1338">
        <v>-70</v>
      </c>
      <c r="I94" s="1338" t="s">
        <v>4122</v>
      </c>
      <c r="J94" s="1339" t="s">
        <v>2671</v>
      </c>
      <c r="K94" s="1340">
        <v>670</v>
      </c>
      <c r="L94" s="1341">
        <v>689</v>
      </c>
      <c r="P94" s="1336"/>
      <c r="R94" s="1317"/>
      <c r="S94" s="1317"/>
    </row>
    <row r="95" spans="1:19" ht="22.9" customHeight="1">
      <c r="A95" s="2452"/>
      <c r="B95" s="2380"/>
      <c r="C95" s="2463"/>
      <c r="D95" s="1337" t="s">
        <v>4154</v>
      </c>
      <c r="E95" s="1337">
        <v>5.0000000000000001E-3</v>
      </c>
      <c r="F95" s="2459"/>
      <c r="G95" s="1337">
        <v>4.5</v>
      </c>
      <c r="H95" s="1338">
        <v>-70</v>
      </c>
      <c r="I95" s="1338" t="s">
        <v>4122</v>
      </c>
      <c r="J95" s="1339" t="s">
        <v>2671</v>
      </c>
      <c r="K95" s="1340">
        <v>793</v>
      </c>
      <c r="L95" s="1341">
        <v>815</v>
      </c>
      <c r="P95" s="1336"/>
      <c r="R95" s="1317"/>
      <c r="S95" s="1317"/>
    </row>
    <row r="96" spans="1:19" ht="22.9" customHeight="1">
      <c r="A96" s="2452"/>
      <c r="B96" s="2380"/>
      <c r="C96" s="2463"/>
      <c r="D96" s="1337" t="s">
        <v>4155</v>
      </c>
      <c r="E96" s="1337">
        <v>1.18E-2</v>
      </c>
      <c r="F96" s="2459"/>
      <c r="G96" s="1337">
        <v>9.6</v>
      </c>
      <c r="H96" s="1338">
        <v>-70</v>
      </c>
      <c r="I96" s="1338" t="s">
        <v>4122</v>
      </c>
      <c r="J96" s="1339" t="s">
        <v>2671</v>
      </c>
      <c r="K96" s="1340">
        <v>1502</v>
      </c>
      <c r="L96" s="1341">
        <v>1546</v>
      </c>
      <c r="P96" s="1336"/>
      <c r="R96" s="1317"/>
      <c r="S96" s="1317"/>
    </row>
    <row r="97" spans="1:19" ht="22.9" customHeight="1">
      <c r="A97" s="2452"/>
      <c r="B97" s="2380"/>
      <c r="C97" s="2463"/>
      <c r="D97" s="1342" t="s">
        <v>4156</v>
      </c>
      <c r="E97" s="1342">
        <v>1.9E-2</v>
      </c>
      <c r="F97" s="2459"/>
      <c r="G97" s="1367">
        <v>15.1</v>
      </c>
      <c r="H97" s="1344">
        <v>-70</v>
      </c>
      <c r="I97" s="1344" t="s">
        <v>4122</v>
      </c>
      <c r="J97" s="1344" t="s">
        <v>2671</v>
      </c>
      <c r="K97" s="1368">
        <v>2576</v>
      </c>
      <c r="L97" s="1369">
        <v>2642</v>
      </c>
      <c r="P97" s="1336"/>
      <c r="R97" s="1317"/>
      <c r="S97" s="1317"/>
    </row>
    <row r="98" spans="1:19" ht="22.9" customHeight="1">
      <c r="A98" s="2452"/>
      <c r="B98" s="2380"/>
      <c r="C98" s="2463"/>
      <c r="D98" s="1337" t="s">
        <v>4157</v>
      </c>
      <c r="E98" s="1337">
        <v>2.4E-2</v>
      </c>
      <c r="F98" s="2459"/>
      <c r="G98" s="1337">
        <v>20.3</v>
      </c>
      <c r="H98" s="1338">
        <v>-70</v>
      </c>
      <c r="I98" s="1338" t="s">
        <v>8516</v>
      </c>
      <c r="J98" s="1339" t="s">
        <v>2671</v>
      </c>
      <c r="K98" s="1340">
        <v>3175</v>
      </c>
      <c r="L98" s="1341">
        <v>3269</v>
      </c>
      <c r="P98" s="1336"/>
      <c r="R98" s="1317"/>
      <c r="S98" s="1317"/>
    </row>
    <row r="99" spans="1:19" ht="22.9" customHeight="1">
      <c r="A99" s="2452"/>
      <c r="B99" s="2380"/>
      <c r="C99" s="2463"/>
      <c r="D99" s="1337" t="s">
        <v>4158</v>
      </c>
      <c r="E99" s="1337">
        <v>2.5000000000000001E-2</v>
      </c>
      <c r="F99" s="2459"/>
      <c r="G99" s="1337">
        <v>19</v>
      </c>
      <c r="H99" s="1338">
        <v>-70</v>
      </c>
      <c r="I99" s="1338" t="s">
        <v>8516</v>
      </c>
      <c r="J99" s="1339" t="s">
        <v>2671</v>
      </c>
      <c r="K99" s="1340">
        <v>2972</v>
      </c>
      <c r="L99" s="1341">
        <v>3060</v>
      </c>
      <c r="P99" s="1336"/>
      <c r="R99" s="1317"/>
      <c r="S99" s="1317"/>
    </row>
    <row r="100" spans="1:19" ht="22.9" customHeight="1">
      <c r="A100" s="2452"/>
      <c r="B100" s="2380"/>
      <c r="C100" s="2463"/>
      <c r="D100" s="1337" t="s">
        <v>4159</v>
      </c>
      <c r="E100" s="1337">
        <v>2.9000000000000001E-2</v>
      </c>
      <c r="F100" s="2459"/>
      <c r="G100" s="1337">
        <v>22</v>
      </c>
      <c r="H100" s="1338">
        <v>-70</v>
      </c>
      <c r="I100" s="1338" t="s">
        <v>8516</v>
      </c>
      <c r="J100" s="1339" t="s">
        <v>2671</v>
      </c>
      <c r="K100" s="1340">
        <v>3602</v>
      </c>
      <c r="L100" s="1341">
        <v>3713</v>
      </c>
      <c r="P100" s="1336"/>
      <c r="R100" s="1317"/>
      <c r="S100" s="1317"/>
    </row>
    <row r="101" spans="1:19" ht="22.9" customHeight="1">
      <c r="A101" s="2452"/>
      <c r="B101" s="2380"/>
      <c r="C101" s="2462" t="s">
        <v>4126</v>
      </c>
      <c r="D101" s="1337" t="s">
        <v>4152</v>
      </c>
      <c r="E101" s="1337">
        <v>1.9E-3</v>
      </c>
      <c r="F101" s="2459"/>
      <c r="G101" s="1337">
        <v>1.8</v>
      </c>
      <c r="H101" s="1338">
        <v>-70</v>
      </c>
      <c r="I101" s="1338" t="s">
        <v>8516</v>
      </c>
      <c r="J101" s="1339" t="s">
        <v>2671</v>
      </c>
      <c r="K101" s="1340">
        <v>423</v>
      </c>
      <c r="L101" s="1341">
        <v>435</v>
      </c>
      <c r="P101" s="1336"/>
      <c r="R101" s="1317"/>
      <c r="S101" s="1317"/>
    </row>
    <row r="102" spans="1:19" ht="22.9" customHeight="1">
      <c r="A102" s="2452"/>
      <c r="B102" s="2380"/>
      <c r="C102" s="2462"/>
      <c r="D102" s="1337" t="s">
        <v>4153</v>
      </c>
      <c r="E102" s="1337">
        <v>3.8E-3</v>
      </c>
      <c r="F102" s="2459"/>
      <c r="G102" s="1337">
        <v>3.8</v>
      </c>
      <c r="H102" s="1338">
        <v>-70</v>
      </c>
      <c r="I102" s="1338" t="s">
        <v>8516</v>
      </c>
      <c r="J102" s="1339" t="s">
        <v>2671</v>
      </c>
      <c r="K102" s="1340">
        <v>803</v>
      </c>
      <c r="L102" s="1341">
        <v>826</v>
      </c>
      <c r="P102" s="1336"/>
      <c r="R102" s="1317"/>
      <c r="S102" s="1317"/>
    </row>
    <row r="103" spans="1:19" ht="22.9" customHeight="1">
      <c r="A103" s="2452"/>
      <c r="B103" s="2380"/>
      <c r="C103" s="2462"/>
      <c r="D103" s="1337" t="s">
        <v>4154</v>
      </c>
      <c r="E103" s="1337">
        <v>5.0000000000000001E-3</v>
      </c>
      <c r="F103" s="2459"/>
      <c r="G103" s="1337">
        <v>4.5</v>
      </c>
      <c r="H103" s="1338">
        <v>-70</v>
      </c>
      <c r="I103" s="1338" t="s">
        <v>8516</v>
      </c>
      <c r="J103" s="1339" t="s">
        <v>2671</v>
      </c>
      <c r="K103" s="1340">
        <v>951</v>
      </c>
      <c r="L103" s="1341">
        <v>979</v>
      </c>
      <c r="P103" s="1336"/>
      <c r="R103" s="1317"/>
      <c r="S103" s="1317"/>
    </row>
    <row r="104" spans="1:19" ht="22.9" customHeight="1">
      <c r="A104" s="2452"/>
      <c r="B104" s="2380"/>
      <c r="C104" s="2462"/>
      <c r="D104" s="1337" t="s">
        <v>4155</v>
      </c>
      <c r="E104" s="1337">
        <v>1.18E-2</v>
      </c>
      <c r="F104" s="2459"/>
      <c r="G104" s="1337">
        <v>9.6</v>
      </c>
      <c r="H104" s="1338">
        <v>-70</v>
      </c>
      <c r="I104" s="1338" t="s">
        <v>8516</v>
      </c>
      <c r="J104" s="1339" t="s">
        <v>2671</v>
      </c>
      <c r="K104" s="1340">
        <v>1802</v>
      </c>
      <c r="L104" s="1341">
        <v>1855</v>
      </c>
      <c r="P104" s="1336"/>
      <c r="R104" s="1317"/>
      <c r="S104" s="1317"/>
    </row>
    <row r="105" spans="1:19" ht="22.9" customHeight="1">
      <c r="A105" s="2452"/>
      <c r="B105" s="2380"/>
      <c r="C105" s="2462"/>
      <c r="D105" s="1342" t="s">
        <v>4156</v>
      </c>
      <c r="E105" s="1342">
        <v>1.9E-2</v>
      </c>
      <c r="F105" s="2459"/>
      <c r="G105" s="1342">
        <v>15.1</v>
      </c>
      <c r="H105" s="1343">
        <v>-70</v>
      </c>
      <c r="I105" s="1343" t="s">
        <v>4122</v>
      </c>
      <c r="J105" s="1344" t="s">
        <v>2671</v>
      </c>
      <c r="K105" s="1345">
        <v>2833</v>
      </c>
      <c r="L105" s="1346">
        <v>2906</v>
      </c>
      <c r="P105" s="1336"/>
      <c r="R105" s="1317"/>
      <c r="S105" s="1317"/>
    </row>
    <row r="106" spans="1:19" ht="22.9" customHeight="1">
      <c r="A106" s="2452"/>
      <c r="B106" s="2380"/>
      <c r="C106" s="2462"/>
      <c r="D106" s="1337" t="s">
        <v>4157</v>
      </c>
      <c r="E106" s="1337">
        <v>2.4E-2</v>
      </c>
      <c r="F106" s="2459"/>
      <c r="G106" s="1337">
        <v>20.3</v>
      </c>
      <c r="H106" s="1338">
        <v>-70</v>
      </c>
      <c r="I106" s="1338" t="s">
        <v>8516</v>
      </c>
      <c r="J106" s="1339" t="s">
        <v>2671</v>
      </c>
      <c r="K106" s="1340">
        <v>3810</v>
      </c>
      <c r="L106" s="1341">
        <v>3923</v>
      </c>
      <c r="P106" s="1336"/>
      <c r="R106" s="1317"/>
      <c r="S106" s="1317"/>
    </row>
    <row r="107" spans="1:19" ht="22.9" customHeight="1">
      <c r="A107" s="2452"/>
      <c r="B107" s="2380"/>
      <c r="C107" s="2462"/>
      <c r="D107" s="1337" t="s">
        <v>4158</v>
      </c>
      <c r="E107" s="1337">
        <v>2.5000000000000001E-2</v>
      </c>
      <c r="F107" s="2459"/>
      <c r="G107" s="1337">
        <v>19</v>
      </c>
      <c r="H107" s="1338">
        <v>-70</v>
      </c>
      <c r="I107" s="1338" t="s">
        <v>8516</v>
      </c>
      <c r="J107" s="1339" t="s">
        <v>2671</v>
      </c>
      <c r="K107" s="1340">
        <v>3565</v>
      </c>
      <c r="L107" s="1341">
        <v>3671</v>
      </c>
      <c r="P107" s="1336"/>
      <c r="R107" s="1317"/>
      <c r="S107" s="1317"/>
    </row>
    <row r="108" spans="1:19" ht="22.9" customHeight="1">
      <c r="A108" s="2452"/>
      <c r="B108" s="2380"/>
      <c r="C108" s="2462"/>
      <c r="D108" s="1349" t="s">
        <v>4159</v>
      </c>
      <c r="E108" s="1349">
        <v>2.9000000000000001E-2</v>
      </c>
      <c r="F108" s="2459"/>
      <c r="G108" s="1349">
        <v>22</v>
      </c>
      <c r="H108" s="1370">
        <v>-70</v>
      </c>
      <c r="I108" s="1370" t="s">
        <v>8516</v>
      </c>
      <c r="J108" s="1371" t="s">
        <v>2671</v>
      </c>
      <c r="K108" s="1372">
        <v>4322</v>
      </c>
      <c r="L108" s="1373">
        <v>4455</v>
      </c>
      <c r="P108" s="1336"/>
      <c r="R108" s="1317"/>
      <c r="S108" s="1317"/>
    </row>
    <row r="109" spans="1:19" ht="22.9" customHeight="1">
      <c r="A109" s="2452"/>
      <c r="B109" s="2380"/>
      <c r="C109" s="2462" t="s">
        <v>4128</v>
      </c>
      <c r="D109" s="1337" t="s">
        <v>4152</v>
      </c>
      <c r="E109" s="1337">
        <v>1.9E-3</v>
      </c>
      <c r="F109" s="2459"/>
      <c r="G109" s="1337">
        <v>1.8</v>
      </c>
      <c r="H109" s="1338">
        <v>-70</v>
      </c>
      <c r="I109" s="1338" t="s">
        <v>8516</v>
      </c>
      <c r="J109" s="1339" t="s">
        <v>2671</v>
      </c>
      <c r="K109" s="1340">
        <v>493</v>
      </c>
      <c r="L109" s="1341">
        <v>507</v>
      </c>
      <c r="P109" s="1336"/>
      <c r="R109" s="1317"/>
      <c r="S109" s="1317"/>
    </row>
    <row r="110" spans="1:19" ht="22.9" customHeight="1">
      <c r="A110" s="2452"/>
      <c r="B110" s="2380"/>
      <c r="C110" s="2462"/>
      <c r="D110" s="1337" t="s">
        <v>4153</v>
      </c>
      <c r="E110" s="1337">
        <v>3.8E-3</v>
      </c>
      <c r="F110" s="2459"/>
      <c r="G110" s="1337">
        <v>3.8</v>
      </c>
      <c r="H110" s="1338">
        <v>-70</v>
      </c>
      <c r="I110" s="1338" t="s">
        <v>8516</v>
      </c>
      <c r="J110" s="1339" t="s">
        <v>2671</v>
      </c>
      <c r="K110" s="1340">
        <v>936</v>
      </c>
      <c r="L110" s="1341">
        <v>964</v>
      </c>
      <c r="P110" s="1336"/>
      <c r="R110" s="1317"/>
      <c r="S110" s="1317"/>
    </row>
    <row r="111" spans="1:19" ht="22.9" customHeight="1">
      <c r="A111" s="2452"/>
      <c r="B111" s="2380"/>
      <c r="C111" s="2462"/>
      <c r="D111" s="1337" t="s">
        <v>4154</v>
      </c>
      <c r="E111" s="1337">
        <v>5.0000000000000001E-3</v>
      </c>
      <c r="F111" s="2459"/>
      <c r="G111" s="1337">
        <v>4.5</v>
      </c>
      <c r="H111" s="1338">
        <v>-70</v>
      </c>
      <c r="I111" s="1338" t="s">
        <v>8516</v>
      </c>
      <c r="J111" s="1339" t="s">
        <v>2671</v>
      </c>
      <c r="K111" s="1340">
        <v>1110</v>
      </c>
      <c r="L111" s="1341">
        <v>1142</v>
      </c>
      <c r="P111" s="1336"/>
      <c r="R111" s="1317"/>
      <c r="S111" s="1317"/>
    </row>
    <row r="112" spans="1:19" ht="22.9" customHeight="1">
      <c r="A112" s="2452"/>
      <c r="B112" s="2380"/>
      <c r="C112" s="2462"/>
      <c r="D112" s="1337" t="s">
        <v>4155</v>
      </c>
      <c r="E112" s="1337">
        <v>1.18E-2</v>
      </c>
      <c r="F112" s="2459"/>
      <c r="G112" s="1337">
        <v>9.6</v>
      </c>
      <c r="H112" s="1338">
        <v>-70</v>
      </c>
      <c r="I112" s="1338" t="s">
        <v>8516</v>
      </c>
      <c r="J112" s="1339" t="s">
        <v>2671</v>
      </c>
      <c r="K112" s="1340">
        <v>2102</v>
      </c>
      <c r="L112" s="1341">
        <v>2164</v>
      </c>
      <c r="P112" s="1336"/>
      <c r="R112" s="1317"/>
      <c r="S112" s="1317"/>
    </row>
    <row r="113" spans="1:19" ht="22.9" customHeight="1">
      <c r="A113" s="2452"/>
      <c r="B113" s="2380"/>
      <c r="C113" s="2462"/>
      <c r="D113" s="1342" t="s">
        <v>4156</v>
      </c>
      <c r="E113" s="1342">
        <v>1.9E-2</v>
      </c>
      <c r="F113" s="2459"/>
      <c r="G113" s="1342">
        <v>15.1</v>
      </c>
      <c r="H113" s="1343">
        <v>-70</v>
      </c>
      <c r="I113" s="1343" t="s">
        <v>4122</v>
      </c>
      <c r="J113" s="1344" t="s">
        <v>2671</v>
      </c>
      <c r="K113" s="1345">
        <v>3885</v>
      </c>
      <c r="L113" s="1346">
        <v>3984</v>
      </c>
      <c r="P113" s="1336"/>
      <c r="R113" s="1317"/>
      <c r="S113" s="1317"/>
    </row>
    <row r="114" spans="1:19" ht="22.9" customHeight="1">
      <c r="A114" s="2452"/>
      <c r="B114" s="2380"/>
      <c r="C114" s="2462"/>
      <c r="D114" s="1337" t="s">
        <v>4157</v>
      </c>
      <c r="E114" s="1337">
        <v>2.4E-2</v>
      </c>
      <c r="F114" s="2459"/>
      <c r="G114" s="1337">
        <v>20.3</v>
      </c>
      <c r="H114" s="1338">
        <v>-70</v>
      </c>
      <c r="I114" s="1338" t="s">
        <v>8516</v>
      </c>
      <c r="J114" s="1339" t="s">
        <v>2671</v>
      </c>
      <c r="K114" s="1340">
        <v>4444</v>
      </c>
      <c r="L114" s="1341">
        <v>4576</v>
      </c>
      <c r="P114" s="1336"/>
      <c r="R114" s="1317"/>
      <c r="S114" s="1317"/>
    </row>
    <row r="115" spans="1:19" ht="22.9" customHeight="1">
      <c r="A115" s="2452"/>
      <c r="B115" s="2380"/>
      <c r="C115" s="2462"/>
      <c r="D115" s="1337" t="s">
        <v>4158</v>
      </c>
      <c r="E115" s="1337">
        <v>2.5000000000000001E-2</v>
      </c>
      <c r="F115" s="2459"/>
      <c r="G115" s="1337">
        <v>19</v>
      </c>
      <c r="H115" s="1338">
        <v>-70</v>
      </c>
      <c r="I115" s="1338" t="s">
        <v>8516</v>
      </c>
      <c r="J115" s="1339" t="s">
        <v>2671</v>
      </c>
      <c r="K115" s="1340">
        <v>4160</v>
      </c>
      <c r="L115" s="1341">
        <v>4283</v>
      </c>
      <c r="P115" s="1336"/>
      <c r="R115" s="1317"/>
      <c r="S115" s="1317"/>
    </row>
    <row r="116" spans="1:19" ht="22.9" customHeight="1">
      <c r="A116" s="2452"/>
      <c r="B116" s="2380"/>
      <c r="C116" s="2462"/>
      <c r="D116" s="1337" t="s">
        <v>4159</v>
      </c>
      <c r="E116" s="1337">
        <v>2.9000000000000001E-2</v>
      </c>
      <c r="F116" s="2459"/>
      <c r="G116" s="1374">
        <v>22</v>
      </c>
      <c r="H116" s="1375">
        <v>-70</v>
      </c>
      <c r="I116" s="1375" t="s">
        <v>8516</v>
      </c>
      <c r="J116" s="1376" t="s">
        <v>2671</v>
      </c>
      <c r="K116" s="1377">
        <v>5043</v>
      </c>
      <c r="L116" s="1378">
        <v>5198</v>
      </c>
      <c r="P116" s="1336"/>
      <c r="R116" s="1317"/>
      <c r="S116" s="1317"/>
    </row>
    <row r="117" spans="1:19" ht="22.9" customHeight="1">
      <c r="A117" s="2452"/>
      <c r="B117" s="2380"/>
      <c r="C117" s="2451" t="s">
        <v>4129</v>
      </c>
      <c r="D117" s="1349" t="s">
        <v>4152</v>
      </c>
      <c r="E117" s="1349">
        <v>1.9E-3</v>
      </c>
      <c r="F117" s="2460"/>
      <c r="G117" s="1379">
        <v>1.8</v>
      </c>
      <c r="H117" s="1380">
        <v>-70</v>
      </c>
      <c r="I117" s="1380" t="s">
        <v>8516</v>
      </c>
      <c r="J117" s="1381" t="s">
        <v>2671</v>
      </c>
      <c r="K117" s="1382">
        <v>704</v>
      </c>
      <c r="L117" s="1383">
        <v>725</v>
      </c>
      <c r="P117" s="1336"/>
      <c r="R117" s="1317"/>
      <c r="S117" s="1317"/>
    </row>
    <row r="118" spans="1:19" ht="22.9" customHeight="1">
      <c r="A118" s="2452"/>
      <c r="B118" s="2380"/>
      <c r="C118" s="2451"/>
      <c r="D118" s="1349" t="s">
        <v>4153</v>
      </c>
      <c r="E118" s="1349">
        <v>3.8E-3</v>
      </c>
      <c r="F118" s="2460"/>
      <c r="G118" s="1379">
        <v>3.8</v>
      </c>
      <c r="H118" s="1380">
        <v>-70</v>
      </c>
      <c r="I118" s="1380" t="s">
        <v>8516</v>
      </c>
      <c r="J118" s="1381" t="s">
        <v>2671</v>
      </c>
      <c r="K118" s="1382">
        <v>1338</v>
      </c>
      <c r="L118" s="1383">
        <v>1377</v>
      </c>
      <c r="P118" s="1336"/>
      <c r="R118" s="1317"/>
      <c r="S118" s="1317"/>
    </row>
    <row r="119" spans="1:19" ht="22.9" customHeight="1">
      <c r="A119" s="2452"/>
      <c r="B119" s="2380"/>
      <c r="C119" s="2451"/>
      <c r="D119" s="1349" t="s">
        <v>4154</v>
      </c>
      <c r="E119" s="1349">
        <v>5.0000000000000001E-3</v>
      </c>
      <c r="F119" s="2460"/>
      <c r="G119" s="1379">
        <v>4.5</v>
      </c>
      <c r="H119" s="1380">
        <v>-70</v>
      </c>
      <c r="I119" s="1380" t="s">
        <v>8516</v>
      </c>
      <c r="J119" s="1381" t="s">
        <v>2671</v>
      </c>
      <c r="K119" s="1382">
        <v>1584</v>
      </c>
      <c r="L119" s="1383">
        <v>1631</v>
      </c>
      <c r="P119" s="1336"/>
      <c r="R119" s="1317"/>
      <c r="S119" s="1317"/>
    </row>
    <row r="120" spans="1:19" ht="22.9" customHeight="1">
      <c r="A120" s="2452"/>
      <c r="B120" s="2380"/>
      <c r="C120" s="2451"/>
      <c r="D120" s="1349" t="s">
        <v>4155</v>
      </c>
      <c r="E120" s="1349">
        <v>1.18E-2</v>
      </c>
      <c r="F120" s="2460"/>
      <c r="G120" s="1379">
        <v>9.6</v>
      </c>
      <c r="H120" s="1380">
        <v>-70</v>
      </c>
      <c r="I120" s="1380" t="s">
        <v>8516</v>
      </c>
      <c r="J120" s="1381" t="s">
        <v>2671</v>
      </c>
      <c r="K120" s="1382">
        <v>3004</v>
      </c>
      <c r="L120" s="1383">
        <v>3092</v>
      </c>
      <c r="P120" s="1336"/>
      <c r="R120" s="1317"/>
      <c r="S120" s="1317"/>
    </row>
    <row r="121" spans="1:19" ht="22.9" customHeight="1">
      <c r="A121" s="2452"/>
      <c r="B121" s="2380"/>
      <c r="C121" s="2451"/>
      <c r="D121" s="1342" t="s">
        <v>4156</v>
      </c>
      <c r="E121" s="1342">
        <v>1.9E-2</v>
      </c>
      <c r="F121" s="2460"/>
      <c r="G121" s="1384">
        <v>15.1</v>
      </c>
      <c r="H121" s="1385">
        <v>-70</v>
      </c>
      <c r="I121" s="1385" t="s">
        <v>4122</v>
      </c>
      <c r="J121" s="1386" t="s">
        <v>2671</v>
      </c>
      <c r="K121" s="1387"/>
      <c r="L121" s="1388">
        <v>0</v>
      </c>
      <c r="P121" s="1336"/>
      <c r="R121" s="1317"/>
      <c r="S121" s="1317"/>
    </row>
    <row r="122" spans="1:19" ht="22.9" customHeight="1">
      <c r="A122" s="2452"/>
      <c r="B122" s="2380"/>
      <c r="C122" s="2451"/>
      <c r="D122" s="1349" t="s">
        <v>4157</v>
      </c>
      <c r="E122" s="1349">
        <v>2.4E-2</v>
      </c>
      <c r="F122" s="2460"/>
      <c r="G122" s="1379">
        <v>20.3</v>
      </c>
      <c r="H122" s="1380">
        <v>-70</v>
      </c>
      <c r="I122" s="1380" t="s">
        <v>8516</v>
      </c>
      <c r="J122" s="1381" t="s">
        <v>2671</v>
      </c>
      <c r="K122" s="1382">
        <v>6349</v>
      </c>
      <c r="L122" s="1383">
        <v>6538</v>
      </c>
      <c r="P122" s="1336"/>
      <c r="R122" s="1317"/>
      <c r="S122" s="1317"/>
    </row>
    <row r="123" spans="1:19" ht="22.9" customHeight="1">
      <c r="A123" s="2452"/>
      <c r="B123" s="2380"/>
      <c r="C123" s="2451"/>
      <c r="D123" s="1349" t="s">
        <v>4158</v>
      </c>
      <c r="E123" s="1349">
        <v>2.5000000000000001E-2</v>
      </c>
      <c r="F123" s="2460"/>
      <c r="G123" s="1379">
        <v>19</v>
      </c>
      <c r="H123" s="1380">
        <v>-70</v>
      </c>
      <c r="I123" s="1380" t="s">
        <v>8516</v>
      </c>
      <c r="J123" s="1381" t="s">
        <v>2671</v>
      </c>
      <c r="K123" s="1382">
        <v>5943</v>
      </c>
      <c r="L123" s="1383">
        <v>6120</v>
      </c>
      <c r="P123" s="1336"/>
      <c r="R123" s="1317"/>
      <c r="S123" s="1317"/>
    </row>
    <row r="124" spans="1:19" ht="22.9" customHeight="1">
      <c r="A124" s="2452"/>
      <c r="B124" s="2380"/>
      <c r="C124" s="2451"/>
      <c r="D124" s="1349" t="s">
        <v>4159</v>
      </c>
      <c r="E124" s="1349">
        <v>2.9000000000000001E-2</v>
      </c>
      <c r="F124" s="2460"/>
      <c r="G124" s="1379">
        <v>22</v>
      </c>
      <c r="H124" s="1380">
        <v>-70</v>
      </c>
      <c r="I124" s="1380" t="s">
        <v>8516</v>
      </c>
      <c r="J124" s="1381" t="s">
        <v>2671</v>
      </c>
      <c r="K124" s="1382">
        <v>7211</v>
      </c>
      <c r="L124" s="1383">
        <v>7426</v>
      </c>
      <c r="P124" s="1336"/>
      <c r="R124" s="1317"/>
      <c r="S124" s="1317"/>
    </row>
    <row r="125" spans="1:19" ht="22.9" customHeight="1">
      <c r="A125" s="2452" t="s">
        <v>4160</v>
      </c>
      <c r="B125" s="2380"/>
      <c r="C125" s="1338" t="s">
        <v>1642</v>
      </c>
      <c r="D125" s="1337" t="s">
        <v>4161</v>
      </c>
      <c r="E125" s="1337">
        <v>0.01</v>
      </c>
      <c r="F125" s="2459"/>
      <c r="G125" s="1347">
        <v>7.4</v>
      </c>
      <c r="H125" s="1389">
        <v>-70</v>
      </c>
      <c r="I125" s="1389" t="s">
        <v>4122</v>
      </c>
      <c r="J125" s="1348" t="s">
        <v>2671</v>
      </c>
      <c r="K125" s="1355">
        <v>1467</v>
      </c>
      <c r="L125" s="1356">
        <v>1510</v>
      </c>
      <c r="P125" s="1336"/>
      <c r="R125" s="1317"/>
      <c r="S125" s="1317"/>
    </row>
    <row r="126" spans="1:19" ht="22.9" customHeight="1">
      <c r="A126" s="2452"/>
      <c r="B126" s="2380"/>
      <c r="C126" s="1338" t="s">
        <v>4126</v>
      </c>
      <c r="D126" s="1337" t="s">
        <v>4161</v>
      </c>
      <c r="E126" s="1337">
        <v>0.01</v>
      </c>
      <c r="F126" s="2459"/>
      <c r="G126" s="1337">
        <v>7.4</v>
      </c>
      <c r="H126" s="1338">
        <v>-70</v>
      </c>
      <c r="I126" s="1338" t="s">
        <v>4122</v>
      </c>
      <c r="J126" s="1339" t="s">
        <v>2671</v>
      </c>
      <c r="K126" s="1340">
        <v>1760</v>
      </c>
      <c r="L126" s="1341">
        <v>1812</v>
      </c>
      <c r="P126" s="1336"/>
      <c r="R126" s="1317"/>
      <c r="S126" s="1317"/>
    </row>
    <row r="127" spans="1:19" ht="22.9" customHeight="1">
      <c r="A127" s="2452"/>
      <c r="B127" s="2380"/>
      <c r="C127" s="1390" t="s">
        <v>4128</v>
      </c>
      <c r="D127" s="1337" t="s">
        <v>4161</v>
      </c>
      <c r="E127" s="1337">
        <v>0.01</v>
      </c>
      <c r="F127" s="2459"/>
      <c r="G127" s="1337">
        <v>7.4</v>
      </c>
      <c r="H127" s="1338">
        <v>-70</v>
      </c>
      <c r="I127" s="1338" t="s">
        <v>4122</v>
      </c>
      <c r="J127" s="1339" t="s">
        <v>2671</v>
      </c>
      <c r="K127" s="1340">
        <v>2053</v>
      </c>
      <c r="L127" s="1341">
        <v>2114</v>
      </c>
      <c r="P127" s="1336"/>
      <c r="R127" s="1317"/>
      <c r="S127" s="1317"/>
    </row>
    <row r="128" spans="1:19" ht="24">
      <c r="A128" s="2452"/>
      <c r="B128" s="2380"/>
      <c r="C128" s="1391" t="s">
        <v>4129</v>
      </c>
      <c r="D128" s="1392" t="s">
        <v>4162</v>
      </c>
      <c r="E128" s="1349">
        <v>0.01</v>
      </c>
      <c r="F128" s="2459"/>
      <c r="G128" s="1349">
        <v>7.4</v>
      </c>
      <c r="H128" s="1370">
        <v>-70</v>
      </c>
      <c r="I128" s="1370" t="s">
        <v>4122</v>
      </c>
      <c r="J128" s="1371" t="s">
        <v>2671</v>
      </c>
      <c r="K128" s="1372">
        <v>2933</v>
      </c>
      <c r="L128" s="1373">
        <v>3020</v>
      </c>
      <c r="P128" s="1336"/>
      <c r="R128" s="1317"/>
      <c r="S128" s="1317"/>
    </row>
    <row r="129" spans="1:19" ht="36" customHeight="1">
      <c r="A129" s="2454" t="s">
        <v>4163</v>
      </c>
      <c r="B129" s="2453"/>
      <c r="C129" s="1393" t="s">
        <v>1642</v>
      </c>
      <c r="D129" s="1337" t="s">
        <v>4164</v>
      </c>
      <c r="E129" s="1337">
        <v>0.01</v>
      </c>
      <c r="F129" s="2459"/>
      <c r="G129" s="1393">
        <v>7.2</v>
      </c>
      <c r="H129" s="1338">
        <v>-70</v>
      </c>
      <c r="I129" s="1338" t="s">
        <v>4122</v>
      </c>
      <c r="J129" s="1339" t="s">
        <v>2671</v>
      </c>
      <c r="K129" s="1394">
        <v>1127</v>
      </c>
      <c r="L129" s="1341">
        <v>1160</v>
      </c>
      <c r="P129" s="1336"/>
      <c r="R129" s="1317"/>
      <c r="S129" s="1317"/>
    </row>
    <row r="130" spans="1:19" ht="36" customHeight="1">
      <c r="A130" s="2455"/>
      <c r="B130" s="2453"/>
      <c r="C130" s="1395" t="s">
        <v>4126</v>
      </c>
      <c r="D130" s="1337" t="s">
        <v>4164</v>
      </c>
      <c r="E130" s="1374">
        <v>0.01</v>
      </c>
      <c r="F130" s="2459"/>
      <c r="G130" s="1395">
        <v>7.2</v>
      </c>
      <c r="H130" s="1338">
        <v>-70</v>
      </c>
      <c r="I130" s="1338" t="s">
        <v>4122</v>
      </c>
      <c r="J130" s="1376" t="s">
        <v>2671</v>
      </c>
      <c r="K130" s="1396">
        <v>1352</v>
      </c>
      <c r="L130" s="1378">
        <v>1391</v>
      </c>
      <c r="P130" s="1336"/>
      <c r="R130" s="1317"/>
      <c r="S130" s="1317"/>
    </row>
    <row r="131" spans="1:19" ht="36" customHeight="1">
      <c r="A131" s="2455"/>
      <c r="B131" s="2453"/>
      <c r="C131" s="1395" t="s">
        <v>4128</v>
      </c>
      <c r="D131" s="1337" t="s">
        <v>4164</v>
      </c>
      <c r="E131" s="1374">
        <v>0.01</v>
      </c>
      <c r="F131" s="2459"/>
      <c r="G131" s="1395">
        <v>7.2</v>
      </c>
      <c r="H131" s="1338">
        <v>-70</v>
      </c>
      <c r="I131" s="1338" t="s">
        <v>4122</v>
      </c>
      <c r="J131" s="1376" t="s">
        <v>2671</v>
      </c>
      <c r="K131" s="1395">
        <v>1578</v>
      </c>
      <c r="L131" s="1378">
        <v>1624</v>
      </c>
      <c r="P131" s="1336"/>
      <c r="R131" s="1317"/>
      <c r="S131" s="1317"/>
    </row>
    <row r="132" spans="1:19" ht="36" customHeight="1">
      <c r="A132" s="2456"/>
      <c r="B132" s="1397"/>
      <c r="C132" s="1391" t="s">
        <v>4129</v>
      </c>
      <c r="D132" s="1392" t="s">
        <v>4164</v>
      </c>
      <c r="E132" s="1349">
        <v>0.01</v>
      </c>
      <c r="F132" s="1398"/>
      <c r="G132" s="1399">
        <v>7.2</v>
      </c>
      <c r="H132" s="1370">
        <v>-70</v>
      </c>
      <c r="I132" s="1370" t="s">
        <v>4122</v>
      </c>
      <c r="J132" s="1400" t="s">
        <v>2671</v>
      </c>
      <c r="K132" s="1399">
        <v>2250</v>
      </c>
      <c r="L132" s="1401">
        <v>2319</v>
      </c>
      <c r="P132" s="1336"/>
      <c r="R132" s="1317"/>
      <c r="S132" s="1317"/>
    </row>
    <row r="133" spans="1:19" ht="22.7" customHeight="1">
      <c r="A133" s="2443" t="s">
        <v>4165</v>
      </c>
      <c r="B133" s="2444"/>
      <c r="C133" s="1402" t="s">
        <v>1642</v>
      </c>
      <c r="D133" s="1402" t="s">
        <v>4166</v>
      </c>
      <c r="E133" s="1403">
        <v>3.2000000000000002E-3</v>
      </c>
      <c r="F133" s="2445" t="s">
        <v>1372</v>
      </c>
      <c r="G133" s="1402">
        <v>3.08</v>
      </c>
      <c r="H133" s="1351">
        <v>-70</v>
      </c>
      <c r="I133" s="1351" t="s">
        <v>8516</v>
      </c>
      <c r="J133" s="1277" t="s">
        <v>2671</v>
      </c>
      <c r="K133" s="1402">
        <v>527</v>
      </c>
      <c r="L133" s="1404">
        <v>540</v>
      </c>
      <c r="P133" s="1336"/>
      <c r="R133" s="1317"/>
      <c r="S133" s="1317"/>
    </row>
    <row r="134" spans="1:19" ht="22.7" customHeight="1">
      <c r="A134" s="2443"/>
      <c r="B134" s="2444"/>
      <c r="C134" s="1405" t="s">
        <v>4095</v>
      </c>
      <c r="D134" s="1402" t="s">
        <v>4166</v>
      </c>
      <c r="E134" s="1403">
        <v>3.2000000000000002E-3</v>
      </c>
      <c r="F134" s="2445"/>
      <c r="G134" s="1402">
        <v>3.08</v>
      </c>
      <c r="H134" s="1351">
        <v>-70</v>
      </c>
      <c r="I134" s="1351" t="s">
        <v>8516</v>
      </c>
      <c r="J134" s="1277" t="s">
        <v>2671</v>
      </c>
      <c r="K134" s="1402">
        <v>597</v>
      </c>
      <c r="L134" s="1404">
        <v>612</v>
      </c>
      <c r="P134" s="1336"/>
      <c r="R134" s="1317"/>
      <c r="S134" s="1317"/>
    </row>
    <row r="135" spans="1:19" ht="22.7" customHeight="1">
      <c r="A135" s="2443"/>
      <c r="B135" s="2444"/>
      <c r="C135" s="1405" t="s">
        <v>4128</v>
      </c>
      <c r="D135" s="1402" t="s">
        <v>4166</v>
      </c>
      <c r="E135" s="1403">
        <v>3.2000000000000002E-3</v>
      </c>
      <c r="F135" s="2445"/>
      <c r="G135" s="1402">
        <v>3.08</v>
      </c>
      <c r="H135" s="1351">
        <v>-70</v>
      </c>
      <c r="I135" s="1351" t="s">
        <v>8516</v>
      </c>
      <c r="J135" s="1277" t="s">
        <v>2671</v>
      </c>
      <c r="K135" s="1402">
        <v>878</v>
      </c>
      <c r="L135" s="1404">
        <v>900</v>
      </c>
      <c r="P135" s="1336"/>
      <c r="R135" s="1317"/>
      <c r="S135" s="1317"/>
    </row>
    <row r="136" spans="1:19" ht="22.7" customHeight="1">
      <c r="A136" s="2446" t="s">
        <v>4167</v>
      </c>
      <c r="B136" s="1406"/>
      <c r="C136" s="2447" t="s">
        <v>1642</v>
      </c>
      <c r="D136" s="1402" t="s">
        <v>4168</v>
      </c>
      <c r="E136" s="1403">
        <v>1.5E-3</v>
      </c>
      <c r="F136" s="2445"/>
      <c r="G136" s="1402">
        <v>1.44</v>
      </c>
      <c r="H136" s="1351">
        <v>-70</v>
      </c>
      <c r="I136" s="1351" t="s">
        <v>8516</v>
      </c>
      <c r="J136" s="1277" t="s">
        <v>2671</v>
      </c>
      <c r="K136" s="1402">
        <v>299</v>
      </c>
      <c r="L136" s="1404">
        <v>306</v>
      </c>
      <c r="P136" s="1336"/>
      <c r="R136" s="1317"/>
      <c r="S136" s="1317"/>
    </row>
    <row r="137" spans="1:19" ht="22.7" customHeight="1">
      <c r="A137" s="2446"/>
      <c r="B137" s="1406"/>
      <c r="C137" s="2447"/>
      <c r="D137" s="1402" t="s">
        <v>4169</v>
      </c>
      <c r="E137" s="1403">
        <v>1.1000000000000001E-3</v>
      </c>
      <c r="F137" s="2445"/>
      <c r="G137" s="1402">
        <v>1.06</v>
      </c>
      <c r="H137" s="1351">
        <v>-70</v>
      </c>
      <c r="I137" s="1351" t="s">
        <v>8516</v>
      </c>
      <c r="J137" s="1277" t="s">
        <v>2671</v>
      </c>
      <c r="K137" s="1402">
        <v>199</v>
      </c>
      <c r="L137" s="1404">
        <v>204</v>
      </c>
      <c r="P137" s="1336"/>
      <c r="R137" s="1317"/>
      <c r="S137" s="1317"/>
    </row>
    <row r="138" spans="1:19" ht="22.7" customHeight="1">
      <c r="A138" s="2446"/>
      <c r="B138" s="1406"/>
      <c r="C138" s="2447"/>
      <c r="D138" s="1402" t="s">
        <v>4170</v>
      </c>
      <c r="E138" s="1403">
        <v>4.4000000000000003E-3</v>
      </c>
      <c r="F138" s="2445"/>
      <c r="G138" s="1402">
        <v>4.2300000000000004</v>
      </c>
      <c r="H138" s="1351">
        <v>-70</v>
      </c>
      <c r="I138" s="1351" t="s">
        <v>8516</v>
      </c>
      <c r="J138" s="1277" t="s">
        <v>2671</v>
      </c>
      <c r="K138" s="1402">
        <v>738</v>
      </c>
      <c r="L138" s="1404">
        <v>756</v>
      </c>
      <c r="P138" s="1336"/>
      <c r="R138" s="1317"/>
      <c r="S138" s="1317"/>
    </row>
    <row r="139" spans="1:19" ht="22.7" customHeight="1">
      <c r="A139" s="2446"/>
      <c r="B139" s="1406"/>
      <c r="C139" s="2447"/>
      <c r="D139" s="1402" t="s">
        <v>4171</v>
      </c>
      <c r="E139" s="1403">
        <v>3.0000000000000001E-3</v>
      </c>
      <c r="F139" s="2445"/>
      <c r="G139" s="1402">
        <v>2.88</v>
      </c>
      <c r="H139" s="1351">
        <v>-70</v>
      </c>
      <c r="I139" s="1351" t="s">
        <v>8516</v>
      </c>
      <c r="J139" s="1277" t="s">
        <v>2671</v>
      </c>
      <c r="K139" s="1402">
        <v>492</v>
      </c>
      <c r="L139" s="1404">
        <v>504</v>
      </c>
      <c r="P139" s="1336"/>
      <c r="R139" s="1317"/>
      <c r="S139" s="1317"/>
    </row>
    <row r="140" spans="1:19" ht="22.7" customHeight="1">
      <c r="A140" s="2446"/>
      <c r="B140" s="1406"/>
      <c r="C140" s="2447"/>
      <c r="D140" s="1402" t="s">
        <v>4172</v>
      </c>
      <c r="E140" s="1403">
        <v>6.3E-3</v>
      </c>
      <c r="F140" s="2445"/>
      <c r="G140" s="1402">
        <v>6.05</v>
      </c>
      <c r="H140" s="1351">
        <v>-70</v>
      </c>
      <c r="I140" s="1351" t="s">
        <v>8516</v>
      </c>
      <c r="J140" s="1277" t="s">
        <v>2671</v>
      </c>
      <c r="K140" s="1402">
        <v>1053</v>
      </c>
      <c r="L140" s="1404">
        <v>1080</v>
      </c>
      <c r="P140" s="1336"/>
      <c r="R140" s="1317"/>
      <c r="S140" s="1317"/>
    </row>
    <row r="141" spans="1:19" ht="22.7" customHeight="1">
      <c r="A141" s="2446"/>
      <c r="B141" s="1406"/>
      <c r="C141" s="2447"/>
      <c r="D141" s="1402" t="s">
        <v>4173</v>
      </c>
      <c r="E141" s="1403">
        <v>8.0999999999999996E-3</v>
      </c>
      <c r="F141" s="2445"/>
      <c r="G141" s="1402">
        <v>7.78</v>
      </c>
      <c r="H141" s="1351">
        <v>-70</v>
      </c>
      <c r="I141" s="1351" t="s">
        <v>8516</v>
      </c>
      <c r="J141" s="1277" t="s">
        <v>2671</v>
      </c>
      <c r="K141" s="1402">
        <v>1352</v>
      </c>
      <c r="L141" s="1404">
        <v>1386</v>
      </c>
      <c r="P141" s="1336"/>
      <c r="R141" s="1317"/>
      <c r="S141" s="1317"/>
    </row>
    <row r="142" spans="1:19" ht="22.7" customHeight="1">
      <c r="A142" s="2446"/>
      <c r="B142" s="1406"/>
      <c r="C142" s="2447"/>
      <c r="D142" s="1402" t="s">
        <v>4174</v>
      </c>
      <c r="E142" s="1403">
        <v>1.14E-2</v>
      </c>
      <c r="F142" s="2445"/>
      <c r="G142" s="1402">
        <v>10.95</v>
      </c>
      <c r="H142" s="1351">
        <v>-70</v>
      </c>
      <c r="I142" s="1351" t="s">
        <v>8516</v>
      </c>
      <c r="J142" s="1277" t="s">
        <v>2671</v>
      </c>
      <c r="K142" s="1402">
        <v>2756</v>
      </c>
      <c r="L142" s="1404">
        <v>2826</v>
      </c>
      <c r="P142" s="1336"/>
      <c r="R142" s="1317"/>
      <c r="S142" s="1317"/>
    </row>
    <row r="143" spans="1:19" ht="22.7" customHeight="1">
      <c r="A143" s="2446"/>
      <c r="B143" s="1406"/>
      <c r="C143" s="2447"/>
      <c r="D143" s="1402" t="s">
        <v>4175</v>
      </c>
      <c r="E143" s="1403">
        <v>8.0999999999999996E-3</v>
      </c>
      <c r="F143" s="2445"/>
      <c r="G143" s="1402">
        <v>7.78</v>
      </c>
      <c r="H143" s="1351">
        <v>-70</v>
      </c>
      <c r="I143" s="1351" t="s">
        <v>8516</v>
      </c>
      <c r="J143" s="1277" t="s">
        <v>2671</v>
      </c>
      <c r="K143" s="1402">
        <v>1282</v>
      </c>
      <c r="L143" s="1404">
        <v>1314</v>
      </c>
      <c r="P143" s="1336"/>
      <c r="R143" s="1317"/>
      <c r="S143" s="1317"/>
    </row>
    <row r="144" spans="1:19" ht="22.7" customHeight="1">
      <c r="A144" s="2446"/>
      <c r="B144" s="1407"/>
      <c r="C144" s="2447"/>
      <c r="D144" s="1402" t="s">
        <v>4176</v>
      </c>
      <c r="E144" s="1403">
        <v>1.6199999999999999E-2</v>
      </c>
      <c r="F144" s="2445"/>
      <c r="G144" s="1402">
        <v>15.56</v>
      </c>
      <c r="H144" s="1351">
        <v>-70</v>
      </c>
      <c r="I144" s="1351" t="s">
        <v>8516</v>
      </c>
      <c r="J144" s="1277" t="s">
        <v>2671</v>
      </c>
      <c r="K144" s="1402">
        <v>2703</v>
      </c>
      <c r="L144" s="1404">
        <v>2772</v>
      </c>
      <c r="P144" s="1336"/>
      <c r="R144" s="1317"/>
      <c r="S144" s="1317"/>
    </row>
    <row r="145" spans="1:19" ht="22.7" customHeight="1">
      <c r="A145" s="2446"/>
      <c r="B145" s="1408"/>
      <c r="C145" s="2447" t="s">
        <v>4095</v>
      </c>
      <c r="D145" s="1402" t="s">
        <v>4168</v>
      </c>
      <c r="E145" s="1403">
        <v>1.5E-3</v>
      </c>
      <c r="F145" s="2445"/>
      <c r="G145" s="1402">
        <v>1.44</v>
      </c>
      <c r="H145" s="1351">
        <v>-70</v>
      </c>
      <c r="I145" s="1351" t="s">
        <v>8516</v>
      </c>
      <c r="J145" s="1277" t="s">
        <v>2671</v>
      </c>
      <c r="K145" s="1402">
        <v>334</v>
      </c>
      <c r="L145" s="1404">
        <v>342</v>
      </c>
      <c r="P145" s="1336"/>
      <c r="R145" s="1317"/>
      <c r="S145" s="1317"/>
    </row>
    <row r="146" spans="1:19" ht="22.7" customHeight="1">
      <c r="A146" s="2446"/>
      <c r="B146" s="1406"/>
      <c r="C146" s="2447"/>
      <c r="D146" s="1402" t="s">
        <v>4169</v>
      </c>
      <c r="E146" s="1403">
        <v>1.1000000000000001E-3</v>
      </c>
      <c r="F146" s="2445"/>
      <c r="G146" s="1402">
        <v>1.06</v>
      </c>
      <c r="H146" s="1351">
        <v>-70</v>
      </c>
      <c r="I146" s="1351" t="s">
        <v>8516</v>
      </c>
      <c r="J146" s="1277" t="s">
        <v>2671</v>
      </c>
      <c r="K146" s="1402">
        <v>223</v>
      </c>
      <c r="L146" s="1404">
        <v>228</v>
      </c>
      <c r="P146" s="1336"/>
      <c r="R146" s="1317"/>
      <c r="S146" s="1317"/>
    </row>
    <row r="147" spans="1:19" ht="22.7" customHeight="1">
      <c r="A147" s="2446"/>
      <c r="B147" s="1406"/>
      <c r="C147" s="2447"/>
      <c r="D147" s="1402" t="s">
        <v>4170</v>
      </c>
      <c r="E147" s="1403">
        <v>4.4000000000000003E-3</v>
      </c>
      <c r="F147" s="2445"/>
      <c r="G147" s="1402">
        <v>4.2300000000000004</v>
      </c>
      <c r="H147" s="1351">
        <v>-70</v>
      </c>
      <c r="I147" s="1351" t="s">
        <v>8516</v>
      </c>
      <c r="J147" s="1277" t="s">
        <v>2671</v>
      </c>
      <c r="K147" s="1402">
        <v>836</v>
      </c>
      <c r="L147" s="1404">
        <v>857</v>
      </c>
      <c r="P147" s="1336"/>
      <c r="R147" s="1317"/>
      <c r="S147" s="1317"/>
    </row>
    <row r="148" spans="1:19" ht="22.7" customHeight="1">
      <c r="A148" s="2446"/>
      <c r="B148" s="1406"/>
      <c r="C148" s="2447"/>
      <c r="D148" s="1402" t="s">
        <v>4171</v>
      </c>
      <c r="E148" s="1403">
        <v>3.0000000000000001E-3</v>
      </c>
      <c r="F148" s="2445"/>
      <c r="G148" s="1402">
        <v>2.88</v>
      </c>
      <c r="H148" s="1351">
        <v>-70</v>
      </c>
      <c r="I148" s="1351" t="s">
        <v>8516</v>
      </c>
      <c r="J148" s="1277" t="s">
        <v>2671</v>
      </c>
      <c r="K148" s="1402">
        <v>557</v>
      </c>
      <c r="L148" s="1404">
        <v>572</v>
      </c>
      <c r="P148" s="1336"/>
      <c r="R148" s="1317"/>
      <c r="S148" s="1317"/>
    </row>
    <row r="149" spans="1:19" ht="22.7" customHeight="1">
      <c r="A149" s="2446"/>
      <c r="B149" s="1406"/>
      <c r="C149" s="2447"/>
      <c r="D149" s="1402" t="s">
        <v>4172</v>
      </c>
      <c r="E149" s="1403">
        <v>6.3E-3</v>
      </c>
      <c r="F149" s="2445"/>
      <c r="G149" s="1402">
        <v>6.05</v>
      </c>
      <c r="H149" s="1351">
        <v>-70</v>
      </c>
      <c r="I149" s="1351" t="s">
        <v>8516</v>
      </c>
      <c r="J149" s="1277" t="s">
        <v>2671</v>
      </c>
      <c r="K149" s="1402">
        <v>1194</v>
      </c>
      <c r="L149" s="1404">
        <v>1224</v>
      </c>
      <c r="P149" s="1336"/>
      <c r="R149" s="1317"/>
      <c r="S149" s="1317"/>
    </row>
    <row r="150" spans="1:19" ht="22.7" customHeight="1">
      <c r="A150" s="2446"/>
      <c r="B150" s="1406"/>
      <c r="C150" s="2447"/>
      <c r="D150" s="1402" t="s">
        <v>4173</v>
      </c>
      <c r="E150" s="1403">
        <v>8.0999999999999996E-3</v>
      </c>
      <c r="F150" s="2445"/>
      <c r="G150" s="1402">
        <v>7.78</v>
      </c>
      <c r="H150" s="1351">
        <v>-70</v>
      </c>
      <c r="I150" s="1351" t="s">
        <v>8516</v>
      </c>
      <c r="J150" s="1277" t="s">
        <v>2671</v>
      </c>
      <c r="K150" s="1402">
        <v>1492</v>
      </c>
      <c r="L150" s="1404">
        <v>1530</v>
      </c>
      <c r="P150" s="1336"/>
      <c r="R150" s="1317"/>
      <c r="S150" s="1317"/>
    </row>
    <row r="151" spans="1:19" ht="22.7" customHeight="1">
      <c r="A151" s="2446"/>
      <c r="B151" s="1406"/>
      <c r="C151" s="2447"/>
      <c r="D151" s="1402" t="s">
        <v>4174</v>
      </c>
      <c r="E151" s="1403">
        <v>1.7100000000000001E-2</v>
      </c>
      <c r="F151" s="2445"/>
      <c r="G151" s="1402">
        <v>10.95</v>
      </c>
      <c r="H151" s="1351">
        <v>-70</v>
      </c>
      <c r="I151" s="1351" t="s">
        <v>8516</v>
      </c>
      <c r="J151" s="1277" t="s">
        <v>2671</v>
      </c>
      <c r="K151" s="1402">
        <v>3123</v>
      </c>
      <c r="L151" s="1404">
        <v>3203</v>
      </c>
      <c r="P151" s="1336"/>
      <c r="R151" s="1317"/>
      <c r="S151" s="1317"/>
    </row>
    <row r="152" spans="1:19" ht="22.7" customHeight="1">
      <c r="A152" s="2446"/>
      <c r="B152" s="1406"/>
      <c r="C152" s="2447"/>
      <c r="D152" s="1402" t="s">
        <v>4175</v>
      </c>
      <c r="E152" s="1403">
        <v>8.0999999999999996E-3</v>
      </c>
      <c r="F152" s="2445"/>
      <c r="G152" s="1402">
        <v>7.78</v>
      </c>
      <c r="H152" s="1351">
        <v>-70</v>
      </c>
      <c r="I152" s="1351" t="s">
        <v>8516</v>
      </c>
      <c r="J152" s="1277" t="s">
        <v>2671</v>
      </c>
      <c r="K152" s="1402">
        <v>1452</v>
      </c>
      <c r="L152" s="1404">
        <v>1490</v>
      </c>
      <c r="P152" s="1336"/>
      <c r="R152" s="1317"/>
      <c r="S152" s="1317"/>
    </row>
    <row r="153" spans="1:19" ht="22.7" customHeight="1">
      <c r="A153" s="2446"/>
      <c r="B153" s="1407"/>
      <c r="C153" s="2447"/>
      <c r="D153" s="1402" t="s">
        <v>4176</v>
      </c>
      <c r="E153" s="1403">
        <v>1.6199999999999999E-2</v>
      </c>
      <c r="F153" s="2445"/>
      <c r="G153" s="1402">
        <v>15.56</v>
      </c>
      <c r="H153" s="1351">
        <v>-70</v>
      </c>
      <c r="I153" s="1351" t="s">
        <v>8516</v>
      </c>
      <c r="J153" s="1277" t="s">
        <v>2671</v>
      </c>
      <c r="K153" s="1402">
        <v>3064</v>
      </c>
      <c r="L153" s="1404">
        <v>3142</v>
      </c>
      <c r="P153" s="1336"/>
      <c r="R153" s="1317"/>
      <c r="S153" s="1317"/>
    </row>
    <row r="154" spans="1:19" ht="22.7" customHeight="1">
      <c r="A154" s="2446"/>
      <c r="B154" s="1408"/>
      <c r="C154" s="2447" t="s">
        <v>4128</v>
      </c>
      <c r="D154" s="1402" t="s">
        <v>4168</v>
      </c>
      <c r="E154" s="1403">
        <v>1.5E-3</v>
      </c>
      <c r="F154" s="2445"/>
      <c r="G154" s="1402">
        <v>1.44</v>
      </c>
      <c r="H154" s="1351">
        <v>-70</v>
      </c>
      <c r="I154" s="1351" t="s">
        <v>8516</v>
      </c>
      <c r="J154" s="1277" t="s">
        <v>2671</v>
      </c>
      <c r="K154" s="1402">
        <v>439</v>
      </c>
      <c r="L154" s="1404">
        <v>450</v>
      </c>
      <c r="P154" s="1336"/>
      <c r="R154" s="1317"/>
      <c r="S154" s="1317"/>
    </row>
    <row r="155" spans="1:19" ht="22.7" customHeight="1">
      <c r="A155" s="2446"/>
      <c r="B155" s="1406"/>
      <c r="C155" s="2447"/>
      <c r="D155" s="1402" t="s">
        <v>4169</v>
      </c>
      <c r="E155" s="1403">
        <v>1.1000000000000001E-3</v>
      </c>
      <c r="F155" s="2445"/>
      <c r="G155" s="1402">
        <v>1.06</v>
      </c>
      <c r="H155" s="1351">
        <v>-70</v>
      </c>
      <c r="I155" s="1351" t="s">
        <v>8516</v>
      </c>
      <c r="J155" s="1277" t="s">
        <v>2671</v>
      </c>
      <c r="K155" s="1402">
        <v>293</v>
      </c>
      <c r="L155" s="1404">
        <v>300</v>
      </c>
      <c r="P155" s="1336"/>
      <c r="R155" s="1317"/>
      <c r="S155" s="1317"/>
    </row>
    <row r="156" spans="1:19" ht="22.7" customHeight="1">
      <c r="A156" s="2446"/>
      <c r="B156" s="1406"/>
      <c r="C156" s="2447"/>
      <c r="D156" s="1402" t="s">
        <v>4170</v>
      </c>
      <c r="E156" s="1403">
        <v>4.4000000000000003E-3</v>
      </c>
      <c r="F156" s="2445"/>
      <c r="G156" s="1402">
        <v>4.2300000000000004</v>
      </c>
      <c r="H156" s="1351">
        <v>-70</v>
      </c>
      <c r="I156" s="1351" t="s">
        <v>8516</v>
      </c>
      <c r="J156" s="1277" t="s">
        <v>2671</v>
      </c>
      <c r="K156" s="1402">
        <v>1229</v>
      </c>
      <c r="L156" s="1404">
        <v>1260</v>
      </c>
      <c r="P156" s="1336"/>
      <c r="R156" s="1317"/>
      <c r="S156" s="1317"/>
    </row>
    <row r="157" spans="1:19" ht="22.7" customHeight="1">
      <c r="A157" s="2446"/>
      <c r="B157" s="1406"/>
      <c r="C157" s="2447"/>
      <c r="D157" s="1402" t="s">
        <v>4171</v>
      </c>
      <c r="E157" s="1403">
        <v>3.0000000000000001E-3</v>
      </c>
      <c r="F157" s="2445"/>
      <c r="G157" s="1402">
        <v>2.88</v>
      </c>
      <c r="H157" s="1351">
        <v>-70</v>
      </c>
      <c r="I157" s="1351" t="s">
        <v>8516</v>
      </c>
      <c r="J157" s="1277" t="s">
        <v>2671</v>
      </c>
      <c r="K157" s="1402">
        <v>819</v>
      </c>
      <c r="L157" s="1404">
        <v>840</v>
      </c>
      <c r="P157" s="1336"/>
      <c r="R157" s="1317"/>
      <c r="S157" s="1317"/>
    </row>
    <row r="158" spans="1:19" ht="22.7" customHeight="1">
      <c r="A158" s="2446"/>
      <c r="B158" s="1406"/>
      <c r="C158" s="2447"/>
      <c r="D158" s="1402" t="s">
        <v>4172</v>
      </c>
      <c r="E158" s="1403">
        <v>6.3E-3</v>
      </c>
      <c r="F158" s="2445"/>
      <c r="G158" s="1402">
        <v>6.05</v>
      </c>
      <c r="H158" s="1351">
        <v>-70</v>
      </c>
      <c r="I158" s="1351" t="s">
        <v>8516</v>
      </c>
      <c r="J158" s="1277" t="s">
        <v>2671</v>
      </c>
      <c r="K158" s="1402">
        <v>1755</v>
      </c>
      <c r="L158" s="1404">
        <v>1800</v>
      </c>
      <c r="P158" s="1336"/>
      <c r="R158" s="1317"/>
      <c r="S158" s="1317"/>
    </row>
    <row r="159" spans="1:19" ht="22.7" customHeight="1">
      <c r="A159" s="2446"/>
      <c r="B159" s="1406"/>
      <c r="C159" s="2447"/>
      <c r="D159" s="1402" t="s">
        <v>4173</v>
      </c>
      <c r="E159" s="1403">
        <v>8.0999999999999996E-3</v>
      </c>
      <c r="F159" s="2445"/>
      <c r="G159" s="1402">
        <v>7.78</v>
      </c>
      <c r="H159" s="1351">
        <v>-70</v>
      </c>
      <c r="I159" s="1351" t="s">
        <v>8516</v>
      </c>
      <c r="J159" s="1277" t="s">
        <v>2671</v>
      </c>
      <c r="K159" s="1402">
        <v>2253</v>
      </c>
      <c r="L159" s="1404">
        <v>2310</v>
      </c>
      <c r="P159" s="1336"/>
      <c r="R159" s="1317"/>
      <c r="S159" s="1317"/>
    </row>
    <row r="160" spans="1:19" ht="22.7" customHeight="1">
      <c r="A160" s="2446"/>
      <c r="B160" s="1406"/>
      <c r="C160" s="2447"/>
      <c r="D160" s="1402" t="s">
        <v>4174</v>
      </c>
      <c r="E160" s="1403">
        <v>1.14E-2</v>
      </c>
      <c r="F160" s="2445"/>
      <c r="G160" s="1402">
        <v>10.95</v>
      </c>
      <c r="H160" s="1351">
        <v>-70</v>
      </c>
      <c r="I160" s="1351" t="s">
        <v>8516</v>
      </c>
      <c r="J160" s="1277" t="s">
        <v>2671</v>
      </c>
      <c r="K160" s="1402">
        <v>4593</v>
      </c>
      <c r="L160" s="1404">
        <v>4710</v>
      </c>
      <c r="P160" s="1336"/>
      <c r="R160" s="1317"/>
      <c r="S160" s="1317"/>
    </row>
    <row r="161" spans="1:19" ht="22.7" customHeight="1">
      <c r="A161" s="2446"/>
      <c r="B161" s="1406"/>
      <c r="C161" s="2447"/>
      <c r="D161" s="1402" t="s">
        <v>4175</v>
      </c>
      <c r="E161" s="1403">
        <v>8.0999999999999996E-3</v>
      </c>
      <c r="F161" s="2445"/>
      <c r="G161" s="1402">
        <v>7.78</v>
      </c>
      <c r="H161" s="1351">
        <v>-70</v>
      </c>
      <c r="I161" s="1351" t="s">
        <v>8516</v>
      </c>
      <c r="J161" s="1277" t="s">
        <v>2671</v>
      </c>
      <c r="K161" s="1402">
        <v>2136</v>
      </c>
      <c r="L161" s="1404">
        <v>2190</v>
      </c>
      <c r="P161" s="1336"/>
      <c r="R161" s="1317"/>
      <c r="S161" s="1317"/>
    </row>
    <row r="162" spans="1:19" ht="22.7" customHeight="1">
      <c r="A162" s="2446"/>
      <c r="B162" s="1407"/>
      <c r="C162" s="2447"/>
      <c r="D162" s="1402" t="s">
        <v>4176</v>
      </c>
      <c r="E162" s="1403">
        <v>1.6199999999999999E-2</v>
      </c>
      <c r="F162" s="2445"/>
      <c r="G162" s="1402">
        <v>15.56</v>
      </c>
      <c r="H162" s="1351">
        <v>-70</v>
      </c>
      <c r="I162" s="1351" t="s">
        <v>8516</v>
      </c>
      <c r="J162" s="1277" t="s">
        <v>2671</v>
      </c>
      <c r="K162" s="1402">
        <v>4505</v>
      </c>
      <c r="L162" s="1404">
        <v>4620</v>
      </c>
      <c r="P162" s="1336"/>
      <c r="R162" s="1317"/>
      <c r="S162" s="1317"/>
    </row>
    <row r="163" spans="1:19" ht="22.7" customHeight="1">
      <c r="A163" s="2448" t="s">
        <v>4177</v>
      </c>
      <c r="B163" s="2444"/>
      <c r="C163" s="2444" t="s">
        <v>1642</v>
      </c>
      <c r="D163" s="1402" t="s">
        <v>4178</v>
      </c>
      <c r="E163" s="1403">
        <v>2.3999999999999998E-3</v>
      </c>
      <c r="F163" s="2445"/>
      <c r="G163" s="1402">
        <v>2.31</v>
      </c>
      <c r="H163" s="1351">
        <v>-70</v>
      </c>
      <c r="I163" s="1351" t="s">
        <v>8516</v>
      </c>
      <c r="J163" s="1277" t="s">
        <v>2671</v>
      </c>
      <c r="K163" s="1402">
        <v>461</v>
      </c>
      <c r="L163" s="1404">
        <v>473</v>
      </c>
      <c r="P163" s="1336"/>
      <c r="R163" s="1317"/>
      <c r="S163" s="1317"/>
    </row>
    <row r="164" spans="1:19" ht="22.7" customHeight="1">
      <c r="A164" s="2448"/>
      <c r="B164" s="2444"/>
      <c r="C164" s="2444"/>
      <c r="D164" s="1402" t="s">
        <v>4179</v>
      </c>
      <c r="E164" s="1403">
        <v>3.2000000000000002E-3</v>
      </c>
      <c r="F164" s="2445"/>
      <c r="G164" s="1402">
        <v>3.08</v>
      </c>
      <c r="H164" s="1351">
        <v>-70</v>
      </c>
      <c r="I164" s="1351" t="s">
        <v>8516</v>
      </c>
      <c r="J164" s="1277" t="s">
        <v>2671</v>
      </c>
      <c r="K164" s="1402">
        <v>527</v>
      </c>
      <c r="L164" s="1404">
        <v>540</v>
      </c>
      <c r="P164" s="1336"/>
      <c r="R164" s="1317"/>
      <c r="S164" s="1317"/>
    </row>
    <row r="165" spans="1:19" ht="22.7" customHeight="1">
      <c r="A165" s="2448"/>
      <c r="B165" s="2444"/>
      <c r="C165" s="2444"/>
      <c r="D165" s="1402" t="s">
        <v>4180</v>
      </c>
      <c r="E165" s="1403">
        <v>4.7999999999999996E-3</v>
      </c>
      <c r="F165" s="2445"/>
      <c r="G165" s="1402">
        <v>4.6100000000000003</v>
      </c>
      <c r="H165" s="1351">
        <v>-70</v>
      </c>
      <c r="I165" s="1351" t="s">
        <v>8516</v>
      </c>
      <c r="J165" s="1277" t="s">
        <v>2671</v>
      </c>
      <c r="K165" s="1402">
        <v>790</v>
      </c>
      <c r="L165" s="1404">
        <v>810</v>
      </c>
      <c r="P165" s="1336"/>
      <c r="R165" s="1317"/>
      <c r="S165" s="1317"/>
    </row>
    <row r="166" spans="1:19" ht="22.7" customHeight="1">
      <c r="A166" s="2448"/>
      <c r="B166" s="2444"/>
      <c r="C166" s="2444"/>
      <c r="D166" s="1402" t="s">
        <v>4181</v>
      </c>
      <c r="E166" s="1403">
        <v>7.1999999999999998E-3</v>
      </c>
      <c r="F166" s="2445"/>
      <c r="G166" s="1402">
        <v>6.92</v>
      </c>
      <c r="H166" s="1351">
        <v>-70</v>
      </c>
      <c r="I166" s="1351" t="s">
        <v>8516</v>
      </c>
      <c r="J166" s="1277" t="s">
        <v>2671</v>
      </c>
      <c r="K166" s="1402">
        <v>1194</v>
      </c>
      <c r="L166" s="1404">
        <v>1224</v>
      </c>
      <c r="P166" s="1336"/>
      <c r="R166" s="1317"/>
      <c r="S166" s="1317"/>
    </row>
    <row r="167" spans="1:19" ht="22.7" customHeight="1">
      <c r="A167" s="2448"/>
      <c r="B167" s="2444"/>
      <c r="C167" s="2444"/>
      <c r="D167" s="1402" t="s">
        <v>4182</v>
      </c>
      <c r="E167" s="1403">
        <v>7.4000000000000003E-3</v>
      </c>
      <c r="F167" s="2445"/>
      <c r="G167" s="1402">
        <v>7.11</v>
      </c>
      <c r="H167" s="1351">
        <v>-70</v>
      </c>
      <c r="I167" s="1351" t="s">
        <v>8516</v>
      </c>
      <c r="J167" s="1277" t="s">
        <v>2671</v>
      </c>
      <c r="K167" s="1402">
        <v>1153</v>
      </c>
      <c r="L167" s="1404">
        <v>1182</v>
      </c>
      <c r="P167" s="1336"/>
      <c r="R167" s="1317"/>
      <c r="S167" s="1317"/>
    </row>
    <row r="168" spans="1:19" ht="22.7" customHeight="1">
      <c r="A168" s="2448"/>
      <c r="B168" s="2444"/>
      <c r="C168" s="2444"/>
      <c r="D168" s="1402" t="s">
        <v>4183</v>
      </c>
      <c r="E168" s="1403">
        <v>9.7999999999999997E-3</v>
      </c>
      <c r="F168" s="2445"/>
      <c r="G168" s="1402">
        <v>9.41</v>
      </c>
      <c r="H168" s="1351">
        <v>-70</v>
      </c>
      <c r="I168" s="1351" t="s">
        <v>8516</v>
      </c>
      <c r="J168" s="1277" t="s">
        <v>2671</v>
      </c>
      <c r="K168" s="1402">
        <v>1317</v>
      </c>
      <c r="L168" s="1404">
        <v>1350</v>
      </c>
      <c r="P168" s="1336"/>
      <c r="R168" s="1317"/>
      <c r="S168" s="1317"/>
    </row>
    <row r="169" spans="1:19" ht="22.7" customHeight="1">
      <c r="A169" s="2448"/>
      <c r="B169" s="2444"/>
      <c r="C169" s="2444"/>
      <c r="D169" s="1402" t="s">
        <v>4184</v>
      </c>
      <c r="E169" s="1403">
        <v>1.47E-2</v>
      </c>
      <c r="F169" s="2445"/>
      <c r="G169" s="1402">
        <v>14.12</v>
      </c>
      <c r="H169" s="1351">
        <v>-70</v>
      </c>
      <c r="I169" s="1351" t="s">
        <v>8516</v>
      </c>
      <c r="J169" s="1277" t="s">
        <v>2671</v>
      </c>
      <c r="K169" s="1402">
        <v>2001</v>
      </c>
      <c r="L169" s="1404">
        <v>2052</v>
      </c>
      <c r="P169" s="1336"/>
      <c r="R169" s="1317"/>
      <c r="S169" s="1317"/>
    </row>
    <row r="170" spans="1:19" ht="22.7" customHeight="1">
      <c r="A170" s="2448"/>
      <c r="B170" s="2444"/>
      <c r="C170" s="2444"/>
      <c r="D170" s="1402" t="s">
        <v>4185</v>
      </c>
      <c r="E170" s="1403">
        <v>1.4999999999999999E-2</v>
      </c>
      <c r="F170" s="2445"/>
      <c r="G170" s="1402">
        <v>14.4</v>
      </c>
      <c r="H170" s="1351">
        <v>-70</v>
      </c>
      <c r="I170" s="1351" t="s">
        <v>8516</v>
      </c>
      <c r="J170" s="1277" t="s">
        <v>2671</v>
      </c>
      <c r="K170" s="1402">
        <v>2612</v>
      </c>
      <c r="L170" s="1404">
        <v>2679</v>
      </c>
      <c r="P170" s="1336"/>
      <c r="R170" s="1317"/>
      <c r="S170" s="1317"/>
    </row>
    <row r="171" spans="1:19" ht="22.7" customHeight="1">
      <c r="A171" s="2448"/>
      <c r="B171" s="2444"/>
      <c r="C171" s="2444"/>
      <c r="D171" s="1402" t="s">
        <v>4186</v>
      </c>
      <c r="E171" s="1403">
        <v>0.02</v>
      </c>
      <c r="F171" s="2445"/>
      <c r="G171" s="1402">
        <v>19.2</v>
      </c>
      <c r="H171" s="1351">
        <v>-70</v>
      </c>
      <c r="I171" s="1351" t="s">
        <v>8516</v>
      </c>
      <c r="J171" s="1277" t="s">
        <v>2671</v>
      </c>
      <c r="K171" s="1402">
        <v>2984</v>
      </c>
      <c r="L171" s="1404">
        <v>3060</v>
      </c>
      <c r="P171" s="1336"/>
      <c r="R171" s="1317"/>
      <c r="S171" s="1317"/>
    </row>
    <row r="172" spans="1:19" ht="22.7" customHeight="1">
      <c r="A172" s="2448"/>
      <c r="B172" s="2444"/>
      <c r="C172" s="2444"/>
      <c r="D172" s="1402" t="s">
        <v>4187</v>
      </c>
      <c r="E172" s="1403">
        <v>0.03</v>
      </c>
      <c r="F172" s="2445"/>
      <c r="G172" s="1402">
        <v>28.8</v>
      </c>
      <c r="H172" s="1351">
        <v>-70</v>
      </c>
      <c r="I172" s="1351" t="s">
        <v>8516</v>
      </c>
      <c r="J172" s="1277" t="s">
        <v>2671</v>
      </c>
      <c r="K172" s="1402">
        <v>4563</v>
      </c>
      <c r="L172" s="1404">
        <v>4680</v>
      </c>
      <c r="P172" s="1336"/>
      <c r="R172" s="1317"/>
      <c r="S172" s="1317"/>
    </row>
    <row r="173" spans="1:19" ht="22.7" customHeight="1">
      <c r="A173" s="2448"/>
      <c r="B173" s="2444"/>
      <c r="C173" s="2447" t="s">
        <v>4128</v>
      </c>
      <c r="D173" s="1402" t="s">
        <v>4178</v>
      </c>
      <c r="E173" s="1403">
        <v>2.3999999999999998E-3</v>
      </c>
      <c r="F173" s="2445"/>
      <c r="G173" s="1402">
        <v>2.31</v>
      </c>
      <c r="H173" s="1351">
        <v>-70</v>
      </c>
      <c r="I173" s="1351" t="s">
        <v>8516</v>
      </c>
      <c r="J173" s="1277" t="s">
        <v>2671</v>
      </c>
      <c r="K173" s="1402">
        <v>770</v>
      </c>
      <c r="L173" s="1404">
        <v>790</v>
      </c>
      <c r="P173" s="1336"/>
      <c r="R173" s="1317"/>
      <c r="S173" s="1317"/>
    </row>
    <row r="174" spans="1:19" ht="22.7" customHeight="1">
      <c r="A174" s="2448"/>
      <c r="B174" s="2444"/>
      <c r="C174" s="2447"/>
      <c r="D174" s="1402" t="s">
        <v>4179</v>
      </c>
      <c r="E174" s="1403">
        <v>3.2000000000000002E-3</v>
      </c>
      <c r="F174" s="2445"/>
      <c r="G174" s="1402">
        <v>3.08</v>
      </c>
      <c r="H174" s="1351">
        <v>-70</v>
      </c>
      <c r="I174" s="1351" t="s">
        <v>8516</v>
      </c>
      <c r="J174" s="1277" t="s">
        <v>2671</v>
      </c>
      <c r="K174" s="1402">
        <v>878</v>
      </c>
      <c r="L174" s="1404">
        <v>900</v>
      </c>
      <c r="P174" s="1336"/>
      <c r="R174" s="1317"/>
      <c r="S174" s="1317"/>
    </row>
    <row r="175" spans="1:19" ht="22.7" customHeight="1">
      <c r="A175" s="2448"/>
      <c r="B175" s="2444"/>
      <c r="C175" s="2447"/>
      <c r="D175" s="1402" t="s">
        <v>4180</v>
      </c>
      <c r="E175" s="1403">
        <v>4.7999999999999996E-3</v>
      </c>
      <c r="F175" s="2445"/>
      <c r="G175" s="1402">
        <v>4.6100000000000003</v>
      </c>
      <c r="H175" s="1351">
        <v>-70</v>
      </c>
      <c r="I175" s="1351" t="s">
        <v>8516</v>
      </c>
      <c r="J175" s="1277" t="s">
        <v>2671</v>
      </c>
      <c r="K175" s="1402">
        <v>1317</v>
      </c>
      <c r="L175" s="1404">
        <v>1350</v>
      </c>
      <c r="P175" s="1336"/>
      <c r="R175" s="1317"/>
      <c r="S175" s="1317"/>
    </row>
    <row r="176" spans="1:19" ht="22.7" customHeight="1">
      <c r="A176" s="2448"/>
      <c r="B176" s="2444"/>
      <c r="C176" s="2447"/>
      <c r="D176" s="1402" t="s">
        <v>4181</v>
      </c>
      <c r="E176" s="1403">
        <v>7.1999999999999998E-3</v>
      </c>
      <c r="F176" s="2445"/>
      <c r="G176" s="1402">
        <v>6.92</v>
      </c>
      <c r="H176" s="1351">
        <v>-70</v>
      </c>
      <c r="I176" s="1351" t="s">
        <v>8516</v>
      </c>
      <c r="J176" s="1277" t="s">
        <v>2671</v>
      </c>
      <c r="K176" s="1402">
        <v>1989</v>
      </c>
      <c r="L176" s="1404">
        <v>2040</v>
      </c>
      <c r="P176" s="1336"/>
      <c r="R176" s="1317"/>
      <c r="S176" s="1317"/>
    </row>
    <row r="177" spans="1:1024" ht="22.7" customHeight="1">
      <c r="A177" s="2448"/>
      <c r="B177" s="2444"/>
      <c r="C177" s="2447"/>
      <c r="D177" s="1402" t="s">
        <v>4182</v>
      </c>
      <c r="E177" s="1403">
        <v>7.4000000000000003E-3</v>
      </c>
      <c r="F177" s="2445"/>
      <c r="G177" s="1402">
        <v>7.11</v>
      </c>
      <c r="H177" s="1351">
        <v>-70</v>
      </c>
      <c r="I177" s="1351" t="s">
        <v>8516</v>
      </c>
      <c r="J177" s="1277" t="s">
        <v>2671</v>
      </c>
      <c r="K177" s="1402">
        <v>1946</v>
      </c>
      <c r="L177" s="1404">
        <v>1996</v>
      </c>
      <c r="P177" s="1336"/>
      <c r="R177" s="1317"/>
      <c r="S177" s="1317"/>
    </row>
    <row r="178" spans="1:1024" ht="22.7" customHeight="1">
      <c r="A178" s="2448"/>
      <c r="B178" s="2444"/>
      <c r="C178" s="2447"/>
      <c r="D178" s="1402" t="s">
        <v>4183</v>
      </c>
      <c r="E178" s="1403">
        <v>9.7999999999999997E-3</v>
      </c>
      <c r="F178" s="2445"/>
      <c r="G178" s="1402">
        <v>9.41</v>
      </c>
      <c r="H178" s="1351">
        <v>-70</v>
      </c>
      <c r="I178" s="1351" t="s">
        <v>8516</v>
      </c>
      <c r="J178" s="1277" t="s">
        <v>2671</v>
      </c>
      <c r="K178" s="1402">
        <v>2194</v>
      </c>
      <c r="L178" s="1404">
        <v>2250</v>
      </c>
      <c r="P178" s="1336"/>
      <c r="R178" s="1317"/>
      <c r="S178" s="1317"/>
    </row>
    <row r="179" spans="1:1024" ht="22.7" customHeight="1">
      <c r="A179" s="2448"/>
      <c r="B179" s="2444"/>
      <c r="C179" s="2447"/>
      <c r="D179" s="1402" t="s">
        <v>4184</v>
      </c>
      <c r="E179" s="1403">
        <v>1.47E-2</v>
      </c>
      <c r="F179" s="2445"/>
      <c r="G179" s="1402">
        <v>14.12</v>
      </c>
      <c r="H179" s="1351">
        <v>-70</v>
      </c>
      <c r="I179" s="1351" t="s">
        <v>8516</v>
      </c>
      <c r="J179" s="1277" t="s">
        <v>2671</v>
      </c>
      <c r="K179" s="1402">
        <v>3335</v>
      </c>
      <c r="L179" s="1404">
        <v>3420</v>
      </c>
      <c r="P179" s="1336"/>
      <c r="R179" s="1317"/>
      <c r="S179" s="1317"/>
    </row>
    <row r="180" spans="1:1024" ht="22.7" customHeight="1">
      <c r="A180" s="2448"/>
      <c r="B180" s="2444"/>
      <c r="C180" s="2447"/>
      <c r="D180" s="1402" t="s">
        <v>4185</v>
      </c>
      <c r="E180" s="1403">
        <v>1.4999999999999999E-2</v>
      </c>
      <c r="F180" s="2445"/>
      <c r="G180" s="1402">
        <v>14.4</v>
      </c>
      <c r="H180" s="1351">
        <v>-70</v>
      </c>
      <c r="I180" s="1351" t="s">
        <v>8516</v>
      </c>
      <c r="J180" s="1277" t="s">
        <v>2671</v>
      </c>
      <c r="K180" s="1402">
        <v>4353</v>
      </c>
      <c r="L180" s="1404">
        <v>4464</v>
      </c>
      <c r="P180" s="1336"/>
      <c r="R180" s="1317"/>
      <c r="S180" s="1317"/>
    </row>
    <row r="181" spans="1:1024" ht="22.7" customHeight="1">
      <c r="A181" s="2448"/>
      <c r="B181" s="2444"/>
      <c r="C181" s="2447"/>
      <c r="D181" s="1402" t="s">
        <v>4186</v>
      </c>
      <c r="E181" s="1403">
        <v>0.02</v>
      </c>
      <c r="F181" s="2445"/>
      <c r="G181" s="1402">
        <v>19.2</v>
      </c>
      <c r="H181" s="1351">
        <v>-70</v>
      </c>
      <c r="I181" s="1351" t="s">
        <v>8516</v>
      </c>
      <c r="J181" s="1277" t="s">
        <v>2671</v>
      </c>
      <c r="K181" s="1402">
        <v>4973</v>
      </c>
      <c r="L181" s="1404">
        <v>5100</v>
      </c>
      <c r="P181" s="1336"/>
      <c r="R181" s="1317"/>
      <c r="S181" s="1317"/>
    </row>
    <row r="182" spans="1:1024" ht="22.7" customHeight="1">
      <c r="A182" s="2448"/>
      <c r="B182" s="2444"/>
      <c r="C182" s="2447"/>
      <c r="D182" s="1402" t="s">
        <v>4187</v>
      </c>
      <c r="E182" s="1403">
        <v>0.03</v>
      </c>
      <c r="F182" s="2445"/>
      <c r="G182" s="1402">
        <v>28.8</v>
      </c>
      <c r="H182" s="1351">
        <v>-70</v>
      </c>
      <c r="I182" s="1351" t="s">
        <v>8516</v>
      </c>
      <c r="J182" s="1277" t="s">
        <v>2671</v>
      </c>
      <c r="K182" s="1402">
        <v>7605</v>
      </c>
      <c r="L182" s="1404">
        <v>7800</v>
      </c>
      <c r="P182" s="1336"/>
      <c r="R182" s="1317"/>
      <c r="S182" s="1317"/>
    </row>
    <row r="183" spans="1:1024" ht="22.7" customHeight="1">
      <c r="A183" s="2448"/>
      <c r="B183" s="2449"/>
      <c r="C183" s="2450" t="s">
        <v>4095</v>
      </c>
      <c r="D183" s="1402" t="s">
        <v>4178</v>
      </c>
      <c r="E183" s="1403">
        <v>2.3999999999999998E-3</v>
      </c>
      <c r="F183" s="2445"/>
      <c r="G183" s="1402">
        <v>2.31</v>
      </c>
      <c r="H183" s="1351">
        <v>-70</v>
      </c>
      <c r="I183" s="1351" t="s">
        <v>8516</v>
      </c>
      <c r="J183" s="1277" t="s">
        <v>2671</v>
      </c>
      <c r="K183" s="1402">
        <v>525</v>
      </c>
      <c r="L183" s="1404">
        <v>538</v>
      </c>
      <c r="P183" s="1336"/>
      <c r="R183" s="1317"/>
      <c r="S183" s="1317"/>
    </row>
    <row r="184" spans="1:1024" ht="22.7" customHeight="1">
      <c r="A184" s="2448"/>
      <c r="B184" s="2449"/>
      <c r="C184" s="2450"/>
      <c r="D184" s="1402" t="s">
        <v>4179</v>
      </c>
      <c r="E184" s="1403">
        <v>3.2000000000000002E-3</v>
      </c>
      <c r="F184" s="2445"/>
      <c r="G184" s="1402">
        <v>3.08</v>
      </c>
      <c r="H184" s="1351">
        <v>-70</v>
      </c>
      <c r="I184" s="1351" t="s">
        <v>8516</v>
      </c>
      <c r="J184" s="1277" t="s">
        <v>2671</v>
      </c>
      <c r="K184" s="1402">
        <v>597</v>
      </c>
      <c r="L184" s="1404">
        <v>612</v>
      </c>
      <c r="P184" s="1336"/>
      <c r="R184" s="1317"/>
      <c r="S184" s="1317"/>
    </row>
    <row r="185" spans="1:1024" ht="22.7" customHeight="1">
      <c r="A185" s="2448"/>
      <c r="B185" s="2449"/>
      <c r="C185" s="2450"/>
      <c r="D185" s="1402" t="s">
        <v>4180</v>
      </c>
      <c r="E185" s="1403">
        <v>4.7999999999999996E-3</v>
      </c>
      <c r="F185" s="2445"/>
      <c r="G185" s="1402">
        <v>4.6100000000000003</v>
      </c>
      <c r="H185" s="1351">
        <v>-70</v>
      </c>
      <c r="I185" s="1351" t="s">
        <v>8516</v>
      </c>
      <c r="J185" s="1277" t="s">
        <v>2671</v>
      </c>
      <c r="K185" s="1402">
        <v>896</v>
      </c>
      <c r="L185" s="1404">
        <v>918</v>
      </c>
      <c r="P185" s="1336"/>
      <c r="R185" s="1317"/>
      <c r="S185" s="1317"/>
    </row>
    <row r="186" spans="1:1024" ht="22.7" customHeight="1">
      <c r="A186" s="2448"/>
      <c r="B186" s="2449"/>
      <c r="C186" s="2450"/>
      <c r="D186" s="1402" t="s">
        <v>4181</v>
      </c>
      <c r="E186" s="1403">
        <v>7.1999999999999998E-3</v>
      </c>
      <c r="F186" s="2445"/>
      <c r="G186" s="1402">
        <v>6.92</v>
      </c>
      <c r="H186" s="1351">
        <v>-70</v>
      </c>
      <c r="I186" s="1351" t="s">
        <v>8516</v>
      </c>
      <c r="J186" s="1277" t="s">
        <v>2671</v>
      </c>
      <c r="K186" s="1402">
        <v>1353</v>
      </c>
      <c r="L186" s="1404">
        <v>1388</v>
      </c>
      <c r="P186" s="1336"/>
      <c r="R186" s="1317"/>
      <c r="S186" s="1317"/>
    </row>
    <row r="187" spans="1:1024" ht="22.7" customHeight="1">
      <c r="A187" s="2448"/>
      <c r="B187" s="2449"/>
      <c r="C187" s="2450"/>
      <c r="D187" s="1402" t="s">
        <v>4182</v>
      </c>
      <c r="E187" s="1403">
        <v>7.4000000000000003E-3</v>
      </c>
      <c r="F187" s="2445"/>
      <c r="G187" s="1402">
        <v>7.11</v>
      </c>
      <c r="H187" s="1351">
        <v>-70</v>
      </c>
      <c r="I187" s="1351" t="s">
        <v>8516</v>
      </c>
      <c r="J187" s="1277" t="s">
        <v>2671</v>
      </c>
      <c r="K187" s="1402">
        <v>1306</v>
      </c>
      <c r="L187" s="1404">
        <v>1340</v>
      </c>
      <c r="P187" s="1336"/>
      <c r="R187" s="1317"/>
      <c r="S187" s="1317"/>
    </row>
    <row r="188" spans="1:1024" ht="22.7" customHeight="1">
      <c r="A188" s="2448"/>
      <c r="B188" s="2449"/>
      <c r="C188" s="2450"/>
      <c r="D188" s="1402" t="s">
        <v>4183</v>
      </c>
      <c r="E188" s="1403">
        <v>9.7999999999999997E-3</v>
      </c>
      <c r="F188" s="2445"/>
      <c r="G188" s="1402">
        <v>9.41</v>
      </c>
      <c r="H188" s="1351">
        <v>-70</v>
      </c>
      <c r="I188" s="1351" t="s">
        <v>8516</v>
      </c>
      <c r="J188" s="1277" t="s">
        <v>2671</v>
      </c>
      <c r="K188" s="1402">
        <v>1492</v>
      </c>
      <c r="L188" s="1404">
        <v>1530</v>
      </c>
      <c r="P188" s="1336"/>
      <c r="R188" s="1317"/>
      <c r="S188" s="1317"/>
    </row>
    <row r="189" spans="1:1024" ht="22.7" customHeight="1">
      <c r="A189" s="2448"/>
      <c r="B189" s="2449"/>
      <c r="C189" s="2450"/>
      <c r="D189" s="1402" t="s">
        <v>4184</v>
      </c>
      <c r="E189" s="1403">
        <v>1.47E-2</v>
      </c>
      <c r="F189" s="2445"/>
      <c r="G189" s="1402">
        <v>14.12</v>
      </c>
      <c r="H189" s="1351">
        <v>-70</v>
      </c>
      <c r="I189" s="1351" t="s">
        <v>8516</v>
      </c>
      <c r="J189" s="1277" t="s">
        <v>2671</v>
      </c>
      <c r="K189" s="1402">
        <v>2268</v>
      </c>
      <c r="L189" s="1404">
        <v>2326</v>
      </c>
      <c r="P189" s="1336"/>
      <c r="R189" s="1317"/>
      <c r="S189" s="1317"/>
    </row>
    <row r="190" spans="1:1024" ht="22.7" customHeight="1">
      <c r="A190" s="2448"/>
      <c r="B190" s="2449"/>
      <c r="C190" s="2450"/>
      <c r="D190" s="1402" t="s">
        <v>4185</v>
      </c>
      <c r="E190" s="1403">
        <v>1.4999999999999999E-2</v>
      </c>
      <c r="F190" s="2445"/>
      <c r="G190" s="1402">
        <v>14.4</v>
      </c>
      <c r="H190" s="1351">
        <v>-70</v>
      </c>
      <c r="I190" s="1351" t="s">
        <v>8516</v>
      </c>
      <c r="J190" s="1277" t="s">
        <v>2671</v>
      </c>
      <c r="K190" s="1402">
        <v>2959</v>
      </c>
      <c r="L190" s="1404">
        <v>3035</v>
      </c>
      <c r="P190" s="1336"/>
      <c r="R190" s="1317"/>
      <c r="S190" s="1317"/>
    </row>
    <row r="191" spans="1:1024" ht="22.7" customHeight="1">
      <c r="A191" s="2448"/>
      <c r="B191" s="2449"/>
      <c r="C191" s="2450"/>
      <c r="D191" s="1402" t="s">
        <v>4186</v>
      </c>
      <c r="E191" s="1403">
        <v>0.02</v>
      </c>
      <c r="F191" s="2445"/>
      <c r="G191" s="1402">
        <v>19.2</v>
      </c>
      <c r="H191" s="1351">
        <v>-70</v>
      </c>
      <c r="I191" s="1351" t="s">
        <v>8516</v>
      </c>
      <c r="J191" s="1277" t="s">
        <v>2671</v>
      </c>
      <c r="K191" s="1402">
        <v>3382</v>
      </c>
      <c r="L191" s="1404">
        <v>3468</v>
      </c>
      <c r="N191" s="1336"/>
      <c r="O191" s="1318"/>
      <c r="P191" s="1317"/>
      <c r="Q191" s="1317"/>
      <c r="R191" s="1290"/>
      <c r="S191" s="1290"/>
      <c r="AMI191" s="1412"/>
      <c r="AMJ191" s="1412"/>
    </row>
    <row r="192" spans="1:1024" ht="22.7" customHeight="1">
      <c r="A192" s="2448"/>
      <c r="B192" s="2449"/>
      <c r="C192" s="2450"/>
      <c r="D192" s="1405" t="s">
        <v>4187</v>
      </c>
      <c r="E192" s="1409">
        <v>0.03</v>
      </c>
      <c r="F192" s="2445"/>
      <c r="G192" s="1405">
        <v>28.8</v>
      </c>
      <c r="H192" s="1351">
        <v>-70</v>
      </c>
      <c r="I192" s="1351" t="s">
        <v>8516</v>
      </c>
      <c r="J192" s="1410" t="s">
        <v>2671</v>
      </c>
      <c r="K192" s="1405">
        <v>5172</v>
      </c>
      <c r="L192" s="1411">
        <v>5304</v>
      </c>
      <c r="N192" s="1336"/>
      <c r="O192" s="1318"/>
      <c r="P192" s="1317"/>
      <c r="Q192" s="1317"/>
      <c r="R192" s="1290"/>
      <c r="S192" s="1290"/>
      <c r="AMI192" s="1412"/>
      <c r="AMJ192" s="1412"/>
    </row>
    <row r="193" spans="1:1024" ht="63.75" customHeight="1">
      <c r="A193" s="2442" t="s">
        <v>4188</v>
      </c>
      <c r="B193" s="2442"/>
      <c r="C193" s="2442"/>
      <c r="D193" s="2442"/>
      <c r="E193" s="2442"/>
      <c r="F193" s="2442"/>
      <c r="G193" s="2442"/>
      <c r="H193" s="2442"/>
      <c r="I193" s="2442"/>
      <c r="J193" s="2442"/>
      <c r="K193" s="2442"/>
      <c r="L193" s="2442"/>
      <c r="N193" s="1318"/>
      <c r="O193" s="1318"/>
      <c r="P193" s="1317"/>
      <c r="Q193" s="1317"/>
      <c r="R193" s="1290"/>
      <c r="S193" s="1290"/>
      <c r="AMI193" s="1412"/>
      <c r="AMJ193" s="1412"/>
    </row>
  </sheetData>
  <mergeCells count="49">
    <mergeCell ref="A1:B1"/>
    <mergeCell ref="A5:L5"/>
    <mergeCell ref="A7:A8"/>
    <mergeCell ref="B7:B8"/>
    <mergeCell ref="C7:I7"/>
    <mergeCell ref="J7:J8"/>
    <mergeCell ref="K7:K8"/>
    <mergeCell ref="L7:L8"/>
    <mergeCell ref="M7:M8"/>
    <mergeCell ref="N7:N8"/>
    <mergeCell ref="O7:O8"/>
    <mergeCell ref="P7:P8"/>
    <mergeCell ref="Q7:Q8"/>
    <mergeCell ref="A9:A58"/>
    <mergeCell ref="B9:B58"/>
    <mergeCell ref="C9:C12"/>
    <mergeCell ref="F9:F131"/>
    <mergeCell ref="C13:C16"/>
    <mergeCell ref="C17:C20"/>
    <mergeCell ref="C21:C24"/>
    <mergeCell ref="C25:C41"/>
    <mergeCell ref="C42:C58"/>
    <mergeCell ref="C59:C75"/>
    <mergeCell ref="C76:C92"/>
    <mergeCell ref="A93:A124"/>
    <mergeCell ref="B93:B124"/>
    <mergeCell ref="C93:C100"/>
    <mergeCell ref="C101:C108"/>
    <mergeCell ref="C109:C116"/>
    <mergeCell ref="C117:C124"/>
    <mergeCell ref="A125:A128"/>
    <mergeCell ref="B125:B128"/>
    <mergeCell ref="B129:B131"/>
    <mergeCell ref="A129:A132"/>
    <mergeCell ref="A193:L193"/>
    <mergeCell ref="A133:A135"/>
    <mergeCell ref="B133:B135"/>
    <mergeCell ref="F133:F192"/>
    <mergeCell ref="A136:A162"/>
    <mergeCell ref="C136:C144"/>
    <mergeCell ref="C145:C153"/>
    <mergeCell ref="C154:C162"/>
    <mergeCell ref="A163:A192"/>
    <mergeCell ref="B163:B172"/>
    <mergeCell ref="C163:C172"/>
    <mergeCell ref="B173:B182"/>
    <mergeCell ref="C173:C182"/>
    <mergeCell ref="B183:B192"/>
    <mergeCell ref="C183:C192"/>
  </mergeCells>
  <hyperlinks>
    <hyperlink ref="A5" location="Меню!A1" display="ПРОФИЛЬ ПОЛИЭТИЛЕНОВЫЙ "/>
  </hyperlinks>
  <pageMargins left="0.25" right="0.25" top="0.75" bottom="0.75" header="0.511811023622047" footer="0.511811023622047"/>
  <pageSetup paperSize="9" orientation="portrait" horizontalDpi="300" verticalDpi="300" r:id="rId1"/>
  <drawing r:id="rId2"/>
  <legacyDrawing r:id="rId3"/>
</worksheet>
</file>

<file path=xl/worksheets/sheet60.xml><?xml version="1.0" encoding="utf-8"?>
<worksheet xmlns="http://schemas.openxmlformats.org/spreadsheetml/2006/main" xmlns:r="http://schemas.openxmlformats.org/officeDocument/2006/relationships">
  <dimension ref="A1:T15"/>
  <sheetViews>
    <sheetView zoomScaleNormal="100" workbookViewId="0">
      <selection activeCell="A5" sqref="A5:M5"/>
    </sheetView>
  </sheetViews>
  <sheetFormatPr defaultColWidth="10.85546875" defaultRowHeight="12"/>
  <cols>
    <col min="1" max="7" width="10.85546875" style="1412"/>
    <col min="8" max="8" width="14.85546875" style="1412" customWidth="1"/>
    <col min="9" max="9" width="13.7109375" style="1412" customWidth="1"/>
    <col min="10" max="16" width="10.85546875" style="1412"/>
    <col min="17" max="17" width="11.85546875" style="1412" customWidth="1"/>
    <col min="18" max="18" width="10.85546875" style="1412"/>
    <col min="19" max="19" width="12.85546875" style="1412" customWidth="1"/>
    <col min="20" max="16384" width="10.85546875" style="1412"/>
  </cols>
  <sheetData>
    <row r="1" spans="1:20" ht="31.5" customHeight="1">
      <c r="A1" s="2382"/>
      <c r="B1" s="2382"/>
      <c r="C1" s="1316"/>
      <c r="D1" s="1316"/>
      <c r="E1" s="1316"/>
      <c r="F1" s="1316"/>
      <c r="G1" s="1316"/>
      <c r="H1" s="1316"/>
      <c r="I1" s="1316"/>
      <c r="J1" s="1316"/>
      <c r="K1" s="1316"/>
      <c r="L1" s="1316"/>
      <c r="M1" s="1316"/>
      <c r="N1" s="1317"/>
      <c r="O1" s="1317"/>
      <c r="P1" s="1317"/>
      <c r="Q1" s="1318"/>
      <c r="R1" s="1318"/>
      <c r="S1" s="1317"/>
      <c r="T1" s="1317"/>
    </row>
    <row r="2" spans="1:20">
      <c r="A2" s="1320"/>
      <c r="B2" s="1321"/>
      <c r="C2" s="1320"/>
      <c r="D2" s="1320"/>
      <c r="E2" s="1322" t="s">
        <v>8514</v>
      </c>
      <c r="F2" s="1323" t="s">
        <v>2</v>
      </c>
      <c r="G2" s="1323"/>
      <c r="H2" s="1323"/>
      <c r="I2" s="1323"/>
      <c r="J2" s="1323"/>
      <c r="K2" s="1323"/>
      <c r="L2" s="1323"/>
      <c r="M2" s="1324"/>
      <c r="N2" s="1317"/>
      <c r="O2" s="1317"/>
      <c r="P2" s="1317"/>
      <c r="Q2" s="1318"/>
      <c r="R2" s="1318"/>
      <c r="S2" s="1317"/>
      <c r="T2" s="1317"/>
    </row>
    <row r="3" spans="1:20">
      <c r="A3" s="1325" t="s">
        <v>4</v>
      </c>
      <c r="B3" s="1324" t="s">
        <v>5</v>
      </c>
      <c r="C3" s="1324"/>
      <c r="D3" s="1320"/>
      <c r="E3" s="1322" t="s">
        <v>8515</v>
      </c>
      <c r="F3" s="1323" t="s">
        <v>7</v>
      </c>
      <c r="G3" s="1323"/>
      <c r="H3" s="1323"/>
      <c r="I3" s="1323"/>
      <c r="J3" s="1323"/>
      <c r="K3" s="1323"/>
      <c r="L3" s="1323"/>
      <c r="M3" s="1324"/>
      <c r="N3" s="1317"/>
      <c r="O3" s="1317"/>
      <c r="P3" s="1317"/>
      <c r="Q3" s="1318"/>
      <c r="R3" s="1318"/>
      <c r="S3" s="1317"/>
      <c r="T3" s="1317"/>
    </row>
    <row r="4" spans="1:20">
      <c r="A4" s="1324"/>
      <c r="B4" s="1326"/>
      <c r="C4" s="1324"/>
      <c r="D4" s="1324"/>
      <c r="E4" s="1324"/>
      <c r="F4" s="1325"/>
      <c r="G4" s="1325"/>
      <c r="H4" s="1325"/>
      <c r="I4" s="1325"/>
      <c r="J4" s="1325"/>
      <c r="K4" s="1325"/>
      <c r="L4" s="1325"/>
      <c r="M4" s="1324"/>
      <c r="N4" s="1317"/>
      <c r="O4" s="1317"/>
      <c r="P4" s="1317"/>
      <c r="Q4" s="1318"/>
      <c r="R4" s="1318"/>
      <c r="S4" s="1317"/>
      <c r="T4" s="1317"/>
    </row>
    <row r="5" spans="1:20">
      <c r="A5" s="2383" t="s">
        <v>4189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M5" s="2383"/>
      <c r="N5" s="1317"/>
      <c r="O5" s="1317"/>
      <c r="P5" s="1317"/>
      <c r="Q5" s="1318"/>
      <c r="R5" s="1318"/>
      <c r="S5" s="1317"/>
      <c r="T5" s="1317"/>
    </row>
    <row r="6" spans="1:20">
      <c r="A6" s="1327"/>
      <c r="B6" s="1327"/>
      <c r="C6" s="1327"/>
      <c r="D6" s="1327"/>
      <c r="E6" s="1327"/>
      <c r="F6" s="1327"/>
      <c r="G6" s="1327"/>
      <c r="H6" s="1327"/>
      <c r="I6" s="1327"/>
      <c r="J6" s="1327"/>
      <c r="K6" s="1327"/>
      <c r="L6" s="1327"/>
      <c r="M6" s="1327"/>
      <c r="N6" s="1317"/>
      <c r="O6" s="1317"/>
      <c r="P6" s="1317"/>
      <c r="Q6" s="1318"/>
      <c r="R6" s="1318"/>
      <c r="S6" s="1317"/>
      <c r="T6" s="1317"/>
    </row>
    <row r="7" spans="1:20" ht="15" customHeight="1">
      <c r="A7" s="2468" t="s">
        <v>134</v>
      </c>
      <c r="B7" s="2468" t="s">
        <v>135</v>
      </c>
      <c r="C7" s="2468" t="s">
        <v>138</v>
      </c>
      <c r="D7" s="2468"/>
      <c r="E7" s="2468"/>
      <c r="F7" s="2468"/>
      <c r="G7" s="2468"/>
      <c r="H7" s="2468"/>
      <c r="I7" s="2468"/>
      <c r="J7" s="2468"/>
      <c r="K7" s="2468"/>
      <c r="L7" s="2470" t="s">
        <v>4190</v>
      </c>
      <c r="M7" s="2470" t="s">
        <v>4191</v>
      </c>
      <c r="N7" s="2464"/>
      <c r="O7" s="2465"/>
      <c r="P7" s="2465"/>
      <c r="Q7" s="2466"/>
      <c r="R7" s="2467"/>
      <c r="S7" s="1317"/>
      <c r="T7" s="1317"/>
    </row>
    <row r="8" spans="1:20" ht="24">
      <c r="A8" s="2468"/>
      <c r="B8" s="2468"/>
      <c r="C8" s="1449" t="s">
        <v>1609</v>
      </c>
      <c r="D8" s="1256" t="s">
        <v>312</v>
      </c>
      <c r="E8" s="1329" t="s">
        <v>4118</v>
      </c>
      <c r="F8" s="1329" t="s">
        <v>374</v>
      </c>
      <c r="G8" s="1329" t="s">
        <v>146</v>
      </c>
      <c r="H8" s="1450" t="s">
        <v>4119</v>
      </c>
      <c r="I8" s="1450" t="s">
        <v>4120</v>
      </c>
      <c r="J8" s="1329" t="s">
        <v>4192</v>
      </c>
      <c r="K8" s="1329" t="s">
        <v>2816</v>
      </c>
      <c r="L8" s="2470"/>
      <c r="M8" s="2470"/>
      <c r="N8" s="2464"/>
      <c r="O8" s="2465"/>
      <c r="P8" s="2465"/>
      <c r="Q8" s="2466"/>
      <c r="R8" s="2467"/>
      <c r="S8" s="1330"/>
      <c r="T8" s="1330"/>
    </row>
    <row r="9" spans="1:20" ht="59.25" customHeight="1">
      <c r="A9" s="2472" t="s">
        <v>4193</v>
      </c>
      <c r="B9" s="1451"/>
      <c r="C9" s="2473" t="s">
        <v>4194</v>
      </c>
      <c r="D9" s="1403" t="s">
        <v>4195</v>
      </c>
      <c r="E9" s="1452">
        <v>6.0000000000000001E-3</v>
      </c>
      <c r="F9" s="2474" t="s">
        <v>4196</v>
      </c>
      <c r="G9" s="1452">
        <v>12</v>
      </c>
      <c r="H9" s="1334">
        <v>-60</v>
      </c>
      <c r="I9" s="1334" t="s">
        <v>8517</v>
      </c>
      <c r="J9" s="1334" t="s">
        <v>4197</v>
      </c>
      <c r="K9" s="2475" t="s">
        <v>4198</v>
      </c>
      <c r="L9" s="1334">
        <v>1814</v>
      </c>
      <c r="M9" s="1453">
        <v>1860</v>
      </c>
      <c r="N9" s="1317"/>
      <c r="O9" s="1317"/>
      <c r="P9" s="1317"/>
      <c r="Q9" s="1336"/>
      <c r="R9" s="1318"/>
      <c r="S9" s="1317"/>
      <c r="T9" s="1317"/>
    </row>
    <row r="10" spans="1:20" ht="59.25" customHeight="1">
      <c r="A10" s="2472"/>
      <c r="B10" s="1451"/>
      <c r="C10" s="2473"/>
      <c r="D10" s="1403" t="s">
        <v>4199</v>
      </c>
      <c r="E10" s="1403">
        <v>8.9999999999999993E-3</v>
      </c>
      <c r="F10" s="2474"/>
      <c r="G10" s="1403">
        <v>18</v>
      </c>
      <c r="H10" s="1403">
        <v>-60</v>
      </c>
      <c r="I10" s="1402" t="s">
        <v>4200</v>
      </c>
      <c r="J10" s="1403" t="s">
        <v>4197</v>
      </c>
      <c r="K10" s="2475"/>
      <c r="L10" s="1454">
        <v>1814</v>
      </c>
      <c r="M10" s="1404">
        <v>1860</v>
      </c>
      <c r="N10" s="1317"/>
      <c r="O10" s="1317"/>
      <c r="P10" s="1317"/>
      <c r="Q10" s="1336"/>
      <c r="R10" s="1318"/>
      <c r="S10" s="1317"/>
      <c r="T10" s="1317"/>
    </row>
    <row r="11" spans="1:20" ht="37.5" customHeight="1">
      <c r="A11" s="2476" t="s">
        <v>4201</v>
      </c>
      <c r="B11" s="1451"/>
      <c r="C11" s="2473" t="s">
        <v>4194</v>
      </c>
      <c r="D11" s="1403" t="s">
        <v>4202</v>
      </c>
      <c r="E11" s="1403">
        <v>3.0000000000000001E-3</v>
      </c>
      <c r="F11" s="2473" t="s">
        <v>4196</v>
      </c>
      <c r="G11" s="1452">
        <v>6</v>
      </c>
      <c r="H11" s="1403">
        <v>-60</v>
      </c>
      <c r="I11" s="1402" t="s">
        <v>4200</v>
      </c>
      <c r="J11" s="1403" t="s">
        <v>4197</v>
      </c>
      <c r="K11" s="2477" t="s">
        <v>4198</v>
      </c>
      <c r="L11" s="1403">
        <v>1580</v>
      </c>
      <c r="M11" s="1404">
        <v>1620</v>
      </c>
      <c r="N11" s="1317"/>
      <c r="O11" s="1317"/>
      <c r="P11" s="1317"/>
      <c r="Q11" s="1336"/>
      <c r="R11" s="1318"/>
      <c r="S11" s="1317"/>
      <c r="T11" s="1317"/>
    </row>
    <row r="12" spans="1:20" ht="37.5" customHeight="1">
      <c r="A12" s="2476"/>
      <c r="B12" s="1451"/>
      <c r="C12" s="2473"/>
      <c r="D12" s="1403" t="s">
        <v>4203</v>
      </c>
      <c r="E12" s="1403">
        <v>4.0000000000000001E-3</v>
      </c>
      <c r="F12" s="2473"/>
      <c r="G12" s="1452">
        <v>10</v>
      </c>
      <c r="H12" s="1403">
        <v>-60</v>
      </c>
      <c r="I12" s="1402" t="s">
        <v>4200</v>
      </c>
      <c r="J12" s="1403" t="s">
        <v>4197</v>
      </c>
      <c r="K12" s="2477"/>
      <c r="L12" s="1403">
        <v>1697</v>
      </c>
      <c r="M12" s="1404">
        <v>1740</v>
      </c>
      <c r="N12" s="1317"/>
      <c r="O12" s="1317"/>
      <c r="P12" s="1317"/>
      <c r="Q12" s="1336"/>
      <c r="R12" s="1318"/>
      <c r="S12" s="1317"/>
      <c r="T12" s="1317"/>
    </row>
    <row r="13" spans="1:20" ht="37.5" customHeight="1">
      <c r="A13" s="2476"/>
      <c r="B13" s="1451"/>
      <c r="C13" s="2473"/>
      <c r="D13" s="1403" t="s">
        <v>4195</v>
      </c>
      <c r="E13" s="1403">
        <v>6.0000000000000001E-3</v>
      </c>
      <c r="F13" s="2473"/>
      <c r="G13" s="1403">
        <v>12</v>
      </c>
      <c r="H13" s="1403">
        <v>-60</v>
      </c>
      <c r="I13" s="1402" t="s">
        <v>4200</v>
      </c>
      <c r="J13" s="1403" t="s">
        <v>4197</v>
      </c>
      <c r="K13" s="2477"/>
      <c r="L13" s="1403">
        <v>1814</v>
      </c>
      <c r="M13" s="1404">
        <v>1860</v>
      </c>
      <c r="N13" s="1317"/>
      <c r="O13" s="1317"/>
      <c r="P13" s="1317"/>
      <c r="Q13" s="1336"/>
      <c r="R13" s="1318"/>
      <c r="S13" s="1317"/>
      <c r="T13" s="1317"/>
    </row>
    <row r="14" spans="1:20" ht="37.5" customHeight="1">
      <c r="A14" s="2476"/>
      <c r="B14" s="1451"/>
      <c r="C14" s="2473"/>
      <c r="D14" s="1403" t="s">
        <v>4199</v>
      </c>
      <c r="E14" s="1403">
        <v>8.9999999999999993E-3</v>
      </c>
      <c r="F14" s="2473"/>
      <c r="G14" s="1403">
        <v>18</v>
      </c>
      <c r="H14" s="1403">
        <v>-60</v>
      </c>
      <c r="I14" s="1402" t="s">
        <v>4200</v>
      </c>
      <c r="J14" s="1403" t="s">
        <v>4197</v>
      </c>
      <c r="K14" s="2477"/>
      <c r="L14" s="1403">
        <v>1814</v>
      </c>
      <c r="M14" s="1404">
        <v>1860</v>
      </c>
      <c r="N14" s="1317"/>
      <c r="O14" s="1317"/>
      <c r="P14" s="1317"/>
      <c r="Q14" s="1336"/>
      <c r="R14" s="1318"/>
      <c r="S14" s="1317"/>
      <c r="T14" s="1317"/>
    </row>
    <row r="15" spans="1:20" ht="36.4" customHeight="1">
      <c r="A15" s="2471" t="s">
        <v>4204</v>
      </c>
      <c r="B15" s="2471"/>
      <c r="C15" s="2471"/>
      <c r="D15" s="2471"/>
      <c r="E15" s="2471"/>
      <c r="F15" s="2471"/>
      <c r="G15" s="2471"/>
      <c r="H15" s="2471"/>
      <c r="I15" s="2471"/>
      <c r="J15" s="2471"/>
      <c r="K15" s="2471"/>
      <c r="L15" s="2471"/>
      <c r="M15" s="2471"/>
      <c r="N15" s="1317"/>
      <c r="O15" s="1317"/>
      <c r="P15" s="1317"/>
      <c r="Q15" s="1318"/>
      <c r="R15" s="1318"/>
      <c r="S15" s="1317"/>
      <c r="T15" s="1317"/>
    </row>
  </sheetData>
  <mergeCells count="21">
    <mergeCell ref="A1:B1"/>
    <mergeCell ref="A5:M5"/>
    <mergeCell ref="A7:A8"/>
    <mergeCell ref="B7:B8"/>
    <mergeCell ref="C7:K7"/>
    <mergeCell ref="L7:L8"/>
    <mergeCell ref="M7:M8"/>
    <mergeCell ref="N7:N8"/>
    <mergeCell ref="O7:O8"/>
    <mergeCell ref="P7:P8"/>
    <mergeCell ref="Q7:Q8"/>
    <mergeCell ref="R7:R8"/>
    <mergeCell ref="A15:M15"/>
    <mergeCell ref="A9:A10"/>
    <mergeCell ref="C9:C10"/>
    <mergeCell ref="F9:F10"/>
    <mergeCell ref="K9:K10"/>
    <mergeCell ref="A11:A14"/>
    <mergeCell ref="C11:C14"/>
    <mergeCell ref="F11:F14"/>
    <mergeCell ref="K11:K14"/>
  </mergeCells>
  <hyperlinks>
    <hyperlink ref="A5" location="Меню!A1" display="ПОЛИМЕРПЕСЧАНЫЙ КОМПОЗИТ 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>
  <dimension ref="A1:U137"/>
  <sheetViews>
    <sheetView zoomScaleNormal="100" workbookViewId="0">
      <selection activeCell="A5" sqref="A5:N5"/>
    </sheetView>
  </sheetViews>
  <sheetFormatPr defaultColWidth="10.85546875" defaultRowHeight="15"/>
  <cols>
    <col min="1" max="1" width="16" customWidth="1"/>
    <col min="2" max="2" width="16.42578125" customWidth="1"/>
    <col min="4" max="4" width="12.5703125" style="848" customWidth="1"/>
    <col min="6" max="6" width="12.28515625" customWidth="1"/>
    <col min="8" max="8" width="14.5703125" customWidth="1"/>
    <col min="9" max="9" width="14.140625" customWidth="1"/>
    <col min="10" max="10" width="12.5703125" customWidth="1"/>
    <col min="18" max="18" width="13" customWidth="1"/>
    <col min="20" max="20" width="12.7109375" customWidth="1"/>
    <col min="21" max="21" width="12.28515625" customWidth="1"/>
  </cols>
  <sheetData>
    <row r="1" spans="1:21" ht="29.25" customHeight="1">
      <c r="A1" s="2484" t="s">
        <v>4205</v>
      </c>
      <c r="B1" s="2484"/>
      <c r="C1" s="742"/>
      <c r="D1" s="849"/>
      <c r="E1" s="742"/>
      <c r="F1" s="742"/>
      <c r="G1" s="742"/>
      <c r="H1" s="742"/>
      <c r="I1" s="742"/>
      <c r="J1" s="742"/>
      <c r="K1" s="742"/>
      <c r="L1" s="742"/>
      <c r="M1" s="742"/>
      <c r="N1" s="742"/>
      <c r="O1" s="52"/>
      <c r="P1" s="52"/>
      <c r="Q1" s="52"/>
      <c r="R1" s="386"/>
      <c r="S1" s="386"/>
      <c r="T1" s="52"/>
      <c r="U1" s="52"/>
    </row>
    <row r="2" spans="1:21">
      <c r="A2" s="365"/>
      <c r="B2" s="192"/>
      <c r="C2" s="365"/>
      <c r="D2" s="192"/>
      <c r="E2" s="366" t="s">
        <v>131</v>
      </c>
      <c r="F2" s="367" t="s">
        <v>2</v>
      </c>
      <c r="G2" s="367"/>
      <c r="H2" s="367"/>
      <c r="I2" s="367"/>
      <c r="J2" s="367"/>
      <c r="K2" s="367"/>
      <c r="L2" s="367"/>
      <c r="M2" s="367"/>
      <c r="N2" s="121"/>
      <c r="O2" s="52"/>
      <c r="P2" s="52"/>
      <c r="Q2" s="52"/>
      <c r="R2" s="386"/>
      <c r="S2" s="386"/>
      <c r="T2" s="52"/>
      <c r="U2" s="52"/>
    </row>
    <row r="3" spans="1:21">
      <c r="A3" s="368" t="s">
        <v>4</v>
      </c>
      <c r="B3" s="121" t="s">
        <v>5</v>
      </c>
      <c r="C3" s="121"/>
      <c r="D3" s="192"/>
      <c r="E3" s="366" t="s">
        <v>132</v>
      </c>
      <c r="F3" s="367" t="s">
        <v>7</v>
      </c>
      <c r="G3" s="367"/>
      <c r="H3" s="367"/>
      <c r="I3" s="367"/>
      <c r="J3" s="367"/>
      <c r="K3" s="367"/>
      <c r="L3" s="367"/>
      <c r="M3" s="367"/>
      <c r="N3" s="121"/>
      <c r="O3" s="52"/>
      <c r="P3" s="52"/>
      <c r="Q3" s="52"/>
      <c r="R3" s="386"/>
      <c r="S3" s="386"/>
      <c r="T3" s="52"/>
      <c r="U3" s="52"/>
    </row>
    <row r="4" spans="1:21">
      <c r="A4" s="121"/>
      <c r="B4" s="385"/>
      <c r="C4" s="121"/>
      <c r="D4" s="385"/>
      <c r="E4" s="121"/>
      <c r="F4" s="368"/>
      <c r="G4" s="368"/>
      <c r="H4" s="368"/>
      <c r="I4" s="368"/>
      <c r="J4" s="368"/>
      <c r="K4" s="368"/>
      <c r="L4" s="368"/>
      <c r="M4" s="368"/>
      <c r="N4" s="121"/>
      <c r="O4" s="52"/>
      <c r="P4" s="52"/>
      <c r="Q4" s="52"/>
      <c r="R4" s="386"/>
      <c r="S4" s="386"/>
      <c r="T4" s="52"/>
      <c r="U4" s="52"/>
    </row>
    <row r="5" spans="1:21">
      <c r="A5" s="2116" t="s">
        <v>4206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52"/>
      <c r="P5" s="52"/>
      <c r="Q5" s="52"/>
      <c r="R5" s="386"/>
      <c r="S5" s="386"/>
      <c r="T5" s="52"/>
      <c r="U5" s="52"/>
    </row>
    <row r="6" spans="1:21">
      <c r="A6" s="62"/>
      <c r="B6" s="62"/>
      <c r="C6" s="62"/>
      <c r="D6" s="63"/>
      <c r="E6" s="62"/>
      <c r="F6" s="62"/>
      <c r="G6" s="62"/>
      <c r="H6" s="62"/>
      <c r="I6" s="62"/>
      <c r="J6" s="62"/>
      <c r="K6" s="62"/>
      <c r="L6" s="62"/>
      <c r="M6" s="62"/>
      <c r="N6" s="62"/>
      <c r="O6" s="52"/>
      <c r="P6" s="52"/>
      <c r="Q6" s="52"/>
      <c r="R6" s="386"/>
      <c r="S6" s="386"/>
      <c r="T6" s="52"/>
      <c r="U6" s="52"/>
    </row>
    <row r="7" spans="1:21" ht="1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7"/>
      <c r="J7" s="2117"/>
      <c r="K7" s="2117"/>
      <c r="L7" s="2119" t="s">
        <v>139</v>
      </c>
      <c r="M7" s="2119" t="s">
        <v>4190</v>
      </c>
      <c r="N7" s="2119" t="s">
        <v>4191</v>
      </c>
      <c r="O7" s="2197"/>
      <c r="P7" s="2174"/>
      <c r="Q7" s="2174"/>
      <c r="R7" s="2392"/>
      <c r="S7" s="2243"/>
      <c r="T7" s="52"/>
      <c r="U7" s="52"/>
    </row>
    <row r="8" spans="1:21" ht="24">
      <c r="A8" s="2117"/>
      <c r="B8" s="2117"/>
      <c r="C8" s="68" t="s">
        <v>1609</v>
      </c>
      <c r="D8" s="68" t="s">
        <v>312</v>
      </c>
      <c r="E8" s="68" t="s">
        <v>4118</v>
      </c>
      <c r="F8" s="68" t="s">
        <v>374</v>
      </c>
      <c r="G8" s="68" t="s">
        <v>146</v>
      </c>
      <c r="H8" s="846" t="s">
        <v>4119</v>
      </c>
      <c r="I8" s="846" t="s">
        <v>4120</v>
      </c>
      <c r="J8" s="68" t="s">
        <v>4207</v>
      </c>
      <c r="K8" s="68" t="s">
        <v>2816</v>
      </c>
      <c r="L8" s="2119"/>
      <c r="M8" s="2119"/>
      <c r="N8" s="2119"/>
      <c r="O8" s="2197"/>
      <c r="P8" s="2174"/>
      <c r="Q8" s="2174"/>
      <c r="R8" s="2392"/>
      <c r="S8" s="2243"/>
      <c r="T8" s="64"/>
      <c r="U8" s="64"/>
    </row>
    <row r="9" spans="1:21" ht="32.25" customHeight="1">
      <c r="A9" s="2391" t="s">
        <v>4208</v>
      </c>
      <c r="B9" s="850"/>
      <c r="C9" s="2482" t="s">
        <v>4209</v>
      </c>
      <c r="D9" s="760" t="s">
        <v>4210</v>
      </c>
      <c r="E9" s="851">
        <v>1.0999999999999999E-2</v>
      </c>
      <c r="F9" s="2483" t="s">
        <v>4211</v>
      </c>
      <c r="G9" s="851">
        <v>8.1</v>
      </c>
      <c r="H9" s="852">
        <v>-60</v>
      </c>
      <c r="I9" s="105" t="s">
        <v>4122</v>
      </c>
      <c r="J9" s="852" t="s">
        <v>4212</v>
      </c>
      <c r="K9" s="853" t="s">
        <v>3187</v>
      </c>
      <c r="L9" s="853" t="s">
        <v>2513</v>
      </c>
      <c r="M9" s="852">
        <v>1437</v>
      </c>
      <c r="N9" s="854">
        <v>1512</v>
      </c>
      <c r="O9" s="52"/>
      <c r="P9" s="52"/>
      <c r="Q9" s="52"/>
      <c r="R9" s="53"/>
      <c r="S9" s="386"/>
      <c r="T9" s="52"/>
      <c r="U9" s="52"/>
    </row>
    <row r="10" spans="1:21" ht="32.25" customHeight="1">
      <c r="A10" s="2391"/>
      <c r="B10" s="847"/>
      <c r="C10" s="2482"/>
      <c r="D10" s="322" t="s">
        <v>4213</v>
      </c>
      <c r="E10" s="828">
        <v>1.4999999999999999E-2</v>
      </c>
      <c r="F10" s="2483"/>
      <c r="G10" s="828">
        <v>10.8</v>
      </c>
      <c r="H10" s="828">
        <v>-60</v>
      </c>
      <c r="I10" s="105" t="s">
        <v>4122</v>
      </c>
      <c r="J10" s="105" t="s">
        <v>4212</v>
      </c>
      <c r="K10" s="81" t="s">
        <v>3187</v>
      </c>
      <c r="L10" s="81" t="s">
        <v>2513</v>
      </c>
      <c r="M10" s="828">
        <v>1916</v>
      </c>
      <c r="N10" s="845">
        <v>2016</v>
      </c>
      <c r="O10" s="52"/>
      <c r="P10" s="52"/>
      <c r="Q10" s="52"/>
      <c r="R10" s="53"/>
      <c r="S10" s="386"/>
      <c r="T10" s="52"/>
      <c r="U10" s="52"/>
    </row>
    <row r="11" spans="1:21" ht="32.25" customHeight="1">
      <c r="A11" s="2391"/>
      <c r="B11" s="419"/>
      <c r="C11" s="2482"/>
      <c r="D11" s="322" t="s">
        <v>4214</v>
      </c>
      <c r="E11" s="828">
        <v>0.02</v>
      </c>
      <c r="F11" s="2483"/>
      <c r="G11" s="828">
        <v>16.2</v>
      </c>
      <c r="H11" s="828">
        <v>-60</v>
      </c>
      <c r="I11" s="105" t="s">
        <v>4122</v>
      </c>
      <c r="J11" s="105" t="s">
        <v>4212</v>
      </c>
      <c r="K11" s="81" t="s">
        <v>3187</v>
      </c>
      <c r="L11" s="81" t="s">
        <v>2513</v>
      </c>
      <c r="M11" s="828">
        <v>2873</v>
      </c>
      <c r="N11" s="845">
        <v>3024</v>
      </c>
      <c r="O11" s="52"/>
      <c r="P11" s="52"/>
      <c r="Q11" s="52"/>
      <c r="R11" s="53"/>
      <c r="S11" s="386"/>
      <c r="T11" s="52"/>
      <c r="U11" s="52"/>
    </row>
    <row r="12" spans="1:21" ht="36.950000000000003" customHeight="1">
      <c r="A12" s="2437" t="s">
        <v>4215</v>
      </c>
      <c r="B12" s="105"/>
      <c r="C12" s="2328" t="s">
        <v>4216</v>
      </c>
      <c r="D12" s="322" t="s">
        <v>4217</v>
      </c>
      <c r="E12" s="828">
        <v>2E-3</v>
      </c>
      <c r="F12" s="2480" t="s">
        <v>4211</v>
      </c>
      <c r="G12" s="828">
        <v>3.6</v>
      </c>
      <c r="H12" s="828">
        <v>-60</v>
      </c>
      <c r="I12" s="105" t="s">
        <v>4122</v>
      </c>
      <c r="J12" s="105" t="s">
        <v>4212</v>
      </c>
      <c r="K12" s="81" t="s">
        <v>3187</v>
      </c>
      <c r="L12" s="81" t="s">
        <v>2513</v>
      </c>
      <c r="M12" s="828">
        <v>662</v>
      </c>
      <c r="N12" s="845">
        <v>696</v>
      </c>
      <c r="O12" s="52"/>
      <c r="P12" s="52"/>
      <c r="Q12" s="52"/>
      <c r="R12" s="53"/>
      <c r="S12" s="386"/>
      <c r="T12" s="52"/>
      <c r="U12" s="52"/>
    </row>
    <row r="13" spans="1:21" ht="36.950000000000003" customHeight="1">
      <c r="A13" s="2437"/>
      <c r="B13" s="105"/>
      <c r="C13" s="2328"/>
      <c r="D13" s="322" t="s">
        <v>4218</v>
      </c>
      <c r="E13" s="828">
        <v>4.0000000000000001E-3</v>
      </c>
      <c r="F13" s="2480"/>
      <c r="G13" s="828">
        <v>5.4</v>
      </c>
      <c r="H13" s="828">
        <v>-60</v>
      </c>
      <c r="I13" s="105" t="s">
        <v>4122</v>
      </c>
      <c r="J13" s="105" t="s">
        <v>4212</v>
      </c>
      <c r="K13" s="81" t="s">
        <v>3187</v>
      </c>
      <c r="L13" s="81" t="s">
        <v>2513</v>
      </c>
      <c r="M13" s="828">
        <v>992</v>
      </c>
      <c r="N13" s="845">
        <v>1044</v>
      </c>
      <c r="O13" s="52"/>
      <c r="P13" s="52"/>
      <c r="Q13" s="52"/>
      <c r="R13" s="53"/>
      <c r="S13" s="386"/>
      <c r="T13" s="52"/>
      <c r="U13" s="52"/>
    </row>
    <row r="14" spans="1:21" ht="36.950000000000003" customHeight="1">
      <c r="A14" s="2437"/>
      <c r="B14" s="105"/>
      <c r="C14" s="2328"/>
      <c r="D14" s="322" t="s">
        <v>4219</v>
      </c>
      <c r="E14" s="828">
        <v>5.0000000000000001E-3</v>
      </c>
      <c r="F14" s="2480"/>
      <c r="G14" s="828">
        <v>7.2</v>
      </c>
      <c r="H14" s="828">
        <v>-60</v>
      </c>
      <c r="I14" s="105" t="s">
        <v>4122</v>
      </c>
      <c r="J14" s="105" t="s">
        <v>4212</v>
      </c>
      <c r="K14" s="81" t="s">
        <v>3187</v>
      </c>
      <c r="L14" s="81" t="s">
        <v>2513</v>
      </c>
      <c r="M14" s="828">
        <v>1323</v>
      </c>
      <c r="N14" s="845">
        <v>1392</v>
      </c>
      <c r="O14" s="52"/>
      <c r="P14" s="52"/>
      <c r="Q14" s="52"/>
      <c r="R14" s="53"/>
      <c r="S14" s="386"/>
      <c r="T14" s="52"/>
      <c r="U14" s="52"/>
    </row>
    <row r="15" spans="1:21" ht="24" customHeight="1">
      <c r="A15" s="2328" t="s">
        <v>4220</v>
      </c>
      <c r="B15" s="2327"/>
      <c r="C15" s="2479" t="s">
        <v>4221</v>
      </c>
      <c r="D15" s="322" t="s">
        <v>4222</v>
      </c>
      <c r="E15" s="828">
        <v>7.0000000000000001E-3</v>
      </c>
      <c r="F15" s="2480" t="s">
        <v>4211</v>
      </c>
      <c r="G15" s="828">
        <v>3.8</v>
      </c>
      <c r="H15" s="828">
        <v>-60</v>
      </c>
      <c r="I15" s="105" t="s">
        <v>4122</v>
      </c>
      <c r="J15" s="105" t="s">
        <v>4212</v>
      </c>
      <c r="K15" s="81" t="s">
        <v>3187</v>
      </c>
      <c r="L15" s="81" t="s">
        <v>2513</v>
      </c>
      <c r="M15" s="828">
        <v>696</v>
      </c>
      <c r="N15" s="845">
        <v>732</v>
      </c>
      <c r="O15" s="52"/>
      <c r="P15" s="52"/>
      <c r="Q15" s="52"/>
      <c r="R15" s="53"/>
      <c r="S15" s="386"/>
      <c r="T15" s="52"/>
      <c r="U15" s="52"/>
    </row>
    <row r="16" spans="1:21" ht="24">
      <c r="A16" s="2328"/>
      <c r="B16" s="2432"/>
      <c r="C16" s="2479"/>
      <c r="D16" s="322" t="s">
        <v>4210</v>
      </c>
      <c r="E16" s="828">
        <v>1.0999999999999999E-2</v>
      </c>
      <c r="F16" s="2480"/>
      <c r="G16" s="828">
        <v>5.7</v>
      </c>
      <c r="H16" s="828">
        <v>-60</v>
      </c>
      <c r="I16" s="105" t="s">
        <v>4122</v>
      </c>
      <c r="J16" s="105" t="s">
        <v>4212</v>
      </c>
      <c r="K16" s="81" t="s">
        <v>3187</v>
      </c>
      <c r="L16" s="81" t="s">
        <v>2513</v>
      </c>
      <c r="M16" s="828">
        <v>1044</v>
      </c>
      <c r="N16" s="845">
        <v>1098</v>
      </c>
      <c r="O16" s="52"/>
      <c r="P16" s="52"/>
      <c r="Q16" s="52"/>
      <c r="R16" s="53"/>
      <c r="S16" s="386"/>
      <c r="T16" s="52"/>
      <c r="U16" s="52"/>
    </row>
    <row r="17" spans="1:21" ht="24">
      <c r="A17" s="2328"/>
      <c r="B17" s="2432"/>
      <c r="C17" s="2479"/>
      <c r="D17" s="322" t="s">
        <v>4213</v>
      </c>
      <c r="E17" s="828">
        <v>1.4999999999999999E-2</v>
      </c>
      <c r="F17" s="2480"/>
      <c r="G17" s="828">
        <v>7.6</v>
      </c>
      <c r="H17" s="828">
        <v>-60</v>
      </c>
      <c r="I17" s="105" t="s">
        <v>4122</v>
      </c>
      <c r="J17" s="105" t="s">
        <v>4212</v>
      </c>
      <c r="K17" s="81" t="s">
        <v>3187</v>
      </c>
      <c r="L17" s="81" t="s">
        <v>2513</v>
      </c>
      <c r="M17" s="828">
        <v>1391</v>
      </c>
      <c r="N17" s="845">
        <v>1464</v>
      </c>
      <c r="O17" s="52"/>
      <c r="P17" s="52"/>
      <c r="Q17" s="52"/>
      <c r="R17" s="53"/>
      <c r="S17" s="386"/>
      <c r="T17" s="52"/>
      <c r="U17" s="52"/>
    </row>
    <row r="18" spans="1:21" ht="24">
      <c r="A18" s="2328"/>
      <c r="B18" s="2432"/>
      <c r="C18" s="2479"/>
      <c r="D18" s="322" t="s">
        <v>4223</v>
      </c>
      <c r="E18" s="828">
        <v>1.0999999999999999E-2</v>
      </c>
      <c r="F18" s="2480"/>
      <c r="G18" s="828">
        <v>5.86</v>
      </c>
      <c r="H18" s="828">
        <v>-60</v>
      </c>
      <c r="I18" s="105" t="s">
        <v>4122</v>
      </c>
      <c r="J18" s="105" t="s">
        <v>4212</v>
      </c>
      <c r="K18" s="81" t="s">
        <v>3187</v>
      </c>
      <c r="L18" s="81" t="s">
        <v>2513</v>
      </c>
      <c r="M18" s="828">
        <v>1070</v>
      </c>
      <c r="N18" s="845">
        <v>1126</v>
      </c>
      <c r="O18" s="52"/>
      <c r="P18" s="52"/>
      <c r="Q18" s="52"/>
      <c r="R18" s="53"/>
      <c r="S18" s="386"/>
      <c r="T18" s="52"/>
      <c r="U18" s="52"/>
    </row>
    <row r="19" spans="1:21" ht="24">
      <c r="A19" s="2328"/>
      <c r="B19" s="2432"/>
      <c r="C19" s="2479"/>
      <c r="D19" s="322" t="s">
        <v>4224</v>
      </c>
      <c r="E19" s="828">
        <v>1.6E-2</v>
      </c>
      <c r="F19" s="2480"/>
      <c r="G19" s="828">
        <v>8.7899999999999991</v>
      </c>
      <c r="H19" s="828">
        <v>-60</v>
      </c>
      <c r="I19" s="105" t="s">
        <v>4122</v>
      </c>
      <c r="J19" s="105" t="s">
        <v>4212</v>
      </c>
      <c r="K19" s="81" t="s">
        <v>3187</v>
      </c>
      <c r="L19" s="81" t="s">
        <v>2513</v>
      </c>
      <c r="M19" s="828">
        <v>1604</v>
      </c>
      <c r="N19" s="845">
        <v>1689</v>
      </c>
      <c r="O19" s="52"/>
      <c r="P19" s="52"/>
      <c r="Q19" s="52"/>
      <c r="R19" s="53"/>
      <c r="S19" s="386"/>
      <c r="T19" s="52"/>
      <c r="U19" s="52"/>
    </row>
    <row r="20" spans="1:21" ht="24">
      <c r="A20" s="2328"/>
      <c r="B20" s="2219"/>
      <c r="C20" s="2479"/>
      <c r="D20" s="322" t="s">
        <v>4225</v>
      </c>
      <c r="E20" s="828">
        <v>2.1999999999999999E-2</v>
      </c>
      <c r="F20" s="2480"/>
      <c r="G20" s="828">
        <v>11.72</v>
      </c>
      <c r="H20" s="828">
        <v>-60</v>
      </c>
      <c r="I20" s="105" t="s">
        <v>4122</v>
      </c>
      <c r="J20" s="105" t="s">
        <v>4212</v>
      </c>
      <c r="K20" s="81" t="s">
        <v>3187</v>
      </c>
      <c r="L20" s="81" t="s">
        <v>2513</v>
      </c>
      <c r="M20" s="828">
        <v>2139</v>
      </c>
      <c r="N20" s="845">
        <v>2252</v>
      </c>
      <c r="O20" s="52"/>
      <c r="P20" s="52"/>
      <c r="Q20" s="52"/>
      <c r="R20" s="53"/>
      <c r="S20" s="386"/>
      <c r="T20" s="52"/>
      <c r="U20" s="52"/>
    </row>
    <row r="21" spans="1:21" ht="46.5" customHeight="1">
      <c r="A21" s="2328" t="s">
        <v>4208</v>
      </c>
      <c r="B21" s="2327"/>
      <c r="C21" s="2481" t="s">
        <v>4209</v>
      </c>
      <c r="D21" s="322" t="s">
        <v>4226</v>
      </c>
      <c r="E21" s="828">
        <v>8.9999999999999993E-3</v>
      </c>
      <c r="F21" s="2480" t="s">
        <v>4211</v>
      </c>
      <c r="G21" s="828">
        <v>5.7</v>
      </c>
      <c r="H21" s="828">
        <v>-60</v>
      </c>
      <c r="I21" s="105" t="s">
        <v>4122</v>
      </c>
      <c r="J21" s="105" t="s">
        <v>4212</v>
      </c>
      <c r="K21" s="81" t="s">
        <v>3187</v>
      </c>
      <c r="L21" s="81" t="s">
        <v>2513</v>
      </c>
      <c r="M21" s="828">
        <v>1061</v>
      </c>
      <c r="N21" s="845">
        <v>1116</v>
      </c>
      <c r="O21" s="52"/>
      <c r="P21" s="52"/>
      <c r="Q21" s="52"/>
      <c r="R21" s="53"/>
      <c r="S21" s="386"/>
      <c r="T21" s="52"/>
      <c r="U21" s="52"/>
    </row>
    <row r="22" spans="1:21" ht="46.5" customHeight="1">
      <c r="A22" s="2328"/>
      <c r="B22" s="2219"/>
      <c r="C22" s="2481"/>
      <c r="D22" s="322" t="s">
        <v>4227</v>
      </c>
      <c r="E22" s="828">
        <v>1.2E-2</v>
      </c>
      <c r="F22" s="2480"/>
      <c r="G22" s="828">
        <v>7.6</v>
      </c>
      <c r="H22" s="828">
        <v>-60</v>
      </c>
      <c r="I22" s="105" t="s">
        <v>4122</v>
      </c>
      <c r="J22" s="105" t="s">
        <v>4212</v>
      </c>
      <c r="K22" s="81" t="s">
        <v>3187</v>
      </c>
      <c r="L22" s="81" t="s">
        <v>2513</v>
      </c>
      <c r="M22" s="828">
        <v>1414</v>
      </c>
      <c r="N22" s="845">
        <v>1488</v>
      </c>
      <c r="O22" s="52"/>
      <c r="P22" s="52"/>
      <c r="Q22" s="52"/>
      <c r="R22" s="53"/>
      <c r="S22" s="386"/>
      <c r="T22" s="52"/>
      <c r="U22" s="52"/>
    </row>
    <row r="23" spans="1:21" ht="75">
      <c r="A23" s="81" t="s">
        <v>4228</v>
      </c>
      <c r="B23" s="105"/>
      <c r="C23" s="855" t="s">
        <v>4229</v>
      </c>
      <c r="D23" s="322" t="s">
        <v>4230</v>
      </c>
      <c r="E23" s="828">
        <v>7.0000000000000001E-3</v>
      </c>
      <c r="F23" s="322" t="s">
        <v>4211</v>
      </c>
      <c r="G23" s="828">
        <v>1</v>
      </c>
      <c r="H23" s="828">
        <v>-60</v>
      </c>
      <c r="I23" s="105" t="s">
        <v>4122</v>
      </c>
      <c r="J23" s="105" t="s">
        <v>4212</v>
      </c>
      <c r="K23" s="81" t="s">
        <v>3187</v>
      </c>
      <c r="L23" s="81" t="s">
        <v>2513</v>
      </c>
      <c r="M23" s="828">
        <v>804</v>
      </c>
      <c r="N23" s="845">
        <v>846</v>
      </c>
      <c r="O23" s="52"/>
      <c r="P23" s="52"/>
      <c r="Q23" s="52"/>
      <c r="R23" s="53"/>
      <c r="S23" s="386"/>
      <c r="T23" s="52"/>
      <c r="U23" s="52"/>
    </row>
    <row r="24" spans="1:21" ht="15" customHeight="1">
      <c r="A24" s="2478" t="s">
        <v>4231</v>
      </c>
      <c r="B24" s="2478"/>
      <c r="C24" s="2478"/>
      <c r="D24" s="2478"/>
      <c r="E24" s="2478"/>
      <c r="F24" s="2478"/>
      <c r="G24" s="2478"/>
      <c r="H24" s="2478"/>
      <c r="I24" s="2478"/>
      <c r="J24" s="2478"/>
      <c r="K24" s="2478"/>
      <c r="L24" s="2478"/>
      <c r="M24" s="2478"/>
      <c r="N24" s="2478"/>
      <c r="O24" s="52"/>
      <c r="P24" s="52"/>
      <c r="Q24" s="52"/>
      <c r="R24" s="386"/>
      <c r="S24" s="386"/>
      <c r="T24" s="52"/>
      <c r="U24" s="52"/>
    </row>
    <row r="25" spans="1:21" ht="48">
      <c r="A25" s="149" t="s">
        <v>4232</v>
      </c>
      <c r="B25" s="856"/>
      <c r="C25" s="856"/>
      <c r="D25" s="149" t="s">
        <v>4233</v>
      </c>
      <c r="E25" s="856"/>
      <c r="F25" s="857" t="s">
        <v>1731</v>
      </c>
      <c r="G25" s="149">
        <v>0.5</v>
      </c>
      <c r="H25" s="149"/>
      <c r="I25" s="149"/>
      <c r="J25" s="149"/>
      <c r="K25" s="149"/>
      <c r="L25" s="149" t="s">
        <v>327</v>
      </c>
      <c r="M25" s="149">
        <v>240</v>
      </c>
      <c r="N25" s="858">
        <v>252</v>
      </c>
      <c r="O25" s="101"/>
      <c r="P25" s="52"/>
      <c r="Q25" s="52"/>
      <c r="R25" s="53"/>
      <c r="S25" s="386"/>
      <c r="T25" s="52"/>
      <c r="U25" s="52"/>
    </row>
    <row r="26" spans="1:21" ht="24">
      <c r="A26" s="81" t="s">
        <v>4234</v>
      </c>
      <c r="B26" s="859"/>
      <c r="C26" s="859"/>
      <c r="D26" s="81" t="s">
        <v>4235</v>
      </c>
      <c r="E26" s="859"/>
      <c r="F26" s="81" t="s">
        <v>4236</v>
      </c>
      <c r="G26" s="859"/>
      <c r="H26" s="81"/>
      <c r="I26" s="81"/>
      <c r="J26" s="81"/>
      <c r="K26" s="81"/>
      <c r="L26" s="81" t="s">
        <v>327</v>
      </c>
      <c r="M26" s="81">
        <v>18</v>
      </c>
      <c r="N26" s="198">
        <v>18</v>
      </c>
      <c r="O26" s="101"/>
      <c r="P26" s="52"/>
      <c r="Q26" s="52"/>
      <c r="R26" s="53"/>
      <c r="S26" s="386"/>
      <c r="T26" s="52"/>
      <c r="U26" s="52"/>
    </row>
    <row r="27" spans="1:21" ht="24">
      <c r="A27" s="81" t="s">
        <v>4237</v>
      </c>
      <c r="B27" s="859"/>
      <c r="C27" s="859"/>
      <c r="D27" s="81" t="s">
        <v>4238</v>
      </c>
      <c r="E27" s="81"/>
      <c r="F27" s="81" t="s">
        <v>4236</v>
      </c>
      <c r="G27" s="859"/>
      <c r="H27" s="81"/>
      <c r="I27" s="81"/>
      <c r="J27" s="81"/>
      <c r="K27" s="81"/>
      <c r="L27" s="81" t="s">
        <v>327</v>
      </c>
      <c r="M27" s="81">
        <v>18</v>
      </c>
      <c r="N27" s="198">
        <v>18</v>
      </c>
      <c r="O27" s="101"/>
      <c r="P27" s="52"/>
      <c r="Q27" s="52"/>
      <c r="R27" s="53"/>
      <c r="S27" s="386"/>
      <c r="T27" s="52"/>
      <c r="U27" s="52"/>
    </row>
    <row r="28" spans="1:21" ht="36">
      <c r="A28" s="81" t="s">
        <v>4239</v>
      </c>
      <c r="B28" s="859"/>
      <c r="C28" s="859"/>
      <c r="D28" s="81" t="s">
        <v>4240</v>
      </c>
      <c r="E28" s="81">
        <v>7.0000000000000007E-2</v>
      </c>
      <c r="F28" s="859" t="s">
        <v>4211</v>
      </c>
      <c r="G28" s="81">
        <v>4</v>
      </c>
      <c r="H28" s="81" t="s">
        <v>4241</v>
      </c>
      <c r="I28" s="81"/>
      <c r="J28" s="81"/>
      <c r="K28" s="81"/>
      <c r="L28" s="81" t="s">
        <v>327</v>
      </c>
      <c r="M28" s="81">
        <v>730</v>
      </c>
      <c r="N28" s="198">
        <v>768</v>
      </c>
      <c r="O28" s="101"/>
      <c r="P28" s="52"/>
      <c r="Q28" s="52"/>
      <c r="R28" s="53"/>
      <c r="S28" s="386"/>
      <c r="T28" s="52"/>
      <c r="U28" s="52"/>
    </row>
    <row r="29" spans="1:21" ht="24">
      <c r="A29" s="289" t="s">
        <v>4242</v>
      </c>
      <c r="B29" s="860"/>
      <c r="C29" s="860"/>
      <c r="D29" s="289" t="s">
        <v>4243</v>
      </c>
      <c r="E29" s="289"/>
      <c r="F29" s="860"/>
      <c r="G29" s="289">
        <v>0.85</v>
      </c>
      <c r="H29" s="289"/>
      <c r="I29" s="289"/>
      <c r="J29" s="289"/>
      <c r="K29" s="289"/>
      <c r="L29" s="289" t="s">
        <v>327</v>
      </c>
      <c r="M29" s="289">
        <v>1368</v>
      </c>
      <c r="N29" s="423">
        <v>1440</v>
      </c>
      <c r="O29" s="101"/>
      <c r="P29" s="52"/>
      <c r="Q29" s="52"/>
      <c r="R29" s="53"/>
      <c r="S29" s="386"/>
      <c r="T29" s="52"/>
      <c r="U29" s="52"/>
    </row>
    <row r="30" spans="1:21" ht="62.45" customHeight="1">
      <c r="A30" s="2124" t="s">
        <v>4244</v>
      </c>
      <c r="B30" s="2124"/>
      <c r="C30" s="2124"/>
      <c r="D30" s="2124"/>
      <c r="E30" s="2124"/>
      <c r="F30" s="2124"/>
      <c r="G30" s="2124"/>
      <c r="H30" s="2124"/>
      <c r="I30" s="2124"/>
      <c r="J30" s="2124"/>
      <c r="K30" s="2124"/>
      <c r="L30" s="2124"/>
      <c r="M30" s="2124"/>
      <c r="N30" s="2124"/>
      <c r="O30" s="52"/>
      <c r="P30" s="52"/>
      <c r="Q30" s="52"/>
      <c r="R30" s="386"/>
      <c r="S30" s="386"/>
      <c r="T30" s="52"/>
      <c r="U30" s="52"/>
    </row>
    <row r="31" spans="1:21">
      <c r="D31" s="861"/>
    </row>
    <row r="32" spans="1:21">
      <c r="D32" s="861"/>
    </row>
    <row r="33" spans="4:4">
      <c r="D33" s="861"/>
    </row>
    <row r="34" spans="4:4" ht="9.9499999999999993" customHeight="1">
      <c r="D34" s="861"/>
    </row>
    <row r="35" spans="4:4">
      <c r="D35" s="861"/>
    </row>
    <row r="36" spans="4:4">
      <c r="D36" s="861"/>
    </row>
    <row r="37" spans="4:4">
      <c r="D37" s="861"/>
    </row>
    <row r="38" spans="4:4">
      <c r="D38" s="861"/>
    </row>
    <row r="39" spans="4:4">
      <c r="D39" s="861"/>
    </row>
    <row r="40" spans="4:4">
      <c r="D40" s="861"/>
    </row>
    <row r="41" spans="4:4">
      <c r="D41" s="861"/>
    </row>
    <row r="42" spans="4:4">
      <c r="D42" s="861"/>
    </row>
    <row r="43" spans="4:4">
      <c r="D43" s="861"/>
    </row>
    <row r="44" spans="4:4">
      <c r="D44" s="861"/>
    </row>
    <row r="45" spans="4:4">
      <c r="D45" s="861"/>
    </row>
    <row r="46" spans="4:4">
      <c r="D46" s="861"/>
    </row>
    <row r="47" spans="4:4">
      <c r="D47" s="861"/>
    </row>
    <row r="48" spans="4:4">
      <c r="D48" s="861"/>
    </row>
    <row r="49" spans="4:4">
      <c r="D49" s="861"/>
    </row>
    <row r="50" spans="4:4">
      <c r="D50" s="861"/>
    </row>
    <row r="51" spans="4:4">
      <c r="D51" s="861"/>
    </row>
    <row r="52" spans="4:4">
      <c r="D52" s="861"/>
    </row>
    <row r="53" spans="4:4">
      <c r="D53" s="861"/>
    </row>
    <row r="54" spans="4:4">
      <c r="D54" s="861"/>
    </row>
    <row r="55" spans="4:4">
      <c r="D55" s="861"/>
    </row>
    <row r="56" spans="4:4">
      <c r="D56" s="861"/>
    </row>
    <row r="57" spans="4:4">
      <c r="D57" s="861"/>
    </row>
    <row r="58" spans="4:4">
      <c r="D58" s="861"/>
    </row>
    <row r="59" spans="4:4">
      <c r="D59" s="861"/>
    </row>
    <row r="60" spans="4:4">
      <c r="D60" s="861"/>
    </row>
    <row r="61" spans="4:4">
      <c r="D61" s="861"/>
    </row>
    <row r="62" spans="4:4">
      <c r="D62" s="861"/>
    </row>
    <row r="63" spans="4:4">
      <c r="D63" s="861"/>
    </row>
    <row r="64" spans="4:4">
      <c r="D64" s="861"/>
    </row>
    <row r="65" spans="4:4">
      <c r="D65" s="861"/>
    </row>
    <row r="66" spans="4:4">
      <c r="D66" s="861"/>
    </row>
    <row r="67" spans="4:4">
      <c r="D67" s="861"/>
    </row>
    <row r="68" spans="4:4">
      <c r="D68" s="861"/>
    </row>
    <row r="69" spans="4:4">
      <c r="D69" s="861"/>
    </row>
    <row r="70" spans="4:4">
      <c r="D70" s="861"/>
    </row>
    <row r="71" spans="4:4">
      <c r="D71" s="861"/>
    </row>
    <row r="72" spans="4:4">
      <c r="D72" s="861"/>
    </row>
    <row r="73" spans="4:4">
      <c r="D73" s="861"/>
    </row>
    <row r="74" spans="4:4">
      <c r="D74" s="861"/>
    </row>
    <row r="75" spans="4:4">
      <c r="D75" s="861"/>
    </row>
    <row r="76" spans="4:4">
      <c r="D76" s="861"/>
    </row>
    <row r="77" spans="4:4">
      <c r="D77" s="861"/>
    </row>
    <row r="78" spans="4:4">
      <c r="D78" s="861"/>
    </row>
    <row r="79" spans="4:4">
      <c r="D79" s="861"/>
    </row>
    <row r="80" spans="4:4">
      <c r="D80" s="861"/>
    </row>
    <row r="81" spans="4:4">
      <c r="D81" s="861"/>
    </row>
    <row r="82" spans="4:4">
      <c r="D82" s="861"/>
    </row>
    <row r="83" spans="4:4">
      <c r="D83" s="861"/>
    </row>
    <row r="84" spans="4:4">
      <c r="D84" s="861"/>
    </row>
    <row r="85" spans="4:4">
      <c r="D85" s="861"/>
    </row>
    <row r="86" spans="4:4">
      <c r="D86" s="861"/>
    </row>
    <row r="87" spans="4:4">
      <c r="D87" s="861"/>
    </row>
    <row r="88" spans="4:4">
      <c r="D88" s="861"/>
    </row>
    <row r="89" spans="4:4">
      <c r="D89" s="861"/>
    </row>
    <row r="90" spans="4:4">
      <c r="D90" s="861"/>
    </row>
    <row r="91" spans="4:4">
      <c r="D91" s="861"/>
    </row>
    <row r="92" spans="4:4">
      <c r="D92" s="861"/>
    </row>
    <row r="93" spans="4:4">
      <c r="D93" s="861"/>
    </row>
    <row r="94" spans="4:4">
      <c r="D94" s="861"/>
    </row>
    <row r="95" spans="4:4">
      <c r="D95" s="861"/>
    </row>
    <row r="96" spans="4:4">
      <c r="D96" s="861"/>
    </row>
    <row r="97" spans="4:4">
      <c r="D97" s="861"/>
    </row>
    <row r="98" spans="4:4">
      <c r="D98" s="861"/>
    </row>
    <row r="99" spans="4:4">
      <c r="D99" s="861"/>
    </row>
    <row r="100" spans="4:4">
      <c r="D100" s="861"/>
    </row>
    <row r="101" spans="4:4">
      <c r="D101" s="861"/>
    </row>
    <row r="102" spans="4:4">
      <c r="D102" s="861"/>
    </row>
    <row r="103" spans="4:4">
      <c r="D103" s="861"/>
    </row>
    <row r="104" spans="4:4">
      <c r="D104" s="861"/>
    </row>
    <row r="105" spans="4:4">
      <c r="D105" s="861"/>
    </row>
    <row r="106" spans="4:4">
      <c r="D106" s="861"/>
    </row>
    <row r="107" spans="4:4">
      <c r="D107" s="861"/>
    </row>
    <row r="108" spans="4:4">
      <c r="D108" s="861"/>
    </row>
    <row r="109" spans="4:4">
      <c r="D109" s="861"/>
    </row>
    <row r="110" spans="4:4">
      <c r="D110" s="861"/>
    </row>
    <row r="111" spans="4:4">
      <c r="D111" s="861"/>
    </row>
    <row r="112" spans="4:4">
      <c r="D112" s="861"/>
    </row>
    <row r="113" spans="4:4">
      <c r="D113" s="861"/>
    </row>
    <row r="114" spans="4:4">
      <c r="D114" s="861"/>
    </row>
    <row r="115" spans="4:4">
      <c r="D115" s="861"/>
    </row>
    <row r="116" spans="4:4">
      <c r="D116" s="861"/>
    </row>
    <row r="117" spans="4:4">
      <c r="D117" s="861"/>
    </row>
    <row r="118" spans="4:4">
      <c r="D118" s="861"/>
    </row>
    <row r="119" spans="4:4">
      <c r="D119" s="861"/>
    </row>
    <row r="120" spans="4:4">
      <c r="D120" s="861"/>
    </row>
    <row r="121" spans="4:4">
      <c r="D121" s="861"/>
    </row>
    <row r="122" spans="4:4">
      <c r="D122" s="861"/>
    </row>
    <row r="123" spans="4:4">
      <c r="D123" s="861"/>
    </row>
    <row r="124" spans="4:4">
      <c r="D124" s="861"/>
    </row>
    <row r="125" spans="4:4">
      <c r="D125" s="861"/>
    </row>
    <row r="126" spans="4:4">
      <c r="D126" s="861"/>
    </row>
    <row r="127" spans="4:4">
      <c r="D127" s="861"/>
    </row>
    <row r="128" spans="4:4">
      <c r="D128" s="861"/>
    </row>
    <row r="129" spans="4:4">
      <c r="D129" s="861"/>
    </row>
    <row r="130" spans="4:4">
      <c r="D130" s="861"/>
    </row>
    <row r="131" spans="4:4">
      <c r="D131" s="861"/>
    </row>
    <row r="132" spans="4:4">
      <c r="D132" s="861"/>
    </row>
    <row r="133" spans="4:4">
      <c r="D133" s="861"/>
    </row>
    <row r="134" spans="4:4">
      <c r="D134" s="861"/>
    </row>
    <row r="135" spans="4:4">
      <c r="D135" s="861"/>
    </row>
    <row r="136" spans="4:4">
      <c r="D136" s="861"/>
    </row>
    <row r="137" spans="4:4">
      <c r="D137" s="861"/>
    </row>
  </sheetData>
  <mergeCells count="29">
    <mergeCell ref="A1:B1"/>
    <mergeCell ref="A5:N5"/>
    <mergeCell ref="A7:A8"/>
    <mergeCell ref="B7:B8"/>
    <mergeCell ref="C7:K7"/>
    <mergeCell ref="L7:L8"/>
    <mergeCell ref="M7:M8"/>
    <mergeCell ref="N7:N8"/>
    <mergeCell ref="O7:O8"/>
    <mergeCell ref="P7:P8"/>
    <mergeCell ref="Q7:Q8"/>
    <mergeCell ref="R7:R8"/>
    <mergeCell ref="S7:S8"/>
    <mergeCell ref="A9:A11"/>
    <mergeCell ref="C9:C11"/>
    <mergeCell ref="F9:F11"/>
    <mergeCell ref="A12:A14"/>
    <mergeCell ref="C12:C14"/>
    <mergeCell ref="F12:F14"/>
    <mergeCell ref="A24:N24"/>
    <mergeCell ref="A30:N30"/>
    <mergeCell ref="A15:A20"/>
    <mergeCell ref="C15:C20"/>
    <mergeCell ref="F15:F20"/>
    <mergeCell ref="A21:A22"/>
    <mergeCell ref="C21:C22"/>
    <mergeCell ref="F21:F22"/>
    <mergeCell ref="B15:B20"/>
    <mergeCell ref="B21:B22"/>
  </mergeCells>
  <hyperlinks>
    <hyperlink ref="A1" location="Меню!A1" display="'Полимерный профиль'!A1"/>
    <hyperlink ref="A5" location="Меню!A1" display="ДРЕВЕСНО-ПОЛИМЕРНЫЙ ПРОФИЛЬ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>
  <dimension ref="A1:V17"/>
  <sheetViews>
    <sheetView zoomScaleNormal="100" workbookViewId="0">
      <selection activeCell="A5" sqref="A5:O5"/>
    </sheetView>
  </sheetViews>
  <sheetFormatPr defaultColWidth="10.85546875" defaultRowHeight="12"/>
  <cols>
    <col min="1" max="1" width="12" style="1412" customWidth="1"/>
    <col min="2" max="2" width="18" style="1412" customWidth="1"/>
    <col min="3" max="8" width="10.85546875" style="1412"/>
    <col min="9" max="9" width="15.140625" style="1412" customWidth="1"/>
    <col min="10" max="10" width="13.28515625" style="1412" customWidth="1"/>
    <col min="11" max="12" width="10.85546875" style="1412"/>
    <col min="13" max="13" width="8.85546875" style="1412" customWidth="1"/>
    <col min="14" max="18" width="10.85546875" style="1412"/>
    <col min="19" max="19" width="14.85546875" style="1412" customWidth="1"/>
    <col min="20" max="20" width="10.85546875" style="1412"/>
    <col min="21" max="21" width="12.28515625" style="1412" customWidth="1"/>
    <col min="22" max="22" width="12.85546875" style="1412" customWidth="1"/>
    <col min="23" max="16384" width="10.85546875" style="1412"/>
  </cols>
  <sheetData>
    <row r="1" spans="1:22" ht="30.75" customHeight="1">
      <c r="A1" s="2382"/>
      <c r="B1" s="2382"/>
      <c r="C1" s="1316"/>
      <c r="D1" s="1316"/>
      <c r="E1" s="1316"/>
      <c r="F1" s="1316"/>
      <c r="G1" s="1316"/>
      <c r="H1" s="1316"/>
      <c r="I1" s="1316"/>
      <c r="J1" s="1316"/>
      <c r="K1" s="1316"/>
      <c r="L1" s="1316"/>
      <c r="M1" s="1316"/>
      <c r="N1" s="1316"/>
      <c r="O1" s="1316"/>
      <c r="P1" s="1317"/>
      <c r="Q1" s="1317"/>
      <c r="R1" s="1317"/>
      <c r="S1" s="1318"/>
      <c r="T1" s="1318"/>
      <c r="U1" s="1317"/>
      <c r="V1" s="1317"/>
    </row>
    <row r="2" spans="1:22">
      <c r="A2" s="1320"/>
      <c r="B2" s="1321"/>
      <c r="C2" s="1320"/>
      <c r="D2" s="1320"/>
      <c r="E2" s="1320"/>
      <c r="F2" s="1322" t="s">
        <v>8514</v>
      </c>
      <c r="G2" s="1323" t="s">
        <v>2</v>
      </c>
      <c r="H2" s="1323"/>
      <c r="I2" s="1323"/>
      <c r="J2" s="1323"/>
      <c r="K2" s="1323"/>
      <c r="L2" s="1323"/>
      <c r="M2" s="1323"/>
      <c r="N2" s="1323"/>
      <c r="O2" s="1324"/>
      <c r="P2" s="1317"/>
      <c r="Q2" s="1317"/>
      <c r="R2" s="1317"/>
      <c r="S2" s="1318"/>
      <c r="T2" s="1318"/>
      <c r="U2" s="1317"/>
      <c r="V2" s="1317"/>
    </row>
    <row r="3" spans="1:22">
      <c r="A3" s="1325" t="s">
        <v>4</v>
      </c>
      <c r="B3" s="1324" t="s">
        <v>5</v>
      </c>
      <c r="C3" s="1324"/>
      <c r="D3" s="1320"/>
      <c r="E3" s="1320"/>
      <c r="F3" s="1322" t="s">
        <v>8515</v>
      </c>
      <c r="G3" s="1323" t="s">
        <v>7</v>
      </c>
      <c r="H3" s="1323"/>
      <c r="I3" s="1323"/>
      <c r="J3" s="1323"/>
      <c r="K3" s="1323"/>
      <c r="L3" s="1323"/>
      <c r="M3" s="1323"/>
      <c r="N3" s="1323"/>
      <c r="O3" s="1324"/>
      <c r="P3" s="1317"/>
      <c r="Q3" s="1317"/>
      <c r="R3" s="1317"/>
      <c r="S3" s="1318"/>
      <c r="T3" s="1318"/>
      <c r="U3" s="1317"/>
      <c r="V3" s="1317"/>
    </row>
    <row r="4" spans="1:22">
      <c r="A4" s="1324"/>
      <c r="B4" s="1326"/>
      <c r="C4" s="1324"/>
      <c r="D4" s="1324"/>
      <c r="E4" s="1324"/>
      <c r="F4" s="1324"/>
      <c r="G4" s="1325"/>
      <c r="H4" s="1325"/>
      <c r="I4" s="1325"/>
      <c r="J4" s="1325"/>
      <c r="K4" s="1325"/>
      <c r="L4" s="1325"/>
      <c r="M4" s="1325"/>
      <c r="N4" s="1325"/>
      <c r="O4" s="1324"/>
      <c r="P4" s="1317"/>
      <c r="Q4" s="1317"/>
      <c r="R4" s="1317"/>
      <c r="S4" s="1318"/>
      <c r="T4" s="1318"/>
      <c r="U4" s="1317"/>
      <c r="V4" s="1317"/>
    </row>
    <row r="5" spans="1:22">
      <c r="A5" s="2383" t="s">
        <v>4245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M5" s="2383"/>
      <c r="N5" s="2383"/>
      <c r="O5" s="2383"/>
      <c r="P5" s="1317"/>
      <c r="Q5" s="1317"/>
      <c r="R5" s="1317"/>
      <c r="S5" s="1318"/>
      <c r="T5" s="1318"/>
      <c r="U5" s="1317"/>
      <c r="V5" s="1317"/>
    </row>
    <row r="6" spans="1:22">
      <c r="A6" s="1327"/>
      <c r="B6" s="1327"/>
      <c r="C6" s="1327"/>
      <c r="D6" s="1327"/>
      <c r="E6" s="1327"/>
      <c r="F6" s="1327"/>
      <c r="G6" s="1327"/>
      <c r="H6" s="1327"/>
      <c r="I6" s="1327"/>
      <c r="J6" s="1327"/>
      <c r="K6" s="1327"/>
      <c r="L6" s="1327"/>
      <c r="M6" s="1327"/>
      <c r="N6" s="1327"/>
      <c r="O6" s="1327"/>
      <c r="P6" s="1317"/>
      <c r="Q6" s="1317"/>
      <c r="R6" s="1317"/>
      <c r="S6" s="1318"/>
      <c r="T6" s="1318"/>
      <c r="U6" s="1317"/>
      <c r="V6" s="1317"/>
    </row>
    <row r="7" spans="1:22" ht="15" customHeight="1">
      <c r="A7" s="2468" t="s">
        <v>134</v>
      </c>
      <c r="B7" s="2468" t="s">
        <v>135</v>
      </c>
      <c r="C7" s="2468" t="s">
        <v>138</v>
      </c>
      <c r="D7" s="2468"/>
      <c r="E7" s="2468"/>
      <c r="F7" s="2468"/>
      <c r="G7" s="2468"/>
      <c r="H7" s="2468"/>
      <c r="I7" s="2468"/>
      <c r="J7" s="2468"/>
      <c r="K7" s="2468"/>
      <c r="L7" s="2468"/>
      <c r="M7" s="2469" t="s">
        <v>1952</v>
      </c>
      <c r="N7" s="2470" t="s">
        <v>4117</v>
      </c>
      <c r="O7" s="2470" t="s">
        <v>141</v>
      </c>
      <c r="P7" s="2464"/>
      <c r="Q7" s="2465"/>
      <c r="R7" s="2465"/>
      <c r="S7" s="2466"/>
      <c r="T7" s="2467"/>
      <c r="U7" s="1317"/>
      <c r="V7" s="1317"/>
    </row>
    <row r="8" spans="1:22" ht="24">
      <c r="A8" s="2468"/>
      <c r="B8" s="2468"/>
      <c r="C8" s="1328" t="s">
        <v>1609</v>
      </c>
      <c r="D8" s="1256" t="s">
        <v>4246</v>
      </c>
      <c r="E8" s="1256" t="s">
        <v>312</v>
      </c>
      <c r="F8" s="1329" t="s">
        <v>4118</v>
      </c>
      <c r="G8" s="1329" t="s">
        <v>374</v>
      </c>
      <c r="H8" s="1329" t="s">
        <v>146</v>
      </c>
      <c r="I8" s="1450" t="s">
        <v>4119</v>
      </c>
      <c r="J8" s="1450" t="s">
        <v>4120</v>
      </c>
      <c r="K8" s="1329" t="s">
        <v>4192</v>
      </c>
      <c r="L8" s="1329" t="s">
        <v>2816</v>
      </c>
      <c r="M8" s="2469"/>
      <c r="N8" s="2470"/>
      <c r="O8" s="2470"/>
      <c r="P8" s="2464"/>
      <c r="Q8" s="2465"/>
      <c r="R8" s="2465"/>
      <c r="S8" s="2466"/>
      <c r="T8" s="2467"/>
      <c r="U8" s="1330"/>
      <c r="V8" s="1330"/>
    </row>
    <row r="9" spans="1:22" ht="74.25" customHeight="1">
      <c r="A9" s="1455" t="s">
        <v>4247</v>
      </c>
      <c r="B9" s="1445"/>
      <c r="C9" s="1351" t="s">
        <v>4248</v>
      </c>
      <c r="D9" s="1403" t="s">
        <v>3519</v>
      </c>
      <c r="E9" s="1403" t="s">
        <v>4249</v>
      </c>
      <c r="F9" s="1452" t="s">
        <v>4250</v>
      </c>
      <c r="G9" s="2485" t="s">
        <v>4251</v>
      </c>
      <c r="H9" s="1452" t="s">
        <v>4252</v>
      </c>
      <c r="I9" s="1403">
        <v>-20</v>
      </c>
      <c r="J9" s="1456" t="s">
        <v>4253</v>
      </c>
      <c r="K9" s="1334"/>
      <c r="L9" s="1334" t="s">
        <v>1372</v>
      </c>
      <c r="M9" s="1334" t="s">
        <v>575</v>
      </c>
      <c r="N9" s="1334">
        <v>137</v>
      </c>
      <c r="O9" s="1453">
        <v>147</v>
      </c>
      <c r="P9" s="1317"/>
      <c r="Q9" s="1317"/>
      <c r="R9" s="1317"/>
      <c r="S9" s="1336"/>
      <c r="T9" s="1318"/>
      <c r="U9" s="1317"/>
      <c r="V9" s="1317"/>
    </row>
    <row r="10" spans="1:22" ht="74.25" customHeight="1">
      <c r="A10" s="1457" t="s">
        <v>4254</v>
      </c>
      <c r="B10" s="1402"/>
      <c r="C10" s="1351" t="s">
        <v>4248</v>
      </c>
      <c r="D10" s="1403" t="s">
        <v>3519</v>
      </c>
      <c r="E10" s="1403" t="s">
        <v>4130</v>
      </c>
      <c r="F10" s="1403">
        <v>1.1000000000000001E-3</v>
      </c>
      <c r="G10" s="2485"/>
      <c r="H10" s="1403">
        <v>1</v>
      </c>
      <c r="I10" s="1403">
        <v>-20</v>
      </c>
      <c r="J10" s="1458" t="s">
        <v>4253</v>
      </c>
      <c r="K10" s="1452"/>
      <c r="L10" s="1403" t="s">
        <v>1372</v>
      </c>
      <c r="M10" s="1402" t="s">
        <v>575</v>
      </c>
      <c r="N10" s="1334">
        <v>273</v>
      </c>
      <c r="O10" s="1453">
        <v>294</v>
      </c>
      <c r="P10" s="1317"/>
      <c r="Q10" s="1317"/>
      <c r="R10" s="1317"/>
      <c r="S10" s="1336"/>
      <c r="T10" s="1318"/>
      <c r="U10" s="1317"/>
      <c r="V10" s="1317"/>
    </row>
    <row r="11" spans="1:22" ht="74.25" customHeight="1">
      <c r="A11" s="1457" t="s">
        <v>4255</v>
      </c>
      <c r="B11" s="1402"/>
      <c r="C11" s="1351" t="s">
        <v>4248</v>
      </c>
      <c r="D11" s="1403" t="s">
        <v>3519</v>
      </c>
      <c r="E11" s="1403" t="s">
        <v>4256</v>
      </c>
      <c r="F11" s="1403" t="s">
        <v>4257</v>
      </c>
      <c r="G11" s="2485"/>
      <c r="H11" s="1403">
        <v>1.5</v>
      </c>
      <c r="I11" s="1403">
        <v>-20</v>
      </c>
      <c r="J11" s="1458" t="s">
        <v>4253</v>
      </c>
      <c r="K11" s="1452"/>
      <c r="L11" s="1403" t="s">
        <v>1372</v>
      </c>
      <c r="M11" s="1402" t="s">
        <v>575</v>
      </c>
      <c r="N11" s="1334">
        <v>410</v>
      </c>
      <c r="O11" s="1453">
        <v>441</v>
      </c>
      <c r="P11" s="1317"/>
      <c r="Q11" s="1317"/>
      <c r="R11" s="1317"/>
      <c r="S11" s="1336"/>
      <c r="T11" s="1318"/>
      <c r="U11" s="1317"/>
      <c r="V11" s="1317"/>
    </row>
    <row r="12" spans="1:22" ht="74.25" customHeight="1">
      <c r="A12" s="1457" t="s">
        <v>4258</v>
      </c>
      <c r="B12" s="1402"/>
      <c r="C12" s="1351" t="s">
        <v>4248</v>
      </c>
      <c r="D12" s="1403" t="s">
        <v>3519</v>
      </c>
      <c r="E12" s="1403" t="s">
        <v>4259</v>
      </c>
      <c r="F12" s="1403" t="s">
        <v>4260</v>
      </c>
      <c r="G12" s="2485"/>
      <c r="H12" s="1403">
        <v>2</v>
      </c>
      <c r="I12" s="1403">
        <v>-20</v>
      </c>
      <c r="J12" s="1458" t="s">
        <v>4253</v>
      </c>
      <c r="K12" s="1452"/>
      <c r="L12" s="1403" t="s">
        <v>1372</v>
      </c>
      <c r="M12" s="1402" t="s">
        <v>575</v>
      </c>
      <c r="N12" s="1334">
        <v>546</v>
      </c>
      <c r="O12" s="1453">
        <v>588</v>
      </c>
      <c r="P12" s="1317"/>
      <c r="Q12" s="1317"/>
      <c r="R12" s="1317"/>
      <c r="S12" s="1336"/>
      <c r="T12" s="1318"/>
      <c r="U12" s="1317"/>
      <c r="V12" s="1317"/>
    </row>
    <row r="13" spans="1:22" ht="74.25" customHeight="1">
      <c r="A13" s="1457" t="s">
        <v>4261</v>
      </c>
      <c r="B13" s="1402"/>
      <c r="C13" s="1351" t="s">
        <v>4248</v>
      </c>
      <c r="D13" s="1403" t="s">
        <v>3519</v>
      </c>
      <c r="E13" s="1403" t="s">
        <v>4262</v>
      </c>
      <c r="F13" s="1403" t="s">
        <v>4263</v>
      </c>
      <c r="G13" s="2485"/>
      <c r="H13" s="1403">
        <v>3</v>
      </c>
      <c r="I13" s="1403">
        <v>-20</v>
      </c>
      <c r="J13" s="1458" t="s">
        <v>4253</v>
      </c>
      <c r="K13" s="1452"/>
      <c r="L13" s="1403" t="s">
        <v>1372</v>
      </c>
      <c r="M13" s="1402" t="s">
        <v>575</v>
      </c>
      <c r="N13" s="1334">
        <v>819</v>
      </c>
      <c r="O13" s="1453">
        <v>882</v>
      </c>
      <c r="P13" s="1317"/>
      <c r="Q13" s="1317"/>
      <c r="R13" s="1317"/>
      <c r="S13" s="1336"/>
      <c r="T13" s="1318"/>
      <c r="U13" s="1317"/>
      <c r="V13" s="1317"/>
    </row>
    <row r="14" spans="1:22" ht="74.25" customHeight="1">
      <c r="A14" s="1457" t="s">
        <v>4264</v>
      </c>
      <c r="B14" s="1402"/>
      <c r="C14" s="1351" t="s">
        <v>4248</v>
      </c>
      <c r="D14" s="1403" t="s">
        <v>3519</v>
      </c>
      <c r="E14" s="1403" t="s">
        <v>4265</v>
      </c>
      <c r="F14" s="1403" t="s">
        <v>4266</v>
      </c>
      <c r="G14" s="2485"/>
      <c r="H14" s="1403">
        <v>4</v>
      </c>
      <c r="I14" s="1403">
        <v>-20</v>
      </c>
      <c r="J14" s="1458" t="s">
        <v>4253</v>
      </c>
      <c r="K14" s="1452"/>
      <c r="L14" s="1403" t="s">
        <v>1372</v>
      </c>
      <c r="M14" s="1402" t="s">
        <v>575</v>
      </c>
      <c r="N14" s="1334">
        <v>1092</v>
      </c>
      <c r="O14" s="1453">
        <v>1176</v>
      </c>
      <c r="P14" s="1317"/>
      <c r="Q14" s="1317"/>
      <c r="R14" s="1317"/>
      <c r="S14" s="1336"/>
      <c r="T14" s="1318"/>
      <c r="U14" s="1317"/>
      <c r="V14" s="1317"/>
    </row>
    <row r="15" spans="1:22" ht="74.25" customHeight="1">
      <c r="A15" s="1457" t="s">
        <v>4267</v>
      </c>
      <c r="B15" s="1402"/>
      <c r="C15" s="1351" t="s">
        <v>4248</v>
      </c>
      <c r="D15" s="1403" t="s">
        <v>3519</v>
      </c>
      <c r="E15" s="1403" t="s">
        <v>4268</v>
      </c>
      <c r="F15" s="1403" t="s">
        <v>4269</v>
      </c>
      <c r="G15" s="2485"/>
      <c r="H15" s="1403">
        <v>5</v>
      </c>
      <c r="I15" s="1403">
        <v>-20</v>
      </c>
      <c r="J15" s="1458" t="s">
        <v>4253</v>
      </c>
      <c r="K15" s="1452"/>
      <c r="L15" s="1403" t="s">
        <v>1372</v>
      </c>
      <c r="M15" s="1402" t="s">
        <v>575</v>
      </c>
      <c r="N15" s="1334">
        <v>1365</v>
      </c>
      <c r="O15" s="1453">
        <v>1470</v>
      </c>
      <c r="P15" s="1317"/>
      <c r="Q15" s="1317"/>
      <c r="R15" s="1317"/>
      <c r="S15" s="1336"/>
      <c r="T15" s="1318"/>
      <c r="U15" s="1317"/>
      <c r="V15" s="1317"/>
    </row>
    <row r="16" spans="1:22" ht="74.25" customHeight="1">
      <c r="A16" s="1459" t="s">
        <v>4270</v>
      </c>
      <c r="B16" s="1448"/>
      <c r="C16" s="1351" t="s">
        <v>4248</v>
      </c>
      <c r="D16" s="1403" t="s">
        <v>3519</v>
      </c>
      <c r="E16" s="1403" t="s">
        <v>4271</v>
      </c>
      <c r="F16" s="1460" t="s">
        <v>4272</v>
      </c>
      <c r="G16" s="2485"/>
      <c r="H16" s="1460">
        <v>6</v>
      </c>
      <c r="I16" s="1403">
        <v>-20</v>
      </c>
      <c r="J16" s="1461" t="s">
        <v>4253</v>
      </c>
      <c r="K16" s="1462"/>
      <c r="L16" s="1403" t="s">
        <v>1372</v>
      </c>
      <c r="M16" s="1402" t="s">
        <v>575</v>
      </c>
      <c r="N16" s="1462">
        <v>1638</v>
      </c>
      <c r="O16" s="1463">
        <v>1764</v>
      </c>
      <c r="P16" s="1317"/>
      <c r="Q16" s="1317"/>
      <c r="R16" s="1317"/>
      <c r="S16" s="1336"/>
      <c r="T16" s="1318"/>
      <c r="U16" s="1317"/>
      <c r="V16" s="1317"/>
    </row>
    <row r="17" spans="1:22" ht="99" customHeight="1">
      <c r="A17" s="2442" t="s">
        <v>4273</v>
      </c>
      <c r="B17" s="2442"/>
      <c r="C17" s="2442"/>
      <c r="D17" s="2442"/>
      <c r="E17" s="2442"/>
      <c r="F17" s="2442"/>
      <c r="G17" s="2442"/>
      <c r="H17" s="2442"/>
      <c r="I17" s="2442"/>
      <c r="J17" s="2442"/>
      <c r="K17" s="2442"/>
      <c r="L17" s="2442"/>
      <c r="M17" s="2442"/>
      <c r="N17" s="2442"/>
      <c r="O17" s="2442"/>
      <c r="P17" s="1317"/>
      <c r="Q17" s="1317"/>
      <c r="R17" s="1317"/>
      <c r="S17" s="1318"/>
      <c r="T17" s="1318"/>
      <c r="U17" s="1317"/>
      <c r="V17" s="1317"/>
    </row>
  </sheetData>
  <mergeCells count="15">
    <mergeCell ref="S7:S8"/>
    <mergeCell ref="T7:T8"/>
    <mergeCell ref="A1:B1"/>
    <mergeCell ref="A5:O5"/>
    <mergeCell ref="A7:A8"/>
    <mergeCell ref="B7:B8"/>
    <mergeCell ref="C7:L7"/>
    <mergeCell ref="M7:M8"/>
    <mergeCell ref="N7:N8"/>
    <mergeCell ref="O7:O8"/>
    <mergeCell ref="G9:G16"/>
    <mergeCell ref="A17:O17"/>
    <mergeCell ref="P7:P8"/>
    <mergeCell ref="Q7:Q8"/>
    <mergeCell ref="R7:R8"/>
  </mergeCells>
  <hyperlinks>
    <hyperlink ref="A5" location="Меню!A1" display="ДОСКИ ПОЛИСТИРОЛ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>
  <dimension ref="A1:AB446"/>
  <sheetViews>
    <sheetView zoomScaleNormal="100" workbookViewId="0">
      <pane xSplit="4" ySplit="9" topLeftCell="E10" activePane="bottomRight" state="frozen"/>
      <selection pane="topRight" activeCell="E1" sqref="E1"/>
      <selection pane="bottomLeft" activeCell="A10" sqref="A10"/>
      <selection pane="bottomRight" activeCell="A5" sqref="A5:Q5"/>
    </sheetView>
  </sheetViews>
  <sheetFormatPr defaultColWidth="10.7109375" defaultRowHeight="12"/>
  <cols>
    <col min="1" max="1" width="12.85546875" style="1412" customWidth="1"/>
    <col min="2" max="2" width="13.7109375" style="1412" customWidth="1"/>
    <col min="3" max="3" width="10.7109375" style="1412"/>
    <col min="4" max="4" width="13.7109375" style="1412" customWidth="1"/>
    <col min="5" max="5" width="12" style="1412" customWidth="1"/>
    <col min="6" max="6" width="7.85546875" style="1412" customWidth="1"/>
    <col min="7" max="7" width="11.7109375" style="1412" customWidth="1"/>
    <col min="8" max="8" width="6.85546875" style="1412" customWidth="1"/>
    <col min="9" max="9" width="5.85546875" style="1412" customWidth="1"/>
    <col min="10" max="10" width="5.5703125" style="1412" customWidth="1"/>
    <col min="11" max="11" width="5.85546875" style="1412" customWidth="1"/>
    <col min="12" max="12" width="10.7109375" style="1412"/>
    <col min="13" max="13" width="6.140625" style="1412" customWidth="1"/>
    <col min="14" max="14" width="11.140625" style="1412" customWidth="1"/>
    <col min="15" max="15" width="9" style="1412" customWidth="1"/>
    <col min="16" max="20" width="10.7109375" style="1412"/>
    <col min="21" max="21" width="11.85546875" style="1412" customWidth="1"/>
    <col min="22" max="22" width="12.5703125" style="1412" customWidth="1"/>
    <col min="23" max="23" width="13" style="1412" customWidth="1"/>
    <col min="24" max="24" width="13.85546875" style="1412" customWidth="1"/>
    <col min="25" max="16384" width="10.7109375" style="1412"/>
  </cols>
  <sheetData>
    <row r="1" spans="1:27" ht="34.5" customHeight="1">
      <c r="A1" s="2382"/>
      <c r="B1" s="2382"/>
      <c r="C1" s="1316"/>
      <c r="D1" s="1316"/>
      <c r="E1" s="1316"/>
      <c r="F1" s="1316"/>
      <c r="G1" s="1316"/>
      <c r="H1" s="1316"/>
      <c r="I1" s="1316"/>
      <c r="J1" s="1316"/>
      <c r="K1" s="1316"/>
      <c r="L1" s="1316"/>
      <c r="M1" s="1316"/>
      <c r="N1" s="1316"/>
      <c r="O1" s="1316"/>
      <c r="P1" s="1316"/>
      <c r="Q1" s="1316"/>
      <c r="R1" s="1317"/>
      <c r="S1" s="1317"/>
      <c r="T1" s="1317"/>
      <c r="U1" s="1318"/>
      <c r="V1" s="1318"/>
      <c r="W1" s="1317"/>
      <c r="X1" s="1317"/>
    </row>
    <row r="2" spans="1:27">
      <c r="A2" s="1320"/>
      <c r="B2" s="1321"/>
      <c r="C2" s="1320"/>
      <c r="D2" s="1320"/>
      <c r="E2" s="1320"/>
      <c r="F2" s="1322" t="s">
        <v>8514</v>
      </c>
      <c r="G2" s="1323" t="s">
        <v>2</v>
      </c>
      <c r="H2" s="1323"/>
      <c r="I2" s="1323"/>
      <c r="J2" s="1323"/>
      <c r="K2" s="1323"/>
      <c r="L2" s="1323"/>
      <c r="M2" s="1323"/>
      <c r="N2" s="1323"/>
      <c r="O2" s="1323"/>
      <c r="P2" s="1323"/>
      <c r="Q2" s="1324"/>
      <c r="R2" s="1317"/>
      <c r="S2" s="1317"/>
      <c r="T2" s="1317"/>
      <c r="U2" s="1318"/>
      <c r="V2" s="1318"/>
      <c r="W2" s="1317"/>
      <c r="X2" s="1317"/>
    </row>
    <row r="3" spans="1:27">
      <c r="A3" s="1325" t="s">
        <v>4</v>
      </c>
      <c r="B3" s="1324" t="s">
        <v>5</v>
      </c>
      <c r="C3" s="1324"/>
      <c r="D3" s="1320"/>
      <c r="E3" s="1320"/>
      <c r="F3" s="1322" t="s">
        <v>8515</v>
      </c>
      <c r="G3" s="1323" t="s">
        <v>7</v>
      </c>
      <c r="H3" s="1323"/>
      <c r="I3" s="1323"/>
      <c r="J3" s="1323"/>
      <c r="K3" s="1323"/>
      <c r="L3" s="1323"/>
      <c r="M3" s="1323"/>
      <c r="N3" s="1323"/>
      <c r="O3" s="1323"/>
      <c r="P3" s="1323"/>
      <c r="Q3" s="1324"/>
      <c r="R3" s="1317"/>
      <c r="S3" s="1317"/>
      <c r="T3" s="1317"/>
      <c r="U3" s="1318"/>
      <c r="V3" s="1318"/>
      <c r="W3" s="1317"/>
      <c r="X3" s="1317"/>
    </row>
    <row r="4" spans="1:27">
      <c r="A4" s="1324"/>
      <c r="B4" s="1326"/>
      <c r="C4" s="1324"/>
      <c r="D4" s="1324"/>
      <c r="E4" s="1324"/>
      <c r="F4" s="1324"/>
      <c r="G4" s="1325"/>
      <c r="H4" s="1325"/>
      <c r="I4" s="1325"/>
      <c r="J4" s="1325"/>
      <c r="K4" s="1325"/>
      <c r="L4" s="1325"/>
      <c r="M4" s="1325"/>
      <c r="N4" s="1325"/>
      <c r="O4" s="1325"/>
      <c r="P4" s="1325"/>
      <c r="Q4" s="1324"/>
      <c r="R4" s="1317"/>
      <c r="S4" s="1317"/>
      <c r="T4" s="1317"/>
      <c r="U4" s="1318"/>
      <c r="V4" s="1318"/>
      <c r="W4" s="1317"/>
      <c r="X4" s="1317"/>
    </row>
    <row r="5" spans="1:27">
      <c r="A5" s="2383" t="s">
        <v>4274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M5" s="2383"/>
      <c r="N5" s="2383"/>
      <c r="O5" s="2383"/>
      <c r="P5" s="2383"/>
      <c r="Q5" s="2383"/>
      <c r="R5" s="1317"/>
      <c r="S5" s="1317"/>
      <c r="T5" s="1317"/>
      <c r="U5" s="1318"/>
      <c r="V5" s="1318"/>
      <c r="W5" s="1317"/>
      <c r="X5" s="1317"/>
    </row>
    <row r="6" spans="1:27">
      <c r="A6" s="1327"/>
      <c r="B6" s="1327"/>
      <c r="C6" s="1327"/>
      <c r="D6" s="1327"/>
      <c r="E6" s="1327"/>
      <c r="F6" s="1327"/>
      <c r="G6" s="1327"/>
      <c r="H6" s="1327"/>
      <c r="I6" s="1327"/>
      <c r="J6" s="1327"/>
      <c r="K6" s="1327"/>
      <c r="L6" s="1327"/>
      <c r="M6" s="1327"/>
      <c r="N6" s="1327"/>
      <c r="O6" s="1327"/>
      <c r="P6" s="1327"/>
      <c r="Q6" s="1327"/>
      <c r="R6" s="1317"/>
      <c r="S6" s="1317"/>
      <c r="T6" s="1317"/>
      <c r="U6" s="1318"/>
      <c r="V6" s="1318"/>
      <c r="W6" s="1317"/>
      <c r="X6" s="1317"/>
    </row>
    <row r="7" spans="1:27" ht="15" customHeight="1">
      <c r="A7" s="2468" t="s">
        <v>134</v>
      </c>
      <c r="B7" s="2468" t="s">
        <v>135</v>
      </c>
      <c r="C7" s="2468" t="s">
        <v>138</v>
      </c>
      <c r="D7" s="2468"/>
      <c r="E7" s="2468"/>
      <c r="F7" s="2468"/>
      <c r="G7" s="2468"/>
      <c r="H7" s="2468"/>
      <c r="I7" s="2468"/>
      <c r="J7" s="2468"/>
      <c r="K7" s="2468"/>
      <c r="L7" s="2468"/>
      <c r="M7" s="2468"/>
      <c r="N7" s="2468"/>
      <c r="O7" s="2469" t="s">
        <v>1952</v>
      </c>
      <c r="P7" s="2470" t="s">
        <v>4117</v>
      </c>
      <c r="Q7" s="2470" t="s">
        <v>141</v>
      </c>
      <c r="R7" s="2525"/>
      <c r="S7" s="2521"/>
      <c r="T7" s="2521"/>
      <c r="U7" s="2522"/>
      <c r="V7" s="2523"/>
      <c r="W7" s="2066"/>
      <c r="X7" s="2066"/>
      <c r="Y7" s="2067"/>
      <c r="Z7" s="2067"/>
      <c r="AA7" s="2067"/>
    </row>
    <row r="8" spans="1:27" ht="60.75" customHeight="1">
      <c r="A8" s="2468"/>
      <c r="B8" s="2468"/>
      <c r="C8" s="1328" t="s">
        <v>1609</v>
      </c>
      <c r="D8" s="1329" t="s">
        <v>4275</v>
      </c>
      <c r="E8" s="1329" t="s">
        <v>312</v>
      </c>
      <c r="F8" s="1329" t="s">
        <v>4118</v>
      </c>
      <c r="G8" s="1329" t="s">
        <v>374</v>
      </c>
      <c r="H8" s="2074" t="s">
        <v>4276</v>
      </c>
      <c r="I8" s="2074" t="s">
        <v>146</v>
      </c>
      <c r="J8" s="2075" t="s">
        <v>4119</v>
      </c>
      <c r="K8" s="2075" t="s">
        <v>4120</v>
      </c>
      <c r="L8" s="1450" t="s">
        <v>4277</v>
      </c>
      <c r="M8" s="2074" t="s">
        <v>4278</v>
      </c>
      <c r="N8" s="1329" t="s">
        <v>2816</v>
      </c>
      <c r="O8" s="2469"/>
      <c r="P8" s="2470"/>
      <c r="Q8" s="2470"/>
      <c r="R8" s="2525"/>
      <c r="S8" s="2521"/>
      <c r="T8" s="2521"/>
      <c r="U8" s="2522"/>
      <c r="V8" s="2523"/>
      <c r="W8" s="1264"/>
      <c r="X8" s="1264"/>
      <c r="Y8" s="2067"/>
      <c r="Z8" s="2067"/>
      <c r="AA8" s="2067"/>
    </row>
    <row r="9" spans="1:27" ht="15" customHeight="1">
      <c r="A9" s="2487" t="s">
        <v>4279</v>
      </c>
      <c r="B9" s="2487"/>
      <c r="C9" s="2487"/>
      <c r="D9" s="2487"/>
      <c r="E9" s="2487"/>
      <c r="F9" s="2487"/>
      <c r="G9" s="2487"/>
      <c r="H9" s="2487"/>
      <c r="I9" s="2487"/>
      <c r="J9" s="2487"/>
      <c r="K9" s="2487"/>
      <c r="L9" s="2487"/>
      <c r="M9" s="2487"/>
      <c r="N9" s="2487"/>
      <c r="O9" s="2487"/>
      <c r="P9" s="2487"/>
      <c r="Q9" s="2487"/>
      <c r="R9" s="2066"/>
      <c r="S9" s="2066"/>
      <c r="T9" s="2066"/>
      <c r="U9" s="2068"/>
      <c r="V9" s="2069"/>
      <c r="W9" s="2066"/>
      <c r="X9" s="2066"/>
      <c r="Y9" s="2067"/>
      <c r="Z9" s="2067"/>
      <c r="AA9" s="2067"/>
    </row>
    <row r="10" spans="1:27" ht="15" customHeight="1">
      <c r="A10" s="2505" t="s">
        <v>4280</v>
      </c>
      <c r="B10" s="2375"/>
      <c r="C10" s="2507" t="s">
        <v>4281</v>
      </c>
      <c r="D10" s="2524" t="s">
        <v>4282</v>
      </c>
      <c r="E10" s="1464" t="s">
        <v>4283</v>
      </c>
      <c r="F10" s="1464">
        <v>3.0000000000000001E-3</v>
      </c>
      <c r="G10" s="2507" t="s">
        <v>4284</v>
      </c>
      <c r="H10" s="1465">
        <v>1600</v>
      </c>
      <c r="I10" s="1331">
        <v>2.8</v>
      </c>
      <c r="J10" s="1464">
        <v>-50</v>
      </c>
      <c r="K10" s="1464">
        <v>70</v>
      </c>
      <c r="L10" s="1464" t="s">
        <v>4285</v>
      </c>
      <c r="M10" s="1466">
        <v>25</v>
      </c>
      <c r="N10" s="2507" t="s">
        <v>4286</v>
      </c>
      <c r="O10" s="1464" t="s">
        <v>4287</v>
      </c>
      <c r="P10" s="1464">
        <v>503</v>
      </c>
      <c r="Q10" s="1467">
        <v>516</v>
      </c>
      <c r="R10" s="2066"/>
      <c r="S10" s="2066"/>
      <c r="T10" s="2066"/>
      <c r="U10" s="2068"/>
      <c r="V10" s="2069"/>
      <c r="W10" s="2066"/>
      <c r="X10" s="2066"/>
      <c r="Y10" s="2066"/>
      <c r="Z10" s="2066"/>
      <c r="AA10" s="2067"/>
    </row>
    <row r="11" spans="1:27">
      <c r="A11" s="2505"/>
      <c r="B11" s="2375"/>
      <c r="C11" s="2507"/>
      <c r="D11" s="2524"/>
      <c r="E11" s="1331" t="s">
        <v>4288</v>
      </c>
      <c r="F11" s="1331">
        <v>6.0000000000000001E-3</v>
      </c>
      <c r="G11" s="2507"/>
      <c r="H11" s="1422">
        <v>1600</v>
      </c>
      <c r="I11" s="1331">
        <f>I10*2</f>
        <v>5.6</v>
      </c>
      <c r="J11" s="1422">
        <v>-50</v>
      </c>
      <c r="K11" s="1422">
        <v>70</v>
      </c>
      <c r="L11" s="1422" t="s">
        <v>4285</v>
      </c>
      <c r="M11" s="1430">
        <v>25</v>
      </c>
      <c r="N11" s="2507"/>
      <c r="O11" s="1422" t="s">
        <v>4287</v>
      </c>
      <c r="P11" s="1331">
        <v>1006</v>
      </c>
      <c r="Q11" s="1468">
        <v>1032</v>
      </c>
      <c r="R11" s="2066"/>
      <c r="S11" s="2066"/>
      <c r="T11" s="2066"/>
      <c r="U11" s="2068"/>
      <c r="V11" s="2069"/>
      <c r="W11" s="2066"/>
      <c r="X11" s="2066"/>
      <c r="Y11" s="2066"/>
      <c r="Z11" s="2066"/>
      <c r="AA11" s="2067"/>
    </row>
    <row r="12" spans="1:27">
      <c r="A12" s="2505"/>
      <c r="B12" s="2375"/>
      <c r="C12" s="2507"/>
      <c r="D12" s="2524"/>
      <c r="E12" s="1331" t="s">
        <v>4226</v>
      </c>
      <c r="F12" s="1331">
        <v>8.9999999999999993E-3</v>
      </c>
      <c r="G12" s="2507"/>
      <c r="H12" s="1422">
        <v>1600</v>
      </c>
      <c r="I12" s="1331">
        <f>I10*3</f>
        <v>8.3999999999999986</v>
      </c>
      <c r="J12" s="1422">
        <v>-50</v>
      </c>
      <c r="K12" s="1422">
        <v>70</v>
      </c>
      <c r="L12" s="1422" t="s">
        <v>4285</v>
      </c>
      <c r="M12" s="1430">
        <v>25</v>
      </c>
      <c r="N12" s="2507"/>
      <c r="O12" s="1422" t="s">
        <v>4287</v>
      </c>
      <c r="P12" s="1331">
        <v>1509</v>
      </c>
      <c r="Q12" s="1468">
        <v>1548</v>
      </c>
      <c r="R12" s="2066"/>
      <c r="S12" s="2066"/>
      <c r="T12" s="2066"/>
      <c r="U12" s="2068"/>
      <c r="V12" s="2069"/>
      <c r="W12" s="2066"/>
      <c r="X12" s="2066"/>
      <c r="Y12" s="2066"/>
      <c r="Z12" s="2066"/>
      <c r="AA12" s="2067"/>
    </row>
    <row r="13" spans="1:27" ht="15.75" customHeight="1">
      <c r="A13" s="2505"/>
      <c r="B13" s="2375"/>
      <c r="C13" s="2507"/>
      <c r="D13" s="2524"/>
      <c r="E13" s="1331" t="s">
        <v>4227</v>
      </c>
      <c r="F13" s="1331">
        <v>1.2E-2</v>
      </c>
      <c r="G13" s="2507"/>
      <c r="H13" s="1422">
        <v>1600</v>
      </c>
      <c r="I13" s="1331">
        <f>I10*4</f>
        <v>11.2</v>
      </c>
      <c r="J13" s="1422">
        <v>-50</v>
      </c>
      <c r="K13" s="1422">
        <v>70</v>
      </c>
      <c r="L13" s="1422" t="s">
        <v>4285</v>
      </c>
      <c r="M13" s="1430">
        <v>25</v>
      </c>
      <c r="N13" s="2507"/>
      <c r="O13" s="1422" t="s">
        <v>4287</v>
      </c>
      <c r="P13" s="1331">
        <v>2012</v>
      </c>
      <c r="Q13" s="1468">
        <v>2063</v>
      </c>
      <c r="R13" s="2066"/>
      <c r="S13" s="2066"/>
      <c r="T13" s="2066"/>
      <c r="U13" s="2068"/>
      <c r="V13" s="2069"/>
      <c r="W13" s="2066"/>
      <c r="X13" s="2066"/>
      <c r="Y13" s="2066"/>
      <c r="Z13" s="2066"/>
      <c r="AA13" s="2067"/>
    </row>
    <row r="14" spans="1:27">
      <c r="A14" s="2505"/>
      <c r="B14" s="2375"/>
      <c r="C14" s="2507"/>
      <c r="D14" s="2524"/>
      <c r="E14" s="1331" t="s">
        <v>4289</v>
      </c>
      <c r="F14" s="1331">
        <v>1.4999999999999999E-2</v>
      </c>
      <c r="G14" s="2507"/>
      <c r="H14" s="1422">
        <v>1600</v>
      </c>
      <c r="I14" s="1331">
        <f>I10*5</f>
        <v>14</v>
      </c>
      <c r="J14" s="1422">
        <v>-50</v>
      </c>
      <c r="K14" s="1422">
        <v>70</v>
      </c>
      <c r="L14" s="1422" t="s">
        <v>4285</v>
      </c>
      <c r="M14" s="1430">
        <v>25</v>
      </c>
      <c r="N14" s="2507"/>
      <c r="O14" s="1422" t="s">
        <v>4287</v>
      </c>
      <c r="P14" s="1331">
        <v>2515</v>
      </c>
      <c r="Q14" s="1468">
        <v>2579</v>
      </c>
      <c r="R14" s="2066"/>
      <c r="S14" s="2066"/>
      <c r="T14" s="2066"/>
      <c r="U14" s="2068"/>
      <c r="V14" s="2069"/>
      <c r="W14" s="2066"/>
      <c r="X14" s="2066"/>
      <c r="Y14" s="2066"/>
      <c r="Z14" s="2066"/>
      <c r="AA14" s="2067"/>
    </row>
    <row r="15" spans="1:27">
      <c r="A15" s="2505"/>
      <c r="B15" s="2375"/>
      <c r="C15" s="2507"/>
      <c r="D15" s="2524"/>
      <c r="E15" s="1331" t="s">
        <v>4290</v>
      </c>
      <c r="F15" s="1331">
        <v>1.7999999999999999E-2</v>
      </c>
      <c r="G15" s="2507"/>
      <c r="H15" s="1422">
        <v>1600</v>
      </c>
      <c r="I15" s="1331">
        <f>I10*6</f>
        <v>16.799999999999997</v>
      </c>
      <c r="J15" s="1422">
        <v>-50</v>
      </c>
      <c r="K15" s="1422">
        <v>70</v>
      </c>
      <c r="L15" s="1422" t="s">
        <v>4285</v>
      </c>
      <c r="M15" s="1430">
        <v>25</v>
      </c>
      <c r="N15" s="2507"/>
      <c r="O15" s="1422" t="s">
        <v>4287</v>
      </c>
      <c r="P15" s="1331">
        <v>3018</v>
      </c>
      <c r="Q15" s="1468">
        <v>3095</v>
      </c>
      <c r="R15" s="2066"/>
      <c r="S15" s="2066"/>
      <c r="T15" s="2066"/>
      <c r="U15" s="2068"/>
      <c r="V15" s="2069"/>
      <c r="W15" s="2066"/>
      <c r="X15" s="2066"/>
      <c r="Y15" s="2066"/>
      <c r="Z15" s="2066"/>
      <c r="AA15" s="2067"/>
    </row>
    <row r="16" spans="1:27" ht="15" customHeight="1">
      <c r="A16" s="2371" t="s">
        <v>4280</v>
      </c>
      <c r="B16" s="2380"/>
      <c r="C16" s="2463" t="s">
        <v>4281</v>
      </c>
      <c r="D16" s="2463" t="s">
        <v>4291</v>
      </c>
      <c r="E16" s="1331" t="s">
        <v>4283</v>
      </c>
      <c r="F16" s="1331">
        <v>3.0000000000000001E-3</v>
      </c>
      <c r="G16" s="2519" t="s">
        <v>4284</v>
      </c>
      <c r="H16" s="1422">
        <v>1600</v>
      </c>
      <c r="I16" s="1331">
        <v>2.8</v>
      </c>
      <c r="J16" s="1422">
        <v>-50</v>
      </c>
      <c r="K16" s="1422">
        <v>70</v>
      </c>
      <c r="L16" s="1331" t="s">
        <v>4285</v>
      </c>
      <c r="M16" s="1430">
        <v>25</v>
      </c>
      <c r="N16" s="2463" t="s">
        <v>4286</v>
      </c>
      <c r="O16" s="1422" t="s">
        <v>4287</v>
      </c>
      <c r="P16" s="1331">
        <v>527</v>
      </c>
      <c r="Q16" s="1468">
        <v>541</v>
      </c>
      <c r="R16" s="2066"/>
      <c r="S16" s="2066"/>
      <c r="T16" s="2066"/>
      <c r="U16" s="2068"/>
      <c r="V16" s="2069"/>
      <c r="W16" s="2066"/>
      <c r="X16" s="2066"/>
      <c r="Y16" s="2066"/>
      <c r="Z16" s="2066"/>
      <c r="AA16" s="2067"/>
    </row>
    <row r="17" spans="1:27">
      <c r="A17" s="2371"/>
      <c r="B17" s="2380"/>
      <c r="C17" s="2463"/>
      <c r="D17" s="2463"/>
      <c r="E17" s="1331" t="s">
        <v>4288</v>
      </c>
      <c r="F17" s="1331">
        <v>6.0000000000000001E-3</v>
      </c>
      <c r="G17" s="2519"/>
      <c r="H17" s="1422">
        <v>1600</v>
      </c>
      <c r="I17" s="1331">
        <f>I16*2</f>
        <v>5.6</v>
      </c>
      <c r="J17" s="1422">
        <v>-50</v>
      </c>
      <c r="K17" s="1422">
        <v>70</v>
      </c>
      <c r="L17" s="1422" t="s">
        <v>4285</v>
      </c>
      <c r="M17" s="1430">
        <v>25</v>
      </c>
      <c r="N17" s="2463"/>
      <c r="O17" s="1422" t="s">
        <v>4287</v>
      </c>
      <c r="P17" s="1331">
        <v>1054</v>
      </c>
      <c r="Q17" s="1468">
        <v>1081</v>
      </c>
      <c r="R17" s="2066"/>
      <c r="S17" s="2066"/>
      <c r="T17" s="2066"/>
      <c r="U17" s="2068"/>
      <c r="V17" s="2069"/>
      <c r="W17" s="2066"/>
      <c r="X17" s="2066"/>
      <c r="Y17" s="2066"/>
      <c r="Z17" s="2066"/>
      <c r="AA17" s="2067"/>
    </row>
    <row r="18" spans="1:27">
      <c r="A18" s="2371"/>
      <c r="B18" s="2380"/>
      <c r="C18" s="2463"/>
      <c r="D18" s="2463"/>
      <c r="E18" s="1331" t="s">
        <v>4226</v>
      </c>
      <c r="F18" s="1331">
        <v>8.9999999999999993E-3</v>
      </c>
      <c r="G18" s="2519"/>
      <c r="H18" s="1422">
        <v>1600</v>
      </c>
      <c r="I18" s="1331">
        <f>I16*3</f>
        <v>8.3999999999999986</v>
      </c>
      <c r="J18" s="1422">
        <v>-50</v>
      </c>
      <c r="K18" s="1422">
        <v>70</v>
      </c>
      <c r="L18" s="1422" t="s">
        <v>4285</v>
      </c>
      <c r="M18" s="1430">
        <v>25</v>
      </c>
      <c r="N18" s="2463"/>
      <c r="O18" s="1422" t="s">
        <v>4287</v>
      </c>
      <c r="P18" s="1331">
        <v>1580</v>
      </c>
      <c r="Q18" s="1468">
        <v>1621</v>
      </c>
      <c r="R18" s="2066"/>
      <c r="S18" s="2066"/>
      <c r="T18" s="2066"/>
      <c r="U18" s="2068"/>
      <c r="V18" s="2069"/>
      <c r="W18" s="2066"/>
      <c r="X18" s="2066"/>
      <c r="Y18" s="2066"/>
      <c r="Z18" s="2066"/>
      <c r="AA18" s="2067"/>
    </row>
    <row r="19" spans="1:27">
      <c r="A19" s="2371"/>
      <c r="B19" s="2380"/>
      <c r="C19" s="2463"/>
      <c r="D19" s="2463"/>
      <c r="E19" s="1331" t="s">
        <v>4227</v>
      </c>
      <c r="F19" s="1331">
        <v>1.2E-2</v>
      </c>
      <c r="G19" s="2519"/>
      <c r="H19" s="1422">
        <v>1600</v>
      </c>
      <c r="I19" s="1331">
        <f>I16*4</f>
        <v>11.2</v>
      </c>
      <c r="J19" s="1422">
        <v>-50</v>
      </c>
      <c r="K19" s="1422">
        <v>70</v>
      </c>
      <c r="L19" s="1422" t="s">
        <v>4285</v>
      </c>
      <c r="M19" s="1430">
        <v>25</v>
      </c>
      <c r="N19" s="2463"/>
      <c r="O19" s="1422" t="s">
        <v>4287</v>
      </c>
      <c r="P19" s="1331">
        <v>2107</v>
      </c>
      <c r="Q19" s="1468">
        <v>2161</v>
      </c>
      <c r="R19" s="2066"/>
      <c r="S19" s="2066"/>
      <c r="T19" s="2066"/>
      <c r="U19" s="2068"/>
      <c r="V19" s="2069"/>
      <c r="W19" s="2066"/>
      <c r="X19" s="2066"/>
      <c r="Y19" s="2066"/>
      <c r="Z19" s="2066"/>
      <c r="AA19" s="2067"/>
    </row>
    <row r="20" spans="1:27">
      <c r="A20" s="2371"/>
      <c r="B20" s="2380"/>
      <c r="C20" s="2463"/>
      <c r="D20" s="2463"/>
      <c r="E20" s="1331" t="s">
        <v>4289</v>
      </c>
      <c r="F20" s="1331">
        <v>1.4999999999999999E-2</v>
      </c>
      <c r="G20" s="2519"/>
      <c r="H20" s="1422">
        <v>1600</v>
      </c>
      <c r="I20" s="1331">
        <f>I16*5</f>
        <v>14</v>
      </c>
      <c r="J20" s="1422">
        <v>-50</v>
      </c>
      <c r="K20" s="1422">
        <v>70</v>
      </c>
      <c r="L20" s="1422" t="s">
        <v>4285</v>
      </c>
      <c r="M20" s="1430">
        <v>25</v>
      </c>
      <c r="N20" s="2463"/>
      <c r="O20" s="1422" t="s">
        <v>4287</v>
      </c>
      <c r="P20" s="1331">
        <v>2634</v>
      </c>
      <c r="Q20" s="1468">
        <v>2701</v>
      </c>
      <c r="R20" s="2066"/>
      <c r="S20" s="2066"/>
      <c r="T20" s="2066"/>
      <c r="U20" s="2068"/>
      <c r="V20" s="2069"/>
      <c r="W20" s="2066"/>
      <c r="X20" s="2066"/>
      <c r="Y20" s="2066"/>
      <c r="Z20" s="2066"/>
      <c r="AA20" s="2067"/>
    </row>
    <row r="21" spans="1:27">
      <c r="A21" s="2371"/>
      <c r="B21" s="2380"/>
      <c r="C21" s="2463"/>
      <c r="D21" s="2463"/>
      <c r="E21" s="1331" t="s">
        <v>4290</v>
      </c>
      <c r="F21" s="1331">
        <v>1.7999999999999999E-2</v>
      </c>
      <c r="G21" s="2519"/>
      <c r="H21" s="1422">
        <v>1600</v>
      </c>
      <c r="I21" s="1331">
        <f>I16*6</f>
        <v>16.799999999999997</v>
      </c>
      <c r="J21" s="1422">
        <v>-50</v>
      </c>
      <c r="K21" s="1422">
        <v>70</v>
      </c>
      <c r="L21" s="1422" t="s">
        <v>4285</v>
      </c>
      <c r="M21" s="1430">
        <v>25</v>
      </c>
      <c r="N21" s="2463"/>
      <c r="O21" s="1422" t="s">
        <v>4287</v>
      </c>
      <c r="P21" s="1331">
        <v>3160</v>
      </c>
      <c r="Q21" s="1468">
        <v>3241</v>
      </c>
      <c r="R21" s="2066"/>
      <c r="S21" s="2066"/>
      <c r="T21" s="2066"/>
      <c r="U21" s="2068"/>
      <c r="V21" s="2069"/>
      <c r="W21" s="2066"/>
      <c r="X21" s="2066"/>
      <c r="Y21" s="2066"/>
      <c r="Z21" s="2066"/>
      <c r="AA21" s="2067"/>
    </row>
    <row r="22" spans="1:27" ht="15" customHeight="1">
      <c r="A22" s="2520" t="s">
        <v>4280</v>
      </c>
      <c r="B22" s="2380"/>
      <c r="C22" s="2463" t="s">
        <v>4281</v>
      </c>
      <c r="D22" s="2517" t="s">
        <v>4292</v>
      </c>
      <c r="E22" s="1331" t="s">
        <v>4283</v>
      </c>
      <c r="F22" s="1331">
        <v>3.0000000000000001E-3</v>
      </c>
      <c r="G22" s="2519" t="s">
        <v>4284</v>
      </c>
      <c r="H22" s="1422">
        <v>1600</v>
      </c>
      <c r="I22" s="1331">
        <v>2.8</v>
      </c>
      <c r="J22" s="1422">
        <v>-50</v>
      </c>
      <c r="K22" s="1422">
        <v>70</v>
      </c>
      <c r="L22" s="1331" t="s">
        <v>4285</v>
      </c>
      <c r="M22" s="1430">
        <v>25</v>
      </c>
      <c r="N22" s="2463" t="s">
        <v>4286</v>
      </c>
      <c r="O22" s="1422" t="s">
        <v>4287</v>
      </c>
      <c r="P22" s="1469">
        <v>579</v>
      </c>
      <c r="Q22" s="1468">
        <v>594</v>
      </c>
      <c r="R22" s="2066"/>
      <c r="S22" s="2066"/>
      <c r="T22" s="2066"/>
      <c r="U22" s="2068"/>
      <c r="V22" s="2069"/>
      <c r="W22" s="2066"/>
      <c r="X22" s="2066"/>
      <c r="Y22" s="2066"/>
      <c r="Z22" s="2066"/>
      <c r="AA22" s="2067"/>
    </row>
    <row r="23" spans="1:27">
      <c r="A23" s="2520"/>
      <c r="B23" s="2380"/>
      <c r="C23" s="2463"/>
      <c r="D23" s="2463"/>
      <c r="E23" s="1331" t="s">
        <v>4288</v>
      </c>
      <c r="F23" s="1331">
        <v>6.0000000000000001E-3</v>
      </c>
      <c r="G23" s="2519"/>
      <c r="H23" s="1422">
        <v>1600</v>
      </c>
      <c r="I23" s="1331">
        <f>I22*2</f>
        <v>5.6</v>
      </c>
      <c r="J23" s="1422">
        <v>-50</v>
      </c>
      <c r="K23" s="1422">
        <v>70</v>
      </c>
      <c r="L23" s="1422" t="s">
        <v>4285</v>
      </c>
      <c r="M23" s="1430">
        <v>25</v>
      </c>
      <c r="N23" s="2463"/>
      <c r="O23" s="1422" t="s">
        <v>4287</v>
      </c>
      <c r="P23" s="1469">
        <v>1157</v>
      </c>
      <c r="Q23" s="1468">
        <v>1187</v>
      </c>
      <c r="R23" s="2066"/>
      <c r="S23" s="2066"/>
      <c r="T23" s="2066"/>
      <c r="U23" s="2068"/>
      <c r="V23" s="2069"/>
      <c r="W23" s="2066"/>
      <c r="X23" s="2066"/>
      <c r="Y23" s="2066"/>
      <c r="Z23" s="2066"/>
      <c r="AA23" s="2067"/>
    </row>
    <row r="24" spans="1:27">
      <c r="A24" s="2520"/>
      <c r="B24" s="2380"/>
      <c r="C24" s="2463"/>
      <c r="D24" s="2463"/>
      <c r="E24" s="1331" t="s">
        <v>4226</v>
      </c>
      <c r="F24" s="1331">
        <v>8.9999999999999993E-3</v>
      </c>
      <c r="G24" s="2519"/>
      <c r="H24" s="1422">
        <v>1600</v>
      </c>
      <c r="I24" s="1331">
        <f>I22*3</f>
        <v>8.3999999999999986</v>
      </c>
      <c r="J24" s="1422">
        <v>-50</v>
      </c>
      <c r="K24" s="1422">
        <v>70</v>
      </c>
      <c r="L24" s="1422" t="s">
        <v>4285</v>
      </c>
      <c r="M24" s="1430">
        <v>25</v>
      </c>
      <c r="N24" s="2463"/>
      <c r="O24" s="1422" t="s">
        <v>4287</v>
      </c>
      <c r="P24" s="1469">
        <v>1735</v>
      </c>
      <c r="Q24" s="1468">
        <v>1780</v>
      </c>
      <c r="R24" s="2066"/>
      <c r="S24" s="2066"/>
      <c r="T24" s="2066"/>
      <c r="U24" s="2068"/>
      <c r="V24" s="2069"/>
      <c r="W24" s="2066"/>
      <c r="X24" s="2066"/>
      <c r="Y24" s="2066"/>
      <c r="Z24" s="2066"/>
      <c r="AA24" s="2067"/>
    </row>
    <row r="25" spans="1:27">
      <c r="A25" s="2520"/>
      <c r="B25" s="2380"/>
      <c r="C25" s="2463"/>
      <c r="D25" s="2463"/>
      <c r="E25" s="1331" t="s">
        <v>4227</v>
      </c>
      <c r="F25" s="1331">
        <v>1.2E-2</v>
      </c>
      <c r="G25" s="2519"/>
      <c r="H25" s="1422">
        <v>1600</v>
      </c>
      <c r="I25" s="1331">
        <f>I22*4</f>
        <v>11.2</v>
      </c>
      <c r="J25" s="1422">
        <v>-50</v>
      </c>
      <c r="K25" s="1422">
        <v>70</v>
      </c>
      <c r="L25" s="1422" t="s">
        <v>4285</v>
      </c>
      <c r="M25" s="1430">
        <v>25</v>
      </c>
      <c r="N25" s="2463"/>
      <c r="O25" s="1422" t="s">
        <v>4287</v>
      </c>
      <c r="P25" s="1469">
        <v>2314</v>
      </c>
      <c r="Q25" s="1468">
        <v>2373</v>
      </c>
      <c r="R25" s="2066"/>
      <c r="S25" s="2066"/>
      <c r="T25" s="2066"/>
      <c r="U25" s="2068"/>
      <c r="V25" s="2069"/>
      <c r="W25" s="2066"/>
      <c r="X25" s="2066"/>
      <c r="Y25" s="2066"/>
      <c r="Z25" s="2066"/>
      <c r="AA25" s="2067"/>
    </row>
    <row r="26" spans="1:27">
      <c r="A26" s="2520"/>
      <c r="B26" s="2380"/>
      <c r="C26" s="2463"/>
      <c r="D26" s="2463"/>
      <c r="E26" s="1331" t="s">
        <v>4289</v>
      </c>
      <c r="F26" s="1331">
        <v>1.4999999999999999E-2</v>
      </c>
      <c r="G26" s="2519"/>
      <c r="H26" s="1422">
        <v>1600</v>
      </c>
      <c r="I26" s="1331">
        <f>I22*5</f>
        <v>14</v>
      </c>
      <c r="J26" s="1422">
        <v>-50</v>
      </c>
      <c r="K26" s="1422">
        <v>70</v>
      </c>
      <c r="L26" s="1422" t="s">
        <v>4285</v>
      </c>
      <c r="M26" s="1430">
        <v>25</v>
      </c>
      <c r="N26" s="2463"/>
      <c r="O26" s="1422" t="s">
        <v>4287</v>
      </c>
      <c r="P26" s="1469">
        <v>2892</v>
      </c>
      <c r="Q26" s="1468">
        <v>2966</v>
      </c>
      <c r="R26" s="2066"/>
      <c r="S26" s="2066"/>
      <c r="T26" s="2066"/>
      <c r="U26" s="2068"/>
      <c r="V26" s="2069"/>
      <c r="W26" s="2066"/>
      <c r="X26" s="2066"/>
      <c r="Y26" s="2066"/>
      <c r="Z26" s="2066"/>
      <c r="AA26" s="2067"/>
    </row>
    <row r="27" spans="1:27">
      <c r="A27" s="2520"/>
      <c r="B27" s="2380"/>
      <c r="C27" s="2463"/>
      <c r="D27" s="2517"/>
      <c r="E27" s="1470" t="s">
        <v>4290</v>
      </c>
      <c r="F27" s="1470">
        <v>1.7999999999999999E-2</v>
      </c>
      <c r="G27" s="2519"/>
      <c r="H27" s="1471">
        <v>1600</v>
      </c>
      <c r="I27" s="1470">
        <f>I22*6</f>
        <v>16.799999999999997</v>
      </c>
      <c r="J27" s="1281">
        <v>-50</v>
      </c>
      <c r="K27" s="1281">
        <v>70</v>
      </c>
      <c r="L27" s="1471" t="s">
        <v>4285</v>
      </c>
      <c r="M27" s="1472">
        <v>25</v>
      </c>
      <c r="N27" s="2463"/>
      <c r="O27" s="1471" t="s">
        <v>4287</v>
      </c>
      <c r="P27" s="1473">
        <v>3470</v>
      </c>
      <c r="Q27" s="1474">
        <v>3559</v>
      </c>
      <c r="R27" s="2066"/>
      <c r="S27" s="2066"/>
      <c r="T27" s="2066"/>
      <c r="U27" s="2068"/>
      <c r="V27" s="2069"/>
      <c r="W27" s="2066"/>
      <c r="X27" s="2066"/>
      <c r="Y27" s="2066"/>
      <c r="Z27" s="2066"/>
      <c r="AA27" s="2067"/>
    </row>
    <row r="28" spans="1:27" ht="15" customHeight="1">
      <c r="A28" s="2371" t="s">
        <v>4280</v>
      </c>
      <c r="B28" s="2375"/>
      <c r="C28" s="2507" t="s">
        <v>4293</v>
      </c>
      <c r="D28" s="2463" t="s">
        <v>4282</v>
      </c>
      <c r="E28" s="1464" t="s">
        <v>4283</v>
      </c>
      <c r="F28" s="1464">
        <v>3.0000000000000001E-3</v>
      </c>
      <c r="G28" s="2518" t="s">
        <v>4284</v>
      </c>
      <c r="H28" s="1465">
        <v>1600</v>
      </c>
      <c r="I28" s="1464">
        <v>2.8</v>
      </c>
      <c r="J28" s="1465">
        <v>-50</v>
      </c>
      <c r="K28" s="1465">
        <v>70</v>
      </c>
      <c r="L28" s="1465" t="s">
        <v>4285</v>
      </c>
      <c r="M28" s="1466">
        <v>25</v>
      </c>
      <c r="N28" s="2507" t="s">
        <v>4286</v>
      </c>
      <c r="O28" s="1465" t="s">
        <v>4287</v>
      </c>
      <c r="P28" s="1464">
        <v>599</v>
      </c>
      <c r="Q28" s="1467">
        <v>614</v>
      </c>
      <c r="R28" s="2066"/>
      <c r="S28" s="2066"/>
      <c r="T28" s="2066"/>
      <c r="U28" s="2068"/>
      <c r="V28" s="2069"/>
      <c r="W28" s="2066"/>
      <c r="X28" s="2066"/>
      <c r="Y28" s="2066"/>
      <c r="Z28" s="2066"/>
      <c r="AA28" s="2067"/>
    </row>
    <row r="29" spans="1:27">
      <c r="A29" s="2371"/>
      <c r="B29" s="2375"/>
      <c r="C29" s="2507"/>
      <c r="D29" s="2507"/>
      <c r="E29" s="1331" t="s">
        <v>4288</v>
      </c>
      <c r="F29" s="1331">
        <v>6.0000000000000001E-3</v>
      </c>
      <c r="G29" s="2518"/>
      <c r="H29" s="1422">
        <v>1600</v>
      </c>
      <c r="I29" s="1331">
        <f>I28*2</f>
        <v>5.6</v>
      </c>
      <c r="J29" s="1422">
        <v>-50</v>
      </c>
      <c r="K29" s="1422">
        <v>70</v>
      </c>
      <c r="L29" s="1422" t="s">
        <v>4285</v>
      </c>
      <c r="M29" s="1430">
        <v>25</v>
      </c>
      <c r="N29" s="2507"/>
      <c r="O29" s="1422" t="s">
        <v>4287</v>
      </c>
      <c r="P29" s="1331">
        <v>1197</v>
      </c>
      <c r="Q29" s="1468">
        <v>1227</v>
      </c>
      <c r="R29" s="2066"/>
      <c r="S29" s="2066"/>
      <c r="T29" s="2066"/>
      <c r="U29" s="2068"/>
      <c r="V29" s="2069"/>
      <c r="W29" s="2066"/>
      <c r="X29" s="2066"/>
      <c r="Y29" s="2066"/>
      <c r="Z29" s="2066"/>
      <c r="AA29" s="2067"/>
    </row>
    <row r="30" spans="1:27">
      <c r="A30" s="2371"/>
      <c r="B30" s="2375"/>
      <c r="C30" s="2507"/>
      <c r="D30" s="2507"/>
      <c r="E30" s="1331" t="s">
        <v>4226</v>
      </c>
      <c r="F30" s="1331">
        <v>8.9999999999999993E-3</v>
      </c>
      <c r="G30" s="2518"/>
      <c r="H30" s="1422">
        <v>1600</v>
      </c>
      <c r="I30" s="1331">
        <f>I28*3</f>
        <v>8.3999999999999986</v>
      </c>
      <c r="J30" s="1422">
        <v>-50</v>
      </c>
      <c r="K30" s="1422">
        <v>70</v>
      </c>
      <c r="L30" s="1422" t="s">
        <v>4285</v>
      </c>
      <c r="M30" s="1430">
        <v>25</v>
      </c>
      <c r="N30" s="2507"/>
      <c r="O30" s="1422" t="s">
        <v>4287</v>
      </c>
      <c r="P30" s="1331">
        <v>1795</v>
      </c>
      <c r="Q30" s="1468">
        <v>1841</v>
      </c>
      <c r="R30" s="2066"/>
      <c r="S30" s="2066"/>
      <c r="T30" s="2066"/>
      <c r="U30" s="2068"/>
      <c r="V30" s="2069"/>
      <c r="W30" s="2066"/>
      <c r="X30" s="2066"/>
      <c r="Y30" s="2066"/>
      <c r="Z30" s="2066"/>
      <c r="AA30" s="2067"/>
    </row>
    <row r="31" spans="1:27">
      <c r="A31" s="2371"/>
      <c r="B31" s="2375"/>
      <c r="C31" s="2507"/>
      <c r="D31" s="2507"/>
      <c r="E31" s="1331" t="s">
        <v>4227</v>
      </c>
      <c r="F31" s="1331">
        <v>1.2E-2</v>
      </c>
      <c r="G31" s="2518"/>
      <c r="H31" s="1422">
        <v>1600</v>
      </c>
      <c r="I31" s="1331">
        <f>I28*4</f>
        <v>11.2</v>
      </c>
      <c r="J31" s="1422">
        <v>-50</v>
      </c>
      <c r="K31" s="1422">
        <v>70</v>
      </c>
      <c r="L31" s="1422" t="s">
        <v>4285</v>
      </c>
      <c r="M31" s="1430">
        <v>25</v>
      </c>
      <c r="N31" s="2507"/>
      <c r="O31" s="1422" t="s">
        <v>4287</v>
      </c>
      <c r="P31" s="1331">
        <v>2393</v>
      </c>
      <c r="Q31" s="1468">
        <v>2454</v>
      </c>
      <c r="R31" s="2066"/>
      <c r="S31" s="2066"/>
      <c r="T31" s="2066"/>
      <c r="U31" s="2068"/>
      <c r="V31" s="2069"/>
      <c r="W31" s="2066"/>
      <c r="X31" s="2066"/>
      <c r="Y31" s="2066"/>
      <c r="Z31" s="2066"/>
      <c r="AA31" s="2067"/>
    </row>
    <row r="32" spans="1:27">
      <c r="A32" s="2371"/>
      <c r="B32" s="2375"/>
      <c r="C32" s="2507"/>
      <c r="D32" s="2507"/>
      <c r="E32" s="1331" t="s">
        <v>4289</v>
      </c>
      <c r="F32" s="1331">
        <v>1.4999999999999999E-2</v>
      </c>
      <c r="G32" s="2518"/>
      <c r="H32" s="1422">
        <v>1600</v>
      </c>
      <c r="I32" s="1331">
        <f>I28*5</f>
        <v>14</v>
      </c>
      <c r="J32" s="1422">
        <v>-50</v>
      </c>
      <c r="K32" s="1422">
        <v>70</v>
      </c>
      <c r="L32" s="1422" t="s">
        <v>4285</v>
      </c>
      <c r="M32" s="1430">
        <v>25</v>
      </c>
      <c r="N32" s="2507"/>
      <c r="O32" s="1422" t="s">
        <v>4287</v>
      </c>
      <c r="P32" s="1331">
        <v>2991</v>
      </c>
      <c r="Q32" s="1468">
        <v>3067</v>
      </c>
      <c r="R32" s="2066"/>
      <c r="S32" s="2066"/>
      <c r="T32" s="2066"/>
      <c r="U32" s="2068"/>
      <c r="V32" s="2069"/>
      <c r="W32" s="2066"/>
      <c r="X32" s="2066"/>
      <c r="Y32" s="2066"/>
      <c r="Z32" s="2066"/>
      <c r="AA32" s="2067"/>
    </row>
    <row r="33" spans="1:27">
      <c r="A33" s="2371"/>
      <c r="B33" s="2375"/>
      <c r="C33" s="2507"/>
      <c r="D33" s="2507"/>
      <c r="E33" s="1331" t="s">
        <v>4290</v>
      </c>
      <c r="F33" s="1331">
        <v>1.7999999999999999E-2</v>
      </c>
      <c r="G33" s="2518"/>
      <c r="H33" s="1422">
        <v>1600</v>
      </c>
      <c r="I33" s="1331">
        <f>I28*6</f>
        <v>16.799999999999997</v>
      </c>
      <c r="J33" s="1422">
        <v>-50</v>
      </c>
      <c r="K33" s="1422">
        <v>70</v>
      </c>
      <c r="L33" s="1422" t="s">
        <v>4285</v>
      </c>
      <c r="M33" s="1430">
        <v>25</v>
      </c>
      <c r="N33" s="2507"/>
      <c r="O33" s="1422" t="s">
        <v>4287</v>
      </c>
      <c r="P33" s="1331">
        <v>3589</v>
      </c>
      <c r="Q33" s="1468">
        <v>3681</v>
      </c>
      <c r="R33" s="2066"/>
      <c r="S33" s="2066"/>
      <c r="T33" s="2066"/>
      <c r="U33" s="2068"/>
      <c r="V33" s="2069"/>
      <c r="W33" s="2066"/>
      <c r="X33" s="2066"/>
      <c r="Y33" s="2066"/>
      <c r="Z33" s="2066"/>
      <c r="AA33" s="2067"/>
    </row>
    <row r="34" spans="1:27" ht="15" customHeight="1">
      <c r="A34" s="2371" t="s">
        <v>4280</v>
      </c>
      <c r="B34" s="2380"/>
      <c r="C34" s="2463" t="s">
        <v>4293</v>
      </c>
      <c r="D34" s="2463" t="s">
        <v>4291</v>
      </c>
      <c r="E34" s="1331" t="s">
        <v>4283</v>
      </c>
      <c r="F34" s="1331">
        <v>3.0000000000000001E-3</v>
      </c>
      <c r="G34" s="2371" t="s">
        <v>4284</v>
      </c>
      <c r="H34" s="1422">
        <v>1600</v>
      </c>
      <c r="I34" s="1331">
        <v>2.8</v>
      </c>
      <c r="J34" s="1422">
        <v>-50</v>
      </c>
      <c r="K34" s="1422">
        <v>70</v>
      </c>
      <c r="L34" s="1422" t="s">
        <v>4285</v>
      </c>
      <c r="M34" s="1430">
        <v>25</v>
      </c>
      <c r="N34" s="2463" t="s">
        <v>4286</v>
      </c>
      <c r="O34" s="1422" t="s">
        <v>4287</v>
      </c>
      <c r="P34" s="1331">
        <v>622</v>
      </c>
      <c r="Q34" s="1468">
        <v>638</v>
      </c>
      <c r="R34" s="2066"/>
      <c r="S34" s="2066"/>
      <c r="T34" s="2066"/>
      <c r="U34" s="2068"/>
      <c r="V34" s="2069"/>
      <c r="W34" s="2066"/>
      <c r="X34" s="2066"/>
      <c r="Y34" s="2066"/>
      <c r="Z34" s="2066"/>
      <c r="AA34" s="2067"/>
    </row>
    <row r="35" spans="1:27">
      <c r="A35" s="2371"/>
      <c r="B35" s="2380"/>
      <c r="C35" s="2463"/>
      <c r="D35" s="2463"/>
      <c r="E35" s="1331" t="s">
        <v>4288</v>
      </c>
      <c r="F35" s="1331">
        <v>6.0000000000000001E-3</v>
      </c>
      <c r="G35" s="2371"/>
      <c r="H35" s="1422">
        <v>1600</v>
      </c>
      <c r="I35" s="1331">
        <f>I34*2</f>
        <v>5.6</v>
      </c>
      <c r="J35" s="1422">
        <v>-50</v>
      </c>
      <c r="K35" s="1422">
        <v>70</v>
      </c>
      <c r="L35" s="1422" t="s">
        <v>4285</v>
      </c>
      <c r="M35" s="1430">
        <v>25</v>
      </c>
      <c r="N35" s="2463"/>
      <c r="O35" s="1422" t="s">
        <v>4287</v>
      </c>
      <c r="P35" s="1331">
        <v>1244</v>
      </c>
      <c r="Q35" s="1468">
        <v>1276</v>
      </c>
      <c r="R35" s="2066"/>
      <c r="S35" s="2066"/>
      <c r="T35" s="2066"/>
      <c r="U35" s="2068"/>
      <c r="V35" s="2069"/>
      <c r="W35" s="2066"/>
      <c r="X35" s="2066"/>
      <c r="Y35" s="2066"/>
      <c r="Z35" s="2066"/>
      <c r="AA35" s="2067"/>
    </row>
    <row r="36" spans="1:27">
      <c r="A36" s="2371"/>
      <c r="B36" s="2380"/>
      <c r="C36" s="2463"/>
      <c r="D36" s="2463"/>
      <c r="E36" s="1331" t="s">
        <v>4226</v>
      </c>
      <c r="F36" s="1331">
        <v>8.9999999999999993E-3</v>
      </c>
      <c r="G36" s="2371"/>
      <c r="H36" s="1422">
        <v>1600</v>
      </c>
      <c r="I36" s="1331">
        <f>I34*3</f>
        <v>8.3999999999999986</v>
      </c>
      <c r="J36" s="1422">
        <v>-50</v>
      </c>
      <c r="K36" s="1422">
        <v>70</v>
      </c>
      <c r="L36" s="1422" t="s">
        <v>4285</v>
      </c>
      <c r="M36" s="1430">
        <v>25</v>
      </c>
      <c r="N36" s="2463"/>
      <c r="O36" s="1422" t="s">
        <v>4287</v>
      </c>
      <c r="P36" s="1331">
        <v>1866</v>
      </c>
      <c r="Q36" s="1468">
        <v>1914</v>
      </c>
      <c r="R36" s="2066"/>
      <c r="S36" s="2066"/>
      <c r="T36" s="2066"/>
      <c r="U36" s="2068"/>
      <c r="V36" s="2069"/>
      <c r="W36" s="2066"/>
      <c r="X36" s="2066"/>
      <c r="Y36" s="2066"/>
      <c r="Z36" s="2066"/>
      <c r="AA36" s="2067"/>
    </row>
    <row r="37" spans="1:27">
      <c r="A37" s="2371"/>
      <c r="B37" s="2380"/>
      <c r="C37" s="2463"/>
      <c r="D37" s="2463"/>
      <c r="E37" s="1331" t="s">
        <v>4227</v>
      </c>
      <c r="F37" s="1331">
        <v>1.2E-2</v>
      </c>
      <c r="G37" s="2371"/>
      <c r="H37" s="1422">
        <v>1600</v>
      </c>
      <c r="I37" s="1331">
        <f>I34*4</f>
        <v>11.2</v>
      </c>
      <c r="J37" s="1422">
        <v>-50</v>
      </c>
      <c r="K37" s="1422">
        <v>70</v>
      </c>
      <c r="L37" s="1422" t="s">
        <v>4285</v>
      </c>
      <c r="M37" s="1430">
        <v>25</v>
      </c>
      <c r="N37" s="2463"/>
      <c r="O37" s="1422" t="s">
        <v>4287</v>
      </c>
      <c r="P37" s="1331">
        <v>2488</v>
      </c>
      <c r="Q37" s="1468">
        <v>2552</v>
      </c>
      <c r="R37" s="2066"/>
      <c r="S37" s="2066"/>
      <c r="T37" s="2066"/>
      <c r="U37" s="2068"/>
      <c r="V37" s="2069"/>
      <c r="W37" s="2066"/>
      <c r="X37" s="2066"/>
      <c r="Y37" s="2066"/>
      <c r="Z37" s="2066"/>
      <c r="AA37" s="2067"/>
    </row>
    <row r="38" spans="1:27">
      <c r="A38" s="2371"/>
      <c r="B38" s="2380"/>
      <c r="C38" s="2463"/>
      <c r="D38" s="2463"/>
      <c r="E38" s="1331" t="s">
        <v>4289</v>
      </c>
      <c r="F38" s="1331">
        <v>1.4999999999999999E-2</v>
      </c>
      <c r="G38" s="2371"/>
      <c r="H38" s="1422">
        <v>1600</v>
      </c>
      <c r="I38" s="1331">
        <f>I34*5</f>
        <v>14</v>
      </c>
      <c r="J38" s="1422">
        <v>-50</v>
      </c>
      <c r="K38" s="1422">
        <v>70</v>
      </c>
      <c r="L38" s="1422" t="s">
        <v>4285</v>
      </c>
      <c r="M38" s="1430">
        <v>25</v>
      </c>
      <c r="N38" s="2463"/>
      <c r="O38" s="1422" t="s">
        <v>4287</v>
      </c>
      <c r="P38" s="1331">
        <v>3110</v>
      </c>
      <c r="Q38" s="1468">
        <v>3189</v>
      </c>
      <c r="R38" s="2066"/>
      <c r="S38" s="2066"/>
      <c r="T38" s="2066"/>
      <c r="U38" s="2068"/>
      <c r="V38" s="2069"/>
      <c r="W38" s="2066"/>
      <c r="X38" s="2066"/>
      <c r="Y38" s="2066"/>
      <c r="Z38" s="2066"/>
      <c r="AA38" s="2067"/>
    </row>
    <row r="39" spans="1:27">
      <c r="A39" s="2371"/>
      <c r="B39" s="2380"/>
      <c r="C39" s="2463"/>
      <c r="D39" s="2463"/>
      <c r="E39" s="1331" t="s">
        <v>4290</v>
      </c>
      <c r="F39" s="1331">
        <v>1.7999999999999999E-2</v>
      </c>
      <c r="G39" s="2371"/>
      <c r="H39" s="1422">
        <v>1600</v>
      </c>
      <c r="I39" s="1331">
        <f>I34*6</f>
        <v>16.799999999999997</v>
      </c>
      <c r="J39" s="1422">
        <v>-50</v>
      </c>
      <c r="K39" s="1422">
        <v>70</v>
      </c>
      <c r="L39" s="1422" t="s">
        <v>4285</v>
      </c>
      <c r="M39" s="1430">
        <v>25</v>
      </c>
      <c r="N39" s="2463"/>
      <c r="O39" s="1422" t="s">
        <v>4287</v>
      </c>
      <c r="P39" s="1331">
        <v>3731</v>
      </c>
      <c r="Q39" s="1468">
        <v>3827</v>
      </c>
      <c r="R39" s="2066"/>
      <c r="S39" s="2066"/>
      <c r="T39" s="2066"/>
      <c r="U39" s="2068"/>
      <c r="V39" s="2069"/>
      <c r="W39" s="2066"/>
      <c r="X39" s="2066"/>
      <c r="Y39" s="2066"/>
      <c r="Z39" s="2066"/>
      <c r="AA39" s="2067"/>
    </row>
    <row r="40" spans="1:27" ht="15" customHeight="1">
      <c r="A40" s="2371" t="s">
        <v>4280</v>
      </c>
      <c r="B40" s="2380"/>
      <c r="C40" s="2463" t="s">
        <v>4293</v>
      </c>
      <c r="D40" s="2463" t="s">
        <v>4292</v>
      </c>
      <c r="E40" s="1331" t="s">
        <v>4283</v>
      </c>
      <c r="F40" s="1331">
        <v>3.0000000000000001E-3</v>
      </c>
      <c r="G40" s="2371" t="s">
        <v>4284</v>
      </c>
      <c r="H40" s="1422">
        <v>1600</v>
      </c>
      <c r="I40" s="1331">
        <v>2.8</v>
      </c>
      <c r="J40" s="1422">
        <v>-50</v>
      </c>
      <c r="K40" s="1422">
        <v>70</v>
      </c>
      <c r="L40" s="1422" t="s">
        <v>4285</v>
      </c>
      <c r="M40" s="1430">
        <v>25</v>
      </c>
      <c r="N40" s="2463" t="s">
        <v>4286</v>
      </c>
      <c r="O40" s="1422" t="s">
        <v>4287</v>
      </c>
      <c r="P40" s="1331">
        <v>688</v>
      </c>
      <c r="Q40" s="1468">
        <v>706</v>
      </c>
      <c r="R40" s="2066"/>
      <c r="S40" s="2066"/>
      <c r="T40" s="2066"/>
      <c r="U40" s="2068"/>
      <c r="V40" s="2069"/>
      <c r="W40" s="2066"/>
      <c r="X40" s="2066"/>
      <c r="Y40" s="2066"/>
      <c r="Z40" s="2066"/>
      <c r="AA40" s="2067"/>
    </row>
    <row r="41" spans="1:27">
      <c r="A41" s="2371"/>
      <c r="B41" s="2380"/>
      <c r="C41" s="2463"/>
      <c r="D41" s="2463"/>
      <c r="E41" s="1331" t="s">
        <v>4288</v>
      </c>
      <c r="F41" s="1331">
        <v>6.0000000000000001E-3</v>
      </c>
      <c r="G41" s="2371"/>
      <c r="H41" s="1422">
        <v>1600</v>
      </c>
      <c r="I41" s="1331">
        <f>I40*2</f>
        <v>5.6</v>
      </c>
      <c r="J41" s="1422">
        <v>-50</v>
      </c>
      <c r="K41" s="1422">
        <v>70</v>
      </c>
      <c r="L41" s="1422" t="s">
        <v>4285</v>
      </c>
      <c r="M41" s="1430">
        <v>25</v>
      </c>
      <c r="N41" s="2463"/>
      <c r="O41" s="1422" t="s">
        <v>4287</v>
      </c>
      <c r="P41" s="1331">
        <v>1376</v>
      </c>
      <c r="Q41" s="1468">
        <v>1411</v>
      </c>
      <c r="R41" s="2066"/>
      <c r="S41" s="2066"/>
      <c r="T41" s="2066"/>
      <c r="U41" s="2068"/>
      <c r="V41" s="2069"/>
      <c r="W41" s="2066"/>
      <c r="X41" s="2066"/>
      <c r="Y41" s="2066"/>
      <c r="Z41" s="2066"/>
      <c r="AA41" s="2067"/>
    </row>
    <row r="42" spans="1:27">
      <c r="A42" s="2371"/>
      <c r="B42" s="2380"/>
      <c r="C42" s="2463"/>
      <c r="D42" s="2463"/>
      <c r="E42" s="1331" t="s">
        <v>4226</v>
      </c>
      <c r="F42" s="1331">
        <v>8.9999999999999993E-3</v>
      </c>
      <c r="G42" s="2371"/>
      <c r="H42" s="1422">
        <v>1600</v>
      </c>
      <c r="I42" s="1331">
        <f>I40*3</f>
        <v>8.3999999999999986</v>
      </c>
      <c r="J42" s="1422">
        <v>-50</v>
      </c>
      <c r="K42" s="1422">
        <v>70</v>
      </c>
      <c r="L42" s="1422" t="s">
        <v>4285</v>
      </c>
      <c r="M42" s="1430">
        <v>25</v>
      </c>
      <c r="N42" s="2463"/>
      <c r="O42" s="1422" t="s">
        <v>4287</v>
      </c>
      <c r="P42" s="1331">
        <v>2064</v>
      </c>
      <c r="Q42" s="1468">
        <v>2117</v>
      </c>
      <c r="R42" s="2066"/>
      <c r="S42" s="2066"/>
      <c r="T42" s="2066"/>
      <c r="U42" s="2068"/>
      <c r="V42" s="2069"/>
      <c r="W42" s="2066"/>
      <c r="X42" s="2066"/>
      <c r="Y42" s="2066"/>
      <c r="Z42" s="2066"/>
      <c r="AA42" s="2067"/>
    </row>
    <row r="43" spans="1:27">
      <c r="A43" s="2371"/>
      <c r="B43" s="2380"/>
      <c r="C43" s="2463"/>
      <c r="D43" s="2463"/>
      <c r="E43" s="1331" t="s">
        <v>4227</v>
      </c>
      <c r="F43" s="1331">
        <v>1.2E-2</v>
      </c>
      <c r="G43" s="2371"/>
      <c r="H43" s="1422">
        <v>1600</v>
      </c>
      <c r="I43" s="1331">
        <f>I40*4</f>
        <v>11.2</v>
      </c>
      <c r="J43" s="1422">
        <v>-50</v>
      </c>
      <c r="K43" s="1422">
        <v>70</v>
      </c>
      <c r="L43" s="1422" t="s">
        <v>4285</v>
      </c>
      <c r="M43" s="1430">
        <v>25</v>
      </c>
      <c r="N43" s="2463"/>
      <c r="O43" s="1422" t="s">
        <v>4287</v>
      </c>
      <c r="P43" s="1331">
        <v>2751</v>
      </c>
      <c r="Q43" s="1468">
        <v>2822</v>
      </c>
      <c r="R43" s="2066"/>
      <c r="S43" s="2066"/>
      <c r="T43" s="2066"/>
      <c r="U43" s="2068"/>
      <c r="V43" s="2069"/>
      <c r="W43" s="2066"/>
      <c r="X43" s="2066"/>
      <c r="Y43" s="2067"/>
      <c r="Z43" s="2067"/>
      <c r="AA43" s="2067"/>
    </row>
    <row r="44" spans="1:27">
      <c r="A44" s="2371"/>
      <c r="B44" s="2380"/>
      <c r="C44" s="2463"/>
      <c r="D44" s="2463"/>
      <c r="E44" s="1331" t="s">
        <v>4289</v>
      </c>
      <c r="F44" s="1331">
        <v>1.4999999999999999E-2</v>
      </c>
      <c r="G44" s="2371"/>
      <c r="H44" s="1422">
        <v>1600</v>
      </c>
      <c r="I44" s="1331">
        <f>I40*5</f>
        <v>14</v>
      </c>
      <c r="J44" s="1422">
        <v>-50</v>
      </c>
      <c r="K44" s="1422">
        <v>70</v>
      </c>
      <c r="L44" s="1422" t="s">
        <v>4285</v>
      </c>
      <c r="M44" s="1430">
        <v>25</v>
      </c>
      <c r="N44" s="2463"/>
      <c r="O44" s="1422" t="s">
        <v>4287</v>
      </c>
      <c r="P44" s="1331">
        <v>3439</v>
      </c>
      <c r="Q44" s="1468">
        <v>3527</v>
      </c>
      <c r="R44" s="2066"/>
      <c r="S44" s="2066"/>
      <c r="T44" s="2066"/>
      <c r="U44" s="2068"/>
      <c r="V44" s="2069"/>
      <c r="W44" s="2066"/>
      <c r="X44" s="2066"/>
      <c r="Y44" s="2067"/>
      <c r="Z44" s="2067"/>
      <c r="AA44" s="2067"/>
    </row>
    <row r="45" spans="1:27">
      <c r="A45" s="2371"/>
      <c r="B45" s="2380"/>
      <c r="C45" s="2463"/>
      <c r="D45" s="2463"/>
      <c r="E45" s="1331" t="s">
        <v>4290</v>
      </c>
      <c r="F45" s="1331">
        <v>1.7999999999999999E-2</v>
      </c>
      <c r="G45" s="2371"/>
      <c r="H45" s="1422">
        <v>1600</v>
      </c>
      <c r="I45" s="1470">
        <f>I40*6</f>
        <v>16.799999999999997</v>
      </c>
      <c r="J45" s="1281">
        <v>-50</v>
      </c>
      <c r="K45" s="1281">
        <v>70</v>
      </c>
      <c r="L45" s="1422" t="s">
        <v>4285</v>
      </c>
      <c r="M45" s="1430">
        <v>25</v>
      </c>
      <c r="N45" s="2463"/>
      <c r="O45" s="1422" t="s">
        <v>4287</v>
      </c>
      <c r="P45" s="1331">
        <v>4127</v>
      </c>
      <c r="Q45" s="1468">
        <v>4233</v>
      </c>
      <c r="R45" s="2066"/>
      <c r="S45" s="2066"/>
      <c r="T45" s="2066"/>
      <c r="U45" s="2068"/>
      <c r="V45" s="2069"/>
      <c r="W45" s="2066"/>
      <c r="X45" s="2066"/>
      <c r="Y45" s="2067"/>
      <c r="Z45" s="2067"/>
      <c r="AA45" s="2067"/>
    </row>
    <row r="46" spans="1:27" ht="15" customHeight="1">
      <c r="A46" s="2505" t="s">
        <v>4294</v>
      </c>
      <c r="B46" s="2375"/>
      <c r="C46" s="2507" t="s">
        <v>4281</v>
      </c>
      <c r="D46" s="2507" t="s">
        <v>4282</v>
      </c>
      <c r="E46" s="1464" t="s">
        <v>4295</v>
      </c>
      <c r="F46" s="1464">
        <v>3.0000000000000001E-3</v>
      </c>
      <c r="G46" s="2507" t="s">
        <v>4284</v>
      </c>
      <c r="H46" s="1465">
        <v>1600</v>
      </c>
      <c r="I46" s="1464">
        <v>3</v>
      </c>
      <c r="J46" s="1465">
        <v>-50</v>
      </c>
      <c r="K46" s="1465">
        <v>70</v>
      </c>
      <c r="L46" s="1464" t="s">
        <v>4285</v>
      </c>
      <c r="M46" s="1466">
        <v>25</v>
      </c>
      <c r="N46" s="2507" t="s">
        <v>4286</v>
      </c>
      <c r="O46" s="1465" t="s">
        <v>4287</v>
      </c>
      <c r="P46" s="1464">
        <v>544</v>
      </c>
      <c r="Q46" s="1467">
        <v>558</v>
      </c>
      <c r="R46" s="2066"/>
      <c r="S46" s="2066"/>
      <c r="T46" s="2066"/>
      <c r="U46" s="2068"/>
      <c r="V46" s="2069"/>
      <c r="W46" s="2066"/>
      <c r="X46" s="2066"/>
      <c r="Y46" s="2067"/>
      <c r="Z46" s="2067"/>
      <c r="AA46" s="2067"/>
    </row>
    <row r="47" spans="1:27">
      <c r="A47" s="2505"/>
      <c r="B47" s="2375"/>
      <c r="C47" s="2507"/>
      <c r="D47" s="2507"/>
      <c r="E47" s="1331" t="s">
        <v>4296</v>
      </c>
      <c r="F47" s="1331">
        <v>7.0000000000000001E-3</v>
      </c>
      <c r="G47" s="2507"/>
      <c r="H47" s="1422">
        <v>1600</v>
      </c>
      <c r="I47" s="1331">
        <f>I46*2</f>
        <v>6</v>
      </c>
      <c r="J47" s="1422">
        <v>-50</v>
      </c>
      <c r="K47" s="1422">
        <v>70</v>
      </c>
      <c r="L47" s="1422" t="s">
        <v>4285</v>
      </c>
      <c r="M47" s="1430">
        <v>25</v>
      </c>
      <c r="N47" s="2507"/>
      <c r="O47" s="1422" t="s">
        <v>4287</v>
      </c>
      <c r="P47" s="1331">
        <v>1088</v>
      </c>
      <c r="Q47" s="1468">
        <v>1116</v>
      </c>
      <c r="R47" s="2066"/>
      <c r="S47" s="2066"/>
      <c r="T47" s="2066"/>
      <c r="U47" s="2068"/>
      <c r="V47" s="2069"/>
      <c r="W47" s="2066"/>
      <c r="X47" s="2066"/>
      <c r="Y47" s="2067"/>
      <c r="Z47" s="2067"/>
      <c r="AA47" s="2067"/>
    </row>
    <row r="48" spans="1:27">
      <c r="A48" s="2505"/>
      <c r="B48" s="2375"/>
      <c r="C48" s="2507"/>
      <c r="D48" s="2507"/>
      <c r="E48" s="1331" t="s">
        <v>4297</v>
      </c>
      <c r="F48" s="1331">
        <v>0.01</v>
      </c>
      <c r="G48" s="2507"/>
      <c r="H48" s="1422">
        <v>1600</v>
      </c>
      <c r="I48" s="1331">
        <f>I46*3</f>
        <v>9</v>
      </c>
      <c r="J48" s="1422">
        <v>-50</v>
      </c>
      <c r="K48" s="1422">
        <v>70</v>
      </c>
      <c r="L48" s="1422" t="s">
        <v>4285</v>
      </c>
      <c r="M48" s="1430">
        <v>25</v>
      </c>
      <c r="N48" s="2507"/>
      <c r="O48" s="1422" t="s">
        <v>4287</v>
      </c>
      <c r="P48" s="1331">
        <v>1631</v>
      </c>
      <c r="Q48" s="1468">
        <v>1673</v>
      </c>
      <c r="R48" s="2066"/>
      <c r="S48" s="2066"/>
      <c r="T48" s="2066"/>
      <c r="U48" s="2068"/>
      <c r="V48" s="2069"/>
      <c r="W48" s="2066"/>
      <c r="X48" s="2066"/>
      <c r="Y48" s="2067"/>
      <c r="Z48" s="2067"/>
      <c r="AA48" s="2067"/>
    </row>
    <row r="49" spans="1:28">
      <c r="A49" s="2505"/>
      <c r="B49" s="2375"/>
      <c r="C49" s="2507"/>
      <c r="D49" s="2507"/>
      <c r="E49" s="1331" t="s">
        <v>4298</v>
      </c>
      <c r="F49" s="1331">
        <v>1.4E-2</v>
      </c>
      <c r="G49" s="2507"/>
      <c r="H49" s="1422">
        <v>1600</v>
      </c>
      <c r="I49" s="1331">
        <f>I46*4</f>
        <v>12</v>
      </c>
      <c r="J49" s="1422">
        <v>-50</v>
      </c>
      <c r="K49" s="1422">
        <v>70</v>
      </c>
      <c r="L49" s="1422" t="s">
        <v>4285</v>
      </c>
      <c r="M49" s="1430">
        <v>25</v>
      </c>
      <c r="N49" s="2507"/>
      <c r="O49" s="1422" t="s">
        <v>4287</v>
      </c>
      <c r="P49" s="1331">
        <v>2175</v>
      </c>
      <c r="Q49" s="1468">
        <v>2231</v>
      </c>
      <c r="R49" s="2066"/>
      <c r="S49" s="2066"/>
      <c r="T49" s="2066"/>
      <c r="U49" s="2068"/>
      <c r="V49" s="2069"/>
      <c r="W49" s="2066"/>
      <c r="X49" s="2066"/>
      <c r="Y49" s="2067"/>
      <c r="Z49" s="2067"/>
      <c r="AA49" s="2067"/>
    </row>
    <row r="50" spans="1:28">
      <c r="A50" s="2505"/>
      <c r="B50" s="2375"/>
      <c r="C50" s="2507"/>
      <c r="D50" s="2507"/>
      <c r="E50" s="1331" t="s">
        <v>4299</v>
      </c>
      <c r="F50" s="1331">
        <v>1.7000000000000001E-2</v>
      </c>
      <c r="G50" s="2507"/>
      <c r="H50" s="1422">
        <v>1600</v>
      </c>
      <c r="I50" s="1331">
        <f>I46*5</f>
        <v>15</v>
      </c>
      <c r="J50" s="1422">
        <v>-50</v>
      </c>
      <c r="K50" s="1422">
        <v>70</v>
      </c>
      <c r="L50" s="1422" t="s">
        <v>4285</v>
      </c>
      <c r="M50" s="1430">
        <v>25</v>
      </c>
      <c r="N50" s="2507"/>
      <c r="O50" s="1422" t="s">
        <v>4287</v>
      </c>
      <c r="P50" s="1331">
        <v>2719</v>
      </c>
      <c r="Q50" s="1468">
        <v>2788</v>
      </c>
      <c r="R50" s="2066"/>
      <c r="S50" s="2066"/>
      <c r="T50" s="2066"/>
      <c r="U50" s="2068"/>
      <c r="V50" s="2069"/>
      <c r="W50" s="2066"/>
      <c r="X50" s="2066"/>
      <c r="Y50" s="2067"/>
      <c r="Z50" s="2067"/>
      <c r="AA50" s="2067"/>
    </row>
    <row r="51" spans="1:28">
      <c r="A51" s="2505"/>
      <c r="B51" s="2375"/>
      <c r="C51" s="2507"/>
      <c r="D51" s="2507"/>
      <c r="E51" s="1331" t="s">
        <v>4300</v>
      </c>
      <c r="F51" s="1331">
        <v>2.1000000000000001E-2</v>
      </c>
      <c r="G51" s="2507"/>
      <c r="H51" s="1422">
        <v>1600</v>
      </c>
      <c r="I51" s="1331">
        <f>I46*6</f>
        <v>18</v>
      </c>
      <c r="J51" s="1422">
        <v>-50</v>
      </c>
      <c r="K51" s="1422">
        <v>70</v>
      </c>
      <c r="L51" s="1422" t="s">
        <v>4285</v>
      </c>
      <c r="M51" s="1430">
        <v>25</v>
      </c>
      <c r="N51" s="2507"/>
      <c r="O51" s="1422" t="s">
        <v>4287</v>
      </c>
      <c r="P51" s="1331">
        <v>3262</v>
      </c>
      <c r="Q51" s="1468">
        <v>3346</v>
      </c>
      <c r="R51" s="2066"/>
      <c r="S51" s="2066"/>
      <c r="T51" s="2066"/>
      <c r="U51" s="2068"/>
      <c r="V51" s="2069"/>
      <c r="W51" s="2066"/>
      <c r="X51" s="2066"/>
      <c r="Y51" s="2067"/>
      <c r="Z51" s="2067"/>
      <c r="AA51" s="2067"/>
    </row>
    <row r="52" spans="1:28" ht="15" customHeight="1">
      <c r="A52" s="2371" t="s">
        <v>4294</v>
      </c>
      <c r="B52" s="2380"/>
      <c r="C52" s="2463" t="s">
        <v>4281</v>
      </c>
      <c r="D52" s="2463" t="s">
        <v>4291</v>
      </c>
      <c r="E52" s="1331" t="s">
        <v>4295</v>
      </c>
      <c r="F52" s="1331">
        <v>3.0000000000000001E-3</v>
      </c>
      <c r="G52" s="2463" t="s">
        <v>4284</v>
      </c>
      <c r="H52" s="1422">
        <v>1600</v>
      </c>
      <c r="I52" s="1331">
        <v>3</v>
      </c>
      <c r="J52" s="1422">
        <v>-50</v>
      </c>
      <c r="K52" s="1422">
        <v>70</v>
      </c>
      <c r="L52" s="1331" t="s">
        <v>4285</v>
      </c>
      <c r="M52" s="1430">
        <v>25</v>
      </c>
      <c r="N52" s="2463" t="s">
        <v>4286</v>
      </c>
      <c r="O52" s="1422" t="s">
        <v>4287</v>
      </c>
      <c r="P52" s="1331">
        <v>568</v>
      </c>
      <c r="Q52" s="1468">
        <v>582</v>
      </c>
      <c r="R52" s="2066"/>
      <c r="S52" s="2066"/>
      <c r="T52" s="2066"/>
      <c r="U52" s="2068"/>
      <c r="V52" s="2069"/>
      <c r="W52" s="2066"/>
      <c r="X52" s="2066"/>
      <c r="Y52" s="2070"/>
      <c r="Z52" s="2070"/>
      <c r="AA52" s="2070"/>
      <c r="AB52" s="1491"/>
    </row>
    <row r="53" spans="1:28">
      <c r="A53" s="2371"/>
      <c r="B53" s="2380"/>
      <c r="C53" s="2463"/>
      <c r="D53" s="2463"/>
      <c r="E53" s="1331" t="s">
        <v>4296</v>
      </c>
      <c r="F53" s="1331">
        <v>7.0000000000000001E-3</v>
      </c>
      <c r="G53" s="2463"/>
      <c r="H53" s="1422">
        <v>1600</v>
      </c>
      <c r="I53" s="1331">
        <f>I52*2</f>
        <v>6</v>
      </c>
      <c r="J53" s="1422">
        <v>-50</v>
      </c>
      <c r="K53" s="1422">
        <v>70</v>
      </c>
      <c r="L53" s="1422" t="s">
        <v>4285</v>
      </c>
      <c r="M53" s="1430">
        <v>25</v>
      </c>
      <c r="N53" s="2463"/>
      <c r="O53" s="1422" t="s">
        <v>4287</v>
      </c>
      <c r="P53" s="1331">
        <v>1135</v>
      </c>
      <c r="Q53" s="1468">
        <v>1164</v>
      </c>
      <c r="R53" s="2066"/>
      <c r="S53" s="2066"/>
      <c r="T53" s="2066"/>
      <c r="U53" s="2068"/>
      <c r="V53" s="2069"/>
      <c r="W53" s="2066"/>
      <c r="X53" s="2066"/>
      <c r="Y53" s="2070"/>
      <c r="Z53" s="2070"/>
      <c r="AA53" s="2070"/>
      <c r="AB53" s="1491"/>
    </row>
    <row r="54" spans="1:28">
      <c r="A54" s="2371"/>
      <c r="B54" s="2380"/>
      <c r="C54" s="2463"/>
      <c r="D54" s="2463"/>
      <c r="E54" s="1331" t="s">
        <v>4297</v>
      </c>
      <c r="F54" s="1331">
        <v>0.01</v>
      </c>
      <c r="G54" s="2463"/>
      <c r="H54" s="1422">
        <v>1600</v>
      </c>
      <c r="I54" s="1331">
        <f>I52*3</f>
        <v>9</v>
      </c>
      <c r="J54" s="1422">
        <v>-50</v>
      </c>
      <c r="K54" s="1422">
        <v>70</v>
      </c>
      <c r="L54" s="1422" t="s">
        <v>4285</v>
      </c>
      <c r="M54" s="1430">
        <v>25</v>
      </c>
      <c r="N54" s="2463"/>
      <c r="O54" s="1422" t="s">
        <v>4287</v>
      </c>
      <c r="P54" s="1331">
        <v>1703</v>
      </c>
      <c r="Q54" s="1468">
        <v>1746</v>
      </c>
      <c r="R54" s="2066"/>
      <c r="S54" s="2066"/>
      <c r="T54" s="2066"/>
      <c r="U54" s="2068"/>
      <c r="V54" s="2069"/>
      <c r="W54" s="2066"/>
      <c r="X54" s="2066"/>
      <c r="Y54" s="2070"/>
      <c r="Z54" s="2070"/>
      <c r="AA54" s="2070"/>
      <c r="AB54" s="1491"/>
    </row>
    <row r="55" spans="1:28">
      <c r="A55" s="2371"/>
      <c r="B55" s="2380"/>
      <c r="C55" s="2463"/>
      <c r="D55" s="2463"/>
      <c r="E55" s="1331" t="s">
        <v>4298</v>
      </c>
      <c r="F55" s="1331">
        <v>1.4E-2</v>
      </c>
      <c r="G55" s="2463"/>
      <c r="H55" s="1422">
        <v>1600</v>
      </c>
      <c r="I55" s="1331">
        <f>I52*4</f>
        <v>12</v>
      </c>
      <c r="J55" s="1422">
        <v>-50</v>
      </c>
      <c r="K55" s="1422">
        <v>70</v>
      </c>
      <c r="L55" s="1422" t="s">
        <v>4285</v>
      </c>
      <c r="M55" s="1430">
        <v>25</v>
      </c>
      <c r="N55" s="2463"/>
      <c r="O55" s="1422" t="s">
        <v>4287</v>
      </c>
      <c r="P55" s="1331">
        <v>2270</v>
      </c>
      <c r="Q55" s="1468">
        <v>2328</v>
      </c>
      <c r="R55" s="2066"/>
      <c r="S55" s="2066"/>
      <c r="T55" s="2066"/>
      <c r="U55" s="2068"/>
      <c r="V55" s="2069"/>
      <c r="W55" s="2066"/>
      <c r="X55" s="2066"/>
      <c r="Y55" s="2070"/>
      <c r="Z55" s="2070"/>
      <c r="AA55" s="2070"/>
      <c r="AB55" s="1491"/>
    </row>
    <row r="56" spans="1:28">
      <c r="A56" s="2371"/>
      <c r="B56" s="2380"/>
      <c r="C56" s="2463"/>
      <c r="D56" s="2463"/>
      <c r="E56" s="1331" t="s">
        <v>4299</v>
      </c>
      <c r="F56" s="1331">
        <v>1.7000000000000001E-2</v>
      </c>
      <c r="G56" s="2463"/>
      <c r="H56" s="1422">
        <v>1600</v>
      </c>
      <c r="I56" s="1331">
        <f>I52*5</f>
        <v>15</v>
      </c>
      <c r="J56" s="1422">
        <v>-50</v>
      </c>
      <c r="K56" s="1422">
        <v>70</v>
      </c>
      <c r="L56" s="1422" t="s">
        <v>4285</v>
      </c>
      <c r="M56" s="1430">
        <v>25</v>
      </c>
      <c r="N56" s="2463"/>
      <c r="O56" s="1422" t="s">
        <v>4287</v>
      </c>
      <c r="P56" s="1331">
        <v>2838</v>
      </c>
      <c r="Q56" s="1468">
        <v>2910</v>
      </c>
      <c r="R56" s="2066"/>
      <c r="S56" s="2066"/>
      <c r="T56" s="2066"/>
      <c r="U56" s="2068"/>
      <c r="V56" s="2069"/>
      <c r="W56" s="2066"/>
      <c r="X56" s="2066"/>
      <c r="Y56" s="2070"/>
      <c r="Z56" s="2070"/>
      <c r="AA56" s="2070"/>
      <c r="AB56" s="1491"/>
    </row>
    <row r="57" spans="1:28">
      <c r="A57" s="2371"/>
      <c r="B57" s="2380"/>
      <c r="C57" s="2463"/>
      <c r="D57" s="2463"/>
      <c r="E57" s="1331" t="s">
        <v>4300</v>
      </c>
      <c r="F57" s="1331">
        <v>2.1000000000000001E-2</v>
      </c>
      <c r="G57" s="2463"/>
      <c r="H57" s="1422">
        <v>1600</v>
      </c>
      <c r="I57" s="1331">
        <f>I52*6</f>
        <v>18</v>
      </c>
      <c r="J57" s="1422">
        <v>-50</v>
      </c>
      <c r="K57" s="1422">
        <v>70</v>
      </c>
      <c r="L57" s="1422" t="s">
        <v>4285</v>
      </c>
      <c r="M57" s="1430">
        <v>25</v>
      </c>
      <c r="N57" s="2463"/>
      <c r="O57" s="1422" t="s">
        <v>4287</v>
      </c>
      <c r="P57" s="1331">
        <v>3405</v>
      </c>
      <c r="Q57" s="1468">
        <v>3492</v>
      </c>
      <c r="R57" s="2066"/>
      <c r="S57" s="2066"/>
      <c r="T57" s="2066"/>
      <c r="U57" s="2068"/>
      <c r="V57" s="2069"/>
      <c r="W57" s="2066"/>
      <c r="X57" s="2066"/>
      <c r="Y57" s="2070"/>
      <c r="Z57" s="2070"/>
      <c r="AA57" s="2070"/>
      <c r="AB57" s="1491"/>
    </row>
    <row r="58" spans="1:28" ht="15" customHeight="1">
      <c r="A58" s="2371" t="s">
        <v>4294</v>
      </c>
      <c r="B58" s="2380"/>
      <c r="C58" s="2463" t="s">
        <v>4281</v>
      </c>
      <c r="D58" s="2517" t="s">
        <v>4292</v>
      </c>
      <c r="E58" s="1331" t="s">
        <v>4295</v>
      </c>
      <c r="F58" s="1331">
        <v>3.0000000000000001E-3</v>
      </c>
      <c r="G58" s="2463" t="s">
        <v>4284</v>
      </c>
      <c r="H58" s="1422">
        <v>1600</v>
      </c>
      <c r="I58" s="1331">
        <v>3</v>
      </c>
      <c r="J58" s="1422">
        <v>-50</v>
      </c>
      <c r="K58" s="1422">
        <v>70</v>
      </c>
      <c r="L58" s="1331" t="s">
        <v>4285</v>
      </c>
      <c r="M58" s="1430">
        <v>25</v>
      </c>
      <c r="N58" s="2463" t="s">
        <v>4286</v>
      </c>
      <c r="O58" s="1422" t="s">
        <v>4287</v>
      </c>
      <c r="P58" s="1469">
        <v>626</v>
      </c>
      <c r="Q58" s="1468">
        <v>642</v>
      </c>
      <c r="R58" s="2066"/>
      <c r="S58" s="2066"/>
      <c r="T58" s="2066"/>
      <c r="U58" s="2068"/>
      <c r="V58" s="2069"/>
      <c r="W58" s="2066"/>
      <c r="X58" s="2066"/>
      <c r="Y58" s="2070"/>
      <c r="Z58" s="2070"/>
      <c r="AA58" s="2070"/>
      <c r="AB58" s="1491"/>
    </row>
    <row r="59" spans="1:28">
      <c r="A59" s="2371"/>
      <c r="B59" s="2380"/>
      <c r="C59" s="2463"/>
      <c r="D59" s="2463"/>
      <c r="E59" s="1331" t="s">
        <v>4296</v>
      </c>
      <c r="F59" s="1331">
        <v>7.0000000000000001E-3</v>
      </c>
      <c r="G59" s="2463"/>
      <c r="H59" s="1422">
        <v>1600</v>
      </c>
      <c r="I59" s="1331">
        <f>I58*2</f>
        <v>6</v>
      </c>
      <c r="J59" s="1422">
        <v>-50</v>
      </c>
      <c r="K59" s="1422">
        <v>70</v>
      </c>
      <c r="L59" s="1422" t="s">
        <v>4285</v>
      </c>
      <c r="M59" s="1430">
        <v>25</v>
      </c>
      <c r="N59" s="2463"/>
      <c r="O59" s="1422" t="s">
        <v>4287</v>
      </c>
      <c r="P59" s="1469">
        <v>1251</v>
      </c>
      <c r="Q59" s="1468">
        <v>1283</v>
      </c>
      <c r="R59" s="2066"/>
      <c r="S59" s="2066"/>
      <c r="T59" s="2066"/>
      <c r="U59" s="2068"/>
      <c r="V59" s="2069"/>
      <c r="W59" s="2066"/>
      <c r="X59" s="2066"/>
      <c r="Y59" s="2070"/>
      <c r="Z59" s="2070"/>
      <c r="AA59" s="2070"/>
      <c r="AB59" s="1491"/>
    </row>
    <row r="60" spans="1:28">
      <c r="A60" s="2371"/>
      <c r="B60" s="2380"/>
      <c r="C60" s="2463"/>
      <c r="D60" s="2463"/>
      <c r="E60" s="1331" t="s">
        <v>4297</v>
      </c>
      <c r="F60" s="1331">
        <v>0.01</v>
      </c>
      <c r="G60" s="2463"/>
      <c r="H60" s="1422">
        <v>1600</v>
      </c>
      <c r="I60" s="1331">
        <f>I58*3</f>
        <v>9</v>
      </c>
      <c r="J60" s="1422">
        <v>-50</v>
      </c>
      <c r="K60" s="1422">
        <v>70</v>
      </c>
      <c r="L60" s="1422" t="s">
        <v>4285</v>
      </c>
      <c r="M60" s="1430">
        <v>25</v>
      </c>
      <c r="N60" s="2463"/>
      <c r="O60" s="1422" t="s">
        <v>4287</v>
      </c>
      <c r="P60" s="1469">
        <v>1876</v>
      </c>
      <c r="Q60" s="1468">
        <v>1924</v>
      </c>
      <c r="R60" s="2066"/>
      <c r="S60" s="2066"/>
      <c r="T60" s="2066"/>
      <c r="U60" s="2068"/>
      <c r="V60" s="2069"/>
      <c r="W60" s="2066"/>
      <c r="X60" s="2066"/>
      <c r="Y60" s="2070"/>
      <c r="Z60" s="2070"/>
      <c r="AA60" s="2070"/>
      <c r="AB60" s="1491"/>
    </row>
    <row r="61" spans="1:28">
      <c r="A61" s="2371"/>
      <c r="B61" s="2380"/>
      <c r="C61" s="2463"/>
      <c r="D61" s="2463"/>
      <c r="E61" s="1331" t="s">
        <v>4298</v>
      </c>
      <c r="F61" s="1331">
        <v>1.4E-2</v>
      </c>
      <c r="G61" s="2463"/>
      <c r="H61" s="1422">
        <v>1600</v>
      </c>
      <c r="I61" s="1331">
        <f>I58*4</f>
        <v>12</v>
      </c>
      <c r="J61" s="1422">
        <v>-50</v>
      </c>
      <c r="K61" s="1422">
        <v>70</v>
      </c>
      <c r="L61" s="1422" t="s">
        <v>4285</v>
      </c>
      <c r="M61" s="1430">
        <v>25</v>
      </c>
      <c r="N61" s="2463"/>
      <c r="O61" s="1422" t="s">
        <v>4287</v>
      </c>
      <c r="P61" s="1469">
        <v>2501</v>
      </c>
      <c r="Q61" s="1468">
        <v>2565</v>
      </c>
      <c r="R61" s="2066"/>
      <c r="S61" s="2066"/>
      <c r="T61" s="2066"/>
      <c r="U61" s="2068"/>
      <c r="V61" s="2069"/>
      <c r="W61" s="2066"/>
      <c r="X61" s="2066"/>
      <c r="Y61" s="2070"/>
      <c r="Z61" s="2070"/>
      <c r="AA61" s="2070"/>
      <c r="AB61" s="1491"/>
    </row>
    <row r="62" spans="1:28">
      <c r="A62" s="2371"/>
      <c r="B62" s="2380"/>
      <c r="C62" s="2463"/>
      <c r="D62" s="2463"/>
      <c r="E62" s="1331" t="s">
        <v>4299</v>
      </c>
      <c r="F62" s="1331">
        <v>1.7000000000000001E-2</v>
      </c>
      <c r="G62" s="2463"/>
      <c r="H62" s="1422">
        <v>1600</v>
      </c>
      <c r="I62" s="1331">
        <f>I58*5</f>
        <v>15</v>
      </c>
      <c r="J62" s="1422">
        <v>-50</v>
      </c>
      <c r="K62" s="1422">
        <v>70</v>
      </c>
      <c r="L62" s="1422" t="s">
        <v>4285</v>
      </c>
      <c r="M62" s="1430">
        <v>25</v>
      </c>
      <c r="N62" s="2463"/>
      <c r="O62" s="1422" t="s">
        <v>4287</v>
      </c>
      <c r="P62" s="1469">
        <v>3126</v>
      </c>
      <c r="Q62" s="1468">
        <v>3207</v>
      </c>
      <c r="R62" s="2066"/>
      <c r="S62" s="2066"/>
      <c r="T62" s="2066"/>
      <c r="U62" s="2068"/>
      <c r="V62" s="2069"/>
      <c r="W62" s="2066"/>
      <c r="X62" s="2066"/>
      <c r="Y62" s="2070"/>
      <c r="Z62" s="2070"/>
      <c r="AA62" s="2070"/>
      <c r="AB62" s="1491"/>
    </row>
    <row r="63" spans="1:28">
      <c r="A63" s="2371"/>
      <c r="B63" s="2380"/>
      <c r="C63" s="2463"/>
      <c r="D63" s="2517"/>
      <c r="E63" s="1331" t="s">
        <v>4300</v>
      </c>
      <c r="F63" s="1331">
        <v>2.1000000000000001E-2</v>
      </c>
      <c r="G63" s="2463"/>
      <c r="H63" s="1471">
        <v>1600</v>
      </c>
      <c r="I63" s="1470">
        <f>I58*6</f>
        <v>18</v>
      </c>
      <c r="J63" s="1281">
        <v>-50</v>
      </c>
      <c r="K63" s="1281">
        <v>70</v>
      </c>
      <c r="L63" s="1471" t="s">
        <v>4285</v>
      </c>
      <c r="M63" s="1472">
        <v>25</v>
      </c>
      <c r="N63" s="2463"/>
      <c r="O63" s="1471" t="s">
        <v>4287</v>
      </c>
      <c r="P63" s="1473">
        <v>3752</v>
      </c>
      <c r="Q63" s="1474">
        <v>3848</v>
      </c>
      <c r="R63" s="2066"/>
      <c r="S63" s="2066"/>
      <c r="T63" s="2066"/>
      <c r="U63" s="2068"/>
      <c r="V63" s="2069"/>
      <c r="W63" s="2066"/>
      <c r="X63" s="2066"/>
      <c r="Y63" s="2070"/>
      <c r="Z63" s="2070"/>
      <c r="AA63" s="2070"/>
      <c r="AB63" s="1491"/>
    </row>
    <row r="64" spans="1:28" ht="15" customHeight="1">
      <c r="A64" s="2505" t="s">
        <v>4294</v>
      </c>
      <c r="B64" s="2375"/>
      <c r="C64" s="2507" t="s">
        <v>4293</v>
      </c>
      <c r="D64" s="2507" t="s">
        <v>4282</v>
      </c>
      <c r="E64" s="1464" t="s">
        <v>4295</v>
      </c>
      <c r="F64" s="1464">
        <v>3.0000000000000001E-3</v>
      </c>
      <c r="G64" s="2505" t="s">
        <v>4284</v>
      </c>
      <c r="H64" s="1465">
        <v>1600</v>
      </c>
      <c r="I64" s="1464">
        <v>3</v>
      </c>
      <c r="J64" s="1465">
        <v>-50</v>
      </c>
      <c r="K64" s="1465">
        <v>70</v>
      </c>
      <c r="L64" s="1465" t="s">
        <v>4285</v>
      </c>
      <c r="M64" s="1466">
        <v>25</v>
      </c>
      <c r="N64" s="2507" t="s">
        <v>4286</v>
      </c>
      <c r="O64" s="1465" t="s">
        <v>4287</v>
      </c>
      <c r="P64" s="1464">
        <v>639</v>
      </c>
      <c r="Q64" s="1467">
        <v>656</v>
      </c>
      <c r="R64" s="2066"/>
      <c r="S64" s="2066"/>
      <c r="T64" s="2066"/>
      <c r="U64" s="2068"/>
      <c r="V64" s="2069"/>
      <c r="W64" s="2066"/>
      <c r="X64" s="2066"/>
      <c r="Y64" s="2070"/>
      <c r="Z64" s="2070"/>
      <c r="AA64" s="2070"/>
      <c r="AB64" s="1491"/>
    </row>
    <row r="65" spans="1:28">
      <c r="A65" s="2505"/>
      <c r="B65" s="2375"/>
      <c r="C65" s="2507"/>
      <c r="D65" s="2507"/>
      <c r="E65" s="1331" t="s">
        <v>4296</v>
      </c>
      <c r="F65" s="1331">
        <v>7.0000000000000001E-3</v>
      </c>
      <c r="G65" s="2505"/>
      <c r="H65" s="1422">
        <v>1600</v>
      </c>
      <c r="I65" s="1331">
        <f>I64*2</f>
        <v>6</v>
      </c>
      <c r="J65" s="1422">
        <v>-50</v>
      </c>
      <c r="K65" s="1422">
        <v>70</v>
      </c>
      <c r="L65" s="1422" t="s">
        <v>4285</v>
      </c>
      <c r="M65" s="1430">
        <v>25</v>
      </c>
      <c r="N65" s="2507"/>
      <c r="O65" s="1422" t="s">
        <v>4287</v>
      </c>
      <c r="P65" s="1331">
        <v>1278</v>
      </c>
      <c r="Q65" s="1468">
        <v>1311</v>
      </c>
      <c r="R65" s="2066"/>
      <c r="S65" s="2066"/>
      <c r="T65" s="2066"/>
      <c r="U65" s="2068"/>
      <c r="V65" s="2069"/>
      <c r="W65" s="2066"/>
      <c r="X65" s="2066"/>
      <c r="Y65" s="2070"/>
      <c r="Z65" s="2070"/>
      <c r="AA65" s="2070"/>
      <c r="AB65" s="1491"/>
    </row>
    <row r="66" spans="1:28">
      <c r="A66" s="2505"/>
      <c r="B66" s="2375"/>
      <c r="C66" s="2507"/>
      <c r="D66" s="2507"/>
      <c r="E66" s="1331" t="s">
        <v>4297</v>
      </c>
      <c r="F66" s="1331">
        <v>0.01</v>
      </c>
      <c r="G66" s="2505"/>
      <c r="H66" s="1422">
        <v>1600</v>
      </c>
      <c r="I66" s="1331">
        <f>I64*3</f>
        <v>9</v>
      </c>
      <c r="J66" s="1422">
        <v>-50</v>
      </c>
      <c r="K66" s="1422">
        <v>70</v>
      </c>
      <c r="L66" s="1422" t="s">
        <v>4285</v>
      </c>
      <c r="M66" s="1430">
        <v>25</v>
      </c>
      <c r="N66" s="2507"/>
      <c r="O66" s="1422" t="s">
        <v>4287</v>
      </c>
      <c r="P66" s="1331">
        <v>1917</v>
      </c>
      <c r="Q66" s="1468">
        <v>1966</v>
      </c>
      <c r="R66" s="2066"/>
      <c r="S66" s="2066"/>
      <c r="T66" s="2066"/>
      <c r="U66" s="2068"/>
      <c r="V66" s="2069"/>
      <c r="W66" s="2066"/>
      <c r="X66" s="2066"/>
      <c r="Y66" s="2070"/>
      <c r="Z66" s="2070"/>
      <c r="AA66" s="2070"/>
      <c r="AB66" s="1491"/>
    </row>
    <row r="67" spans="1:28">
      <c r="A67" s="2505"/>
      <c r="B67" s="2375"/>
      <c r="C67" s="2507"/>
      <c r="D67" s="2507"/>
      <c r="E67" s="1331" t="s">
        <v>4298</v>
      </c>
      <c r="F67" s="1331">
        <v>1.4E-2</v>
      </c>
      <c r="G67" s="2505"/>
      <c r="H67" s="1422">
        <v>1600</v>
      </c>
      <c r="I67" s="1331">
        <f>I64*4</f>
        <v>12</v>
      </c>
      <c r="J67" s="1422">
        <v>-50</v>
      </c>
      <c r="K67" s="1422">
        <v>70</v>
      </c>
      <c r="L67" s="1422" t="s">
        <v>4285</v>
      </c>
      <c r="M67" s="1430">
        <v>25</v>
      </c>
      <c r="N67" s="2507"/>
      <c r="O67" s="1422" t="s">
        <v>4287</v>
      </c>
      <c r="P67" s="1331">
        <v>2556</v>
      </c>
      <c r="Q67" s="1468">
        <v>2621</v>
      </c>
      <c r="R67" s="2066"/>
      <c r="S67" s="2066"/>
      <c r="T67" s="2066"/>
      <c r="U67" s="2068"/>
      <c r="V67" s="2069"/>
      <c r="W67" s="2066"/>
      <c r="X67" s="2066"/>
      <c r="Y67" s="2070"/>
      <c r="Z67" s="2070"/>
      <c r="AA67" s="2070"/>
      <c r="AB67" s="1491"/>
    </row>
    <row r="68" spans="1:28">
      <c r="A68" s="2505"/>
      <c r="B68" s="2375"/>
      <c r="C68" s="2507"/>
      <c r="D68" s="2507"/>
      <c r="E68" s="1331" t="s">
        <v>4299</v>
      </c>
      <c r="F68" s="1331">
        <v>1.7000000000000001E-2</v>
      </c>
      <c r="G68" s="2505"/>
      <c r="H68" s="1422">
        <v>1600</v>
      </c>
      <c r="I68" s="1331">
        <f>I64*5</f>
        <v>15</v>
      </c>
      <c r="J68" s="1422">
        <v>-50</v>
      </c>
      <c r="K68" s="1422">
        <v>70</v>
      </c>
      <c r="L68" s="1422" t="s">
        <v>4285</v>
      </c>
      <c r="M68" s="1430">
        <v>25</v>
      </c>
      <c r="N68" s="2507"/>
      <c r="O68" s="1422" t="s">
        <v>4287</v>
      </c>
      <c r="P68" s="1331">
        <v>3195</v>
      </c>
      <c r="Q68" s="1468">
        <v>3276</v>
      </c>
      <c r="R68" s="2066"/>
      <c r="S68" s="2066"/>
      <c r="T68" s="2066"/>
      <c r="U68" s="2068"/>
      <c r="V68" s="2069"/>
      <c r="W68" s="2066"/>
      <c r="X68" s="2066"/>
      <c r="Y68" s="2070"/>
      <c r="Z68" s="2070"/>
      <c r="AA68" s="2070"/>
      <c r="AB68" s="1491"/>
    </row>
    <row r="69" spans="1:28">
      <c r="A69" s="2505"/>
      <c r="B69" s="2375"/>
      <c r="C69" s="2507"/>
      <c r="D69" s="2507"/>
      <c r="E69" s="1331" t="s">
        <v>4300</v>
      </c>
      <c r="F69" s="1331">
        <v>2.1000000000000001E-2</v>
      </c>
      <c r="G69" s="2505"/>
      <c r="H69" s="1422">
        <v>1600</v>
      </c>
      <c r="I69" s="1331">
        <f>I64*6</f>
        <v>18</v>
      </c>
      <c r="J69" s="1422">
        <v>-50</v>
      </c>
      <c r="K69" s="1422">
        <v>70</v>
      </c>
      <c r="L69" s="1422" t="s">
        <v>4285</v>
      </c>
      <c r="M69" s="1430">
        <v>25</v>
      </c>
      <c r="N69" s="2507"/>
      <c r="O69" s="1422" t="s">
        <v>4287</v>
      </c>
      <c r="P69" s="1331">
        <v>3833</v>
      </c>
      <c r="Q69" s="1468">
        <v>3932</v>
      </c>
      <c r="R69" s="2066"/>
      <c r="S69" s="2066"/>
      <c r="T69" s="2066"/>
      <c r="U69" s="2068"/>
      <c r="V69" s="2069"/>
      <c r="W69" s="2066"/>
      <c r="X69" s="2066"/>
      <c r="Y69" s="2070"/>
      <c r="Z69" s="2070"/>
      <c r="AA69" s="2070"/>
      <c r="AB69" s="1491"/>
    </row>
    <row r="70" spans="1:28" ht="15" customHeight="1">
      <c r="A70" s="2371" t="s">
        <v>4294</v>
      </c>
      <c r="B70" s="2380"/>
      <c r="C70" s="2463" t="s">
        <v>4293</v>
      </c>
      <c r="D70" s="2463" t="s">
        <v>4291</v>
      </c>
      <c r="E70" s="1331" t="s">
        <v>4295</v>
      </c>
      <c r="F70" s="1331">
        <v>3.0000000000000001E-3</v>
      </c>
      <c r="G70" s="2371" t="s">
        <v>4284</v>
      </c>
      <c r="H70" s="1422">
        <v>1600</v>
      </c>
      <c r="I70" s="1331">
        <v>3</v>
      </c>
      <c r="J70" s="1422">
        <v>-50</v>
      </c>
      <c r="K70" s="1422">
        <v>70</v>
      </c>
      <c r="L70" s="1422" t="s">
        <v>4285</v>
      </c>
      <c r="M70" s="1430">
        <v>25</v>
      </c>
      <c r="N70" s="2463" t="s">
        <v>4286</v>
      </c>
      <c r="O70" s="1422" t="s">
        <v>4287</v>
      </c>
      <c r="P70" s="1331">
        <v>663</v>
      </c>
      <c r="Q70" s="1468">
        <v>680</v>
      </c>
      <c r="R70" s="2066"/>
      <c r="S70" s="2066"/>
      <c r="T70" s="2066"/>
      <c r="U70" s="2068"/>
      <c r="V70" s="2069"/>
      <c r="W70" s="2066"/>
      <c r="X70" s="2066"/>
      <c r="Y70" s="2067"/>
      <c r="Z70" s="2067"/>
      <c r="AA70" s="2067"/>
    </row>
    <row r="71" spans="1:28">
      <c r="A71" s="2371"/>
      <c r="B71" s="2380"/>
      <c r="C71" s="2463"/>
      <c r="D71" s="2463"/>
      <c r="E71" s="1331" t="s">
        <v>4296</v>
      </c>
      <c r="F71" s="1331">
        <v>7.0000000000000001E-3</v>
      </c>
      <c r="G71" s="2371"/>
      <c r="H71" s="1422">
        <v>1600</v>
      </c>
      <c r="I71" s="1331">
        <f>I70*2</f>
        <v>6</v>
      </c>
      <c r="J71" s="1422">
        <v>-50</v>
      </c>
      <c r="K71" s="1422">
        <v>70</v>
      </c>
      <c r="L71" s="1422" t="s">
        <v>4285</v>
      </c>
      <c r="M71" s="1430">
        <v>25</v>
      </c>
      <c r="N71" s="2463"/>
      <c r="O71" s="1422" t="s">
        <v>4287</v>
      </c>
      <c r="P71" s="1331">
        <v>1326</v>
      </c>
      <c r="Q71" s="1468">
        <v>1360</v>
      </c>
      <c r="R71" s="2066"/>
      <c r="S71" s="2066"/>
      <c r="T71" s="2066"/>
      <c r="U71" s="2068"/>
      <c r="V71" s="2069"/>
      <c r="W71" s="2066"/>
      <c r="X71" s="2066"/>
      <c r="Y71" s="2067"/>
      <c r="Z71" s="2067"/>
      <c r="AA71" s="2067"/>
    </row>
    <row r="72" spans="1:28">
      <c r="A72" s="2371"/>
      <c r="B72" s="2380"/>
      <c r="C72" s="2463"/>
      <c r="D72" s="2463"/>
      <c r="E72" s="1331" t="s">
        <v>4297</v>
      </c>
      <c r="F72" s="1331">
        <v>0.01</v>
      </c>
      <c r="G72" s="2371"/>
      <c r="H72" s="1422">
        <v>1600</v>
      </c>
      <c r="I72" s="1331">
        <f>I70*3</f>
        <v>9</v>
      </c>
      <c r="J72" s="1422">
        <v>-50</v>
      </c>
      <c r="K72" s="1422">
        <v>70</v>
      </c>
      <c r="L72" s="1422" t="s">
        <v>4285</v>
      </c>
      <c r="M72" s="1430">
        <v>25</v>
      </c>
      <c r="N72" s="2463"/>
      <c r="O72" s="1422" t="s">
        <v>4287</v>
      </c>
      <c r="P72" s="1331">
        <v>1988</v>
      </c>
      <c r="Q72" s="1468">
        <v>2039</v>
      </c>
      <c r="R72" s="2066"/>
      <c r="S72" s="2066"/>
      <c r="T72" s="2066"/>
      <c r="U72" s="2068"/>
      <c r="V72" s="2069"/>
      <c r="W72" s="2066"/>
      <c r="X72" s="2066"/>
      <c r="Y72" s="2067"/>
      <c r="Z72" s="2067"/>
      <c r="AA72" s="2067"/>
    </row>
    <row r="73" spans="1:28">
      <c r="A73" s="2371"/>
      <c r="B73" s="2380"/>
      <c r="C73" s="2463"/>
      <c r="D73" s="2463"/>
      <c r="E73" s="1331" t="s">
        <v>4298</v>
      </c>
      <c r="F73" s="1331">
        <v>1.4E-2</v>
      </c>
      <c r="G73" s="2371"/>
      <c r="H73" s="1422">
        <v>1600</v>
      </c>
      <c r="I73" s="1331">
        <f>I70*4</f>
        <v>12</v>
      </c>
      <c r="J73" s="1422">
        <v>-50</v>
      </c>
      <c r="K73" s="1422">
        <v>70</v>
      </c>
      <c r="L73" s="1422" t="s">
        <v>4285</v>
      </c>
      <c r="M73" s="1430">
        <v>25</v>
      </c>
      <c r="N73" s="2463"/>
      <c r="O73" s="1422" t="s">
        <v>4287</v>
      </c>
      <c r="P73" s="1331">
        <v>2651</v>
      </c>
      <c r="Q73" s="1468">
        <v>2719</v>
      </c>
      <c r="R73" s="2066"/>
      <c r="S73" s="2066"/>
      <c r="T73" s="2066"/>
      <c r="U73" s="2068"/>
      <c r="V73" s="2069"/>
      <c r="W73" s="2066"/>
      <c r="X73" s="2066"/>
      <c r="Y73" s="2067"/>
      <c r="Z73" s="2067"/>
      <c r="AA73" s="2067"/>
    </row>
    <row r="74" spans="1:28">
      <c r="A74" s="2371"/>
      <c r="B74" s="2380"/>
      <c r="C74" s="2463"/>
      <c r="D74" s="2463"/>
      <c r="E74" s="1331" t="s">
        <v>4299</v>
      </c>
      <c r="F74" s="1331">
        <v>1.7000000000000001E-2</v>
      </c>
      <c r="G74" s="2371"/>
      <c r="H74" s="1422">
        <v>1600</v>
      </c>
      <c r="I74" s="1331">
        <f>I70*5</f>
        <v>15</v>
      </c>
      <c r="J74" s="1422">
        <v>-50</v>
      </c>
      <c r="K74" s="1422">
        <v>70</v>
      </c>
      <c r="L74" s="1422" t="s">
        <v>4285</v>
      </c>
      <c r="M74" s="1430">
        <v>25</v>
      </c>
      <c r="N74" s="2463"/>
      <c r="O74" s="1422" t="s">
        <v>4287</v>
      </c>
      <c r="P74" s="1331">
        <v>3313</v>
      </c>
      <c r="Q74" s="1468">
        <v>3398</v>
      </c>
      <c r="R74" s="2066"/>
      <c r="S74" s="2066"/>
      <c r="T74" s="2066"/>
      <c r="U74" s="2068"/>
      <c r="V74" s="2069"/>
      <c r="W74" s="2066"/>
      <c r="X74" s="2066"/>
      <c r="Y74" s="2067"/>
      <c r="Z74" s="2067"/>
      <c r="AA74" s="2067"/>
    </row>
    <row r="75" spans="1:28">
      <c r="A75" s="2371"/>
      <c r="B75" s="2380"/>
      <c r="C75" s="2463"/>
      <c r="D75" s="2463"/>
      <c r="E75" s="1331" t="s">
        <v>4300</v>
      </c>
      <c r="F75" s="1331">
        <v>2.1000000000000001E-2</v>
      </c>
      <c r="G75" s="2371"/>
      <c r="H75" s="1422">
        <v>1600</v>
      </c>
      <c r="I75" s="1331">
        <f>I70*6</f>
        <v>18</v>
      </c>
      <c r="J75" s="1422">
        <v>-50</v>
      </c>
      <c r="K75" s="1422">
        <v>70</v>
      </c>
      <c r="L75" s="1422" t="s">
        <v>4285</v>
      </c>
      <c r="M75" s="1430">
        <v>25</v>
      </c>
      <c r="N75" s="2463"/>
      <c r="O75" s="1422" t="s">
        <v>4287</v>
      </c>
      <c r="P75" s="1331">
        <v>3976</v>
      </c>
      <c r="Q75" s="1468">
        <v>4078</v>
      </c>
      <c r="R75" s="2066"/>
      <c r="S75" s="2066"/>
      <c r="T75" s="2066"/>
      <c r="U75" s="2068"/>
      <c r="V75" s="2069"/>
      <c r="W75" s="2066"/>
      <c r="X75" s="2066"/>
      <c r="Y75" s="2067"/>
      <c r="Z75" s="2067"/>
      <c r="AA75" s="2067"/>
    </row>
    <row r="76" spans="1:28" ht="15" customHeight="1">
      <c r="A76" s="2371" t="s">
        <v>4294</v>
      </c>
      <c r="B76" s="2380"/>
      <c r="C76" s="2463" t="s">
        <v>4293</v>
      </c>
      <c r="D76" s="2463" t="s">
        <v>4292</v>
      </c>
      <c r="E76" s="1331" t="s">
        <v>4295</v>
      </c>
      <c r="F76" s="1331">
        <v>3.0000000000000001E-3</v>
      </c>
      <c r="G76" s="2371" t="s">
        <v>4284</v>
      </c>
      <c r="H76" s="1422">
        <v>1600</v>
      </c>
      <c r="I76" s="1331">
        <v>3</v>
      </c>
      <c r="J76" s="1422">
        <v>-50</v>
      </c>
      <c r="K76" s="1422">
        <v>70</v>
      </c>
      <c r="L76" s="1422" t="s">
        <v>4285</v>
      </c>
      <c r="M76" s="1430">
        <v>25</v>
      </c>
      <c r="N76" s="2463" t="s">
        <v>4286</v>
      </c>
      <c r="O76" s="1422" t="s">
        <v>4287</v>
      </c>
      <c r="P76" s="1331">
        <v>732</v>
      </c>
      <c r="Q76" s="1468">
        <v>750</v>
      </c>
      <c r="R76" s="2066"/>
      <c r="S76" s="2066"/>
      <c r="T76" s="2066"/>
      <c r="U76" s="2068"/>
      <c r="V76" s="2069"/>
      <c r="W76" s="2066"/>
      <c r="X76" s="2066"/>
      <c r="Y76" s="2067"/>
      <c r="Z76" s="2067"/>
      <c r="AA76" s="2067"/>
    </row>
    <row r="77" spans="1:28">
      <c r="A77" s="2371"/>
      <c r="B77" s="2380"/>
      <c r="C77" s="2463"/>
      <c r="D77" s="2463"/>
      <c r="E77" s="1331" t="s">
        <v>4296</v>
      </c>
      <c r="F77" s="1331">
        <v>7.0000000000000001E-3</v>
      </c>
      <c r="G77" s="2371"/>
      <c r="H77" s="1422">
        <v>1600</v>
      </c>
      <c r="I77" s="1331">
        <f>I76*2</f>
        <v>6</v>
      </c>
      <c r="J77" s="1422">
        <v>-50</v>
      </c>
      <c r="K77" s="1422">
        <v>70</v>
      </c>
      <c r="L77" s="1422" t="s">
        <v>4285</v>
      </c>
      <c r="M77" s="1430">
        <v>25</v>
      </c>
      <c r="N77" s="2463"/>
      <c r="O77" s="1422" t="s">
        <v>4287</v>
      </c>
      <c r="P77" s="1331">
        <v>1463</v>
      </c>
      <c r="Q77" s="1468">
        <v>1500</v>
      </c>
      <c r="R77" s="2066"/>
      <c r="S77" s="2066"/>
      <c r="T77" s="2066"/>
      <c r="U77" s="2068"/>
      <c r="V77" s="2069"/>
      <c r="W77" s="2066"/>
      <c r="X77" s="2066"/>
      <c r="Y77" s="2067"/>
      <c r="Z77" s="2067"/>
      <c r="AA77" s="2067"/>
    </row>
    <row r="78" spans="1:28">
      <c r="A78" s="2371"/>
      <c r="B78" s="2380"/>
      <c r="C78" s="2463"/>
      <c r="D78" s="2463"/>
      <c r="E78" s="1331" t="s">
        <v>4297</v>
      </c>
      <c r="F78" s="1331">
        <v>0.01</v>
      </c>
      <c r="G78" s="2371"/>
      <c r="H78" s="1422">
        <v>1600</v>
      </c>
      <c r="I78" s="1331">
        <f>I76*3</f>
        <v>9</v>
      </c>
      <c r="J78" s="1422">
        <v>-50</v>
      </c>
      <c r="K78" s="1422">
        <v>70</v>
      </c>
      <c r="L78" s="1422" t="s">
        <v>4285</v>
      </c>
      <c r="M78" s="1430">
        <v>25</v>
      </c>
      <c r="N78" s="2463"/>
      <c r="O78" s="1422" t="s">
        <v>4287</v>
      </c>
      <c r="P78" s="1331">
        <v>2194</v>
      </c>
      <c r="Q78" s="1468">
        <v>2250</v>
      </c>
      <c r="R78" s="2066"/>
      <c r="S78" s="2066"/>
      <c r="T78" s="2066"/>
      <c r="U78" s="2068"/>
      <c r="V78" s="2069"/>
      <c r="W78" s="2066"/>
      <c r="X78" s="2066"/>
      <c r="Y78" s="2067"/>
      <c r="Z78" s="2067"/>
      <c r="AA78" s="2067"/>
    </row>
    <row r="79" spans="1:28">
      <c r="A79" s="2371"/>
      <c r="B79" s="2380"/>
      <c r="C79" s="2463"/>
      <c r="D79" s="2463"/>
      <c r="E79" s="1331" t="s">
        <v>4298</v>
      </c>
      <c r="F79" s="1331">
        <v>1.4E-2</v>
      </c>
      <c r="G79" s="2371"/>
      <c r="H79" s="1422">
        <v>1600</v>
      </c>
      <c r="I79" s="1331">
        <f>I76*4</f>
        <v>12</v>
      </c>
      <c r="J79" s="1422">
        <v>-50</v>
      </c>
      <c r="K79" s="1422">
        <v>70</v>
      </c>
      <c r="L79" s="1422" t="s">
        <v>4285</v>
      </c>
      <c r="M79" s="1430">
        <v>25</v>
      </c>
      <c r="N79" s="2463"/>
      <c r="O79" s="1422" t="s">
        <v>4287</v>
      </c>
      <c r="P79" s="1331">
        <v>2925</v>
      </c>
      <c r="Q79" s="1468">
        <v>3000</v>
      </c>
      <c r="R79" s="2066"/>
      <c r="S79" s="2066"/>
      <c r="T79" s="2066"/>
      <c r="U79" s="2068"/>
      <c r="V79" s="2069"/>
      <c r="W79" s="2066"/>
      <c r="X79" s="2066"/>
      <c r="Y79" s="2067"/>
      <c r="Z79" s="2067"/>
      <c r="AA79" s="2067"/>
    </row>
    <row r="80" spans="1:28">
      <c r="A80" s="2371"/>
      <c r="B80" s="2380"/>
      <c r="C80" s="2463"/>
      <c r="D80" s="2463"/>
      <c r="E80" s="1331" t="s">
        <v>4299</v>
      </c>
      <c r="F80" s="1331">
        <v>1.7000000000000001E-2</v>
      </c>
      <c r="G80" s="2371"/>
      <c r="H80" s="1422">
        <v>1600</v>
      </c>
      <c r="I80" s="1331">
        <f>I76*5</f>
        <v>15</v>
      </c>
      <c r="J80" s="1422">
        <v>-50</v>
      </c>
      <c r="K80" s="1422">
        <v>70</v>
      </c>
      <c r="L80" s="1422" t="s">
        <v>4285</v>
      </c>
      <c r="M80" s="1430">
        <v>25</v>
      </c>
      <c r="N80" s="2463"/>
      <c r="O80" s="1422" t="s">
        <v>4287</v>
      </c>
      <c r="P80" s="1331">
        <v>3656</v>
      </c>
      <c r="Q80" s="1468">
        <v>3750</v>
      </c>
      <c r="R80" s="2066"/>
      <c r="S80" s="2066"/>
      <c r="T80" s="2066"/>
      <c r="U80" s="2068"/>
      <c r="V80" s="2069"/>
      <c r="W80" s="2066"/>
      <c r="X80" s="2066"/>
      <c r="Y80" s="2067"/>
      <c r="Z80" s="2067"/>
      <c r="AA80" s="2067"/>
    </row>
    <row r="81" spans="1:27">
      <c r="A81" s="2371"/>
      <c r="B81" s="2380"/>
      <c r="C81" s="2463"/>
      <c r="D81" s="2463"/>
      <c r="E81" s="1331" t="s">
        <v>4300</v>
      </c>
      <c r="F81" s="1331">
        <v>2.1000000000000001E-2</v>
      </c>
      <c r="G81" s="2371"/>
      <c r="H81" s="1422">
        <v>1600</v>
      </c>
      <c r="I81" s="1470">
        <f>I76*6</f>
        <v>18</v>
      </c>
      <c r="J81" s="1281">
        <v>-50</v>
      </c>
      <c r="K81" s="1281">
        <v>70</v>
      </c>
      <c r="L81" s="1422" t="s">
        <v>4285</v>
      </c>
      <c r="M81" s="1430">
        <v>25</v>
      </c>
      <c r="N81" s="2463"/>
      <c r="O81" s="1422" t="s">
        <v>4287</v>
      </c>
      <c r="P81" s="1331">
        <v>4387</v>
      </c>
      <c r="Q81" s="1468">
        <v>4500</v>
      </c>
      <c r="R81" s="2066"/>
      <c r="S81" s="2066"/>
      <c r="T81" s="2066"/>
      <c r="U81" s="2068"/>
      <c r="V81" s="2069"/>
      <c r="W81" s="2066"/>
      <c r="X81" s="2066"/>
      <c r="Y81" s="2067"/>
      <c r="Z81" s="2067"/>
      <c r="AA81" s="2067"/>
    </row>
    <row r="82" spans="1:27" ht="15" customHeight="1">
      <c r="A82" s="2505" t="s">
        <v>4301</v>
      </c>
      <c r="B82" s="2375"/>
      <c r="C82" s="2507" t="s">
        <v>4281</v>
      </c>
      <c r="D82" s="2507" t="s">
        <v>4282</v>
      </c>
      <c r="E82" s="1464" t="s">
        <v>4302</v>
      </c>
      <c r="F82" s="1464">
        <v>3.0000000000000001E-3</v>
      </c>
      <c r="G82" s="2507" t="s">
        <v>4284</v>
      </c>
      <c r="H82" s="1465">
        <v>1600</v>
      </c>
      <c r="I82" s="1464">
        <v>3.9</v>
      </c>
      <c r="J82" s="1465">
        <v>-50</v>
      </c>
      <c r="K82" s="1465">
        <v>70</v>
      </c>
      <c r="L82" s="1464" t="s">
        <v>4285</v>
      </c>
      <c r="M82" s="1466">
        <v>25</v>
      </c>
      <c r="N82" s="2507" t="s">
        <v>4286</v>
      </c>
      <c r="O82" s="1465" t="s">
        <v>4287</v>
      </c>
      <c r="P82" s="1464">
        <v>744</v>
      </c>
      <c r="Q82" s="1467">
        <v>763</v>
      </c>
      <c r="R82" s="2071"/>
      <c r="S82" s="2066"/>
      <c r="T82" s="2066"/>
      <c r="U82" s="2068"/>
      <c r="V82" s="2069"/>
      <c r="W82" s="2066"/>
      <c r="X82" s="2066"/>
      <c r="Y82" s="2067"/>
      <c r="Z82" s="2067"/>
      <c r="AA82" s="2067"/>
    </row>
    <row r="83" spans="1:27">
      <c r="A83" s="2505"/>
      <c r="B83" s="2375"/>
      <c r="C83" s="2507"/>
      <c r="D83" s="2507"/>
      <c r="E83" s="1331" t="s">
        <v>4303</v>
      </c>
      <c r="F83" s="1331">
        <v>7.0000000000000001E-3</v>
      </c>
      <c r="G83" s="2507"/>
      <c r="H83" s="1422">
        <v>1600</v>
      </c>
      <c r="I83" s="1331">
        <f>I82*2</f>
        <v>7.8</v>
      </c>
      <c r="J83" s="1422">
        <v>-50</v>
      </c>
      <c r="K83" s="1422">
        <v>70</v>
      </c>
      <c r="L83" s="1422" t="s">
        <v>4285</v>
      </c>
      <c r="M83" s="1430">
        <v>25</v>
      </c>
      <c r="N83" s="2507"/>
      <c r="O83" s="1422" t="s">
        <v>4287</v>
      </c>
      <c r="P83" s="1331">
        <v>1488</v>
      </c>
      <c r="Q83" s="1468">
        <v>1526</v>
      </c>
      <c r="R83" s="2071"/>
      <c r="S83" s="2066"/>
      <c r="T83" s="2066"/>
      <c r="U83" s="2068"/>
      <c r="V83" s="2069"/>
      <c r="W83" s="2066"/>
      <c r="X83" s="2066"/>
      <c r="Y83" s="2067"/>
      <c r="Z83" s="2067"/>
      <c r="AA83" s="2067"/>
    </row>
    <row r="84" spans="1:27">
      <c r="A84" s="2505"/>
      <c r="B84" s="2375"/>
      <c r="C84" s="2507"/>
      <c r="D84" s="2507"/>
      <c r="E84" s="1422" t="s">
        <v>8518</v>
      </c>
      <c r="F84" s="1422">
        <v>0.01</v>
      </c>
      <c r="G84" s="2507"/>
      <c r="H84" s="1422">
        <v>1600</v>
      </c>
      <c r="I84" s="1422">
        <f>I82*3</f>
        <v>11.7</v>
      </c>
      <c r="J84" s="1422">
        <v>-50</v>
      </c>
      <c r="K84" s="1422">
        <v>70</v>
      </c>
      <c r="L84" s="1422" t="s">
        <v>4285</v>
      </c>
      <c r="M84" s="1430">
        <v>25</v>
      </c>
      <c r="N84" s="2507"/>
      <c r="O84" s="1422" t="s">
        <v>4287</v>
      </c>
      <c r="P84" s="1422">
        <v>2232</v>
      </c>
      <c r="Q84" s="1468">
        <v>2289</v>
      </c>
      <c r="R84" s="2071"/>
      <c r="S84" s="2066"/>
      <c r="T84" s="2066"/>
      <c r="U84" s="2068"/>
      <c r="V84" s="2069"/>
      <c r="W84" s="2066"/>
      <c r="X84" s="2066"/>
      <c r="Y84" s="2067"/>
      <c r="Z84" s="2067"/>
      <c r="AA84" s="2067"/>
    </row>
    <row r="85" spans="1:27">
      <c r="A85" s="2505"/>
      <c r="B85" s="2375"/>
      <c r="C85" s="2507"/>
      <c r="D85" s="2507"/>
      <c r="E85" s="1422" t="s">
        <v>8519</v>
      </c>
      <c r="F85" s="1422">
        <v>1.4E-2</v>
      </c>
      <c r="G85" s="2507"/>
      <c r="H85" s="1422">
        <v>1600</v>
      </c>
      <c r="I85" s="1422">
        <f>I82*4</f>
        <v>15.6</v>
      </c>
      <c r="J85" s="1422">
        <v>-50</v>
      </c>
      <c r="K85" s="1422">
        <v>70</v>
      </c>
      <c r="L85" s="1422" t="s">
        <v>4285</v>
      </c>
      <c r="M85" s="1430">
        <v>25</v>
      </c>
      <c r="N85" s="2507"/>
      <c r="O85" s="1422" t="s">
        <v>4287</v>
      </c>
      <c r="P85" s="1422">
        <v>2976</v>
      </c>
      <c r="Q85" s="1468">
        <v>3052</v>
      </c>
      <c r="R85" s="2071"/>
      <c r="S85" s="2066"/>
      <c r="T85" s="2066"/>
      <c r="U85" s="2068"/>
      <c r="V85" s="2069"/>
      <c r="W85" s="2066"/>
      <c r="X85" s="2066"/>
      <c r="Y85" s="2067"/>
      <c r="Z85" s="2067"/>
      <c r="AA85" s="2067"/>
    </row>
    <row r="86" spans="1:27">
      <c r="A86" s="2505"/>
      <c r="B86" s="2375"/>
      <c r="C86" s="2507"/>
      <c r="D86" s="2507"/>
      <c r="E86" s="1422" t="s">
        <v>8520</v>
      </c>
      <c r="F86" s="1422">
        <v>1.7000000000000001E-2</v>
      </c>
      <c r="G86" s="2507"/>
      <c r="H86" s="1422">
        <v>1600</v>
      </c>
      <c r="I86" s="1422">
        <f>I82*5</f>
        <v>19.5</v>
      </c>
      <c r="J86" s="1422">
        <v>-50</v>
      </c>
      <c r="K86" s="1422">
        <v>70</v>
      </c>
      <c r="L86" s="1422" t="s">
        <v>4285</v>
      </c>
      <c r="M86" s="1430">
        <v>25</v>
      </c>
      <c r="N86" s="2507"/>
      <c r="O86" s="1422" t="s">
        <v>4287</v>
      </c>
      <c r="P86" s="1422">
        <v>3719</v>
      </c>
      <c r="Q86" s="1468">
        <v>3815</v>
      </c>
      <c r="R86" s="2071"/>
      <c r="S86" s="2066"/>
      <c r="T86" s="2066"/>
      <c r="U86" s="2068"/>
      <c r="V86" s="2069"/>
      <c r="W86" s="2066"/>
      <c r="X86" s="2066"/>
      <c r="Y86" s="2067"/>
      <c r="Z86" s="2067"/>
      <c r="AA86" s="2067"/>
    </row>
    <row r="87" spans="1:27">
      <c r="A87" s="2505"/>
      <c r="B87" s="2375"/>
      <c r="C87" s="2507"/>
      <c r="D87" s="2507"/>
      <c r="E87" s="1422" t="s">
        <v>8521</v>
      </c>
      <c r="F87" s="1422">
        <v>2.1000000000000001E-2</v>
      </c>
      <c r="G87" s="2507"/>
      <c r="H87" s="1422">
        <v>1600</v>
      </c>
      <c r="I87" s="1422">
        <f>I82*6</f>
        <v>23.4</v>
      </c>
      <c r="J87" s="1422">
        <v>-50</v>
      </c>
      <c r="K87" s="1422">
        <v>70</v>
      </c>
      <c r="L87" s="1422" t="s">
        <v>4285</v>
      </c>
      <c r="M87" s="1430">
        <v>25</v>
      </c>
      <c r="N87" s="2507"/>
      <c r="O87" s="1422" t="s">
        <v>4287</v>
      </c>
      <c r="P87" s="1422">
        <v>4463</v>
      </c>
      <c r="Q87" s="1468">
        <v>4578</v>
      </c>
      <c r="R87" s="2071"/>
      <c r="S87" s="2066"/>
      <c r="T87" s="2066"/>
      <c r="U87" s="2068"/>
      <c r="V87" s="2069"/>
      <c r="W87" s="2066"/>
      <c r="X87" s="2066"/>
      <c r="Y87" s="2067"/>
      <c r="Z87" s="2067"/>
      <c r="AA87" s="2067"/>
    </row>
    <row r="88" spans="1:27" ht="15" customHeight="1">
      <c r="A88" s="2371" t="s">
        <v>4301</v>
      </c>
      <c r="B88" s="2380"/>
      <c r="C88" s="2463" t="s">
        <v>4281</v>
      </c>
      <c r="D88" s="2463" t="s">
        <v>4291</v>
      </c>
      <c r="E88" s="1464" t="s">
        <v>4302</v>
      </c>
      <c r="F88" s="1422">
        <v>3.0000000000000001E-3</v>
      </c>
      <c r="G88" s="2463" t="s">
        <v>4284</v>
      </c>
      <c r="H88" s="1422">
        <v>1600</v>
      </c>
      <c r="I88" s="1422">
        <v>3.9</v>
      </c>
      <c r="J88" s="1422">
        <v>-50</v>
      </c>
      <c r="K88" s="1422">
        <v>70</v>
      </c>
      <c r="L88" s="1331" t="s">
        <v>4285</v>
      </c>
      <c r="M88" s="1430">
        <v>25</v>
      </c>
      <c r="N88" s="2463" t="s">
        <v>4286</v>
      </c>
      <c r="O88" s="1422" t="s">
        <v>4287</v>
      </c>
      <c r="P88" s="1422">
        <v>768</v>
      </c>
      <c r="Q88" s="1468">
        <v>788</v>
      </c>
      <c r="R88" s="2071"/>
      <c r="S88" s="2066"/>
      <c r="T88" s="2066"/>
      <c r="U88" s="2068"/>
      <c r="V88" s="2069"/>
      <c r="W88" s="2066"/>
      <c r="X88" s="2066"/>
      <c r="Y88" s="2067"/>
      <c r="Z88" s="2067"/>
      <c r="AA88" s="2067"/>
    </row>
    <row r="89" spans="1:27">
      <c r="A89" s="2371"/>
      <c r="B89" s="2380"/>
      <c r="C89" s="2463"/>
      <c r="D89" s="2463"/>
      <c r="E89" s="1331" t="s">
        <v>4303</v>
      </c>
      <c r="F89" s="1422">
        <v>7.0000000000000001E-3</v>
      </c>
      <c r="G89" s="2463"/>
      <c r="H89" s="1422">
        <v>1600</v>
      </c>
      <c r="I89" s="1422">
        <f>I88*2</f>
        <v>7.8</v>
      </c>
      <c r="J89" s="1422">
        <v>-50</v>
      </c>
      <c r="K89" s="1422">
        <v>70</v>
      </c>
      <c r="L89" s="1422" t="s">
        <v>4285</v>
      </c>
      <c r="M89" s="1430">
        <v>25</v>
      </c>
      <c r="N89" s="2463"/>
      <c r="O89" s="1422" t="s">
        <v>4287</v>
      </c>
      <c r="P89" s="1422">
        <v>1536</v>
      </c>
      <c r="Q89" s="1468">
        <v>1575</v>
      </c>
      <c r="R89" s="2071"/>
      <c r="S89" s="2066"/>
      <c r="T89" s="2066"/>
      <c r="U89" s="2068"/>
      <c r="V89" s="2069"/>
      <c r="W89" s="2066"/>
      <c r="X89" s="2066"/>
      <c r="Y89" s="2067"/>
      <c r="Z89" s="2067"/>
      <c r="AA89" s="2067"/>
    </row>
    <row r="90" spans="1:27">
      <c r="A90" s="2371"/>
      <c r="B90" s="2380"/>
      <c r="C90" s="2463"/>
      <c r="D90" s="2463"/>
      <c r="E90" s="1422" t="s">
        <v>8518</v>
      </c>
      <c r="F90" s="1422">
        <v>0.01</v>
      </c>
      <c r="G90" s="2463"/>
      <c r="H90" s="1422">
        <v>1600</v>
      </c>
      <c r="I90" s="1422">
        <f>I88*3</f>
        <v>11.7</v>
      </c>
      <c r="J90" s="1422">
        <v>-50</v>
      </c>
      <c r="K90" s="1422">
        <v>70</v>
      </c>
      <c r="L90" s="1422" t="s">
        <v>4285</v>
      </c>
      <c r="M90" s="1430">
        <v>25</v>
      </c>
      <c r="N90" s="2463"/>
      <c r="O90" s="1422" t="s">
        <v>4287</v>
      </c>
      <c r="P90" s="1422">
        <v>2303</v>
      </c>
      <c r="Q90" s="1468">
        <v>2362</v>
      </c>
      <c r="R90" s="2071"/>
      <c r="S90" s="2066"/>
      <c r="T90" s="2066"/>
      <c r="U90" s="2068"/>
      <c r="V90" s="2069"/>
      <c r="W90" s="2066"/>
      <c r="X90" s="2066"/>
      <c r="Y90" s="2067"/>
      <c r="Z90" s="2067"/>
      <c r="AA90" s="2067"/>
    </row>
    <row r="91" spans="1:27">
      <c r="A91" s="2371"/>
      <c r="B91" s="2380"/>
      <c r="C91" s="2463"/>
      <c r="D91" s="2463"/>
      <c r="E91" s="1422" t="s">
        <v>8519</v>
      </c>
      <c r="F91" s="1422">
        <v>1.4E-2</v>
      </c>
      <c r="G91" s="2463"/>
      <c r="H91" s="1422">
        <v>1600</v>
      </c>
      <c r="I91" s="1422">
        <f>I88*4</f>
        <v>15.6</v>
      </c>
      <c r="J91" s="1422">
        <v>-50</v>
      </c>
      <c r="K91" s="1422">
        <v>70</v>
      </c>
      <c r="L91" s="1422" t="s">
        <v>4285</v>
      </c>
      <c r="M91" s="1430">
        <v>25</v>
      </c>
      <c r="N91" s="2463"/>
      <c r="O91" s="1422" t="s">
        <v>4287</v>
      </c>
      <c r="P91" s="1422">
        <v>3071</v>
      </c>
      <c r="Q91" s="1468">
        <v>3149</v>
      </c>
      <c r="R91" s="2071"/>
      <c r="S91" s="2066"/>
      <c r="T91" s="2066"/>
      <c r="U91" s="2068"/>
      <c r="V91" s="2069"/>
      <c r="W91" s="2066"/>
      <c r="X91" s="2066"/>
      <c r="Y91" s="2067"/>
      <c r="Z91" s="2067"/>
      <c r="AA91" s="2067"/>
    </row>
    <row r="92" spans="1:27">
      <c r="A92" s="2371"/>
      <c r="B92" s="2380"/>
      <c r="C92" s="2463"/>
      <c r="D92" s="2463"/>
      <c r="E92" s="1422" t="s">
        <v>8520</v>
      </c>
      <c r="F92" s="1422">
        <v>1.7000000000000001E-2</v>
      </c>
      <c r="G92" s="2463"/>
      <c r="H92" s="1422">
        <v>1600</v>
      </c>
      <c r="I92" s="1422">
        <f>I88*5</f>
        <v>19.5</v>
      </c>
      <c r="J92" s="1422">
        <v>-50</v>
      </c>
      <c r="K92" s="1422">
        <v>70</v>
      </c>
      <c r="L92" s="1422" t="s">
        <v>4285</v>
      </c>
      <c r="M92" s="1430">
        <v>25</v>
      </c>
      <c r="N92" s="2463"/>
      <c r="O92" s="1422" t="s">
        <v>4287</v>
      </c>
      <c r="P92" s="1422">
        <v>3838</v>
      </c>
      <c r="Q92" s="1468">
        <v>3937</v>
      </c>
      <c r="R92" s="2071"/>
      <c r="S92" s="2066"/>
      <c r="T92" s="2066"/>
      <c r="U92" s="2068"/>
      <c r="V92" s="2069"/>
      <c r="W92" s="2066"/>
      <c r="X92" s="2066"/>
      <c r="Y92" s="2067"/>
      <c r="Z92" s="2067"/>
      <c r="AA92" s="2067"/>
    </row>
    <row r="93" spans="1:27">
      <c r="A93" s="2371"/>
      <c r="B93" s="2380"/>
      <c r="C93" s="2463"/>
      <c r="D93" s="2463"/>
      <c r="E93" s="1422" t="s">
        <v>8521</v>
      </c>
      <c r="F93" s="1422">
        <v>2.1000000000000001E-2</v>
      </c>
      <c r="G93" s="2463"/>
      <c r="H93" s="1422">
        <v>1600</v>
      </c>
      <c r="I93" s="1422">
        <f>I88*6</f>
        <v>23.4</v>
      </c>
      <c r="J93" s="1422">
        <v>-50</v>
      </c>
      <c r="K93" s="1422">
        <v>70</v>
      </c>
      <c r="L93" s="1422" t="s">
        <v>4285</v>
      </c>
      <c r="M93" s="1430">
        <v>25</v>
      </c>
      <c r="N93" s="2463"/>
      <c r="O93" s="1422" t="s">
        <v>4287</v>
      </c>
      <c r="P93" s="1422">
        <v>4606</v>
      </c>
      <c r="Q93" s="1468">
        <v>4724</v>
      </c>
      <c r="R93" s="2071"/>
      <c r="S93" s="2066"/>
      <c r="T93" s="2066"/>
      <c r="U93" s="2068"/>
      <c r="V93" s="2069"/>
      <c r="W93" s="2066"/>
      <c r="X93" s="2066"/>
      <c r="Y93" s="2067"/>
      <c r="Z93" s="2067"/>
      <c r="AA93" s="2067"/>
    </row>
    <row r="94" spans="1:27" ht="15" customHeight="1">
      <c r="A94" s="2371" t="s">
        <v>4301</v>
      </c>
      <c r="B94" s="2380"/>
      <c r="C94" s="2463" t="s">
        <v>4281</v>
      </c>
      <c r="D94" s="2517" t="s">
        <v>4292</v>
      </c>
      <c r="E94" s="1464" t="s">
        <v>4302</v>
      </c>
      <c r="F94" s="1422">
        <v>3.0000000000000001E-3</v>
      </c>
      <c r="G94" s="2463" t="s">
        <v>4284</v>
      </c>
      <c r="H94" s="1422">
        <v>1600</v>
      </c>
      <c r="I94" s="1422">
        <v>3.9</v>
      </c>
      <c r="J94" s="1422">
        <v>-50</v>
      </c>
      <c r="K94" s="1422">
        <v>70</v>
      </c>
      <c r="L94" s="1331" t="s">
        <v>4285</v>
      </c>
      <c r="M94" s="1430">
        <v>25</v>
      </c>
      <c r="N94" s="2463" t="s">
        <v>4286</v>
      </c>
      <c r="O94" s="1422" t="s">
        <v>4287</v>
      </c>
      <c r="P94" s="1469">
        <v>856</v>
      </c>
      <c r="Q94" s="1468">
        <v>878</v>
      </c>
      <c r="R94" s="2071"/>
      <c r="S94" s="2066"/>
      <c r="T94" s="2066"/>
      <c r="U94" s="2068"/>
      <c r="V94" s="2069"/>
      <c r="W94" s="2066"/>
      <c r="X94" s="2066"/>
      <c r="Y94" s="2067"/>
      <c r="Z94" s="2067"/>
      <c r="AA94" s="2067"/>
    </row>
    <row r="95" spans="1:27">
      <c r="A95" s="2371"/>
      <c r="B95" s="2380"/>
      <c r="C95" s="2463"/>
      <c r="D95" s="2463"/>
      <c r="E95" s="1331" t="s">
        <v>4303</v>
      </c>
      <c r="F95" s="1422">
        <v>7.0000000000000001E-3</v>
      </c>
      <c r="G95" s="2463"/>
      <c r="H95" s="1422">
        <v>1600</v>
      </c>
      <c r="I95" s="1422">
        <f>I94*2</f>
        <v>7.8</v>
      </c>
      <c r="J95" s="1422">
        <v>-50</v>
      </c>
      <c r="K95" s="1422">
        <v>70</v>
      </c>
      <c r="L95" s="1422" t="s">
        <v>4285</v>
      </c>
      <c r="M95" s="1430">
        <v>25</v>
      </c>
      <c r="N95" s="2463"/>
      <c r="O95" s="1422" t="s">
        <v>4287</v>
      </c>
      <c r="P95" s="1469">
        <v>1711</v>
      </c>
      <c r="Q95" s="1468">
        <v>1755</v>
      </c>
      <c r="R95" s="2071"/>
      <c r="S95" s="2066"/>
      <c r="T95" s="2066"/>
      <c r="U95" s="2068"/>
      <c r="V95" s="2069"/>
      <c r="W95" s="2066"/>
      <c r="X95" s="2066"/>
      <c r="Y95" s="2067"/>
      <c r="Z95" s="2067"/>
      <c r="AA95" s="2067"/>
    </row>
    <row r="96" spans="1:27">
      <c r="A96" s="2371"/>
      <c r="B96" s="2380"/>
      <c r="C96" s="2463"/>
      <c r="D96" s="2463"/>
      <c r="E96" s="1422" t="s">
        <v>8518</v>
      </c>
      <c r="F96" s="1422">
        <v>0.01</v>
      </c>
      <c r="G96" s="2463"/>
      <c r="H96" s="1422">
        <v>1600</v>
      </c>
      <c r="I96" s="1422">
        <f>I94*3</f>
        <v>11.7</v>
      </c>
      <c r="J96" s="1422">
        <v>-50</v>
      </c>
      <c r="K96" s="1422">
        <v>70</v>
      </c>
      <c r="L96" s="1422" t="s">
        <v>4285</v>
      </c>
      <c r="M96" s="1430">
        <v>25</v>
      </c>
      <c r="N96" s="2463"/>
      <c r="O96" s="1422" t="s">
        <v>4287</v>
      </c>
      <c r="P96" s="1469">
        <v>2567</v>
      </c>
      <c r="Q96" s="1468">
        <v>2632</v>
      </c>
      <c r="R96" s="2071"/>
      <c r="S96" s="2066"/>
      <c r="T96" s="2066"/>
      <c r="U96" s="2068"/>
      <c r="V96" s="2069"/>
      <c r="W96" s="2066"/>
      <c r="X96" s="2066"/>
      <c r="Y96" s="2067"/>
      <c r="Z96" s="2067"/>
      <c r="AA96" s="2067"/>
    </row>
    <row r="97" spans="1:27">
      <c r="A97" s="2371"/>
      <c r="B97" s="2380"/>
      <c r="C97" s="2463"/>
      <c r="D97" s="2463"/>
      <c r="E97" s="1422" t="s">
        <v>8519</v>
      </c>
      <c r="F97" s="1422">
        <v>1.4E-2</v>
      </c>
      <c r="G97" s="2463"/>
      <c r="H97" s="1422">
        <v>1600</v>
      </c>
      <c r="I97" s="1422">
        <f>I94*4</f>
        <v>15.6</v>
      </c>
      <c r="J97" s="1422">
        <v>-50</v>
      </c>
      <c r="K97" s="1422">
        <v>70</v>
      </c>
      <c r="L97" s="1422" t="s">
        <v>4285</v>
      </c>
      <c r="M97" s="1430">
        <v>25</v>
      </c>
      <c r="N97" s="2463"/>
      <c r="O97" s="1422" t="s">
        <v>4287</v>
      </c>
      <c r="P97" s="1469">
        <v>3422</v>
      </c>
      <c r="Q97" s="1468">
        <v>3510</v>
      </c>
      <c r="R97" s="2071"/>
      <c r="S97" s="2066"/>
      <c r="T97" s="2066"/>
      <c r="U97" s="2068"/>
      <c r="V97" s="2069"/>
      <c r="W97" s="2066"/>
      <c r="X97" s="2066"/>
      <c r="Y97" s="2067"/>
      <c r="Z97" s="2067"/>
      <c r="AA97" s="2067"/>
    </row>
    <row r="98" spans="1:27">
      <c r="A98" s="2371"/>
      <c r="B98" s="2380"/>
      <c r="C98" s="2463"/>
      <c r="D98" s="2463"/>
      <c r="E98" s="1422" t="s">
        <v>8520</v>
      </c>
      <c r="F98" s="1422">
        <v>1.7000000000000001E-2</v>
      </c>
      <c r="G98" s="2463"/>
      <c r="H98" s="1422">
        <v>1600</v>
      </c>
      <c r="I98" s="1422">
        <f>I94*5</f>
        <v>19.5</v>
      </c>
      <c r="J98" s="1422">
        <v>-50</v>
      </c>
      <c r="K98" s="1422">
        <v>70</v>
      </c>
      <c r="L98" s="1422" t="s">
        <v>4285</v>
      </c>
      <c r="M98" s="1430">
        <v>25</v>
      </c>
      <c r="N98" s="2463"/>
      <c r="O98" s="1422" t="s">
        <v>4287</v>
      </c>
      <c r="P98" s="1469">
        <v>4277</v>
      </c>
      <c r="Q98" s="1468">
        <v>4387</v>
      </c>
      <c r="R98" s="2071"/>
      <c r="S98" s="2066"/>
      <c r="T98" s="2066"/>
      <c r="U98" s="2068"/>
      <c r="V98" s="2069"/>
      <c r="W98" s="2066"/>
      <c r="X98" s="2066"/>
      <c r="Y98" s="2067"/>
      <c r="Z98" s="2067"/>
      <c r="AA98" s="2067"/>
    </row>
    <row r="99" spans="1:27">
      <c r="A99" s="2371"/>
      <c r="B99" s="2380"/>
      <c r="C99" s="2463"/>
      <c r="D99" s="2517"/>
      <c r="E99" s="1422" t="s">
        <v>8521</v>
      </c>
      <c r="F99" s="1422">
        <v>2.1000000000000001E-2</v>
      </c>
      <c r="G99" s="2463"/>
      <c r="H99" s="1471">
        <v>1600</v>
      </c>
      <c r="I99" s="1470">
        <f>I94*6</f>
        <v>23.4</v>
      </c>
      <c r="J99" s="1281">
        <v>-50</v>
      </c>
      <c r="K99" s="1281">
        <v>70</v>
      </c>
      <c r="L99" s="1471" t="s">
        <v>4285</v>
      </c>
      <c r="M99" s="1472">
        <v>25</v>
      </c>
      <c r="N99" s="2463"/>
      <c r="O99" s="1471" t="s">
        <v>4287</v>
      </c>
      <c r="P99" s="1473">
        <v>5133</v>
      </c>
      <c r="Q99" s="1474">
        <v>5264</v>
      </c>
      <c r="R99" s="2071"/>
      <c r="S99" s="2066"/>
      <c r="T99" s="2066"/>
      <c r="U99" s="2068"/>
      <c r="V99" s="2069"/>
      <c r="W99" s="2066"/>
      <c r="X99" s="2066"/>
      <c r="Y99" s="2067"/>
      <c r="Z99" s="2067"/>
      <c r="AA99" s="2067"/>
    </row>
    <row r="100" spans="1:27" ht="15" customHeight="1">
      <c r="A100" s="2505" t="s">
        <v>4301</v>
      </c>
      <c r="B100" s="2375"/>
      <c r="C100" s="2507" t="s">
        <v>4293</v>
      </c>
      <c r="D100" s="2507" t="s">
        <v>4282</v>
      </c>
      <c r="E100" s="1464" t="s">
        <v>4302</v>
      </c>
      <c r="F100" s="1464">
        <v>3.0000000000000001E-3</v>
      </c>
      <c r="G100" s="2505" t="s">
        <v>4284</v>
      </c>
      <c r="H100" s="1465">
        <v>1600</v>
      </c>
      <c r="I100" s="1464">
        <v>3.9</v>
      </c>
      <c r="J100" s="1465">
        <v>-50</v>
      </c>
      <c r="K100" s="1465">
        <v>70</v>
      </c>
      <c r="L100" s="1465" t="s">
        <v>4285</v>
      </c>
      <c r="M100" s="1466">
        <v>25</v>
      </c>
      <c r="N100" s="2507" t="s">
        <v>4286</v>
      </c>
      <c r="O100" s="1465" t="s">
        <v>4287</v>
      </c>
      <c r="P100" s="1464">
        <v>853</v>
      </c>
      <c r="Q100" s="1467">
        <v>875</v>
      </c>
      <c r="R100" s="2071"/>
      <c r="S100" s="2066"/>
      <c r="T100" s="2066"/>
      <c r="U100" s="2068"/>
      <c r="V100" s="2069"/>
      <c r="W100" s="2066"/>
      <c r="X100" s="2066"/>
      <c r="Y100" s="2067"/>
      <c r="Z100" s="2067"/>
      <c r="AA100" s="2067"/>
    </row>
    <row r="101" spans="1:27">
      <c r="A101" s="2505"/>
      <c r="B101" s="2375"/>
      <c r="C101" s="2507"/>
      <c r="D101" s="2507"/>
      <c r="E101" s="1331" t="s">
        <v>4303</v>
      </c>
      <c r="F101" s="1422">
        <v>7.0000000000000001E-3</v>
      </c>
      <c r="G101" s="2505"/>
      <c r="H101" s="1422">
        <v>1600</v>
      </c>
      <c r="I101" s="1422">
        <f>I100*2</f>
        <v>7.8</v>
      </c>
      <c r="J101" s="1422">
        <v>-50</v>
      </c>
      <c r="K101" s="1422">
        <v>70</v>
      </c>
      <c r="L101" s="1422" t="s">
        <v>4285</v>
      </c>
      <c r="M101" s="1430">
        <v>25</v>
      </c>
      <c r="N101" s="2507"/>
      <c r="O101" s="1422" t="s">
        <v>4287</v>
      </c>
      <c r="P101" s="1422">
        <v>1705</v>
      </c>
      <c r="Q101" s="1468">
        <v>1749</v>
      </c>
      <c r="R101" s="2071"/>
      <c r="S101" s="2066"/>
      <c r="T101" s="2066"/>
      <c r="U101" s="2068"/>
      <c r="V101" s="2069"/>
      <c r="W101" s="2066"/>
      <c r="X101" s="2066"/>
      <c r="Y101" s="2067"/>
      <c r="Z101" s="2067"/>
      <c r="AA101" s="2067"/>
    </row>
    <row r="102" spans="1:27">
      <c r="A102" s="2505"/>
      <c r="B102" s="2375"/>
      <c r="C102" s="2507"/>
      <c r="D102" s="2507"/>
      <c r="E102" s="1422" t="s">
        <v>8518</v>
      </c>
      <c r="F102" s="1422">
        <v>0.01</v>
      </c>
      <c r="G102" s="2505"/>
      <c r="H102" s="1422">
        <v>1600</v>
      </c>
      <c r="I102" s="1422">
        <f>I100*3</f>
        <v>11.7</v>
      </c>
      <c r="J102" s="1422">
        <v>-50</v>
      </c>
      <c r="K102" s="1422">
        <v>70</v>
      </c>
      <c r="L102" s="1422" t="s">
        <v>4285</v>
      </c>
      <c r="M102" s="1430">
        <v>25</v>
      </c>
      <c r="N102" s="2507"/>
      <c r="O102" s="1422" t="s">
        <v>4287</v>
      </c>
      <c r="P102" s="1422">
        <v>2557</v>
      </c>
      <c r="Q102" s="1468">
        <v>2623</v>
      </c>
      <c r="R102" s="2071"/>
      <c r="S102" s="2066"/>
      <c r="T102" s="2066"/>
      <c r="U102" s="2068"/>
      <c r="V102" s="2069"/>
      <c r="W102" s="2066"/>
      <c r="X102" s="2066"/>
      <c r="Y102" s="2067"/>
      <c r="Z102" s="2067"/>
      <c r="AA102" s="2067"/>
    </row>
    <row r="103" spans="1:27">
      <c r="A103" s="2505"/>
      <c r="B103" s="2375"/>
      <c r="C103" s="2507"/>
      <c r="D103" s="2507"/>
      <c r="E103" s="1422" t="s">
        <v>8519</v>
      </c>
      <c r="F103" s="1422">
        <v>1.4E-2</v>
      </c>
      <c r="G103" s="2505"/>
      <c r="H103" s="1422">
        <v>1600</v>
      </c>
      <c r="I103" s="1422">
        <f>I100*4</f>
        <v>15.6</v>
      </c>
      <c r="J103" s="1422">
        <v>-50</v>
      </c>
      <c r="K103" s="1422">
        <v>70</v>
      </c>
      <c r="L103" s="1422" t="s">
        <v>4285</v>
      </c>
      <c r="M103" s="1430">
        <v>25</v>
      </c>
      <c r="N103" s="2507"/>
      <c r="O103" s="1422" t="s">
        <v>4287</v>
      </c>
      <c r="P103" s="1422">
        <v>3410</v>
      </c>
      <c r="Q103" s="1468">
        <v>3497</v>
      </c>
      <c r="R103" s="2071"/>
      <c r="S103" s="2066"/>
      <c r="T103" s="2066"/>
      <c r="U103" s="2068"/>
      <c r="V103" s="2069"/>
      <c r="W103" s="2066"/>
      <c r="X103" s="2066"/>
      <c r="Y103" s="2067"/>
      <c r="Z103" s="2067"/>
      <c r="AA103" s="2067"/>
    </row>
    <row r="104" spans="1:27">
      <c r="A104" s="2505"/>
      <c r="B104" s="2375"/>
      <c r="C104" s="2507"/>
      <c r="D104" s="2507"/>
      <c r="E104" s="1422" t="s">
        <v>8520</v>
      </c>
      <c r="F104" s="1422">
        <v>1.7000000000000001E-2</v>
      </c>
      <c r="G104" s="2505"/>
      <c r="H104" s="1422">
        <v>1600</v>
      </c>
      <c r="I104" s="1422">
        <f>I100*5</f>
        <v>19.5</v>
      </c>
      <c r="J104" s="1422">
        <v>-50</v>
      </c>
      <c r="K104" s="1422">
        <v>70</v>
      </c>
      <c r="L104" s="1422" t="s">
        <v>4285</v>
      </c>
      <c r="M104" s="1430">
        <v>25</v>
      </c>
      <c r="N104" s="2507"/>
      <c r="O104" s="1422" t="s">
        <v>4287</v>
      </c>
      <c r="P104" s="1422">
        <v>4262</v>
      </c>
      <c r="Q104" s="1468">
        <v>4371</v>
      </c>
      <c r="R104" s="2071"/>
      <c r="S104" s="2066"/>
      <c r="T104" s="2066"/>
      <c r="U104" s="2068"/>
      <c r="V104" s="2069"/>
      <c r="W104" s="2066"/>
      <c r="X104" s="2066"/>
      <c r="Y104" s="2067"/>
      <c r="Z104" s="2067"/>
      <c r="AA104" s="2067"/>
    </row>
    <row r="105" spans="1:27">
      <c r="A105" s="2505"/>
      <c r="B105" s="2375"/>
      <c r="C105" s="2507"/>
      <c r="D105" s="2507"/>
      <c r="E105" s="1422" t="s">
        <v>8521</v>
      </c>
      <c r="F105" s="1422">
        <v>2.1000000000000001E-2</v>
      </c>
      <c r="G105" s="2505"/>
      <c r="H105" s="1422">
        <v>1600</v>
      </c>
      <c r="I105" s="1422">
        <f>I100*6</f>
        <v>23.4</v>
      </c>
      <c r="J105" s="1422">
        <v>-50</v>
      </c>
      <c r="K105" s="1422">
        <v>70</v>
      </c>
      <c r="L105" s="1422" t="s">
        <v>4285</v>
      </c>
      <c r="M105" s="1430">
        <v>25</v>
      </c>
      <c r="N105" s="2507"/>
      <c r="O105" s="1422" t="s">
        <v>4287</v>
      </c>
      <c r="P105" s="1422">
        <v>5114</v>
      </c>
      <c r="Q105" s="1468">
        <v>5245</v>
      </c>
      <c r="R105" s="2071"/>
      <c r="S105" s="2066"/>
      <c r="T105" s="2066"/>
      <c r="U105" s="2068"/>
      <c r="V105" s="2069"/>
      <c r="W105" s="2066"/>
      <c r="X105" s="2066"/>
      <c r="Y105" s="2067"/>
      <c r="Z105" s="2067"/>
      <c r="AA105" s="2067"/>
    </row>
    <row r="106" spans="1:27" ht="15" customHeight="1">
      <c r="A106" s="2516" t="s">
        <v>4301</v>
      </c>
      <c r="B106" s="2380"/>
      <c r="C106" s="2463" t="s">
        <v>4293</v>
      </c>
      <c r="D106" s="2463" t="s">
        <v>4291</v>
      </c>
      <c r="E106" s="1464" t="s">
        <v>4302</v>
      </c>
      <c r="F106" s="1422">
        <v>3.0000000000000001E-3</v>
      </c>
      <c r="G106" s="2371" t="s">
        <v>4284</v>
      </c>
      <c r="H106" s="1422">
        <v>1600</v>
      </c>
      <c r="I106" s="1422">
        <v>3.9</v>
      </c>
      <c r="J106" s="1422">
        <v>-50</v>
      </c>
      <c r="K106" s="1422">
        <v>70</v>
      </c>
      <c r="L106" s="1422" t="s">
        <v>4285</v>
      </c>
      <c r="M106" s="1430">
        <v>25</v>
      </c>
      <c r="N106" s="2463" t="s">
        <v>4286</v>
      </c>
      <c r="O106" s="1422" t="s">
        <v>4287</v>
      </c>
      <c r="P106" s="1422">
        <v>877</v>
      </c>
      <c r="Q106" s="1468">
        <v>899</v>
      </c>
      <c r="R106" s="2071"/>
      <c r="S106" s="2066"/>
      <c r="T106" s="2066"/>
      <c r="U106" s="2068"/>
      <c r="V106" s="2069"/>
      <c r="W106" s="2066"/>
      <c r="X106" s="2066"/>
      <c r="Y106" s="2067"/>
      <c r="Z106" s="2067"/>
      <c r="AA106" s="2067"/>
    </row>
    <row r="107" spans="1:27">
      <c r="A107" s="2516"/>
      <c r="B107" s="2380"/>
      <c r="C107" s="2463"/>
      <c r="D107" s="2463"/>
      <c r="E107" s="1331" t="s">
        <v>4303</v>
      </c>
      <c r="F107" s="1422">
        <v>7.0000000000000001E-3</v>
      </c>
      <c r="G107" s="2371"/>
      <c r="H107" s="1422">
        <v>1600</v>
      </c>
      <c r="I107" s="1422">
        <f>I106*2</f>
        <v>7.8</v>
      </c>
      <c r="J107" s="1422">
        <v>-50</v>
      </c>
      <c r="K107" s="1422">
        <v>70</v>
      </c>
      <c r="L107" s="1422" t="s">
        <v>4285</v>
      </c>
      <c r="M107" s="1430">
        <v>25</v>
      </c>
      <c r="N107" s="2463"/>
      <c r="O107" s="1422" t="s">
        <v>4287</v>
      </c>
      <c r="P107" s="1422">
        <v>1753</v>
      </c>
      <c r="Q107" s="1468">
        <v>1798</v>
      </c>
      <c r="R107" s="2071"/>
      <c r="S107" s="2066"/>
      <c r="T107" s="2066"/>
      <c r="U107" s="2068"/>
      <c r="V107" s="2069"/>
      <c r="W107" s="2066"/>
      <c r="X107" s="2066"/>
      <c r="Y107" s="2067"/>
      <c r="Z107" s="2067"/>
      <c r="AA107" s="2067"/>
    </row>
    <row r="108" spans="1:27">
      <c r="A108" s="2516"/>
      <c r="B108" s="2380"/>
      <c r="C108" s="2463"/>
      <c r="D108" s="2463"/>
      <c r="E108" s="1422" t="s">
        <v>8518</v>
      </c>
      <c r="F108" s="1422">
        <v>0.01</v>
      </c>
      <c r="G108" s="2371"/>
      <c r="H108" s="1422">
        <v>1600</v>
      </c>
      <c r="I108" s="1422">
        <f>I106*3</f>
        <v>11.7</v>
      </c>
      <c r="J108" s="1422">
        <v>-50</v>
      </c>
      <c r="K108" s="1422">
        <v>70</v>
      </c>
      <c r="L108" s="1422" t="s">
        <v>4285</v>
      </c>
      <c r="M108" s="1430">
        <v>25</v>
      </c>
      <c r="N108" s="2463"/>
      <c r="O108" s="1422" t="s">
        <v>4287</v>
      </c>
      <c r="P108" s="1422">
        <v>2629</v>
      </c>
      <c r="Q108" s="1468">
        <v>2696</v>
      </c>
      <c r="R108" s="2071"/>
      <c r="S108" s="2066"/>
      <c r="T108" s="2066"/>
      <c r="U108" s="2068"/>
      <c r="V108" s="2069"/>
      <c r="W108" s="2066"/>
      <c r="X108" s="2066"/>
      <c r="Y108" s="2067"/>
      <c r="Z108" s="2067"/>
      <c r="AA108" s="2067"/>
    </row>
    <row r="109" spans="1:27">
      <c r="A109" s="2516"/>
      <c r="B109" s="2380"/>
      <c r="C109" s="2463"/>
      <c r="D109" s="2463"/>
      <c r="E109" s="1422" t="s">
        <v>8519</v>
      </c>
      <c r="F109" s="1422">
        <v>1.4E-2</v>
      </c>
      <c r="G109" s="2371"/>
      <c r="H109" s="1422">
        <v>1600</v>
      </c>
      <c r="I109" s="1422">
        <f>I106*4</f>
        <v>15.6</v>
      </c>
      <c r="J109" s="1422">
        <v>-50</v>
      </c>
      <c r="K109" s="1422">
        <v>70</v>
      </c>
      <c r="L109" s="1422" t="s">
        <v>4285</v>
      </c>
      <c r="M109" s="1430">
        <v>25</v>
      </c>
      <c r="N109" s="2463"/>
      <c r="O109" s="1422" t="s">
        <v>4287</v>
      </c>
      <c r="P109" s="1422">
        <v>3505</v>
      </c>
      <c r="Q109" s="1468">
        <v>3595</v>
      </c>
      <c r="R109" s="2071"/>
      <c r="S109" s="2066"/>
      <c r="T109" s="2066"/>
      <c r="U109" s="2068"/>
      <c r="V109" s="2069"/>
      <c r="W109" s="2066"/>
      <c r="X109" s="2066"/>
      <c r="Y109" s="2067"/>
      <c r="Z109" s="2067"/>
      <c r="AA109" s="2067"/>
    </row>
    <row r="110" spans="1:27">
      <c r="A110" s="2516"/>
      <c r="B110" s="2380"/>
      <c r="C110" s="2463"/>
      <c r="D110" s="2463"/>
      <c r="E110" s="1422" t="s">
        <v>8520</v>
      </c>
      <c r="F110" s="1422">
        <v>1.7000000000000001E-2</v>
      </c>
      <c r="G110" s="2371"/>
      <c r="H110" s="1422">
        <v>1600</v>
      </c>
      <c r="I110" s="1422">
        <f>I106*5</f>
        <v>19.5</v>
      </c>
      <c r="J110" s="1422">
        <v>-50</v>
      </c>
      <c r="K110" s="1422">
        <v>70</v>
      </c>
      <c r="L110" s="1422" t="s">
        <v>4285</v>
      </c>
      <c r="M110" s="1430">
        <v>25</v>
      </c>
      <c r="N110" s="2463"/>
      <c r="O110" s="1422" t="s">
        <v>4287</v>
      </c>
      <c r="P110" s="1422">
        <v>4381</v>
      </c>
      <c r="Q110" s="1468">
        <v>4493</v>
      </c>
      <c r="R110" s="2071"/>
      <c r="S110" s="2066"/>
      <c r="T110" s="2066"/>
      <c r="U110" s="2068"/>
      <c r="V110" s="2069"/>
      <c r="W110" s="2066"/>
      <c r="X110" s="2066"/>
      <c r="Y110" s="2067"/>
      <c r="Z110" s="2067"/>
      <c r="AA110" s="2067"/>
    </row>
    <row r="111" spans="1:27">
      <c r="A111" s="2516"/>
      <c r="B111" s="2380"/>
      <c r="C111" s="2463"/>
      <c r="D111" s="2463"/>
      <c r="E111" s="1422" t="s">
        <v>8521</v>
      </c>
      <c r="F111" s="1422">
        <v>2.1000000000000001E-2</v>
      </c>
      <c r="G111" s="2371"/>
      <c r="H111" s="1422">
        <v>1600</v>
      </c>
      <c r="I111" s="1422">
        <f>I106*6</f>
        <v>23.4</v>
      </c>
      <c r="J111" s="1422">
        <v>-50</v>
      </c>
      <c r="K111" s="1422">
        <v>70</v>
      </c>
      <c r="L111" s="1422" t="s">
        <v>4285</v>
      </c>
      <c r="M111" s="1430">
        <v>25</v>
      </c>
      <c r="N111" s="2463"/>
      <c r="O111" s="1422" t="s">
        <v>4287</v>
      </c>
      <c r="P111" s="1422">
        <v>5257</v>
      </c>
      <c r="Q111" s="1468">
        <v>5392</v>
      </c>
      <c r="R111" s="2071"/>
      <c r="S111" s="2066"/>
      <c r="T111" s="2066"/>
      <c r="U111" s="2068"/>
      <c r="V111" s="2069"/>
      <c r="W111" s="2066"/>
      <c r="X111" s="2066"/>
      <c r="Y111" s="2067"/>
      <c r="Z111" s="2067"/>
      <c r="AA111" s="2067"/>
    </row>
    <row r="112" spans="1:27" ht="15" customHeight="1">
      <c r="A112" s="2371" t="s">
        <v>4301</v>
      </c>
      <c r="B112" s="2380"/>
      <c r="C112" s="2463" t="s">
        <v>4293</v>
      </c>
      <c r="D112" s="2463" t="s">
        <v>4292</v>
      </c>
      <c r="E112" s="1464" t="s">
        <v>4302</v>
      </c>
      <c r="F112" s="1464">
        <v>3.0000000000000001E-3</v>
      </c>
      <c r="G112" s="2371" t="s">
        <v>4284</v>
      </c>
      <c r="H112" s="1422">
        <v>1600</v>
      </c>
      <c r="I112" s="1422">
        <v>3.9</v>
      </c>
      <c r="J112" s="1422">
        <v>-50</v>
      </c>
      <c r="K112" s="1422">
        <v>70</v>
      </c>
      <c r="L112" s="1422" t="s">
        <v>4285</v>
      </c>
      <c r="M112" s="1430">
        <v>25</v>
      </c>
      <c r="N112" s="2463" t="s">
        <v>4286</v>
      </c>
      <c r="O112" s="1422" t="s">
        <v>4287</v>
      </c>
      <c r="P112" s="1422">
        <v>981</v>
      </c>
      <c r="Q112" s="1468">
        <v>1006</v>
      </c>
      <c r="R112" s="2071"/>
      <c r="S112" s="2066"/>
      <c r="T112" s="2066"/>
      <c r="U112" s="2068"/>
      <c r="V112" s="2069"/>
      <c r="W112" s="2066"/>
      <c r="X112" s="2066"/>
      <c r="Y112" s="2067"/>
      <c r="Z112" s="2067"/>
      <c r="AA112" s="2067"/>
    </row>
    <row r="113" spans="1:27">
      <c r="A113" s="2371"/>
      <c r="B113" s="2380"/>
      <c r="C113" s="2463"/>
      <c r="D113" s="2463"/>
      <c r="E113" s="1331" t="s">
        <v>4303</v>
      </c>
      <c r="F113" s="1422">
        <v>7.0000000000000001E-3</v>
      </c>
      <c r="G113" s="2371"/>
      <c r="H113" s="1422">
        <v>1600</v>
      </c>
      <c r="I113" s="1422">
        <f>I112*2</f>
        <v>7.8</v>
      </c>
      <c r="J113" s="1422">
        <v>-50</v>
      </c>
      <c r="K113" s="1422">
        <v>70</v>
      </c>
      <c r="L113" s="1422" t="s">
        <v>4285</v>
      </c>
      <c r="M113" s="1430">
        <v>25</v>
      </c>
      <c r="N113" s="2463"/>
      <c r="O113" s="1422" t="s">
        <v>4287</v>
      </c>
      <c r="P113" s="1422">
        <v>1961</v>
      </c>
      <c r="Q113" s="1468">
        <v>2011</v>
      </c>
      <c r="R113" s="2071"/>
      <c r="S113" s="2066"/>
      <c r="T113" s="2066"/>
      <c r="U113" s="2068"/>
      <c r="V113" s="2069"/>
      <c r="W113" s="2066"/>
      <c r="X113" s="2066"/>
      <c r="Y113" s="2067"/>
      <c r="Z113" s="2067"/>
      <c r="AA113" s="2067"/>
    </row>
    <row r="114" spans="1:27">
      <c r="A114" s="2371"/>
      <c r="B114" s="2380"/>
      <c r="C114" s="2463"/>
      <c r="D114" s="2463"/>
      <c r="E114" s="1422" t="s">
        <v>8518</v>
      </c>
      <c r="F114" s="1422">
        <v>0.01</v>
      </c>
      <c r="G114" s="2371"/>
      <c r="H114" s="1422">
        <v>1600</v>
      </c>
      <c r="I114" s="1422">
        <f>I112*3</f>
        <v>11.7</v>
      </c>
      <c r="J114" s="1422">
        <v>-50</v>
      </c>
      <c r="K114" s="1422">
        <v>70</v>
      </c>
      <c r="L114" s="1422" t="s">
        <v>4285</v>
      </c>
      <c r="M114" s="1430">
        <v>25</v>
      </c>
      <c r="N114" s="2463"/>
      <c r="O114" s="1422" t="s">
        <v>4287</v>
      </c>
      <c r="P114" s="1422">
        <v>2941</v>
      </c>
      <c r="Q114" s="1468">
        <v>3016</v>
      </c>
      <c r="R114" s="2071"/>
      <c r="S114" s="2066"/>
      <c r="T114" s="2066"/>
      <c r="U114" s="2068"/>
      <c r="V114" s="2069"/>
      <c r="W114" s="2066"/>
      <c r="X114" s="2066"/>
      <c r="Y114" s="2067"/>
      <c r="Z114" s="2067"/>
      <c r="AA114" s="2067"/>
    </row>
    <row r="115" spans="1:27">
      <c r="A115" s="2371"/>
      <c r="B115" s="2380"/>
      <c r="C115" s="2463"/>
      <c r="D115" s="2463"/>
      <c r="E115" s="1422" t="s">
        <v>8519</v>
      </c>
      <c r="F115" s="1422">
        <v>1.4E-2</v>
      </c>
      <c r="G115" s="2371"/>
      <c r="H115" s="1422">
        <v>1600</v>
      </c>
      <c r="I115" s="1422">
        <f>I112*4</f>
        <v>15.6</v>
      </c>
      <c r="J115" s="1422">
        <v>-50</v>
      </c>
      <c r="K115" s="1422">
        <v>70</v>
      </c>
      <c r="L115" s="1422" t="s">
        <v>4285</v>
      </c>
      <c r="M115" s="1430">
        <v>25</v>
      </c>
      <c r="N115" s="2463"/>
      <c r="O115" s="1422" t="s">
        <v>4287</v>
      </c>
      <c r="P115" s="1422">
        <v>3921</v>
      </c>
      <c r="Q115" s="1468">
        <v>4021</v>
      </c>
      <c r="R115" s="2071"/>
      <c r="S115" s="2066"/>
      <c r="T115" s="2066"/>
      <c r="U115" s="2068"/>
      <c r="V115" s="2069"/>
      <c r="W115" s="2066"/>
      <c r="X115" s="2066"/>
      <c r="Y115" s="2067"/>
      <c r="Z115" s="2067"/>
      <c r="AA115" s="2067"/>
    </row>
    <row r="116" spans="1:27">
      <c r="A116" s="2371"/>
      <c r="B116" s="2380"/>
      <c r="C116" s="2463"/>
      <c r="D116" s="2463"/>
      <c r="E116" s="1422" t="s">
        <v>8520</v>
      </c>
      <c r="F116" s="1422">
        <v>1.7000000000000001E-2</v>
      </c>
      <c r="G116" s="2371"/>
      <c r="H116" s="1422">
        <v>1600</v>
      </c>
      <c r="I116" s="1422">
        <f>I112*5</f>
        <v>19.5</v>
      </c>
      <c r="J116" s="1422">
        <v>-50</v>
      </c>
      <c r="K116" s="1422">
        <v>70</v>
      </c>
      <c r="L116" s="1422" t="s">
        <v>4285</v>
      </c>
      <c r="M116" s="1430">
        <v>25</v>
      </c>
      <c r="N116" s="2463"/>
      <c r="O116" s="1422" t="s">
        <v>4287</v>
      </c>
      <c r="P116" s="1422">
        <v>4901</v>
      </c>
      <c r="Q116" s="1468">
        <v>5027</v>
      </c>
      <c r="R116" s="2071"/>
      <c r="S116" s="2066"/>
      <c r="T116" s="2066"/>
      <c r="U116" s="2068"/>
      <c r="V116" s="2069"/>
      <c r="W116" s="2066"/>
      <c r="X116" s="2066"/>
      <c r="Y116" s="2067"/>
      <c r="Z116" s="2067"/>
      <c r="AA116" s="2067"/>
    </row>
    <row r="117" spans="1:27">
      <c r="A117" s="2371"/>
      <c r="B117" s="2380"/>
      <c r="C117" s="2463"/>
      <c r="D117" s="2463"/>
      <c r="E117" s="1422" t="s">
        <v>8521</v>
      </c>
      <c r="F117" s="1422">
        <v>2.1000000000000001E-2</v>
      </c>
      <c r="G117" s="2371"/>
      <c r="H117" s="1422">
        <v>1600</v>
      </c>
      <c r="I117" s="1470">
        <f>I112*6</f>
        <v>23.4</v>
      </c>
      <c r="J117" s="1281">
        <v>-50</v>
      </c>
      <c r="K117" s="1281">
        <v>70</v>
      </c>
      <c r="L117" s="1422" t="s">
        <v>4285</v>
      </c>
      <c r="M117" s="1430">
        <v>25</v>
      </c>
      <c r="N117" s="2463"/>
      <c r="O117" s="1422" t="s">
        <v>4287</v>
      </c>
      <c r="P117" s="1422">
        <v>5881</v>
      </c>
      <c r="Q117" s="1468">
        <v>6032</v>
      </c>
      <c r="R117" s="2071"/>
      <c r="S117" s="2066"/>
      <c r="T117" s="2066"/>
      <c r="U117" s="2068"/>
      <c r="V117" s="2069"/>
      <c r="W117" s="2066"/>
      <c r="X117" s="2066"/>
      <c r="Y117" s="2067"/>
      <c r="Z117" s="2067"/>
      <c r="AA117" s="2067"/>
    </row>
    <row r="118" spans="1:27" ht="15" customHeight="1">
      <c r="A118" s="2515" t="s">
        <v>4304</v>
      </c>
      <c r="B118" s="2512"/>
      <c r="C118" s="2494" t="s">
        <v>4281</v>
      </c>
      <c r="D118" s="2494" t="s">
        <v>4282</v>
      </c>
      <c r="E118" s="1475" t="s">
        <v>4302</v>
      </c>
      <c r="F118" s="1475">
        <v>3.0000000000000001E-3</v>
      </c>
      <c r="G118" s="2494" t="s">
        <v>4284</v>
      </c>
      <c r="H118" s="1476">
        <v>1600</v>
      </c>
      <c r="I118" s="1475">
        <v>6</v>
      </c>
      <c r="J118" s="1476">
        <v>-50</v>
      </c>
      <c r="K118" s="1476">
        <v>70</v>
      </c>
      <c r="L118" s="1475" t="s">
        <v>4285</v>
      </c>
      <c r="M118" s="1477">
        <v>25</v>
      </c>
      <c r="N118" s="2494" t="s">
        <v>4286</v>
      </c>
      <c r="O118" s="1476" t="s">
        <v>4287</v>
      </c>
      <c r="P118" s="1475">
        <v>1101</v>
      </c>
      <c r="Q118" s="1478">
        <v>1129</v>
      </c>
      <c r="R118" s="2071"/>
      <c r="S118" s="2066"/>
      <c r="T118" s="2066"/>
      <c r="U118" s="2068"/>
      <c r="V118" s="2069"/>
      <c r="W118" s="2066"/>
      <c r="X118" s="2066"/>
      <c r="Y118" s="2067"/>
      <c r="Z118" s="2067"/>
      <c r="AA118" s="2067"/>
    </row>
    <row r="119" spans="1:27">
      <c r="A119" s="2515"/>
      <c r="B119" s="2513"/>
      <c r="C119" s="2494"/>
      <c r="D119" s="2494"/>
      <c r="E119" s="1479" t="s">
        <v>4303</v>
      </c>
      <c r="F119" s="1479">
        <v>7.0000000000000001E-3</v>
      </c>
      <c r="G119" s="2494"/>
      <c r="H119" s="1480">
        <v>1600</v>
      </c>
      <c r="I119" s="1479">
        <f>I118*2</f>
        <v>12</v>
      </c>
      <c r="J119" s="1480">
        <v>-50</v>
      </c>
      <c r="K119" s="1480">
        <v>70</v>
      </c>
      <c r="L119" s="1480" t="s">
        <v>4285</v>
      </c>
      <c r="M119" s="1481">
        <v>25</v>
      </c>
      <c r="N119" s="2494"/>
      <c r="O119" s="1480" t="s">
        <v>4287</v>
      </c>
      <c r="P119" s="1479">
        <v>2201</v>
      </c>
      <c r="Q119" s="1366">
        <v>2257</v>
      </c>
      <c r="R119" s="2071"/>
      <c r="S119" s="2066"/>
      <c r="T119" s="2066"/>
      <c r="U119" s="2068"/>
      <c r="V119" s="2069"/>
      <c r="W119" s="2066"/>
      <c r="X119" s="2066"/>
      <c r="Y119" s="2067"/>
      <c r="Z119" s="2067"/>
      <c r="AA119" s="2067"/>
    </row>
    <row r="120" spans="1:27">
      <c r="A120" s="2515"/>
      <c r="B120" s="2513"/>
      <c r="C120" s="2494"/>
      <c r="D120" s="2494"/>
      <c r="E120" s="1480" t="s">
        <v>8518</v>
      </c>
      <c r="F120" s="1480">
        <v>0.01</v>
      </c>
      <c r="G120" s="2494"/>
      <c r="H120" s="1480">
        <v>1600</v>
      </c>
      <c r="I120" s="1480">
        <f>I118*3</f>
        <v>18</v>
      </c>
      <c r="J120" s="1480">
        <v>-50</v>
      </c>
      <c r="K120" s="1480">
        <v>70</v>
      </c>
      <c r="L120" s="1480" t="s">
        <v>4285</v>
      </c>
      <c r="M120" s="1481">
        <v>25</v>
      </c>
      <c r="N120" s="2494"/>
      <c r="O120" s="1480" t="s">
        <v>4287</v>
      </c>
      <c r="P120" s="1480">
        <v>3301</v>
      </c>
      <c r="Q120" s="1366">
        <v>3386</v>
      </c>
      <c r="R120" s="2071"/>
      <c r="S120" s="2066"/>
      <c r="T120" s="2066"/>
      <c r="U120" s="2068"/>
      <c r="V120" s="2069"/>
      <c r="W120" s="2066"/>
      <c r="X120" s="2066"/>
      <c r="Y120" s="2067"/>
      <c r="Z120" s="2067"/>
      <c r="AA120" s="2067"/>
    </row>
    <row r="121" spans="1:27">
      <c r="A121" s="2515"/>
      <c r="B121" s="2513"/>
      <c r="C121" s="2494"/>
      <c r="D121" s="2494"/>
      <c r="E121" s="1480" t="s">
        <v>8519</v>
      </c>
      <c r="F121" s="1480">
        <v>1.4E-2</v>
      </c>
      <c r="G121" s="2494"/>
      <c r="H121" s="1480">
        <v>1600</v>
      </c>
      <c r="I121" s="1480">
        <f>I118*4</f>
        <v>24</v>
      </c>
      <c r="J121" s="1480">
        <v>-50</v>
      </c>
      <c r="K121" s="1480">
        <v>70</v>
      </c>
      <c r="L121" s="1480" t="s">
        <v>4285</v>
      </c>
      <c r="M121" s="1481">
        <v>25</v>
      </c>
      <c r="N121" s="2494"/>
      <c r="O121" s="1480" t="s">
        <v>4287</v>
      </c>
      <c r="P121" s="1480">
        <v>4401</v>
      </c>
      <c r="Q121" s="1366">
        <v>4514</v>
      </c>
      <c r="R121" s="2071"/>
      <c r="S121" s="2066"/>
      <c r="T121" s="2066"/>
      <c r="U121" s="2068"/>
      <c r="V121" s="2069"/>
      <c r="W121" s="2066"/>
      <c r="X121" s="2066"/>
      <c r="Y121" s="2067"/>
      <c r="Z121" s="2067"/>
      <c r="AA121" s="2067"/>
    </row>
    <row r="122" spans="1:27">
      <c r="A122" s="2515"/>
      <c r="B122" s="2513"/>
      <c r="C122" s="2494"/>
      <c r="D122" s="2494"/>
      <c r="E122" s="1480" t="s">
        <v>8520</v>
      </c>
      <c r="F122" s="1480">
        <v>1.7000000000000001E-2</v>
      </c>
      <c r="G122" s="2494"/>
      <c r="H122" s="1480">
        <v>1600</v>
      </c>
      <c r="I122" s="1480">
        <f>I118*5</f>
        <v>30</v>
      </c>
      <c r="J122" s="1480">
        <v>-50</v>
      </c>
      <c r="K122" s="1480">
        <v>70</v>
      </c>
      <c r="L122" s="1480" t="s">
        <v>4285</v>
      </c>
      <c r="M122" s="1481">
        <v>25</v>
      </c>
      <c r="N122" s="2494"/>
      <c r="O122" s="1480" t="s">
        <v>4287</v>
      </c>
      <c r="P122" s="1480">
        <v>5502</v>
      </c>
      <c r="Q122" s="1366">
        <v>5643</v>
      </c>
      <c r="R122" s="2071"/>
      <c r="S122" s="2066"/>
      <c r="T122" s="2066"/>
      <c r="U122" s="2068"/>
      <c r="V122" s="2069"/>
      <c r="W122" s="2066"/>
      <c r="X122" s="2066"/>
      <c r="Y122" s="2067"/>
      <c r="Z122" s="2067"/>
      <c r="AA122" s="2067"/>
    </row>
    <row r="123" spans="1:27">
      <c r="A123" s="2515"/>
      <c r="B123" s="2513"/>
      <c r="C123" s="2494"/>
      <c r="D123" s="2494"/>
      <c r="E123" s="1480" t="s">
        <v>8521</v>
      </c>
      <c r="F123" s="1480">
        <v>2.1000000000000001E-2</v>
      </c>
      <c r="G123" s="2494"/>
      <c r="H123" s="1480">
        <v>1600</v>
      </c>
      <c r="I123" s="1480">
        <f>I118*6</f>
        <v>36</v>
      </c>
      <c r="J123" s="1480">
        <v>-50</v>
      </c>
      <c r="K123" s="1480">
        <v>70</v>
      </c>
      <c r="L123" s="1480" t="s">
        <v>4285</v>
      </c>
      <c r="M123" s="1481">
        <v>25</v>
      </c>
      <c r="N123" s="2494"/>
      <c r="O123" s="1480" t="s">
        <v>4287</v>
      </c>
      <c r="P123" s="1480">
        <v>6602</v>
      </c>
      <c r="Q123" s="1366">
        <v>6771</v>
      </c>
      <c r="R123" s="2071"/>
      <c r="S123" s="2066"/>
      <c r="T123" s="2066"/>
      <c r="U123" s="2068"/>
      <c r="V123" s="2069"/>
      <c r="W123" s="2066"/>
      <c r="X123" s="2066"/>
      <c r="Y123" s="2067"/>
      <c r="Z123" s="2067"/>
      <c r="AA123" s="2067"/>
    </row>
    <row r="124" spans="1:27" ht="15" customHeight="1">
      <c r="A124" s="2504" t="s">
        <v>4304</v>
      </c>
      <c r="B124" s="2513"/>
      <c r="C124" s="2490" t="s">
        <v>4281</v>
      </c>
      <c r="D124" s="2490" t="s">
        <v>4291</v>
      </c>
      <c r="E124" s="1475" t="s">
        <v>4302</v>
      </c>
      <c r="F124" s="1480">
        <v>3.0000000000000001E-3</v>
      </c>
      <c r="G124" s="2490" t="s">
        <v>4284</v>
      </c>
      <c r="H124" s="1480">
        <v>1600</v>
      </c>
      <c r="I124" s="1480">
        <v>6</v>
      </c>
      <c r="J124" s="1480">
        <v>-50</v>
      </c>
      <c r="K124" s="1480">
        <v>70</v>
      </c>
      <c r="L124" s="1479" t="s">
        <v>4285</v>
      </c>
      <c r="M124" s="1481">
        <v>25</v>
      </c>
      <c r="N124" s="2490" t="s">
        <v>4286</v>
      </c>
      <c r="O124" s="1480" t="s">
        <v>4287</v>
      </c>
      <c r="P124" s="1480">
        <v>1125</v>
      </c>
      <c r="Q124" s="1366">
        <v>1153</v>
      </c>
      <c r="R124" s="2071"/>
      <c r="S124" s="2066"/>
      <c r="T124" s="2066"/>
      <c r="U124" s="2068"/>
      <c r="V124" s="2069"/>
      <c r="W124" s="2066"/>
      <c r="X124" s="2066"/>
      <c r="Y124" s="2067"/>
      <c r="Z124" s="2067"/>
      <c r="AA124" s="2067"/>
    </row>
    <row r="125" spans="1:27">
      <c r="A125" s="2504"/>
      <c r="B125" s="2513"/>
      <c r="C125" s="2490"/>
      <c r="D125" s="2490"/>
      <c r="E125" s="1479" t="s">
        <v>4303</v>
      </c>
      <c r="F125" s="1480">
        <v>7.0000000000000001E-3</v>
      </c>
      <c r="G125" s="2490"/>
      <c r="H125" s="1480">
        <v>1600</v>
      </c>
      <c r="I125" s="1480">
        <f>I124*2</f>
        <v>12</v>
      </c>
      <c r="J125" s="1480">
        <v>-50</v>
      </c>
      <c r="K125" s="1480">
        <v>70</v>
      </c>
      <c r="L125" s="1480" t="s">
        <v>4285</v>
      </c>
      <c r="M125" s="1481">
        <v>25</v>
      </c>
      <c r="N125" s="2490"/>
      <c r="O125" s="1480" t="s">
        <v>4287</v>
      </c>
      <c r="P125" s="1480">
        <v>2249</v>
      </c>
      <c r="Q125" s="1366">
        <v>2306</v>
      </c>
      <c r="R125" s="2071"/>
      <c r="S125" s="2066"/>
      <c r="T125" s="2066"/>
      <c r="U125" s="2068"/>
      <c r="V125" s="2069"/>
      <c r="W125" s="2066"/>
      <c r="X125" s="2066"/>
      <c r="Y125" s="2067"/>
      <c r="Z125" s="2067"/>
      <c r="AA125" s="2067"/>
    </row>
    <row r="126" spans="1:27">
      <c r="A126" s="2504"/>
      <c r="B126" s="2513"/>
      <c r="C126" s="2490"/>
      <c r="D126" s="2490"/>
      <c r="E126" s="1480" t="s">
        <v>8518</v>
      </c>
      <c r="F126" s="1480">
        <v>0.01</v>
      </c>
      <c r="G126" s="2490"/>
      <c r="H126" s="1480">
        <v>1600</v>
      </c>
      <c r="I126" s="1480">
        <f>I124*3</f>
        <v>18</v>
      </c>
      <c r="J126" s="1480">
        <v>-50</v>
      </c>
      <c r="K126" s="1480">
        <v>70</v>
      </c>
      <c r="L126" s="1480" t="s">
        <v>4285</v>
      </c>
      <c r="M126" s="1481">
        <v>25</v>
      </c>
      <c r="N126" s="2490"/>
      <c r="O126" s="1480" t="s">
        <v>4287</v>
      </c>
      <c r="P126" s="1480">
        <v>3373</v>
      </c>
      <c r="Q126" s="1366">
        <v>3459</v>
      </c>
      <c r="R126" s="2071"/>
      <c r="S126" s="2066"/>
      <c r="T126" s="2066"/>
      <c r="U126" s="2068"/>
      <c r="V126" s="2069"/>
      <c r="W126" s="2066"/>
      <c r="X126" s="2066"/>
      <c r="Y126" s="2067"/>
      <c r="Z126" s="2067"/>
      <c r="AA126" s="2067"/>
    </row>
    <row r="127" spans="1:27">
      <c r="A127" s="2504"/>
      <c r="B127" s="2513"/>
      <c r="C127" s="2490"/>
      <c r="D127" s="2490"/>
      <c r="E127" s="1480" t="s">
        <v>8519</v>
      </c>
      <c r="F127" s="1480">
        <v>1.4E-2</v>
      </c>
      <c r="G127" s="2490"/>
      <c r="H127" s="1480">
        <v>1600</v>
      </c>
      <c r="I127" s="1480">
        <f>I124*4</f>
        <v>24</v>
      </c>
      <c r="J127" s="1480">
        <v>-50</v>
      </c>
      <c r="K127" s="1480">
        <v>70</v>
      </c>
      <c r="L127" s="1480" t="s">
        <v>4285</v>
      </c>
      <c r="M127" s="1481">
        <v>25</v>
      </c>
      <c r="N127" s="2490"/>
      <c r="O127" s="1480" t="s">
        <v>4287</v>
      </c>
      <c r="P127" s="1480">
        <v>4497</v>
      </c>
      <c r="Q127" s="1366">
        <v>4612</v>
      </c>
      <c r="R127" s="2071"/>
      <c r="S127" s="2066"/>
      <c r="T127" s="2066"/>
      <c r="U127" s="2068"/>
      <c r="V127" s="2069"/>
      <c r="W127" s="2066"/>
      <c r="X127" s="2066"/>
      <c r="Y127" s="2067"/>
      <c r="Z127" s="2067"/>
      <c r="AA127" s="2067"/>
    </row>
    <row r="128" spans="1:27">
      <c r="A128" s="2504"/>
      <c r="B128" s="2513"/>
      <c r="C128" s="2490"/>
      <c r="D128" s="2490"/>
      <c r="E128" s="1480" t="s">
        <v>8520</v>
      </c>
      <c r="F128" s="1480">
        <v>1.7000000000000001E-2</v>
      </c>
      <c r="G128" s="2490"/>
      <c r="H128" s="1480">
        <v>1600</v>
      </c>
      <c r="I128" s="1480">
        <f>I124*5</f>
        <v>30</v>
      </c>
      <c r="J128" s="1480">
        <v>-50</v>
      </c>
      <c r="K128" s="1480">
        <v>70</v>
      </c>
      <c r="L128" s="1480" t="s">
        <v>4285</v>
      </c>
      <c r="M128" s="1481">
        <v>25</v>
      </c>
      <c r="N128" s="2490"/>
      <c r="O128" s="1480" t="s">
        <v>4287</v>
      </c>
      <c r="P128" s="1480">
        <v>5621</v>
      </c>
      <c r="Q128" s="1366">
        <v>5765</v>
      </c>
      <c r="R128" s="2071"/>
      <c r="S128" s="2066"/>
      <c r="T128" s="2066"/>
      <c r="U128" s="2068"/>
      <c r="V128" s="2069"/>
      <c r="W128" s="2066"/>
      <c r="X128" s="2066"/>
      <c r="Y128" s="2067"/>
      <c r="Z128" s="2067"/>
      <c r="AA128" s="2067"/>
    </row>
    <row r="129" spans="1:27">
      <c r="A129" s="2504"/>
      <c r="B129" s="2513"/>
      <c r="C129" s="2490"/>
      <c r="D129" s="2490"/>
      <c r="E129" s="1480" t="s">
        <v>8521</v>
      </c>
      <c r="F129" s="1480">
        <v>2.1000000000000001E-2</v>
      </c>
      <c r="G129" s="2490"/>
      <c r="H129" s="1480">
        <v>1600</v>
      </c>
      <c r="I129" s="1480">
        <f>I124*6</f>
        <v>36</v>
      </c>
      <c r="J129" s="1480">
        <v>-50</v>
      </c>
      <c r="K129" s="1480">
        <v>70</v>
      </c>
      <c r="L129" s="1480" t="s">
        <v>4285</v>
      </c>
      <c r="M129" s="1481">
        <v>25</v>
      </c>
      <c r="N129" s="2490"/>
      <c r="O129" s="1480" t="s">
        <v>4287</v>
      </c>
      <c r="P129" s="1480">
        <v>6745</v>
      </c>
      <c r="Q129" s="1366">
        <v>6918</v>
      </c>
      <c r="R129" s="2071"/>
      <c r="S129" s="2066"/>
      <c r="T129" s="2066"/>
      <c r="U129" s="2068"/>
      <c r="V129" s="2069"/>
      <c r="W129" s="2066"/>
      <c r="X129" s="2066"/>
      <c r="Y129" s="2067"/>
      <c r="Z129" s="2067"/>
      <c r="AA129" s="2067"/>
    </row>
    <row r="130" spans="1:27" ht="15" customHeight="1">
      <c r="A130" s="2504" t="s">
        <v>4304</v>
      </c>
      <c r="B130" s="2513"/>
      <c r="C130" s="2490" t="s">
        <v>4281</v>
      </c>
      <c r="D130" s="2495" t="s">
        <v>4292</v>
      </c>
      <c r="E130" s="1475" t="s">
        <v>4302</v>
      </c>
      <c r="F130" s="1480">
        <v>3.0000000000000001E-3</v>
      </c>
      <c r="G130" s="2490" t="s">
        <v>4284</v>
      </c>
      <c r="H130" s="1480">
        <v>1600</v>
      </c>
      <c r="I130" s="1480">
        <v>6</v>
      </c>
      <c r="J130" s="1480">
        <v>-50</v>
      </c>
      <c r="K130" s="1480">
        <v>70</v>
      </c>
      <c r="L130" s="1479" t="s">
        <v>4285</v>
      </c>
      <c r="M130" s="1481">
        <v>25</v>
      </c>
      <c r="N130" s="2490" t="s">
        <v>4286</v>
      </c>
      <c r="O130" s="1480" t="s">
        <v>4287</v>
      </c>
      <c r="P130" s="1365">
        <v>1266</v>
      </c>
      <c r="Q130" s="1366">
        <v>1298</v>
      </c>
      <c r="R130" s="2071"/>
      <c r="S130" s="2066"/>
      <c r="T130" s="2066"/>
      <c r="U130" s="2068"/>
      <c r="V130" s="2069"/>
      <c r="W130" s="2066"/>
      <c r="X130" s="2066"/>
      <c r="Y130" s="2067"/>
      <c r="Z130" s="2067"/>
      <c r="AA130" s="2067"/>
    </row>
    <row r="131" spans="1:27">
      <c r="A131" s="2504"/>
      <c r="B131" s="2513"/>
      <c r="C131" s="2490"/>
      <c r="D131" s="2490"/>
      <c r="E131" s="1479" t="s">
        <v>4303</v>
      </c>
      <c r="F131" s="1480">
        <v>7.0000000000000001E-3</v>
      </c>
      <c r="G131" s="2490"/>
      <c r="H131" s="1480">
        <v>1600</v>
      </c>
      <c r="I131" s="1480">
        <f>I130*2</f>
        <v>12</v>
      </c>
      <c r="J131" s="1480">
        <v>-50</v>
      </c>
      <c r="K131" s="1480">
        <v>70</v>
      </c>
      <c r="L131" s="1480" t="s">
        <v>4285</v>
      </c>
      <c r="M131" s="1481">
        <v>25</v>
      </c>
      <c r="N131" s="2490"/>
      <c r="O131" s="1480" t="s">
        <v>4287</v>
      </c>
      <c r="P131" s="1365">
        <v>2531</v>
      </c>
      <c r="Q131" s="1366">
        <v>2596</v>
      </c>
      <c r="R131" s="2071"/>
      <c r="S131" s="2066"/>
      <c r="T131" s="2066"/>
      <c r="U131" s="2068"/>
      <c r="V131" s="2069"/>
      <c r="W131" s="2066"/>
      <c r="X131" s="2066"/>
      <c r="Y131" s="2067"/>
      <c r="Z131" s="2067"/>
      <c r="AA131" s="2067"/>
    </row>
    <row r="132" spans="1:27">
      <c r="A132" s="2504"/>
      <c r="B132" s="2513"/>
      <c r="C132" s="2490"/>
      <c r="D132" s="2490"/>
      <c r="E132" s="1480" t="s">
        <v>8518</v>
      </c>
      <c r="F132" s="1480">
        <v>0.01</v>
      </c>
      <c r="G132" s="2490"/>
      <c r="H132" s="1480">
        <v>1600</v>
      </c>
      <c r="I132" s="1480">
        <f>I130*3</f>
        <v>18</v>
      </c>
      <c r="J132" s="1480">
        <v>-50</v>
      </c>
      <c r="K132" s="1480">
        <v>70</v>
      </c>
      <c r="L132" s="1480" t="s">
        <v>4285</v>
      </c>
      <c r="M132" s="1481">
        <v>25</v>
      </c>
      <c r="N132" s="2490"/>
      <c r="O132" s="1480" t="s">
        <v>4287</v>
      </c>
      <c r="P132" s="1365">
        <v>3796</v>
      </c>
      <c r="Q132" s="1366">
        <v>3894</v>
      </c>
      <c r="R132" s="2071"/>
      <c r="S132" s="2066"/>
      <c r="T132" s="2066"/>
      <c r="U132" s="2068"/>
      <c r="V132" s="2069"/>
      <c r="W132" s="2066"/>
      <c r="X132" s="2066"/>
      <c r="Y132" s="2067"/>
      <c r="Z132" s="2067"/>
      <c r="AA132" s="2067"/>
    </row>
    <row r="133" spans="1:27">
      <c r="A133" s="2504"/>
      <c r="B133" s="2513"/>
      <c r="C133" s="2490"/>
      <c r="D133" s="2490"/>
      <c r="E133" s="1480" t="s">
        <v>8519</v>
      </c>
      <c r="F133" s="1480">
        <v>1.4E-2</v>
      </c>
      <c r="G133" s="2490"/>
      <c r="H133" s="1480">
        <v>1600</v>
      </c>
      <c r="I133" s="1480">
        <f>I130*4</f>
        <v>24</v>
      </c>
      <c r="J133" s="1480">
        <v>-50</v>
      </c>
      <c r="K133" s="1480">
        <v>70</v>
      </c>
      <c r="L133" s="1480" t="s">
        <v>4285</v>
      </c>
      <c r="M133" s="1481">
        <v>25</v>
      </c>
      <c r="N133" s="2490"/>
      <c r="O133" s="1480" t="s">
        <v>4287</v>
      </c>
      <c r="P133" s="1365">
        <v>5062</v>
      </c>
      <c r="Q133" s="1366">
        <v>5191</v>
      </c>
      <c r="R133" s="2071"/>
      <c r="S133" s="2066"/>
      <c r="T133" s="2066"/>
      <c r="U133" s="2068"/>
      <c r="V133" s="2069"/>
      <c r="W133" s="2066"/>
      <c r="X133" s="2066"/>
      <c r="Y133" s="2067"/>
      <c r="Z133" s="2067"/>
      <c r="AA133" s="2067"/>
    </row>
    <row r="134" spans="1:27">
      <c r="A134" s="2504"/>
      <c r="B134" s="2513"/>
      <c r="C134" s="2490"/>
      <c r="D134" s="2490"/>
      <c r="E134" s="1480" t="s">
        <v>8520</v>
      </c>
      <c r="F134" s="1480">
        <v>1.7000000000000001E-2</v>
      </c>
      <c r="G134" s="2490"/>
      <c r="H134" s="1480">
        <v>1600</v>
      </c>
      <c r="I134" s="1480">
        <f>I130*5</f>
        <v>30</v>
      </c>
      <c r="J134" s="1480">
        <v>-50</v>
      </c>
      <c r="K134" s="1480">
        <v>70</v>
      </c>
      <c r="L134" s="1480" t="s">
        <v>4285</v>
      </c>
      <c r="M134" s="1481">
        <v>25</v>
      </c>
      <c r="N134" s="2490"/>
      <c r="O134" s="1480" t="s">
        <v>4287</v>
      </c>
      <c r="P134" s="1365">
        <v>6327</v>
      </c>
      <c r="Q134" s="1366">
        <v>6489</v>
      </c>
      <c r="R134" s="2071"/>
      <c r="S134" s="2066"/>
      <c r="T134" s="2066"/>
      <c r="U134" s="2068"/>
      <c r="V134" s="2069"/>
      <c r="W134" s="2066"/>
      <c r="X134" s="2066"/>
      <c r="Y134" s="2067"/>
      <c r="Z134" s="2067"/>
      <c r="AA134" s="2067"/>
    </row>
    <row r="135" spans="1:27">
      <c r="A135" s="2504"/>
      <c r="B135" s="2514"/>
      <c r="C135" s="2490"/>
      <c r="D135" s="2495"/>
      <c r="E135" s="1480" t="s">
        <v>8521</v>
      </c>
      <c r="F135" s="1480">
        <v>2.1000000000000001E-2</v>
      </c>
      <c r="G135" s="2490"/>
      <c r="H135" s="1482">
        <v>1600</v>
      </c>
      <c r="I135" s="1480">
        <f>I130*6</f>
        <v>36</v>
      </c>
      <c r="J135" s="1483">
        <v>-50</v>
      </c>
      <c r="K135" s="1483">
        <v>70</v>
      </c>
      <c r="L135" s="1482" t="s">
        <v>4285</v>
      </c>
      <c r="M135" s="1484">
        <v>25</v>
      </c>
      <c r="N135" s="2490"/>
      <c r="O135" s="1482" t="s">
        <v>4287</v>
      </c>
      <c r="P135" s="1485">
        <v>7592</v>
      </c>
      <c r="Q135" s="1486">
        <v>7787</v>
      </c>
      <c r="R135" s="2071"/>
      <c r="S135" s="2066"/>
      <c r="T135" s="2066"/>
      <c r="U135" s="2068"/>
      <c r="V135" s="2069"/>
      <c r="W135" s="2066"/>
      <c r="X135" s="2066"/>
      <c r="Y135" s="2067"/>
      <c r="Z135" s="2067"/>
      <c r="AA135" s="2067"/>
    </row>
    <row r="136" spans="1:27" ht="15" customHeight="1">
      <c r="A136" s="2515" t="s">
        <v>4304</v>
      </c>
      <c r="B136" s="2512"/>
      <c r="C136" s="2494" t="s">
        <v>4293</v>
      </c>
      <c r="D136" s="2494" t="s">
        <v>4282</v>
      </c>
      <c r="E136" s="1475" t="s">
        <v>4302</v>
      </c>
      <c r="F136" s="1475">
        <v>3.0000000000000001E-3</v>
      </c>
      <c r="G136" s="2492" t="s">
        <v>4284</v>
      </c>
      <c r="H136" s="1476">
        <v>1600</v>
      </c>
      <c r="I136" s="1475">
        <v>6</v>
      </c>
      <c r="J136" s="1476">
        <v>-50</v>
      </c>
      <c r="K136" s="1476">
        <v>70</v>
      </c>
      <c r="L136" s="1476" t="s">
        <v>4285</v>
      </c>
      <c r="M136" s="1477">
        <v>25</v>
      </c>
      <c r="N136" s="2494" t="s">
        <v>4286</v>
      </c>
      <c r="O136" s="1476" t="s">
        <v>4287</v>
      </c>
      <c r="P136" s="1475">
        <v>1271</v>
      </c>
      <c r="Q136" s="1478">
        <v>1304</v>
      </c>
      <c r="R136" s="2071"/>
      <c r="S136" s="2066"/>
      <c r="T136" s="2066"/>
      <c r="U136" s="2068"/>
      <c r="V136" s="2069"/>
      <c r="W136" s="2066"/>
      <c r="X136" s="2066"/>
      <c r="Y136" s="2067"/>
      <c r="Z136" s="2067"/>
      <c r="AA136" s="2067"/>
    </row>
    <row r="137" spans="1:27">
      <c r="A137" s="2515"/>
      <c r="B137" s="2513"/>
      <c r="C137" s="2494"/>
      <c r="D137" s="2494"/>
      <c r="E137" s="1479" t="s">
        <v>4303</v>
      </c>
      <c r="F137" s="1480">
        <v>7.0000000000000001E-3</v>
      </c>
      <c r="G137" s="2492"/>
      <c r="H137" s="1480">
        <v>1600</v>
      </c>
      <c r="I137" s="1480">
        <f>I136*2</f>
        <v>12</v>
      </c>
      <c r="J137" s="1480">
        <v>-50</v>
      </c>
      <c r="K137" s="1480">
        <v>70</v>
      </c>
      <c r="L137" s="1480" t="s">
        <v>4285</v>
      </c>
      <c r="M137" s="1481">
        <v>25</v>
      </c>
      <c r="N137" s="2494"/>
      <c r="O137" s="1480" t="s">
        <v>4287</v>
      </c>
      <c r="P137" s="1480">
        <v>2542</v>
      </c>
      <c r="Q137" s="1366">
        <v>2607</v>
      </c>
      <c r="R137" s="2071"/>
      <c r="S137" s="2066"/>
      <c r="T137" s="2066"/>
      <c r="U137" s="2068"/>
      <c r="V137" s="2069"/>
      <c r="W137" s="2066"/>
      <c r="X137" s="2066"/>
      <c r="Y137" s="2067"/>
      <c r="Z137" s="2067"/>
      <c r="AA137" s="2067"/>
    </row>
    <row r="138" spans="1:27">
      <c r="A138" s="2515"/>
      <c r="B138" s="2513"/>
      <c r="C138" s="2494"/>
      <c r="D138" s="2494"/>
      <c r="E138" s="1480" t="s">
        <v>8518</v>
      </c>
      <c r="F138" s="1480">
        <v>0.01</v>
      </c>
      <c r="G138" s="2492"/>
      <c r="H138" s="1480">
        <v>1600</v>
      </c>
      <c r="I138" s="1480">
        <f>I136*3</f>
        <v>18</v>
      </c>
      <c r="J138" s="1480">
        <v>-50</v>
      </c>
      <c r="K138" s="1480">
        <v>70</v>
      </c>
      <c r="L138" s="1480" t="s">
        <v>4285</v>
      </c>
      <c r="M138" s="1481">
        <v>25</v>
      </c>
      <c r="N138" s="2494"/>
      <c r="O138" s="1480" t="s">
        <v>4287</v>
      </c>
      <c r="P138" s="1480">
        <v>3813</v>
      </c>
      <c r="Q138" s="1366">
        <v>3910</v>
      </c>
      <c r="R138" s="2071"/>
      <c r="S138" s="2066"/>
      <c r="T138" s="2066"/>
      <c r="U138" s="2068"/>
      <c r="V138" s="2069"/>
      <c r="W138" s="2066"/>
      <c r="X138" s="2066"/>
      <c r="Y138" s="2067"/>
      <c r="Z138" s="2067"/>
      <c r="AA138" s="2067"/>
    </row>
    <row r="139" spans="1:27">
      <c r="A139" s="2515"/>
      <c r="B139" s="2513"/>
      <c r="C139" s="2494"/>
      <c r="D139" s="2494"/>
      <c r="E139" s="1480" t="s">
        <v>8519</v>
      </c>
      <c r="F139" s="1480">
        <v>1.4E-2</v>
      </c>
      <c r="G139" s="2492"/>
      <c r="H139" s="1480">
        <v>1600</v>
      </c>
      <c r="I139" s="1480">
        <f>I136*4</f>
        <v>24</v>
      </c>
      <c r="J139" s="1480">
        <v>-50</v>
      </c>
      <c r="K139" s="1480">
        <v>70</v>
      </c>
      <c r="L139" s="1480" t="s">
        <v>4285</v>
      </c>
      <c r="M139" s="1481">
        <v>25</v>
      </c>
      <c r="N139" s="2494"/>
      <c r="O139" s="1480" t="s">
        <v>4287</v>
      </c>
      <c r="P139" s="1480">
        <v>5083</v>
      </c>
      <c r="Q139" s="1366">
        <v>5214</v>
      </c>
      <c r="R139" s="2071"/>
      <c r="S139" s="2066"/>
      <c r="T139" s="2066"/>
      <c r="U139" s="2068"/>
      <c r="V139" s="2069"/>
      <c r="W139" s="2066"/>
      <c r="X139" s="2066"/>
      <c r="Y139" s="2067"/>
      <c r="Z139" s="2067"/>
      <c r="AA139" s="2067"/>
    </row>
    <row r="140" spans="1:27">
      <c r="A140" s="2515"/>
      <c r="B140" s="2513"/>
      <c r="C140" s="2494"/>
      <c r="D140" s="2494"/>
      <c r="E140" s="1480" t="s">
        <v>8520</v>
      </c>
      <c r="F140" s="1480">
        <v>1.7000000000000001E-2</v>
      </c>
      <c r="G140" s="2492"/>
      <c r="H140" s="1480">
        <v>1600</v>
      </c>
      <c r="I140" s="1480">
        <f>I136*5</f>
        <v>30</v>
      </c>
      <c r="J140" s="1480">
        <v>-50</v>
      </c>
      <c r="K140" s="1480">
        <v>70</v>
      </c>
      <c r="L140" s="1480" t="s">
        <v>4285</v>
      </c>
      <c r="M140" s="1481">
        <v>25</v>
      </c>
      <c r="N140" s="2494"/>
      <c r="O140" s="1480" t="s">
        <v>4287</v>
      </c>
      <c r="P140" s="1480">
        <v>6354</v>
      </c>
      <c r="Q140" s="1366">
        <v>6517</v>
      </c>
      <c r="R140" s="2071"/>
      <c r="S140" s="2066"/>
      <c r="T140" s="2066"/>
      <c r="U140" s="2068"/>
      <c r="V140" s="2069"/>
      <c r="W140" s="2066"/>
      <c r="X140" s="2066"/>
      <c r="Y140" s="2067"/>
      <c r="Z140" s="2067"/>
      <c r="AA140" s="2067"/>
    </row>
    <row r="141" spans="1:27">
      <c r="A141" s="2515"/>
      <c r="B141" s="2513"/>
      <c r="C141" s="2494"/>
      <c r="D141" s="2494"/>
      <c r="E141" s="1480" t="s">
        <v>8521</v>
      </c>
      <c r="F141" s="1480">
        <v>2.1000000000000001E-2</v>
      </c>
      <c r="G141" s="2492"/>
      <c r="H141" s="1480">
        <v>1600</v>
      </c>
      <c r="I141" s="1480">
        <f>I136*6</f>
        <v>36</v>
      </c>
      <c r="J141" s="1480">
        <v>-50</v>
      </c>
      <c r="K141" s="1480">
        <v>70</v>
      </c>
      <c r="L141" s="1480" t="s">
        <v>4285</v>
      </c>
      <c r="M141" s="1481">
        <v>25</v>
      </c>
      <c r="N141" s="2494"/>
      <c r="O141" s="1480" t="s">
        <v>4287</v>
      </c>
      <c r="P141" s="1480">
        <v>7625</v>
      </c>
      <c r="Q141" s="1366">
        <v>7820</v>
      </c>
      <c r="R141" s="2071"/>
      <c r="S141" s="2066"/>
      <c r="T141" s="2066"/>
      <c r="U141" s="2068"/>
      <c r="V141" s="2069"/>
      <c r="W141" s="2066"/>
      <c r="X141" s="2066"/>
      <c r="Y141" s="2067"/>
      <c r="Z141" s="2067"/>
      <c r="AA141" s="2067"/>
    </row>
    <row r="142" spans="1:27" ht="15" customHeight="1">
      <c r="A142" s="2504" t="s">
        <v>4304</v>
      </c>
      <c r="B142" s="2513"/>
      <c r="C142" s="2490" t="s">
        <v>4293</v>
      </c>
      <c r="D142" s="2490" t="s">
        <v>4291</v>
      </c>
      <c r="E142" s="1475" t="s">
        <v>4302</v>
      </c>
      <c r="F142" s="1480">
        <v>3.0000000000000001E-3</v>
      </c>
      <c r="G142" s="2488" t="s">
        <v>4284</v>
      </c>
      <c r="H142" s="1480">
        <v>1600</v>
      </c>
      <c r="I142" s="1480">
        <v>6</v>
      </c>
      <c r="J142" s="1480">
        <v>-50</v>
      </c>
      <c r="K142" s="1480">
        <v>70</v>
      </c>
      <c r="L142" s="1480" t="s">
        <v>4285</v>
      </c>
      <c r="M142" s="1481">
        <v>25</v>
      </c>
      <c r="N142" s="2490" t="s">
        <v>4286</v>
      </c>
      <c r="O142" s="1480" t="s">
        <v>4287</v>
      </c>
      <c r="P142" s="1480">
        <v>1295</v>
      </c>
      <c r="Q142" s="1366">
        <v>1328</v>
      </c>
      <c r="R142" s="2071"/>
      <c r="S142" s="2066"/>
      <c r="T142" s="2066"/>
      <c r="U142" s="2068"/>
      <c r="V142" s="2069"/>
      <c r="W142" s="2066"/>
      <c r="X142" s="2066"/>
      <c r="Y142" s="2067"/>
      <c r="Z142" s="2067"/>
      <c r="AA142" s="2067"/>
    </row>
    <row r="143" spans="1:27">
      <c r="A143" s="2504"/>
      <c r="B143" s="2513"/>
      <c r="C143" s="2490"/>
      <c r="D143" s="2490"/>
      <c r="E143" s="1479" t="s">
        <v>4303</v>
      </c>
      <c r="F143" s="1480">
        <v>7.0000000000000001E-3</v>
      </c>
      <c r="G143" s="2488"/>
      <c r="H143" s="1480">
        <v>1600</v>
      </c>
      <c r="I143" s="1480">
        <f>I142*2</f>
        <v>12</v>
      </c>
      <c r="J143" s="1480">
        <v>-50</v>
      </c>
      <c r="K143" s="1480">
        <v>70</v>
      </c>
      <c r="L143" s="1480" t="s">
        <v>4285</v>
      </c>
      <c r="M143" s="1481">
        <v>25</v>
      </c>
      <c r="N143" s="2490"/>
      <c r="O143" s="1480" t="s">
        <v>4287</v>
      </c>
      <c r="P143" s="1480">
        <v>2590</v>
      </c>
      <c r="Q143" s="1366">
        <v>2656</v>
      </c>
      <c r="R143" s="2071"/>
      <c r="S143" s="2066"/>
      <c r="T143" s="2066"/>
      <c r="U143" s="2068"/>
      <c r="V143" s="2069"/>
      <c r="W143" s="2066"/>
      <c r="X143" s="2066"/>
      <c r="Y143" s="2067"/>
      <c r="Z143" s="2067"/>
      <c r="AA143" s="2067"/>
    </row>
    <row r="144" spans="1:27">
      <c r="A144" s="2504"/>
      <c r="B144" s="2513"/>
      <c r="C144" s="2490"/>
      <c r="D144" s="2490"/>
      <c r="E144" s="1480" t="s">
        <v>8518</v>
      </c>
      <c r="F144" s="1480">
        <v>0.01</v>
      </c>
      <c r="G144" s="2488"/>
      <c r="H144" s="1480">
        <v>1600</v>
      </c>
      <c r="I144" s="1480">
        <f>I142*3</f>
        <v>18</v>
      </c>
      <c r="J144" s="1480">
        <v>-50</v>
      </c>
      <c r="K144" s="1480">
        <v>70</v>
      </c>
      <c r="L144" s="1480" t="s">
        <v>4285</v>
      </c>
      <c r="M144" s="1481">
        <v>25</v>
      </c>
      <c r="N144" s="2490"/>
      <c r="O144" s="1480" t="s">
        <v>4287</v>
      </c>
      <c r="P144" s="1480">
        <v>3884</v>
      </c>
      <c r="Q144" s="1366">
        <v>3984</v>
      </c>
      <c r="R144" s="2071"/>
      <c r="S144" s="2066"/>
      <c r="T144" s="2066"/>
      <c r="U144" s="2068"/>
      <c r="V144" s="2069"/>
      <c r="W144" s="2066"/>
      <c r="X144" s="2066"/>
      <c r="Y144" s="2067"/>
      <c r="Z144" s="2067"/>
      <c r="AA144" s="2067"/>
    </row>
    <row r="145" spans="1:27">
      <c r="A145" s="2504"/>
      <c r="B145" s="2513"/>
      <c r="C145" s="2490"/>
      <c r="D145" s="2490"/>
      <c r="E145" s="1480" t="s">
        <v>8519</v>
      </c>
      <c r="F145" s="1480">
        <v>1.4E-2</v>
      </c>
      <c r="G145" s="2488"/>
      <c r="H145" s="1480">
        <v>1600</v>
      </c>
      <c r="I145" s="1480">
        <f>I142*4</f>
        <v>24</v>
      </c>
      <c r="J145" s="1480">
        <v>-50</v>
      </c>
      <c r="K145" s="1480">
        <v>70</v>
      </c>
      <c r="L145" s="1480" t="s">
        <v>4285</v>
      </c>
      <c r="M145" s="1481">
        <v>25</v>
      </c>
      <c r="N145" s="2490"/>
      <c r="O145" s="1480" t="s">
        <v>4287</v>
      </c>
      <c r="P145" s="1480">
        <v>5179</v>
      </c>
      <c r="Q145" s="1366">
        <v>5311</v>
      </c>
      <c r="R145" s="2071"/>
      <c r="S145" s="2066"/>
      <c r="T145" s="2066"/>
      <c r="U145" s="2068"/>
      <c r="V145" s="2069"/>
      <c r="W145" s="2066"/>
      <c r="X145" s="2066"/>
      <c r="Y145" s="2067"/>
      <c r="Z145" s="2067"/>
      <c r="AA145" s="2067"/>
    </row>
    <row r="146" spans="1:27">
      <c r="A146" s="2504"/>
      <c r="B146" s="2513"/>
      <c r="C146" s="2490"/>
      <c r="D146" s="2490"/>
      <c r="E146" s="1480" t="s">
        <v>8520</v>
      </c>
      <c r="F146" s="1480">
        <v>1.7000000000000001E-2</v>
      </c>
      <c r="G146" s="2488"/>
      <c r="H146" s="1480">
        <v>1600</v>
      </c>
      <c r="I146" s="1480">
        <f>I142*5</f>
        <v>30</v>
      </c>
      <c r="J146" s="1480">
        <v>-50</v>
      </c>
      <c r="K146" s="1480">
        <v>70</v>
      </c>
      <c r="L146" s="1480" t="s">
        <v>4285</v>
      </c>
      <c r="M146" s="1481">
        <v>25</v>
      </c>
      <c r="N146" s="2490"/>
      <c r="O146" s="1480" t="s">
        <v>4287</v>
      </c>
      <c r="P146" s="1480">
        <v>6473</v>
      </c>
      <c r="Q146" s="1366">
        <v>6639</v>
      </c>
      <c r="R146" s="2071"/>
      <c r="S146" s="2066"/>
      <c r="T146" s="2066"/>
      <c r="U146" s="2068"/>
      <c r="V146" s="2069"/>
      <c r="W146" s="2066"/>
      <c r="X146" s="2066"/>
      <c r="Y146" s="2067"/>
      <c r="Z146" s="2067"/>
      <c r="AA146" s="2067"/>
    </row>
    <row r="147" spans="1:27">
      <c r="A147" s="2504"/>
      <c r="B147" s="2513"/>
      <c r="C147" s="2490"/>
      <c r="D147" s="2490"/>
      <c r="E147" s="1480" t="s">
        <v>8521</v>
      </c>
      <c r="F147" s="1480">
        <v>2.1000000000000001E-2</v>
      </c>
      <c r="G147" s="2488"/>
      <c r="H147" s="1480">
        <v>1600</v>
      </c>
      <c r="I147" s="1480">
        <f>I142*6</f>
        <v>36</v>
      </c>
      <c r="J147" s="1480">
        <v>-50</v>
      </c>
      <c r="K147" s="1480">
        <v>70</v>
      </c>
      <c r="L147" s="1480" t="s">
        <v>4285</v>
      </c>
      <c r="M147" s="1481">
        <v>25</v>
      </c>
      <c r="N147" s="2490"/>
      <c r="O147" s="1480" t="s">
        <v>4287</v>
      </c>
      <c r="P147" s="1480">
        <v>7768</v>
      </c>
      <c r="Q147" s="1366">
        <v>7967</v>
      </c>
      <c r="R147" s="2071"/>
      <c r="S147" s="2066"/>
      <c r="T147" s="2066"/>
      <c r="U147" s="2068"/>
      <c r="V147" s="2069"/>
      <c r="W147" s="2066"/>
      <c r="X147" s="2066"/>
      <c r="Y147" s="2067"/>
      <c r="Z147" s="2067"/>
      <c r="AA147" s="2067"/>
    </row>
    <row r="148" spans="1:27" ht="15" customHeight="1">
      <c r="A148" s="2504" t="s">
        <v>4304</v>
      </c>
      <c r="B148" s="2513"/>
      <c r="C148" s="2490" t="s">
        <v>4293</v>
      </c>
      <c r="D148" s="2490" t="s">
        <v>4292</v>
      </c>
      <c r="E148" s="1479" t="s">
        <v>4302</v>
      </c>
      <c r="F148" s="1480">
        <v>3.0000000000000001E-3</v>
      </c>
      <c r="G148" s="2488" t="s">
        <v>4284</v>
      </c>
      <c r="H148" s="1480">
        <v>1600</v>
      </c>
      <c r="I148" s="1480">
        <v>6</v>
      </c>
      <c r="J148" s="1480">
        <v>-50</v>
      </c>
      <c r="K148" s="1480">
        <v>70</v>
      </c>
      <c r="L148" s="1480" t="s">
        <v>4285</v>
      </c>
      <c r="M148" s="1481">
        <v>25</v>
      </c>
      <c r="N148" s="2490" t="s">
        <v>4286</v>
      </c>
      <c r="O148" s="1480" t="s">
        <v>4287</v>
      </c>
      <c r="P148" s="1480">
        <v>1462</v>
      </c>
      <c r="Q148" s="1366">
        <v>1499</v>
      </c>
      <c r="R148" s="2071"/>
      <c r="S148" s="2066"/>
      <c r="T148" s="2066"/>
      <c r="U148" s="2068"/>
      <c r="V148" s="2069"/>
      <c r="W148" s="2066"/>
      <c r="X148" s="2066"/>
      <c r="Y148" s="2067"/>
      <c r="Z148" s="2067"/>
      <c r="AA148" s="2067"/>
    </row>
    <row r="149" spans="1:27">
      <c r="A149" s="2504"/>
      <c r="B149" s="2513"/>
      <c r="C149" s="2490"/>
      <c r="D149" s="2490"/>
      <c r="E149" s="1479" t="s">
        <v>4303</v>
      </c>
      <c r="F149" s="1480">
        <v>7.0000000000000001E-3</v>
      </c>
      <c r="G149" s="2488"/>
      <c r="H149" s="1480">
        <v>1600</v>
      </c>
      <c r="I149" s="1480">
        <f>I148*2</f>
        <v>12</v>
      </c>
      <c r="J149" s="1480">
        <v>-50</v>
      </c>
      <c r="K149" s="1480">
        <v>70</v>
      </c>
      <c r="L149" s="1480" t="s">
        <v>4285</v>
      </c>
      <c r="M149" s="1481">
        <v>25</v>
      </c>
      <c r="N149" s="2490"/>
      <c r="O149" s="1480" t="s">
        <v>4287</v>
      </c>
      <c r="P149" s="1480">
        <v>2923</v>
      </c>
      <c r="Q149" s="1366">
        <v>2998</v>
      </c>
      <c r="R149" s="2071"/>
      <c r="S149" s="2066"/>
      <c r="T149" s="2066"/>
      <c r="U149" s="2068"/>
      <c r="V149" s="2069"/>
      <c r="W149" s="2066"/>
      <c r="X149" s="2066"/>
      <c r="Y149" s="2067"/>
      <c r="Z149" s="2067"/>
      <c r="AA149" s="2067"/>
    </row>
    <row r="150" spans="1:27">
      <c r="A150" s="2504"/>
      <c r="B150" s="2513"/>
      <c r="C150" s="2490"/>
      <c r="D150" s="2490"/>
      <c r="E150" s="1480" t="s">
        <v>8518</v>
      </c>
      <c r="F150" s="1480">
        <v>0.01</v>
      </c>
      <c r="G150" s="2488"/>
      <c r="H150" s="1480">
        <v>1600</v>
      </c>
      <c r="I150" s="1480">
        <f>I148*3</f>
        <v>18</v>
      </c>
      <c r="J150" s="1480">
        <v>-50</v>
      </c>
      <c r="K150" s="1480">
        <v>70</v>
      </c>
      <c r="L150" s="1480" t="s">
        <v>4285</v>
      </c>
      <c r="M150" s="1481">
        <v>25</v>
      </c>
      <c r="N150" s="2490"/>
      <c r="O150" s="1480" t="s">
        <v>4287</v>
      </c>
      <c r="P150" s="1480">
        <v>4384</v>
      </c>
      <c r="Q150" s="1366">
        <v>4497</v>
      </c>
      <c r="R150" s="2071"/>
      <c r="S150" s="2066"/>
      <c r="T150" s="2066"/>
      <c r="U150" s="2068"/>
      <c r="V150" s="2069"/>
      <c r="W150" s="2066"/>
      <c r="X150" s="2066"/>
      <c r="Y150" s="2067"/>
      <c r="Z150" s="2067"/>
      <c r="AA150" s="2067"/>
    </row>
    <row r="151" spans="1:27">
      <c r="A151" s="2504"/>
      <c r="B151" s="2513"/>
      <c r="C151" s="2490"/>
      <c r="D151" s="2490"/>
      <c r="E151" s="1480" t="s">
        <v>8519</v>
      </c>
      <c r="F151" s="1480">
        <v>1.4E-2</v>
      </c>
      <c r="G151" s="2488"/>
      <c r="H151" s="1480">
        <v>1600</v>
      </c>
      <c r="I151" s="1480">
        <f>I148*4</f>
        <v>24</v>
      </c>
      <c r="J151" s="1480">
        <v>-50</v>
      </c>
      <c r="K151" s="1480">
        <v>70</v>
      </c>
      <c r="L151" s="1480" t="s">
        <v>4285</v>
      </c>
      <c r="M151" s="1481">
        <v>25</v>
      </c>
      <c r="N151" s="2490"/>
      <c r="O151" s="1480" t="s">
        <v>4287</v>
      </c>
      <c r="P151" s="1480">
        <v>5846</v>
      </c>
      <c r="Q151" s="1366">
        <v>5996</v>
      </c>
      <c r="R151" s="2071"/>
      <c r="S151" s="2066"/>
      <c r="T151" s="2066"/>
      <c r="U151" s="2068"/>
      <c r="V151" s="2069"/>
      <c r="W151" s="2066"/>
      <c r="X151" s="2066"/>
      <c r="Y151" s="2067"/>
      <c r="Z151" s="2067"/>
      <c r="AA151" s="2067"/>
    </row>
    <row r="152" spans="1:27">
      <c r="A152" s="2504"/>
      <c r="B152" s="2513"/>
      <c r="C152" s="2490"/>
      <c r="D152" s="2490"/>
      <c r="E152" s="1480" t="s">
        <v>8520</v>
      </c>
      <c r="F152" s="1480">
        <v>1.7000000000000001E-2</v>
      </c>
      <c r="G152" s="2488"/>
      <c r="H152" s="1480">
        <v>1600</v>
      </c>
      <c r="I152" s="1480">
        <f>I148*5</f>
        <v>30</v>
      </c>
      <c r="J152" s="1480">
        <v>-50</v>
      </c>
      <c r="K152" s="1480">
        <v>70</v>
      </c>
      <c r="L152" s="1480" t="s">
        <v>4285</v>
      </c>
      <c r="M152" s="1481">
        <v>25</v>
      </c>
      <c r="N152" s="2490"/>
      <c r="O152" s="1480" t="s">
        <v>4287</v>
      </c>
      <c r="P152" s="1480">
        <v>7307</v>
      </c>
      <c r="Q152" s="1366">
        <v>7494</v>
      </c>
      <c r="R152" s="2071"/>
      <c r="S152" s="2066"/>
      <c r="T152" s="2066"/>
      <c r="U152" s="2068"/>
      <c r="V152" s="2069"/>
      <c r="W152" s="2066"/>
      <c r="X152" s="2066"/>
      <c r="Y152" s="2067"/>
      <c r="Z152" s="2067"/>
      <c r="AA152" s="2067"/>
    </row>
    <row r="153" spans="1:27">
      <c r="A153" s="2504"/>
      <c r="B153" s="2514"/>
      <c r="C153" s="2490"/>
      <c r="D153" s="2490"/>
      <c r="E153" s="1480" t="s">
        <v>8521</v>
      </c>
      <c r="F153" s="1480">
        <v>2.1000000000000001E-2</v>
      </c>
      <c r="G153" s="2488"/>
      <c r="H153" s="1480">
        <v>1600</v>
      </c>
      <c r="I153" s="1487">
        <f>I148*6</f>
        <v>36</v>
      </c>
      <c r="J153" s="1480">
        <v>-50</v>
      </c>
      <c r="K153" s="1480">
        <v>70</v>
      </c>
      <c r="L153" s="1480" t="s">
        <v>4285</v>
      </c>
      <c r="M153" s="1481">
        <v>25</v>
      </c>
      <c r="N153" s="2490"/>
      <c r="O153" s="1480" t="s">
        <v>4287</v>
      </c>
      <c r="P153" s="1480">
        <v>8768</v>
      </c>
      <c r="Q153" s="1366">
        <v>8993</v>
      </c>
      <c r="R153" s="2071"/>
      <c r="S153" s="2066"/>
      <c r="T153" s="2066"/>
      <c r="U153" s="2068"/>
      <c r="V153" s="2069"/>
      <c r="W153" s="2066"/>
      <c r="X153" s="2066"/>
      <c r="Y153" s="2067"/>
      <c r="Z153" s="2067"/>
      <c r="AA153" s="2067"/>
    </row>
    <row r="154" spans="1:27" ht="15" customHeight="1">
      <c r="A154" s="2487" t="s">
        <v>4305</v>
      </c>
      <c r="B154" s="2487"/>
      <c r="C154" s="2487"/>
      <c r="D154" s="2487"/>
      <c r="E154" s="2487"/>
      <c r="F154" s="2487"/>
      <c r="G154" s="2487"/>
      <c r="H154" s="2487"/>
      <c r="I154" s="2487"/>
      <c r="J154" s="2487"/>
      <c r="K154" s="2487"/>
      <c r="L154" s="2487"/>
      <c r="M154" s="2487"/>
      <c r="N154" s="2487"/>
      <c r="O154" s="2487"/>
      <c r="P154" s="2487"/>
      <c r="Q154" s="2487"/>
      <c r="R154" s="2067"/>
      <c r="S154" s="2067"/>
      <c r="T154" s="2067"/>
      <c r="U154" s="2067"/>
      <c r="V154" s="2067"/>
      <c r="W154" s="2067"/>
      <c r="X154" s="2067"/>
      <c r="Y154" s="2067"/>
      <c r="Z154" s="2067"/>
      <c r="AA154" s="2067"/>
    </row>
    <row r="155" spans="1:27" ht="15" customHeight="1">
      <c r="A155" s="2505" t="s">
        <v>4306</v>
      </c>
      <c r="B155" s="2375"/>
      <c r="C155" s="2507" t="s">
        <v>4281</v>
      </c>
      <c r="D155" s="2507" t="s">
        <v>4282</v>
      </c>
      <c r="E155" s="1464" t="s">
        <v>4307</v>
      </c>
      <c r="F155" s="1464">
        <v>4.0000000000000001E-3</v>
      </c>
      <c r="G155" s="2507" t="s">
        <v>4284</v>
      </c>
      <c r="H155" s="1465">
        <v>1600</v>
      </c>
      <c r="I155" s="1464">
        <v>4.3</v>
      </c>
      <c r="J155" s="1422">
        <v>-50</v>
      </c>
      <c r="K155" s="1422">
        <v>70</v>
      </c>
      <c r="L155" s="1464" t="s">
        <v>4285</v>
      </c>
      <c r="M155" s="1466">
        <v>25</v>
      </c>
      <c r="N155" s="2507" t="s">
        <v>4286</v>
      </c>
      <c r="O155" s="1465" t="s">
        <v>4287</v>
      </c>
      <c r="P155" s="1464">
        <v>1142</v>
      </c>
      <c r="Q155" s="1467">
        <v>1172</v>
      </c>
      <c r="R155" s="2071"/>
      <c r="S155" s="2066"/>
      <c r="T155" s="2066"/>
      <c r="U155" s="2068"/>
      <c r="V155" s="2069"/>
      <c r="W155" s="2066"/>
      <c r="X155" s="2066"/>
      <c r="Y155" s="2067"/>
      <c r="Z155" s="2067"/>
      <c r="AA155" s="2067"/>
    </row>
    <row r="156" spans="1:27">
      <c r="A156" s="2505"/>
      <c r="B156" s="2375"/>
      <c r="C156" s="2507"/>
      <c r="D156" s="2507"/>
      <c r="E156" s="1331" t="s">
        <v>4308</v>
      </c>
      <c r="F156" s="1422">
        <v>8.9999999999999993E-3</v>
      </c>
      <c r="G156" s="2507"/>
      <c r="H156" s="1422">
        <v>1600</v>
      </c>
      <c r="I156" s="1422">
        <f>I155*2</f>
        <v>8.6</v>
      </c>
      <c r="J156" s="1422">
        <v>-50</v>
      </c>
      <c r="K156" s="1422">
        <v>70</v>
      </c>
      <c r="L156" s="1422" t="s">
        <v>4285</v>
      </c>
      <c r="M156" s="1430">
        <v>25</v>
      </c>
      <c r="N156" s="2507"/>
      <c r="O156" s="1422" t="s">
        <v>4287</v>
      </c>
      <c r="P156" s="1422">
        <v>2284</v>
      </c>
      <c r="Q156" s="1468">
        <v>2343</v>
      </c>
      <c r="R156" s="2071"/>
      <c r="S156" s="2066"/>
      <c r="T156" s="2066"/>
      <c r="U156" s="2068"/>
      <c r="V156" s="2069"/>
      <c r="W156" s="2066"/>
      <c r="X156" s="2066"/>
      <c r="Y156" s="2067"/>
      <c r="Z156" s="2067"/>
      <c r="AA156" s="2067"/>
    </row>
    <row r="157" spans="1:27">
      <c r="A157" s="2505"/>
      <c r="B157" s="2375"/>
      <c r="C157" s="2507"/>
      <c r="D157" s="2507"/>
      <c r="E157" s="1422" t="s">
        <v>4309</v>
      </c>
      <c r="F157" s="1422">
        <v>1.2999999999999999E-2</v>
      </c>
      <c r="G157" s="2507"/>
      <c r="H157" s="1422">
        <v>1600</v>
      </c>
      <c r="I157" s="1422">
        <f>I155*3</f>
        <v>12.899999999999999</v>
      </c>
      <c r="J157" s="1422">
        <v>-50</v>
      </c>
      <c r="K157" s="1422">
        <v>70</v>
      </c>
      <c r="L157" s="1422" t="s">
        <v>4285</v>
      </c>
      <c r="M157" s="1430">
        <v>25</v>
      </c>
      <c r="N157" s="2507"/>
      <c r="O157" s="1422" t="s">
        <v>4287</v>
      </c>
      <c r="P157" s="1422">
        <v>3426</v>
      </c>
      <c r="Q157" s="1468">
        <v>3514</v>
      </c>
      <c r="R157" s="2071"/>
      <c r="S157" s="2066"/>
      <c r="T157" s="2066"/>
      <c r="U157" s="2068"/>
      <c r="V157" s="2069"/>
      <c r="W157" s="2066"/>
      <c r="X157" s="2066"/>
      <c r="Y157" s="2067"/>
      <c r="Z157" s="2067"/>
      <c r="AA157" s="2067"/>
    </row>
    <row r="158" spans="1:27">
      <c r="A158" s="2505"/>
      <c r="B158" s="2375"/>
      <c r="C158" s="2507"/>
      <c r="D158" s="2507"/>
      <c r="E158" s="1422" t="s">
        <v>4310</v>
      </c>
      <c r="F158" s="1422">
        <v>1.7999999999999999E-2</v>
      </c>
      <c r="G158" s="2507"/>
      <c r="H158" s="1422">
        <v>1600</v>
      </c>
      <c r="I158" s="1422">
        <f>I155*4</f>
        <v>17.2</v>
      </c>
      <c r="J158" s="1422">
        <v>-50</v>
      </c>
      <c r="K158" s="1422">
        <v>70</v>
      </c>
      <c r="L158" s="1422" t="s">
        <v>4285</v>
      </c>
      <c r="M158" s="1430">
        <v>25</v>
      </c>
      <c r="N158" s="2507"/>
      <c r="O158" s="1422" t="s">
        <v>4287</v>
      </c>
      <c r="P158" s="1422">
        <v>4568</v>
      </c>
      <c r="Q158" s="1468">
        <v>4685</v>
      </c>
      <c r="R158" s="2071"/>
      <c r="S158" s="2066"/>
      <c r="T158" s="2066"/>
      <c r="U158" s="2068"/>
      <c r="V158" s="2069"/>
      <c r="W158" s="2066"/>
      <c r="X158" s="2066"/>
      <c r="Y158" s="2067"/>
      <c r="Z158" s="2067"/>
      <c r="AA158" s="2067"/>
    </row>
    <row r="159" spans="1:27">
      <c r="A159" s="2505"/>
      <c r="B159" s="2375"/>
      <c r="C159" s="2507"/>
      <c r="D159" s="2507"/>
      <c r="E159" s="1422" t="s">
        <v>4311</v>
      </c>
      <c r="F159" s="1422">
        <v>2.1999999999999999E-2</v>
      </c>
      <c r="G159" s="2507"/>
      <c r="H159" s="1422">
        <v>1600</v>
      </c>
      <c r="I159" s="1422">
        <f>I155*5</f>
        <v>21.5</v>
      </c>
      <c r="J159" s="1422">
        <v>-50</v>
      </c>
      <c r="K159" s="1422">
        <v>70</v>
      </c>
      <c r="L159" s="1422" t="s">
        <v>4285</v>
      </c>
      <c r="M159" s="1430">
        <v>25</v>
      </c>
      <c r="N159" s="2507"/>
      <c r="O159" s="1422" t="s">
        <v>4287</v>
      </c>
      <c r="P159" s="1422">
        <v>5710</v>
      </c>
      <c r="Q159" s="1468">
        <v>5856</v>
      </c>
      <c r="R159" s="2071"/>
      <c r="S159" s="2066"/>
      <c r="T159" s="2066"/>
      <c r="U159" s="2068"/>
      <c r="V159" s="2069"/>
      <c r="W159" s="2066"/>
      <c r="X159" s="2066"/>
      <c r="Y159" s="2067"/>
      <c r="Z159" s="2067"/>
      <c r="AA159" s="2067"/>
    </row>
    <row r="160" spans="1:27">
      <c r="A160" s="2506"/>
      <c r="B160" s="2375"/>
      <c r="C160" s="2508"/>
      <c r="D160" s="2508"/>
      <c r="E160" s="1493" t="s">
        <v>4312</v>
      </c>
      <c r="F160" s="1493">
        <v>2.7E-2</v>
      </c>
      <c r="G160" s="2508"/>
      <c r="H160" s="1493">
        <v>1600</v>
      </c>
      <c r="I160" s="1495">
        <f>I155*6</f>
        <v>25.799999999999997</v>
      </c>
      <c r="J160" s="1493">
        <v>-50</v>
      </c>
      <c r="K160" s="1493">
        <v>70</v>
      </c>
      <c r="L160" s="1493" t="s">
        <v>4285</v>
      </c>
      <c r="M160" s="1496">
        <v>25</v>
      </c>
      <c r="N160" s="2509"/>
      <c r="O160" s="1281" t="s">
        <v>4287</v>
      </c>
      <c r="P160" s="1281">
        <v>6852</v>
      </c>
      <c r="Q160" s="1499">
        <v>7028</v>
      </c>
      <c r="R160" s="2071"/>
      <c r="S160" s="2066"/>
      <c r="T160" s="2066"/>
      <c r="U160" s="2068"/>
      <c r="V160" s="2069"/>
      <c r="W160" s="2066"/>
      <c r="X160" s="2066"/>
      <c r="Y160" s="2067"/>
      <c r="Z160" s="2067"/>
      <c r="AA160" s="2067"/>
    </row>
    <row r="161" spans="1:27" ht="15" customHeight="1">
      <c r="A161" s="2377" t="s">
        <v>4306</v>
      </c>
      <c r="B161" s="2375"/>
      <c r="C161" s="2458" t="s">
        <v>4293</v>
      </c>
      <c r="D161" s="2458" t="s">
        <v>4282</v>
      </c>
      <c r="E161" s="1332" t="s">
        <v>4307</v>
      </c>
      <c r="F161" s="1332">
        <v>4.0000000000000001E-3</v>
      </c>
      <c r="G161" s="2377" t="s">
        <v>4284</v>
      </c>
      <c r="H161" s="1446">
        <v>1600</v>
      </c>
      <c r="I161" s="1332">
        <v>4.3</v>
      </c>
      <c r="J161" s="1446">
        <v>-50</v>
      </c>
      <c r="K161" s="1446">
        <v>70</v>
      </c>
      <c r="L161" s="1446" t="s">
        <v>4285</v>
      </c>
      <c r="M161" s="1494">
        <v>25</v>
      </c>
      <c r="N161" s="2510" t="s">
        <v>4286</v>
      </c>
      <c r="O161" s="1497" t="s">
        <v>4287</v>
      </c>
      <c r="P161" s="1498">
        <v>1238</v>
      </c>
      <c r="Q161" s="1500">
        <v>1269</v>
      </c>
      <c r="R161" s="2071"/>
      <c r="S161" s="2066"/>
      <c r="T161" s="2066"/>
      <c r="U161" s="2068"/>
      <c r="V161" s="2069"/>
      <c r="W161" s="2066"/>
      <c r="X161" s="2066"/>
      <c r="Y161" s="2067"/>
      <c r="Z161" s="2067"/>
      <c r="AA161" s="2067"/>
    </row>
    <row r="162" spans="1:27">
      <c r="A162" s="2505"/>
      <c r="B162" s="2375"/>
      <c r="C162" s="2507"/>
      <c r="D162" s="2507"/>
      <c r="E162" s="1331" t="s">
        <v>4308</v>
      </c>
      <c r="F162" s="1422">
        <v>8.9999999999999993E-3</v>
      </c>
      <c r="G162" s="2505"/>
      <c r="H162" s="1422">
        <v>1600</v>
      </c>
      <c r="I162" s="1422">
        <f>I161*2</f>
        <v>8.6</v>
      </c>
      <c r="J162" s="1422">
        <v>-50</v>
      </c>
      <c r="K162" s="1422">
        <v>70</v>
      </c>
      <c r="L162" s="1422" t="s">
        <v>4285</v>
      </c>
      <c r="M162" s="1430">
        <v>25</v>
      </c>
      <c r="N162" s="2507"/>
      <c r="O162" s="1422" t="s">
        <v>4287</v>
      </c>
      <c r="P162" s="1422">
        <v>2475</v>
      </c>
      <c r="Q162" s="1468">
        <v>2538</v>
      </c>
      <c r="R162" s="2071"/>
      <c r="S162" s="2066"/>
      <c r="T162" s="2066"/>
      <c r="U162" s="2068"/>
      <c r="V162" s="2069"/>
      <c r="W162" s="2066"/>
      <c r="X162" s="2066"/>
      <c r="Y162" s="2067"/>
      <c r="Z162" s="2067"/>
      <c r="AA162" s="2067"/>
    </row>
    <row r="163" spans="1:27">
      <c r="A163" s="2505"/>
      <c r="B163" s="2375"/>
      <c r="C163" s="2507"/>
      <c r="D163" s="2507"/>
      <c r="E163" s="1422" t="s">
        <v>4309</v>
      </c>
      <c r="F163" s="1422">
        <v>1.2999999999999999E-2</v>
      </c>
      <c r="G163" s="2505"/>
      <c r="H163" s="1422">
        <v>1600</v>
      </c>
      <c r="I163" s="1422">
        <f>I161*3</f>
        <v>12.899999999999999</v>
      </c>
      <c r="J163" s="1422">
        <v>-50</v>
      </c>
      <c r="K163" s="1422">
        <v>70</v>
      </c>
      <c r="L163" s="1422" t="s">
        <v>4285</v>
      </c>
      <c r="M163" s="1430">
        <v>25</v>
      </c>
      <c r="N163" s="2507"/>
      <c r="O163" s="1422" t="s">
        <v>4287</v>
      </c>
      <c r="P163" s="1422">
        <v>3712</v>
      </c>
      <c r="Q163" s="1468">
        <v>3807</v>
      </c>
      <c r="R163" s="2071"/>
      <c r="S163" s="2066"/>
      <c r="T163" s="2066"/>
      <c r="U163" s="2068"/>
      <c r="V163" s="2069"/>
      <c r="W163" s="2066"/>
      <c r="X163" s="2066"/>
      <c r="Y163" s="2067"/>
      <c r="Z163" s="2067"/>
      <c r="AA163" s="2067"/>
    </row>
    <row r="164" spans="1:27">
      <c r="A164" s="2505"/>
      <c r="B164" s="2375"/>
      <c r="C164" s="2507"/>
      <c r="D164" s="2507"/>
      <c r="E164" s="1422" t="s">
        <v>4310</v>
      </c>
      <c r="F164" s="1422">
        <v>1.7999999999999999E-2</v>
      </c>
      <c r="G164" s="2505"/>
      <c r="H164" s="1422">
        <v>1600</v>
      </c>
      <c r="I164" s="1422">
        <f>I161*4</f>
        <v>17.2</v>
      </c>
      <c r="J164" s="1422">
        <v>-50</v>
      </c>
      <c r="K164" s="1422">
        <v>70</v>
      </c>
      <c r="L164" s="1422" t="s">
        <v>4285</v>
      </c>
      <c r="M164" s="1430">
        <v>25</v>
      </c>
      <c r="N164" s="2507"/>
      <c r="O164" s="1422" t="s">
        <v>4287</v>
      </c>
      <c r="P164" s="1422">
        <v>4949</v>
      </c>
      <c r="Q164" s="1468">
        <v>5076</v>
      </c>
      <c r="R164" s="2071"/>
      <c r="S164" s="2066"/>
      <c r="T164" s="2066"/>
      <c r="U164" s="2068"/>
      <c r="V164" s="2069"/>
      <c r="W164" s="2066"/>
      <c r="X164" s="2066"/>
      <c r="Y164" s="2067"/>
      <c r="Z164" s="2067"/>
      <c r="AA164" s="2067"/>
    </row>
    <row r="165" spans="1:27">
      <c r="A165" s="2505"/>
      <c r="B165" s="2375"/>
      <c r="C165" s="2507"/>
      <c r="D165" s="2507"/>
      <c r="E165" s="1422" t="s">
        <v>4311</v>
      </c>
      <c r="F165" s="1422">
        <v>2.1999999999999999E-2</v>
      </c>
      <c r="G165" s="2505"/>
      <c r="H165" s="1422">
        <v>1600</v>
      </c>
      <c r="I165" s="1422">
        <f>I161*5</f>
        <v>21.5</v>
      </c>
      <c r="J165" s="1422">
        <v>-50</v>
      </c>
      <c r="K165" s="1422">
        <v>70</v>
      </c>
      <c r="L165" s="1422" t="s">
        <v>4285</v>
      </c>
      <c r="M165" s="1430">
        <v>25</v>
      </c>
      <c r="N165" s="2507"/>
      <c r="O165" s="1422" t="s">
        <v>4287</v>
      </c>
      <c r="P165" s="1422">
        <v>6186</v>
      </c>
      <c r="Q165" s="1468">
        <v>6345</v>
      </c>
      <c r="R165" s="2071"/>
      <c r="S165" s="2066"/>
      <c r="T165" s="2066"/>
      <c r="U165" s="2068"/>
      <c r="V165" s="2069"/>
      <c r="W165" s="2066"/>
      <c r="X165" s="2066"/>
      <c r="Y165" s="2067"/>
      <c r="Z165" s="2067"/>
      <c r="AA165" s="2067"/>
    </row>
    <row r="166" spans="1:27">
      <c r="A166" s="2505"/>
      <c r="B166" s="2375"/>
      <c r="C166" s="2507"/>
      <c r="D166" s="2507"/>
      <c r="E166" s="1422" t="s">
        <v>4312</v>
      </c>
      <c r="F166" s="1470">
        <v>2.7E-2</v>
      </c>
      <c r="G166" s="2505"/>
      <c r="H166" s="1422">
        <v>1600</v>
      </c>
      <c r="I166" s="1422">
        <f>I161*6</f>
        <v>25.799999999999997</v>
      </c>
      <c r="J166" s="1422">
        <v>-50</v>
      </c>
      <c r="K166" s="1422">
        <v>70</v>
      </c>
      <c r="L166" s="1422" t="s">
        <v>4285</v>
      </c>
      <c r="M166" s="1430">
        <v>25</v>
      </c>
      <c r="N166" s="2511"/>
      <c r="O166" s="1422" t="s">
        <v>4287</v>
      </c>
      <c r="P166" s="1422">
        <v>7423</v>
      </c>
      <c r="Q166" s="1468">
        <v>7613</v>
      </c>
      <c r="R166" s="2071"/>
      <c r="S166" s="2066"/>
      <c r="T166" s="2066"/>
      <c r="U166" s="2068"/>
      <c r="V166" s="2069"/>
      <c r="W166" s="2066"/>
      <c r="X166" s="2066"/>
      <c r="Y166" s="2067"/>
      <c r="Z166" s="2067"/>
      <c r="AA166" s="2067"/>
    </row>
    <row r="167" spans="1:27" ht="15" customHeight="1">
      <c r="A167" s="2487" t="s">
        <v>4313</v>
      </c>
      <c r="B167" s="2487"/>
      <c r="C167" s="2487"/>
      <c r="D167" s="2487"/>
      <c r="E167" s="2487"/>
      <c r="F167" s="2487"/>
      <c r="G167" s="2487"/>
      <c r="H167" s="2487"/>
      <c r="I167" s="2487"/>
      <c r="J167" s="2487"/>
      <c r="K167" s="2487"/>
      <c r="L167" s="2487"/>
      <c r="M167" s="2487"/>
      <c r="N167" s="2487"/>
      <c r="O167" s="2487"/>
      <c r="P167" s="2487"/>
      <c r="Q167" s="2487"/>
      <c r="R167" s="2067"/>
      <c r="S167" s="2067"/>
      <c r="T167" s="2067"/>
      <c r="U167" s="2067"/>
      <c r="V167" s="2067"/>
      <c r="W167" s="2067"/>
      <c r="X167" s="2067"/>
      <c r="Y167" s="2067"/>
      <c r="Z167" s="2067"/>
      <c r="AA167" s="2067"/>
    </row>
    <row r="168" spans="1:27" ht="15" customHeight="1">
      <c r="A168" s="2503" t="s">
        <v>4314</v>
      </c>
      <c r="B168" s="2493"/>
      <c r="C168" s="2494" t="s">
        <v>4281</v>
      </c>
      <c r="D168" s="2494" t="s">
        <v>4315</v>
      </c>
      <c r="E168" s="1475" t="s">
        <v>4316</v>
      </c>
      <c r="F168" s="1475">
        <v>2E-3</v>
      </c>
      <c r="G168" s="2494" t="s">
        <v>4284</v>
      </c>
      <c r="H168" s="1476">
        <v>1600</v>
      </c>
      <c r="I168" s="1475">
        <v>3</v>
      </c>
      <c r="J168" s="1480">
        <v>-50</v>
      </c>
      <c r="K168" s="1480">
        <v>70</v>
      </c>
      <c r="L168" s="1475" t="s">
        <v>4285</v>
      </c>
      <c r="M168" s="1477">
        <v>25</v>
      </c>
      <c r="N168" s="2494" t="s">
        <v>4286</v>
      </c>
      <c r="O168" s="1476" t="s">
        <v>4287</v>
      </c>
      <c r="P168" s="1475">
        <v>480</v>
      </c>
      <c r="Q168" s="1478">
        <v>492</v>
      </c>
      <c r="R168" s="2071"/>
      <c r="S168" s="2066"/>
      <c r="T168" s="2066"/>
      <c r="U168" s="2068"/>
      <c r="V168" s="2069"/>
      <c r="W168" s="2066"/>
      <c r="X168" s="2066"/>
      <c r="Y168" s="2067"/>
      <c r="Z168" s="2067"/>
      <c r="AA168" s="2067"/>
    </row>
    <row r="169" spans="1:27">
      <c r="A169" s="2503"/>
      <c r="B169" s="2493"/>
      <c r="C169" s="2494"/>
      <c r="D169" s="2494"/>
      <c r="E169" s="1479" t="s">
        <v>4317</v>
      </c>
      <c r="F169" s="1480">
        <v>5.0000000000000001E-3</v>
      </c>
      <c r="G169" s="2494"/>
      <c r="H169" s="1480">
        <v>1600</v>
      </c>
      <c r="I169" s="1480">
        <f>I168*2</f>
        <v>6</v>
      </c>
      <c r="J169" s="1480">
        <v>-50</v>
      </c>
      <c r="K169" s="1480">
        <v>70</v>
      </c>
      <c r="L169" s="1480" t="s">
        <v>4285</v>
      </c>
      <c r="M169" s="1481">
        <v>25</v>
      </c>
      <c r="N169" s="2494"/>
      <c r="O169" s="1480" t="s">
        <v>4287</v>
      </c>
      <c r="P169" s="1480">
        <v>959</v>
      </c>
      <c r="Q169" s="1366">
        <v>983</v>
      </c>
      <c r="R169" s="2071"/>
      <c r="S169" s="2066"/>
      <c r="T169" s="2066"/>
      <c r="U169" s="2068"/>
      <c r="V169" s="2069"/>
      <c r="W169" s="2066"/>
      <c r="X169" s="2066"/>
      <c r="Y169" s="2067"/>
      <c r="Z169" s="2067"/>
      <c r="AA169" s="2067"/>
    </row>
    <row r="170" spans="1:27">
      <c r="A170" s="2503"/>
      <c r="B170" s="2493"/>
      <c r="C170" s="2494"/>
      <c r="D170" s="2494"/>
      <c r="E170" s="1480" t="s">
        <v>4318</v>
      </c>
      <c r="F170" s="1480">
        <v>8.0000000000000002E-3</v>
      </c>
      <c r="G170" s="2494"/>
      <c r="H170" s="1480">
        <v>1600</v>
      </c>
      <c r="I170" s="1480">
        <f>I168*3</f>
        <v>9</v>
      </c>
      <c r="J170" s="1480">
        <v>-50</v>
      </c>
      <c r="K170" s="1480">
        <v>70</v>
      </c>
      <c r="L170" s="1480" t="s">
        <v>4285</v>
      </c>
      <c r="M170" s="1481">
        <v>25</v>
      </c>
      <c r="N170" s="2494"/>
      <c r="O170" s="1480" t="s">
        <v>4287</v>
      </c>
      <c r="P170" s="1480">
        <v>1438</v>
      </c>
      <c r="Q170" s="1366">
        <v>1475</v>
      </c>
      <c r="R170" s="2071"/>
      <c r="S170" s="2066"/>
      <c r="T170" s="2066"/>
      <c r="U170" s="2068"/>
      <c r="V170" s="2069"/>
      <c r="W170" s="2066"/>
      <c r="X170" s="2066"/>
      <c r="Y170" s="2067"/>
      <c r="Z170" s="2067"/>
      <c r="AA170" s="2067"/>
    </row>
    <row r="171" spans="1:27" ht="11.65" customHeight="1">
      <c r="A171" s="2503"/>
      <c r="B171" s="2493"/>
      <c r="C171" s="2494"/>
      <c r="D171" s="2494"/>
      <c r="E171" s="1480" t="s">
        <v>4319</v>
      </c>
      <c r="F171" s="1480">
        <v>0.01</v>
      </c>
      <c r="G171" s="2494"/>
      <c r="H171" s="1480">
        <v>1600</v>
      </c>
      <c r="I171" s="1480">
        <f>I168*4</f>
        <v>12</v>
      </c>
      <c r="J171" s="1480">
        <v>-50</v>
      </c>
      <c r="K171" s="1480">
        <v>70</v>
      </c>
      <c r="L171" s="1480" t="s">
        <v>4285</v>
      </c>
      <c r="M171" s="1481">
        <v>25</v>
      </c>
      <c r="N171" s="2494"/>
      <c r="O171" s="1480" t="s">
        <v>4287</v>
      </c>
      <c r="P171" s="1480">
        <v>1917</v>
      </c>
      <c r="Q171" s="1366">
        <v>1966</v>
      </c>
      <c r="R171" s="2071"/>
      <c r="S171" s="2066"/>
      <c r="T171" s="2066"/>
      <c r="U171" s="2068"/>
      <c r="V171" s="2069"/>
      <c r="W171" s="2066"/>
      <c r="X171" s="2066"/>
      <c r="Y171" s="2067"/>
      <c r="Z171" s="2067"/>
      <c r="AA171" s="2067"/>
    </row>
    <row r="172" spans="1:27">
      <c r="A172" s="2503"/>
      <c r="B172" s="2493"/>
      <c r="C172" s="2494"/>
      <c r="D172" s="2494"/>
      <c r="E172" s="1480" t="s">
        <v>4320</v>
      </c>
      <c r="F172" s="1480">
        <v>1.2999999999999999E-2</v>
      </c>
      <c r="G172" s="2494"/>
      <c r="H172" s="1480">
        <v>1600</v>
      </c>
      <c r="I172" s="1480">
        <f>I168*5</f>
        <v>15</v>
      </c>
      <c r="J172" s="1480">
        <v>-50</v>
      </c>
      <c r="K172" s="1480">
        <v>70</v>
      </c>
      <c r="L172" s="1480" t="s">
        <v>4285</v>
      </c>
      <c r="M172" s="1481">
        <v>25</v>
      </c>
      <c r="N172" s="2494"/>
      <c r="O172" s="1480" t="s">
        <v>4287</v>
      </c>
      <c r="P172" s="1480">
        <v>2396</v>
      </c>
      <c r="Q172" s="1366">
        <v>2457</v>
      </c>
      <c r="R172" s="2071"/>
      <c r="S172" s="2066"/>
      <c r="T172" s="2066"/>
      <c r="U172" s="2068"/>
      <c r="V172" s="2069"/>
      <c r="W172" s="2066"/>
      <c r="X172" s="2066"/>
      <c r="Y172" s="2067"/>
      <c r="Z172" s="2067"/>
      <c r="AA172" s="2067"/>
    </row>
    <row r="173" spans="1:27">
      <c r="A173" s="2503"/>
      <c r="B173" s="2493"/>
      <c r="C173" s="2494"/>
      <c r="D173" s="2494"/>
      <c r="E173" s="1480" t="s">
        <v>4321</v>
      </c>
      <c r="F173" s="1480">
        <v>1.6E-2</v>
      </c>
      <c r="G173" s="2494"/>
      <c r="H173" s="1480">
        <v>1600</v>
      </c>
      <c r="I173" s="1480">
        <f>I168*6</f>
        <v>18</v>
      </c>
      <c r="J173" s="1480">
        <v>-50</v>
      </c>
      <c r="K173" s="1480">
        <v>70</v>
      </c>
      <c r="L173" s="1480" t="s">
        <v>4285</v>
      </c>
      <c r="M173" s="1481">
        <v>25</v>
      </c>
      <c r="N173" s="2494"/>
      <c r="O173" s="1480" t="s">
        <v>4287</v>
      </c>
      <c r="P173" s="1480">
        <v>2875</v>
      </c>
      <c r="Q173" s="1366">
        <v>2949</v>
      </c>
      <c r="R173" s="2071"/>
      <c r="S173" s="2066"/>
      <c r="T173" s="2066"/>
      <c r="U173" s="2068"/>
      <c r="V173" s="2069"/>
      <c r="W173" s="2066"/>
      <c r="X173" s="2066"/>
      <c r="Y173" s="2067"/>
      <c r="Z173" s="2067"/>
      <c r="AA173" s="2067"/>
    </row>
    <row r="174" spans="1:27" ht="15" customHeight="1">
      <c r="A174" s="2502" t="s">
        <v>4314</v>
      </c>
      <c r="B174" s="2501"/>
      <c r="C174" s="2490" t="s">
        <v>4281</v>
      </c>
      <c r="D174" s="2490" t="s">
        <v>4322</v>
      </c>
      <c r="E174" s="1475" t="s">
        <v>4316</v>
      </c>
      <c r="F174" s="1475">
        <v>2E-3</v>
      </c>
      <c r="G174" s="2490" t="s">
        <v>4284</v>
      </c>
      <c r="H174" s="1480">
        <v>1600</v>
      </c>
      <c r="I174" s="1480">
        <v>3</v>
      </c>
      <c r="J174" s="1480">
        <v>-50</v>
      </c>
      <c r="K174" s="1480">
        <v>70</v>
      </c>
      <c r="L174" s="1479" t="s">
        <v>4285</v>
      </c>
      <c r="M174" s="1481">
        <v>25</v>
      </c>
      <c r="N174" s="2490" t="s">
        <v>4286</v>
      </c>
      <c r="O174" s="1480" t="s">
        <v>4287</v>
      </c>
      <c r="P174" s="1480">
        <v>503</v>
      </c>
      <c r="Q174" s="1366">
        <v>516</v>
      </c>
      <c r="R174" s="2071"/>
      <c r="S174" s="2066"/>
      <c r="T174" s="2066"/>
      <c r="U174" s="2068"/>
      <c r="V174" s="2069"/>
      <c r="W174" s="2066"/>
      <c r="X174" s="2066"/>
      <c r="Y174" s="2067"/>
      <c r="Z174" s="2067"/>
      <c r="AA174" s="2067"/>
    </row>
    <row r="175" spans="1:27">
      <c r="A175" s="2502"/>
      <c r="B175" s="2501"/>
      <c r="C175" s="2490"/>
      <c r="D175" s="2490"/>
      <c r="E175" s="1479" t="s">
        <v>4317</v>
      </c>
      <c r="F175" s="1480">
        <v>5.0000000000000001E-3</v>
      </c>
      <c r="G175" s="2490"/>
      <c r="H175" s="1480">
        <v>1600</v>
      </c>
      <c r="I175" s="1480">
        <f>I174*2</f>
        <v>6</v>
      </c>
      <c r="J175" s="1480">
        <v>-50</v>
      </c>
      <c r="K175" s="1480">
        <v>70</v>
      </c>
      <c r="L175" s="1480" t="s">
        <v>4285</v>
      </c>
      <c r="M175" s="1481">
        <v>25</v>
      </c>
      <c r="N175" s="2490"/>
      <c r="O175" s="1480" t="s">
        <v>4287</v>
      </c>
      <c r="P175" s="1480">
        <v>1005</v>
      </c>
      <c r="Q175" s="1366">
        <v>1031</v>
      </c>
      <c r="R175" s="2071"/>
      <c r="S175" s="2066"/>
      <c r="T175" s="2066"/>
      <c r="U175" s="2068"/>
      <c r="V175" s="2069"/>
      <c r="W175" s="2066"/>
      <c r="X175" s="2066"/>
      <c r="Y175" s="2067"/>
      <c r="Z175" s="2067"/>
      <c r="AA175" s="2067"/>
    </row>
    <row r="176" spans="1:27">
      <c r="A176" s="2502"/>
      <c r="B176" s="2501"/>
      <c r="C176" s="2490"/>
      <c r="D176" s="2490"/>
      <c r="E176" s="1480" t="s">
        <v>4318</v>
      </c>
      <c r="F176" s="1480">
        <v>8.0000000000000002E-3</v>
      </c>
      <c r="G176" s="2490"/>
      <c r="H176" s="1480">
        <v>1600</v>
      </c>
      <c r="I176" s="1480">
        <f>I174*3</f>
        <v>9</v>
      </c>
      <c r="J176" s="1480">
        <v>-50</v>
      </c>
      <c r="K176" s="1480">
        <v>70</v>
      </c>
      <c r="L176" s="1480" t="s">
        <v>4285</v>
      </c>
      <c r="M176" s="1481">
        <v>25</v>
      </c>
      <c r="N176" s="2490"/>
      <c r="O176" s="1480" t="s">
        <v>4287</v>
      </c>
      <c r="P176" s="1480">
        <v>1508</v>
      </c>
      <c r="Q176" s="1366">
        <v>1547</v>
      </c>
      <c r="R176" s="2071"/>
      <c r="S176" s="2066"/>
      <c r="T176" s="2066"/>
      <c r="U176" s="2068"/>
      <c r="V176" s="2069"/>
      <c r="W176" s="2066"/>
      <c r="X176" s="2066"/>
      <c r="Y176" s="2067"/>
      <c r="Z176" s="2067"/>
      <c r="AA176" s="2067"/>
    </row>
    <row r="177" spans="1:28">
      <c r="A177" s="2502"/>
      <c r="B177" s="2501"/>
      <c r="C177" s="2490"/>
      <c r="D177" s="2490"/>
      <c r="E177" s="1480" t="s">
        <v>4319</v>
      </c>
      <c r="F177" s="1480">
        <v>0.01</v>
      </c>
      <c r="G177" s="2490"/>
      <c r="H177" s="1480">
        <v>1600</v>
      </c>
      <c r="I177" s="1480">
        <f>I174*4</f>
        <v>12</v>
      </c>
      <c r="J177" s="1480">
        <v>-50</v>
      </c>
      <c r="K177" s="1480">
        <v>70</v>
      </c>
      <c r="L177" s="1480" t="s">
        <v>4285</v>
      </c>
      <c r="M177" s="1481">
        <v>25</v>
      </c>
      <c r="N177" s="2490"/>
      <c r="O177" s="1480" t="s">
        <v>4287</v>
      </c>
      <c r="P177" s="1480">
        <v>2010</v>
      </c>
      <c r="Q177" s="1366">
        <v>2062</v>
      </c>
      <c r="R177" s="2071"/>
      <c r="S177" s="2066"/>
      <c r="T177" s="2066"/>
      <c r="U177" s="2068"/>
      <c r="V177" s="2069"/>
      <c r="W177" s="2066"/>
      <c r="X177" s="2066"/>
      <c r="Y177" s="2067"/>
      <c r="Z177" s="2067"/>
      <c r="AA177" s="2067"/>
    </row>
    <row r="178" spans="1:28">
      <c r="A178" s="2502"/>
      <c r="B178" s="2501"/>
      <c r="C178" s="2490"/>
      <c r="D178" s="2490"/>
      <c r="E178" s="1480" t="s">
        <v>4320</v>
      </c>
      <c r="F178" s="1480">
        <v>1.2999999999999999E-2</v>
      </c>
      <c r="G178" s="2490"/>
      <c r="H178" s="1480">
        <v>1600</v>
      </c>
      <c r="I178" s="1480">
        <f>I174*5</f>
        <v>15</v>
      </c>
      <c r="J178" s="1480">
        <v>-50</v>
      </c>
      <c r="K178" s="1480">
        <v>70</v>
      </c>
      <c r="L178" s="1480" t="s">
        <v>4285</v>
      </c>
      <c r="M178" s="1481">
        <v>25</v>
      </c>
      <c r="N178" s="2490"/>
      <c r="O178" s="1480" t="s">
        <v>4287</v>
      </c>
      <c r="P178" s="1480">
        <v>2513</v>
      </c>
      <c r="Q178" s="1366">
        <v>2577</v>
      </c>
      <c r="R178" s="2071"/>
      <c r="S178" s="2066"/>
      <c r="T178" s="2066"/>
      <c r="U178" s="2068"/>
      <c r="V178" s="2069"/>
      <c r="W178" s="2066"/>
      <c r="X178" s="2066"/>
      <c r="Y178" s="2067"/>
      <c r="Z178" s="2067"/>
      <c r="AA178" s="2067"/>
    </row>
    <row r="179" spans="1:28">
      <c r="A179" s="2502"/>
      <c r="B179" s="2501"/>
      <c r="C179" s="2490"/>
      <c r="D179" s="2490"/>
      <c r="E179" s="1482" t="s">
        <v>4321</v>
      </c>
      <c r="F179" s="1480">
        <v>1.6E-2</v>
      </c>
      <c r="G179" s="2490"/>
      <c r="H179" s="1480">
        <v>1600</v>
      </c>
      <c r="I179" s="1480">
        <f>I174*6</f>
        <v>18</v>
      </c>
      <c r="J179" s="1483">
        <v>-50</v>
      </c>
      <c r="K179" s="1483">
        <v>70</v>
      </c>
      <c r="L179" s="1480" t="s">
        <v>4285</v>
      </c>
      <c r="M179" s="1481">
        <v>25</v>
      </c>
      <c r="N179" s="2490"/>
      <c r="O179" s="1480" t="s">
        <v>4287</v>
      </c>
      <c r="P179" s="1480">
        <v>3015</v>
      </c>
      <c r="Q179" s="1366">
        <v>3093</v>
      </c>
      <c r="R179" s="2071"/>
      <c r="S179" s="2066"/>
      <c r="T179" s="2066"/>
      <c r="U179" s="2068"/>
      <c r="V179" s="2069"/>
      <c r="W179" s="2066"/>
      <c r="X179" s="2066"/>
      <c r="Y179" s="2067"/>
      <c r="Z179" s="2067"/>
      <c r="AA179" s="2067"/>
    </row>
    <row r="180" spans="1:28" ht="15" customHeight="1">
      <c r="A180" s="2503" t="s">
        <v>4314</v>
      </c>
      <c r="B180" s="2493"/>
      <c r="C180" s="2494" t="s">
        <v>4293</v>
      </c>
      <c r="D180" s="2494" t="s">
        <v>4315</v>
      </c>
      <c r="E180" s="1475" t="s">
        <v>4316</v>
      </c>
      <c r="F180" s="1475">
        <v>2E-3</v>
      </c>
      <c r="G180" s="2492" t="s">
        <v>4284</v>
      </c>
      <c r="H180" s="1476">
        <v>1600</v>
      </c>
      <c r="I180" s="1475">
        <v>3</v>
      </c>
      <c r="J180" s="1476">
        <v>-50</v>
      </c>
      <c r="K180" s="1476">
        <v>70</v>
      </c>
      <c r="L180" s="1476" t="s">
        <v>4285</v>
      </c>
      <c r="M180" s="1477">
        <v>25</v>
      </c>
      <c r="N180" s="2494" t="s">
        <v>4286</v>
      </c>
      <c r="O180" s="1476" t="s">
        <v>4287</v>
      </c>
      <c r="P180" s="1475">
        <v>554</v>
      </c>
      <c r="Q180" s="1478">
        <v>569</v>
      </c>
      <c r="R180" s="2071"/>
      <c r="S180" s="2066"/>
      <c r="T180" s="2066"/>
      <c r="U180" s="2068"/>
      <c r="V180" s="2069"/>
      <c r="W180" s="2066"/>
      <c r="X180" s="2066"/>
      <c r="Y180" s="2067"/>
      <c r="Z180" s="2067"/>
      <c r="AA180" s="2067"/>
    </row>
    <row r="181" spans="1:28">
      <c r="A181" s="2503"/>
      <c r="B181" s="2493"/>
      <c r="C181" s="2494"/>
      <c r="D181" s="2494"/>
      <c r="E181" s="1479" t="s">
        <v>4317</v>
      </c>
      <c r="F181" s="1480">
        <v>5.0000000000000001E-3</v>
      </c>
      <c r="G181" s="2492"/>
      <c r="H181" s="1480">
        <v>1600</v>
      </c>
      <c r="I181" s="1480">
        <f>I180*2</f>
        <v>6</v>
      </c>
      <c r="J181" s="1480">
        <v>-50</v>
      </c>
      <c r="K181" s="1480">
        <v>70</v>
      </c>
      <c r="L181" s="1480" t="s">
        <v>4285</v>
      </c>
      <c r="M181" s="1481">
        <v>25</v>
      </c>
      <c r="N181" s="2494"/>
      <c r="O181" s="1480" t="s">
        <v>4287</v>
      </c>
      <c r="P181" s="1480">
        <v>1108</v>
      </c>
      <c r="Q181" s="1366">
        <v>1137</v>
      </c>
      <c r="R181" s="2071"/>
      <c r="S181" s="2066"/>
      <c r="T181" s="2066"/>
      <c r="U181" s="2068"/>
      <c r="V181" s="2069"/>
      <c r="W181" s="2066"/>
      <c r="X181" s="2066"/>
      <c r="Y181" s="2067"/>
      <c r="Z181" s="2067"/>
      <c r="AA181" s="2067"/>
    </row>
    <row r="182" spans="1:28">
      <c r="A182" s="2503"/>
      <c r="B182" s="2493"/>
      <c r="C182" s="2494"/>
      <c r="D182" s="2494"/>
      <c r="E182" s="1480" t="s">
        <v>4318</v>
      </c>
      <c r="F182" s="1480">
        <v>8.0000000000000002E-3</v>
      </c>
      <c r="G182" s="2492"/>
      <c r="H182" s="1480">
        <v>1600</v>
      </c>
      <c r="I182" s="1480">
        <f>I180*3</f>
        <v>9</v>
      </c>
      <c r="J182" s="1480">
        <v>-50</v>
      </c>
      <c r="K182" s="1480">
        <v>70</v>
      </c>
      <c r="L182" s="1480" t="s">
        <v>4285</v>
      </c>
      <c r="M182" s="1481">
        <v>25</v>
      </c>
      <c r="N182" s="2494"/>
      <c r="O182" s="1480" t="s">
        <v>4287</v>
      </c>
      <c r="P182" s="1480">
        <v>1662</v>
      </c>
      <c r="Q182" s="1366">
        <v>1705</v>
      </c>
      <c r="R182" s="2071"/>
      <c r="S182" s="2066"/>
      <c r="T182" s="2066"/>
      <c r="U182" s="2068"/>
      <c r="V182" s="2069"/>
      <c r="W182" s="2066"/>
      <c r="X182" s="2066"/>
      <c r="Y182" s="2067"/>
      <c r="Z182" s="2067"/>
      <c r="AA182" s="2067"/>
    </row>
    <row r="183" spans="1:28">
      <c r="A183" s="2503"/>
      <c r="B183" s="2493"/>
      <c r="C183" s="2494"/>
      <c r="D183" s="2494"/>
      <c r="E183" s="1480" t="s">
        <v>4319</v>
      </c>
      <c r="F183" s="1480">
        <v>0.01</v>
      </c>
      <c r="G183" s="2492"/>
      <c r="H183" s="1480">
        <v>1600</v>
      </c>
      <c r="I183" s="1480">
        <f>I180*4</f>
        <v>12</v>
      </c>
      <c r="J183" s="1480">
        <v>-50</v>
      </c>
      <c r="K183" s="1480">
        <v>70</v>
      </c>
      <c r="L183" s="1480" t="s">
        <v>4285</v>
      </c>
      <c r="M183" s="1481">
        <v>25</v>
      </c>
      <c r="N183" s="2494"/>
      <c r="O183" s="1480" t="s">
        <v>4287</v>
      </c>
      <c r="P183" s="1480">
        <v>2216</v>
      </c>
      <c r="Q183" s="1366">
        <v>2273</v>
      </c>
      <c r="R183" s="2071"/>
      <c r="S183" s="2066"/>
      <c r="T183" s="2066"/>
      <c r="U183" s="2068"/>
      <c r="V183" s="2069"/>
      <c r="W183" s="2066"/>
      <c r="X183" s="2066"/>
      <c r="Y183" s="2067"/>
      <c r="Z183" s="2067"/>
      <c r="AA183" s="2067"/>
    </row>
    <row r="184" spans="1:28">
      <c r="A184" s="2503"/>
      <c r="B184" s="2493"/>
      <c r="C184" s="2494"/>
      <c r="D184" s="2494"/>
      <c r="E184" s="1480" t="s">
        <v>4320</v>
      </c>
      <c r="F184" s="1480">
        <v>1.2999999999999999E-2</v>
      </c>
      <c r="G184" s="2492"/>
      <c r="H184" s="1480">
        <v>1600</v>
      </c>
      <c r="I184" s="1480">
        <f>I180*5</f>
        <v>15</v>
      </c>
      <c r="J184" s="1480">
        <v>-50</v>
      </c>
      <c r="K184" s="1480">
        <v>70</v>
      </c>
      <c r="L184" s="1480" t="s">
        <v>4285</v>
      </c>
      <c r="M184" s="1481">
        <v>25</v>
      </c>
      <c r="N184" s="2494"/>
      <c r="O184" s="1480" t="s">
        <v>4287</v>
      </c>
      <c r="P184" s="1480">
        <v>2770</v>
      </c>
      <c r="Q184" s="1366">
        <v>2841</v>
      </c>
      <c r="R184" s="2071"/>
      <c r="S184" s="2066"/>
      <c r="T184" s="2066"/>
      <c r="U184" s="2068"/>
      <c r="V184" s="2069"/>
      <c r="W184" s="2066"/>
      <c r="X184" s="2066"/>
      <c r="Y184" s="2067"/>
      <c r="Z184" s="2067"/>
      <c r="AA184" s="2067"/>
    </row>
    <row r="185" spans="1:28">
      <c r="A185" s="2503"/>
      <c r="B185" s="2493"/>
      <c r="C185" s="2494"/>
      <c r="D185" s="2494"/>
      <c r="E185" s="1480" t="s">
        <v>4321</v>
      </c>
      <c r="F185" s="1480">
        <v>1.6E-2</v>
      </c>
      <c r="G185" s="2492"/>
      <c r="H185" s="1480">
        <v>1600</v>
      </c>
      <c r="I185" s="1480">
        <f>I180*6</f>
        <v>18</v>
      </c>
      <c r="J185" s="1480">
        <v>-50</v>
      </c>
      <c r="K185" s="1480">
        <v>70</v>
      </c>
      <c r="L185" s="1480" t="s">
        <v>4285</v>
      </c>
      <c r="M185" s="1481">
        <v>25</v>
      </c>
      <c r="N185" s="2494"/>
      <c r="O185" s="1480" t="s">
        <v>4287</v>
      </c>
      <c r="P185" s="1480">
        <v>3324</v>
      </c>
      <c r="Q185" s="1366">
        <v>3409</v>
      </c>
      <c r="R185" s="2071"/>
      <c r="S185" s="2066"/>
      <c r="T185" s="2066"/>
      <c r="U185" s="2068"/>
      <c r="V185" s="2069"/>
      <c r="W185" s="2066"/>
      <c r="X185" s="2066"/>
      <c r="Y185" s="2067"/>
      <c r="Z185" s="2067"/>
      <c r="AA185" s="2067"/>
    </row>
    <row r="186" spans="1:28" ht="15" customHeight="1">
      <c r="A186" s="2502" t="s">
        <v>4314</v>
      </c>
      <c r="B186" s="2501"/>
      <c r="C186" s="2490" t="s">
        <v>4293</v>
      </c>
      <c r="D186" s="2495" t="s">
        <v>4322</v>
      </c>
      <c r="E186" s="1475" t="s">
        <v>4316</v>
      </c>
      <c r="F186" s="1475">
        <v>2E-3</v>
      </c>
      <c r="G186" s="2488" t="s">
        <v>4284</v>
      </c>
      <c r="H186" s="1480">
        <v>1600</v>
      </c>
      <c r="I186" s="1480">
        <v>3</v>
      </c>
      <c r="J186" s="1480">
        <v>-50</v>
      </c>
      <c r="K186" s="1480">
        <v>70</v>
      </c>
      <c r="L186" s="1480" t="s">
        <v>4285</v>
      </c>
      <c r="M186" s="1481">
        <v>25</v>
      </c>
      <c r="N186" s="2490" t="s">
        <v>4286</v>
      </c>
      <c r="O186" s="1480" t="s">
        <v>4287</v>
      </c>
      <c r="P186" s="1480">
        <v>578</v>
      </c>
      <c r="Q186" s="1366">
        <v>593</v>
      </c>
      <c r="R186" s="2071"/>
      <c r="S186" s="2066"/>
      <c r="T186" s="2066"/>
      <c r="U186" s="2068"/>
      <c r="V186" s="2069"/>
      <c r="W186" s="2066"/>
      <c r="X186" s="2066"/>
      <c r="Y186" s="2067"/>
      <c r="Z186" s="2067"/>
      <c r="AA186" s="2067"/>
    </row>
    <row r="187" spans="1:28">
      <c r="A187" s="2502"/>
      <c r="B187" s="2501"/>
      <c r="C187" s="2490"/>
      <c r="D187" s="2490"/>
      <c r="E187" s="1479" t="s">
        <v>4317</v>
      </c>
      <c r="F187" s="1480">
        <v>5.0000000000000001E-3</v>
      </c>
      <c r="G187" s="2488"/>
      <c r="H187" s="1480">
        <v>1600</v>
      </c>
      <c r="I187" s="1480">
        <f>I186*2</f>
        <v>6</v>
      </c>
      <c r="J187" s="1480">
        <v>-50</v>
      </c>
      <c r="K187" s="1480">
        <v>70</v>
      </c>
      <c r="L187" s="1480" t="s">
        <v>4285</v>
      </c>
      <c r="M187" s="1481">
        <v>25</v>
      </c>
      <c r="N187" s="2490"/>
      <c r="O187" s="1480" t="s">
        <v>4287</v>
      </c>
      <c r="P187" s="1480">
        <v>1155</v>
      </c>
      <c r="Q187" s="1366">
        <v>1185</v>
      </c>
      <c r="R187" s="2071"/>
      <c r="S187" s="2066"/>
      <c r="T187" s="2066"/>
      <c r="U187" s="2068"/>
      <c r="V187" s="2069"/>
      <c r="W187" s="2066"/>
      <c r="X187" s="2066"/>
      <c r="Y187" s="2067"/>
      <c r="Z187" s="2067"/>
      <c r="AA187" s="2067"/>
    </row>
    <row r="188" spans="1:28">
      <c r="A188" s="2502"/>
      <c r="B188" s="2501"/>
      <c r="C188" s="2490"/>
      <c r="D188" s="2490"/>
      <c r="E188" s="1480" t="s">
        <v>4318</v>
      </c>
      <c r="F188" s="1480">
        <v>8.0000000000000002E-3</v>
      </c>
      <c r="G188" s="2488"/>
      <c r="H188" s="1480">
        <v>1600</v>
      </c>
      <c r="I188" s="1480">
        <f>I186*3</f>
        <v>9</v>
      </c>
      <c r="J188" s="1480">
        <v>-50</v>
      </c>
      <c r="K188" s="1480">
        <v>70</v>
      </c>
      <c r="L188" s="1480" t="s">
        <v>4285</v>
      </c>
      <c r="M188" s="1481">
        <v>25</v>
      </c>
      <c r="N188" s="2490"/>
      <c r="O188" s="1480" t="s">
        <v>4287</v>
      </c>
      <c r="P188" s="1480">
        <v>1733</v>
      </c>
      <c r="Q188" s="1366">
        <v>1777</v>
      </c>
      <c r="R188" s="2071"/>
      <c r="S188" s="2066"/>
      <c r="T188" s="2066"/>
      <c r="U188" s="2068"/>
      <c r="V188" s="2069"/>
      <c r="W188" s="2066"/>
      <c r="X188" s="2066"/>
      <c r="Y188" s="2067"/>
      <c r="Z188" s="2067"/>
      <c r="AA188" s="2067"/>
    </row>
    <row r="189" spans="1:28">
      <c r="A189" s="2502"/>
      <c r="B189" s="2501"/>
      <c r="C189" s="2490"/>
      <c r="D189" s="2490"/>
      <c r="E189" s="1480" t="s">
        <v>4319</v>
      </c>
      <c r="F189" s="1480">
        <v>0.01</v>
      </c>
      <c r="G189" s="2488"/>
      <c r="H189" s="1480">
        <v>1600</v>
      </c>
      <c r="I189" s="1480">
        <f>I186*4</f>
        <v>12</v>
      </c>
      <c r="J189" s="1480">
        <v>-50</v>
      </c>
      <c r="K189" s="1480">
        <v>70</v>
      </c>
      <c r="L189" s="1480" t="s">
        <v>4285</v>
      </c>
      <c r="M189" s="1481">
        <v>25</v>
      </c>
      <c r="N189" s="2490"/>
      <c r="O189" s="1480" t="s">
        <v>4287</v>
      </c>
      <c r="P189" s="1480">
        <v>2310</v>
      </c>
      <c r="Q189" s="1366">
        <v>2369</v>
      </c>
      <c r="R189" s="2071"/>
      <c r="S189" s="2066"/>
      <c r="T189" s="2066"/>
      <c r="U189" s="2068"/>
      <c r="V189" s="2069"/>
      <c r="W189" s="2066"/>
      <c r="X189" s="2066"/>
      <c r="Y189" s="2067"/>
      <c r="Z189" s="2067"/>
      <c r="AA189" s="2067"/>
    </row>
    <row r="190" spans="1:28">
      <c r="A190" s="2502"/>
      <c r="B190" s="2501"/>
      <c r="C190" s="2490"/>
      <c r="D190" s="2490"/>
      <c r="E190" s="1480" t="s">
        <v>4320</v>
      </c>
      <c r="F190" s="1480">
        <v>1.2999999999999999E-2</v>
      </c>
      <c r="G190" s="2488"/>
      <c r="H190" s="1480">
        <v>1600</v>
      </c>
      <c r="I190" s="1480">
        <f>I186*5</f>
        <v>15</v>
      </c>
      <c r="J190" s="1480">
        <v>-50</v>
      </c>
      <c r="K190" s="1480">
        <v>70</v>
      </c>
      <c r="L190" s="1480" t="s">
        <v>4285</v>
      </c>
      <c r="M190" s="1481">
        <v>25</v>
      </c>
      <c r="N190" s="2490"/>
      <c r="O190" s="1480" t="s">
        <v>4287</v>
      </c>
      <c r="P190" s="1480">
        <v>2887</v>
      </c>
      <c r="Q190" s="1366">
        <v>2961</v>
      </c>
      <c r="R190" s="2071"/>
      <c r="S190" s="2066"/>
      <c r="T190" s="2066"/>
      <c r="U190" s="2068"/>
      <c r="V190" s="2069"/>
      <c r="W190" s="2066"/>
      <c r="X190" s="2066"/>
      <c r="Y190" s="2067"/>
      <c r="Z190" s="2067"/>
      <c r="AA190" s="2067"/>
    </row>
    <row r="191" spans="1:28">
      <c r="A191" s="2502"/>
      <c r="B191" s="2501"/>
      <c r="C191" s="2490"/>
      <c r="D191" s="2495"/>
      <c r="E191" s="1482" t="s">
        <v>4321</v>
      </c>
      <c r="F191" s="1480">
        <v>1.6E-2</v>
      </c>
      <c r="G191" s="2488"/>
      <c r="H191" s="1480">
        <v>1600</v>
      </c>
      <c r="I191" s="1487">
        <f>I186*6</f>
        <v>18</v>
      </c>
      <c r="J191" s="1483">
        <v>-50</v>
      </c>
      <c r="K191" s="1483">
        <v>70</v>
      </c>
      <c r="L191" s="1480" t="s">
        <v>4285</v>
      </c>
      <c r="M191" s="1481">
        <v>25</v>
      </c>
      <c r="N191" s="2490"/>
      <c r="O191" s="1480" t="s">
        <v>4287</v>
      </c>
      <c r="P191" s="1480">
        <v>3465</v>
      </c>
      <c r="Q191" s="1366">
        <v>3553</v>
      </c>
      <c r="R191" s="2071"/>
      <c r="S191" s="2066"/>
      <c r="T191" s="2066"/>
      <c r="U191" s="2068"/>
      <c r="V191" s="2069"/>
      <c r="W191" s="2066"/>
      <c r="X191" s="2066"/>
      <c r="Y191" s="2067"/>
      <c r="Z191" s="2067"/>
      <c r="AA191" s="2067"/>
    </row>
    <row r="192" spans="1:28" ht="15" customHeight="1">
      <c r="A192" s="2498" t="s">
        <v>4323</v>
      </c>
      <c r="B192" s="2493"/>
      <c r="C192" s="2494" t="s">
        <v>4281</v>
      </c>
      <c r="D192" s="2494" t="s">
        <v>4324</v>
      </c>
      <c r="E192" s="1475" t="s">
        <v>4325</v>
      </c>
      <c r="F192" s="1475">
        <v>1E-3</v>
      </c>
      <c r="G192" s="2494" t="s">
        <v>4284</v>
      </c>
      <c r="H192" s="1476">
        <v>1600</v>
      </c>
      <c r="I192" s="1475">
        <v>3.3</v>
      </c>
      <c r="J192" s="1476">
        <v>-50</v>
      </c>
      <c r="K192" s="1476">
        <v>70</v>
      </c>
      <c r="L192" s="1475" t="s">
        <v>4285</v>
      </c>
      <c r="M192" s="1477">
        <v>25</v>
      </c>
      <c r="N192" s="2494" t="s">
        <v>4286</v>
      </c>
      <c r="O192" s="1476" t="s">
        <v>4287</v>
      </c>
      <c r="P192" s="1475">
        <v>496</v>
      </c>
      <c r="Q192" s="1478">
        <v>509</v>
      </c>
      <c r="R192" s="2071"/>
      <c r="S192" s="2066"/>
      <c r="T192" s="2066"/>
      <c r="U192" s="2068"/>
      <c r="V192" s="2069"/>
      <c r="W192" s="2066"/>
      <c r="X192" s="2066"/>
      <c r="Y192" s="2070"/>
      <c r="Z192" s="2070"/>
      <c r="AA192" s="2070"/>
      <c r="AB192" s="1491"/>
    </row>
    <row r="193" spans="1:28">
      <c r="A193" s="2498"/>
      <c r="B193" s="2493"/>
      <c r="C193" s="2494"/>
      <c r="D193" s="2494"/>
      <c r="E193" s="1479" t="s">
        <v>4326</v>
      </c>
      <c r="F193" s="1480">
        <v>3.0000000000000001E-3</v>
      </c>
      <c r="G193" s="2494"/>
      <c r="H193" s="1480">
        <v>1600</v>
      </c>
      <c r="I193" s="1480">
        <f>I192*2</f>
        <v>6.6</v>
      </c>
      <c r="J193" s="1480">
        <v>-50</v>
      </c>
      <c r="K193" s="1480">
        <v>70</v>
      </c>
      <c r="L193" s="1480" t="s">
        <v>4285</v>
      </c>
      <c r="M193" s="1481">
        <v>25</v>
      </c>
      <c r="N193" s="2494"/>
      <c r="O193" s="1480" t="s">
        <v>4287</v>
      </c>
      <c r="P193" s="1480">
        <v>991</v>
      </c>
      <c r="Q193" s="1366">
        <v>1017</v>
      </c>
      <c r="R193" s="2071"/>
      <c r="S193" s="2066"/>
      <c r="T193" s="2066"/>
      <c r="U193" s="2068"/>
      <c r="V193" s="2069"/>
      <c r="W193" s="2066"/>
      <c r="X193" s="2066"/>
      <c r="Y193" s="2070"/>
      <c r="Z193" s="2070"/>
      <c r="AA193" s="2070"/>
      <c r="AB193" s="1491"/>
    </row>
    <row r="194" spans="1:28">
      <c r="A194" s="2498"/>
      <c r="B194" s="2493"/>
      <c r="C194" s="2494"/>
      <c r="D194" s="2494"/>
      <c r="E194" s="1480" t="s">
        <v>4327</v>
      </c>
      <c r="F194" s="1480">
        <v>5.0000000000000001E-3</v>
      </c>
      <c r="G194" s="2494"/>
      <c r="H194" s="1480">
        <v>1600</v>
      </c>
      <c r="I194" s="1480">
        <f>I192*3</f>
        <v>9.8999999999999986</v>
      </c>
      <c r="J194" s="1480">
        <v>-50</v>
      </c>
      <c r="K194" s="1480">
        <v>70</v>
      </c>
      <c r="L194" s="1480" t="s">
        <v>4285</v>
      </c>
      <c r="M194" s="1481">
        <v>25</v>
      </c>
      <c r="N194" s="2494"/>
      <c r="O194" s="1480" t="s">
        <v>4287</v>
      </c>
      <c r="P194" s="1480">
        <v>1487</v>
      </c>
      <c r="Q194" s="1366">
        <v>1525</v>
      </c>
      <c r="R194" s="2071"/>
      <c r="S194" s="2066"/>
      <c r="T194" s="2066"/>
      <c r="U194" s="2068"/>
      <c r="V194" s="2069"/>
      <c r="W194" s="2066"/>
      <c r="X194" s="2066"/>
      <c r="Y194" s="2070"/>
      <c r="Z194" s="2070"/>
      <c r="AA194" s="2070"/>
      <c r="AB194" s="1491"/>
    </row>
    <row r="195" spans="1:28">
      <c r="A195" s="2498"/>
      <c r="B195" s="2493"/>
      <c r="C195" s="2494"/>
      <c r="D195" s="2494"/>
      <c r="E195" s="1480" t="s">
        <v>4328</v>
      </c>
      <c r="F195" s="1480">
        <v>7.0000000000000001E-3</v>
      </c>
      <c r="G195" s="2494"/>
      <c r="H195" s="1480">
        <v>1600</v>
      </c>
      <c r="I195" s="1480">
        <f>I192*4</f>
        <v>13.2</v>
      </c>
      <c r="J195" s="1480">
        <v>-50</v>
      </c>
      <c r="K195" s="1480">
        <v>70</v>
      </c>
      <c r="L195" s="1480" t="s">
        <v>4285</v>
      </c>
      <c r="M195" s="1481">
        <v>25</v>
      </c>
      <c r="N195" s="2494"/>
      <c r="O195" s="1480" t="s">
        <v>4287</v>
      </c>
      <c r="P195" s="1480">
        <v>1982</v>
      </c>
      <c r="Q195" s="1366">
        <v>2033</v>
      </c>
      <c r="R195" s="2071"/>
      <c r="S195" s="2066"/>
      <c r="T195" s="2066"/>
      <c r="U195" s="2068"/>
      <c r="V195" s="2069"/>
      <c r="W195" s="2066"/>
      <c r="X195" s="2066"/>
      <c r="Y195" s="2070"/>
      <c r="Z195" s="2070"/>
      <c r="AA195" s="2070"/>
      <c r="AB195" s="1491"/>
    </row>
    <row r="196" spans="1:28">
      <c r="A196" s="2498"/>
      <c r="B196" s="2493"/>
      <c r="C196" s="2494"/>
      <c r="D196" s="2494"/>
      <c r="E196" s="1480" t="s">
        <v>4329</v>
      </c>
      <c r="F196" s="1480">
        <v>8.9999999999999993E-3</v>
      </c>
      <c r="G196" s="2494"/>
      <c r="H196" s="1480">
        <v>1600</v>
      </c>
      <c r="I196" s="1480">
        <f>I192*5</f>
        <v>16.5</v>
      </c>
      <c r="J196" s="1480">
        <v>-50</v>
      </c>
      <c r="K196" s="1480">
        <v>70</v>
      </c>
      <c r="L196" s="1480" t="s">
        <v>4285</v>
      </c>
      <c r="M196" s="1481">
        <v>25</v>
      </c>
      <c r="N196" s="2494"/>
      <c r="O196" s="1480" t="s">
        <v>4287</v>
      </c>
      <c r="P196" s="1480">
        <v>2478</v>
      </c>
      <c r="Q196" s="1366">
        <v>2541</v>
      </c>
      <c r="R196" s="2071"/>
      <c r="S196" s="2066"/>
      <c r="T196" s="2066"/>
      <c r="U196" s="2068"/>
      <c r="V196" s="2069"/>
      <c r="W196" s="2066"/>
      <c r="X196" s="2066"/>
      <c r="Y196" s="2070"/>
      <c r="Z196" s="2070"/>
      <c r="AA196" s="2070"/>
      <c r="AB196" s="1491"/>
    </row>
    <row r="197" spans="1:28">
      <c r="A197" s="2498"/>
      <c r="B197" s="2493"/>
      <c r="C197" s="2494"/>
      <c r="D197" s="2494"/>
      <c r="E197" s="1480" t="s">
        <v>4330</v>
      </c>
      <c r="F197" s="1480">
        <v>1.0999999999999999E-2</v>
      </c>
      <c r="G197" s="2494"/>
      <c r="H197" s="1480">
        <v>1600</v>
      </c>
      <c r="I197" s="1480">
        <f>I192*6</f>
        <v>19.799999999999997</v>
      </c>
      <c r="J197" s="1480">
        <v>-50</v>
      </c>
      <c r="K197" s="1480">
        <v>70</v>
      </c>
      <c r="L197" s="1480" t="s">
        <v>4285</v>
      </c>
      <c r="M197" s="1481">
        <v>25</v>
      </c>
      <c r="N197" s="2494"/>
      <c r="O197" s="1480" t="s">
        <v>4287</v>
      </c>
      <c r="P197" s="1480">
        <v>2973</v>
      </c>
      <c r="Q197" s="1366">
        <v>3049</v>
      </c>
      <c r="R197" s="2071"/>
      <c r="S197" s="2066"/>
      <c r="T197" s="2066"/>
      <c r="U197" s="2068"/>
      <c r="V197" s="2069"/>
      <c r="W197" s="2066"/>
      <c r="X197" s="2066"/>
      <c r="Y197" s="2070"/>
      <c r="Z197" s="2070"/>
      <c r="AA197" s="2070"/>
      <c r="AB197" s="1491"/>
    </row>
    <row r="198" spans="1:28" ht="15" customHeight="1">
      <c r="A198" s="2502" t="s">
        <v>4323</v>
      </c>
      <c r="B198" s="2501"/>
      <c r="C198" s="2490" t="s">
        <v>4281</v>
      </c>
      <c r="D198" s="2490" t="s">
        <v>4331</v>
      </c>
      <c r="E198" s="1475" t="s">
        <v>4325</v>
      </c>
      <c r="F198" s="1475">
        <v>1E-3</v>
      </c>
      <c r="G198" s="2490" t="s">
        <v>4284</v>
      </c>
      <c r="H198" s="1480">
        <v>1600</v>
      </c>
      <c r="I198" s="1480">
        <v>3.3</v>
      </c>
      <c r="J198" s="1480">
        <v>-50</v>
      </c>
      <c r="K198" s="1480">
        <v>70</v>
      </c>
      <c r="L198" s="1479" t="s">
        <v>4285</v>
      </c>
      <c r="M198" s="1481">
        <v>25</v>
      </c>
      <c r="N198" s="2490" t="s">
        <v>4286</v>
      </c>
      <c r="O198" s="1480" t="s">
        <v>4287</v>
      </c>
      <c r="P198" s="1480">
        <v>570</v>
      </c>
      <c r="Q198" s="1366">
        <v>585</v>
      </c>
      <c r="R198" s="2071"/>
      <c r="S198" s="2066"/>
      <c r="T198" s="2066"/>
      <c r="U198" s="2068"/>
      <c r="V198" s="2069"/>
      <c r="W198" s="2066"/>
      <c r="X198" s="2066"/>
      <c r="Y198" s="2070"/>
      <c r="Z198" s="2070"/>
      <c r="AA198" s="2070"/>
      <c r="AB198" s="1491"/>
    </row>
    <row r="199" spans="1:28">
      <c r="A199" s="2502"/>
      <c r="B199" s="2501"/>
      <c r="C199" s="2490"/>
      <c r="D199" s="2490"/>
      <c r="E199" s="1479" t="s">
        <v>4326</v>
      </c>
      <c r="F199" s="1480">
        <v>3.0000000000000001E-3</v>
      </c>
      <c r="G199" s="2490"/>
      <c r="H199" s="1480">
        <v>1600</v>
      </c>
      <c r="I199" s="1480">
        <f>I198*2</f>
        <v>6.6</v>
      </c>
      <c r="J199" s="1480">
        <v>-50</v>
      </c>
      <c r="K199" s="1480">
        <v>70</v>
      </c>
      <c r="L199" s="1480" t="s">
        <v>4285</v>
      </c>
      <c r="M199" s="1481">
        <v>25</v>
      </c>
      <c r="N199" s="2490"/>
      <c r="O199" s="1480" t="s">
        <v>4287</v>
      </c>
      <c r="P199" s="1480">
        <v>1140</v>
      </c>
      <c r="Q199" s="1366">
        <v>1169</v>
      </c>
      <c r="R199" s="2071"/>
      <c r="S199" s="2066"/>
      <c r="T199" s="2066"/>
      <c r="U199" s="2068"/>
      <c r="V199" s="2069"/>
      <c r="W199" s="2066"/>
      <c r="X199" s="2066"/>
      <c r="Y199" s="2070"/>
      <c r="Z199" s="2070"/>
      <c r="AA199" s="2070"/>
      <c r="AB199" s="1491"/>
    </row>
    <row r="200" spans="1:28">
      <c r="A200" s="2502"/>
      <c r="B200" s="2501"/>
      <c r="C200" s="2490"/>
      <c r="D200" s="2490"/>
      <c r="E200" s="1480" t="s">
        <v>4327</v>
      </c>
      <c r="F200" s="1480">
        <v>5.0000000000000001E-3</v>
      </c>
      <c r="G200" s="2490"/>
      <c r="H200" s="1480">
        <v>1600</v>
      </c>
      <c r="I200" s="1480">
        <f>I198*3</f>
        <v>9.8999999999999986</v>
      </c>
      <c r="J200" s="1480">
        <v>-50</v>
      </c>
      <c r="K200" s="1480">
        <v>70</v>
      </c>
      <c r="L200" s="1480" t="s">
        <v>4285</v>
      </c>
      <c r="M200" s="1481">
        <v>25</v>
      </c>
      <c r="N200" s="2490"/>
      <c r="O200" s="1480" t="s">
        <v>4287</v>
      </c>
      <c r="P200" s="1480">
        <v>1710</v>
      </c>
      <c r="Q200" s="1366">
        <v>1753</v>
      </c>
      <c r="R200" s="2071"/>
      <c r="S200" s="2066"/>
      <c r="T200" s="2066"/>
      <c r="U200" s="2068"/>
      <c r="V200" s="2069"/>
      <c r="W200" s="2066"/>
      <c r="X200" s="2066"/>
      <c r="Y200" s="2070"/>
      <c r="Z200" s="2070"/>
      <c r="AA200" s="2070"/>
      <c r="AB200" s="1491"/>
    </row>
    <row r="201" spans="1:28">
      <c r="A201" s="2502"/>
      <c r="B201" s="2501"/>
      <c r="C201" s="2490"/>
      <c r="D201" s="2490"/>
      <c r="E201" s="1480" t="s">
        <v>4328</v>
      </c>
      <c r="F201" s="1480">
        <v>7.0000000000000001E-3</v>
      </c>
      <c r="G201" s="2490"/>
      <c r="H201" s="1480">
        <v>1600</v>
      </c>
      <c r="I201" s="1480">
        <f>I198*4</f>
        <v>13.2</v>
      </c>
      <c r="J201" s="1480">
        <v>-50</v>
      </c>
      <c r="K201" s="1480">
        <v>70</v>
      </c>
      <c r="L201" s="1480" t="s">
        <v>4285</v>
      </c>
      <c r="M201" s="1481">
        <v>25</v>
      </c>
      <c r="N201" s="2490"/>
      <c r="O201" s="1480" t="s">
        <v>4287</v>
      </c>
      <c r="P201" s="1480">
        <v>2279</v>
      </c>
      <c r="Q201" s="1366">
        <v>2338</v>
      </c>
      <c r="R201" s="2071"/>
      <c r="S201" s="2066"/>
      <c r="T201" s="2066"/>
      <c r="U201" s="2068"/>
      <c r="V201" s="2069"/>
      <c r="W201" s="2066"/>
      <c r="X201" s="2066"/>
      <c r="Y201" s="2070"/>
      <c r="Z201" s="2070"/>
      <c r="AA201" s="2070"/>
      <c r="AB201" s="1491"/>
    </row>
    <row r="202" spans="1:28">
      <c r="A202" s="2502"/>
      <c r="B202" s="2501"/>
      <c r="C202" s="2490"/>
      <c r="D202" s="2490"/>
      <c r="E202" s="1480" t="s">
        <v>4329</v>
      </c>
      <c r="F202" s="1480">
        <v>8.9999999999999993E-3</v>
      </c>
      <c r="G202" s="2490"/>
      <c r="H202" s="1480">
        <v>1600</v>
      </c>
      <c r="I202" s="1480">
        <f>I198*5</f>
        <v>16.5</v>
      </c>
      <c r="J202" s="1480">
        <v>-50</v>
      </c>
      <c r="K202" s="1480">
        <v>70</v>
      </c>
      <c r="L202" s="1480" t="s">
        <v>4285</v>
      </c>
      <c r="M202" s="1481">
        <v>25</v>
      </c>
      <c r="N202" s="2490"/>
      <c r="O202" s="1480" t="s">
        <v>4287</v>
      </c>
      <c r="P202" s="1480">
        <v>2849</v>
      </c>
      <c r="Q202" s="1366">
        <v>2922</v>
      </c>
      <c r="R202" s="2071"/>
      <c r="S202" s="2066"/>
      <c r="T202" s="2066"/>
      <c r="U202" s="2068"/>
      <c r="V202" s="2069"/>
      <c r="W202" s="2066"/>
      <c r="X202" s="2066"/>
      <c r="Y202" s="2070"/>
      <c r="Z202" s="2070"/>
      <c r="AA202" s="2070"/>
      <c r="AB202" s="1491"/>
    </row>
    <row r="203" spans="1:28">
      <c r="A203" s="2502"/>
      <c r="B203" s="2501"/>
      <c r="C203" s="2490"/>
      <c r="D203" s="2490"/>
      <c r="E203" s="1480" t="s">
        <v>4330</v>
      </c>
      <c r="F203" s="1480">
        <v>1.0999999999999999E-2</v>
      </c>
      <c r="G203" s="2490"/>
      <c r="H203" s="1480">
        <v>1600</v>
      </c>
      <c r="I203" s="1480">
        <f>I198*6</f>
        <v>19.799999999999997</v>
      </c>
      <c r="J203" s="1480">
        <v>-50</v>
      </c>
      <c r="K203" s="1480">
        <v>70</v>
      </c>
      <c r="L203" s="1480" t="s">
        <v>4285</v>
      </c>
      <c r="M203" s="1481">
        <v>25</v>
      </c>
      <c r="N203" s="2490"/>
      <c r="O203" s="1480" t="s">
        <v>4287</v>
      </c>
      <c r="P203" s="1480">
        <v>3419</v>
      </c>
      <c r="Q203" s="1366">
        <v>3506</v>
      </c>
      <c r="R203" s="2071"/>
      <c r="S203" s="2066"/>
      <c r="T203" s="2066"/>
      <c r="U203" s="2068"/>
      <c r="V203" s="2069"/>
      <c r="W203" s="2066"/>
      <c r="X203" s="2066"/>
      <c r="Y203" s="2070"/>
      <c r="Z203" s="2070"/>
      <c r="AA203" s="2070"/>
      <c r="AB203" s="1491"/>
    </row>
    <row r="204" spans="1:28" ht="15" customHeight="1">
      <c r="A204" s="2499" t="s">
        <v>4323</v>
      </c>
      <c r="B204" s="2501"/>
      <c r="C204" s="2490" t="s">
        <v>4293</v>
      </c>
      <c r="D204" s="2490" t="s">
        <v>4324</v>
      </c>
      <c r="E204" s="1479" t="s">
        <v>4325</v>
      </c>
      <c r="F204" s="1480">
        <v>1E-3</v>
      </c>
      <c r="G204" s="2488" t="s">
        <v>4284</v>
      </c>
      <c r="H204" s="1480">
        <v>1600</v>
      </c>
      <c r="I204" s="1480">
        <v>3.3</v>
      </c>
      <c r="J204" s="1480">
        <v>-50</v>
      </c>
      <c r="K204" s="1480">
        <v>70</v>
      </c>
      <c r="L204" s="1480" t="s">
        <v>4285</v>
      </c>
      <c r="M204" s="1481">
        <v>25</v>
      </c>
      <c r="N204" s="2490" t="s">
        <v>4286</v>
      </c>
      <c r="O204" s="1480" t="s">
        <v>4287</v>
      </c>
      <c r="P204" s="1480">
        <v>578</v>
      </c>
      <c r="Q204" s="1366">
        <v>593</v>
      </c>
      <c r="R204" s="2071"/>
      <c r="S204" s="2066"/>
      <c r="T204" s="2066"/>
      <c r="U204" s="2068"/>
      <c r="V204" s="2069"/>
      <c r="W204" s="2066"/>
      <c r="X204" s="2066"/>
      <c r="Y204" s="2070"/>
      <c r="Z204" s="2070"/>
      <c r="AA204" s="2070"/>
      <c r="AB204" s="1491"/>
    </row>
    <row r="205" spans="1:28">
      <c r="A205" s="2499"/>
      <c r="B205" s="2501"/>
      <c r="C205" s="2490"/>
      <c r="D205" s="2490"/>
      <c r="E205" s="1479" t="s">
        <v>4326</v>
      </c>
      <c r="F205" s="1480">
        <v>3.0000000000000001E-3</v>
      </c>
      <c r="G205" s="2488"/>
      <c r="H205" s="1480">
        <v>1600</v>
      </c>
      <c r="I205" s="1480">
        <f>I204*2</f>
        <v>6.6</v>
      </c>
      <c r="J205" s="1480">
        <v>-50</v>
      </c>
      <c r="K205" s="1480">
        <v>70</v>
      </c>
      <c r="L205" s="1480" t="s">
        <v>4285</v>
      </c>
      <c r="M205" s="1481">
        <v>25</v>
      </c>
      <c r="N205" s="2490"/>
      <c r="O205" s="1480" t="s">
        <v>4287</v>
      </c>
      <c r="P205" s="1480">
        <v>1156</v>
      </c>
      <c r="Q205" s="1366">
        <v>1186</v>
      </c>
      <c r="R205" s="2071"/>
      <c r="S205" s="2066"/>
      <c r="T205" s="2066"/>
      <c r="U205" s="2068"/>
      <c r="V205" s="2069"/>
      <c r="W205" s="2066"/>
      <c r="X205" s="2066"/>
      <c r="Y205" s="2070"/>
      <c r="Z205" s="2070"/>
      <c r="AA205" s="2070"/>
      <c r="AB205" s="1491"/>
    </row>
    <row r="206" spans="1:28">
      <c r="A206" s="2499"/>
      <c r="B206" s="2501"/>
      <c r="C206" s="2490"/>
      <c r="D206" s="2490"/>
      <c r="E206" s="1480" t="s">
        <v>4327</v>
      </c>
      <c r="F206" s="1480">
        <v>5.0000000000000001E-3</v>
      </c>
      <c r="G206" s="2488"/>
      <c r="H206" s="1480">
        <v>1600</v>
      </c>
      <c r="I206" s="1480">
        <f>I204*3</f>
        <v>9.8999999999999986</v>
      </c>
      <c r="J206" s="1480">
        <v>-50</v>
      </c>
      <c r="K206" s="1480">
        <v>70</v>
      </c>
      <c r="L206" s="1480" t="s">
        <v>4285</v>
      </c>
      <c r="M206" s="1481">
        <v>25</v>
      </c>
      <c r="N206" s="2490"/>
      <c r="O206" s="1480" t="s">
        <v>4287</v>
      </c>
      <c r="P206" s="1480">
        <v>1734</v>
      </c>
      <c r="Q206" s="1366">
        <v>1779</v>
      </c>
      <c r="R206" s="2071"/>
      <c r="S206" s="2066"/>
      <c r="T206" s="2066"/>
      <c r="U206" s="2068"/>
      <c r="V206" s="2069"/>
      <c r="W206" s="2066"/>
      <c r="X206" s="2066"/>
      <c r="Y206" s="2070"/>
      <c r="Z206" s="2070"/>
      <c r="AA206" s="2070"/>
      <c r="AB206" s="1491"/>
    </row>
    <row r="207" spans="1:28">
      <c r="A207" s="2499"/>
      <c r="B207" s="2501"/>
      <c r="C207" s="2490"/>
      <c r="D207" s="2490"/>
      <c r="E207" s="1480" t="s">
        <v>4328</v>
      </c>
      <c r="F207" s="1480">
        <v>7.0000000000000001E-3</v>
      </c>
      <c r="G207" s="2488"/>
      <c r="H207" s="1480">
        <v>1600</v>
      </c>
      <c r="I207" s="1480">
        <f>I204*4</f>
        <v>13.2</v>
      </c>
      <c r="J207" s="1480">
        <v>-50</v>
      </c>
      <c r="K207" s="1480">
        <v>70</v>
      </c>
      <c r="L207" s="1480" t="s">
        <v>4285</v>
      </c>
      <c r="M207" s="1481">
        <v>25</v>
      </c>
      <c r="N207" s="2490"/>
      <c r="O207" s="1480" t="s">
        <v>4287</v>
      </c>
      <c r="P207" s="1480">
        <v>2312</v>
      </c>
      <c r="Q207" s="1366">
        <v>2372</v>
      </c>
      <c r="R207" s="2071"/>
      <c r="S207" s="2066"/>
      <c r="T207" s="2066"/>
      <c r="U207" s="2068"/>
      <c r="V207" s="2069"/>
      <c r="W207" s="2066"/>
      <c r="X207" s="2066"/>
      <c r="Y207" s="2070"/>
      <c r="Z207" s="2070"/>
      <c r="AA207" s="2070"/>
      <c r="AB207" s="1491"/>
    </row>
    <row r="208" spans="1:28">
      <c r="A208" s="2499"/>
      <c r="B208" s="2501"/>
      <c r="C208" s="2490"/>
      <c r="D208" s="2490"/>
      <c r="E208" s="1480" t="s">
        <v>4329</v>
      </c>
      <c r="F208" s="1480">
        <v>8.9999999999999993E-3</v>
      </c>
      <c r="G208" s="2488"/>
      <c r="H208" s="1480">
        <v>1600</v>
      </c>
      <c r="I208" s="1480">
        <f>I204*5</f>
        <v>16.5</v>
      </c>
      <c r="J208" s="1480">
        <v>-50</v>
      </c>
      <c r="K208" s="1480">
        <v>70</v>
      </c>
      <c r="L208" s="1480" t="s">
        <v>4285</v>
      </c>
      <c r="M208" s="1481">
        <v>25</v>
      </c>
      <c r="N208" s="2490"/>
      <c r="O208" s="1480" t="s">
        <v>4287</v>
      </c>
      <c r="P208" s="1480">
        <v>2890</v>
      </c>
      <c r="Q208" s="1366">
        <v>2964</v>
      </c>
      <c r="R208" s="2071"/>
      <c r="S208" s="2066"/>
      <c r="T208" s="2066"/>
      <c r="U208" s="2068"/>
      <c r="V208" s="2069"/>
      <c r="W208" s="2066"/>
      <c r="X208" s="2066"/>
      <c r="Y208" s="2070"/>
      <c r="Z208" s="2070"/>
      <c r="AA208" s="2070"/>
      <c r="AB208" s="1491"/>
    </row>
    <row r="209" spans="1:28">
      <c r="A209" s="2499"/>
      <c r="B209" s="2501"/>
      <c r="C209" s="2490"/>
      <c r="D209" s="2490"/>
      <c r="E209" s="1480" t="s">
        <v>4330</v>
      </c>
      <c r="F209" s="1480">
        <v>1.0999999999999999E-2</v>
      </c>
      <c r="G209" s="2488"/>
      <c r="H209" s="1480">
        <v>1600</v>
      </c>
      <c r="I209" s="1480">
        <f>I204*6</f>
        <v>19.799999999999997</v>
      </c>
      <c r="J209" s="1480">
        <v>-50</v>
      </c>
      <c r="K209" s="1480">
        <v>70</v>
      </c>
      <c r="L209" s="1480" t="s">
        <v>4285</v>
      </c>
      <c r="M209" s="1481">
        <v>25</v>
      </c>
      <c r="N209" s="2490"/>
      <c r="O209" s="1480" t="s">
        <v>4287</v>
      </c>
      <c r="P209" s="1480">
        <v>3468</v>
      </c>
      <c r="Q209" s="1366">
        <v>3557</v>
      </c>
      <c r="R209" s="2071"/>
      <c r="S209" s="2066"/>
      <c r="T209" s="2066"/>
      <c r="U209" s="2068"/>
      <c r="V209" s="2069"/>
      <c r="W209" s="2066"/>
      <c r="X209" s="2066"/>
      <c r="Y209" s="2070"/>
      <c r="Z209" s="2070"/>
      <c r="AA209" s="2070"/>
      <c r="AB209" s="1491"/>
    </row>
    <row r="210" spans="1:28" ht="15" customHeight="1">
      <c r="A210" s="2502" t="s">
        <v>4323</v>
      </c>
      <c r="B210" s="2501"/>
      <c r="C210" s="2490" t="s">
        <v>4293</v>
      </c>
      <c r="D210" s="2490" t="s">
        <v>4331</v>
      </c>
      <c r="E210" s="1479" t="s">
        <v>4325</v>
      </c>
      <c r="F210" s="1480">
        <v>1E-3</v>
      </c>
      <c r="G210" s="2488" t="s">
        <v>4284</v>
      </c>
      <c r="H210" s="1480">
        <v>1600</v>
      </c>
      <c r="I210" s="1480">
        <v>3.3</v>
      </c>
      <c r="J210" s="1480">
        <v>-50</v>
      </c>
      <c r="K210" s="1480">
        <v>70</v>
      </c>
      <c r="L210" s="1480" t="s">
        <v>4285</v>
      </c>
      <c r="M210" s="1481">
        <v>25</v>
      </c>
      <c r="N210" s="2490" t="s">
        <v>4286</v>
      </c>
      <c r="O210" s="1480" t="s">
        <v>4287</v>
      </c>
      <c r="P210" s="1480">
        <v>665</v>
      </c>
      <c r="Q210" s="1366">
        <v>682</v>
      </c>
      <c r="R210" s="2071"/>
      <c r="S210" s="2066"/>
      <c r="T210" s="2066"/>
      <c r="U210" s="2068"/>
      <c r="V210" s="2069"/>
      <c r="W210" s="2066"/>
      <c r="X210" s="2066"/>
      <c r="Y210" s="2070"/>
      <c r="Z210" s="2070"/>
      <c r="AA210" s="2070"/>
      <c r="AB210" s="1491"/>
    </row>
    <row r="211" spans="1:28">
      <c r="A211" s="2502"/>
      <c r="B211" s="2501"/>
      <c r="C211" s="2490"/>
      <c r="D211" s="2490"/>
      <c r="E211" s="1479" t="s">
        <v>4326</v>
      </c>
      <c r="F211" s="1480">
        <v>3.0000000000000001E-3</v>
      </c>
      <c r="G211" s="2488"/>
      <c r="H211" s="1480">
        <v>1600</v>
      </c>
      <c r="I211" s="1480">
        <f>I210*2</f>
        <v>6.6</v>
      </c>
      <c r="J211" s="1480">
        <v>-50</v>
      </c>
      <c r="K211" s="1480">
        <v>70</v>
      </c>
      <c r="L211" s="1480" t="s">
        <v>4285</v>
      </c>
      <c r="M211" s="1481">
        <v>25</v>
      </c>
      <c r="N211" s="2490"/>
      <c r="O211" s="1480" t="s">
        <v>4287</v>
      </c>
      <c r="P211" s="1480">
        <v>1330</v>
      </c>
      <c r="Q211" s="1366">
        <v>1364</v>
      </c>
      <c r="R211" s="2071"/>
      <c r="S211" s="2066"/>
      <c r="T211" s="2066"/>
      <c r="U211" s="2068"/>
      <c r="V211" s="2069"/>
      <c r="W211" s="2066"/>
      <c r="X211" s="2066"/>
      <c r="Y211" s="2070"/>
      <c r="Z211" s="2070"/>
      <c r="AA211" s="2070"/>
      <c r="AB211" s="1491"/>
    </row>
    <row r="212" spans="1:28">
      <c r="A212" s="2502"/>
      <c r="B212" s="2501"/>
      <c r="C212" s="2490"/>
      <c r="D212" s="2490"/>
      <c r="E212" s="1480" t="s">
        <v>4327</v>
      </c>
      <c r="F212" s="1480">
        <v>5.0000000000000001E-3</v>
      </c>
      <c r="G212" s="2488"/>
      <c r="H212" s="1480">
        <v>1600</v>
      </c>
      <c r="I212" s="1480">
        <f>I210*3</f>
        <v>9.8999999999999986</v>
      </c>
      <c r="J212" s="1480">
        <v>-50</v>
      </c>
      <c r="K212" s="1480">
        <v>70</v>
      </c>
      <c r="L212" s="1480" t="s">
        <v>4285</v>
      </c>
      <c r="M212" s="1481">
        <v>25</v>
      </c>
      <c r="N212" s="2490"/>
      <c r="O212" s="1480" t="s">
        <v>4287</v>
      </c>
      <c r="P212" s="1480">
        <v>1995</v>
      </c>
      <c r="Q212" s="1366">
        <v>2046</v>
      </c>
      <c r="R212" s="2071"/>
      <c r="S212" s="2066"/>
      <c r="T212" s="2066"/>
      <c r="U212" s="2068"/>
      <c r="V212" s="2069"/>
      <c r="W212" s="2066"/>
      <c r="X212" s="2066"/>
      <c r="Y212" s="2070"/>
      <c r="Z212" s="2070"/>
      <c r="AA212" s="2070"/>
      <c r="AB212" s="1491"/>
    </row>
    <row r="213" spans="1:28">
      <c r="A213" s="2502"/>
      <c r="B213" s="2501"/>
      <c r="C213" s="2490"/>
      <c r="D213" s="2490"/>
      <c r="E213" s="1480" t="s">
        <v>4328</v>
      </c>
      <c r="F213" s="1480">
        <v>7.0000000000000001E-3</v>
      </c>
      <c r="G213" s="2488"/>
      <c r="H213" s="1480">
        <v>1600</v>
      </c>
      <c r="I213" s="1480">
        <f>I210*4</f>
        <v>13.2</v>
      </c>
      <c r="J213" s="1480">
        <v>-50</v>
      </c>
      <c r="K213" s="1480">
        <v>70</v>
      </c>
      <c r="L213" s="1480" t="s">
        <v>4285</v>
      </c>
      <c r="M213" s="1481">
        <v>25</v>
      </c>
      <c r="N213" s="2490"/>
      <c r="O213" s="1480" t="s">
        <v>4287</v>
      </c>
      <c r="P213" s="1480">
        <v>2659</v>
      </c>
      <c r="Q213" s="1366">
        <v>2727</v>
      </c>
      <c r="R213" s="2071"/>
      <c r="S213" s="2066"/>
      <c r="T213" s="2066"/>
      <c r="U213" s="2068"/>
      <c r="V213" s="2069"/>
      <c r="W213" s="2066"/>
      <c r="X213" s="2066"/>
      <c r="Y213" s="2070"/>
      <c r="Z213" s="2070"/>
      <c r="AA213" s="2070"/>
      <c r="AB213" s="1491"/>
    </row>
    <row r="214" spans="1:28">
      <c r="A214" s="2502"/>
      <c r="B214" s="2501"/>
      <c r="C214" s="2490"/>
      <c r="D214" s="2490"/>
      <c r="E214" s="1480" t="s">
        <v>4329</v>
      </c>
      <c r="F214" s="1480">
        <v>8.9999999999999993E-3</v>
      </c>
      <c r="G214" s="2488"/>
      <c r="H214" s="1480">
        <v>1600</v>
      </c>
      <c r="I214" s="1480">
        <f>I210*5</f>
        <v>16.5</v>
      </c>
      <c r="J214" s="1480">
        <v>-50</v>
      </c>
      <c r="K214" s="1480">
        <v>70</v>
      </c>
      <c r="L214" s="1480" t="s">
        <v>4285</v>
      </c>
      <c r="M214" s="1481">
        <v>25</v>
      </c>
      <c r="N214" s="2490"/>
      <c r="O214" s="1480" t="s">
        <v>4287</v>
      </c>
      <c r="P214" s="1480">
        <v>3324</v>
      </c>
      <c r="Q214" s="1366">
        <v>3409</v>
      </c>
      <c r="R214" s="2071"/>
      <c r="S214" s="2066"/>
      <c r="T214" s="2066"/>
      <c r="U214" s="2068"/>
      <c r="V214" s="2069"/>
      <c r="W214" s="2066"/>
      <c r="X214" s="2066"/>
      <c r="Y214" s="2070"/>
      <c r="Z214" s="2070"/>
      <c r="AA214" s="2070"/>
      <c r="AB214" s="1491"/>
    </row>
    <row r="215" spans="1:28">
      <c r="A215" s="2502"/>
      <c r="B215" s="2501"/>
      <c r="C215" s="2490"/>
      <c r="D215" s="2490"/>
      <c r="E215" s="1482" t="s">
        <v>4330</v>
      </c>
      <c r="F215" s="1487">
        <v>1.0999999999999999E-2</v>
      </c>
      <c r="G215" s="2488"/>
      <c r="H215" s="1482">
        <v>1600</v>
      </c>
      <c r="I215" s="1487">
        <f>I210*6</f>
        <v>19.799999999999997</v>
      </c>
      <c r="J215" s="1483">
        <v>-50</v>
      </c>
      <c r="K215" s="1483">
        <v>70</v>
      </c>
      <c r="L215" s="1482" t="s">
        <v>4285</v>
      </c>
      <c r="M215" s="1484">
        <v>25</v>
      </c>
      <c r="N215" s="2490"/>
      <c r="O215" s="1482" t="s">
        <v>4287</v>
      </c>
      <c r="P215" s="1487">
        <v>3989</v>
      </c>
      <c r="Q215" s="1486">
        <v>4091</v>
      </c>
      <c r="R215" s="2071"/>
      <c r="S215" s="2066"/>
      <c r="T215" s="2066"/>
      <c r="U215" s="2068"/>
      <c r="V215" s="2069"/>
      <c r="W215" s="2066"/>
      <c r="X215" s="2066"/>
      <c r="Y215" s="2070"/>
      <c r="Z215" s="2070"/>
      <c r="AA215" s="2070"/>
      <c r="AB215" s="1491"/>
    </row>
    <row r="216" spans="1:28" ht="15" customHeight="1">
      <c r="A216" s="2498" t="s">
        <v>4332</v>
      </c>
      <c r="B216" s="2493"/>
      <c r="C216" s="2494" t="s">
        <v>4281</v>
      </c>
      <c r="D216" s="2494" t="s">
        <v>4333</v>
      </c>
      <c r="E216" s="1475" t="s">
        <v>4334</v>
      </c>
      <c r="F216" s="1475">
        <v>5.0000000000000001E-3</v>
      </c>
      <c r="G216" s="2492" t="s">
        <v>4284</v>
      </c>
      <c r="H216" s="1476">
        <v>1600</v>
      </c>
      <c r="I216" s="1475">
        <v>4</v>
      </c>
      <c r="J216" s="1476">
        <v>-50</v>
      </c>
      <c r="K216" s="1476">
        <v>70</v>
      </c>
      <c r="L216" s="1476" t="s">
        <v>4285</v>
      </c>
      <c r="M216" s="1477">
        <v>25</v>
      </c>
      <c r="N216" s="2494" t="s">
        <v>4286</v>
      </c>
      <c r="O216" s="1476" t="s">
        <v>4287</v>
      </c>
      <c r="P216" s="1475">
        <v>828</v>
      </c>
      <c r="Q216" s="1478">
        <v>849</v>
      </c>
      <c r="R216" s="2071"/>
      <c r="S216" s="2066"/>
      <c r="T216" s="2066"/>
      <c r="U216" s="2068"/>
      <c r="V216" s="2069"/>
      <c r="W216" s="2066"/>
      <c r="X216" s="2066"/>
      <c r="Y216" s="2070"/>
      <c r="Z216" s="2070"/>
      <c r="AA216" s="2070"/>
      <c r="AB216" s="1491"/>
    </row>
    <row r="217" spans="1:28">
      <c r="A217" s="2498"/>
      <c r="B217" s="2493"/>
      <c r="C217" s="2494"/>
      <c r="D217" s="2494"/>
      <c r="E217" s="1479" t="s">
        <v>4335</v>
      </c>
      <c r="F217" s="1480">
        <v>1.0999999999999999E-2</v>
      </c>
      <c r="G217" s="2492"/>
      <c r="H217" s="1480">
        <v>1600</v>
      </c>
      <c r="I217" s="1480">
        <f>I216*2</f>
        <v>8</v>
      </c>
      <c r="J217" s="1480">
        <v>-50</v>
      </c>
      <c r="K217" s="1480">
        <v>70</v>
      </c>
      <c r="L217" s="1480" t="s">
        <v>4285</v>
      </c>
      <c r="M217" s="1481">
        <v>25</v>
      </c>
      <c r="N217" s="2494"/>
      <c r="O217" s="1480" t="s">
        <v>4287</v>
      </c>
      <c r="P217" s="1480">
        <v>1655</v>
      </c>
      <c r="Q217" s="1366">
        <v>1698</v>
      </c>
      <c r="R217" s="2071"/>
      <c r="S217" s="2066"/>
      <c r="T217" s="2066"/>
      <c r="U217" s="2068"/>
      <c r="V217" s="2069"/>
      <c r="W217" s="2066"/>
      <c r="X217" s="2066"/>
      <c r="Y217" s="2070"/>
      <c r="Z217" s="2070"/>
      <c r="AA217" s="2070"/>
      <c r="AB217" s="1491"/>
    </row>
    <row r="218" spans="1:28">
      <c r="A218" s="2498"/>
      <c r="B218" s="2493"/>
      <c r="C218" s="2494"/>
      <c r="D218" s="2494"/>
      <c r="E218" s="1480" t="s">
        <v>4336</v>
      </c>
      <c r="F218" s="1480">
        <v>1.7000000000000001E-2</v>
      </c>
      <c r="G218" s="2492"/>
      <c r="H218" s="1480">
        <v>1600</v>
      </c>
      <c r="I218" s="1480">
        <f>I216*3</f>
        <v>12</v>
      </c>
      <c r="J218" s="1480">
        <v>-50</v>
      </c>
      <c r="K218" s="1480">
        <v>70</v>
      </c>
      <c r="L218" s="1480" t="s">
        <v>4285</v>
      </c>
      <c r="M218" s="1481">
        <v>25</v>
      </c>
      <c r="N218" s="2494"/>
      <c r="O218" s="1480" t="s">
        <v>4287</v>
      </c>
      <c r="P218" s="1480">
        <v>2483</v>
      </c>
      <c r="Q218" s="1366">
        <v>2546</v>
      </c>
      <c r="R218" s="2071"/>
      <c r="S218" s="2066"/>
      <c r="T218" s="2066"/>
      <c r="U218" s="2068"/>
      <c r="V218" s="2069"/>
      <c r="W218" s="2066"/>
      <c r="X218" s="2066"/>
      <c r="Y218" s="2070"/>
      <c r="Z218" s="2070"/>
      <c r="AA218" s="2070"/>
      <c r="AB218" s="1491"/>
    </row>
    <row r="219" spans="1:28">
      <c r="A219" s="2498"/>
      <c r="B219" s="2493"/>
      <c r="C219" s="2494"/>
      <c r="D219" s="2494"/>
      <c r="E219" s="1480" t="s">
        <v>4337</v>
      </c>
      <c r="F219" s="1480">
        <v>2.1999999999999999E-2</v>
      </c>
      <c r="G219" s="2492"/>
      <c r="H219" s="1480">
        <v>1600</v>
      </c>
      <c r="I219" s="1480">
        <f>I216*4</f>
        <v>16</v>
      </c>
      <c r="J219" s="1480">
        <v>-50</v>
      </c>
      <c r="K219" s="1480">
        <v>70</v>
      </c>
      <c r="L219" s="1480" t="s">
        <v>4285</v>
      </c>
      <c r="M219" s="1481">
        <v>25</v>
      </c>
      <c r="N219" s="2494"/>
      <c r="O219" s="1480" t="s">
        <v>4287</v>
      </c>
      <c r="P219" s="1480">
        <v>3310</v>
      </c>
      <c r="Q219" s="1366">
        <v>3395</v>
      </c>
      <c r="R219" s="2071"/>
      <c r="S219" s="2066"/>
      <c r="T219" s="2066"/>
      <c r="U219" s="2068"/>
      <c r="V219" s="2069"/>
      <c r="W219" s="2066"/>
      <c r="X219" s="2066"/>
      <c r="Y219" s="2070"/>
      <c r="Z219" s="2070"/>
      <c r="AA219" s="2070"/>
      <c r="AB219" s="1491"/>
    </row>
    <row r="220" spans="1:28">
      <c r="A220" s="2498"/>
      <c r="B220" s="2493"/>
      <c r="C220" s="2494"/>
      <c r="D220" s="2494"/>
      <c r="E220" s="1480" t="s">
        <v>4338</v>
      </c>
      <c r="F220" s="1480">
        <v>2.8000000000000001E-2</v>
      </c>
      <c r="G220" s="2492"/>
      <c r="H220" s="1480">
        <v>1600</v>
      </c>
      <c r="I220" s="1480">
        <f>I216*5</f>
        <v>20</v>
      </c>
      <c r="J220" s="1480">
        <v>-50</v>
      </c>
      <c r="K220" s="1480">
        <v>70</v>
      </c>
      <c r="L220" s="1480" t="s">
        <v>4285</v>
      </c>
      <c r="M220" s="1481">
        <v>25</v>
      </c>
      <c r="N220" s="2494"/>
      <c r="O220" s="1480" t="s">
        <v>4287</v>
      </c>
      <c r="P220" s="1480">
        <v>4138</v>
      </c>
      <c r="Q220" s="1366">
        <v>4244</v>
      </c>
      <c r="R220" s="2071"/>
      <c r="S220" s="2066"/>
      <c r="T220" s="2066"/>
      <c r="U220" s="2068"/>
      <c r="V220" s="2069"/>
      <c r="W220" s="2066"/>
      <c r="X220" s="2066"/>
      <c r="Y220" s="2070"/>
      <c r="Z220" s="2070"/>
      <c r="AA220" s="2070"/>
      <c r="AB220" s="1491"/>
    </row>
    <row r="221" spans="1:28">
      <c r="A221" s="2498"/>
      <c r="B221" s="2493"/>
      <c r="C221" s="2494"/>
      <c r="D221" s="2494"/>
      <c r="E221" s="1480" t="s">
        <v>4339</v>
      </c>
      <c r="F221" s="1480">
        <v>3.4000000000000002E-2</v>
      </c>
      <c r="G221" s="2492"/>
      <c r="H221" s="1480">
        <v>1600</v>
      </c>
      <c r="I221" s="1480">
        <f>I216*6</f>
        <v>24</v>
      </c>
      <c r="J221" s="1480">
        <v>-50</v>
      </c>
      <c r="K221" s="1480">
        <v>70</v>
      </c>
      <c r="L221" s="1480" t="s">
        <v>4285</v>
      </c>
      <c r="M221" s="1481">
        <v>25</v>
      </c>
      <c r="N221" s="2494"/>
      <c r="O221" s="1480" t="s">
        <v>4287</v>
      </c>
      <c r="P221" s="1480">
        <v>4965</v>
      </c>
      <c r="Q221" s="1366">
        <v>5092</v>
      </c>
      <c r="R221" s="2071"/>
      <c r="S221" s="2066"/>
      <c r="T221" s="2066"/>
      <c r="U221" s="2068"/>
      <c r="V221" s="2069"/>
      <c r="W221" s="2066"/>
      <c r="X221" s="2066"/>
      <c r="Y221" s="2070"/>
      <c r="Z221" s="2070"/>
      <c r="AA221" s="2070"/>
      <c r="AB221" s="1491"/>
    </row>
    <row r="222" spans="1:28" ht="15" customHeight="1">
      <c r="A222" s="2499" t="s">
        <v>4332</v>
      </c>
      <c r="B222" s="2493"/>
      <c r="C222" s="2490" t="s">
        <v>4293</v>
      </c>
      <c r="D222" s="2490" t="s">
        <v>4333</v>
      </c>
      <c r="E222" s="1479" t="s">
        <v>4334</v>
      </c>
      <c r="F222" s="1475">
        <v>5.0000000000000001E-3</v>
      </c>
      <c r="G222" s="2488" t="s">
        <v>4284</v>
      </c>
      <c r="H222" s="1480">
        <v>1600</v>
      </c>
      <c r="I222" s="1480">
        <v>4</v>
      </c>
      <c r="J222" s="1480">
        <v>-50</v>
      </c>
      <c r="K222" s="1480">
        <v>70</v>
      </c>
      <c r="L222" s="1480" t="s">
        <v>4285</v>
      </c>
      <c r="M222" s="1481">
        <v>25</v>
      </c>
      <c r="N222" s="2490" t="s">
        <v>4286</v>
      </c>
      <c r="O222" s="1480" t="s">
        <v>4287</v>
      </c>
      <c r="P222" s="1480">
        <v>936</v>
      </c>
      <c r="Q222" s="1366">
        <v>960</v>
      </c>
      <c r="R222" s="2071"/>
      <c r="S222" s="2066"/>
      <c r="T222" s="2066"/>
      <c r="U222" s="2068"/>
      <c r="V222" s="2069"/>
      <c r="W222" s="2066"/>
      <c r="X222" s="2066"/>
      <c r="Y222" s="2070"/>
      <c r="Z222" s="2070"/>
      <c r="AA222" s="2070"/>
      <c r="AB222" s="1491"/>
    </row>
    <row r="223" spans="1:28">
      <c r="A223" s="2499"/>
      <c r="B223" s="2493"/>
      <c r="C223" s="2490"/>
      <c r="D223" s="2490"/>
      <c r="E223" s="1479" t="s">
        <v>4335</v>
      </c>
      <c r="F223" s="1480">
        <v>1.0999999999999999E-2</v>
      </c>
      <c r="G223" s="2488"/>
      <c r="H223" s="1480">
        <v>1600</v>
      </c>
      <c r="I223" s="1480">
        <f>I222*2</f>
        <v>8</v>
      </c>
      <c r="J223" s="1480">
        <v>-50</v>
      </c>
      <c r="K223" s="1480">
        <v>70</v>
      </c>
      <c r="L223" s="1480" t="s">
        <v>4285</v>
      </c>
      <c r="M223" s="1481">
        <v>25</v>
      </c>
      <c r="N223" s="2490"/>
      <c r="O223" s="1480" t="s">
        <v>4287</v>
      </c>
      <c r="P223" s="1480">
        <v>1871</v>
      </c>
      <c r="Q223" s="1366">
        <v>1919</v>
      </c>
      <c r="R223" s="2071"/>
      <c r="S223" s="2066"/>
      <c r="T223" s="2066"/>
      <c r="U223" s="2068"/>
      <c r="V223" s="2069"/>
      <c r="W223" s="2066"/>
      <c r="X223" s="2066"/>
      <c r="Y223" s="2070"/>
      <c r="Z223" s="2070"/>
      <c r="AA223" s="2070"/>
      <c r="AB223" s="1491"/>
    </row>
    <row r="224" spans="1:28">
      <c r="A224" s="2499"/>
      <c r="B224" s="2493"/>
      <c r="C224" s="2490"/>
      <c r="D224" s="2490"/>
      <c r="E224" s="1480" t="s">
        <v>4336</v>
      </c>
      <c r="F224" s="1480">
        <v>1.7000000000000001E-2</v>
      </c>
      <c r="G224" s="2488"/>
      <c r="H224" s="1480">
        <v>1600</v>
      </c>
      <c r="I224" s="1480">
        <f>I222*3</f>
        <v>12</v>
      </c>
      <c r="J224" s="1480">
        <v>-50</v>
      </c>
      <c r="K224" s="1480">
        <v>70</v>
      </c>
      <c r="L224" s="1480" t="s">
        <v>4285</v>
      </c>
      <c r="M224" s="1481">
        <v>25</v>
      </c>
      <c r="N224" s="2490"/>
      <c r="O224" s="1480" t="s">
        <v>4287</v>
      </c>
      <c r="P224" s="1480">
        <v>2806</v>
      </c>
      <c r="Q224" s="1366">
        <v>2878</v>
      </c>
      <c r="R224" s="2071"/>
      <c r="S224" s="2066"/>
      <c r="T224" s="2066"/>
      <c r="U224" s="2068"/>
      <c r="V224" s="2069"/>
      <c r="W224" s="2066"/>
      <c r="X224" s="2066"/>
      <c r="Y224" s="2070"/>
      <c r="Z224" s="2070"/>
      <c r="AA224" s="2070"/>
      <c r="AB224" s="1491"/>
    </row>
    <row r="225" spans="1:28">
      <c r="A225" s="2499"/>
      <c r="B225" s="2493"/>
      <c r="C225" s="2490"/>
      <c r="D225" s="2490"/>
      <c r="E225" s="1480" t="s">
        <v>4337</v>
      </c>
      <c r="F225" s="1480">
        <v>2.1999999999999999E-2</v>
      </c>
      <c r="G225" s="2488"/>
      <c r="H225" s="1480">
        <v>1600</v>
      </c>
      <c r="I225" s="1480">
        <f>I222*4</f>
        <v>16</v>
      </c>
      <c r="J225" s="1480">
        <v>-50</v>
      </c>
      <c r="K225" s="1480">
        <v>70</v>
      </c>
      <c r="L225" s="1480" t="s">
        <v>4285</v>
      </c>
      <c r="M225" s="1481">
        <v>25</v>
      </c>
      <c r="N225" s="2490"/>
      <c r="O225" s="1480" t="s">
        <v>4287</v>
      </c>
      <c r="P225" s="1480">
        <v>3741</v>
      </c>
      <c r="Q225" s="1366">
        <v>3837</v>
      </c>
      <c r="R225" s="2071"/>
      <c r="S225" s="2066"/>
      <c r="T225" s="2066"/>
      <c r="U225" s="2068"/>
      <c r="V225" s="2069"/>
      <c r="W225" s="2066"/>
      <c r="X225" s="2066"/>
      <c r="Y225" s="2070"/>
      <c r="Z225" s="2070"/>
      <c r="AA225" s="2070"/>
      <c r="AB225" s="1491"/>
    </row>
    <row r="226" spans="1:28">
      <c r="A226" s="2499"/>
      <c r="B226" s="2493"/>
      <c r="C226" s="2490"/>
      <c r="D226" s="2490"/>
      <c r="E226" s="1480" t="s">
        <v>4338</v>
      </c>
      <c r="F226" s="1480">
        <v>2.8000000000000001E-2</v>
      </c>
      <c r="G226" s="2488"/>
      <c r="H226" s="1480">
        <v>1600</v>
      </c>
      <c r="I226" s="1480">
        <f>I222*5</f>
        <v>20</v>
      </c>
      <c r="J226" s="1480">
        <v>-50</v>
      </c>
      <c r="K226" s="1480">
        <v>70</v>
      </c>
      <c r="L226" s="1480" t="s">
        <v>4285</v>
      </c>
      <c r="M226" s="1481">
        <v>25</v>
      </c>
      <c r="N226" s="2490"/>
      <c r="O226" s="1480" t="s">
        <v>4287</v>
      </c>
      <c r="P226" s="1480">
        <v>4676</v>
      </c>
      <c r="Q226" s="1366">
        <v>4796</v>
      </c>
      <c r="R226" s="2071"/>
      <c r="S226" s="2066"/>
      <c r="T226" s="2066"/>
      <c r="U226" s="2068"/>
      <c r="V226" s="2069"/>
      <c r="W226" s="2066"/>
      <c r="X226" s="2066"/>
      <c r="Y226" s="2070"/>
      <c r="Z226" s="2070"/>
      <c r="AA226" s="2070"/>
      <c r="AB226" s="1491"/>
    </row>
    <row r="227" spans="1:28">
      <c r="A227" s="2499"/>
      <c r="B227" s="2493"/>
      <c r="C227" s="2490"/>
      <c r="D227" s="2490"/>
      <c r="E227" s="1480" t="s">
        <v>4339</v>
      </c>
      <c r="F227" s="1480">
        <v>3.4000000000000002E-2</v>
      </c>
      <c r="G227" s="2488"/>
      <c r="H227" s="1480">
        <v>1600</v>
      </c>
      <c r="I227" s="1487">
        <f>I222*6</f>
        <v>24</v>
      </c>
      <c r="J227" s="1480">
        <v>-50</v>
      </c>
      <c r="K227" s="1480">
        <v>70</v>
      </c>
      <c r="L227" s="1480" t="s">
        <v>4285</v>
      </c>
      <c r="M227" s="1481">
        <v>25</v>
      </c>
      <c r="N227" s="2490"/>
      <c r="O227" s="1480" t="s">
        <v>4287</v>
      </c>
      <c r="P227" s="1480">
        <v>5611</v>
      </c>
      <c r="Q227" s="1366">
        <v>5755</v>
      </c>
      <c r="R227" s="2071"/>
      <c r="S227" s="2066"/>
      <c r="T227" s="2066"/>
      <c r="U227" s="2068"/>
      <c r="V227" s="2069"/>
      <c r="W227" s="2066"/>
      <c r="X227" s="2066"/>
      <c r="Y227" s="2070"/>
      <c r="Z227" s="2070"/>
      <c r="AA227" s="2070"/>
      <c r="AB227" s="1491"/>
    </row>
    <row r="228" spans="1:28" ht="15" customHeight="1">
      <c r="A228" s="2487" t="s">
        <v>4340</v>
      </c>
      <c r="B228" s="2487"/>
      <c r="C228" s="2487"/>
      <c r="D228" s="2487"/>
      <c r="E228" s="2487"/>
      <c r="F228" s="2487"/>
      <c r="G228" s="2487"/>
      <c r="H228" s="2487"/>
      <c r="I228" s="2487"/>
      <c r="J228" s="2487"/>
      <c r="K228" s="2487"/>
      <c r="L228" s="2487"/>
      <c r="M228" s="2487"/>
      <c r="N228" s="2487"/>
      <c r="O228" s="2487"/>
      <c r="P228" s="2487"/>
      <c r="Q228" s="2487"/>
      <c r="R228" s="2067"/>
      <c r="S228" s="2067"/>
      <c r="T228" s="2067"/>
      <c r="U228" s="2067"/>
      <c r="V228" s="2067"/>
      <c r="W228" s="2067"/>
      <c r="X228" s="2067"/>
      <c r="Y228" s="2067"/>
      <c r="Z228" s="2067"/>
      <c r="AA228" s="2067"/>
    </row>
    <row r="229" spans="1:28" ht="15" customHeight="1">
      <c r="A229" s="2492" t="s">
        <v>4341</v>
      </c>
      <c r="B229" s="2493"/>
      <c r="C229" s="2494" t="s">
        <v>4281</v>
      </c>
      <c r="D229" s="2494" t="s">
        <v>4315</v>
      </c>
      <c r="E229" s="1475" t="s">
        <v>4342</v>
      </c>
      <c r="F229" s="1475">
        <v>1E-3</v>
      </c>
      <c r="G229" s="2494" t="s">
        <v>4284</v>
      </c>
      <c r="H229" s="1476">
        <v>1600</v>
      </c>
      <c r="I229" s="1475">
        <v>2.6</v>
      </c>
      <c r="J229" s="1480">
        <v>-50</v>
      </c>
      <c r="K229" s="1480">
        <v>70</v>
      </c>
      <c r="L229" s="1475" t="s">
        <v>4285</v>
      </c>
      <c r="M229" s="1477">
        <v>25</v>
      </c>
      <c r="N229" s="2494" t="s">
        <v>4286</v>
      </c>
      <c r="O229" s="1476" t="s">
        <v>4287</v>
      </c>
      <c r="P229" s="1475">
        <v>422</v>
      </c>
      <c r="Q229" s="1478">
        <v>432</v>
      </c>
      <c r="R229" s="2071"/>
      <c r="S229" s="2066"/>
      <c r="T229" s="2066"/>
      <c r="U229" s="2068"/>
      <c r="V229" s="2069"/>
      <c r="W229" s="2066"/>
      <c r="X229" s="2066"/>
      <c r="Y229" s="2067"/>
      <c r="Z229" s="2067"/>
      <c r="AA229" s="2067"/>
    </row>
    <row r="230" spans="1:28">
      <c r="A230" s="2492"/>
      <c r="B230" s="2493"/>
      <c r="C230" s="2494"/>
      <c r="D230" s="2494"/>
      <c r="E230" s="1479" t="s">
        <v>4343</v>
      </c>
      <c r="F230" s="1480">
        <v>3.0000000000000001E-3</v>
      </c>
      <c r="G230" s="2494"/>
      <c r="H230" s="1480">
        <v>1600</v>
      </c>
      <c r="I230" s="1480">
        <f>I229*2</f>
        <v>5.2</v>
      </c>
      <c r="J230" s="1480">
        <v>-50</v>
      </c>
      <c r="K230" s="1480">
        <v>70</v>
      </c>
      <c r="L230" s="1480" t="s">
        <v>4285</v>
      </c>
      <c r="M230" s="1481">
        <v>25</v>
      </c>
      <c r="N230" s="2494"/>
      <c r="O230" s="1480" t="s">
        <v>4287</v>
      </c>
      <c r="P230" s="1480">
        <v>843</v>
      </c>
      <c r="Q230" s="1366">
        <v>864</v>
      </c>
      <c r="R230" s="2071"/>
      <c r="S230" s="2066"/>
      <c r="T230" s="2066"/>
      <c r="U230" s="2068"/>
      <c r="V230" s="2069"/>
      <c r="W230" s="2066"/>
      <c r="X230" s="2066"/>
      <c r="Y230" s="2067"/>
      <c r="Z230" s="2067"/>
      <c r="AA230" s="2067"/>
    </row>
    <row r="231" spans="1:28">
      <c r="A231" s="2492"/>
      <c r="B231" s="2493"/>
      <c r="C231" s="2494"/>
      <c r="D231" s="2494"/>
      <c r="E231" s="1480" t="s">
        <v>4344</v>
      </c>
      <c r="F231" s="1480">
        <v>4.0000000000000001E-3</v>
      </c>
      <c r="G231" s="2494"/>
      <c r="H231" s="1480">
        <v>1600</v>
      </c>
      <c r="I231" s="1480">
        <f>I229*3</f>
        <v>7.8000000000000007</v>
      </c>
      <c r="J231" s="1480">
        <v>-50</v>
      </c>
      <c r="K231" s="1480">
        <v>70</v>
      </c>
      <c r="L231" s="1480" t="s">
        <v>4285</v>
      </c>
      <c r="M231" s="1481">
        <v>25</v>
      </c>
      <c r="N231" s="2494"/>
      <c r="O231" s="1480" t="s">
        <v>4287</v>
      </c>
      <c r="P231" s="1480">
        <v>1264</v>
      </c>
      <c r="Q231" s="1366">
        <v>1296</v>
      </c>
      <c r="R231" s="2071"/>
      <c r="S231" s="2066"/>
      <c r="T231" s="2066"/>
      <c r="U231" s="2068"/>
      <c r="V231" s="2069"/>
      <c r="W231" s="2066"/>
      <c r="X231" s="2066"/>
      <c r="Y231" s="2067"/>
      <c r="Z231" s="2067"/>
      <c r="AA231" s="2067"/>
    </row>
    <row r="232" spans="1:28">
      <c r="A232" s="2492"/>
      <c r="B232" s="2493"/>
      <c r="C232" s="2494"/>
      <c r="D232" s="2494"/>
      <c r="E232" s="1480" t="s">
        <v>4345</v>
      </c>
      <c r="F232" s="1480">
        <v>6.0000000000000001E-3</v>
      </c>
      <c r="G232" s="2494"/>
      <c r="H232" s="1480">
        <v>1600</v>
      </c>
      <c r="I232" s="1480">
        <f>I229*4</f>
        <v>10.4</v>
      </c>
      <c r="J232" s="1480">
        <v>-50</v>
      </c>
      <c r="K232" s="1480">
        <v>70</v>
      </c>
      <c r="L232" s="1480" t="s">
        <v>4285</v>
      </c>
      <c r="M232" s="1481">
        <v>25</v>
      </c>
      <c r="N232" s="2494"/>
      <c r="O232" s="1480" t="s">
        <v>4287</v>
      </c>
      <c r="P232" s="1480">
        <v>1685</v>
      </c>
      <c r="Q232" s="1366">
        <v>1728</v>
      </c>
      <c r="R232" s="2071"/>
      <c r="S232" s="2066"/>
      <c r="T232" s="2066"/>
      <c r="U232" s="2068"/>
      <c r="V232" s="2069"/>
      <c r="W232" s="2066"/>
      <c r="X232" s="2066"/>
      <c r="Y232" s="2067"/>
      <c r="Z232" s="2067"/>
      <c r="AA232" s="2067"/>
    </row>
    <row r="233" spans="1:28">
      <c r="A233" s="2492"/>
      <c r="B233" s="2493"/>
      <c r="C233" s="2494"/>
      <c r="D233" s="2494"/>
      <c r="E233" s="1480" t="s">
        <v>4346</v>
      </c>
      <c r="F233" s="1480">
        <v>7.0000000000000001E-3</v>
      </c>
      <c r="G233" s="2494"/>
      <c r="H233" s="1480">
        <v>1600</v>
      </c>
      <c r="I233" s="1480">
        <f>I229*5</f>
        <v>13</v>
      </c>
      <c r="J233" s="1480">
        <v>-50</v>
      </c>
      <c r="K233" s="1480">
        <v>70</v>
      </c>
      <c r="L233" s="1480" t="s">
        <v>4285</v>
      </c>
      <c r="M233" s="1481">
        <v>25</v>
      </c>
      <c r="N233" s="2494"/>
      <c r="O233" s="1480" t="s">
        <v>4287</v>
      </c>
      <c r="P233" s="1480">
        <v>2106</v>
      </c>
      <c r="Q233" s="1366">
        <v>2160</v>
      </c>
      <c r="R233" s="2071"/>
      <c r="S233" s="2066"/>
      <c r="T233" s="2066"/>
      <c r="U233" s="2068"/>
      <c r="V233" s="2069"/>
      <c r="W233" s="2066"/>
      <c r="X233" s="2066"/>
      <c r="Y233" s="2067"/>
      <c r="Z233" s="2067"/>
      <c r="AA233" s="2067"/>
    </row>
    <row r="234" spans="1:28">
      <c r="A234" s="2492"/>
      <c r="B234" s="2493"/>
      <c r="C234" s="2494"/>
      <c r="D234" s="2494"/>
      <c r="E234" s="1480" t="s">
        <v>4347</v>
      </c>
      <c r="F234" s="1480">
        <v>8.9999999999999993E-3</v>
      </c>
      <c r="G234" s="2494"/>
      <c r="H234" s="1480">
        <v>1600</v>
      </c>
      <c r="I234" s="1480">
        <f>I229*6</f>
        <v>15.600000000000001</v>
      </c>
      <c r="J234" s="1480">
        <v>-50</v>
      </c>
      <c r="K234" s="1480">
        <v>70</v>
      </c>
      <c r="L234" s="1480" t="s">
        <v>4285</v>
      </c>
      <c r="M234" s="1481">
        <v>25</v>
      </c>
      <c r="N234" s="2494"/>
      <c r="O234" s="1480" t="s">
        <v>4287</v>
      </c>
      <c r="P234" s="1480">
        <v>2528</v>
      </c>
      <c r="Q234" s="1366">
        <v>2592</v>
      </c>
      <c r="R234" s="2071"/>
      <c r="S234" s="2066"/>
      <c r="T234" s="2066"/>
      <c r="U234" s="2068"/>
      <c r="V234" s="2069"/>
      <c r="W234" s="2066"/>
      <c r="X234" s="2066"/>
      <c r="Y234" s="2067"/>
      <c r="Z234" s="2067"/>
      <c r="AA234" s="2067"/>
    </row>
    <row r="235" spans="1:28" ht="15" customHeight="1">
      <c r="A235" s="2499" t="s">
        <v>4341</v>
      </c>
      <c r="B235" s="2493"/>
      <c r="C235" s="2490" t="s">
        <v>4281</v>
      </c>
      <c r="D235" s="2490" t="s">
        <v>4333</v>
      </c>
      <c r="E235" s="1475" t="s">
        <v>4342</v>
      </c>
      <c r="F235" s="1475">
        <v>1E-3</v>
      </c>
      <c r="G235" s="2490" t="s">
        <v>4284</v>
      </c>
      <c r="H235" s="1480">
        <v>1600</v>
      </c>
      <c r="I235" s="1480">
        <v>2.6</v>
      </c>
      <c r="J235" s="1480">
        <v>-50</v>
      </c>
      <c r="K235" s="1480">
        <v>70</v>
      </c>
      <c r="L235" s="1479" t="s">
        <v>4285</v>
      </c>
      <c r="M235" s="1481">
        <v>25</v>
      </c>
      <c r="N235" s="2490" t="s">
        <v>4286</v>
      </c>
      <c r="O235" s="1480" t="s">
        <v>4287</v>
      </c>
      <c r="P235" s="1480">
        <v>445</v>
      </c>
      <c r="Q235" s="1366">
        <v>456</v>
      </c>
      <c r="R235" s="2071"/>
      <c r="S235" s="2066"/>
      <c r="T235" s="2066"/>
      <c r="U235" s="2068"/>
      <c r="V235" s="2069"/>
      <c r="W235" s="2066"/>
      <c r="X235" s="2066"/>
      <c r="Y235" s="2067"/>
      <c r="Z235" s="2067"/>
      <c r="AA235" s="2067"/>
    </row>
    <row r="236" spans="1:28">
      <c r="A236" s="2499"/>
      <c r="B236" s="2493"/>
      <c r="C236" s="2490"/>
      <c r="D236" s="2490"/>
      <c r="E236" s="1479" t="s">
        <v>4343</v>
      </c>
      <c r="F236" s="1480">
        <v>3.0000000000000001E-3</v>
      </c>
      <c r="G236" s="2490"/>
      <c r="H236" s="1480">
        <v>1600</v>
      </c>
      <c r="I236" s="1480">
        <f>I235*2</f>
        <v>5.2</v>
      </c>
      <c r="J236" s="1480">
        <v>-50</v>
      </c>
      <c r="K236" s="1480">
        <v>70</v>
      </c>
      <c r="L236" s="1480" t="s">
        <v>4285</v>
      </c>
      <c r="M236" s="1481">
        <v>25</v>
      </c>
      <c r="N236" s="2490"/>
      <c r="O236" s="1480" t="s">
        <v>4287</v>
      </c>
      <c r="P236" s="1480">
        <v>890</v>
      </c>
      <c r="Q236" s="1366">
        <v>912</v>
      </c>
      <c r="R236" s="2071"/>
      <c r="S236" s="2066"/>
      <c r="T236" s="2066"/>
      <c r="U236" s="2068"/>
      <c r="V236" s="2069"/>
      <c r="W236" s="2066"/>
      <c r="X236" s="2066"/>
      <c r="Y236" s="2067"/>
      <c r="Z236" s="2067"/>
      <c r="AA236" s="2067"/>
    </row>
    <row r="237" spans="1:28">
      <c r="A237" s="2499"/>
      <c r="B237" s="2493"/>
      <c r="C237" s="2490"/>
      <c r="D237" s="2490"/>
      <c r="E237" s="1480" t="s">
        <v>4344</v>
      </c>
      <c r="F237" s="1480">
        <v>4.0000000000000001E-3</v>
      </c>
      <c r="G237" s="2490"/>
      <c r="H237" s="1480">
        <v>1600</v>
      </c>
      <c r="I237" s="1480">
        <f>I235*3</f>
        <v>7.8000000000000007</v>
      </c>
      <c r="J237" s="1480">
        <v>-50</v>
      </c>
      <c r="K237" s="1480">
        <v>70</v>
      </c>
      <c r="L237" s="1480" t="s">
        <v>4285</v>
      </c>
      <c r="M237" s="1481">
        <v>25</v>
      </c>
      <c r="N237" s="2490"/>
      <c r="O237" s="1480" t="s">
        <v>4287</v>
      </c>
      <c r="P237" s="1480">
        <v>1334</v>
      </c>
      <c r="Q237" s="1366">
        <v>1368</v>
      </c>
      <c r="R237" s="2071"/>
      <c r="S237" s="2066"/>
      <c r="T237" s="2066"/>
      <c r="U237" s="2068"/>
      <c r="V237" s="2069"/>
      <c r="W237" s="2066"/>
      <c r="X237" s="2066"/>
      <c r="Y237" s="2067"/>
      <c r="Z237" s="2067"/>
      <c r="AA237" s="2067"/>
    </row>
    <row r="238" spans="1:28">
      <c r="A238" s="2499"/>
      <c r="B238" s="2493"/>
      <c r="C238" s="2490"/>
      <c r="D238" s="2490"/>
      <c r="E238" s="1480" t="s">
        <v>4345</v>
      </c>
      <c r="F238" s="1480">
        <v>6.0000000000000001E-3</v>
      </c>
      <c r="G238" s="2490"/>
      <c r="H238" s="1480">
        <v>1600</v>
      </c>
      <c r="I238" s="1480">
        <f>I235*4</f>
        <v>10.4</v>
      </c>
      <c r="J238" s="1480">
        <v>-50</v>
      </c>
      <c r="K238" s="1480">
        <v>70</v>
      </c>
      <c r="L238" s="1480" t="s">
        <v>4285</v>
      </c>
      <c r="M238" s="1481">
        <v>25</v>
      </c>
      <c r="N238" s="2490"/>
      <c r="O238" s="1480" t="s">
        <v>4287</v>
      </c>
      <c r="P238" s="1480">
        <v>1779</v>
      </c>
      <c r="Q238" s="1366">
        <v>1824</v>
      </c>
      <c r="R238" s="2071"/>
      <c r="S238" s="2066"/>
      <c r="T238" s="2066"/>
      <c r="U238" s="2068"/>
      <c r="V238" s="2069"/>
      <c r="W238" s="2066"/>
      <c r="X238" s="2066"/>
      <c r="Y238" s="2067"/>
      <c r="Z238" s="2067"/>
      <c r="AA238" s="2067"/>
    </row>
    <row r="239" spans="1:28">
      <c r="A239" s="2499"/>
      <c r="B239" s="2493"/>
      <c r="C239" s="2490"/>
      <c r="D239" s="2490"/>
      <c r="E239" s="1480" t="s">
        <v>4346</v>
      </c>
      <c r="F239" s="1480">
        <v>7.0000000000000001E-3</v>
      </c>
      <c r="G239" s="2490"/>
      <c r="H239" s="1480">
        <v>1600</v>
      </c>
      <c r="I239" s="1480">
        <f>I235*5</f>
        <v>13</v>
      </c>
      <c r="J239" s="1480">
        <v>-50</v>
      </c>
      <c r="K239" s="1480">
        <v>70</v>
      </c>
      <c r="L239" s="1480" t="s">
        <v>4285</v>
      </c>
      <c r="M239" s="1481">
        <v>25</v>
      </c>
      <c r="N239" s="2490"/>
      <c r="O239" s="1480" t="s">
        <v>4287</v>
      </c>
      <c r="P239" s="1480">
        <v>2223</v>
      </c>
      <c r="Q239" s="1366">
        <v>2280</v>
      </c>
      <c r="R239" s="2071"/>
      <c r="S239" s="2066"/>
      <c r="T239" s="2066"/>
      <c r="U239" s="2068"/>
      <c r="V239" s="2069"/>
      <c r="W239" s="2066"/>
      <c r="X239" s="2066"/>
      <c r="Y239" s="2067"/>
      <c r="Z239" s="2067"/>
      <c r="AA239" s="2067"/>
    </row>
    <row r="240" spans="1:28">
      <c r="A240" s="2499"/>
      <c r="B240" s="2493"/>
      <c r="C240" s="2490"/>
      <c r="D240" s="2490"/>
      <c r="E240" s="1482" t="s">
        <v>4347</v>
      </c>
      <c r="F240" s="1480">
        <v>8.9999999999999993E-3</v>
      </c>
      <c r="G240" s="2490"/>
      <c r="H240" s="1480">
        <v>1600</v>
      </c>
      <c r="I240" s="1480">
        <f>I235*6</f>
        <v>15.600000000000001</v>
      </c>
      <c r="J240" s="1480">
        <v>-50</v>
      </c>
      <c r="K240" s="1480">
        <v>70</v>
      </c>
      <c r="L240" s="1480" t="s">
        <v>4285</v>
      </c>
      <c r="M240" s="1481">
        <v>25</v>
      </c>
      <c r="N240" s="2490"/>
      <c r="O240" s="1480" t="s">
        <v>4287</v>
      </c>
      <c r="P240" s="1480">
        <v>2668</v>
      </c>
      <c r="Q240" s="1366">
        <v>2736</v>
      </c>
      <c r="R240" s="2071"/>
      <c r="S240" s="2066"/>
      <c r="T240" s="2066"/>
      <c r="U240" s="2068"/>
      <c r="V240" s="2069"/>
      <c r="W240" s="2066"/>
      <c r="X240" s="2066"/>
      <c r="Y240" s="2067"/>
      <c r="Z240" s="2067"/>
      <c r="AA240" s="2067"/>
    </row>
    <row r="241" spans="1:27" ht="15" customHeight="1">
      <c r="A241" s="2488" t="s">
        <v>4341</v>
      </c>
      <c r="B241" s="2493"/>
      <c r="C241" s="2490" t="s">
        <v>4281</v>
      </c>
      <c r="D241" s="2495" t="s">
        <v>4348</v>
      </c>
      <c r="E241" s="1475" t="s">
        <v>4342</v>
      </c>
      <c r="F241" s="1475">
        <v>1E-3</v>
      </c>
      <c r="G241" s="2490" t="s">
        <v>4284</v>
      </c>
      <c r="H241" s="1480">
        <v>1600</v>
      </c>
      <c r="I241" s="1480">
        <v>2.6</v>
      </c>
      <c r="J241" s="1480">
        <v>-50</v>
      </c>
      <c r="K241" s="1480">
        <v>70</v>
      </c>
      <c r="L241" s="1479" t="s">
        <v>4285</v>
      </c>
      <c r="M241" s="1481">
        <v>25</v>
      </c>
      <c r="N241" s="2490" t="s">
        <v>4286</v>
      </c>
      <c r="O241" s="1480" t="s">
        <v>4287</v>
      </c>
      <c r="P241" s="1365">
        <v>485</v>
      </c>
      <c r="Q241" s="1366">
        <v>497</v>
      </c>
      <c r="R241" s="2071"/>
      <c r="S241" s="2066"/>
      <c r="T241" s="2066"/>
      <c r="U241" s="2068"/>
      <c r="V241" s="2069"/>
      <c r="W241" s="2066"/>
      <c r="X241" s="2066"/>
      <c r="Y241" s="2067"/>
      <c r="Z241" s="2067"/>
      <c r="AA241" s="2067"/>
    </row>
    <row r="242" spans="1:27">
      <c r="A242" s="2488"/>
      <c r="B242" s="2493"/>
      <c r="C242" s="2490"/>
      <c r="D242" s="2490"/>
      <c r="E242" s="1479" t="s">
        <v>4343</v>
      </c>
      <c r="F242" s="1480">
        <v>3.0000000000000001E-3</v>
      </c>
      <c r="G242" s="2490"/>
      <c r="H242" s="1480">
        <v>1600</v>
      </c>
      <c r="I242" s="1480">
        <f>I241*2</f>
        <v>5.2</v>
      </c>
      <c r="J242" s="1480">
        <v>-50</v>
      </c>
      <c r="K242" s="1480">
        <v>70</v>
      </c>
      <c r="L242" s="1480" t="s">
        <v>4285</v>
      </c>
      <c r="M242" s="1481">
        <v>25</v>
      </c>
      <c r="N242" s="2490"/>
      <c r="O242" s="1480" t="s">
        <v>4287</v>
      </c>
      <c r="P242" s="1365">
        <v>969</v>
      </c>
      <c r="Q242" s="1366">
        <v>994</v>
      </c>
      <c r="R242" s="2071"/>
      <c r="S242" s="2066"/>
      <c r="T242" s="2066"/>
      <c r="U242" s="2068"/>
      <c r="V242" s="2069"/>
      <c r="W242" s="2066"/>
      <c r="X242" s="2066"/>
      <c r="Y242" s="2067"/>
      <c r="Z242" s="2067"/>
      <c r="AA242" s="2067"/>
    </row>
    <row r="243" spans="1:27">
      <c r="A243" s="2488"/>
      <c r="B243" s="2493"/>
      <c r="C243" s="2490"/>
      <c r="D243" s="2490"/>
      <c r="E243" s="1480" t="s">
        <v>4344</v>
      </c>
      <c r="F243" s="1480">
        <v>4.0000000000000001E-3</v>
      </c>
      <c r="G243" s="2490"/>
      <c r="H243" s="1480">
        <v>1600</v>
      </c>
      <c r="I243" s="1480">
        <f>I241*3</f>
        <v>7.8000000000000007</v>
      </c>
      <c r="J243" s="1480">
        <v>-50</v>
      </c>
      <c r="K243" s="1480">
        <v>70</v>
      </c>
      <c r="L243" s="1480" t="s">
        <v>4285</v>
      </c>
      <c r="M243" s="1481">
        <v>25</v>
      </c>
      <c r="N243" s="2490"/>
      <c r="O243" s="1480" t="s">
        <v>4287</v>
      </c>
      <c r="P243" s="1365">
        <v>1454</v>
      </c>
      <c r="Q243" s="1366">
        <v>1491</v>
      </c>
      <c r="R243" s="2071"/>
      <c r="S243" s="2066"/>
      <c r="T243" s="2066"/>
      <c r="U243" s="2068"/>
      <c r="V243" s="2069"/>
      <c r="W243" s="2066"/>
      <c r="X243" s="2066"/>
      <c r="Y243" s="2067"/>
      <c r="Z243" s="2067"/>
      <c r="AA243" s="2067"/>
    </row>
    <row r="244" spans="1:27">
      <c r="A244" s="2488"/>
      <c r="B244" s="2493"/>
      <c r="C244" s="2490"/>
      <c r="D244" s="2490"/>
      <c r="E244" s="1480" t="s">
        <v>4345</v>
      </c>
      <c r="F244" s="1480">
        <v>6.0000000000000001E-3</v>
      </c>
      <c r="G244" s="2490"/>
      <c r="H244" s="1480">
        <v>1600</v>
      </c>
      <c r="I244" s="1480">
        <f>I241*4</f>
        <v>10.4</v>
      </c>
      <c r="J244" s="1480">
        <v>-50</v>
      </c>
      <c r="K244" s="1480">
        <v>70</v>
      </c>
      <c r="L244" s="1480" t="s">
        <v>4285</v>
      </c>
      <c r="M244" s="1481">
        <v>25</v>
      </c>
      <c r="N244" s="2490"/>
      <c r="O244" s="1480" t="s">
        <v>4287</v>
      </c>
      <c r="P244" s="1365">
        <v>1938</v>
      </c>
      <c r="Q244" s="1366">
        <v>1988</v>
      </c>
      <c r="R244" s="2071"/>
      <c r="S244" s="2066"/>
      <c r="T244" s="2066"/>
      <c r="U244" s="2068"/>
      <c r="V244" s="2069"/>
      <c r="W244" s="2066"/>
      <c r="X244" s="2066"/>
      <c r="Y244" s="2067"/>
      <c r="Z244" s="2067"/>
      <c r="AA244" s="2067"/>
    </row>
    <row r="245" spans="1:27">
      <c r="A245" s="2488"/>
      <c r="B245" s="2493"/>
      <c r="C245" s="2490"/>
      <c r="D245" s="2490"/>
      <c r="E245" s="1480" t="s">
        <v>4346</v>
      </c>
      <c r="F245" s="1480">
        <v>7.0000000000000001E-3</v>
      </c>
      <c r="G245" s="2490"/>
      <c r="H245" s="1480">
        <v>1600</v>
      </c>
      <c r="I245" s="1480">
        <f>I241*5</f>
        <v>13</v>
      </c>
      <c r="J245" s="1480">
        <v>-50</v>
      </c>
      <c r="K245" s="1480">
        <v>70</v>
      </c>
      <c r="L245" s="1480" t="s">
        <v>4285</v>
      </c>
      <c r="M245" s="1481">
        <v>25</v>
      </c>
      <c r="N245" s="2490"/>
      <c r="O245" s="1480" t="s">
        <v>4287</v>
      </c>
      <c r="P245" s="1365">
        <v>2422</v>
      </c>
      <c r="Q245" s="1366">
        <v>2484</v>
      </c>
      <c r="R245" s="2071"/>
      <c r="S245" s="2066"/>
      <c r="T245" s="2066"/>
      <c r="U245" s="2068"/>
      <c r="V245" s="2069"/>
      <c r="W245" s="2066"/>
      <c r="X245" s="2066"/>
      <c r="Y245" s="2067"/>
      <c r="Z245" s="2067"/>
      <c r="AA245" s="2067"/>
    </row>
    <row r="246" spans="1:27">
      <c r="A246" s="2488"/>
      <c r="B246" s="2493"/>
      <c r="C246" s="2490"/>
      <c r="D246" s="2495"/>
      <c r="E246" s="1482" t="s">
        <v>4347</v>
      </c>
      <c r="F246" s="1480">
        <v>8.9999999999999993E-3</v>
      </c>
      <c r="G246" s="2490"/>
      <c r="H246" s="1482">
        <v>1600</v>
      </c>
      <c r="I246" s="1480">
        <f>I241*6</f>
        <v>15.600000000000001</v>
      </c>
      <c r="J246" s="1483">
        <v>-50</v>
      </c>
      <c r="K246" s="1483">
        <v>70</v>
      </c>
      <c r="L246" s="1482" t="s">
        <v>4285</v>
      </c>
      <c r="M246" s="1484">
        <v>25</v>
      </c>
      <c r="N246" s="2490"/>
      <c r="O246" s="1482" t="s">
        <v>4287</v>
      </c>
      <c r="P246" s="1485">
        <v>2907</v>
      </c>
      <c r="Q246" s="1486">
        <v>2981</v>
      </c>
      <c r="R246" s="2071"/>
      <c r="S246" s="2066"/>
      <c r="T246" s="2066"/>
      <c r="U246" s="2068"/>
      <c r="V246" s="2069"/>
      <c r="W246" s="2066"/>
      <c r="X246" s="2066"/>
      <c r="Y246" s="2067"/>
      <c r="Z246" s="2067"/>
      <c r="AA246" s="2067"/>
    </row>
    <row r="247" spans="1:27" ht="15" customHeight="1">
      <c r="A247" s="2492" t="s">
        <v>4341</v>
      </c>
      <c r="B247" s="2493"/>
      <c r="C247" s="2494" t="s">
        <v>4293</v>
      </c>
      <c r="D247" s="2494" t="s">
        <v>4315</v>
      </c>
      <c r="E247" s="1475" t="s">
        <v>4342</v>
      </c>
      <c r="F247" s="1475">
        <v>1E-3</v>
      </c>
      <c r="G247" s="2492" t="s">
        <v>4284</v>
      </c>
      <c r="H247" s="1476">
        <v>1600</v>
      </c>
      <c r="I247" s="1475">
        <v>2.6</v>
      </c>
      <c r="J247" s="1476">
        <v>-50</v>
      </c>
      <c r="K247" s="1476">
        <v>70</v>
      </c>
      <c r="L247" s="1476" t="s">
        <v>4285</v>
      </c>
      <c r="M247" s="1477">
        <v>25</v>
      </c>
      <c r="N247" s="2494" t="s">
        <v>4286</v>
      </c>
      <c r="O247" s="1476" t="s">
        <v>4287</v>
      </c>
      <c r="P247" s="1475">
        <v>497</v>
      </c>
      <c r="Q247" s="1478">
        <v>509</v>
      </c>
      <c r="R247" s="2071"/>
      <c r="S247" s="2066"/>
      <c r="T247" s="2066"/>
      <c r="U247" s="2068"/>
      <c r="V247" s="2069"/>
      <c r="W247" s="2066"/>
      <c r="X247" s="2066"/>
      <c r="Y247" s="2067"/>
      <c r="Z247" s="2067"/>
      <c r="AA247" s="2067"/>
    </row>
    <row r="248" spans="1:27">
      <c r="A248" s="2492"/>
      <c r="B248" s="2493"/>
      <c r="C248" s="2494"/>
      <c r="D248" s="2494"/>
      <c r="E248" s="1479" t="s">
        <v>4343</v>
      </c>
      <c r="F248" s="1480">
        <v>3.0000000000000001E-3</v>
      </c>
      <c r="G248" s="2492"/>
      <c r="H248" s="1480">
        <v>1600</v>
      </c>
      <c r="I248" s="1480">
        <f>I247*2</f>
        <v>5.2</v>
      </c>
      <c r="J248" s="1480">
        <v>-50</v>
      </c>
      <c r="K248" s="1480">
        <v>70</v>
      </c>
      <c r="L248" s="1480" t="s">
        <v>4285</v>
      </c>
      <c r="M248" s="1481">
        <v>25</v>
      </c>
      <c r="N248" s="2494"/>
      <c r="O248" s="1480" t="s">
        <v>4287</v>
      </c>
      <c r="P248" s="1480">
        <v>993</v>
      </c>
      <c r="Q248" s="1366">
        <v>1018</v>
      </c>
      <c r="R248" s="2071"/>
      <c r="S248" s="2066"/>
      <c r="T248" s="2066"/>
      <c r="U248" s="2068"/>
      <c r="V248" s="2069"/>
      <c r="W248" s="2066"/>
      <c r="X248" s="2066"/>
      <c r="Y248" s="2067"/>
      <c r="Z248" s="2067"/>
      <c r="AA248" s="2067"/>
    </row>
    <row r="249" spans="1:27">
      <c r="A249" s="2492"/>
      <c r="B249" s="2493"/>
      <c r="C249" s="2494"/>
      <c r="D249" s="2494"/>
      <c r="E249" s="1480" t="s">
        <v>4344</v>
      </c>
      <c r="F249" s="1480">
        <v>4.0000000000000001E-3</v>
      </c>
      <c r="G249" s="2492"/>
      <c r="H249" s="1480">
        <v>1600</v>
      </c>
      <c r="I249" s="1480">
        <f>I247*3</f>
        <v>7.8000000000000007</v>
      </c>
      <c r="J249" s="1480">
        <v>-50</v>
      </c>
      <c r="K249" s="1480">
        <v>70</v>
      </c>
      <c r="L249" s="1480" t="s">
        <v>4285</v>
      </c>
      <c r="M249" s="1481">
        <v>25</v>
      </c>
      <c r="N249" s="2494"/>
      <c r="O249" s="1480" t="s">
        <v>4287</v>
      </c>
      <c r="P249" s="1480">
        <v>1489</v>
      </c>
      <c r="Q249" s="1366">
        <v>1527</v>
      </c>
      <c r="R249" s="2071"/>
      <c r="S249" s="2066"/>
      <c r="T249" s="2066"/>
      <c r="U249" s="2068"/>
      <c r="V249" s="2069"/>
      <c r="W249" s="2066"/>
      <c r="X249" s="2066"/>
      <c r="Y249" s="2067"/>
      <c r="Z249" s="2067"/>
      <c r="AA249" s="2067"/>
    </row>
    <row r="250" spans="1:27">
      <c r="A250" s="2492"/>
      <c r="B250" s="2493"/>
      <c r="C250" s="2494"/>
      <c r="D250" s="2494"/>
      <c r="E250" s="1480" t="s">
        <v>4345</v>
      </c>
      <c r="F250" s="1480">
        <v>6.0000000000000001E-3</v>
      </c>
      <c r="G250" s="2492"/>
      <c r="H250" s="1480">
        <v>1600</v>
      </c>
      <c r="I250" s="1480">
        <f>I247*4</f>
        <v>10.4</v>
      </c>
      <c r="J250" s="1480">
        <v>-50</v>
      </c>
      <c r="K250" s="1480">
        <v>70</v>
      </c>
      <c r="L250" s="1480" t="s">
        <v>4285</v>
      </c>
      <c r="M250" s="1481">
        <v>25</v>
      </c>
      <c r="N250" s="2494"/>
      <c r="O250" s="1480" t="s">
        <v>4287</v>
      </c>
      <c r="P250" s="1480">
        <v>1985</v>
      </c>
      <c r="Q250" s="1366">
        <v>2036</v>
      </c>
      <c r="R250" s="2071"/>
      <c r="S250" s="2066"/>
      <c r="T250" s="2066"/>
      <c r="U250" s="2068"/>
      <c r="V250" s="2069"/>
      <c r="W250" s="2066"/>
      <c r="X250" s="2066"/>
      <c r="Y250" s="2067"/>
      <c r="Z250" s="2067"/>
      <c r="AA250" s="2067"/>
    </row>
    <row r="251" spans="1:27">
      <c r="A251" s="2492"/>
      <c r="B251" s="2493"/>
      <c r="C251" s="2494"/>
      <c r="D251" s="2494"/>
      <c r="E251" s="1480" t="s">
        <v>4346</v>
      </c>
      <c r="F251" s="1480">
        <v>7.0000000000000001E-3</v>
      </c>
      <c r="G251" s="2492"/>
      <c r="H251" s="1480">
        <v>1600</v>
      </c>
      <c r="I251" s="1480">
        <f>I247*5</f>
        <v>13</v>
      </c>
      <c r="J251" s="1480">
        <v>-50</v>
      </c>
      <c r="K251" s="1480">
        <v>70</v>
      </c>
      <c r="L251" s="1480" t="s">
        <v>4285</v>
      </c>
      <c r="M251" s="1481">
        <v>25</v>
      </c>
      <c r="N251" s="2494"/>
      <c r="O251" s="1480" t="s">
        <v>4287</v>
      </c>
      <c r="P251" s="1480">
        <v>2481</v>
      </c>
      <c r="Q251" s="1366">
        <v>2544</v>
      </c>
      <c r="R251" s="2071"/>
      <c r="S251" s="2066"/>
      <c r="T251" s="2066"/>
      <c r="U251" s="2068"/>
      <c r="V251" s="2069"/>
      <c r="W251" s="2066"/>
      <c r="X251" s="2066"/>
      <c r="Y251" s="2067"/>
      <c r="Z251" s="2067"/>
      <c r="AA251" s="2067"/>
    </row>
    <row r="252" spans="1:27">
      <c r="A252" s="2492"/>
      <c r="B252" s="2493"/>
      <c r="C252" s="2494"/>
      <c r="D252" s="2494"/>
      <c r="E252" s="1482" t="s">
        <v>4347</v>
      </c>
      <c r="F252" s="1480">
        <v>8.9999999999999993E-3</v>
      </c>
      <c r="G252" s="2492"/>
      <c r="H252" s="1480">
        <v>1600</v>
      </c>
      <c r="I252" s="1480">
        <f>I247*6</f>
        <v>15.600000000000001</v>
      </c>
      <c r="J252" s="1480">
        <v>-50</v>
      </c>
      <c r="K252" s="1480">
        <v>70</v>
      </c>
      <c r="L252" s="1480" t="s">
        <v>4285</v>
      </c>
      <c r="M252" s="1481">
        <v>25</v>
      </c>
      <c r="N252" s="2494"/>
      <c r="O252" s="1480" t="s">
        <v>4287</v>
      </c>
      <c r="P252" s="1480">
        <v>2977</v>
      </c>
      <c r="Q252" s="1366">
        <v>3053</v>
      </c>
      <c r="R252" s="2071"/>
      <c r="S252" s="2066"/>
      <c r="T252" s="2066"/>
      <c r="U252" s="2068"/>
      <c r="V252" s="2069"/>
      <c r="W252" s="2066"/>
      <c r="X252" s="2066"/>
      <c r="Y252" s="2067"/>
      <c r="Z252" s="2067"/>
      <c r="AA252" s="2067"/>
    </row>
    <row r="253" spans="1:27" ht="15" customHeight="1">
      <c r="A253" s="2499" t="s">
        <v>4341</v>
      </c>
      <c r="B253" s="2501"/>
      <c r="C253" s="2490" t="s">
        <v>4293</v>
      </c>
      <c r="D253" s="2490" t="s">
        <v>4333</v>
      </c>
      <c r="E253" s="1475" t="s">
        <v>4342</v>
      </c>
      <c r="F253" s="1475">
        <v>1E-3</v>
      </c>
      <c r="G253" s="2488" t="s">
        <v>4284</v>
      </c>
      <c r="H253" s="1480">
        <v>1600</v>
      </c>
      <c r="I253" s="1480">
        <v>2.6</v>
      </c>
      <c r="J253" s="1480">
        <v>-50</v>
      </c>
      <c r="K253" s="1480">
        <v>70</v>
      </c>
      <c r="L253" s="1480" t="s">
        <v>4285</v>
      </c>
      <c r="M253" s="1481">
        <v>25</v>
      </c>
      <c r="N253" s="2490" t="s">
        <v>4286</v>
      </c>
      <c r="O253" s="1480" t="s">
        <v>4287</v>
      </c>
      <c r="P253" s="1480">
        <v>520</v>
      </c>
      <c r="Q253" s="1366">
        <v>533</v>
      </c>
      <c r="R253" s="2071"/>
      <c r="S253" s="2066"/>
      <c r="T253" s="2066"/>
      <c r="U253" s="2068"/>
      <c r="V253" s="2069"/>
      <c r="W253" s="2066"/>
      <c r="X253" s="2066"/>
      <c r="Y253" s="2067"/>
      <c r="Z253" s="2067"/>
      <c r="AA253" s="2067"/>
    </row>
    <row r="254" spans="1:27">
      <c r="A254" s="2499"/>
      <c r="B254" s="2501"/>
      <c r="C254" s="2490"/>
      <c r="D254" s="2490"/>
      <c r="E254" s="1479" t="s">
        <v>4343</v>
      </c>
      <c r="F254" s="1480">
        <v>3.0000000000000001E-3</v>
      </c>
      <c r="G254" s="2488"/>
      <c r="H254" s="1480">
        <v>1600</v>
      </c>
      <c r="I254" s="1480">
        <f>I253*2</f>
        <v>5.2</v>
      </c>
      <c r="J254" s="1480">
        <v>-50</v>
      </c>
      <c r="K254" s="1480">
        <v>70</v>
      </c>
      <c r="L254" s="1480" t="s">
        <v>4285</v>
      </c>
      <c r="M254" s="1481">
        <v>25</v>
      </c>
      <c r="N254" s="2490"/>
      <c r="O254" s="1480" t="s">
        <v>4287</v>
      </c>
      <c r="P254" s="1480">
        <v>1039</v>
      </c>
      <c r="Q254" s="1366">
        <v>1066</v>
      </c>
      <c r="R254" s="2071"/>
      <c r="S254" s="2066"/>
      <c r="T254" s="2066"/>
      <c r="U254" s="2068"/>
      <c r="V254" s="2069"/>
      <c r="W254" s="2066"/>
      <c r="X254" s="2066"/>
      <c r="Y254" s="2067"/>
      <c r="Z254" s="2067"/>
      <c r="AA254" s="2067"/>
    </row>
    <row r="255" spans="1:27">
      <c r="A255" s="2499"/>
      <c r="B255" s="2501"/>
      <c r="C255" s="2490"/>
      <c r="D255" s="2490"/>
      <c r="E255" s="1480" t="s">
        <v>4344</v>
      </c>
      <c r="F255" s="1480">
        <v>4.0000000000000001E-3</v>
      </c>
      <c r="G255" s="2488"/>
      <c r="H255" s="1480">
        <v>1600</v>
      </c>
      <c r="I255" s="1480">
        <f>I253*3</f>
        <v>7.8000000000000007</v>
      </c>
      <c r="J255" s="1480">
        <v>-50</v>
      </c>
      <c r="K255" s="1480">
        <v>70</v>
      </c>
      <c r="L255" s="1480" t="s">
        <v>4285</v>
      </c>
      <c r="M255" s="1481">
        <v>25</v>
      </c>
      <c r="N255" s="2490"/>
      <c r="O255" s="1480" t="s">
        <v>4287</v>
      </c>
      <c r="P255" s="1480">
        <v>1559</v>
      </c>
      <c r="Q255" s="1366">
        <v>1599</v>
      </c>
      <c r="R255" s="2071"/>
      <c r="S255" s="2066"/>
      <c r="T255" s="2066"/>
      <c r="U255" s="2068"/>
      <c r="V255" s="2069"/>
      <c r="W255" s="2066"/>
      <c r="X255" s="2066"/>
      <c r="Y255" s="2067"/>
      <c r="Z255" s="2067"/>
      <c r="AA255" s="2067"/>
    </row>
    <row r="256" spans="1:27">
      <c r="A256" s="2499"/>
      <c r="B256" s="2501"/>
      <c r="C256" s="2490"/>
      <c r="D256" s="2490"/>
      <c r="E256" s="1480" t="s">
        <v>4345</v>
      </c>
      <c r="F256" s="1480">
        <v>6.0000000000000001E-3</v>
      </c>
      <c r="G256" s="2488"/>
      <c r="H256" s="1480">
        <v>1600</v>
      </c>
      <c r="I256" s="1480">
        <f>I253*4</f>
        <v>10.4</v>
      </c>
      <c r="J256" s="1480">
        <v>-50</v>
      </c>
      <c r="K256" s="1480">
        <v>70</v>
      </c>
      <c r="L256" s="1480" t="s">
        <v>4285</v>
      </c>
      <c r="M256" s="1481">
        <v>25</v>
      </c>
      <c r="N256" s="2490"/>
      <c r="O256" s="1480" t="s">
        <v>4287</v>
      </c>
      <c r="P256" s="1480">
        <v>2078</v>
      </c>
      <c r="Q256" s="1366">
        <v>2132</v>
      </c>
      <c r="R256" s="2071"/>
      <c r="S256" s="2066"/>
      <c r="T256" s="2066"/>
      <c r="U256" s="2068"/>
      <c r="V256" s="2069"/>
      <c r="W256" s="2066"/>
      <c r="X256" s="2066"/>
      <c r="Y256" s="2067"/>
      <c r="Z256" s="2067"/>
      <c r="AA256" s="2067"/>
    </row>
    <row r="257" spans="1:28">
      <c r="A257" s="2499"/>
      <c r="B257" s="2501"/>
      <c r="C257" s="2490"/>
      <c r="D257" s="2490"/>
      <c r="E257" s="1480" t="s">
        <v>4346</v>
      </c>
      <c r="F257" s="1480">
        <v>7.0000000000000001E-3</v>
      </c>
      <c r="G257" s="2488"/>
      <c r="H257" s="1480">
        <v>1600</v>
      </c>
      <c r="I257" s="1480">
        <f>I253*5</f>
        <v>13</v>
      </c>
      <c r="J257" s="1480">
        <v>-50</v>
      </c>
      <c r="K257" s="1480">
        <v>70</v>
      </c>
      <c r="L257" s="1480" t="s">
        <v>4285</v>
      </c>
      <c r="M257" s="1481">
        <v>25</v>
      </c>
      <c r="N257" s="2490"/>
      <c r="O257" s="1480" t="s">
        <v>4287</v>
      </c>
      <c r="P257" s="1480">
        <v>2598</v>
      </c>
      <c r="Q257" s="1366">
        <v>2664</v>
      </c>
      <c r="R257" s="2071"/>
      <c r="S257" s="2066"/>
      <c r="T257" s="2066"/>
      <c r="U257" s="2068"/>
      <c r="V257" s="2069"/>
      <c r="W257" s="2066"/>
      <c r="X257" s="2066"/>
      <c r="Y257" s="2067"/>
      <c r="Z257" s="2067"/>
      <c r="AA257" s="2067"/>
    </row>
    <row r="258" spans="1:28">
      <c r="A258" s="2499"/>
      <c r="B258" s="2501"/>
      <c r="C258" s="2490"/>
      <c r="D258" s="2490"/>
      <c r="E258" s="1482" t="s">
        <v>4347</v>
      </c>
      <c r="F258" s="1480">
        <v>8.9999999999999993E-3</v>
      </c>
      <c r="G258" s="2488"/>
      <c r="H258" s="1480">
        <v>1600</v>
      </c>
      <c r="I258" s="1480">
        <f>I253*6</f>
        <v>15.600000000000001</v>
      </c>
      <c r="J258" s="1480">
        <v>-50</v>
      </c>
      <c r="K258" s="1480">
        <v>70</v>
      </c>
      <c r="L258" s="1480" t="s">
        <v>4285</v>
      </c>
      <c r="M258" s="1481">
        <v>25</v>
      </c>
      <c r="N258" s="2490"/>
      <c r="O258" s="1480" t="s">
        <v>4287</v>
      </c>
      <c r="P258" s="1480">
        <v>3117</v>
      </c>
      <c r="Q258" s="1366">
        <v>3197</v>
      </c>
      <c r="R258" s="2071"/>
      <c r="S258" s="2066"/>
      <c r="T258" s="2066"/>
      <c r="U258" s="2068"/>
      <c r="V258" s="2069"/>
      <c r="W258" s="2066"/>
      <c r="X258" s="2066"/>
      <c r="Y258" s="2067"/>
      <c r="Z258" s="2067"/>
      <c r="AA258" s="2067"/>
    </row>
    <row r="259" spans="1:28" ht="15" customHeight="1">
      <c r="A259" s="2488" t="s">
        <v>4341</v>
      </c>
      <c r="B259" s="2500"/>
      <c r="C259" s="2495" t="s">
        <v>4293</v>
      </c>
      <c r="D259" s="2495" t="s">
        <v>4348</v>
      </c>
      <c r="E259" s="1475" t="s">
        <v>4342</v>
      </c>
      <c r="F259" s="1475">
        <v>1E-3</v>
      </c>
      <c r="G259" s="2496" t="s">
        <v>4284</v>
      </c>
      <c r="H259" s="1480">
        <v>1600</v>
      </c>
      <c r="I259" s="1480">
        <v>2.6</v>
      </c>
      <c r="J259" s="1480">
        <v>-50</v>
      </c>
      <c r="K259" s="1480">
        <v>70</v>
      </c>
      <c r="L259" s="1480" t="s">
        <v>4285</v>
      </c>
      <c r="M259" s="1481">
        <v>25</v>
      </c>
      <c r="N259" s="2495" t="s">
        <v>4286</v>
      </c>
      <c r="O259" s="1480" t="s">
        <v>4287</v>
      </c>
      <c r="P259" s="1480">
        <v>571</v>
      </c>
      <c r="Q259" s="1366">
        <v>586</v>
      </c>
      <c r="R259" s="2071"/>
      <c r="S259" s="2066"/>
      <c r="T259" s="2066"/>
      <c r="U259" s="2068"/>
      <c r="V259" s="2069"/>
      <c r="W259" s="2066"/>
      <c r="X259" s="2066"/>
      <c r="Y259" s="2067"/>
      <c r="Z259" s="2067"/>
      <c r="AA259" s="2067"/>
    </row>
    <row r="260" spans="1:28">
      <c r="A260" s="2488"/>
      <c r="B260" s="2500"/>
      <c r="C260" s="2495"/>
      <c r="D260" s="2495"/>
      <c r="E260" s="1479" t="s">
        <v>4343</v>
      </c>
      <c r="F260" s="1480">
        <v>3.0000000000000001E-3</v>
      </c>
      <c r="G260" s="2496"/>
      <c r="H260" s="1480">
        <v>1600</v>
      </c>
      <c r="I260" s="1480">
        <f>I259*2</f>
        <v>5.2</v>
      </c>
      <c r="J260" s="1480">
        <v>-50</v>
      </c>
      <c r="K260" s="1480">
        <v>70</v>
      </c>
      <c r="L260" s="1480" t="s">
        <v>4285</v>
      </c>
      <c r="M260" s="1481">
        <v>25</v>
      </c>
      <c r="N260" s="2495"/>
      <c r="O260" s="1480" t="s">
        <v>4287</v>
      </c>
      <c r="P260" s="1480">
        <v>1141</v>
      </c>
      <c r="Q260" s="1366">
        <v>1171</v>
      </c>
      <c r="R260" s="2071"/>
      <c r="S260" s="2066"/>
      <c r="T260" s="2066"/>
      <c r="U260" s="2068"/>
      <c r="V260" s="2069"/>
      <c r="W260" s="2066"/>
      <c r="X260" s="2066"/>
      <c r="Y260" s="2067"/>
      <c r="Z260" s="2067"/>
      <c r="AA260" s="2067"/>
    </row>
    <row r="261" spans="1:28">
      <c r="A261" s="2488"/>
      <c r="B261" s="2500"/>
      <c r="C261" s="2495"/>
      <c r="D261" s="2495"/>
      <c r="E261" s="1480" t="s">
        <v>4344</v>
      </c>
      <c r="F261" s="1480">
        <v>4.0000000000000001E-3</v>
      </c>
      <c r="G261" s="2496"/>
      <c r="H261" s="1480">
        <v>1600</v>
      </c>
      <c r="I261" s="1480">
        <f>I259*3</f>
        <v>7.8000000000000007</v>
      </c>
      <c r="J261" s="1480">
        <v>-50</v>
      </c>
      <c r="K261" s="1480">
        <v>70</v>
      </c>
      <c r="L261" s="1480" t="s">
        <v>4285</v>
      </c>
      <c r="M261" s="1481">
        <v>25</v>
      </c>
      <c r="N261" s="2495"/>
      <c r="O261" s="1480" t="s">
        <v>4287</v>
      </c>
      <c r="P261" s="1480">
        <v>1712</v>
      </c>
      <c r="Q261" s="1366">
        <v>1756</v>
      </c>
      <c r="R261" s="2071"/>
      <c r="S261" s="2066"/>
      <c r="T261" s="2066"/>
      <c r="U261" s="2068"/>
      <c r="V261" s="2069"/>
      <c r="W261" s="2066"/>
      <c r="X261" s="2066"/>
      <c r="Y261" s="2067"/>
      <c r="Z261" s="2067"/>
      <c r="AA261" s="2067"/>
    </row>
    <row r="262" spans="1:28">
      <c r="A262" s="2488"/>
      <c r="B262" s="2500"/>
      <c r="C262" s="2495"/>
      <c r="D262" s="2495"/>
      <c r="E262" s="1480" t="s">
        <v>4345</v>
      </c>
      <c r="F262" s="1480">
        <v>6.0000000000000001E-3</v>
      </c>
      <c r="G262" s="2496"/>
      <c r="H262" s="1480">
        <v>1600</v>
      </c>
      <c r="I262" s="1480">
        <f>I259*4</f>
        <v>10.4</v>
      </c>
      <c r="J262" s="1480">
        <v>-50</v>
      </c>
      <c r="K262" s="1480">
        <v>70</v>
      </c>
      <c r="L262" s="1480" t="s">
        <v>4285</v>
      </c>
      <c r="M262" s="1481">
        <v>25</v>
      </c>
      <c r="N262" s="2495"/>
      <c r="O262" s="1480" t="s">
        <v>4287</v>
      </c>
      <c r="P262" s="1480">
        <v>2282</v>
      </c>
      <c r="Q262" s="1366">
        <v>2341</v>
      </c>
      <c r="R262" s="2071"/>
      <c r="S262" s="2066"/>
      <c r="T262" s="2066"/>
      <c r="U262" s="2068"/>
      <c r="V262" s="2069"/>
      <c r="W262" s="2066"/>
      <c r="X262" s="2066"/>
      <c r="Y262" s="2067"/>
      <c r="Z262" s="2067"/>
      <c r="AA262" s="2067"/>
    </row>
    <row r="263" spans="1:28">
      <c r="A263" s="2488"/>
      <c r="B263" s="2500"/>
      <c r="C263" s="2495"/>
      <c r="D263" s="2495"/>
      <c r="E263" s="1480" t="s">
        <v>4346</v>
      </c>
      <c r="F263" s="1480">
        <v>7.0000000000000001E-3</v>
      </c>
      <c r="G263" s="2496"/>
      <c r="H263" s="1480">
        <v>1600</v>
      </c>
      <c r="I263" s="1480">
        <f>I259*5</f>
        <v>13</v>
      </c>
      <c r="J263" s="1480">
        <v>-50</v>
      </c>
      <c r="K263" s="1480">
        <v>70</v>
      </c>
      <c r="L263" s="1480" t="s">
        <v>4285</v>
      </c>
      <c r="M263" s="1481">
        <v>25</v>
      </c>
      <c r="N263" s="2495"/>
      <c r="O263" s="1480" t="s">
        <v>4287</v>
      </c>
      <c r="P263" s="1480">
        <v>2853</v>
      </c>
      <c r="Q263" s="1366">
        <v>2926</v>
      </c>
      <c r="R263" s="2071"/>
      <c r="S263" s="2066"/>
      <c r="T263" s="2066"/>
      <c r="U263" s="2068"/>
      <c r="V263" s="2069"/>
      <c r="W263" s="2066"/>
      <c r="X263" s="2066"/>
      <c r="Y263" s="2067"/>
      <c r="Z263" s="2067"/>
      <c r="AA263" s="2067"/>
    </row>
    <row r="264" spans="1:28">
      <c r="A264" s="2488"/>
      <c r="B264" s="2500"/>
      <c r="C264" s="2495"/>
      <c r="D264" s="2495"/>
      <c r="E264" s="1482" t="s">
        <v>4347</v>
      </c>
      <c r="F264" s="1480">
        <v>8.9999999999999993E-3</v>
      </c>
      <c r="G264" s="2496"/>
      <c r="H264" s="1482">
        <v>1600</v>
      </c>
      <c r="I264" s="1487">
        <f>I259*6</f>
        <v>15.600000000000001</v>
      </c>
      <c r="J264" s="1483">
        <v>-50</v>
      </c>
      <c r="K264" s="1483">
        <v>70</v>
      </c>
      <c r="L264" s="1482" t="s">
        <v>4285</v>
      </c>
      <c r="M264" s="1484">
        <v>25</v>
      </c>
      <c r="N264" s="2495"/>
      <c r="O264" s="1482" t="s">
        <v>4287</v>
      </c>
      <c r="P264" s="1487">
        <v>3423</v>
      </c>
      <c r="Q264" s="1486">
        <v>3511</v>
      </c>
      <c r="R264" s="2071"/>
      <c r="S264" s="2066"/>
      <c r="T264" s="2066"/>
      <c r="U264" s="2068"/>
      <c r="V264" s="2069"/>
      <c r="W264" s="2066"/>
      <c r="X264" s="2066"/>
      <c r="Y264" s="2067"/>
      <c r="Z264" s="2067"/>
      <c r="AA264" s="2067"/>
    </row>
    <row r="265" spans="1:28" ht="15" customHeight="1">
      <c r="A265" s="2498" t="s">
        <v>4349</v>
      </c>
      <c r="B265" s="2493"/>
      <c r="C265" s="2494" t="s">
        <v>4281</v>
      </c>
      <c r="D265" s="2494" t="s">
        <v>4350</v>
      </c>
      <c r="E265" s="1475" t="s">
        <v>4325</v>
      </c>
      <c r="F265" s="1475">
        <v>1E-3</v>
      </c>
      <c r="G265" s="2494" t="s">
        <v>4284</v>
      </c>
      <c r="H265" s="1476">
        <v>1600</v>
      </c>
      <c r="I265" s="1475">
        <v>3.3</v>
      </c>
      <c r="J265" s="1476">
        <v>-50</v>
      </c>
      <c r="K265" s="1476">
        <v>70</v>
      </c>
      <c r="L265" s="1475" t="s">
        <v>4285</v>
      </c>
      <c r="M265" s="1477">
        <v>25</v>
      </c>
      <c r="N265" s="2494" t="s">
        <v>4286</v>
      </c>
      <c r="O265" s="1476" t="s">
        <v>4287</v>
      </c>
      <c r="P265" s="1475">
        <v>496</v>
      </c>
      <c r="Q265" s="1478">
        <v>509</v>
      </c>
      <c r="R265" s="2071"/>
      <c r="S265" s="2066"/>
      <c r="T265" s="2066"/>
      <c r="U265" s="2068"/>
      <c r="V265" s="2069"/>
      <c r="W265" s="2066"/>
      <c r="X265" s="2066"/>
      <c r="Y265" s="2070"/>
      <c r="Z265" s="2070"/>
      <c r="AA265" s="2070"/>
      <c r="AB265" s="1491"/>
    </row>
    <row r="266" spans="1:28">
      <c r="A266" s="2498"/>
      <c r="B266" s="2493"/>
      <c r="C266" s="2494"/>
      <c r="D266" s="2494"/>
      <c r="E266" s="1479" t="s">
        <v>4326</v>
      </c>
      <c r="F266" s="1480">
        <v>3.0000000000000001E-3</v>
      </c>
      <c r="G266" s="2494"/>
      <c r="H266" s="1480">
        <v>1600</v>
      </c>
      <c r="I266" s="1480">
        <f>I265*2</f>
        <v>6.6</v>
      </c>
      <c r="J266" s="1480">
        <v>-50</v>
      </c>
      <c r="K266" s="1480">
        <v>70</v>
      </c>
      <c r="L266" s="1480" t="s">
        <v>4285</v>
      </c>
      <c r="M266" s="1481">
        <v>25</v>
      </c>
      <c r="N266" s="2494"/>
      <c r="O266" s="1480" t="s">
        <v>4287</v>
      </c>
      <c r="P266" s="1480">
        <v>991</v>
      </c>
      <c r="Q266" s="1366">
        <v>1017</v>
      </c>
      <c r="R266" s="2071"/>
      <c r="S266" s="2066"/>
      <c r="T266" s="2066"/>
      <c r="U266" s="2068"/>
      <c r="V266" s="2069"/>
      <c r="W266" s="2066"/>
      <c r="X266" s="2066"/>
      <c r="Y266" s="2070"/>
      <c r="Z266" s="2070"/>
      <c r="AA266" s="2070"/>
      <c r="AB266" s="1491"/>
    </row>
    <row r="267" spans="1:28">
      <c r="A267" s="2498"/>
      <c r="B267" s="2493"/>
      <c r="C267" s="2494"/>
      <c r="D267" s="2494"/>
      <c r="E267" s="1480" t="s">
        <v>4327</v>
      </c>
      <c r="F267" s="1480">
        <v>5.0000000000000001E-3</v>
      </c>
      <c r="G267" s="2494"/>
      <c r="H267" s="1480">
        <v>1600</v>
      </c>
      <c r="I267" s="1480">
        <f>I265*3</f>
        <v>9.8999999999999986</v>
      </c>
      <c r="J267" s="1480">
        <v>-50</v>
      </c>
      <c r="K267" s="1480">
        <v>70</v>
      </c>
      <c r="L267" s="1480" t="s">
        <v>4285</v>
      </c>
      <c r="M267" s="1481">
        <v>25</v>
      </c>
      <c r="N267" s="2494"/>
      <c r="O267" s="1480" t="s">
        <v>4287</v>
      </c>
      <c r="P267" s="1480">
        <v>1487</v>
      </c>
      <c r="Q267" s="1366">
        <v>1525</v>
      </c>
      <c r="R267" s="2071"/>
      <c r="S267" s="2066"/>
      <c r="T267" s="2066"/>
      <c r="U267" s="2068"/>
      <c r="V267" s="2069"/>
      <c r="W267" s="2066"/>
      <c r="X267" s="2066"/>
      <c r="Y267" s="2070"/>
      <c r="Z267" s="2070"/>
      <c r="AA267" s="2070"/>
      <c r="AB267" s="1491"/>
    </row>
    <row r="268" spans="1:28">
      <c r="A268" s="2498"/>
      <c r="B268" s="2493"/>
      <c r="C268" s="2494"/>
      <c r="D268" s="2494"/>
      <c r="E268" s="1480" t="s">
        <v>4328</v>
      </c>
      <c r="F268" s="1480">
        <v>7.0000000000000001E-3</v>
      </c>
      <c r="G268" s="2494"/>
      <c r="H268" s="1480">
        <v>1600</v>
      </c>
      <c r="I268" s="1480">
        <f>I265*4</f>
        <v>13.2</v>
      </c>
      <c r="J268" s="1480">
        <v>-50</v>
      </c>
      <c r="K268" s="1480">
        <v>70</v>
      </c>
      <c r="L268" s="1480" t="s">
        <v>4285</v>
      </c>
      <c r="M268" s="1481">
        <v>25</v>
      </c>
      <c r="N268" s="2494"/>
      <c r="O268" s="1480" t="s">
        <v>4287</v>
      </c>
      <c r="P268" s="1480">
        <v>1982</v>
      </c>
      <c r="Q268" s="1366">
        <v>2033</v>
      </c>
      <c r="R268" s="2071"/>
      <c r="S268" s="2066"/>
      <c r="T268" s="2066"/>
      <c r="U268" s="2068"/>
      <c r="V268" s="2069"/>
      <c r="W268" s="2066"/>
      <c r="X268" s="2066"/>
      <c r="Y268" s="2070"/>
      <c r="Z268" s="2070"/>
      <c r="AA268" s="2070"/>
      <c r="AB268" s="1491"/>
    </row>
    <row r="269" spans="1:28">
      <c r="A269" s="2498"/>
      <c r="B269" s="2493"/>
      <c r="C269" s="2494"/>
      <c r="D269" s="2494"/>
      <c r="E269" s="1480" t="s">
        <v>4329</v>
      </c>
      <c r="F269" s="1480">
        <v>8.9999999999999993E-3</v>
      </c>
      <c r="G269" s="2494"/>
      <c r="H269" s="1480">
        <v>1600</v>
      </c>
      <c r="I269" s="1480">
        <f>I265*5</f>
        <v>16.5</v>
      </c>
      <c r="J269" s="1480">
        <v>-50</v>
      </c>
      <c r="K269" s="1480">
        <v>70</v>
      </c>
      <c r="L269" s="1480" t="s">
        <v>4285</v>
      </c>
      <c r="M269" s="1481">
        <v>25</v>
      </c>
      <c r="N269" s="2494"/>
      <c r="O269" s="1480" t="s">
        <v>4287</v>
      </c>
      <c r="P269" s="1480">
        <v>2478</v>
      </c>
      <c r="Q269" s="1366">
        <v>2541</v>
      </c>
      <c r="R269" s="2071"/>
      <c r="S269" s="2066"/>
      <c r="T269" s="2066"/>
      <c r="U269" s="2068"/>
      <c r="V269" s="2069"/>
      <c r="W269" s="2066"/>
      <c r="X269" s="2066"/>
      <c r="Y269" s="2070"/>
      <c r="Z269" s="2070"/>
      <c r="AA269" s="2070"/>
      <c r="AB269" s="1491"/>
    </row>
    <row r="270" spans="1:28">
      <c r="A270" s="2498"/>
      <c r="B270" s="2493"/>
      <c r="C270" s="2494"/>
      <c r="D270" s="2494"/>
      <c r="E270" s="1480" t="s">
        <v>4330</v>
      </c>
      <c r="F270" s="1480">
        <v>1.0999999999999999E-2</v>
      </c>
      <c r="G270" s="2494"/>
      <c r="H270" s="1480">
        <v>1600</v>
      </c>
      <c r="I270" s="1480">
        <f>I265*6</f>
        <v>19.799999999999997</v>
      </c>
      <c r="J270" s="1480">
        <v>-50</v>
      </c>
      <c r="K270" s="1480">
        <v>70</v>
      </c>
      <c r="L270" s="1480" t="s">
        <v>4285</v>
      </c>
      <c r="M270" s="1481">
        <v>25</v>
      </c>
      <c r="N270" s="2494"/>
      <c r="O270" s="1480" t="s">
        <v>4287</v>
      </c>
      <c r="P270" s="1480">
        <v>2973</v>
      </c>
      <c r="Q270" s="1366">
        <v>3049</v>
      </c>
      <c r="R270" s="2071"/>
      <c r="S270" s="2066"/>
      <c r="T270" s="2066"/>
      <c r="U270" s="2068"/>
      <c r="V270" s="2069"/>
      <c r="W270" s="2066"/>
      <c r="X270" s="2066"/>
      <c r="Y270" s="2070"/>
      <c r="Z270" s="2070"/>
      <c r="AA270" s="2070"/>
      <c r="AB270" s="1491"/>
    </row>
    <row r="271" spans="1:28" ht="15" customHeight="1">
      <c r="A271" s="2488" t="s">
        <v>4349</v>
      </c>
      <c r="B271" s="2501"/>
      <c r="C271" s="2490" t="s">
        <v>4281</v>
      </c>
      <c r="D271" s="2490" t="s">
        <v>4351</v>
      </c>
      <c r="E271" s="1475" t="s">
        <v>4325</v>
      </c>
      <c r="F271" s="1475">
        <v>1E-3</v>
      </c>
      <c r="G271" s="2490" t="s">
        <v>4284</v>
      </c>
      <c r="H271" s="1480">
        <v>1600</v>
      </c>
      <c r="I271" s="1480">
        <v>3.3</v>
      </c>
      <c r="J271" s="1480">
        <v>-50</v>
      </c>
      <c r="K271" s="1480">
        <v>70</v>
      </c>
      <c r="L271" s="1479" t="s">
        <v>4285</v>
      </c>
      <c r="M271" s="1481">
        <v>25</v>
      </c>
      <c r="N271" s="2490" t="s">
        <v>4286</v>
      </c>
      <c r="O271" s="1480" t="s">
        <v>4287</v>
      </c>
      <c r="P271" s="1480">
        <v>570</v>
      </c>
      <c r="Q271" s="1366">
        <v>585</v>
      </c>
      <c r="R271" s="2071"/>
      <c r="S271" s="2066"/>
      <c r="T271" s="2066"/>
      <c r="U271" s="2068"/>
      <c r="V271" s="2069"/>
      <c r="W271" s="2066"/>
      <c r="X271" s="2066"/>
      <c r="Y271" s="2070"/>
      <c r="Z271" s="2070"/>
      <c r="AA271" s="2070"/>
      <c r="AB271" s="1491"/>
    </row>
    <row r="272" spans="1:28">
      <c r="A272" s="2488"/>
      <c r="B272" s="2501"/>
      <c r="C272" s="2490"/>
      <c r="D272" s="2490"/>
      <c r="E272" s="1479" t="s">
        <v>4326</v>
      </c>
      <c r="F272" s="1480">
        <v>3.0000000000000001E-3</v>
      </c>
      <c r="G272" s="2490"/>
      <c r="H272" s="1480">
        <v>1600</v>
      </c>
      <c r="I272" s="1480">
        <f>I271*2</f>
        <v>6.6</v>
      </c>
      <c r="J272" s="1480">
        <v>-50</v>
      </c>
      <c r="K272" s="1480">
        <v>70</v>
      </c>
      <c r="L272" s="1480" t="s">
        <v>4285</v>
      </c>
      <c r="M272" s="1481">
        <v>25</v>
      </c>
      <c r="N272" s="2490"/>
      <c r="O272" s="1480" t="s">
        <v>4287</v>
      </c>
      <c r="P272" s="1480">
        <v>1140</v>
      </c>
      <c r="Q272" s="1366">
        <v>1169</v>
      </c>
      <c r="R272" s="2071"/>
      <c r="S272" s="2066"/>
      <c r="T272" s="2066"/>
      <c r="U272" s="2068"/>
      <c r="V272" s="2069"/>
      <c r="W272" s="2066"/>
      <c r="X272" s="2066"/>
      <c r="Y272" s="2070"/>
      <c r="Z272" s="2070"/>
      <c r="AA272" s="2070"/>
      <c r="AB272" s="1491"/>
    </row>
    <row r="273" spans="1:28">
      <c r="A273" s="2488"/>
      <c r="B273" s="2501"/>
      <c r="C273" s="2490"/>
      <c r="D273" s="2490"/>
      <c r="E273" s="1480" t="s">
        <v>4327</v>
      </c>
      <c r="F273" s="1480">
        <v>5.0000000000000001E-3</v>
      </c>
      <c r="G273" s="2490"/>
      <c r="H273" s="1480">
        <v>1600</v>
      </c>
      <c r="I273" s="1480">
        <f>I271*3</f>
        <v>9.8999999999999986</v>
      </c>
      <c r="J273" s="1480">
        <v>-50</v>
      </c>
      <c r="K273" s="1480">
        <v>70</v>
      </c>
      <c r="L273" s="1480" t="s">
        <v>4285</v>
      </c>
      <c r="M273" s="1481">
        <v>25</v>
      </c>
      <c r="N273" s="2490"/>
      <c r="O273" s="1480" t="s">
        <v>4287</v>
      </c>
      <c r="P273" s="1480">
        <v>1710</v>
      </c>
      <c r="Q273" s="1366">
        <v>1753</v>
      </c>
      <c r="R273" s="2071"/>
      <c r="S273" s="2066"/>
      <c r="T273" s="2066"/>
      <c r="U273" s="2068"/>
      <c r="V273" s="2069"/>
      <c r="W273" s="2066"/>
      <c r="X273" s="2066"/>
      <c r="Y273" s="2070"/>
      <c r="Z273" s="2070"/>
      <c r="AA273" s="2070"/>
      <c r="AB273" s="1491"/>
    </row>
    <row r="274" spans="1:28">
      <c r="A274" s="2488"/>
      <c r="B274" s="2501"/>
      <c r="C274" s="2490"/>
      <c r="D274" s="2490"/>
      <c r="E274" s="1480" t="s">
        <v>4328</v>
      </c>
      <c r="F274" s="1480">
        <v>7.0000000000000001E-3</v>
      </c>
      <c r="G274" s="2490"/>
      <c r="H274" s="1480">
        <v>1600</v>
      </c>
      <c r="I274" s="1480">
        <f>I271*4</f>
        <v>13.2</v>
      </c>
      <c r="J274" s="1480">
        <v>-50</v>
      </c>
      <c r="K274" s="1480">
        <v>70</v>
      </c>
      <c r="L274" s="1480" t="s">
        <v>4285</v>
      </c>
      <c r="M274" s="1481">
        <v>25</v>
      </c>
      <c r="N274" s="2490"/>
      <c r="O274" s="1480" t="s">
        <v>4287</v>
      </c>
      <c r="P274" s="1480">
        <v>2279</v>
      </c>
      <c r="Q274" s="1366">
        <v>2338</v>
      </c>
      <c r="R274" s="2071"/>
      <c r="S274" s="2066"/>
      <c r="T274" s="2066"/>
      <c r="U274" s="2068"/>
      <c r="V274" s="2069"/>
      <c r="W274" s="2066"/>
      <c r="X274" s="2066"/>
      <c r="Y274" s="2070"/>
      <c r="Z274" s="2070"/>
      <c r="AA274" s="2070"/>
      <c r="AB274" s="1491"/>
    </row>
    <row r="275" spans="1:28">
      <c r="A275" s="2488"/>
      <c r="B275" s="2501"/>
      <c r="C275" s="2490"/>
      <c r="D275" s="2490"/>
      <c r="E275" s="1480" t="s">
        <v>4329</v>
      </c>
      <c r="F275" s="1480">
        <v>8.9999999999999993E-3</v>
      </c>
      <c r="G275" s="2490"/>
      <c r="H275" s="1480">
        <v>1600</v>
      </c>
      <c r="I275" s="1480">
        <f>I271*5</f>
        <v>16.5</v>
      </c>
      <c r="J275" s="1480">
        <v>-50</v>
      </c>
      <c r="K275" s="1480">
        <v>70</v>
      </c>
      <c r="L275" s="1480" t="s">
        <v>4285</v>
      </c>
      <c r="M275" s="1481">
        <v>25</v>
      </c>
      <c r="N275" s="2490"/>
      <c r="O275" s="1480" t="s">
        <v>4287</v>
      </c>
      <c r="P275" s="1480">
        <v>2849</v>
      </c>
      <c r="Q275" s="1366">
        <v>2922</v>
      </c>
      <c r="R275" s="2071"/>
      <c r="S275" s="2066"/>
      <c r="T275" s="2066"/>
      <c r="U275" s="2068"/>
      <c r="V275" s="2069"/>
      <c r="W275" s="2066"/>
      <c r="X275" s="2066"/>
      <c r="Y275" s="2070"/>
      <c r="Z275" s="2070"/>
      <c r="AA275" s="2070"/>
      <c r="AB275" s="1491"/>
    </row>
    <row r="276" spans="1:28">
      <c r="A276" s="2488"/>
      <c r="B276" s="2501"/>
      <c r="C276" s="2490"/>
      <c r="D276" s="2490"/>
      <c r="E276" s="1482" t="s">
        <v>4330</v>
      </c>
      <c r="F276" s="1480">
        <v>1.0999999999999999E-2</v>
      </c>
      <c r="G276" s="2490"/>
      <c r="H276" s="1480">
        <v>1600</v>
      </c>
      <c r="I276" s="1480">
        <f>I271*6</f>
        <v>19.799999999999997</v>
      </c>
      <c r="J276" s="1483">
        <v>-50</v>
      </c>
      <c r="K276" s="1483">
        <v>70</v>
      </c>
      <c r="L276" s="1480" t="s">
        <v>4285</v>
      </c>
      <c r="M276" s="1481">
        <v>25</v>
      </c>
      <c r="N276" s="2490"/>
      <c r="O276" s="1480" t="s">
        <v>4287</v>
      </c>
      <c r="P276" s="1480">
        <v>3419</v>
      </c>
      <c r="Q276" s="1366">
        <v>3506</v>
      </c>
      <c r="R276" s="2071"/>
      <c r="S276" s="2066"/>
      <c r="T276" s="2066"/>
      <c r="U276" s="2068"/>
      <c r="V276" s="2069"/>
      <c r="W276" s="2066"/>
      <c r="X276" s="2066"/>
      <c r="Y276" s="2070"/>
      <c r="Z276" s="2070"/>
      <c r="AA276" s="2070"/>
      <c r="AB276" s="1491"/>
    </row>
    <row r="277" spans="1:28" ht="15" customHeight="1">
      <c r="A277" s="2498" t="s">
        <v>4349</v>
      </c>
      <c r="B277" s="2493"/>
      <c r="C277" s="2494" t="s">
        <v>4293</v>
      </c>
      <c r="D277" s="2494" t="s">
        <v>4350</v>
      </c>
      <c r="E277" s="1475" t="s">
        <v>4325</v>
      </c>
      <c r="F277" s="1475">
        <v>1E-3</v>
      </c>
      <c r="G277" s="2492" t="s">
        <v>4284</v>
      </c>
      <c r="H277" s="1476">
        <v>1600</v>
      </c>
      <c r="I277" s="1475">
        <v>3.3</v>
      </c>
      <c r="J277" s="1476">
        <v>-50</v>
      </c>
      <c r="K277" s="1476">
        <v>70</v>
      </c>
      <c r="L277" s="1476" t="s">
        <v>4285</v>
      </c>
      <c r="M277" s="1477">
        <v>25</v>
      </c>
      <c r="N277" s="2494" t="s">
        <v>4286</v>
      </c>
      <c r="O277" s="1476" t="s">
        <v>4287</v>
      </c>
      <c r="P277" s="1475">
        <v>578</v>
      </c>
      <c r="Q277" s="1478">
        <v>593</v>
      </c>
      <c r="R277" s="2071"/>
      <c r="S277" s="2066"/>
      <c r="T277" s="2066"/>
      <c r="U277" s="2068"/>
      <c r="V277" s="2069"/>
      <c r="W277" s="2066"/>
      <c r="X277" s="2066"/>
      <c r="Y277" s="2070"/>
      <c r="Z277" s="2070"/>
      <c r="AA277" s="2070"/>
      <c r="AB277" s="1491"/>
    </row>
    <row r="278" spans="1:28">
      <c r="A278" s="2498"/>
      <c r="B278" s="2493"/>
      <c r="C278" s="2494"/>
      <c r="D278" s="2494"/>
      <c r="E278" s="1479" t="s">
        <v>4326</v>
      </c>
      <c r="F278" s="1480">
        <v>3.0000000000000001E-3</v>
      </c>
      <c r="G278" s="2492"/>
      <c r="H278" s="1480">
        <v>1600</v>
      </c>
      <c r="I278" s="1480">
        <f>I277*2</f>
        <v>6.6</v>
      </c>
      <c r="J278" s="1480">
        <v>-50</v>
      </c>
      <c r="K278" s="1480">
        <v>70</v>
      </c>
      <c r="L278" s="1480" t="s">
        <v>4285</v>
      </c>
      <c r="M278" s="1481">
        <v>25</v>
      </c>
      <c r="N278" s="2494"/>
      <c r="O278" s="1480" t="s">
        <v>4287</v>
      </c>
      <c r="P278" s="1480">
        <v>1156</v>
      </c>
      <c r="Q278" s="1366">
        <v>1186</v>
      </c>
      <c r="R278" s="2071"/>
      <c r="S278" s="2066"/>
      <c r="T278" s="2066"/>
      <c r="U278" s="2068"/>
      <c r="V278" s="2069"/>
      <c r="W278" s="2066"/>
      <c r="X278" s="2066"/>
      <c r="Y278" s="2070"/>
      <c r="Z278" s="2070"/>
      <c r="AA278" s="2070"/>
      <c r="AB278" s="1491"/>
    </row>
    <row r="279" spans="1:28">
      <c r="A279" s="2498"/>
      <c r="B279" s="2493"/>
      <c r="C279" s="2494"/>
      <c r="D279" s="2494"/>
      <c r="E279" s="1480" t="s">
        <v>4327</v>
      </c>
      <c r="F279" s="1480">
        <v>5.0000000000000001E-3</v>
      </c>
      <c r="G279" s="2492"/>
      <c r="H279" s="1480">
        <v>1600</v>
      </c>
      <c r="I279" s="1480">
        <f>I277*3</f>
        <v>9.8999999999999986</v>
      </c>
      <c r="J279" s="1480">
        <v>-50</v>
      </c>
      <c r="K279" s="1480">
        <v>70</v>
      </c>
      <c r="L279" s="1480" t="s">
        <v>4285</v>
      </c>
      <c r="M279" s="1481">
        <v>25</v>
      </c>
      <c r="N279" s="2494"/>
      <c r="O279" s="1480" t="s">
        <v>4287</v>
      </c>
      <c r="P279" s="1480">
        <v>1734</v>
      </c>
      <c r="Q279" s="1366">
        <v>1779</v>
      </c>
      <c r="R279" s="2071"/>
      <c r="S279" s="2066"/>
      <c r="T279" s="2066"/>
      <c r="U279" s="2068"/>
      <c r="V279" s="2069"/>
      <c r="W279" s="2066"/>
      <c r="X279" s="2066"/>
      <c r="Y279" s="2070"/>
      <c r="Z279" s="2070"/>
      <c r="AA279" s="2070"/>
      <c r="AB279" s="1491"/>
    </row>
    <row r="280" spans="1:28">
      <c r="A280" s="2498"/>
      <c r="B280" s="2493"/>
      <c r="C280" s="2494"/>
      <c r="D280" s="2494"/>
      <c r="E280" s="1480" t="s">
        <v>4328</v>
      </c>
      <c r="F280" s="1480">
        <v>7.0000000000000001E-3</v>
      </c>
      <c r="G280" s="2492"/>
      <c r="H280" s="1480">
        <v>1600</v>
      </c>
      <c r="I280" s="1480">
        <f>I277*4</f>
        <v>13.2</v>
      </c>
      <c r="J280" s="1480">
        <v>-50</v>
      </c>
      <c r="K280" s="1480">
        <v>70</v>
      </c>
      <c r="L280" s="1480" t="s">
        <v>4285</v>
      </c>
      <c r="M280" s="1481">
        <v>25</v>
      </c>
      <c r="N280" s="2494"/>
      <c r="O280" s="1480" t="s">
        <v>4287</v>
      </c>
      <c r="P280" s="1480">
        <v>2312</v>
      </c>
      <c r="Q280" s="1366">
        <v>2372</v>
      </c>
      <c r="R280" s="2071"/>
      <c r="S280" s="2066"/>
      <c r="T280" s="2066"/>
      <c r="U280" s="2068"/>
      <c r="V280" s="2069"/>
      <c r="W280" s="2066"/>
      <c r="X280" s="2066"/>
      <c r="Y280" s="2070"/>
      <c r="Z280" s="2070"/>
      <c r="AA280" s="2070"/>
      <c r="AB280" s="1491"/>
    </row>
    <row r="281" spans="1:28">
      <c r="A281" s="2498"/>
      <c r="B281" s="2493"/>
      <c r="C281" s="2494"/>
      <c r="D281" s="2494"/>
      <c r="E281" s="1480" t="s">
        <v>4329</v>
      </c>
      <c r="F281" s="1480">
        <v>8.9999999999999993E-3</v>
      </c>
      <c r="G281" s="2492"/>
      <c r="H281" s="1480">
        <v>1600</v>
      </c>
      <c r="I281" s="1480">
        <f>I277*5</f>
        <v>16.5</v>
      </c>
      <c r="J281" s="1480">
        <v>-50</v>
      </c>
      <c r="K281" s="1480">
        <v>70</v>
      </c>
      <c r="L281" s="1480" t="s">
        <v>4285</v>
      </c>
      <c r="M281" s="1481">
        <v>25</v>
      </c>
      <c r="N281" s="2494"/>
      <c r="O281" s="1480" t="s">
        <v>4287</v>
      </c>
      <c r="P281" s="1480">
        <v>2890</v>
      </c>
      <c r="Q281" s="1366">
        <v>2964</v>
      </c>
      <c r="R281" s="2071"/>
      <c r="S281" s="2066"/>
      <c r="T281" s="2066"/>
      <c r="U281" s="2068"/>
      <c r="V281" s="2069"/>
      <c r="W281" s="2066"/>
      <c r="X281" s="2066"/>
      <c r="Y281" s="2070"/>
      <c r="Z281" s="2070"/>
      <c r="AA281" s="2070"/>
      <c r="AB281" s="1491"/>
    </row>
    <row r="282" spans="1:28">
      <c r="A282" s="2498"/>
      <c r="B282" s="2493"/>
      <c r="C282" s="2494"/>
      <c r="D282" s="2494"/>
      <c r="E282" s="1482" t="s">
        <v>4330</v>
      </c>
      <c r="F282" s="1480">
        <v>1.0999999999999999E-2</v>
      </c>
      <c r="G282" s="2492"/>
      <c r="H282" s="1480">
        <v>1600</v>
      </c>
      <c r="I282" s="1480">
        <f>I277*6</f>
        <v>19.799999999999997</v>
      </c>
      <c r="J282" s="1480">
        <v>-50</v>
      </c>
      <c r="K282" s="1480">
        <v>70</v>
      </c>
      <c r="L282" s="1480" t="s">
        <v>4285</v>
      </c>
      <c r="M282" s="1481">
        <v>25</v>
      </c>
      <c r="N282" s="2494"/>
      <c r="O282" s="1480" t="s">
        <v>4287</v>
      </c>
      <c r="P282" s="1480">
        <v>3468</v>
      </c>
      <c r="Q282" s="1366">
        <v>3557</v>
      </c>
      <c r="R282" s="2071"/>
      <c r="S282" s="2066"/>
      <c r="T282" s="2066"/>
      <c r="U282" s="2068"/>
      <c r="V282" s="2069"/>
      <c r="W282" s="2066"/>
      <c r="X282" s="2066"/>
      <c r="Y282" s="2070"/>
      <c r="Z282" s="2070"/>
      <c r="AA282" s="2070"/>
      <c r="AB282" s="1491"/>
    </row>
    <row r="283" spans="1:28" ht="15" customHeight="1">
      <c r="A283" s="2488" t="s">
        <v>4349</v>
      </c>
      <c r="B283" s="2501"/>
      <c r="C283" s="2490" t="s">
        <v>4293</v>
      </c>
      <c r="D283" s="2495" t="s">
        <v>4351</v>
      </c>
      <c r="E283" s="1475" t="s">
        <v>4325</v>
      </c>
      <c r="F283" s="1475">
        <v>1E-3</v>
      </c>
      <c r="G283" s="2488" t="s">
        <v>4284</v>
      </c>
      <c r="H283" s="1480">
        <v>1600</v>
      </c>
      <c r="I283" s="1480">
        <v>3.3</v>
      </c>
      <c r="J283" s="1480">
        <v>-50</v>
      </c>
      <c r="K283" s="1480">
        <v>70</v>
      </c>
      <c r="L283" s="1480" t="s">
        <v>4285</v>
      </c>
      <c r="M283" s="1481">
        <v>25</v>
      </c>
      <c r="N283" s="2490" t="s">
        <v>4286</v>
      </c>
      <c r="O283" s="1480" t="s">
        <v>4287</v>
      </c>
      <c r="P283" s="1480">
        <v>665</v>
      </c>
      <c r="Q283" s="1366">
        <v>682</v>
      </c>
      <c r="R283" s="2071"/>
      <c r="S283" s="2066"/>
      <c r="T283" s="2066"/>
      <c r="U283" s="2068"/>
      <c r="V283" s="2069"/>
      <c r="W283" s="2066"/>
      <c r="X283" s="2066"/>
      <c r="Y283" s="2070"/>
      <c r="Z283" s="2070"/>
      <c r="AA283" s="2070"/>
      <c r="AB283" s="1491"/>
    </row>
    <row r="284" spans="1:28">
      <c r="A284" s="2488"/>
      <c r="B284" s="2501"/>
      <c r="C284" s="2490"/>
      <c r="D284" s="2490"/>
      <c r="E284" s="1479" t="s">
        <v>4326</v>
      </c>
      <c r="F284" s="1480">
        <v>3.0000000000000001E-3</v>
      </c>
      <c r="G284" s="2488"/>
      <c r="H284" s="1480">
        <v>1600</v>
      </c>
      <c r="I284" s="1480">
        <f>I283*2</f>
        <v>6.6</v>
      </c>
      <c r="J284" s="1480">
        <v>-50</v>
      </c>
      <c r="K284" s="1480">
        <v>70</v>
      </c>
      <c r="L284" s="1480" t="s">
        <v>4285</v>
      </c>
      <c r="M284" s="1481">
        <v>25</v>
      </c>
      <c r="N284" s="2490"/>
      <c r="O284" s="1480" t="s">
        <v>4287</v>
      </c>
      <c r="P284" s="1480">
        <v>1330</v>
      </c>
      <c r="Q284" s="1366">
        <v>1364</v>
      </c>
      <c r="R284" s="2071"/>
      <c r="S284" s="2066"/>
      <c r="T284" s="2066"/>
      <c r="U284" s="2068"/>
      <c r="V284" s="2069"/>
      <c r="W284" s="2066"/>
      <c r="X284" s="2066"/>
      <c r="Y284" s="2070"/>
      <c r="Z284" s="2070"/>
      <c r="AA284" s="2070"/>
      <c r="AB284" s="1491"/>
    </row>
    <row r="285" spans="1:28">
      <c r="A285" s="2488"/>
      <c r="B285" s="2501"/>
      <c r="C285" s="2490"/>
      <c r="D285" s="2490"/>
      <c r="E285" s="1480" t="s">
        <v>4327</v>
      </c>
      <c r="F285" s="1480">
        <v>5.0000000000000001E-3</v>
      </c>
      <c r="G285" s="2488"/>
      <c r="H285" s="1480">
        <v>1600</v>
      </c>
      <c r="I285" s="1480">
        <f>I283*3</f>
        <v>9.8999999999999986</v>
      </c>
      <c r="J285" s="1480">
        <v>-50</v>
      </c>
      <c r="K285" s="1480">
        <v>70</v>
      </c>
      <c r="L285" s="1480" t="s">
        <v>4285</v>
      </c>
      <c r="M285" s="1481">
        <v>25</v>
      </c>
      <c r="N285" s="2490"/>
      <c r="O285" s="1480" t="s">
        <v>4287</v>
      </c>
      <c r="P285" s="1480">
        <v>1995</v>
      </c>
      <c r="Q285" s="1366">
        <v>2046</v>
      </c>
      <c r="R285" s="2071"/>
      <c r="S285" s="2066"/>
      <c r="T285" s="2066"/>
      <c r="U285" s="2068"/>
      <c r="V285" s="2069"/>
      <c r="W285" s="2066"/>
      <c r="X285" s="2066"/>
      <c r="Y285" s="2070"/>
      <c r="Z285" s="2070"/>
      <c r="AA285" s="2070"/>
      <c r="AB285" s="1491"/>
    </row>
    <row r="286" spans="1:28">
      <c r="A286" s="2488"/>
      <c r="B286" s="2501"/>
      <c r="C286" s="2490"/>
      <c r="D286" s="2490"/>
      <c r="E286" s="1480" t="s">
        <v>4328</v>
      </c>
      <c r="F286" s="1480">
        <v>7.0000000000000001E-3</v>
      </c>
      <c r="G286" s="2488"/>
      <c r="H286" s="1480">
        <v>1600</v>
      </c>
      <c r="I286" s="1480">
        <f>I283*4</f>
        <v>13.2</v>
      </c>
      <c r="J286" s="1480">
        <v>-50</v>
      </c>
      <c r="K286" s="1480">
        <v>70</v>
      </c>
      <c r="L286" s="1480" t="s">
        <v>4285</v>
      </c>
      <c r="M286" s="1481">
        <v>25</v>
      </c>
      <c r="N286" s="2490"/>
      <c r="O286" s="1480" t="s">
        <v>4287</v>
      </c>
      <c r="P286" s="1480">
        <v>2659</v>
      </c>
      <c r="Q286" s="1366">
        <v>2727</v>
      </c>
      <c r="R286" s="2071"/>
      <c r="S286" s="2066"/>
      <c r="T286" s="2066"/>
      <c r="U286" s="2068"/>
      <c r="V286" s="2069"/>
      <c r="W286" s="2066"/>
      <c r="X286" s="2066"/>
      <c r="Y286" s="2070"/>
      <c r="Z286" s="2070"/>
      <c r="AA286" s="2070"/>
      <c r="AB286" s="1491"/>
    </row>
    <row r="287" spans="1:28">
      <c r="A287" s="2488"/>
      <c r="B287" s="2501"/>
      <c r="C287" s="2490"/>
      <c r="D287" s="2490"/>
      <c r="E287" s="1480" t="s">
        <v>4329</v>
      </c>
      <c r="F287" s="1480">
        <v>8.9999999999999993E-3</v>
      </c>
      <c r="G287" s="2488"/>
      <c r="H287" s="1480">
        <v>1600</v>
      </c>
      <c r="I287" s="1480">
        <f>I283*5</f>
        <v>16.5</v>
      </c>
      <c r="J287" s="1480">
        <v>-50</v>
      </c>
      <c r="K287" s="1480">
        <v>70</v>
      </c>
      <c r="L287" s="1480" t="s">
        <v>4285</v>
      </c>
      <c r="M287" s="1481">
        <v>25</v>
      </c>
      <c r="N287" s="2490"/>
      <c r="O287" s="1480" t="s">
        <v>4287</v>
      </c>
      <c r="P287" s="1480">
        <v>3324</v>
      </c>
      <c r="Q287" s="1366">
        <v>3409</v>
      </c>
      <c r="R287" s="2071"/>
      <c r="S287" s="2066"/>
      <c r="T287" s="2066"/>
      <c r="U287" s="2068"/>
      <c r="V287" s="2069"/>
      <c r="W287" s="2066"/>
      <c r="X287" s="2066"/>
      <c r="Y287" s="2070"/>
      <c r="Z287" s="2070"/>
      <c r="AA287" s="2070"/>
      <c r="AB287" s="1491"/>
    </row>
    <row r="288" spans="1:28">
      <c r="A288" s="2488"/>
      <c r="B288" s="2501"/>
      <c r="C288" s="2490"/>
      <c r="D288" s="2495"/>
      <c r="E288" s="1482" t="s">
        <v>4330</v>
      </c>
      <c r="F288" s="1480">
        <v>1.0999999999999999E-2</v>
      </c>
      <c r="G288" s="2488"/>
      <c r="H288" s="1480">
        <v>1600</v>
      </c>
      <c r="I288" s="1480">
        <f>I283*6</f>
        <v>19.799999999999997</v>
      </c>
      <c r="J288" s="1483">
        <v>-50</v>
      </c>
      <c r="K288" s="1483">
        <v>70</v>
      </c>
      <c r="L288" s="1480" t="s">
        <v>4285</v>
      </c>
      <c r="M288" s="1481">
        <v>25</v>
      </c>
      <c r="N288" s="2490"/>
      <c r="O288" s="1480" t="s">
        <v>4287</v>
      </c>
      <c r="P288" s="1480">
        <v>3989</v>
      </c>
      <c r="Q288" s="1366">
        <v>4091</v>
      </c>
      <c r="R288" s="2071"/>
      <c r="S288" s="2066"/>
      <c r="T288" s="2066"/>
      <c r="U288" s="2068"/>
      <c r="V288" s="2069"/>
      <c r="W288" s="2066"/>
      <c r="X288" s="2066"/>
      <c r="Y288" s="2070"/>
      <c r="Z288" s="2070"/>
      <c r="AA288" s="2070"/>
      <c r="AB288" s="1491"/>
    </row>
    <row r="289" spans="1:28" ht="15" customHeight="1">
      <c r="A289" s="2498" t="s">
        <v>4352</v>
      </c>
      <c r="B289" s="2493"/>
      <c r="C289" s="2494" t="s">
        <v>4281</v>
      </c>
      <c r="D289" s="2494" t="s">
        <v>4353</v>
      </c>
      <c r="E289" s="1475" t="s">
        <v>4354</v>
      </c>
      <c r="F289" s="1475">
        <v>6.9999999999999999E-4</v>
      </c>
      <c r="G289" s="2494" t="s">
        <v>4284</v>
      </c>
      <c r="H289" s="1476">
        <v>1600</v>
      </c>
      <c r="I289" s="1475">
        <v>2.6</v>
      </c>
      <c r="J289" s="1476">
        <v>-50</v>
      </c>
      <c r="K289" s="1476">
        <v>70</v>
      </c>
      <c r="L289" s="1475" t="s">
        <v>4285</v>
      </c>
      <c r="M289" s="1477">
        <v>25</v>
      </c>
      <c r="N289" s="2494" t="s">
        <v>4286</v>
      </c>
      <c r="O289" s="1476" t="s">
        <v>4287</v>
      </c>
      <c r="P289" s="1475">
        <v>253</v>
      </c>
      <c r="Q289" s="1478">
        <v>260</v>
      </c>
      <c r="R289" s="2071"/>
      <c r="S289" s="2066"/>
      <c r="T289" s="2066"/>
      <c r="U289" s="2068"/>
      <c r="V289" s="2069"/>
      <c r="W289" s="2066"/>
      <c r="X289" s="2066"/>
      <c r="Y289" s="2070"/>
      <c r="Z289" s="2070"/>
      <c r="AA289" s="2070"/>
      <c r="AB289" s="1491"/>
    </row>
    <row r="290" spans="1:28">
      <c r="A290" s="2498"/>
      <c r="B290" s="2493"/>
      <c r="C290" s="2494"/>
      <c r="D290" s="2494"/>
      <c r="E290" s="1479" t="s">
        <v>4355</v>
      </c>
      <c r="F290" s="1480">
        <v>1E-3</v>
      </c>
      <c r="G290" s="2494"/>
      <c r="H290" s="1480">
        <v>1600</v>
      </c>
      <c r="I290" s="1480">
        <f>I289*2</f>
        <v>5.2</v>
      </c>
      <c r="J290" s="1480">
        <v>-50</v>
      </c>
      <c r="K290" s="1480">
        <v>70</v>
      </c>
      <c r="L290" s="1480" t="s">
        <v>4285</v>
      </c>
      <c r="M290" s="1481">
        <v>25</v>
      </c>
      <c r="N290" s="2494"/>
      <c r="O290" s="1480" t="s">
        <v>4287</v>
      </c>
      <c r="P290" s="1480">
        <v>506</v>
      </c>
      <c r="Q290" s="1366">
        <v>519</v>
      </c>
      <c r="R290" s="2071"/>
      <c r="S290" s="2066"/>
      <c r="T290" s="2066"/>
      <c r="U290" s="2068"/>
      <c r="V290" s="2069"/>
      <c r="W290" s="2066"/>
      <c r="X290" s="2066"/>
      <c r="Y290" s="2070"/>
      <c r="Z290" s="2070"/>
      <c r="AA290" s="2070"/>
      <c r="AB290" s="1491"/>
    </row>
    <row r="291" spans="1:28">
      <c r="A291" s="2498"/>
      <c r="B291" s="2493"/>
      <c r="C291" s="2494"/>
      <c r="D291" s="2494"/>
      <c r="E291" s="1480" t="s">
        <v>4356</v>
      </c>
      <c r="F291" s="1480">
        <v>2E-3</v>
      </c>
      <c r="G291" s="2494"/>
      <c r="H291" s="1480">
        <v>1600</v>
      </c>
      <c r="I291" s="1480">
        <f>I289*3</f>
        <v>7.8000000000000007</v>
      </c>
      <c r="J291" s="1480">
        <v>-50</v>
      </c>
      <c r="K291" s="1480">
        <v>70</v>
      </c>
      <c r="L291" s="1480" t="s">
        <v>4285</v>
      </c>
      <c r="M291" s="1481">
        <v>25</v>
      </c>
      <c r="N291" s="2494"/>
      <c r="O291" s="1480" t="s">
        <v>4287</v>
      </c>
      <c r="P291" s="1480">
        <v>759</v>
      </c>
      <c r="Q291" s="1366">
        <v>778</v>
      </c>
      <c r="R291" s="2071"/>
      <c r="S291" s="2066"/>
      <c r="T291" s="2066"/>
      <c r="U291" s="2068"/>
      <c r="V291" s="2069"/>
      <c r="W291" s="2066"/>
      <c r="X291" s="2066"/>
      <c r="Y291" s="2070"/>
      <c r="Z291" s="2070"/>
      <c r="AA291" s="2070"/>
      <c r="AB291" s="1491"/>
    </row>
    <row r="292" spans="1:28">
      <c r="A292" s="2498"/>
      <c r="B292" s="2493"/>
      <c r="C292" s="2494"/>
      <c r="D292" s="2494"/>
      <c r="E292" s="1480" t="s">
        <v>4357</v>
      </c>
      <c r="F292" s="1480">
        <v>3.0000000000000001E-3</v>
      </c>
      <c r="G292" s="2494"/>
      <c r="H292" s="1480">
        <v>1600</v>
      </c>
      <c r="I292" s="1480">
        <f>I289*4</f>
        <v>10.4</v>
      </c>
      <c r="J292" s="1480">
        <v>-50</v>
      </c>
      <c r="K292" s="1480">
        <v>70</v>
      </c>
      <c r="L292" s="1480" t="s">
        <v>4285</v>
      </c>
      <c r="M292" s="1481">
        <v>25</v>
      </c>
      <c r="N292" s="2494"/>
      <c r="O292" s="1480" t="s">
        <v>4287</v>
      </c>
      <c r="P292" s="1480">
        <v>1011</v>
      </c>
      <c r="Q292" s="1366">
        <v>1037</v>
      </c>
      <c r="R292" s="2071"/>
      <c r="S292" s="2066"/>
      <c r="T292" s="2066"/>
      <c r="U292" s="2068"/>
      <c r="V292" s="2069"/>
      <c r="W292" s="2066"/>
      <c r="X292" s="2066"/>
      <c r="Y292" s="2070"/>
      <c r="Z292" s="2070"/>
      <c r="AA292" s="2070"/>
      <c r="AB292" s="1491"/>
    </row>
    <row r="293" spans="1:28">
      <c r="A293" s="2498"/>
      <c r="B293" s="2493"/>
      <c r="C293" s="2494"/>
      <c r="D293" s="2494"/>
      <c r="E293" s="1480" t="s">
        <v>4358</v>
      </c>
      <c r="F293" s="1480">
        <v>3.0000000000000001E-3</v>
      </c>
      <c r="G293" s="2494"/>
      <c r="H293" s="1480">
        <v>1600</v>
      </c>
      <c r="I293" s="1480">
        <f>I289*5</f>
        <v>13</v>
      </c>
      <c r="J293" s="1480">
        <v>-50</v>
      </c>
      <c r="K293" s="1480">
        <v>70</v>
      </c>
      <c r="L293" s="1480" t="s">
        <v>4285</v>
      </c>
      <c r="M293" s="1481">
        <v>25</v>
      </c>
      <c r="N293" s="2494"/>
      <c r="O293" s="1480" t="s">
        <v>4287</v>
      </c>
      <c r="P293" s="1480">
        <v>1264</v>
      </c>
      <c r="Q293" s="1366">
        <v>1296</v>
      </c>
      <c r="R293" s="2071"/>
      <c r="S293" s="2066"/>
      <c r="T293" s="2066"/>
      <c r="U293" s="2068"/>
      <c r="V293" s="2069"/>
      <c r="W293" s="2066"/>
      <c r="X293" s="2066"/>
      <c r="Y293" s="2070"/>
      <c r="Z293" s="2070"/>
      <c r="AA293" s="2070"/>
      <c r="AB293" s="1491"/>
    </row>
    <row r="294" spans="1:28">
      <c r="A294" s="2498"/>
      <c r="B294" s="2493"/>
      <c r="C294" s="2494"/>
      <c r="D294" s="2494"/>
      <c r="E294" s="1480" t="s">
        <v>4359</v>
      </c>
      <c r="F294" s="1480">
        <v>4.0000000000000001E-3</v>
      </c>
      <c r="G294" s="2494"/>
      <c r="H294" s="1480">
        <v>1600</v>
      </c>
      <c r="I294" s="1480">
        <f>I289*6</f>
        <v>15.600000000000001</v>
      </c>
      <c r="J294" s="1480">
        <v>-50</v>
      </c>
      <c r="K294" s="1480">
        <v>70</v>
      </c>
      <c r="L294" s="1480" t="s">
        <v>4285</v>
      </c>
      <c r="M294" s="1481">
        <v>25</v>
      </c>
      <c r="N294" s="2494"/>
      <c r="O294" s="1480" t="s">
        <v>4287</v>
      </c>
      <c r="P294" s="1480">
        <v>1517</v>
      </c>
      <c r="Q294" s="1366">
        <v>1556</v>
      </c>
      <c r="R294" s="2071"/>
      <c r="S294" s="2066"/>
      <c r="T294" s="2066"/>
      <c r="U294" s="2068"/>
      <c r="V294" s="2069"/>
      <c r="W294" s="2066"/>
      <c r="X294" s="2066"/>
      <c r="Y294" s="2070"/>
      <c r="Z294" s="2070"/>
      <c r="AA294" s="2070"/>
      <c r="AB294" s="1491"/>
    </row>
    <row r="295" spans="1:28" ht="15" customHeight="1">
      <c r="A295" s="2488" t="s">
        <v>4352</v>
      </c>
      <c r="B295" s="2501"/>
      <c r="C295" s="2490" t="s">
        <v>4281</v>
      </c>
      <c r="D295" s="2490" t="s">
        <v>4315</v>
      </c>
      <c r="E295" s="1475" t="s">
        <v>4354</v>
      </c>
      <c r="F295" s="1475">
        <v>6.9999999999999999E-4</v>
      </c>
      <c r="G295" s="2490" t="s">
        <v>4284</v>
      </c>
      <c r="H295" s="1480">
        <v>1600</v>
      </c>
      <c r="I295" s="1480">
        <v>2.6</v>
      </c>
      <c r="J295" s="1480">
        <v>-50</v>
      </c>
      <c r="K295" s="1480">
        <v>70</v>
      </c>
      <c r="L295" s="1479" t="s">
        <v>4285</v>
      </c>
      <c r="M295" s="1481">
        <v>25</v>
      </c>
      <c r="N295" s="2490" t="s">
        <v>4286</v>
      </c>
      <c r="O295" s="1480" t="s">
        <v>4287</v>
      </c>
      <c r="P295" s="1480">
        <v>277</v>
      </c>
      <c r="Q295" s="1366">
        <v>284</v>
      </c>
      <c r="R295" s="2071"/>
      <c r="S295" s="2066"/>
      <c r="T295" s="2066"/>
      <c r="U295" s="2068"/>
      <c r="V295" s="2069"/>
      <c r="W295" s="2066"/>
      <c r="X295" s="2066"/>
      <c r="Y295" s="2070"/>
      <c r="Z295" s="2070"/>
      <c r="AA295" s="2070"/>
      <c r="AB295" s="1491"/>
    </row>
    <row r="296" spans="1:28">
      <c r="A296" s="2488"/>
      <c r="B296" s="2501"/>
      <c r="C296" s="2490"/>
      <c r="D296" s="2490"/>
      <c r="E296" s="1479" t="s">
        <v>4355</v>
      </c>
      <c r="F296" s="1480">
        <v>1E-3</v>
      </c>
      <c r="G296" s="2490"/>
      <c r="H296" s="1480">
        <v>1600</v>
      </c>
      <c r="I296" s="1480">
        <f>I295*2</f>
        <v>5.2</v>
      </c>
      <c r="J296" s="1480">
        <v>-50</v>
      </c>
      <c r="K296" s="1480">
        <v>70</v>
      </c>
      <c r="L296" s="1480" t="s">
        <v>4285</v>
      </c>
      <c r="M296" s="1481">
        <v>25</v>
      </c>
      <c r="N296" s="2490"/>
      <c r="O296" s="1480" t="s">
        <v>4287</v>
      </c>
      <c r="P296" s="1480">
        <v>553</v>
      </c>
      <c r="Q296" s="1366">
        <v>567</v>
      </c>
      <c r="R296" s="2071"/>
      <c r="S296" s="2066"/>
      <c r="T296" s="2066"/>
      <c r="U296" s="2068"/>
      <c r="V296" s="2069"/>
      <c r="W296" s="2066"/>
      <c r="X296" s="2066"/>
      <c r="Y296" s="2070"/>
      <c r="Z296" s="2070"/>
      <c r="AA296" s="2070"/>
      <c r="AB296" s="1491"/>
    </row>
    <row r="297" spans="1:28">
      <c r="A297" s="2488"/>
      <c r="B297" s="2501"/>
      <c r="C297" s="2490"/>
      <c r="D297" s="2490"/>
      <c r="E297" s="1480" t="s">
        <v>4356</v>
      </c>
      <c r="F297" s="1480">
        <v>2E-3</v>
      </c>
      <c r="G297" s="2490"/>
      <c r="H297" s="1480">
        <v>1600</v>
      </c>
      <c r="I297" s="1480">
        <f>I295*3</f>
        <v>7.8000000000000007</v>
      </c>
      <c r="J297" s="1480">
        <v>-50</v>
      </c>
      <c r="K297" s="1480">
        <v>70</v>
      </c>
      <c r="L297" s="1480" t="s">
        <v>4285</v>
      </c>
      <c r="M297" s="1481">
        <v>25</v>
      </c>
      <c r="N297" s="2490"/>
      <c r="O297" s="1480" t="s">
        <v>4287</v>
      </c>
      <c r="P297" s="1480">
        <v>829</v>
      </c>
      <c r="Q297" s="1366">
        <v>850</v>
      </c>
      <c r="R297" s="2071"/>
      <c r="S297" s="2066"/>
      <c r="T297" s="2066"/>
      <c r="U297" s="2068"/>
      <c r="V297" s="2069"/>
      <c r="W297" s="2066"/>
      <c r="X297" s="2066"/>
      <c r="Y297" s="2070"/>
      <c r="Z297" s="2070"/>
      <c r="AA297" s="2070"/>
      <c r="AB297" s="1491"/>
    </row>
    <row r="298" spans="1:28">
      <c r="A298" s="2488"/>
      <c r="B298" s="2501"/>
      <c r="C298" s="2490"/>
      <c r="D298" s="2490"/>
      <c r="E298" s="1480" t="s">
        <v>4357</v>
      </c>
      <c r="F298" s="1480">
        <v>3.0000000000000001E-3</v>
      </c>
      <c r="G298" s="2490"/>
      <c r="H298" s="1480">
        <v>1600</v>
      </c>
      <c r="I298" s="1480">
        <f>I295*4</f>
        <v>10.4</v>
      </c>
      <c r="J298" s="1480">
        <v>-50</v>
      </c>
      <c r="K298" s="1480">
        <v>70</v>
      </c>
      <c r="L298" s="1480" t="s">
        <v>4285</v>
      </c>
      <c r="M298" s="1481">
        <v>25</v>
      </c>
      <c r="N298" s="2490"/>
      <c r="O298" s="1480" t="s">
        <v>4287</v>
      </c>
      <c r="P298" s="1480">
        <v>1105</v>
      </c>
      <c r="Q298" s="1366">
        <v>1133</v>
      </c>
      <c r="R298" s="2071"/>
      <c r="S298" s="2066"/>
      <c r="T298" s="2066"/>
      <c r="U298" s="2068"/>
      <c r="V298" s="2069"/>
      <c r="W298" s="2066"/>
      <c r="X298" s="2066"/>
      <c r="Y298" s="2070"/>
      <c r="Z298" s="2070"/>
      <c r="AA298" s="2070"/>
      <c r="AB298" s="1491"/>
    </row>
    <row r="299" spans="1:28">
      <c r="A299" s="2488"/>
      <c r="B299" s="2501"/>
      <c r="C299" s="2490"/>
      <c r="D299" s="2490"/>
      <c r="E299" s="1480" t="s">
        <v>4358</v>
      </c>
      <c r="F299" s="1480">
        <v>3.0000000000000001E-3</v>
      </c>
      <c r="G299" s="2490"/>
      <c r="H299" s="1480">
        <v>1600</v>
      </c>
      <c r="I299" s="1480">
        <f>I295*5</f>
        <v>13</v>
      </c>
      <c r="J299" s="1480">
        <v>-50</v>
      </c>
      <c r="K299" s="1480">
        <v>70</v>
      </c>
      <c r="L299" s="1480" t="s">
        <v>4285</v>
      </c>
      <c r="M299" s="1481">
        <v>25</v>
      </c>
      <c r="N299" s="2490"/>
      <c r="O299" s="1480" t="s">
        <v>4287</v>
      </c>
      <c r="P299" s="1480">
        <v>1381</v>
      </c>
      <c r="Q299" s="1366">
        <v>1416</v>
      </c>
      <c r="R299" s="2071"/>
      <c r="S299" s="2066"/>
      <c r="T299" s="2066"/>
      <c r="U299" s="2068"/>
      <c r="V299" s="2069"/>
      <c r="W299" s="2066"/>
      <c r="X299" s="2066"/>
      <c r="Y299" s="2070"/>
      <c r="Z299" s="2070"/>
      <c r="AA299" s="2070"/>
      <c r="AB299" s="1491"/>
    </row>
    <row r="300" spans="1:28">
      <c r="A300" s="2488"/>
      <c r="B300" s="2501"/>
      <c r="C300" s="2490"/>
      <c r="D300" s="2490"/>
      <c r="E300" s="1482" t="s">
        <v>4359</v>
      </c>
      <c r="F300" s="1480">
        <v>4.0000000000000001E-3</v>
      </c>
      <c r="G300" s="2490"/>
      <c r="H300" s="1480">
        <v>1600</v>
      </c>
      <c r="I300" s="1480">
        <f>I295*6</f>
        <v>15.600000000000001</v>
      </c>
      <c r="J300" s="1480">
        <v>-50</v>
      </c>
      <c r="K300" s="1480">
        <v>70</v>
      </c>
      <c r="L300" s="1480" t="s">
        <v>4285</v>
      </c>
      <c r="M300" s="1481">
        <v>25</v>
      </c>
      <c r="N300" s="2490"/>
      <c r="O300" s="1480" t="s">
        <v>4287</v>
      </c>
      <c r="P300" s="1480">
        <v>1657</v>
      </c>
      <c r="Q300" s="1366">
        <v>1700</v>
      </c>
      <c r="R300" s="2071"/>
      <c r="S300" s="2066"/>
      <c r="T300" s="2066"/>
      <c r="U300" s="2068"/>
      <c r="V300" s="2069"/>
      <c r="W300" s="2066"/>
      <c r="X300" s="2066"/>
      <c r="Y300" s="2070"/>
      <c r="Z300" s="2070"/>
      <c r="AA300" s="2070"/>
      <c r="AB300" s="1491"/>
    </row>
    <row r="301" spans="1:28" ht="15" customHeight="1">
      <c r="A301" s="2488" t="s">
        <v>4352</v>
      </c>
      <c r="B301" s="2501"/>
      <c r="C301" s="2490" t="s">
        <v>4281</v>
      </c>
      <c r="D301" s="2495" t="s">
        <v>4333</v>
      </c>
      <c r="E301" s="1475" t="s">
        <v>4354</v>
      </c>
      <c r="F301" s="1475">
        <v>6.9999999999999999E-4</v>
      </c>
      <c r="G301" s="2490" t="s">
        <v>4284</v>
      </c>
      <c r="H301" s="1480">
        <v>1600</v>
      </c>
      <c r="I301" s="1480">
        <v>2.6</v>
      </c>
      <c r="J301" s="1480">
        <v>-50</v>
      </c>
      <c r="K301" s="1480">
        <v>70</v>
      </c>
      <c r="L301" s="1479" t="s">
        <v>4285</v>
      </c>
      <c r="M301" s="1481">
        <v>25</v>
      </c>
      <c r="N301" s="2490" t="s">
        <v>4286</v>
      </c>
      <c r="O301" s="1480" t="s">
        <v>4287</v>
      </c>
      <c r="P301" s="1365">
        <v>300</v>
      </c>
      <c r="Q301" s="1366">
        <v>308</v>
      </c>
      <c r="R301" s="2071"/>
      <c r="S301" s="2066"/>
      <c r="T301" s="2066"/>
      <c r="U301" s="2068"/>
      <c r="V301" s="2069"/>
      <c r="W301" s="2066"/>
      <c r="X301" s="2066"/>
      <c r="Y301" s="2070"/>
      <c r="Z301" s="2070"/>
      <c r="AA301" s="2070"/>
      <c r="AB301" s="1491"/>
    </row>
    <row r="302" spans="1:28">
      <c r="A302" s="2488"/>
      <c r="B302" s="2501"/>
      <c r="C302" s="2490"/>
      <c r="D302" s="2490"/>
      <c r="E302" s="1479" t="s">
        <v>4355</v>
      </c>
      <c r="F302" s="1480">
        <v>1E-3</v>
      </c>
      <c r="G302" s="2490"/>
      <c r="H302" s="1480">
        <v>1600</v>
      </c>
      <c r="I302" s="1480">
        <f>I301*2</f>
        <v>5.2</v>
      </c>
      <c r="J302" s="1480">
        <v>-50</v>
      </c>
      <c r="K302" s="1480">
        <v>70</v>
      </c>
      <c r="L302" s="1480" t="s">
        <v>4285</v>
      </c>
      <c r="M302" s="1481">
        <v>25</v>
      </c>
      <c r="N302" s="2490"/>
      <c r="O302" s="1480" t="s">
        <v>4287</v>
      </c>
      <c r="P302" s="1365">
        <v>600</v>
      </c>
      <c r="Q302" s="1366">
        <v>615</v>
      </c>
      <c r="R302" s="2071"/>
      <c r="S302" s="2066"/>
      <c r="T302" s="2066"/>
      <c r="U302" s="2068"/>
      <c r="V302" s="2069"/>
      <c r="W302" s="2066"/>
      <c r="X302" s="2066"/>
      <c r="Y302" s="2070"/>
      <c r="Z302" s="2070"/>
      <c r="AA302" s="2070"/>
      <c r="AB302" s="1491"/>
    </row>
    <row r="303" spans="1:28">
      <c r="A303" s="2488"/>
      <c r="B303" s="2501"/>
      <c r="C303" s="2490"/>
      <c r="D303" s="2490"/>
      <c r="E303" s="1480" t="s">
        <v>4356</v>
      </c>
      <c r="F303" s="1480">
        <v>2E-3</v>
      </c>
      <c r="G303" s="2490"/>
      <c r="H303" s="1480">
        <v>1600</v>
      </c>
      <c r="I303" s="1480">
        <f>I301*3</f>
        <v>7.8000000000000007</v>
      </c>
      <c r="J303" s="1480">
        <v>-50</v>
      </c>
      <c r="K303" s="1480">
        <v>70</v>
      </c>
      <c r="L303" s="1480" t="s">
        <v>4285</v>
      </c>
      <c r="M303" s="1481">
        <v>25</v>
      </c>
      <c r="N303" s="2490"/>
      <c r="O303" s="1480" t="s">
        <v>4287</v>
      </c>
      <c r="P303" s="1365">
        <v>899</v>
      </c>
      <c r="Q303" s="1366">
        <v>922</v>
      </c>
      <c r="R303" s="2071"/>
      <c r="S303" s="2066"/>
      <c r="T303" s="2066"/>
      <c r="U303" s="2068"/>
      <c r="V303" s="2069"/>
      <c r="W303" s="2066"/>
      <c r="X303" s="2066"/>
      <c r="Y303" s="2070"/>
      <c r="Z303" s="2070"/>
      <c r="AA303" s="2070"/>
      <c r="AB303" s="1491"/>
    </row>
    <row r="304" spans="1:28">
      <c r="A304" s="2488"/>
      <c r="B304" s="2501"/>
      <c r="C304" s="2490"/>
      <c r="D304" s="2490"/>
      <c r="E304" s="1480" t="s">
        <v>4357</v>
      </c>
      <c r="F304" s="1480">
        <v>3.0000000000000001E-3</v>
      </c>
      <c r="G304" s="2490"/>
      <c r="H304" s="1480">
        <v>1600</v>
      </c>
      <c r="I304" s="1480">
        <f>I301*4</f>
        <v>10.4</v>
      </c>
      <c r="J304" s="1480">
        <v>-50</v>
      </c>
      <c r="K304" s="1480">
        <v>70</v>
      </c>
      <c r="L304" s="1480" t="s">
        <v>4285</v>
      </c>
      <c r="M304" s="1481">
        <v>25</v>
      </c>
      <c r="N304" s="2490"/>
      <c r="O304" s="1480" t="s">
        <v>4287</v>
      </c>
      <c r="P304" s="1365">
        <v>1199</v>
      </c>
      <c r="Q304" s="1366">
        <v>1229</v>
      </c>
      <c r="R304" s="2071"/>
      <c r="S304" s="2066"/>
      <c r="T304" s="2066"/>
      <c r="U304" s="2068"/>
      <c r="V304" s="2069"/>
      <c r="W304" s="2066"/>
      <c r="X304" s="2066"/>
      <c r="Y304" s="2070"/>
      <c r="Z304" s="2070"/>
      <c r="AA304" s="2070"/>
      <c r="AB304" s="1491"/>
    </row>
    <row r="305" spans="1:28">
      <c r="A305" s="2488"/>
      <c r="B305" s="2501"/>
      <c r="C305" s="2490"/>
      <c r="D305" s="2490"/>
      <c r="E305" s="1480" t="s">
        <v>4358</v>
      </c>
      <c r="F305" s="1480">
        <v>3.0000000000000001E-3</v>
      </c>
      <c r="G305" s="2490"/>
      <c r="H305" s="1480">
        <v>1600</v>
      </c>
      <c r="I305" s="1480">
        <f>I301*5</f>
        <v>13</v>
      </c>
      <c r="J305" s="1480">
        <v>-50</v>
      </c>
      <c r="K305" s="1480">
        <v>70</v>
      </c>
      <c r="L305" s="1480" t="s">
        <v>4285</v>
      </c>
      <c r="M305" s="1481">
        <v>25</v>
      </c>
      <c r="N305" s="2490"/>
      <c r="O305" s="1480" t="s">
        <v>4287</v>
      </c>
      <c r="P305" s="1365">
        <v>1498</v>
      </c>
      <c r="Q305" s="1366">
        <v>1536</v>
      </c>
      <c r="R305" s="2071"/>
      <c r="S305" s="2066"/>
      <c r="T305" s="2066"/>
      <c r="U305" s="2068"/>
      <c r="V305" s="2069"/>
      <c r="W305" s="2066"/>
      <c r="X305" s="2066"/>
      <c r="Y305" s="2070"/>
      <c r="Z305" s="2070"/>
      <c r="AA305" s="2070"/>
      <c r="AB305" s="1491"/>
    </row>
    <row r="306" spans="1:28">
      <c r="A306" s="2488"/>
      <c r="B306" s="2501"/>
      <c r="C306" s="2490"/>
      <c r="D306" s="2495"/>
      <c r="E306" s="1482" t="s">
        <v>4359</v>
      </c>
      <c r="F306" s="1480">
        <v>4.0000000000000001E-3</v>
      </c>
      <c r="G306" s="2490"/>
      <c r="H306" s="1482">
        <v>1600</v>
      </c>
      <c r="I306" s="1480">
        <f>I301*6</f>
        <v>15.600000000000001</v>
      </c>
      <c r="J306" s="1483">
        <v>-50</v>
      </c>
      <c r="K306" s="1483">
        <v>70</v>
      </c>
      <c r="L306" s="1482" t="s">
        <v>4285</v>
      </c>
      <c r="M306" s="1484">
        <v>25</v>
      </c>
      <c r="N306" s="2490"/>
      <c r="O306" s="1482" t="s">
        <v>4287</v>
      </c>
      <c r="P306" s="1485">
        <v>1798</v>
      </c>
      <c r="Q306" s="1486">
        <v>1844</v>
      </c>
      <c r="R306" s="2071"/>
      <c r="S306" s="2066"/>
      <c r="T306" s="2066"/>
      <c r="U306" s="2068"/>
      <c r="V306" s="2069"/>
      <c r="W306" s="2066"/>
      <c r="X306" s="2066"/>
      <c r="Y306" s="2070"/>
      <c r="Z306" s="2070"/>
      <c r="AA306" s="2070"/>
      <c r="AB306" s="1491"/>
    </row>
    <row r="307" spans="1:28" ht="15" customHeight="1">
      <c r="A307" s="2498" t="s">
        <v>4352</v>
      </c>
      <c r="B307" s="2493"/>
      <c r="C307" s="2494" t="s">
        <v>4293</v>
      </c>
      <c r="D307" s="2494" t="s">
        <v>4353</v>
      </c>
      <c r="E307" s="1475" t="s">
        <v>4354</v>
      </c>
      <c r="F307" s="1475">
        <v>6.9999999999999999E-4</v>
      </c>
      <c r="G307" s="2492" t="s">
        <v>4284</v>
      </c>
      <c r="H307" s="1476">
        <v>1600</v>
      </c>
      <c r="I307" s="1475">
        <v>1.3</v>
      </c>
      <c r="J307" s="1476">
        <v>-50</v>
      </c>
      <c r="K307" s="1476">
        <v>70</v>
      </c>
      <c r="L307" s="1476" t="s">
        <v>4285</v>
      </c>
      <c r="M307" s="1477">
        <v>25</v>
      </c>
      <c r="N307" s="2494" t="s">
        <v>4286</v>
      </c>
      <c r="O307" s="1476" t="s">
        <v>4287</v>
      </c>
      <c r="P307" s="1475">
        <v>300</v>
      </c>
      <c r="Q307" s="1478">
        <v>308</v>
      </c>
      <c r="R307" s="2071"/>
      <c r="S307" s="2066"/>
      <c r="T307" s="2066"/>
      <c r="U307" s="2068"/>
      <c r="V307" s="2069"/>
      <c r="W307" s="2066"/>
      <c r="X307" s="2066"/>
      <c r="Y307" s="2070"/>
      <c r="Z307" s="2070"/>
      <c r="AA307" s="2070"/>
      <c r="AB307" s="1491"/>
    </row>
    <row r="308" spans="1:28">
      <c r="A308" s="2498"/>
      <c r="B308" s="2493"/>
      <c r="C308" s="2494"/>
      <c r="D308" s="2494"/>
      <c r="E308" s="1479" t="s">
        <v>4355</v>
      </c>
      <c r="F308" s="1480">
        <v>1E-3</v>
      </c>
      <c r="G308" s="2492"/>
      <c r="H308" s="1480">
        <v>1600</v>
      </c>
      <c r="I308" s="1480">
        <f>I307*2</f>
        <v>2.6</v>
      </c>
      <c r="J308" s="1480">
        <v>-50</v>
      </c>
      <c r="K308" s="1480">
        <v>70</v>
      </c>
      <c r="L308" s="1480" t="s">
        <v>4285</v>
      </c>
      <c r="M308" s="1481">
        <v>25</v>
      </c>
      <c r="N308" s="2494"/>
      <c r="O308" s="1480" t="s">
        <v>4287</v>
      </c>
      <c r="P308" s="1480">
        <v>600</v>
      </c>
      <c r="Q308" s="1366">
        <v>615</v>
      </c>
      <c r="R308" s="2071"/>
      <c r="S308" s="2066"/>
      <c r="T308" s="2066"/>
      <c r="U308" s="2068"/>
      <c r="V308" s="2069"/>
      <c r="W308" s="2066"/>
      <c r="X308" s="2066"/>
      <c r="Y308" s="2070"/>
      <c r="Z308" s="2070"/>
      <c r="AA308" s="2070"/>
      <c r="AB308" s="1491"/>
    </row>
    <row r="309" spans="1:28">
      <c r="A309" s="2498"/>
      <c r="B309" s="2493"/>
      <c r="C309" s="2494"/>
      <c r="D309" s="2494"/>
      <c r="E309" s="1480" t="s">
        <v>4356</v>
      </c>
      <c r="F309" s="1480">
        <v>2E-3</v>
      </c>
      <c r="G309" s="2492"/>
      <c r="H309" s="1480">
        <v>1600</v>
      </c>
      <c r="I309" s="1480">
        <f>I307*3</f>
        <v>3.9000000000000004</v>
      </c>
      <c r="J309" s="1480">
        <v>-50</v>
      </c>
      <c r="K309" s="1480">
        <v>70</v>
      </c>
      <c r="L309" s="1480" t="s">
        <v>4285</v>
      </c>
      <c r="M309" s="1481">
        <v>25</v>
      </c>
      <c r="N309" s="2494"/>
      <c r="O309" s="1480" t="s">
        <v>4287</v>
      </c>
      <c r="P309" s="1480">
        <v>899</v>
      </c>
      <c r="Q309" s="1366">
        <v>922</v>
      </c>
      <c r="R309" s="2071"/>
      <c r="S309" s="2066"/>
      <c r="T309" s="2066"/>
      <c r="U309" s="2068"/>
      <c r="V309" s="2069"/>
      <c r="W309" s="2066"/>
      <c r="X309" s="2066"/>
      <c r="Y309" s="2070"/>
      <c r="Z309" s="2070"/>
      <c r="AA309" s="2070"/>
      <c r="AB309" s="1491"/>
    </row>
    <row r="310" spans="1:28">
      <c r="A310" s="2498"/>
      <c r="B310" s="2493"/>
      <c r="C310" s="2494"/>
      <c r="D310" s="2494"/>
      <c r="E310" s="1480" t="s">
        <v>4357</v>
      </c>
      <c r="F310" s="1480">
        <v>3.0000000000000001E-3</v>
      </c>
      <c r="G310" s="2492"/>
      <c r="H310" s="1480">
        <v>1600</v>
      </c>
      <c r="I310" s="1480">
        <f>I307*4</f>
        <v>5.2</v>
      </c>
      <c r="J310" s="1480">
        <v>-50</v>
      </c>
      <c r="K310" s="1480">
        <v>70</v>
      </c>
      <c r="L310" s="1480" t="s">
        <v>4285</v>
      </c>
      <c r="M310" s="1481">
        <v>25</v>
      </c>
      <c r="N310" s="2494"/>
      <c r="O310" s="1480" t="s">
        <v>4287</v>
      </c>
      <c r="P310" s="1480">
        <v>1199</v>
      </c>
      <c r="Q310" s="1366">
        <v>1229</v>
      </c>
      <c r="R310" s="2071"/>
      <c r="S310" s="2066"/>
      <c r="T310" s="2066"/>
      <c r="U310" s="2068"/>
      <c r="V310" s="2069"/>
      <c r="W310" s="2066"/>
      <c r="X310" s="2066"/>
      <c r="Y310" s="2070"/>
      <c r="Z310" s="2070"/>
      <c r="AA310" s="2070"/>
      <c r="AB310" s="1491"/>
    </row>
    <row r="311" spans="1:28">
      <c r="A311" s="2498"/>
      <c r="B311" s="2493"/>
      <c r="C311" s="2494"/>
      <c r="D311" s="2494"/>
      <c r="E311" s="1480" t="s">
        <v>4358</v>
      </c>
      <c r="F311" s="1480">
        <v>3.0000000000000001E-3</v>
      </c>
      <c r="G311" s="2492"/>
      <c r="H311" s="1480">
        <v>1600</v>
      </c>
      <c r="I311" s="1480">
        <f>I307*5</f>
        <v>6.5</v>
      </c>
      <c r="J311" s="1480">
        <v>-50</v>
      </c>
      <c r="K311" s="1480">
        <v>70</v>
      </c>
      <c r="L311" s="1480" t="s">
        <v>4285</v>
      </c>
      <c r="M311" s="1481">
        <v>25</v>
      </c>
      <c r="N311" s="2494"/>
      <c r="O311" s="1480" t="s">
        <v>4287</v>
      </c>
      <c r="P311" s="1480">
        <v>1498</v>
      </c>
      <c r="Q311" s="1366">
        <v>1536</v>
      </c>
      <c r="R311" s="2071"/>
      <c r="S311" s="2066"/>
      <c r="T311" s="2066"/>
      <c r="U311" s="2068"/>
      <c r="V311" s="2069"/>
      <c r="W311" s="2066"/>
      <c r="X311" s="2066"/>
      <c r="Y311" s="2070"/>
      <c r="Z311" s="2070"/>
      <c r="AA311" s="2070"/>
      <c r="AB311" s="1491"/>
    </row>
    <row r="312" spans="1:28">
      <c r="A312" s="2498"/>
      <c r="B312" s="2493"/>
      <c r="C312" s="2494"/>
      <c r="D312" s="2494"/>
      <c r="E312" s="1482" t="s">
        <v>4359</v>
      </c>
      <c r="F312" s="1480">
        <v>4.0000000000000001E-3</v>
      </c>
      <c r="G312" s="2492"/>
      <c r="H312" s="1480">
        <v>1600</v>
      </c>
      <c r="I312" s="1480">
        <f>I307*6</f>
        <v>7.8000000000000007</v>
      </c>
      <c r="J312" s="1480">
        <v>-50</v>
      </c>
      <c r="K312" s="1480">
        <v>70</v>
      </c>
      <c r="L312" s="1480" t="s">
        <v>4285</v>
      </c>
      <c r="M312" s="1481">
        <v>25</v>
      </c>
      <c r="N312" s="2494"/>
      <c r="O312" s="1480" t="s">
        <v>4287</v>
      </c>
      <c r="P312" s="1480">
        <v>1798</v>
      </c>
      <c r="Q312" s="1366">
        <v>1844</v>
      </c>
      <c r="R312" s="2071"/>
      <c r="S312" s="2066"/>
      <c r="T312" s="2066"/>
      <c r="U312" s="2068"/>
      <c r="V312" s="2069"/>
      <c r="W312" s="2066"/>
      <c r="X312" s="2066"/>
      <c r="Y312" s="2070"/>
      <c r="Z312" s="2070"/>
      <c r="AA312" s="2070"/>
      <c r="AB312" s="1491"/>
    </row>
    <row r="313" spans="1:28" ht="15" customHeight="1">
      <c r="A313" s="2488" t="s">
        <v>4352</v>
      </c>
      <c r="B313" s="2501"/>
      <c r="C313" s="2490" t="s">
        <v>4293</v>
      </c>
      <c r="D313" s="2490" t="s">
        <v>4315</v>
      </c>
      <c r="E313" s="1475" t="s">
        <v>4354</v>
      </c>
      <c r="F313" s="1475">
        <v>6.9999999999999999E-4</v>
      </c>
      <c r="G313" s="2488" t="s">
        <v>4284</v>
      </c>
      <c r="H313" s="1480">
        <v>1600</v>
      </c>
      <c r="I313" s="1480">
        <v>1.3</v>
      </c>
      <c r="J313" s="1480">
        <v>-50</v>
      </c>
      <c r="K313" s="1480">
        <v>70</v>
      </c>
      <c r="L313" s="1480" t="s">
        <v>4285</v>
      </c>
      <c r="M313" s="1481">
        <v>25</v>
      </c>
      <c r="N313" s="2490" t="s">
        <v>4286</v>
      </c>
      <c r="O313" s="1480" t="s">
        <v>4287</v>
      </c>
      <c r="P313" s="1480">
        <v>323</v>
      </c>
      <c r="Q313" s="1366">
        <v>332</v>
      </c>
      <c r="R313" s="2071"/>
      <c r="S313" s="2066"/>
      <c r="T313" s="2066"/>
      <c r="U313" s="2068"/>
      <c r="V313" s="2069"/>
      <c r="W313" s="2066"/>
      <c r="X313" s="2066"/>
      <c r="Y313" s="2070"/>
      <c r="Z313" s="2070"/>
      <c r="AA313" s="2070"/>
      <c r="AB313" s="1491"/>
    </row>
    <row r="314" spans="1:28">
      <c r="A314" s="2488"/>
      <c r="B314" s="2501"/>
      <c r="C314" s="2490"/>
      <c r="D314" s="2490"/>
      <c r="E314" s="1479" t="s">
        <v>4355</v>
      </c>
      <c r="F314" s="1480">
        <v>1E-3</v>
      </c>
      <c r="G314" s="2488"/>
      <c r="H314" s="1480">
        <v>1600</v>
      </c>
      <c r="I314" s="1480">
        <f>I313*2</f>
        <v>2.6</v>
      </c>
      <c r="J314" s="1480">
        <v>-50</v>
      </c>
      <c r="K314" s="1480">
        <v>70</v>
      </c>
      <c r="L314" s="1480" t="s">
        <v>4285</v>
      </c>
      <c r="M314" s="1481">
        <v>25</v>
      </c>
      <c r="N314" s="2490"/>
      <c r="O314" s="1480" t="s">
        <v>4287</v>
      </c>
      <c r="P314" s="1480">
        <v>646</v>
      </c>
      <c r="Q314" s="1366">
        <v>663</v>
      </c>
      <c r="R314" s="2071"/>
      <c r="S314" s="2066"/>
      <c r="T314" s="2066"/>
      <c r="U314" s="2068"/>
      <c r="V314" s="2069"/>
      <c r="W314" s="2066"/>
      <c r="X314" s="2066"/>
      <c r="Y314" s="2070"/>
      <c r="Z314" s="2070"/>
      <c r="AA314" s="2070"/>
      <c r="AB314" s="1491"/>
    </row>
    <row r="315" spans="1:28">
      <c r="A315" s="2488"/>
      <c r="B315" s="2501"/>
      <c r="C315" s="2490"/>
      <c r="D315" s="2490"/>
      <c r="E315" s="1480" t="s">
        <v>4356</v>
      </c>
      <c r="F315" s="1480">
        <v>2E-3</v>
      </c>
      <c r="G315" s="2488"/>
      <c r="H315" s="1480">
        <v>1600</v>
      </c>
      <c r="I315" s="1480">
        <f>I313*3</f>
        <v>3.9000000000000004</v>
      </c>
      <c r="J315" s="1480">
        <v>-50</v>
      </c>
      <c r="K315" s="1480">
        <v>70</v>
      </c>
      <c r="L315" s="1480" t="s">
        <v>4285</v>
      </c>
      <c r="M315" s="1481">
        <v>25</v>
      </c>
      <c r="N315" s="2490"/>
      <c r="O315" s="1480" t="s">
        <v>4287</v>
      </c>
      <c r="P315" s="1480">
        <v>969</v>
      </c>
      <c r="Q315" s="1366">
        <v>994</v>
      </c>
      <c r="R315" s="2071"/>
      <c r="S315" s="2066"/>
      <c r="T315" s="2066"/>
      <c r="U315" s="2068"/>
      <c r="V315" s="2069"/>
      <c r="W315" s="2066"/>
      <c r="X315" s="2066"/>
      <c r="Y315" s="2070"/>
      <c r="Z315" s="2070"/>
      <c r="AA315" s="2070"/>
      <c r="AB315" s="1491"/>
    </row>
    <row r="316" spans="1:28">
      <c r="A316" s="2488"/>
      <c r="B316" s="2501"/>
      <c r="C316" s="2490"/>
      <c r="D316" s="2490"/>
      <c r="E316" s="1480" t="s">
        <v>4357</v>
      </c>
      <c r="F316" s="1480">
        <v>3.0000000000000001E-3</v>
      </c>
      <c r="G316" s="2488"/>
      <c r="H316" s="1480">
        <v>1600</v>
      </c>
      <c r="I316" s="1480">
        <f>I313*4</f>
        <v>5.2</v>
      </c>
      <c r="J316" s="1480">
        <v>-50</v>
      </c>
      <c r="K316" s="1480">
        <v>70</v>
      </c>
      <c r="L316" s="1480" t="s">
        <v>4285</v>
      </c>
      <c r="M316" s="1481">
        <v>25</v>
      </c>
      <c r="N316" s="2490"/>
      <c r="O316" s="1480" t="s">
        <v>4287</v>
      </c>
      <c r="P316" s="1480">
        <v>1292</v>
      </c>
      <c r="Q316" s="1366">
        <v>1325</v>
      </c>
      <c r="R316" s="2071"/>
      <c r="S316" s="2066"/>
      <c r="T316" s="2066"/>
      <c r="U316" s="2068"/>
      <c r="V316" s="2069"/>
      <c r="W316" s="2066"/>
      <c r="X316" s="2066"/>
      <c r="Y316" s="2070"/>
      <c r="Z316" s="2070"/>
      <c r="AA316" s="2070"/>
      <c r="AB316" s="1491"/>
    </row>
    <row r="317" spans="1:28">
      <c r="A317" s="2488"/>
      <c r="B317" s="2501"/>
      <c r="C317" s="2490"/>
      <c r="D317" s="2490"/>
      <c r="E317" s="1480" t="s">
        <v>4358</v>
      </c>
      <c r="F317" s="1480">
        <v>3.0000000000000001E-3</v>
      </c>
      <c r="G317" s="2488"/>
      <c r="H317" s="1480">
        <v>1600</v>
      </c>
      <c r="I317" s="1480">
        <f>I313*5</f>
        <v>6.5</v>
      </c>
      <c r="J317" s="1480">
        <v>-50</v>
      </c>
      <c r="K317" s="1480">
        <v>70</v>
      </c>
      <c r="L317" s="1480" t="s">
        <v>4285</v>
      </c>
      <c r="M317" s="1481">
        <v>25</v>
      </c>
      <c r="N317" s="2490"/>
      <c r="O317" s="1480" t="s">
        <v>4287</v>
      </c>
      <c r="P317" s="1480">
        <v>1615</v>
      </c>
      <c r="Q317" s="1366">
        <v>1656</v>
      </c>
      <c r="R317" s="2071"/>
      <c r="S317" s="2066"/>
      <c r="T317" s="2066"/>
      <c r="U317" s="2068"/>
      <c r="V317" s="2069"/>
      <c r="W317" s="2066"/>
      <c r="X317" s="2066"/>
      <c r="Y317" s="2070"/>
      <c r="Z317" s="2070"/>
      <c r="AA317" s="2070"/>
      <c r="AB317" s="1491"/>
    </row>
    <row r="318" spans="1:28">
      <c r="A318" s="2488"/>
      <c r="B318" s="2501"/>
      <c r="C318" s="2490"/>
      <c r="D318" s="2490"/>
      <c r="E318" s="1482" t="s">
        <v>4359</v>
      </c>
      <c r="F318" s="1480">
        <v>4.0000000000000001E-3</v>
      </c>
      <c r="G318" s="2488"/>
      <c r="H318" s="1480">
        <v>1600</v>
      </c>
      <c r="I318" s="1480">
        <f>I313*6</f>
        <v>7.8000000000000007</v>
      </c>
      <c r="J318" s="1480">
        <v>-50</v>
      </c>
      <c r="K318" s="1480">
        <v>70</v>
      </c>
      <c r="L318" s="1480" t="s">
        <v>4285</v>
      </c>
      <c r="M318" s="1481">
        <v>25</v>
      </c>
      <c r="N318" s="2490"/>
      <c r="O318" s="1480" t="s">
        <v>4287</v>
      </c>
      <c r="P318" s="1480">
        <v>1938</v>
      </c>
      <c r="Q318" s="1366">
        <v>1988</v>
      </c>
      <c r="R318" s="2071"/>
      <c r="S318" s="2066"/>
      <c r="T318" s="2066"/>
      <c r="U318" s="2068"/>
      <c r="V318" s="2069"/>
      <c r="W318" s="2066"/>
      <c r="X318" s="2066"/>
      <c r="Y318" s="2070"/>
      <c r="Z318" s="2070"/>
      <c r="AA318" s="2070"/>
      <c r="AB318" s="1491"/>
    </row>
    <row r="319" spans="1:28" ht="15" customHeight="1">
      <c r="A319" s="2496" t="s">
        <v>4352</v>
      </c>
      <c r="B319" s="2500"/>
      <c r="C319" s="2495" t="s">
        <v>4293</v>
      </c>
      <c r="D319" s="2495" t="s">
        <v>4333</v>
      </c>
      <c r="E319" s="1475" t="s">
        <v>4354</v>
      </c>
      <c r="F319" s="1475">
        <v>6.9999999999999999E-4</v>
      </c>
      <c r="G319" s="2496" t="s">
        <v>4284</v>
      </c>
      <c r="H319" s="1480">
        <v>1600</v>
      </c>
      <c r="I319" s="1480">
        <v>1.3</v>
      </c>
      <c r="J319" s="1480">
        <v>-50</v>
      </c>
      <c r="K319" s="1480">
        <v>70</v>
      </c>
      <c r="L319" s="1480" t="s">
        <v>4285</v>
      </c>
      <c r="M319" s="1481">
        <v>25</v>
      </c>
      <c r="N319" s="2495" t="s">
        <v>4286</v>
      </c>
      <c r="O319" s="1480" t="s">
        <v>4287</v>
      </c>
      <c r="P319" s="1480">
        <v>347</v>
      </c>
      <c r="Q319" s="1366">
        <v>356</v>
      </c>
      <c r="R319" s="2071"/>
      <c r="S319" s="2066"/>
      <c r="T319" s="2066"/>
      <c r="U319" s="2068"/>
      <c r="V319" s="2069"/>
      <c r="W319" s="2066"/>
      <c r="X319" s="2066"/>
      <c r="Y319" s="2070"/>
      <c r="Z319" s="2070"/>
      <c r="AA319" s="2070"/>
      <c r="AB319" s="1491"/>
    </row>
    <row r="320" spans="1:28">
      <c r="A320" s="2496"/>
      <c r="B320" s="2500"/>
      <c r="C320" s="2495"/>
      <c r="D320" s="2495"/>
      <c r="E320" s="1479" t="s">
        <v>4355</v>
      </c>
      <c r="F320" s="1480">
        <v>1E-3</v>
      </c>
      <c r="G320" s="2496"/>
      <c r="H320" s="1480">
        <v>1600</v>
      </c>
      <c r="I320" s="1480">
        <f>I319*2</f>
        <v>2.6</v>
      </c>
      <c r="J320" s="1480">
        <v>-50</v>
      </c>
      <c r="K320" s="1480">
        <v>70</v>
      </c>
      <c r="L320" s="1480" t="s">
        <v>4285</v>
      </c>
      <c r="M320" s="1481">
        <v>25</v>
      </c>
      <c r="N320" s="2495"/>
      <c r="O320" s="1480" t="s">
        <v>4287</v>
      </c>
      <c r="P320" s="1480">
        <v>693</v>
      </c>
      <c r="Q320" s="1366">
        <v>711</v>
      </c>
      <c r="R320" s="2071"/>
      <c r="S320" s="2066"/>
      <c r="T320" s="2066"/>
      <c r="U320" s="2068"/>
      <c r="V320" s="2069"/>
      <c r="W320" s="2066"/>
      <c r="X320" s="2066"/>
      <c r="Y320" s="2070"/>
      <c r="Z320" s="2070"/>
      <c r="AA320" s="2070"/>
      <c r="AB320" s="1491"/>
    </row>
    <row r="321" spans="1:28">
      <c r="A321" s="2496"/>
      <c r="B321" s="2500"/>
      <c r="C321" s="2495"/>
      <c r="D321" s="2495"/>
      <c r="E321" s="1480" t="s">
        <v>4356</v>
      </c>
      <c r="F321" s="1480">
        <v>2E-3</v>
      </c>
      <c r="G321" s="2496"/>
      <c r="H321" s="1480">
        <v>1600</v>
      </c>
      <c r="I321" s="1480">
        <f>I319*3</f>
        <v>3.9000000000000004</v>
      </c>
      <c r="J321" s="1480">
        <v>-50</v>
      </c>
      <c r="K321" s="1480">
        <v>70</v>
      </c>
      <c r="L321" s="1480" t="s">
        <v>4285</v>
      </c>
      <c r="M321" s="1481">
        <v>25</v>
      </c>
      <c r="N321" s="2495"/>
      <c r="O321" s="1480" t="s">
        <v>4287</v>
      </c>
      <c r="P321" s="1480">
        <v>1039</v>
      </c>
      <c r="Q321" s="1366">
        <v>1066</v>
      </c>
      <c r="R321" s="2071"/>
      <c r="S321" s="2066"/>
      <c r="T321" s="2066"/>
      <c r="U321" s="2068"/>
      <c r="V321" s="2069"/>
      <c r="W321" s="2066"/>
      <c r="X321" s="2066"/>
      <c r="Y321" s="2070"/>
      <c r="Z321" s="2070"/>
      <c r="AA321" s="2070"/>
      <c r="AB321" s="1491"/>
    </row>
    <row r="322" spans="1:28">
      <c r="A322" s="2496"/>
      <c r="B322" s="2500"/>
      <c r="C322" s="2495"/>
      <c r="D322" s="2495"/>
      <c r="E322" s="1480" t="s">
        <v>4357</v>
      </c>
      <c r="F322" s="1480">
        <v>3.0000000000000001E-3</v>
      </c>
      <c r="G322" s="2496"/>
      <c r="H322" s="1480">
        <v>1600</v>
      </c>
      <c r="I322" s="1480">
        <f>I319*4</f>
        <v>5.2</v>
      </c>
      <c r="J322" s="1480">
        <v>-50</v>
      </c>
      <c r="K322" s="1480">
        <v>70</v>
      </c>
      <c r="L322" s="1480" t="s">
        <v>4285</v>
      </c>
      <c r="M322" s="1481">
        <v>25</v>
      </c>
      <c r="N322" s="2495"/>
      <c r="O322" s="1480" t="s">
        <v>4287</v>
      </c>
      <c r="P322" s="1480">
        <v>1386</v>
      </c>
      <c r="Q322" s="1366">
        <v>1421</v>
      </c>
      <c r="R322" s="2071"/>
      <c r="S322" s="2066"/>
      <c r="T322" s="2066"/>
      <c r="U322" s="2068"/>
      <c r="V322" s="2069"/>
      <c r="W322" s="2066"/>
      <c r="X322" s="2066"/>
      <c r="Y322" s="2070"/>
      <c r="Z322" s="2070"/>
      <c r="AA322" s="2070"/>
      <c r="AB322" s="1491"/>
    </row>
    <row r="323" spans="1:28">
      <c r="A323" s="2496"/>
      <c r="B323" s="2500"/>
      <c r="C323" s="2495"/>
      <c r="D323" s="2495"/>
      <c r="E323" s="1480" t="s">
        <v>4358</v>
      </c>
      <c r="F323" s="1480">
        <v>3.0000000000000001E-3</v>
      </c>
      <c r="G323" s="2496"/>
      <c r="H323" s="1480">
        <v>1600</v>
      </c>
      <c r="I323" s="1480">
        <f>I319*5</f>
        <v>6.5</v>
      </c>
      <c r="J323" s="1480">
        <v>-50</v>
      </c>
      <c r="K323" s="1480">
        <v>70</v>
      </c>
      <c r="L323" s="1480" t="s">
        <v>4285</v>
      </c>
      <c r="M323" s="1481">
        <v>25</v>
      </c>
      <c r="N323" s="2495"/>
      <c r="O323" s="1480" t="s">
        <v>4287</v>
      </c>
      <c r="P323" s="1480">
        <v>1732</v>
      </c>
      <c r="Q323" s="1366">
        <v>1776</v>
      </c>
      <c r="R323" s="2071"/>
      <c r="S323" s="2066"/>
      <c r="T323" s="2066"/>
      <c r="U323" s="2068"/>
      <c r="V323" s="2069"/>
      <c r="W323" s="2066"/>
      <c r="X323" s="2066"/>
      <c r="Y323" s="2070"/>
      <c r="Z323" s="2070"/>
      <c r="AA323" s="2070"/>
      <c r="AB323" s="1491"/>
    </row>
    <row r="324" spans="1:28">
      <c r="A324" s="2496"/>
      <c r="B324" s="2500"/>
      <c r="C324" s="2495"/>
      <c r="D324" s="2495"/>
      <c r="E324" s="1482" t="s">
        <v>4359</v>
      </c>
      <c r="F324" s="1480">
        <v>4.0000000000000001E-3</v>
      </c>
      <c r="G324" s="2496"/>
      <c r="H324" s="1482">
        <v>1600</v>
      </c>
      <c r="I324" s="1487">
        <f>I319*6</f>
        <v>7.8000000000000007</v>
      </c>
      <c r="J324" s="1480">
        <v>-50</v>
      </c>
      <c r="K324" s="1480">
        <v>70</v>
      </c>
      <c r="L324" s="1482" t="s">
        <v>4285</v>
      </c>
      <c r="M324" s="1484">
        <v>25</v>
      </c>
      <c r="N324" s="2495"/>
      <c r="O324" s="1482" t="s">
        <v>4287</v>
      </c>
      <c r="P324" s="1487">
        <v>2078</v>
      </c>
      <c r="Q324" s="1486">
        <v>2132</v>
      </c>
      <c r="R324" s="2071"/>
      <c r="S324" s="2066"/>
      <c r="T324" s="2066"/>
      <c r="U324" s="2068"/>
      <c r="V324" s="2069"/>
      <c r="W324" s="2066"/>
      <c r="X324" s="2066"/>
      <c r="Y324" s="2070"/>
      <c r="Z324" s="2070"/>
      <c r="AA324" s="2070"/>
      <c r="AB324" s="1491"/>
    </row>
    <row r="325" spans="1:28" ht="15" customHeight="1">
      <c r="A325" s="2487" t="s">
        <v>4360</v>
      </c>
      <c r="B325" s="2487"/>
      <c r="C325" s="2487"/>
      <c r="D325" s="2487"/>
      <c r="E325" s="2487"/>
      <c r="F325" s="2487"/>
      <c r="G325" s="2487"/>
      <c r="H325" s="2487"/>
      <c r="I325" s="2487"/>
      <c r="J325" s="2487"/>
      <c r="K325" s="2487"/>
      <c r="L325" s="2487"/>
      <c r="M325" s="2487"/>
      <c r="N325" s="2487"/>
      <c r="O325" s="2487"/>
      <c r="P325" s="2487"/>
      <c r="Q325" s="2487"/>
      <c r="R325" s="2067"/>
      <c r="S325" s="2067"/>
      <c r="T325" s="2067"/>
      <c r="U325" s="2067"/>
      <c r="V325" s="2067"/>
      <c r="W325" s="2067"/>
      <c r="X325" s="2067"/>
      <c r="Y325" s="2067"/>
      <c r="Z325" s="2067"/>
      <c r="AA325" s="2067"/>
    </row>
    <row r="326" spans="1:28" ht="15" customHeight="1">
      <c r="A326" s="2498" t="s">
        <v>4361</v>
      </c>
      <c r="B326" s="2493"/>
      <c r="C326" s="2494" t="s">
        <v>4281</v>
      </c>
      <c r="D326" s="2494" t="s">
        <v>4353</v>
      </c>
      <c r="E326" s="1475" t="s">
        <v>4362</v>
      </c>
      <c r="F326" s="1475">
        <v>1E-3</v>
      </c>
      <c r="G326" s="2494" t="s">
        <v>4284</v>
      </c>
      <c r="H326" s="1476">
        <v>1600</v>
      </c>
      <c r="I326" s="1475">
        <v>2.5</v>
      </c>
      <c r="J326" s="1480">
        <v>-50</v>
      </c>
      <c r="K326" s="1480">
        <v>70</v>
      </c>
      <c r="L326" s="1475" t="s">
        <v>4285</v>
      </c>
      <c r="M326" s="1477">
        <v>25</v>
      </c>
      <c r="N326" s="2494" t="s">
        <v>4286</v>
      </c>
      <c r="O326" s="1476" t="s">
        <v>4287</v>
      </c>
      <c r="P326" s="1475">
        <v>577</v>
      </c>
      <c r="Q326" s="1478">
        <v>592</v>
      </c>
      <c r="R326" s="2071"/>
      <c r="S326" s="2066"/>
      <c r="T326" s="2066"/>
      <c r="U326" s="2068"/>
      <c r="V326" s="2069"/>
      <c r="W326" s="2066"/>
      <c r="X326" s="2066"/>
      <c r="Y326" s="2070"/>
      <c r="Z326" s="2070"/>
      <c r="AA326" s="2070"/>
      <c r="AB326" s="1491"/>
    </row>
    <row r="327" spans="1:28">
      <c r="A327" s="2498"/>
      <c r="B327" s="2493"/>
      <c r="C327" s="2494"/>
      <c r="D327" s="2494"/>
      <c r="E327" s="1479" t="s">
        <v>4171</v>
      </c>
      <c r="F327" s="1480">
        <v>3.0000000000000001E-3</v>
      </c>
      <c r="G327" s="2494"/>
      <c r="H327" s="1480">
        <v>1600</v>
      </c>
      <c r="I327" s="1480">
        <f>I326*2</f>
        <v>5</v>
      </c>
      <c r="J327" s="1480">
        <v>-50</v>
      </c>
      <c r="K327" s="1480">
        <v>70</v>
      </c>
      <c r="L327" s="1480" t="s">
        <v>4285</v>
      </c>
      <c r="M327" s="1481">
        <v>25</v>
      </c>
      <c r="N327" s="2494"/>
      <c r="O327" s="1480" t="s">
        <v>4287</v>
      </c>
      <c r="P327" s="1480">
        <v>1154</v>
      </c>
      <c r="Q327" s="1366">
        <v>1183</v>
      </c>
      <c r="R327" s="2071"/>
      <c r="S327" s="2066"/>
      <c r="T327" s="2066"/>
      <c r="U327" s="2068"/>
      <c r="V327" s="2069"/>
      <c r="W327" s="2066"/>
      <c r="X327" s="2066"/>
      <c r="Y327" s="2070"/>
      <c r="Z327" s="2070"/>
      <c r="AA327" s="2070"/>
      <c r="AB327" s="1491"/>
    </row>
    <row r="328" spans="1:28">
      <c r="A328" s="2498"/>
      <c r="B328" s="2493"/>
      <c r="C328" s="2494"/>
      <c r="D328" s="2494"/>
      <c r="E328" s="1480" t="s">
        <v>4363</v>
      </c>
      <c r="F328" s="1480">
        <v>4.0000000000000001E-3</v>
      </c>
      <c r="G328" s="2494"/>
      <c r="H328" s="1480">
        <v>1600</v>
      </c>
      <c r="I328" s="1480">
        <f>I326*3</f>
        <v>7.5</v>
      </c>
      <c r="J328" s="1480">
        <v>-50</v>
      </c>
      <c r="K328" s="1480">
        <v>70</v>
      </c>
      <c r="L328" s="1480" t="s">
        <v>4285</v>
      </c>
      <c r="M328" s="1481">
        <v>25</v>
      </c>
      <c r="N328" s="2494"/>
      <c r="O328" s="1480" t="s">
        <v>4287</v>
      </c>
      <c r="P328" s="1480">
        <v>1730</v>
      </c>
      <c r="Q328" s="1366">
        <v>1775</v>
      </c>
      <c r="R328" s="2071"/>
      <c r="S328" s="2066"/>
      <c r="T328" s="2066"/>
      <c r="U328" s="2068"/>
      <c r="V328" s="2069"/>
      <c r="W328" s="2066"/>
      <c r="X328" s="2066"/>
      <c r="Y328" s="2070"/>
      <c r="Z328" s="2070"/>
      <c r="AA328" s="2070"/>
      <c r="AB328" s="1491"/>
    </row>
    <row r="329" spans="1:28">
      <c r="A329" s="2498"/>
      <c r="B329" s="2493"/>
      <c r="C329" s="2494"/>
      <c r="D329" s="2494"/>
      <c r="E329" s="1480" t="s">
        <v>4364</v>
      </c>
      <c r="F329" s="1480">
        <v>6.0000000000000001E-3</v>
      </c>
      <c r="G329" s="2494"/>
      <c r="H329" s="1480">
        <v>1600</v>
      </c>
      <c r="I329" s="1480">
        <f>I326*4</f>
        <v>10</v>
      </c>
      <c r="J329" s="1480">
        <v>-50</v>
      </c>
      <c r="K329" s="1480">
        <v>70</v>
      </c>
      <c r="L329" s="1480" t="s">
        <v>4285</v>
      </c>
      <c r="M329" s="1481">
        <v>25</v>
      </c>
      <c r="N329" s="2494"/>
      <c r="O329" s="1480" t="s">
        <v>4287</v>
      </c>
      <c r="P329" s="1480">
        <v>2307</v>
      </c>
      <c r="Q329" s="1366">
        <v>2366</v>
      </c>
      <c r="R329" s="2071"/>
      <c r="S329" s="2066"/>
      <c r="T329" s="2066"/>
      <c r="U329" s="2068"/>
      <c r="V329" s="2069"/>
      <c r="W329" s="2066"/>
      <c r="X329" s="2066"/>
      <c r="Y329" s="2070"/>
      <c r="Z329" s="2070"/>
      <c r="AA329" s="2070"/>
      <c r="AB329" s="1491"/>
    </row>
    <row r="330" spans="1:28">
      <c r="A330" s="2498"/>
      <c r="B330" s="2493"/>
      <c r="C330" s="2494"/>
      <c r="D330" s="2494"/>
      <c r="E330" s="1480" t="s">
        <v>4365</v>
      </c>
      <c r="F330" s="1480">
        <v>7.0000000000000001E-3</v>
      </c>
      <c r="G330" s="2494"/>
      <c r="H330" s="1480">
        <v>1600</v>
      </c>
      <c r="I330" s="1480">
        <f>I326*5</f>
        <v>12.5</v>
      </c>
      <c r="J330" s="1480">
        <v>-50</v>
      </c>
      <c r="K330" s="1480">
        <v>70</v>
      </c>
      <c r="L330" s="1480" t="s">
        <v>4285</v>
      </c>
      <c r="M330" s="1481">
        <v>25</v>
      </c>
      <c r="N330" s="2494"/>
      <c r="O330" s="1480" t="s">
        <v>4287</v>
      </c>
      <c r="P330" s="1480">
        <v>2883</v>
      </c>
      <c r="Q330" s="1366">
        <v>2957</v>
      </c>
      <c r="R330" s="2071"/>
      <c r="S330" s="2066"/>
      <c r="T330" s="2066"/>
      <c r="U330" s="2068"/>
      <c r="V330" s="2069"/>
      <c r="W330" s="2066"/>
      <c r="X330" s="2066"/>
      <c r="Y330" s="2070"/>
      <c r="Z330" s="2070"/>
      <c r="AA330" s="2070"/>
      <c r="AB330" s="1491"/>
    </row>
    <row r="331" spans="1:28">
      <c r="A331" s="2498"/>
      <c r="B331" s="2493"/>
      <c r="C331" s="2494"/>
      <c r="D331" s="2494"/>
      <c r="E331" s="1480" t="s">
        <v>4366</v>
      </c>
      <c r="F331" s="1480">
        <v>8.9999999999999993E-3</v>
      </c>
      <c r="G331" s="2494"/>
      <c r="H331" s="1480">
        <v>1600</v>
      </c>
      <c r="I331" s="1480">
        <f>I326*6</f>
        <v>15</v>
      </c>
      <c r="J331" s="1480">
        <v>-50</v>
      </c>
      <c r="K331" s="1480">
        <v>70</v>
      </c>
      <c r="L331" s="1480" t="s">
        <v>4285</v>
      </c>
      <c r="M331" s="1481">
        <v>25</v>
      </c>
      <c r="N331" s="2494"/>
      <c r="O331" s="1480" t="s">
        <v>4287</v>
      </c>
      <c r="P331" s="1480">
        <v>3460</v>
      </c>
      <c r="Q331" s="1366">
        <v>3549</v>
      </c>
      <c r="R331" s="2071"/>
      <c r="S331" s="2066"/>
      <c r="T331" s="2066"/>
      <c r="U331" s="2068"/>
      <c r="V331" s="2069"/>
      <c r="W331" s="2066"/>
      <c r="X331" s="2066"/>
      <c r="Y331" s="2070"/>
      <c r="Z331" s="2070"/>
      <c r="AA331" s="2070"/>
      <c r="AB331" s="1491"/>
    </row>
    <row r="332" spans="1:28" ht="15" customHeight="1">
      <c r="A332" s="2499" t="s">
        <v>4361</v>
      </c>
      <c r="B332" s="2493"/>
      <c r="C332" s="2490" t="s">
        <v>4281</v>
      </c>
      <c r="D332" s="2490" t="s">
        <v>4367</v>
      </c>
      <c r="E332" s="1479" t="s">
        <v>4362</v>
      </c>
      <c r="F332" s="1480">
        <v>1E-3</v>
      </c>
      <c r="G332" s="2490" t="s">
        <v>4284</v>
      </c>
      <c r="H332" s="1480">
        <v>1600</v>
      </c>
      <c r="I332" s="1480">
        <v>2.5</v>
      </c>
      <c r="J332" s="1480">
        <v>-50</v>
      </c>
      <c r="K332" s="1480">
        <v>70</v>
      </c>
      <c r="L332" s="1479" t="s">
        <v>4285</v>
      </c>
      <c r="M332" s="1481">
        <v>25</v>
      </c>
      <c r="N332" s="2490" t="s">
        <v>4286</v>
      </c>
      <c r="O332" s="1480" t="s">
        <v>4287</v>
      </c>
      <c r="P332" s="1480">
        <v>600</v>
      </c>
      <c r="Q332" s="1366">
        <v>616</v>
      </c>
      <c r="R332" s="2071"/>
      <c r="S332" s="2066"/>
      <c r="T332" s="2066"/>
      <c r="U332" s="2068"/>
      <c r="V332" s="2069"/>
      <c r="W332" s="2066"/>
      <c r="X332" s="2066"/>
      <c r="Y332" s="2070"/>
      <c r="Z332" s="2070"/>
      <c r="AA332" s="2070"/>
      <c r="AB332" s="1491"/>
    </row>
    <row r="333" spans="1:28">
      <c r="A333" s="2499"/>
      <c r="B333" s="2493"/>
      <c r="C333" s="2490"/>
      <c r="D333" s="2490"/>
      <c r="E333" s="1479" t="s">
        <v>4171</v>
      </c>
      <c r="F333" s="1480">
        <v>3.0000000000000001E-3</v>
      </c>
      <c r="G333" s="2490"/>
      <c r="H333" s="1480">
        <v>1600</v>
      </c>
      <c r="I333" s="1480">
        <f>I332*2</f>
        <v>5</v>
      </c>
      <c r="J333" s="1480">
        <v>-50</v>
      </c>
      <c r="K333" s="1480">
        <v>70</v>
      </c>
      <c r="L333" s="1480" t="s">
        <v>4285</v>
      </c>
      <c r="M333" s="1481">
        <v>25</v>
      </c>
      <c r="N333" s="2490"/>
      <c r="O333" s="1480" t="s">
        <v>4287</v>
      </c>
      <c r="P333" s="1480">
        <v>1200</v>
      </c>
      <c r="Q333" s="1366">
        <v>1231</v>
      </c>
      <c r="R333" s="2071"/>
      <c r="S333" s="2066"/>
      <c r="T333" s="2066"/>
      <c r="U333" s="2068"/>
      <c r="V333" s="2069"/>
      <c r="W333" s="2066"/>
      <c r="X333" s="2066"/>
      <c r="Y333" s="2070"/>
      <c r="Z333" s="2070"/>
      <c r="AA333" s="2070"/>
      <c r="AB333" s="1491"/>
    </row>
    <row r="334" spans="1:28">
      <c r="A334" s="2499"/>
      <c r="B334" s="2493"/>
      <c r="C334" s="2490"/>
      <c r="D334" s="2490"/>
      <c r="E334" s="1480" t="s">
        <v>4363</v>
      </c>
      <c r="F334" s="1480">
        <v>4.0000000000000001E-3</v>
      </c>
      <c r="G334" s="2490"/>
      <c r="H334" s="1480">
        <v>1600</v>
      </c>
      <c r="I334" s="1480">
        <f>I332*3</f>
        <v>7.5</v>
      </c>
      <c r="J334" s="1480">
        <v>-50</v>
      </c>
      <c r="K334" s="1480">
        <v>70</v>
      </c>
      <c r="L334" s="1480" t="s">
        <v>4285</v>
      </c>
      <c r="M334" s="1481">
        <v>25</v>
      </c>
      <c r="N334" s="2490"/>
      <c r="O334" s="1480" t="s">
        <v>4287</v>
      </c>
      <c r="P334" s="1480">
        <v>1800</v>
      </c>
      <c r="Q334" s="1366">
        <v>1847</v>
      </c>
      <c r="R334" s="2071"/>
      <c r="S334" s="2066"/>
      <c r="T334" s="2066"/>
      <c r="U334" s="2068"/>
      <c r="V334" s="2069"/>
      <c r="W334" s="2066"/>
      <c r="X334" s="2066"/>
      <c r="Y334" s="2070"/>
      <c r="Z334" s="2070"/>
      <c r="AA334" s="2070"/>
      <c r="AB334" s="1491"/>
    </row>
    <row r="335" spans="1:28">
      <c r="A335" s="2499"/>
      <c r="B335" s="2493"/>
      <c r="C335" s="2490"/>
      <c r="D335" s="2490"/>
      <c r="E335" s="1480" t="s">
        <v>4364</v>
      </c>
      <c r="F335" s="1480">
        <v>6.0000000000000001E-3</v>
      </c>
      <c r="G335" s="2490"/>
      <c r="H335" s="1480">
        <v>1600</v>
      </c>
      <c r="I335" s="1480">
        <f>I332*4</f>
        <v>10</v>
      </c>
      <c r="J335" s="1480">
        <v>-50</v>
      </c>
      <c r="K335" s="1480">
        <v>70</v>
      </c>
      <c r="L335" s="1480" t="s">
        <v>4285</v>
      </c>
      <c r="M335" s="1481">
        <v>25</v>
      </c>
      <c r="N335" s="2490"/>
      <c r="O335" s="1480" t="s">
        <v>4287</v>
      </c>
      <c r="P335" s="1480">
        <v>2400</v>
      </c>
      <c r="Q335" s="1366">
        <v>2462</v>
      </c>
      <c r="R335" s="2071"/>
      <c r="S335" s="2066"/>
      <c r="T335" s="2066"/>
      <c r="U335" s="2068"/>
      <c r="V335" s="2069"/>
      <c r="W335" s="2066"/>
      <c r="X335" s="2066"/>
      <c r="Y335" s="2070"/>
      <c r="Z335" s="2070"/>
      <c r="AA335" s="2070"/>
      <c r="AB335" s="1491"/>
    </row>
    <row r="336" spans="1:28">
      <c r="A336" s="2499"/>
      <c r="B336" s="2493"/>
      <c r="C336" s="2490"/>
      <c r="D336" s="2490"/>
      <c r="E336" s="1480" t="s">
        <v>4365</v>
      </c>
      <c r="F336" s="1480">
        <v>7.0000000000000001E-3</v>
      </c>
      <c r="G336" s="2490"/>
      <c r="H336" s="1480">
        <v>1600</v>
      </c>
      <c r="I336" s="1480">
        <f>I332*5</f>
        <v>12.5</v>
      </c>
      <c r="J336" s="1480">
        <v>-50</v>
      </c>
      <c r="K336" s="1480">
        <v>70</v>
      </c>
      <c r="L336" s="1480" t="s">
        <v>4285</v>
      </c>
      <c r="M336" s="1481">
        <v>25</v>
      </c>
      <c r="N336" s="2490"/>
      <c r="O336" s="1480" t="s">
        <v>4287</v>
      </c>
      <c r="P336" s="1480">
        <v>3000</v>
      </c>
      <c r="Q336" s="1366">
        <v>3077</v>
      </c>
      <c r="R336" s="2071"/>
      <c r="S336" s="2066"/>
      <c r="T336" s="2066"/>
      <c r="U336" s="2068"/>
      <c r="V336" s="2069"/>
      <c r="W336" s="2066"/>
      <c r="X336" s="2066"/>
      <c r="Y336" s="2070"/>
      <c r="Z336" s="2070"/>
      <c r="AA336" s="2070"/>
      <c r="AB336" s="1491"/>
    </row>
    <row r="337" spans="1:28">
      <c r="A337" s="2499"/>
      <c r="B337" s="2493"/>
      <c r="C337" s="2490"/>
      <c r="D337" s="2490"/>
      <c r="E337" s="1480" t="s">
        <v>4366</v>
      </c>
      <c r="F337" s="1480">
        <v>8.9999999999999993E-3</v>
      </c>
      <c r="G337" s="2490"/>
      <c r="H337" s="1480">
        <v>1600</v>
      </c>
      <c r="I337" s="1480">
        <f>I332*6</f>
        <v>15</v>
      </c>
      <c r="J337" s="1480">
        <v>-50</v>
      </c>
      <c r="K337" s="1480">
        <v>70</v>
      </c>
      <c r="L337" s="1480" t="s">
        <v>4285</v>
      </c>
      <c r="M337" s="1481">
        <v>25</v>
      </c>
      <c r="N337" s="2490"/>
      <c r="O337" s="1480" t="s">
        <v>4287</v>
      </c>
      <c r="P337" s="1480">
        <v>3600</v>
      </c>
      <c r="Q337" s="1366">
        <v>3693</v>
      </c>
      <c r="R337" s="2071"/>
      <c r="S337" s="2066"/>
      <c r="T337" s="2066"/>
      <c r="U337" s="2068"/>
      <c r="V337" s="2069"/>
      <c r="W337" s="2066"/>
      <c r="X337" s="2066"/>
      <c r="Y337" s="2070"/>
      <c r="Z337" s="2070"/>
      <c r="AA337" s="2070"/>
      <c r="AB337" s="1491"/>
    </row>
    <row r="338" spans="1:28" ht="15" customHeight="1">
      <c r="A338" s="2499" t="s">
        <v>4361</v>
      </c>
      <c r="B338" s="2493"/>
      <c r="C338" s="2490" t="s">
        <v>4281</v>
      </c>
      <c r="D338" s="2495" t="s">
        <v>4368</v>
      </c>
      <c r="E338" s="1479" t="s">
        <v>4362</v>
      </c>
      <c r="F338" s="1480">
        <v>1E-3</v>
      </c>
      <c r="G338" s="2490" t="s">
        <v>4284</v>
      </c>
      <c r="H338" s="1480">
        <v>1600</v>
      </c>
      <c r="I338" s="1480">
        <v>2.5</v>
      </c>
      <c r="J338" s="1480">
        <v>-50</v>
      </c>
      <c r="K338" s="1480">
        <v>70</v>
      </c>
      <c r="L338" s="1479" t="s">
        <v>4285</v>
      </c>
      <c r="M338" s="1481">
        <v>25</v>
      </c>
      <c r="N338" s="2490" t="s">
        <v>4286</v>
      </c>
      <c r="O338" s="1480" t="s">
        <v>4287</v>
      </c>
      <c r="P338" s="1365">
        <v>624</v>
      </c>
      <c r="Q338" s="1366">
        <v>640</v>
      </c>
      <c r="R338" s="2071"/>
      <c r="S338" s="2066"/>
      <c r="T338" s="2066"/>
      <c r="U338" s="2068"/>
      <c r="V338" s="2069"/>
      <c r="W338" s="2066"/>
      <c r="X338" s="2066"/>
      <c r="Y338" s="2070"/>
      <c r="Z338" s="2070"/>
      <c r="AA338" s="2070"/>
      <c r="AB338" s="1491"/>
    </row>
    <row r="339" spans="1:28">
      <c r="A339" s="2499"/>
      <c r="B339" s="2493"/>
      <c r="C339" s="2490"/>
      <c r="D339" s="2490"/>
      <c r="E339" s="1479" t="s">
        <v>4171</v>
      </c>
      <c r="F339" s="1480">
        <v>3.0000000000000001E-3</v>
      </c>
      <c r="G339" s="2490"/>
      <c r="H339" s="1480">
        <v>1600</v>
      </c>
      <c r="I339" s="1480">
        <f>I338*2</f>
        <v>5</v>
      </c>
      <c r="J339" s="1480">
        <v>-50</v>
      </c>
      <c r="K339" s="1480">
        <v>70</v>
      </c>
      <c r="L339" s="1480" t="s">
        <v>4285</v>
      </c>
      <c r="M339" s="1481">
        <v>25</v>
      </c>
      <c r="N339" s="2490"/>
      <c r="O339" s="1480" t="s">
        <v>4287</v>
      </c>
      <c r="P339" s="1365">
        <v>1247</v>
      </c>
      <c r="Q339" s="1366">
        <v>1279</v>
      </c>
      <c r="R339" s="2071"/>
      <c r="S339" s="2066"/>
      <c r="T339" s="2066"/>
      <c r="U339" s="2068"/>
      <c r="V339" s="2069"/>
      <c r="W339" s="2066"/>
      <c r="X339" s="2066"/>
      <c r="Y339" s="2070"/>
      <c r="Z339" s="2070"/>
      <c r="AA339" s="2070"/>
      <c r="AB339" s="1491"/>
    </row>
    <row r="340" spans="1:28">
      <c r="A340" s="2499"/>
      <c r="B340" s="2493"/>
      <c r="C340" s="2490"/>
      <c r="D340" s="2490"/>
      <c r="E340" s="1480" t="s">
        <v>4363</v>
      </c>
      <c r="F340" s="1480">
        <v>4.0000000000000001E-3</v>
      </c>
      <c r="G340" s="2490"/>
      <c r="H340" s="1480">
        <v>1600</v>
      </c>
      <c r="I340" s="1480">
        <f>I338*3</f>
        <v>7.5</v>
      </c>
      <c r="J340" s="1480">
        <v>-50</v>
      </c>
      <c r="K340" s="1480">
        <v>70</v>
      </c>
      <c r="L340" s="1480" t="s">
        <v>4285</v>
      </c>
      <c r="M340" s="1481">
        <v>25</v>
      </c>
      <c r="N340" s="2490"/>
      <c r="O340" s="1480" t="s">
        <v>4287</v>
      </c>
      <c r="P340" s="1365">
        <v>1871</v>
      </c>
      <c r="Q340" s="1366">
        <v>1919</v>
      </c>
      <c r="R340" s="2071"/>
      <c r="S340" s="2066"/>
      <c r="T340" s="2066"/>
      <c r="U340" s="2068"/>
      <c r="V340" s="2069"/>
      <c r="W340" s="2066"/>
      <c r="X340" s="2066"/>
      <c r="Y340" s="2070"/>
      <c r="Z340" s="2070"/>
      <c r="AA340" s="2070"/>
      <c r="AB340" s="1491"/>
    </row>
    <row r="341" spans="1:28">
      <c r="A341" s="2499"/>
      <c r="B341" s="2493"/>
      <c r="C341" s="2490"/>
      <c r="D341" s="2490"/>
      <c r="E341" s="1480" t="s">
        <v>4364</v>
      </c>
      <c r="F341" s="1480">
        <v>6.0000000000000001E-3</v>
      </c>
      <c r="G341" s="2490"/>
      <c r="H341" s="1480">
        <v>1600</v>
      </c>
      <c r="I341" s="1480">
        <f>I338*4</f>
        <v>10</v>
      </c>
      <c r="J341" s="1480">
        <v>-50</v>
      </c>
      <c r="K341" s="1480">
        <v>70</v>
      </c>
      <c r="L341" s="1480" t="s">
        <v>4285</v>
      </c>
      <c r="M341" s="1481">
        <v>25</v>
      </c>
      <c r="N341" s="2490"/>
      <c r="O341" s="1480" t="s">
        <v>4287</v>
      </c>
      <c r="P341" s="1365">
        <v>2494</v>
      </c>
      <c r="Q341" s="1366">
        <v>2558</v>
      </c>
      <c r="R341" s="2071"/>
      <c r="S341" s="2066"/>
      <c r="T341" s="2066"/>
      <c r="U341" s="2068"/>
      <c r="V341" s="2069"/>
      <c r="W341" s="2066"/>
      <c r="X341" s="2066"/>
      <c r="Y341" s="2070"/>
      <c r="Z341" s="2070"/>
      <c r="AA341" s="2070"/>
      <c r="AB341" s="1491"/>
    </row>
    <row r="342" spans="1:28">
      <c r="A342" s="2499"/>
      <c r="B342" s="2493"/>
      <c r="C342" s="2490"/>
      <c r="D342" s="2490"/>
      <c r="E342" s="1480" t="s">
        <v>4365</v>
      </c>
      <c r="F342" s="1480">
        <v>7.0000000000000001E-3</v>
      </c>
      <c r="G342" s="2490"/>
      <c r="H342" s="1480">
        <v>1600</v>
      </c>
      <c r="I342" s="1480">
        <f>I338*5</f>
        <v>12.5</v>
      </c>
      <c r="J342" s="1480">
        <v>-50</v>
      </c>
      <c r="K342" s="1480">
        <v>70</v>
      </c>
      <c r="L342" s="1480" t="s">
        <v>4285</v>
      </c>
      <c r="M342" s="1481">
        <v>25</v>
      </c>
      <c r="N342" s="2490"/>
      <c r="O342" s="1480" t="s">
        <v>4287</v>
      </c>
      <c r="P342" s="1365">
        <v>3117</v>
      </c>
      <c r="Q342" s="1366">
        <v>3197</v>
      </c>
      <c r="R342" s="2071"/>
      <c r="S342" s="2066"/>
      <c r="T342" s="2066"/>
      <c r="U342" s="2068"/>
      <c r="V342" s="2069"/>
      <c r="W342" s="2066"/>
      <c r="X342" s="2066"/>
      <c r="Y342" s="2070"/>
      <c r="Z342" s="2070"/>
      <c r="AA342" s="2070"/>
      <c r="AB342" s="1491"/>
    </row>
    <row r="343" spans="1:28">
      <c r="A343" s="2499"/>
      <c r="B343" s="2493"/>
      <c r="C343" s="2490"/>
      <c r="D343" s="2495"/>
      <c r="E343" s="1482" t="s">
        <v>4366</v>
      </c>
      <c r="F343" s="1487">
        <v>8.9999999999999993E-3</v>
      </c>
      <c r="G343" s="2490"/>
      <c r="H343" s="1482">
        <v>1600</v>
      </c>
      <c r="I343" s="1480">
        <f>I338*6</f>
        <v>15</v>
      </c>
      <c r="J343" s="1483">
        <v>-50</v>
      </c>
      <c r="K343" s="1483">
        <v>70</v>
      </c>
      <c r="L343" s="1482" t="s">
        <v>4285</v>
      </c>
      <c r="M343" s="1484">
        <v>25</v>
      </c>
      <c r="N343" s="2490"/>
      <c r="O343" s="1482" t="s">
        <v>4287</v>
      </c>
      <c r="P343" s="1485">
        <v>3741</v>
      </c>
      <c r="Q343" s="1486">
        <v>3837</v>
      </c>
      <c r="R343" s="2071"/>
      <c r="S343" s="2066"/>
      <c r="T343" s="2066"/>
      <c r="U343" s="2068"/>
      <c r="V343" s="2069"/>
      <c r="W343" s="2066"/>
      <c r="X343" s="2066"/>
      <c r="Y343" s="2070"/>
      <c r="Z343" s="2070"/>
      <c r="AA343" s="2070"/>
      <c r="AB343" s="1491"/>
    </row>
    <row r="344" spans="1:28" ht="15" customHeight="1">
      <c r="A344" s="2498" t="s">
        <v>4361</v>
      </c>
      <c r="B344" s="2493"/>
      <c r="C344" s="2494" t="s">
        <v>4293</v>
      </c>
      <c r="D344" s="2494" t="s">
        <v>4353</v>
      </c>
      <c r="E344" s="1475" t="s">
        <v>4362</v>
      </c>
      <c r="F344" s="1475">
        <v>1E-3</v>
      </c>
      <c r="G344" s="2492" t="s">
        <v>4284</v>
      </c>
      <c r="H344" s="1476">
        <v>1600</v>
      </c>
      <c r="I344" s="1475">
        <v>2.5</v>
      </c>
      <c r="J344" s="1476">
        <v>-50</v>
      </c>
      <c r="K344" s="1476">
        <v>70</v>
      </c>
      <c r="L344" s="1476" t="s">
        <v>4285</v>
      </c>
      <c r="M344" s="1477">
        <v>25</v>
      </c>
      <c r="N344" s="2494" t="s">
        <v>4286</v>
      </c>
      <c r="O344" s="1476" t="s">
        <v>4287</v>
      </c>
      <c r="P344" s="1475">
        <v>660</v>
      </c>
      <c r="Q344" s="1478">
        <v>677</v>
      </c>
      <c r="R344" s="2071"/>
      <c r="S344" s="2066"/>
      <c r="T344" s="2066"/>
      <c r="U344" s="2068"/>
      <c r="V344" s="2069"/>
      <c r="W344" s="2066"/>
      <c r="X344" s="2066"/>
      <c r="Y344" s="2070"/>
      <c r="Z344" s="2070"/>
      <c r="AA344" s="2070"/>
      <c r="AB344" s="1491"/>
    </row>
    <row r="345" spans="1:28">
      <c r="A345" s="2498"/>
      <c r="B345" s="2493"/>
      <c r="C345" s="2494"/>
      <c r="D345" s="2494"/>
      <c r="E345" s="1479" t="s">
        <v>4171</v>
      </c>
      <c r="F345" s="1480">
        <v>3.0000000000000001E-3</v>
      </c>
      <c r="G345" s="2492"/>
      <c r="H345" s="1480">
        <v>1600</v>
      </c>
      <c r="I345" s="1480">
        <f>I344*2</f>
        <v>5</v>
      </c>
      <c r="J345" s="1480">
        <v>-50</v>
      </c>
      <c r="K345" s="1480">
        <v>70</v>
      </c>
      <c r="L345" s="1480" t="s">
        <v>4285</v>
      </c>
      <c r="M345" s="1481">
        <v>25</v>
      </c>
      <c r="N345" s="2494"/>
      <c r="O345" s="1480" t="s">
        <v>4287</v>
      </c>
      <c r="P345" s="1480">
        <v>1320</v>
      </c>
      <c r="Q345" s="1366">
        <v>1354</v>
      </c>
      <c r="R345" s="2071"/>
      <c r="S345" s="2066"/>
      <c r="T345" s="2066"/>
      <c r="U345" s="2068"/>
      <c r="V345" s="2069"/>
      <c r="W345" s="2066"/>
      <c r="X345" s="2066"/>
      <c r="Y345" s="2070"/>
      <c r="Z345" s="2070"/>
      <c r="AA345" s="2070"/>
      <c r="AB345" s="1491"/>
    </row>
    <row r="346" spans="1:28">
      <c r="A346" s="2498"/>
      <c r="B346" s="2493"/>
      <c r="C346" s="2494"/>
      <c r="D346" s="2494"/>
      <c r="E346" s="1480" t="s">
        <v>4363</v>
      </c>
      <c r="F346" s="1480">
        <v>4.0000000000000001E-3</v>
      </c>
      <c r="G346" s="2492"/>
      <c r="H346" s="1480">
        <v>1600</v>
      </c>
      <c r="I346" s="1480">
        <f>I344*3</f>
        <v>7.5</v>
      </c>
      <c r="J346" s="1480">
        <v>-50</v>
      </c>
      <c r="K346" s="1480">
        <v>70</v>
      </c>
      <c r="L346" s="1480" t="s">
        <v>4285</v>
      </c>
      <c r="M346" s="1481">
        <v>25</v>
      </c>
      <c r="N346" s="2494"/>
      <c r="O346" s="1480" t="s">
        <v>4287</v>
      </c>
      <c r="P346" s="1480">
        <v>1980</v>
      </c>
      <c r="Q346" s="1366">
        <v>2031</v>
      </c>
      <c r="R346" s="2071"/>
      <c r="S346" s="2066"/>
      <c r="T346" s="2066"/>
      <c r="U346" s="2068"/>
      <c r="V346" s="2069"/>
      <c r="W346" s="2066"/>
      <c r="X346" s="2066"/>
      <c r="Y346" s="2070"/>
      <c r="Z346" s="2070"/>
      <c r="AA346" s="2070"/>
      <c r="AB346" s="1491"/>
    </row>
    <row r="347" spans="1:28">
      <c r="A347" s="2498"/>
      <c r="B347" s="2493"/>
      <c r="C347" s="2494"/>
      <c r="D347" s="2494"/>
      <c r="E347" s="1480" t="s">
        <v>4364</v>
      </c>
      <c r="F347" s="1480">
        <v>6.0000000000000001E-3</v>
      </c>
      <c r="G347" s="2492"/>
      <c r="H347" s="1480">
        <v>1600</v>
      </c>
      <c r="I347" s="1480">
        <f>I344*4</f>
        <v>10</v>
      </c>
      <c r="J347" s="1480">
        <v>-50</v>
      </c>
      <c r="K347" s="1480">
        <v>70</v>
      </c>
      <c r="L347" s="1480" t="s">
        <v>4285</v>
      </c>
      <c r="M347" s="1481">
        <v>25</v>
      </c>
      <c r="N347" s="2494"/>
      <c r="O347" s="1480" t="s">
        <v>4287</v>
      </c>
      <c r="P347" s="1480">
        <v>2640</v>
      </c>
      <c r="Q347" s="1366">
        <v>2708</v>
      </c>
      <c r="R347" s="2071"/>
      <c r="S347" s="2066"/>
      <c r="T347" s="2066"/>
      <c r="U347" s="2068"/>
      <c r="V347" s="2069"/>
      <c r="W347" s="2066"/>
      <c r="X347" s="2066"/>
      <c r="Y347" s="2070"/>
      <c r="Z347" s="2070"/>
      <c r="AA347" s="2070"/>
      <c r="AB347" s="1491"/>
    </row>
    <row r="348" spans="1:28">
      <c r="A348" s="2498"/>
      <c r="B348" s="2493"/>
      <c r="C348" s="2494"/>
      <c r="D348" s="2494"/>
      <c r="E348" s="1480" t="s">
        <v>4365</v>
      </c>
      <c r="F348" s="1480">
        <v>7.0000000000000001E-3</v>
      </c>
      <c r="G348" s="2492"/>
      <c r="H348" s="1480">
        <v>1600</v>
      </c>
      <c r="I348" s="1480">
        <f>I344*5</f>
        <v>12.5</v>
      </c>
      <c r="J348" s="1480">
        <v>-50</v>
      </c>
      <c r="K348" s="1480">
        <v>70</v>
      </c>
      <c r="L348" s="1480" t="s">
        <v>4285</v>
      </c>
      <c r="M348" s="1481">
        <v>25</v>
      </c>
      <c r="N348" s="2494"/>
      <c r="O348" s="1480" t="s">
        <v>4287</v>
      </c>
      <c r="P348" s="1480">
        <v>3300</v>
      </c>
      <c r="Q348" s="1366">
        <v>3384</v>
      </c>
      <c r="R348" s="2071"/>
      <c r="S348" s="2066"/>
      <c r="T348" s="2066"/>
      <c r="U348" s="2068"/>
      <c r="V348" s="2069"/>
      <c r="W348" s="2066"/>
      <c r="X348" s="2066"/>
      <c r="Y348" s="2070"/>
      <c r="Z348" s="2070"/>
      <c r="AA348" s="2070"/>
      <c r="AB348" s="1491"/>
    </row>
    <row r="349" spans="1:28">
      <c r="A349" s="2498"/>
      <c r="B349" s="2493"/>
      <c r="C349" s="2494"/>
      <c r="D349" s="2494"/>
      <c r="E349" s="1480" t="s">
        <v>4366</v>
      </c>
      <c r="F349" s="1480">
        <v>8.9999999999999993E-3</v>
      </c>
      <c r="G349" s="2492"/>
      <c r="H349" s="1480">
        <v>1600</v>
      </c>
      <c r="I349" s="1480">
        <f>I344*6</f>
        <v>15</v>
      </c>
      <c r="J349" s="1480">
        <v>-50</v>
      </c>
      <c r="K349" s="1480">
        <v>70</v>
      </c>
      <c r="L349" s="1480" t="s">
        <v>4285</v>
      </c>
      <c r="M349" s="1481">
        <v>25</v>
      </c>
      <c r="N349" s="2494"/>
      <c r="O349" s="1480" t="s">
        <v>4287</v>
      </c>
      <c r="P349" s="1480">
        <v>3960</v>
      </c>
      <c r="Q349" s="1366">
        <v>4061</v>
      </c>
      <c r="R349" s="2071"/>
      <c r="S349" s="2066"/>
      <c r="T349" s="2066"/>
      <c r="U349" s="2068"/>
      <c r="V349" s="2069"/>
      <c r="W349" s="2066"/>
      <c r="X349" s="2066"/>
      <c r="Y349" s="2070"/>
      <c r="Z349" s="2070"/>
      <c r="AA349" s="2070"/>
      <c r="AB349" s="1491"/>
    </row>
    <row r="350" spans="1:28" ht="15" customHeight="1">
      <c r="A350" s="2499" t="s">
        <v>4361</v>
      </c>
      <c r="B350" s="2493"/>
      <c r="C350" s="2490" t="s">
        <v>4293</v>
      </c>
      <c r="D350" s="2490" t="s">
        <v>4367</v>
      </c>
      <c r="E350" s="1479" t="s">
        <v>4362</v>
      </c>
      <c r="F350" s="1480">
        <v>1E-3</v>
      </c>
      <c r="G350" s="2488" t="s">
        <v>4284</v>
      </c>
      <c r="H350" s="1480">
        <v>1600</v>
      </c>
      <c r="I350" s="1480">
        <v>2.5</v>
      </c>
      <c r="J350" s="1480">
        <v>-50</v>
      </c>
      <c r="K350" s="1480">
        <v>70</v>
      </c>
      <c r="L350" s="1480" t="s">
        <v>4285</v>
      </c>
      <c r="M350" s="1481">
        <v>25</v>
      </c>
      <c r="N350" s="2490" t="s">
        <v>4286</v>
      </c>
      <c r="O350" s="1480" t="s">
        <v>4287</v>
      </c>
      <c r="P350" s="1480">
        <v>684</v>
      </c>
      <c r="Q350" s="1366">
        <v>701</v>
      </c>
      <c r="R350" s="2071"/>
      <c r="S350" s="2066"/>
      <c r="T350" s="2066"/>
      <c r="U350" s="2068"/>
      <c r="V350" s="2069"/>
      <c r="W350" s="2066"/>
      <c r="X350" s="2066"/>
      <c r="Y350" s="2070"/>
      <c r="Z350" s="2070"/>
      <c r="AA350" s="2070"/>
      <c r="AB350" s="1491"/>
    </row>
    <row r="351" spans="1:28">
      <c r="A351" s="2499"/>
      <c r="B351" s="2493"/>
      <c r="C351" s="2490"/>
      <c r="D351" s="2490"/>
      <c r="E351" s="1479" t="s">
        <v>4171</v>
      </c>
      <c r="F351" s="1480">
        <v>3.0000000000000001E-3</v>
      </c>
      <c r="G351" s="2488"/>
      <c r="H351" s="1480">
        <v>1600</v>
      </c>
      <c r="I351" s="1480">
        <f>I350*2</f>
        <v>5</v>
      </c>
      <c r="J351" s="1480">
        <v>-50</v>
      </c>
      <c r="K351" s="1480">
        <v>70</v>
      </c>
      <c r="L351" s="1480" t="s">
        <v>4285</v>
      </c>
      <c r="M351" s="1481">
        <v>25</v>
      </c>
      <c r="N351" s="2490"/>
      <c r="O351" s="1480" t="s">
        <v>4287</v>
      </c>
      <c r="P351" s="1480">
        <v>1367</v>
      </c>
      <c r="Q351" s="1366">
        <v>1402</v>
      </c>
      <c r="R351" s="2071"/>
      <c r="S351" s="2066"/>
      <c r="T351" s="2066"/>
      <c r="U351" s="2068"/>
      <c r="V351" s="2069"/>
      <c r="W351" s="2066"/>
      <c r="X351" s="2066"/>
      <c r="Y351" s="2070"/>
      <c r="Z351" s="2070"/>
      <c r="AA351" s="2070"/>
      <c r="AB351" s="1491"/>
    </row>
    <row r="352" spans="1:28">
      <c r="A352" s="2499"/>
      <c r="B352" s="2493"/>
      <c r="C352" s="2490"/>
      <c r="D352" s="2490"/>
      <c r="E352" s="1480" t="s">
        <v>4363</v>
      </c>
      <c r="F352" s="1480">
        <v>4.0000000000000001E-3</v>
      </c>
      <c r="G352" s="2488"/>
      <c r="H352" s="1480">
        <v>1600</v>
      </c>
      <c r="I352" s="1480">
        <f>I350*3</f>
        <v>7.5</v>
      </c>
      <c r="J352" s="1480">
        <v>-50</v>
      </c>
      <c r="K352" s="1480">
        <v>70</v>
      </c>
      <c r="L352" s="1480" t="s">
        <v>4285</v>
      </c>
      <c r="M352" s="1481">
        <v>25</v>
      </c>
      <c r="N352" s="2490"/>
      <c r="O352" s="1480" t="s">
        <v>4287</v>
      </c>
      <c r="P352" s="1480">
        <v>2050</v>
      </c>
      <c r="Q352" s="1366">
        <v>2103</v>
      </c>
      <c r="R352" s="2071"/>
      <c r="S352" s="2066"/>
      <c r="T352" s="2066"/>
      <c r="U352" s="2068"/>
      <c r="V352" s="2069"/>
      <c r="W352" s="2066"/>
      <c r="X352" s="2066"/>
      <c r="Y352" s="2070"/>
      <c r="Z352" s="2070"/>
      <c r="AA352" s="2070"/>
      <c r="AB352" s="1491"/>
    </row>
    <row r="353" spans="1:28">
      <c r="A353" s="2499"/>
      <c r="B353" s="2493"/>
      <c r="C353" s="2490"/>
      <c r="D353" s="2490"/>
      <c r="E353" s="1480" t="s">
        <v>4364</v>
      </c>
      <c r="F353" s="1480">
        <v>6.0000000000000001E-3</v>
      </c>
      <c r="G353" s="2488"/>
      <c r="H353" s="1480">
        <v>1600</v>
      </c>
      <c r="I353" s="1480">
        <f>I350*4</f>
        <v>10</v>
      </c>
      <c r="J353" s="1480">
        <v>-50</v>
      </c>
      <c r="K353" s="1480">
        <v>70</v>
      </c>
      <c r="L353" s="1480" t="s">
        <v>4285</v>
      </c>
      <c r="M353" s="1481">
        <v>25</v>
      </c>
      <c r="N353" s="2490"/>
      <c r="O353" s="1480" t="s">
        <v>4287</v>
      </c>
      <c r="P353" s="1480">
        <v>2734</v>
      </c>
      <c r="Q353" s="1366">
        <v>2804</v>
      </c>
      <c r="R353" s="2071"/>
      <c r="S353" s="2066"/>
      <c r="T353" s="2066"/>
      <c r="U353" s="2068"/>
      <c r="V353" s="2069"/>
      <c r="W353" s="2066"/>
      <c r="X353" s="2066"/>
      <c r="Y353" s="2070"/>
      <c r="Z353" s="2070"/>
      <c r="AA353" s="2070"/>
      <c r="AB353" s="1491"/>
    </row>
    <row r="354" spans="1:28">
      <c r="A354" s="2499"/>
      <c r="B354" s="2493"/>
      <c r="C354" s="2490"/>
      <c r="D354" s="2490"/>
      <c r="E354" s="1480" t="s">
        <v>4365</v>
      </c>
      <c r="F354" s="1480">
        <v>7.0000000000000001E-3</v>
      </c>
      <c r="G354" s="2488"/>
      <c r="H354" s="1480">
        <v>1600</v>
      </c>
      <c r="I354" s="1480">
        <f>I350*5</f>
        <v>12.5</v>
      </c>
      <c r="J354" s="1480">
        <v>-50</v>
      </c>
      <c r="K354" s="1480">
        <v>70</v>
      </c>
      <c r="L354" s="1480" t="s">
        <v>4285</v>
      </c>
      <c r="M354" s="1481">
        <v>25</v>
      </c>
      <c r="N354" s="2490"/>
      <c r="O354" s="1480" t="s">
        <v>4287</v>
      </c>
      <c r="P354" s="1480">
        <v>3417</v>
      </c>
      <c r="Q354" s="1366">
        <v>3504</v>
      </c>
      <c r="R354" s="2071"/>
      <c r="S354" s="2066"/>
      <c r="T354" s="2066"/>
      <c r="U354" s="2068"/>
      <c r="V354" s="2069"/>
      <c r="W354" s="2066"/>
      <c r="X354" s="2066"/>
      <c r="Y354" s="2070"/>
      <c r="Z354" s="2070"/>
      <c r="AA354" s="2070"/>
      <c r="AB354" s="1491"/>
    </row>
    <row r="355" spans="1:28">
      <c r="A355" s="2499"/>
      <c r="B355" s="2493"/>
      <c r="C355" s="2490"/>
      <c r="D355" s="2490"/>
      <c r="E355" s="1480" t="s">
        <v>4366</v>
      </c>
      <c r="F355" s="1480">
        <v>8.9999999999999993E-3</v>
      </c>
      <c r="G355" s="2488"/>
      <c r="H355" s="1480">
        <v>1600</v>
      </c>
      <c r="I355" s="1480">
        <f>I350*6</f>
        <v>15</v>
      </c>
      <c r="J355" s="1480">
        <v>-50</v>
      </c>
      <c r="K355" s="1480">
        <v>70</v>
      </c>
      <c r="L355" s="1480" t="s">
        <v>4285</v>
      </c>
      <c r="M355" s="1481">
        <v>25</v>
      </c>
      <c r="N355" s="2490"/>
      <c r="O355" s="1480" t="s">
        <v>4287</v>
      </c>
      <c r="P355" s="1480">
        <v>4100</v>
      </c>
      <c r="Q355" s="1366">
        <v>4205</v>
      </c>
      <c r="R355" s="2071"/>
      <c r="S355" s="2066"/>
      <c r="T355" s="2066"/>
      <c r="U355" s="2068"/>
      <c r="V355" s="2069"/>
      <c r="W355" s="2066"/>
      <c r="X355" s="2066"/>
      <c r="Y355" s="2070"/>
      <c r="Z355" s="2070"/>
      <c r="AA355" s="2070"/>
      <c r="AB355" s="1491"/>
    </row>
    <row r="356" spans="1:28" ht="15" customHeight="1">
      <c r="A356" s="2499" t="s">
        <v>4361</v>
      </c>
      <c r="B356" s="2493"/>
      <c r="C356" s="2495" t="s">
        <v>4293</v>
      </c>
      <c r="D356" s="2495" t="s">
        <v>4368</v>
      </c>
      <c r="E356" s="1479" t="s">
        <v>4362</v>
      </c>
      <c r="F356" s="1480">
        <v>1E-3</v>
      </c>
      <c r="G356" s="2496" t="s">
        <v>4284</v>
      </c>
      <c r="H356" s="1480">
        <v>1600</v>
      </c>
      <c r="I356" s="1480">
        <v>2.5</v>
      </c>
      <c r="J356" s="1480">
        <v>-50</v>
      </c>
      <c r="K356" s="1480">
        <v>70</v>
      </c>
      <c r="L356" s="1480" t="s">
        <v>4285</v>
      </c>
      <c r="M356" s="1481">
        <v>25</v>
      </c>
      <c r="N356" s="2495" t="s">
        <v>4286</v>
      </c>
      <c r="O356" s="1480" t="s">
        <v>4287</v>
      </c>
      <c r="P356" s="1480">
        <v>707</v>
      </c>
      <c r="Q356" s="1366">
        <v>725</v>
      </c>
      <c r="R356" s="2071"/>
      <c r="S356" s="2066"/>
      <c r="T356" s="2066"/>
      <c r="U356" s="2068"/>
      <c r="V356" s="2069"/>
      <c r="W356" s="2066"/>
      <c r="X356" s="2066"/>
      <c r="Y356" s="2070"/>
      <c r="Z356" s="2070"/>
      <c r="AA356" s="2070"/>
      <c r="AB356" s="1491"/>
    </row>
    <row r="357" spans="1:28">
      <c r="A357" s="2499"/>
      <c r="B357" s="2493"/>
      <c r="C357" s="2495"/>
      <c r="D357" s="2495"/>
      <c r="E357" s="1479" t="s">
        <v>4171</v>
      </c>
      <c r="F357" s="1480">
        <v>3.0000000000000001E-3</v>
      </c>
      <c r="G357" s="2496"/>
      <c r="H357" s="1480">
        <v>1600</v>
      </c>
      <c r="I357" s="1480">
        <f>I356*2</f>
        <v>5</v>
      </c>
      <c r="J357" s="1480">
        <v>-50</v>
      </c>
      <c r="K357" s="1480">
        <v>70</v>
      </c>
      <c r="L357" s="1480" t="s">
        <v>4285</v>
      </c>
      <c r="M357" s="1481">
        <v>25</v>
      </c>
      <c r="N357" s="2495"/>
      <c r="O357" s="1480" t="s">
        <v>4287</v>
      </c>
      <c r="P357" s="1480">
        <v>1414</v>
      </c>
      <c r="Q357" s="1366">
        <v>1450</v>
      </c>
      <c r="R357" s="2071"/>
      <c r="S357" s="2066"/>
      <c r="T357" s="2066"/>
      <c r="U357" s="2068"/>
      <c r="V357" s="2069"/>
      <c r="W357" s="2066"/>
      <c r="X357" s="2066"/>
      <c r="Y357" s="2070"/>
      <c r="Z357" s="2070"/>
      <c r="AA357" s="2070"/>
      <c r="AB357" s="1491"/>
    </row>
    <row r="358" spans="1:28">
      <c r="A358" s="2499"/>
      <c r="B358" s="2493"/>
      <c r="C358" s="2495"/>
      <c r="D358" s="2495"/>
      <c r="E358" s="1480" t="s">
        <v>4363</v>
      </c>
      <c r="F358" s="1480">
        <v>4.0000000000000001E-3</v>
      </c>
      <c r="G358" s="2496"/>
      <c r="H358" s="1480">
        <v>1600</v>
      </c>
      <c r="I358" s="1480">
        <f>I356*3</f>
        <v>7.5</v>
      </c>
      <c r="J358" s="1480">
        <v>-50</v>
      </c>
      <c r="K358" s="1480">
        <v>70</v>
      </c>
      <c r="L358" s="1480" t="s">
        <v>4285</v>
      </c>
      <c r="M358" s="1481">
        <v>25</v>
      </c>
      <c r="N358" s="2495"/>
      <c r="O358" s="1480" t="s">
        <v>4287</v>
      </c>
      <c r="P358" s="1480">
        <v>2121</v>
      </c>
      <c r="Q358" s="1366">
        <v>2175</v>
      </c>
      <c r="R358" s="2071"/>
      <c r="S358" s="2066"/>
      <c r="T358" s="2066"/>
      <c r="U358" s="2068"/>
      <c r="V358" s="2069"/>
      <c r="W358" s="2066"/>
      <c r="X358" s="2066"/>
      <c r="Y358" s="2070"/>
      <c r="Z358" s="2070"/>
      <c r="AA358" s="2070"/>
      <c r="AB358" s="1491"/>
    </row>
    <row r="359" spans="1:28">
      <c r="A359" s="2499"/>
      <c r="B359" s="2493"/>
      <c r="C359" s="2495"/>
      <c r="D359" s="2495"/>
      <c r="E359" s="1480" t="s">
        <v>4364</v>
      </c>
      <c r="F359" s="1480">
        <v>6.0000000000000001E-3</v>
      </c>
      <c r="G359" s="2496"/>
      <c r="H359" s="1480">
        <v>1600</v>
      </c>
      <c r="I359" s="1480">
        <f>I356*4</f>
        <v>10</v>
      </c>
      <c r="J359" s="1480">
        <v>-50</v>
      </c>
      <c r="K359" s="1480">
        <v>70</v>
      </c>
      <c r="L359" s="1480" t="s">
        <v>4285</v>
      </c>
      <c r="M359" s="1481">
        <v>25</v>
      </c>
      <c r="N359" s="2495"/>
      <c r="O359" s="1480" t="s">
        <v>4287</v>
      </c>
      <c r="P359" s="1480">
        <v>2827</v>
      </c>
      <c r="Q359" s="1366">
        <v>2900</v>
      </c>
      <c r="R359" s="2071"/>
      <c r="S359" s="2066"/>
      <c r="T359" s="2066"/>
      <c r="U359" s="2068"/>
      <c r="V359" s="2069"/>
      <c r="W359" s="2066"/>
      <c r="X359" s="2066"/>
      <c r="Y359" s="2070"/>
      <c r="Z359" s="2070"/>
      <c r="AA359" s="2070"/>
      <c r="AB359" s="1491"/>
    </row>
    <row r="360" spans="1:28">
      <c r="A360" s="2499"/>
      <c r="B360" s="2493"/>
      <c r="C360" s="2495"/>
      <c r="D360" s="2495"/>
      <c r="E360" s="1480" t="s">
        <v>4365</v>
      </c>
      <c r="F360" s="1480">
        <v>7.0000000000000001E-3</v>
      </c>
      <c r="G360" s="2496"/>
      <c r="H360" s="1480">
        <v>1600</v>
      </c>
      <c r="I360" s="1480">
        <f>I356*5</f>
        <v>12.5</v>
      </c>
      <c r="J360" s="1480">
        <v>-50</v>
      </c>
      <c r="K360" s="1480">
        <v>70</v>
      </c>
      <c r="L360" s="1480" t="s">
        <v>4285</v>
      </c>
      <c r="M360" s="1481">
        <v>25</v>
      </c>
      <c r="N360" s="2495"/>
      <c r="O360" s="1480" t="s">
        <v>4287</v>
      </c>
      <c r="P360" s="1480">
        <v>3534</v>
      </c>
      <c r="Q360" s="1366">
        <v>3624</v>
      </c>
      <c r="R360" s="2071"/>
      <c r="S360" s="2066"/>
      <c r="T360" s="2066"/>
      <c r="U360" s="2068"/>
      <c r="V360" s="2069"/>
      <c r="W360" s="2066"/>
      <c r="X360" s="2066"/>
      <c r="Y360" s="2070"/>
      <c r="Z360" s="2070"/>
      <c r="AA360" s="2070"/>
      <c r="AB360" s="1491"/>
    </row>
    <row r="361" spans="1:28">
      <c r="A361" s="2499"/>
      <c r="B361" s="2493"/>
      <c r="C361" s="2495"/>
      <c r="D361" s="2495"/>
      <c r="E361" s="1482" t="s">
        <v>4366</v>
      </c>
      <c r="F361" s="1487">
        <v>8.9999999999999993E-3</v>
      </c>
      <c r="G361" s="2496"/>
      <c r="H361" s="1482">
        <v>1600</v>
      </c>
      <c r="I361" s="1487">
        <f>I356*6</f>
        <v>15</v>
      </c>
      <c r="J361" s="1483">
        <v>-50</v>
      </c>
      <c r="K361" s="1483">
        <v>70</v>
      </c>
      <c r="L361" s="1482" t="s">
        <v>4285</v>
      </c>
      <c r="M361" s="1484">
        <v>25</v>
      </c>
      <c r="N361" s="2495"/>
      <c r="O361" s="1482" t="s">
        <v>4287</v>
      </c>
      <c r="P361" s="1487">
        <v>4241</v>
      </c>
      <c r="Q361" s="1486">
        <v>4349</v>
      </c>
      <c r="R361" s="2071"/>
      <c r="S361" s="2066"/>
      <c r="T361" s="2066"/>
      <c r="U361" s="2068"/>
      <c r="V361" s="2069"/>
      <c r="W361" s="2066"/>
      <c r="X361" s="2066"/>
      <c r="Y361" s="2070"/>
      <c r="Z361" s="2070"/>
      <c r="AA361" s="2070"/>
      <c r="AB361" s="1491"/>
    </row>
    <row r="362" spans="1:28" ht="15" customHeight="1">
      <c r="A362" s="2492" t="s">
        <v>4369</v>
      </c>
      <c r="B362" s="2493"/>
      <c r="C362" s="2494" t="s">
        <v>4281</v>
      </c>
      <c r="D362" s="2494" t="s">
        <v>4353</v>
      </c>
      <c r="E362" s="1475" t="s">
        <v>4370</v>
      </c>
      <c r="F362" s="1475">
        <v>3.0000000000000001E-3</v>
      </c>
      <c r="G362" s="2494" t="s">
        <v>4284</v>
      </c>
      <c r="H362" s="1476">
        <v>1600</v>
      </c>
      <c r="I362" s="1475">
        <v>2.5</v>
      </c>
      <c r="J362" s="1476">
        <v>-50</v>
      </c>
      <c r="K362" s="1476">
        <v>70</v>
      </c>
      <c r="L362" s="1475" t="s">
        <v>4285</v>
      </c>
      <c r="M362" s="1477">
        <v>25</v>
      </c>
      <c r="N362" s="2494" t="s">
        <v>4286</v>
      </c>
      <c r="O362" s="1476" t="s">
        <v>4287</v>
      </c>
      <c r="P362" s="1475">
        <v>677</v>
      </c>
      <c r="Q362" s="1478">
        <v>695</v>
      </c>
      <c r="R362" s="2071"/>
      <c r="S362" s="2066"/>
      <c r="T362" s="2066"/>
      <c r="U362" s="2068"/>
      <c r="V362" s="2069"/>
      <c r="W362" s="2066"/>
      <c r="X362" s="2066"/>
      <c r="Y362" s="2070"/>
      <c r="Z362" s="2070"/>
      <c r="AA362" s="2070"/>
      <c r="AB362" s="1491"/>
    </row>
    <row r="363" spans="1:28">
      <c r="A363" s="2492"/>
      <c r="B363" s="2493"/>
      <c r="C363" s="2494"/>
      <c r="D363" s="2494"/>
      <c r="E363" s="1479" t="s">
        <v>4144</v>
      </c>
      <c r="F363" s="1480">
        <v>7.0000000000000001E-3</v>
      </c>
      <c r="G363" s="2494"/>
      <c r="H363" s="1480">
        <v>1600</v>
      </c>
      <c r="I363" s="1480">
        <f>I362*2</f>
        <v>5</v>
      </c>
      <c r="J363" s="1480">
        <v>-50</v>
      </c>
      <c r="K363" s="1480">
        <v>70</v>
      </c>
      <c r="L363" s="1480" t="s">
        <v>4285</v>
      </c>
      <c r="M363" s="1481">
        <v>25</v>
      </c>
      <c r="N363" s="2494"/>
      <c r="O363" s="1480" t="s">
        <v>4287</v>
      </c>
      <c r="P363" s="1480">
        <v>1354</v>
      </c>
      <c r="Q363" s="1366">
        <v>1389</v>
      </c>
      <c r="R363" s="2071"/>
      <c r="S363" s="2066"/>
      <c r="T363" s="2066"/>
      <c r="U363" s="2068"/>
      <c r="V363" s="2069"/>
      <c r="W363" s="2066"/>
      <c r="X363" s="2066"/>
      <c r="Y363" s="2070"/>
      <c r="Z363" s="2070"/>
      <c r="AA363" s="2070"/>
      <c r="AB363" s="1491"/>
    </row>
    <row r="364" spans="1:28">
      <c r="A364" s="2492"/>
      <c r="B364" s="2493"/>
      <c r="C364" s="2494"/>
      <c r="D364" s="2494"/>
      <c r="E364" s="1480" t="s">
        <v>4371</v>
      </c>
      <c r="F364" s="1480">
        <v>0.01</v>
      </c>
      <c r="G364" s="2494"/>
      <c r="H364" s="1480">
        <v>1600</v>
      </c>
      <c r="I364" s="1480">
        <f>I362*3</f>
        <v>7.5</v>
      </c>
      <c r="J364" s="1480">
        <v>-50</v>
      </c>
      <c r="K364" s="1480">
        <v>70</v>
      </c>
      <c r="L364" s="1480" t="s">
        <v>4285</v>
      </c>
      <c r="M364" s="1481">
        <v>25</v>
      </c>
      <c r="N364" s="2494"/>
      <c r="O364" s="1480" t="s">
        <v>4287</v>
      </c>
      <c r="P364" s="1480">
        <v>2031</v>
      </c>
      <c r="Q364" s="1366">
        <v>2083</v>
      </c>
      <c r="R364" s="2071"/>
      <c r="S364" s="2066"/>
      <c r="T364" s="2066"/>
      <c r="U364" s="2068"/>
      <c r="V364" s="2069"/>
      <c r="W364" s="2066"/>
      <c r="X364" s="2066"/>
      <c r="Y364" s="2070"/>
      <c r="Z364" s="2070"/>
      <c r="AA364" s="2070"/>
      <c r="AB364" s="1491"/>
    </row>
    <row r="365" spans="1:28">
      <c r="A365" s="2492"/>
      <c r="B365" s="2493"/>
      <c r="C365" s="2494"/>
      <c r="D365" s="2494"/>
      <c r="E365" s="1480" t="s">
        <v>4372</v>
      </c>
      <c r="F365" s="1480">
        <v>1.4E-2</v>
      </c>
      <c r="G365" s="2494"/>
      <c r="H365" s="1480">
        <v>1600</v>
      </c>
      <c r="I365" s="1480">
        <f>I362*4</f>
        <v>10</v>
      </c>
      <c r="J365" s="1480">
        <v>-50</v>
      </c>
      <c r="K365" s="1480">
        <v>70</v>
      </c>
      <c r="L365" s="1480" t="s">
        <v>4285</v>
      </c>
      <c r="M365" s="1481">
        <v>25</v>
      </c>
      <c r="N365" s="2494"/>
      <c r="O365" s="1480" t="s">
        <v>4287</v>
      </c>
      <c r="P365" s="1480">
        <v>2707</v>
      </c>
      <c r="Q365" s="1366">
        <v>2777</v>
      </c>
      <c r="R365" s="2071"/>
      <c r="S365" s="2066"/>
      <c r="T365" s="2066"/>
      <c r="U365" s="2068"/>
      <c r="V365" s="2069"/>
      <c r="W365" s="2066"/>
      <c r="X365" s="2066"/>
      <c r="Y365" s="2070"/>
      <c r="Z365" s="2070"/>
      <c r="AA365" s="2070"/>
      <c r="AB365" s="1491"/>
    </row>
    <row r="366" spans="1:28">
      <c r="A366" s="2492"/>
      <c r="B366" s="2493"/>
      <c r="C366" s="2494"/>
      <c r="D366" s="2494"/>
      <c r="E366" s="1480" t="s">
        <v>4373</v>
      </c>
      <c r="F366" s="1480">
        <v>1.7999999999999999E-2</v>
      </c>
      <c r="G366" s="2494"/>
      <c r="H366" s="1480">
        <v>1600</v>
      </c>
      <c r="I366" s="1480">
        <f>I362*5</f>
        <v>12.5</v>
      </c>
      <c r="J366" s="1480">
        <v>-50</v>
      </c>
      <c r="K366" s="1480">
        <v>70</v>
      </c>
      <c r="L366" s="1480" t="s">
        <v>4285</v>
      </c>
      <c r="M366" s="1481">
        <v>25</v>
      </c>
      <c r="N366" s="2494"/>
      <c r="O366" s="1480" t="s">
        <v>4287</v>
      </c>
      <c r="P366" s="1480">
        <v>3384</v>
      </c>
      <c r="Q366" s="1366">
        <v>3471</v>
      </c>
      <c r="R366" s="2071"/>
      <c r="S366" s="2066"/>
      <c r="T366" s="2066"/>
      <c r="U366" s="2068"/>
      <c r="V366" s="2069"/>
      <c r="W366" s="2066"/>
      <c r="X366" s="2066"/>
      <c r="Y366" s="2070"/>
      <c r="Z366" s="2070"/>
      <c r="AA366" s="2070"/>
      <c r="AB366" s="1491"/>
    </row>
    <row r="367" spans="1:28">
      <c r="A367" s="2492"/>
      <c r="B367" s="2493"/>
      <c r="C367" s="2494"/>
      <c r="D367" s="2494"/>
      <c r="E367" s="1480" t="s">
        <v>4374</v>
      </c>
      <c r="F367" s="1480">
        <v>0.02</v>
      </c>
      <c r="G367" s="2494"/>
      <c r="H367" s="1480">
        <v>1600</v>
      </c>
      <c r="I367" s="1480">
        <f>I362*6</f>
        <v>15</v>
      </c>
      <c r="J367" s="1480">
        <v>-50</v>
      </c>
      <c r="K367" s="1480">
        <v>70</v>
      </c>
      <c r="L367" s="1480" t="s">
        <v>4285</v>
      </c>
      <c r="M367" s="1481">
        <v>25</v>
      </c>
      <c r="N367" s="2494"/>
      <c r="O367" s="1480" t="s">
        <v>4287</v>
      </c>
      <c r="P367" s="1480">
        <v>4061</v>
      </c>
      <c r="Q367" s="1366">
        <v>4165</v>
      </c>
      <c r="R367" s="2071"/>
      <c r="S367" s="2066"/>
      <c r="T367" s="2066"/>
      <c r="U367" s="2068"/>
      <c r="V367" s="2069"/>
      <c r="W367" s="2066"/>
      <c r="X367" s="2066"/>
      <c r="Y367" s="2070"/>
      <c r="Z367" s="2070"/>
      <c r="AA367" s="2070"/>
      <c r="AB367" s="1491"/>
    </row>
    <row r="368" spans="1:28" ht="15" customHeight="1">
      <c r="A368" s="2488" t="s">
        <v>4369</v>
      </c>
      <c r="B368" s="2493"/>
      <c r="C368" s="2490" t="s">
        <v>4281</v>
      </c>
      <c r="D368" s="2490" t="s">
        <v>4367</v>
      </c>
      <c r="E368" s="1479" t="s">
        <v>4370</v>
      </c>
      <c r="F368" s="1480">
        <v>3.0000000000000001E-3</v>
      </c>
      <c r="G368" s="2490" t="s">
        <v>4284</v>
      </c>
      <c r="H368" s="1480">
        <v>1600</v>
      </c>
      <c r="I368" s="1480">
        <v>2.5</v>
      </c>
      <c r="J368" s="1480">
        <v>-50</v>
      </c>
      <c r="K368" s="1480">
        <v>70</v>
      </c>
      <c r="L368" s="1479" t="s">
        <v>4285</v>
      </c>
      <c r="M368" s="1481">
        <v>25</v>
      </c>
      <c r="N368" s="2490" t="s">
        <v>4286</v>
      </c>
      <c r="O368" s="1480" t="s">
        <v>4287</v>
      </c>
      <c r="P368" s="1480">
        <v>701</v>
      </c>
      <c r="Q368" s="1366">
        <v>719</v>
      </c>
      <c r="R368" s="2071"/>
      <c r="S368" s="2066"/>
      <c r="T368" s="2066"/>
      <c r="U368" s="2068"/>
      <c r="V368" s="2069"/>
      <c r="W368" s="2066"/>
      <c r="X368" s="2066"/>
      <c r="Y368" s="2070"/>
      <c r="Z368" s="2070"/>
      <c r="AA368" s="2070"/>
      <c r="AB368" s="1491"/>
    </row>
    <row r="369" spans="1:28">
      <c r="A369" s="2488"/>
      <c r="B369" s="2493"/>
      <c r="C369" s="2490"/>
      <c r="D369" s="2490"/>
      <c r="E369" s="1479" t="s">
        <v>4144</v>
      </c>
      <c r="F369" s="1480">
        <v>7.0000000000000001E-3</v>
      </c>
      <c r="G369" s="2490"/>
      <c r="H369" s="1480">
        <v>1600</v>
      </c>
      <c r="I369" s="1480">
        <f>I368*2</f>
        <v>5</v>
      </c>
      <c r="J369" s="1480">
        <v>-50</v>
      </c>
      <c r="K369" s="1480">
        <v>70</v>
      </c>
      <c r="L369" s="1480" t="s">
        <v>4285</v>
      </c>
      <c r="M369" s="1481">
        <v>25</v>
      </c>
      <c r="N369" s="2490"/>
      <c r="O369" s="1480" t="s">
        <v>4287</v>
      </c>
      <c r="P369" s="1480">
        <v>1401</v>
      </c>
      <c r="Q369" s="1366">
        <v>1437</v>
      </c>
      <c r="R369" s="2071"/>
      <c r="S369" s="2066"/>
      <c r="T369" s="2066"/>
      <c r="U369" s="2068"/>
      <c r="V369" s="2069"/>
      <c r="W369" s="2066"/>
      <c r="X369" s="2066"/>
      <c r="Y369" s="2070"/>
      <c r="Z369" s="2070"/>
      <c r="AA369" s="2070"/>
      <c r="AB369" s="1491"/>
    </row>
    <row r="370" spans="1:28">
      <c r="A370" s="2488"/>
      <c r="B370" s="2493"/>
      <c r="C370" s="2490"/>
      <c r="D370" s="2490"/>
      <c r="E370" s="1480" t="s">
        <v>4371</v>
      </c>
      <c r="F370" s="1480">
        <v>0.01</v>
      </c>
      <c r="G370" s="2490"/>
      <c r="H370" s="1480">
        <v>1600</v>
      </c>
      <c r="I370" s="1480">
        <f>I368*3</f>
        <v>7.5</v>
      </c>
      <c r="J370" s="1480">
        <v>-50</v>
      </c>
      <c r="K370" s="1480">
        <v>70</v>
      </c>
      <c r="L370" s="1480" t="s">
        <v>4285</v>
      </c>
      <c r="M370" s="1481">
        <v>25</v>
      </c>
      <c r="N370" s="2490"/>
      <c r="O370" s="1480" t="s">
        <v>4287</v>
      </c>
      <c r="P370" s="1480">
        <v>2101</v>
      </c>
      <c r="Q370" s="1366">
        <v>2155</v>
      </c>
      <c r="R370" s="2071"/>
      <c r="S370" s="2066"/>
      <c r="T370" s="2066"/>
      <c r="U370" s="2068"/>
      <c r="V370" s="2069"/>
      <c r="W370" s="2066"/>
      <c r="X370" s="2066"/>
      <c r="Y370" s="2070"/>
      <c r="Z370" s="2070"/>
      <c r="AA370" s="2070"/>
      <c r="AB370" s="1491"/>
    </row>
    <row r="371" spans="1:28">
      <c r="A371" s="2488"/>
      <c r="B371" s="2493"/>
      <c r="C371" s="2490"/>
      <c r="D371" s="2490"/>
      <c r="E371" s="1480" t="s">
        <v>4372</v>
      </c>
      <c r="F371" s="1480">
        <v>1.4E-2</v>
      </c>
      <c r="G371" s="2490"/>
      <c r="H371" s="1480">
        <v>1600</v>
      </c>
      <c r="I371" s="1480">
        <f>I368*4</f>
        <v>10</v>
      </c>
      <c r="J371" s="1480">
        <v>-50</v>
      </c>
      <c r="K371" s="1480">
        <v>70</v>
      </c>
      <c r="L371" s="1480" t="s">
        <v>4285</v>
      </c>
      <c r="M371" s="1481">
        <v>25</v>
      </c>
      <c r="N371" s="2490"/>
      <c r="O371" s="1480" t="s">
        <v>4287</v>
      </c>
      <c r="P371" s="1480">
        <v>2801</v>
      </c>
      <c r="Q371" s="1366">
        <v>2873</v>
      </c>
      <c r="R371" s="2071"/>
      <c r="S371" s="2066"/>
      <c r="T371" s="2066"/>
      <c r="U371" s="2068"/>
      <c r="V371" s="2069"/>
      <c r="W371" s="2066"/>
      <c r="X371" s="2066"/>
      <c r="Y371" s="2070"/>
      <c r="Z371" s="2070"/>
      <c r="AA371" s="2070"/>
      <c r="AB371" s="1491"/>
    </row>
    <row r="372" spans="1:28">
      <c r="A372" s="2488"/>
      <c r="B372" s="2493"/>
      <c r="C372" s="2490"/>
      <c r="D372" s="2490"/>
      <c r="E372" s="1480" t="s">
        <v>4373</v>
      </c>
      <c r="F372" s="1480">
        <v>1.7999999999999999E-2</v>
      </c>
      <c r="G372" s="2490"/>
      <c r="H372" s="1480">
        <v>1600</v>
      </c>
      <c r="I372" s="1480">
        <f>I368*5</f>
        <v>12.5</v>
      </c>
      <c r="J372" s="1480">
        <v>-50</v>
      </c>
      <c r="K372" s="1480">
        <v>70</v>
      </c>
      <c r="L372" s="1480" t="s">
        <v>4285</v>
      </c>
      <c r="M372" s="1481">
        <v>25</v>
      </c>
      <c r="N372" s="2490"/>
      <c r="O372" s="1480" t="s">
        <v>4287</v>
      </c>
      <c r="P372" s="1480">
        <v>3501</v>
      </c>
      <c r="Q372" s="1366">
        <v>3591</v>
      </c>
      <c r="R372" s="2071"/>
      <c r="S372" s="2066"/>
      <c r="T372" s="2066"/>
      <c r="U372" s="2068"/>
      <c r="V372" s="2069"/>
      <c r="W372" s="2066"/>
      <c r="X372" s="2066"/>
      <c r="Y372" s="2070"/>
      <c r="Z372" s="2070"/>
      <c r="AA372" s="2070"/>
      <c r="AB372" s="1491"/>
    </row>
    <row r="373" spans="1:28">
      <c r="A373" s="2488"/>
      <c r="B373" s="2493"/>
      <c r="C373" s="2490"/>
      <c r="D373" s="2490"/>
      <c r="E373" s="1480" t="s">
        <v>4374</v>
      </c>
      <c r="F373" s="1480">
        <v>0.02</v>
      </c>
      <c r="G373" s="2490"/>
      <c r="H373" s="1480">
        <v>1600</v>
      </c>
      <c r="I373" s="1480">
        <f>I368*6</f>
        <v>15</v>
      </c>
      <c r="J373" s="1480">
        <v>-50</v>
      </c>
      <c r="K373" s="1480">
        <v>70</v>
      </c>
      <c r="L373" s="1480" t="s">
        <v>4285</v>
      </c>
      <c r="M373" s="1481">
        <v>25</v>
      </c>
      <c r="N373" s="2490"/>
      <c r="O373" s="1480" t="s">
        <v>4287</v>
      </c>
      <c r="P373" s="1480">
        <v>4201</v>
      </c>
      <c r="Q373" s="1366">
        <v>4309</v>
      </c>
      <c r="R373" s="2071"/>
      <c r="S373" s="2066"/>
      <c r="T373" s="2066"/>
      <c r="U373" s="2068"/>
      <c r="V373" s="2069"/>
      <c r="W373" s="2066"/>
      <c r="X373" s="2066"/>
      <c r="Y373" s="2070"/>
      <c r="Z373" s="2070"/>
      <c r="AA373" s="2070"/>
      <c r="AB373" s="1491"/>
    </row>
    <row r="374" spans="1:28" ht="15" customHeight="1">
      <c r="A374" s="2497" t="s">
        <v>4369</v>
      </c>
      <c r="B374" s="2493"/>
      <c r="C374" s="2490" t="s">
        <v>4281</v>
      </c>
      <c r="D374" s="2495" t="s">
        <v>4368</v>
      </c>
      <c r="E374" s="1479" t="s">
        <v>4370</v>
      </c>
      <c r="F374" s="1480">
        <v>3.0000000000000001E-3</v>
      </c>
      <c r="G374" s="2490" t="s">
        <v>4284</v>
      </c>
      <c r="H374" s="1480">
        <v>1600</v>
      </c>
      <c r="I374" s="1480">
        <v>2.5</v>
      </c>
      <c r="J374" s="1480">
        <v>-50</v>
      </c>
      <c r="K374" s="1480">
        <v>70</v>
      </c>
      <c r="L374" s="1479" t="s">
        <v>4285</v>
      </c>
      <c r="M374" s="1481">
        <v>25</v>
      </c>
      <c r="N374" s="2490" t="s">
        <v>4286</v>
      </c>
      <c r="O374" s="1480" t="s">
        <v>4287</v>
      </c>
      <c r="P374" s="1365">
        <v>724</v>
      </c>
      <c r="Q374" s="1366">
        <v>743</v>
      </c>
      <c r="R374" s="2071"/>
      <c r="S374" s="2066"/>
      <c r="T374" s="2066"/>
      <c r="U374" s="2068"/>
      <c r="V374" s="2069"/>
      <c r="W374" s="2066"/>
      <c r="X374" s="2066"/>
      <c r="Y374" s="2070"/>
      <c r="Z374" s="2070"/>
      <c r="AA374" s="2070"/>
      <c r="AB374" s="1491"/>
    </row>
    <row r="375" spans="1:28">
      <c r="A375" s="2497"/>
      <c r="B375" s="2493"/>
      <c r="C375" s="2490"/>
      <c r="D375" s="2490"/>
      <c r="E375" s="1479" t="s">
        <v>4144</v>
      </c>
      <c r="F375" s="1480">
        <v>7.0000000000000001E-3</v>
      </c>
      <c r="G375" s="2490"/>
      <c r="H375" s="1480">
        <v>1600</v>
      </c>
      <c r="I375" s="1480">
        <f>I374*2</f>
        <v>5</v>
      </c>
      <c r="J375" s="1480">
        <v>-50</v>
      </c>
      <c r="K375" s="1480">
        <v>70</v>
      </c>
      <c r="L375" s="1480" t="s">
        <v>4285</v>
      </c>
      <c r="M375" s="1481">
        <v>25</v>
      </c>
      <c r="N375" s="2490"/>
      <c r="O375" s="1480" t="s">
        <v>4287</v>
      </c>
      <c r="P375" s="1365">
        <v>1448</v>
      </c>
      <c r="Q375" s="1366">
        <v>1485</v>
      </c>
      <c r="R375" s="2071"/>
      <c r="S375" s="2066"/>
      <c r="T375" s="2066"/>
      <c r="U375" s="2068"/>
      <c r="V375" s="2069"/>
      <c r="W375" s="2066"/>
      <c r="X375" s="2066"/>
      <c r="Y375" s="2070"/>
      <c r="Z375" s="2070"/>
      <c r="AA375" s="2070"/>
      <c r="AB375" s="1491"/>
    </row>
    <row r="376" spans="1:28">
      <c r="A376" s="2497"/>
      <c r="B376" s="2493"/>
      <c r="C376" s="2490"/>
      <c r="D376" s="2490"/>
      <c r="E376" s="1480" t="s">
        <v>4371</v>
      </c>
      <c r="F376" s="1480">
        <v>0.01</v>
      </c>
      <c r="G376" s="2490"/>
      <c r="H376" s="1480">
        <v>1600</v>
      </c>
      <c r="I376" s="1480">
        <f>I374*3</f>
        <v>7.5</v>
      </c>
      <c r="J376" s="1480">
        <v>-50</v>
      </c>
      <c r="K376" s="1480">
        <v>70</v>
      </c>
      <c r="L376" s="1480" t="s">
        <v>4285</v>
      </c>
      <c r="M376" s="1481">
        <v>25</v>
      </c>
      <c r="N376" s="2490"/>
      <c r="O376" s="1480" t="s">
        <v>4287</v>
      </c>
      <c r="P376" s="1365">
        <v>2171</v>
      </c>
      <c r="Q376" s="1366">
        <v>2227</v>
      </c>
      <c r="R376" s="2071"/>
      <c r="S376" s="2066"/>
      <c r="T376" s="2066"/>
      <c r="U376" s="2068"/>
      <c r="V376" s="2069"/>
      <c r="W376" s="2066"/>
      <c r="X376" s="2066"/>
      <c r="Y376" s="2070"/>
      <c r="Z376" s="2070"/>
      <c r="AA376" s="2070"/>
      <c r="AB376" s="1491"/>
    </row>
    <row r="377" spans="1:28">
      <c r="A377" s="2497"/>
      <c r="B377" s="2493"/>
      <c r="C377" s="2490"/>
      <c r="D377" s="2490"/>
      <c r="E377" s="1480" t="s">
        <v>4372</v>
      </c>
      <c r="F377" s="1480">
        <v>1.4E-2</v>
      </c>
      <c r="G377" s="2490"/>
      <c r="H377" s="1480">
        <v>1600</v>
      </c>
      <c r="I377" s="1480">
        <f>I374*4</f>
        <v>10</v>
      </c>
      <c r="J377" s="1480">
        <v>-50</v>
      </c>
      <c r="K377" s="1480">
        <v>70</v>
      </c>
      <c r="L377" s="1480" t="s">
        <v>4285</v>
      </c>
      <c r="M377" s="1481">
        <v>25</v>
      </c>
      <c r="N377" s="2490"/>
      <c r="O377" s="1480" t="s">
        <v>4287</v>
      </c>
      <c r="P377" s="1365">
        <v>2895</v>
      </c>
      <c r="Q377" s="1366">
        <v>2969</v>
      </c>
      <c r="R377" s="2071"/>
      <c r="S377" s="2066"/>
      <c r="T377" s="2066"/>
      <c r="U377" s="2068"/>
      <c r="V377" s="2069"/>
      <c r="W377" s="2066"/>
      <c r="X377" s="2066"/>
      <c r="Y377" s="2070"/>
      <c r="Z377" s="2070"/>
      <c r="AA377" s="2070"/>
      <c r="AB377" s="1491"/>
    </row>
    <row r="378" spans="1:28">
      <c r="A378" s="2497"/>
      <c r="B378" s="2493"/>
      <c r="C378" s="2490"/>
      <c r="D378" s="2490"/>
      <c r="E378" s="1480" t="s">
        <v>4373</v>
      </c>
      <c r="F378" s="1480">
        <v>1.7999999999999999E-2</v>
      </c>
      <c r="G378" s="2490"/>
      <c r="H378" s="1480">
        <v>1600</v>
      </c>
      <c r="I378" s="1480">
        <f>I374*5</f>
        <v>12.5</v>
      </c>
      <c r="J378" s="1480">
        <v>-50</v>
      </c>
      <c r="K378" s="1480">
        <v>70</v>
      </c>
      <c r="L378" s="1480" t="s">
        <v>4285</v>
      </c>
      <c r="M378" s="1481">
        <v>25</v>
      </c>
      <c r="N378" s="2490"/>
      <c r="O378" s="1480" t="s">
        <v>4287</v>
      </c>
      <c r="P378" s="1365">
        <v>3618</v>
      </c>
      <c r="Q378" s="1366">
        <v>3711</v>
      </c>
      <c r="R378" s="2071"/>
      <c r="S378" s="2066"/>
      <c r="T378" s="2066"/>
      <c r="U378" s="2068"/>
      <c r="V378" s="2069"/>
      <c r="W378" s="2066"/>
      <c r="X378" s="2066"/>
      <c r="Y378" s="2070"/>
      <c r="Z378" s="2070"/>
      <c r="AA378" s="2070"/>
      <c r="AB378" s="1491"/>
    </row>
    <row r="379" spans="1:28">
      <c r="A379" s="2497"/>
      <c r="B379" s="2493"/>
      <c r="C379" s="2490"/>
      <c r="D379" s="2495"/>
      <c r="E379" s="1482" t="s">
        <v>4374</v>
      </c>
      <c r="F379" s="1487">
        <v>0.02</v>
      </c>
      <c r="G379" s="2490"/>
      <c r="H379" s="1482">
        <v>1600</v>
      </c>
      <c r="I379" s="1480">
        <f>I374*6</f>
        <v>15</v>
      </c>
      <c r="J379" s="1483">
        <v>-50</v>
      </c>
      <c r="K379" s="1483">
        <v>70</v>
      </c>
      <c r="L379" s="1482" t="s">
        <v>4285</v>
      </c>
      <c r="M379" s="1484">
        <v>25</v>
      </c>
      <c r="N379" s="2490"/>
      <c r="O379" s="1482" t="s">
        <v>4287</v>
      </c>
      <c r="P379" s="1485">
        <v>4342</v>
      </c>
      <c r="Q379" s="1486">
        <v>4453</v>
      </c>
      <c r="R379" s="2071"/>
      <c r="S379" s="2066"/>
      <c r="T379" s="2066"/>
      <c r="U379" s="2068"/>
      <c r="V379" s="2069"/>
      <c r="W379" s="2066"/>
      <c r="X379" s="2066"/>
      <c r="Y379" s="2070"/>
      <c r="Z379" s="2070"/>
      <c r="AA379" s="2070"/>
      <c r="AB379" s="1491"/>
    </row>
    <row r="380" spans="1:28" ht="15" customHeight="1">
      <c r="A380" s="2492" t="s">
        <v>4369</v>
      </c>
      <c r="B380" s="2493"/>
      <c r="C380" s="2494" t="s">
        <v>4293</v>
      </c>
      <c r="D380" s="2494" t="s">
        <v>4353</v>
      </c>
      <c r="E380" s="1475" t="s">
        <v>4370</v>
      </c>
      <c r="F380" s="1475">
        <v>3.0000000000000001E-3</v>
      </c>
      <c r="G380" s="2492" t="s">
        <v>4284</v>
      </c>
      <c r="H380" s="1476">
        <v>1600</v>
      </c>
      <c r="I380" s="1475">
        <v>2.5</v>
      </c>
      <c r="J380" s="1476">
        <v>-50</v>
      </c>
      <c r="K380" s="1476">
        <v>70</v>
      </c>
      <c r="L380" s="1476" t="s">
        <v>4285</v>
      </c>
      <c r="M380" s="1477">
        <v>25</v>
      </c>
      <c r="N380" s="2494" t="s">
        <v>4286</v>
      </c>
      <c r="O380" s="1476" t="s">
        <v>4287</v>
      </c>
      <c r="P380" s="1475">
        <v>761</v>
      </c>
      <c r="Q380" s="1478">
        <v>780</v>
      </c>
      <c r="R380" s="2071"/>
      <c r="S380" s="2066"/>
      <c r="T380" s="2066"/>
      <c r="U380" s="2068"/>
      <c r="V380" s="2069"/>
      <c r="W380" s="2066"/>
      <c r="X380" s="2066"/>
      <c r="Y380" s="2070"/>
      <c r="Z380" s="2070"/>
      <c r="AA380" s="2070"/>
      <c r="AB380" s="1491"/>
    </row>
    <row r="381" spans="1:28">
      <c r="A381" s="2492"/>
      <c r="B381" s="2493"/>
      <c r="C381" s="2494"/>
      <c r="D381" s="2494"/>
      <c r="E381" s="1479" t="s">
        <v>4144</v>
      </c>
      <c r="F381" s="1480">
        <v>7.0000000000000001E-3</v>
      </c>
      <c r="G381" s="2492"/>
      <c r="H381" s="1480">
        <v>1600</v>
      </c>
      <c r="I381" s="1480">
        <f>I380*2</f>
        <v>5</v>
      </c>
      <c r="J381" s="1480">
        <v>-50</v>
      </c>
      <c r="K381" s="1480">
        <v>70</v>
      </c>
      <c r="L381" s="1480" t="s">
        <v>4285</v>
      </c>
      <c r="M381" s="1481">
        <v>25</v>
      </c>
      <c r="N381" s="2494"/>
      <c r="O381" s="1480" t="s">
        <v>4287</v>
      </c>
      <c r="P381" s="1480">
        <v>1521</v>
      </c>
      <c r="Q381" s="1366">
        <v>1560</v>
      </c>
      <c r="R381" s="2071"/>
      <c r="S381" s="2066"/>
      <c r="T381" s="2066"/>
      <c r="U381" s="2068"/>
      <c r="V381" s="2069"/>
      <c r="W381" s="2066"/>
      <c r="X381" s="2066"/>
      <c r="Y381" s="2070"/>
      <c r="Z381" s="2070"/>
      <c r="AA381" s="2070"/>
      <c r="AB381" s="1491"/>
    </row>
    <row r="382" spans="1:28">
      <c r="A382" s="2492"/>
      <c r="B382" s="2493"/>
      <c r="C382" s="2494"/>
      <c r="D382" s="2494"/>
      <c r="E382" s="1480" t="s">
        <v>4371</v>
      </c>
      <c r="F382" s="1480">
        <v>0.01</v>
      </c>
      <c r="G382" s="2492"/>
      <c r="H382" s="1480">
        <v>1600</v>
      </c>
      <c r="I382" s="1480">
        <f>I380*3</f>
        <v>7.5</v>
      </c>
      <c r="J382" s="1480">
        <v>-50</v>
      </c>
      <c r="K382" s="1480">
        <v>70</v>
      </c>
      <c r="L382" s="1480" t="s">
        <v>4285</v>
      </c>
      <c r="M382" s="1481">
        <v>25</v>
      </c>
      <c r="N382" s="2494"/>
      <c r="O382" s="1480" t="s">
        <v>4287</v>
      </c>
      <c r="P382" s="1480">
        <v>2281</v>
      </c>
      <c r="Q382" s="1366">
        <v>2339</v>
      </c>
      <c r="R382" s="2071"/>
      <c r="S382" s="2066"/>
      <c r="T382" s="2066"/>
      <c r="U382" s="2068"/>
      <c r="V382" s="2069"/>
      <c r="W382" s="2066"/>
      <c r="X382" s="2066"/>
      <c r="Y382" s="2070"/>
      <c r="Z382" s="2070"/>
      <c r="AA382" s="2070"/>
      <c r="AB382" s="1491"/>
    </row>
    <row r="383" spans="1:28">
      <c r="A383" s="2492"/>
      <c r="B383" s="2493"/>
      <c r="C383" s="2494"/>
      <c r="D383" s="2494"/>
      <c r="E383" s="1480" t="s">
        <v>4372</v>
      </c>
      <c r="F383" s="1480">
        <v>1.4E-2</v>
      </c>
      <c r="G383" s="2492"/>
      <c r="H383" s="1480">
        <v>1600</v>
      </c>
      <c r="I383" s="1480">
        <f>I380*4</f>
        <v>10</v>
      </c>
      <c r="J383" s="1480">
        <v>-50</v>
      </c>
      <c r="K383" s="1480">
        <v>70</v>
      </c>
      <c r="L383" s="1480" t="s">
        <v>4285</v>
      </c>
      <c r="M383" s="1481">
        <v>25</v>
      </c>
      <c r="N383" s="2494"/>
      <c r="O383" s="1480" t="s">
        <v>4287</v>
      </c>
      <c r="P383" s="1480">
        <v>3041</v>
      </c>
      <c r="Q383" s="1366">
        <v>3119</v>
      </c>
      <c r="R383" s="2071"/>
      <c r="S383" s="2066"/>
      <c r="T383" s="2066"/>
      <c r="U383" s="2068"/>
      <c r="V383" s="2069"/>
      <c r="W383" s="2066"/>
      <c r="X383" s="2066"/>
      <c r="Y383" s="2070"/>
      <c r="Z383" s="2070"/>
      <c r="AA383" s="2070"/>
      <c r="AB383" s="1491"/>
    </row>
    <row r="384" spans="1:28">
      <c r="A384" s="2492"/>
      <c r="B384" s="2493"/>
      <c r="C384" s="2494"/>
      <c r="D384" s="2494"/>
      <c r="E384" s="1480" t="s">
        <v>4373</v>
      </c>
      <c r="F384" s="1480">
        <v>1.7999999999999999E-2</v>
      </c>
      <c r="G384" s="2492"/>
      <c r="H384" s="1480">
        <v>1600</v>
      </c>
      <c r="I384" s="1480">
        <f>I380*5</f>
        <v>12.5</v>
      </c>
      <c r="J384" s="1480">
        <v>-50</v>
      </c>
      <c r="K384" s="1480">
        <v>70</v>
      </c>
      <c r="L384" s="1480" t="s">
        <v>4285</v>
      </c>
      <c r="M384" s="1481">
        <v>25</v>
      </c>
      <c r="N384" s="2494"/>
      <c r="O384" s="1480" t="s">
        <v>4287</v>
      </c>
      <c r="P384" s="1480">
        <v>3801</v>
      </c>
      <c r="Q384" s="1366">
        <v>3898</v>
      </c>
      <c r="R384" s="2071"/>
      <c r="S384" s="2066"/>
      <c r="T384" s="2066"/>
      <c r="U384" s="2068"/>
      <c r="V384" s="2069"/>
      <c r="W384" s="2066"/>
      <c r="X384" s="2066"/>
      <c r="Y384" s="2070"/>
      <c r="Z384" s="2070"/>
      <c r="AA384" s="2070"/>
      <c r="AB384" s="1491"/>
    </row>
    <row r="385" spans="1:28">
      <c r="A385" s="2492"/>
      <c r="B385" s="2493"/>
      <c r="C385" s="2494"/>
      <c r="D385" s="2494"/>
      <c r="E385" s="1480" t="s">
        <v>4374</v>
      </c>
      <c r="F385" s="1480">
        <v>0.02</v>
      </c>
      <c r="G385" s="2492"/>
      <c r="H385" s="1480">
        <v>1600</v>
      </c>
      <c r="I385" s="1480">
        <f>I380*6</f>
        <v>15</v>
      </c>
      <c r="J385" s="1480">
        <v>-50</v>
      </c>
      <c r="K385" s="1480">
        <v>70</v>
      </c>
      <c r="L385" s="1480" t="s">
        <v>4285</v>
      </c>
      <c r="M385" s="1481">
        <v>25</v>
      </c>
      <c r="N385" s="2494"/>
      <c r="O385" s="1480" t="s">
        <v>4287</v>
      </c>
      <c r="P385" s="1480">
        <v>4561</v>
      </c>
      <c r="Q385" s="1366">
        <v>4678</v>
      </c>
      <c r="R385" s="2071"/>
      <c r="S385" s="2066"/>
      <c r="T385" s="2066"/>
      <c r="U385" s="2068"/>
      <c r="V385" s="2069"/>
      <c r="W385" s="2066"/>
      <c r="X385" s="2066"/>
      <c r="Y385" s="2070"/>
      <c r="Z385" s="2070"/>
      <c r="AA385" s="2070"/>
      <c r="AB385" s="1491"/>
    </row>
    <row r="386" spans="1:28" ht="15" customHeight="1">
      <c r="A386" s="2488" t="s">
        <v>4369</v>
      </c>
      <c r="B386" s="2493"/>
      <c r="C386" s="2490" t="s">
        <v>4293</v>
      </c>
      <c r="D386" s="2490" t="s">
        <v>4367</v>
      </c>
      <c r="E386" s="1479" t="s">
        <v>4370</v>
      </c>
      <c r="F386" s="1480">
        <v>3.0000000000000001E-3</v>
      </c>
      <c r="G386" s="2488" t="s">
        <v>4284</v>
      </c>
      <c r="H386" s="1480">
        <v>1600</v>
      </c>
      <c r="I386" s="1480">
        <v>2.5</v>
      </c>
      <c r="J386" s="1480">
        <v>-50</v>
      </c>
      <c r="K386" s="1480">
        <v>70</v>
      </c>
      <c r="L386" s="1480" t="s">
        <v>4285</v>
      </c>
      <c r="M386" s="1481">
        <v>25</v>
      </c>
      <c r="N386" s="2490" t="s">
        <v>4286</v>
      </c>
      <c r="O386" s="1480" t="s">
        <v>4287</v>
      </c>
      <c r="P386" s="1480">
        <v>784</v>
      </c>
      <c r="Q386" s="1366">
        <v>804</v>
      </c>
      <c r="R386" s="2071"/>
      <c r="S386" s="2066"/>
      <c r="T386" s="2066"/>
      <c r="U386" s="2068"/>
      <c r="V386" s="2069"/>
      <c r="W386" s="2066"/>
      <c r="X386" s="2066"/>
      <c r="Y386" s="2070"/>
      <c r="Z386" s="2070"/>
      <c r="AA386" s="2070"/>
      <c r="AB386" s="1491"/>
    </row>
    <row r="387" spans="1:28">
      <c r="A387" s="2488"/>
      <c r="B387" s="2493"/>
      <c r="C387" s="2490"/>
      <c r="D387" s="2490"/>
      <c r="E387" s="1479" t="s">
        <v>4144</v>
      </c>
      <c r="F387" s="1480">
        <v>7.0000000000000001E-3</v>
      </c>
      <c r="G387" s="2488"/>
      <c r="H387" s="1480">
        <v>1600</v>
      </c>
      <c r="I387" s="1480">
        <f>I386*2</f>
        <v>5</v>
      </c>
      <c r="J387" s="1480">
        <v>-50</v>
      </c>
      <c r="K387" s="1480">
        <v>70</v>
      </c>
      <c r="L387" s="1480" t="s">
        <v>4285</v>
      </c>
      <c r="M387" s="1481">
        <v>25</v>
      </c>
      <c r="N387" s="2490"/>
      <c r="O387" s="1480" t="s">
        <v>4287</v>
      </c>
      <c r="P387" s="1480">
        <v>1567</v>
      </c>
      <c r="Q387" s="1366">
        <v>1608</v>
      </c>
      <c r="R387" s="2071"/>
      <c r="S387" s="2066"/>
      <c r="T387" s="2066"/>
      <c r="U387" s="2068"/>
      <c r="V387" s="2069"/>
      <c r="W387" s="2066"/>
      <c r="X387" s="2066"/>
      <c r="Y387" s="2070"/>
      <c r="Z387" s="2070"/>
      <c r="AA387" s="2070"/>
      <c r="AB387" s="1491"/>
    </row>
    <row r="388" spans="1:28">
      <c r="A388" s="2488"/>
      <c r="B388" s="2493"/>
      <c r="C388" s="2490"/>
      <c r="D388" s="2490"/>
      <c r="E388" s="1480" t="s">
        <v>4371</v>
      </c>
      <c r="F388" s="1480">
        <v>0.01</v>
      </c>
      <c r="G388" s="2488"/>
      <c r="H388" s="1480">
        <v>1600</v>
      </c>
      <c r="I388" s="1480">
        <f>I386*3</f>
        <v>7.5</v>
      </c>
      <c r="J388" s="1480">
        <v>-50</v>
      </c>
      <c r="K388" s="1480">
        <v>70</v>
      </c>
      <c r="L388" s="1480" t="s">
        <v>4285</v>
      </c>
      <c r="M388" s="1481">
        <v>25</v>
      </c>
      <c r="N388" s="2490"/>
      <c r="O388" s="1480" t="s">
        <v>4287</v>
      </c>
      <c r="P388" s="1480">
        <v>2351</v>
      </c>
      <c r="Q388" s="1366">
        <v>2411</v>
      </c>
      <c r="R388" s="2071"/>
      <c r="S388" s="2066"/>
      <c r="T388" s="2066"/>
      <c r="U388" s="2068"/>
      <c r="V388" s="2069"/>
      <c r="W388" s="2066"/>
      <c r="X388" s="2066"/>
      <c r="Y388" s="2070"/>
      <c r="Z388" s="2070"/>
      <c r="AA388" s="2070"/>
      <c r="AB388" s="1491"/>
    </row>
    <row r="389" spans="1:28">
      <c r="A389" s="2488"/>
      <c r="B389" s="2493"/>
      <c r="C389" s="2490"/>
      <c r="D389" s="2490"/>
      <c r="E389" s="1480" t="s">
        <v>4372</v>
      </c>
      <c r="F389" s="1480">
        <v>1.4E-2</v>
      </c>
      <c r="G389" s="2488"/>
      <c r="H389" s="1480">
        <v>1600</v>
      </c>
      <c r="I389" s="1480">
        <f>I386*4</f>
        <v>10</v>
      </c>
      <c r="J389" s="1480">
        <v>-50</v>
      </c>
      <c r="K389" s="1480">
        <v>70</v>
      </c>
      <c r="L389" s="1480" t="s">
        <v>4285</v>
      </c>
      <c r="M389" s="1481">
        <v>25</v>
      </c>
      <c r="N389" s="2490"/>
      <c r="O389" s="1480" t="s">
        <v>4287</v>
      </c>
      <c r="P389" s="1480">
        <v>3134</v>
      </c>
      <c r="Q389" s="1366">
        <v>3215</v>
      </c>
      <c r="R389" s="2071"/>
      <c r="S389" s="2066"/>
      <c r="T389" s="2066"/>
      <c r="U389" s="2068"/>
      <c r="V389" s="2069"/>
      <c r="W389" s="2066"/>
      <c r="X389" s="2066"/>
      <c r="Y389" s="2070"/>
      <c r="Z389" s="2070"/>
      <c r="AA389" s="2070"/>
      <c r="AB389" s="1491"/>
    </row>
    <row r="390" spans="1:28">
      <c r="A390" s="2488"/>
      <c r="B390" s="2493"/>
      <c r="C390" s="2490"/>
      <c r="D390" s="2490"/>
      <c r="E390" s="1480" t="s">
        <v>4373</v>
      </c>
      <c r="F390" s="1480">
        <v>1.7999999999999999E-2</v>
      </c>
      <c r="G390" s="2488"/>
      <c r="H390" s="1480">
        <v>1600</v>
      </c>
      <c r="I390" s="1480">
        <f>I386*5</f>
        <v>12.5</v>
      </c>
      <c r="J390" s="1480">
        <v>-50</v>
      </c>
      <c r="K390" s="1480">
        <v>70</v>
      </c>
      <c r="L390" s="1480" t="s">
        <v>4285</v>
      </c>
      <c r="M390" s="1481">
        <v>25</v>
      </c>
      <c r="N390" s="2490"/>
      <c r="O390" s="1480" t="s">
        <v>4287</v>
      </c>
      <c r="P390" s="1480">
        <v>3918</v>
      </c>
      <c r="Q390" s="1366">
        <v>4018</v>
      </c>
      <c r="R390" s="2071"/>
      <c r="S390" s="2066"/>
      <c r="T390" s="2066"/>
      <c r="U390" s="2068"/>
      <c r="V390" s="2069"/>
      <c r="W390" s="2066"/>
      <c r="X390" s="2066"/>
      <c r="Y390" s="2070"/>
      <c r="Z390" s="2070"/>
      <c r="AA390" s="2070"/>
      <c r="AB390" s="1491"/>
    </row>
    <row r="391" spans="1:28">
      <c r="A391" s="2488"/>
      <c r="B391" s="2493"/>
      <c r="C391" s="2490"/>
      <c r="D391" s="2490"/>
      <c r="E391" s="1480" t="s">
        <v>4374</v>
      </c>
      <c r="F391" s="1480">
        <v>0.02</v>
      </c>
      <c r="G391" s="2488"/>
      <c r="H391" s="1480">
        <v>1600</v>
      </c>
      <c r="I391" s="1480">
        <f>I386*6</f>
        <v>15</v>
      </c>
      <c r="J391" s="1480">
        <v>-50</v>
      </c>
      <c r="K391" s="1480">
        <v>70</v>
      </c>
      <c r="L391" s="1480" t="s">
        <v>4285</v>
      </c>
      <c r="M391" s="1481">
        <v>25</v>
      </c>
      <c r="N391" s="2490"/>
      <c r="O391" s="1480" t="s">
        <v>4287</v>
      </c>
      <c r="P391" s="1480">
        <v>4701</v>
      </c>
      <c r="Q391" s="1366">
        <v>4822</v>
      </c>
      <c r="R391" s="2071"/>
      <c r="S391" s="2066"/>
      <c r="T391" s="2066"/>
      <c r="U391" s="2068"/>
      <c r="V391" s="2069"/>
      <c r="W391" s="2066"/>
      <c r="X391" s="2066"/>
      <c r="Y391" s="2070"/>
      <c r="Z391" s="2070"/>
      <c r="AA391" s="2070"/>
      <c r="AB391" s="1491"/>
    </row>
    <row r="392" spans="1:28" ht="15" customHeight="1">
      <c r="A392" s="2488" t="s">
        <v>4369</v>
      </c>
      <c r="B392" s="2493"/>
      <c r="C392" s="2495" t="s">
        <v>4293</v>
      </c>
      <c r="D392" s="2495" t="s">
        <v>4368</v>
      </c>
      <c r="E392" s="1479" t="s">
        <v>4370</v>
      </c>
      <c r="F392" s="1480">
        <v>3.0000000000000001E-3</v>
      </c>
      <c r="G392" s="2496" t="s">
        <v>4284</v>
      </c>
      <c r="H392" s="1480">
        <v>1600</v>
      </c>
      <c r="I392" s="1480">
        <v>2.5</v>
      </c>
      <c r="J392" s="1480">
        <v>-50</v>
      </c>
      <c r="K392" s="1480">
        <v>70</v>
      </c>
      <c r="L392" s="1480" t="s">
        <v>4285</v>
      </c>
      <c r="M392" s="1481">
        <v>25</v>
      </c>
      <c r="N392" s="2495" t="s">
        <v>4286</v>
      </c>
      <c r="O392" s="1480" t="s">
        <v>4287</v>
      </c>
      <c r="P392" s="1480">
        <v>807</v>
      </c>
      <c r="Q392" s="1366">
        <v>828</v>
      </c>
      <c r="R392" s="2071"/>
      <c r="S392" s="2066"/>
      <c r="T392" s="2066"/>
      <c r="U392" s="2068"/>
      <c r="V392" s="2069"/>
      <c r="W392" s="2066"/>
      <c r="X392" s="2066"/>
      <c r="Y392" s="2070"/>
      <c r="Z392" s="2070"/>
      <c r="AA392" s="2070"/>
      <c r="AB392" s="1491"/>
    </row>
    <row r="393" spans="1:28">
      <c r="A393" s="2488"/>
      <c r="B393" s="2493"/>
      <c r="C393" s="2495"/>
      <c r="D393" s="2495"/>
      <c r="E393" s="1479" t="s">
        <v>4144</v>
      </c>
      <c r="F393" s="1480">
        <v>7.0000000000000001E-3</v>
      </c>
      <c r="G393" s="2496"/>
      <c r="H393" s="1480">
        <v>1600</v>
      </c>
      <c r="I393" s="1480">
        <f>I392*2</f>
        <v>5</v>
      </c>
      <c r="J393" s="1480">
        <v>-50</v>
      </c>
      <c r="K393" s="1480">
        <v>70</v>
      </c>
      <c r="L393" s="1480" t="s">
        <v>4285</v>
      </c>
      <c r="M393" s="1481">
        <v>25</v>
      </c>
      <c r="N393" s="2495"/>
      <c r="O393" s="1480" t="s">
        <v>4287</v>
      </c>
      <c r="P393" s="1480">
        <v>1614</v>
      </c>
      <c r="Q393" s="1366">
        <v>1656</v>
      </c>
      <c r="R393" s="2071"/>
      <c r="S393" s="2066"/>
      <c r="T393" s="2066"/>
      <c r="U393" s="2068"/>
      <c r="V393" s="2069"/>
      <c r="W393" s="2066"/>
      <c r="X393" s="2066"/>
      <c r="Y393" s="2070"/>
      <c r="Z393" s="2070"/>
      <c r="AA393" s="2070"/>
      <c r="AB393" s="1491"/>
    </row>
    <row r="394" spans="1:28">
      <c r="A394" s="2488"/>
      <c r="B394" s="2493"/>
      <c r="C394" s="2495"/>
      <c r="D394" s="2495"/>
      <c r="E394" s="1480" t="s">
        <v>4371</v>
      </c>
      <c r="F394" s="1480">
        <v>0.01</v>
      </c>
      <c r="G394" s="2496"/>
      <c r="H394" s="1480">
        <v>1600</v>
      </c>
      <c r="I394" s="1480">
        <f>I392*3</f>
        <v>7.5</v>
      </c>
      <c r="J394" s="1480">
        <v>-50</v>
      </c>
      <c r="K394" s="1480">
        <v>70</v>
      </c>
      <c r="L394" s="1480" t="s">
        <v>4285</v>
      </c>
      <c r="M394" s="1481">
        <v>25</v>
      </c>
      <c r="N394" s="2495"/>
      <c r="O394" s="1480" t="s">
        <v>4287</v>
      </c>
      <c r="P394" s="1480">
        <v>2421</v>
      </c>
      <c r="Q394" s="1366">
        <v>2483</v>
      </c>
      <c r="R394" s="2071"/>
      <c r="S394" s="2066"/>
      <c r="T394" s="2066"/>
      <c r="U394" s="2068"/>
      <c r="V394" s="2069"/>
      <c r="W394" s="2066"/>
      <c r="X394" s="2066"/>
      <c r="Y394" s="2070"/>
      <c r="Z394" s="2070"/>
      <c r="AA394" s="2070"/>
      <c r="AB394" s="1491"/>
    </row>
    <row r="395" spans="1:28">
      <c r="A395" s="2488"/>
      <c r="B395" s="2493"/>
      <c r="C395" s="2495"/>
      <c r="D395" s="2495"/>
      <c r="E395" s="1480" t="s">
        <v>4372</v>
      </c>
      <c r="F395" s="1480">
        <v>1.4E-2</v>
      </c>
      <c r="G395" s="2496"/>
      <c r="H395" s="1480">
        <v>1600</v>
      </c>
      <c r="I395" s="1480">
        <f>I392*4</f>
        <v>10</v>
      </c>
      <c r="J395" s="1480">
        <v>-50</v>
      </c>
      <c r="K395" s="1480">
        <v>70</v>
      </c>
      <c r="L395" s="1480" t="s">
        <v>4285</v>
      </c>
      <c r="M395" s="1481">
        <v>25</v>
      </c>
      <c r="N395" s="2495"/>
      <c r="O395" s="1480" t="s">
        <v>4287</v>
      </c>
      <c r="P395" s="1480">
        <v>3228</v>
      </c>
      <c r="Q395" s="1366">
        <v>3311</v>
      </c>
      <c r="R395" s="2071"/>
      <c r="S395" s="2066"/>
      <c r="T395" s="2066"/>
      <c r="U395" s="2068"/>
      <c r="V395" s="2069"/>
      <c r="W395" s="2066"/>
      <c r="X395" s="2066"/>
      <c r="Y395" s="2070"/>
      <c r="Z395" s="2070"/>
      <c r="AA395" s="2070"/>
      <c r="AB395" s="1491"/>
    </row>
    <row r="396" spans="1:28">
      <c r="A396" s="2488"/>
      <c r="B396" s="2493"/>
      <c r="C396" s="2495"/>
      <c r="D396" s="2495"/>
      <c r="E396" s="1480" t="s">
        <v>4373</v>
      </c>
      <c r="F396" s="1480">
        <v>1.7999999999999999E-2</v>
      </c>
      <c r="G396" s="2496"/>
      <c r="H396" s="1480">
        <v>1600</v>
      </c>
      <c r="I396" s="1480">
        <f>I392*5</f>
        <v>12.5</v>
      </c>
      <c r="J396" s="1480">
        <v>-50</v>
      </c>
      <c r="K396" s="1480">
        <v>70</v>
      </c>
      <c r="L396" s="1480" t="s">
        <v>4285</v>
      </c>
      <c r="M396" s="1481">
        <v>25</v>
      </c>
      <c r="N396" s="2495"/>
      <c r="O396" s="1480" t="s">
        <v>4287</v>
      </c>
      <c r="P396" s="1480">
        <v>4035</v>
      </c>
      <c r="Q396" s="1366">
        <v>4138</v>
      </c>
      <c r="R396" s="2071"/>
      <c r="S396" s="2066"/>
      <c r="T396" s="2066"/>
      <c r="U396" s="2068"/>
      <c r="V396" s="2069"/>
      <c r="W396" s="2066"/>
      <c r="X396" s="2066"/>
      <c r="Y396" s="2070"/>
      <c r="Z396" s="2070"/>
      <c r="AA396" s="2070"/>
      <c r="AB396" s="1491"/>
    </row>
    <row r="397" spans="1:28">
      <c r="A397" s="2488"/>
      <c r="B397" s="2493"/>
      <c r="C397" s="2495"/>
      <c r="D397" s="2495"/>
      <c r="E397" s="1482" t="s">
        <v>4374</v>
      </c>
      <c r="F397" s="1487">
        <v>0.02</v>
      </c>
      <c r="G397" s="2496"/>
      <c r="H397" s="1482">
        <v>1600</v>
      </c>
      <c r="I397" s="1487">
        <f>I392*6</f>
        <v>15</v>
      </c>
      <c r="J397" s="1483">
        <v>-50</v>
      </c>
      <c r="K397" s="1483">
        <v>70</v>
      </c>
      <c r="L397" s="1482" t="s">
        <v>4285</v>
      </c>
      <c r="M397" s="1484">
        <v>25</v>
      </c>
      <c r="N397" s="2495"/>
      <c r="O397" s="1482" t="s">
        <v>4287</v>
      </c>
      <c r="P397" s="1487">
        <v>4841</v>
      </c>
      <c r="Q397" s="1486">
        <v>4966</v>
      </c>
      <c r="R397" s="2071"/>
      <c r="S397" s="2066"/>
      <c r="T397" s="2066"/>
      <c r="U397" s="2068"/>
      <c r="V397" s="2069"/>
      <c r="W397" s="2066"/>
      <c r="X397" s="2066"/>
      <c r="Y397" s="2070"/>
      <c r="Z397" s="2070"/>
      <c r="AA397" s="2070"/>
      <c r="AB397" s="1491"/>
    </row>
    <row r="398" spans="1:28" ht="15" customHeight="1">
      <c r="A398" s="2492" t="s">
        <v>4375</v>
      </c>
      <c r="B398" s="2493"/>
      <c r="C398" s="2494" t="s">
        <v>4281</v>
      </c>
      <c r="D398" s="2494" t="s">
        <v>4353</v>
      </c>
      <c r="E398" s="1475" t="s">
        <v>4370</v>
      </c>
      <c r="F398" s="1475">
        <v>3.0000000000000001E-3</v>
      </c>
      <c r="G398" s="2494" t="s">
        <v>4284</v>
      </c>
      <c r="H398" s="1476">
        <v>1600</v>
      </c>
      <c r="I398" s="1475">
        <v>6</v>
      </c>
      <c r="J398" s="1476">
        <v>-50</v>
      </c>
      <c r="K398" s="1476">
        <v>70</v>
      </c>
      <c r="L398" s="1475" t="s">
        <v>4285</v>
      </c>
      <c r="M398" s="1477">
        <v>25</v>
      </c>
      <c r="N398" s="2494" t="s">
        <v>4286</v>
      </c>
      <c r="O398" s="1476" t="s">
        <v>4287</v>
      </c>
      <c r="P398" s="1475">
        <v>1343</v>
      </c>
      <c r="Q398" s="1478">
        <v>1377</v>
      </c>
      <c r="R398" s="2071"/>
      <c r="S398" s="2066"/>
      <c r="T398" s="2066"/>
      <c r="U398" s="2068"/>
      <c r="V398" s="2069"/>
      <c r="W398" s="2066"/>
      <c r="X398" s="2066"/>
      <c r="Y398" s="2070"/>
      <c r="Z398" s="2070"/>
      <c r="AA398" s="2070"/>
      <c r="AB398" s="1491"/>
    </row>
    <row r="399" spans="1:28">
      <c r="A399" s="2492"/>
      <c r="B399" s="2493"/>
      <c r="C399" s="2494"/>
      <c r="D399" s="2494"/>
      <c r="E399" s="1479" t="s">
        <v>4144</v>
      </c>
      <c r="F399" s="1480">
        <v>7.0000000000000001E-3</v>
      </c>
      <c r="G399" s="2494"/>
      <c r="H399" s="1480">
        <v>1600</v>
      </c>
      <c r="I399" s="1480">
        <f>I398*2</f>
        <v>12</v>
      </c>
      <c r="J399" s="1480">
        <v>-50</v>
      </c>
      <c r="K399" s="1480">
        <v>70</v>
      </c>
      <c r="L399" s="1480" t="s">
        <v>4285</v>
      </c>
      <c r="M399" s="1481">
        <v>25</v>
      </c>
      <c r="N399" s="2494"/>
      <c r="O399" s="1480" t="s">
        <v>4287</v>
      </c>
      <c r="P399" s="1480">
        <v>2685</v>
      </c>
      <c r="Q399" s="1366">
        <v>2754</v>
      </c>
      <c r="R399" s="2071"/>
      <c r="S399" s="2066"/>
      <c r="T399" s="2066"/>
      <c r="U399" s="2068"/>
      <c r="V399" s="2069"/>
      <c r="W399" s="2066"/>
      <c r="X399" s="2066"/>
      <c r="Y399" s="2070"/>
      <c r="Z399" s="2070"/>
      <c r="AA399" s="2070"/>
      <c r="AB399" s="1491"/>
    </row>
    <row r="400" spans="1:28">
      <c r="A400" s="2492"/>
      <c r="B400" s="2493"/>
      <c r="C400" s="2494"/>
      <c r="D400" s="2494"/>
      <c r="E400" s="1480" t="s">
        <v>4371</v>
      </c>
      <c r="F400" s="1480">
        <v>0.01</v>
      </c>
      <c r="G400" s="2494"/>
      <c r="H400" s="1480">
        <v>1600</v>
      </c>
      <c r="I400" s="1480">
        <f>I398*3</f>
        <v>18</v>
      </c>
      <c r="J400" s="1480">
        <v>-50</v>
      </c>
      <c r="K400" s="1480">
        <v>70</v>
      </c>
      <c r="L400" s="1480" t="s">
        <v>4285</v>
      </c>
      <c r="M400" s="1481">
        <v>25</v>
      </c>
      <c r="N400" s="2494"/>
      <c r="O400" s="1480" t="s">
        <v>4287</v>
      </c>
      <c r="P400" s="1480">
        <v>4027</v>
      </c>
      <c r="Q400" s="1366">
        <v>4130</v>
      </c>
      <c r="R400" s="2071"/>
      <c r="S400" s="2066"/>
      <c r="T400" s="2066"/>
      <c r="U400" s="2068"/>
      <c r="V400" s="2069"/>
      <c r="W400" s="2066"/>
      <c r="X400" s="2066"/>
      <c r="Y400" s="2070"/>
      <c r="Z400" s="2070"/>
      <c r="AA400" s="2070"/>
      <c r="AB400" s="1491"/>
    </row>
    <row r="401" spans="1:28">
      <c r="A401" s="2492"/>
      <c r="B401" s="2493"/>
      <c r="C401" s="2494"/>
      <c r="D401" s="2494"/>
      <c r="E401" s="1480" t="s">
        <v>4372</v>
      </c>
      <c r="F401" s="1480">
        <v>1.4E-2</v>
      </c>
      <c r="G401" s="2494"/>
      <c r="H401" s="1480">
        <v>1600</v>
      </c>
      <c r="I401" s="1480">
        <f>I398*4</f>
        <v>24</v>
      </c>
      <c r="J401" s="1480">
        <v>-50</v>
      </c>
      <c r="K401" s="1480">
        <v>70</v>
      </c>
      <c r="L401" s="1480" t="s">
        <v>4285</v>
      </c>
      <c r="M401" s="1481">
        <v>25</v>
      </c>
      <c r="N401" s="2494"/>
      <c r="O401" s="1480" t="s">
        <v>4287</v>
      </c>
      <c r="P401" s="1480">
        <v>5369</v>
      </c>
      <c r="Q401" s="1366">
        <v>5507</v>
      </c>
      <c r="R401" s="2071"/>
      <c r="S401" s="2066"/>
      <c r="T401" s="2066"/>
      <c r="U401" s="2068"/>
      <c r="V401" s="2069"/>
      <c r="W401" s="2066"/>
      <c r="X401" s="2066"/>
      <c r="Y401" s="2070"/>
      <c r="Z401" s="2070"/>
      <c r="AA401" s="2070"/>
      <c r="AB401" s="1491"/>
    </row>
    <row r="402" spans="1:28">
      <c r="A402" s="2492"/>
      <c r="B402" s="2493"/>
      <c r="C402" s="2494"/>
      <c r="D402" s="2494"/>
      <c r="E402" s="1480" t="s">
        <v>4373</v>
      </c>
      <c r="F402" s="1480">
        <v>1.7999999999999999E-2</v>
      </c>
      <c r="G402" s="2494"/>
      <c r="H402" s="1480">
        <v>1600</v>
      </c>
      <c r="I402" s="1480">
        <f>I398*5</f>
        <v>30</v>
      </c>
      <c r="J402" s="1480">
        <v>-50</v>
      </c>
      <c r="K402" s="1480">
        <v>70</v>
      </c>
      <c r="L402" s="1480" t="s">
        <v>4285</v>
      </c>
      <c r="M402" s="1481">
        <v>25</v>
      </c>
      <c r="N402" s="2494"/>
      <c r="O402" s="1480" t="s">
        <v>4287</v>
      </c>
      <c r="P402" s="1480">
        <v>6711</v>
      </c>
      <c r="Q402" s="1366">
        <v>6883</v>
      </c>
      <c r="R402" s="2071"/>
      <c r="S402" s="2066"/>
      <c r="T402" s="2066"/>
      <c r="U402" s="2068"/>
      <c r="V402" s="2069"/>
      <c r="W402" s="2066"/>
      <c r="X402" s="2066"/>
      <c r="Y402" s="2070"/>
      <c r="Z402" s="2070"/>
      <c r="AA402" s="2070"/>
      <c r="AB402" s="1491"/>
    </row>
    <row r="403" spans="1:28">
      <c r="A403" s="2492"/>
      <c r="B403" s="2493"/>
      <c r="C403" s="2494"/>
      <c r="D403" s="2494"/>
      <c r="E403" s="1480" t="s">
        <v>4374</v>
      </c>
      <c r="F403" s="1480">
        <v>0.02</v>
      </c>
      <c r="G403" s="2494"/>
      <c r="H403" s="1480">
        <v>1600</v>
      </c>
      <c r="I403" s="1480">
        <f>I398*6</f>
        <v>36</v>
      </c>
      <c r="J403" s="1480">
        <v>-50</v>
      </c>
      <c r="K403" s="1480">
        <v>70</v>
      </c>
      <c r="L403" s="1480" t="s">
        <v>4285</v>
      </c>
      <c r="M403" s="1481">
        <v>25</v>
      </c>
      <c r="N403" s="2494"/>
      <c r="O403" s="1480" t="s">
        <v>4287</v>
      </c>
      <c r="P403" s="1480">
        <v>8053</v>
      </c>
      <c r="Q403" s="1366">
        <v>8260</v>
      </c>
      <c r="R403" s="2071"/>
      <c r="S403" s="2066"/>
      <c r="T403" s="2066"/>
      <c r="U403" s="2068"/>
      <c r="V403" s="2069"/>
      <c r="W403" s="2066"/>
      <c r="X403" s="2066"/>
      <c r="Y403" s="2070"/>
      <c r="Z403" s="2070"/>
      <c r="AA403" s="2070"/>
      <c r="AB403" s="1491"/>
    </row>
    <row r="404" spans="1:28" ht="15" customHeight="1">
      <c r="A404" s="2488" t="s">
        <v>4375</v>
      </c>
      <c r="B404" s="2493"/>
      <c r="C404" s="2490" t="s">
        <v>4281</v>
      </c>
      <c r="D404" s="2490" t="s">
        <v>4367</v>
      </c>
      <c r="E404" s="1479" t="s">
        <v>4370</v>
      </c>
      <c r="F404" s="1480">
        <v>3.0000000000000001E-3</v>
      </c>
      <c r="G404" s="2490" t="s">
        <v>4284</v>
      </c>
      <c r="H404" s="1480">
        <v>1600</v>
      </c>
      <c r="I404" s="1480">
        <v>6</v>
      </c>
      <c r="J404" s="1480">
        <v>-50</v>
      </c>
      <c r="K404" s="1480">
        <v>70</v>
      </c>
      <c r="L404" s="1479" t="s">
        <v>4285</v>
      </c>
      <c r="M404" s="1481">
        <v>25</v>
      </c>
      <c r="N404" s="2490" t="s">
        <v>4286</v>
      </c>
      <c r="O404" s="1480" t="s">
        <v>4287</v>
      </c>
      <c r="P404" s="1480">
        <v>1366</v>
      </c>
      <c r="Q404" s="1366">
        <v>1401</v>
      </c>
      <c r="R404" s="2071"/>
      <c r="S404" s="2066"/>
      <c r="T404" s="2066"/>
      <c r="U404" s="2068"/>
      <c r="V404" s="2069"/>
      <c r="W404" s="2066"/>
      <c r="X404" s="2066"/>
      <c r="Y404" s="2070"/>
      <c r="Z404" s="2070"/>
      <c r="AA404" s="2070"/>
      <c r="AB404" s="1491"/>
    </row>
    <row r="405" spans="1:28">
      <c r="A405" s="2488"/>
      <c r="B405" s="2493"/>
      <c r="C405" s="2490"/>
      <c r="D405" s="2490"/>
      <c r="E405" s="1479" t="s">
        <v>4144</v>
      </c>
      <c r="F405" s="1480">
        <v>7.0000000000000001E-3</v>
      </c>
      <c r="G405" s="2490"/>
      <c r="H405" s="1480">
        <v>1600</v>
      </c>
      <c r="I405" s="1480">
        <f>I404*2</f>
        <v>12</v>
      </c>
      <c r="J405" s="1480">
        <v>-50</v>
      </c>
      <c r="K405" s="1480">
        <v>70</v>
      </c>
      <c r="L405" s="1480" t="s">
        <v>4285</v>
      </c>
      <c r="M405" s="1481">
        <v>25</v>
      </c>
      <c r="N405" s="2490"/>
      <c r="O405" s="1480" t="s">
        <v>4287</v>
      </c>
      <c r="P405" s="1480">
        <v>2732</v>
      </c>
      <c r="Q405" s="1366">
        <v>2802</v>
      </c>
      <c r="R405" s="2071"/>
      <c r="S405" s="2066"/>
      <c r="T405" s="2066"/>
      <c r="U405" s="2068"/>
      <c r="V405" s="2069"/>
      <c r="W405" s="2066"/>
      <c r="X405" s="2066"/>
      <c r="Y405" s="2070"/>
      <c r="Z405" s="2070"/>
      <c r="AA405" s="2070"/>
      <c r="AB405" s="1491"/>
    </row>
    <row r="406" spans="1:28">
      <c r="A406" s="2488"/>
      <c r="B406" s="2493"/>
      <c r="C406" s="2490"/>
      <c r="D406" s="2490"/>
      <c r="E406" s="1480" t="s">
        <v>4371</v>
      </c>
      <c r="F406" s="1480">
        <v>0.01</v>
      </c>
      <c r="G406" s="2490"/>
      <c r="H406" s="1480">
        <v>1600</v>
      </c>
      <c r="I406" s="1480">
        <f>I404*3</f>
        <v>18</v>
      </c>
      <c r="J406" s="1480">
        <v>-50</v>
      </c>
      <c r="K406" s="1480">
        <v>70</v>
      </c>
      <c r="L406" s="1480" t="s">
        <v>4285</v>
      </c>
      <c r="M406" s="1481">
        <v>25</v>
      </c>
      <c r="N406" s="2490"/>
      <c r="O406" s="1480" t="s">
        <v>4287</v>
      </c>
      <c r="P406" s="1480">
        <v>4097</v>
      </c>
      <c r="Q406" s="1366">
        <v>4202</v>
      </c>
      <c r="R406" s="2071"/>
      <c r="S406" s="2066"/>
      <c r="T406" s="2066"/>
      <c r="U406" s="2068"/>
      <c r="V406" s="2069"/>
      <c r="W406" s="2066"/>
      <c r="X406" s="2066"/>
      <c r="Y406" s="2070"/>
      <c r="Z406" s="2070"/>
      <c r="AA406" s="2070"/>
      <c r="AB406" s="1491"/>
    </row>
    <row r="407" spans="1:28">
      <c r="A407" s="2488"/>
      <c r="B407" s="2493"/>
      <c r="C407" s="2490"/>
      <c r="D407" s="2490"/>
      <c r="E407" s="1480" t="s">
        <v>4372</v>
      </c>
      <c r="F407" s="1480">
        <v>1.4E-2</v>
      </c>
      <c r="G407" s="2490"/>
      <c r="H407" s="1480">
        <v>1600</v>
      </c>
      <c r="I407" s="1480">
        <f>I404*4</f>
        <v>24</v>
      </c>
      <c r="J407" s="1480">
        <v>-50</v>
      </c>
      <c r="K407" s="1480">
        <v>70</v>
      </c>
      <c r="L407" s="1480" t="s">
        <v>4285</v>
      </c>
      <c r="M407" s="1481">
        <v>25</v>
      </c>
      <c r="N407" s="2490"/>
      <c r="O407" s="1480" t="s">
        <v>4287</v>
      </c>
      <c r="P407" s="1480">
        <v>5463</v>
      </c>
      <c r="Q407" s="1366">
        <v>5603</v>
      </c>
      <c r="R407" s="2071"/>
      <c r="S407" s="2066"/>
      <c r="T407" s="2066"/>
      <c r="U407" s="2068"/>
      <c r="V407" s="2069"/>
      <c r="W407" s="2066"/>
      <c r="X407" s="2066"/>
      <c r="Y407" s="2070"/>
      <c r="Z407" s="2070"/>
      <c r="AA407" s="2070"/>
      <c r="AB407" s="1491"/>
    </row>
    <row r="408" spans="1:28">
      <c r="A408" s="2488"/>
      <c r="B408" s="2493"/>
      <c r="C408" s="2490"/>
      <c r="D408" s="2490"/>
      <c r="E408" s="1480" t="s">
        <v>4373</v>
      </c>
      <c r="F408" s="1480">
        <v>1.7999999999999999E-2</v>
      </c>
      <c r="G408" s="2490"/>
      <c r="H408" s="1480">
        <v>1600</v>
      </c>
      <c r="I408" s="1480">
        <f>I404*5</f>
        <v>30</v>
      </c>
      <c r="J408" s="1480">
        <v>-50</v>
      </c>
      <c r="K408" s="1480">
        <v>70</v>
      </c>
      <c r="L408" s="1480" t="s">
        <v>4285</v>
      </c>
      <c r="M408" s="1481">
        <v>25</v>
      </c>
      <c r="N408" s="2490"/>
      <c r="O408" s="1480" t="s">
        <v>4287</v>
      </c>
      <c r="P408" s="1480">
        <v>6828</v>
      </c>
      <c r="Q408" s="1366">
        <v>7003</v>
      </c>
      <c r="R408" s="2071"/>
      <c r="S408" s="2066"/>
      <c r="T408" s="2066"/>
      <c r="U408" s="2068"/>
      <c r="V408" s="2069"/>
      <c r="W408" s="2066"/>
      <c r="X408" s="2066"/>
      <c r="Y408" s="2070"/>
      <c r="Z408" s="2070"/>
      <c r="AA408" s="2070"/>
      <c r="AB408" s="1491"/>
    </row>
    <row r="409" spans="1:28">
      <c r="A409" s="2488"/>
      <c r="B409" s="2493"/>
      <c r="C409" s="2490"/>
      <c r="D409" s="2490"/>
      <c r="E409" s="1480" t="s">
        <v>4374</v>
      </c>
      <c r="F409" s="1480">
        <v>0.02</v>
      </c>
      <c r="G409" s="2490"/>
      <c r="H409" s="1480">
        <v>1600</v>
      </c>
      <c r="I409" s="1480">
        <f>I404*6</f>
        <v>36</v>
      </c>
      <c r="J409" s="1480">
        <v>-50</v>
      </c>
      <c r="K409" s="1480">
        <v>70</v>
      </c>
      <c r="L409" s="1480" t="s">
        <v>4285</v>
      </c>
      <c r="M409" s="1481">
        <v>25</v>
      </c>
      <c r="N409" s="2490"/>
      <c r="O409" s="1480" t="s">
        <v>4287</v>
      </c>
      <c r="P409" s="1480">
        <v>8194</v>
      </c>
      <c r="Q409" s="1366">
        <v>8404</v>
      </c>
      <c r="R409" s="2071"/>
      <c r="S409" s="2066"/>
      <c r="T409" s="2066"/>
      <c r="U409" s="2068"/>
      <c r="V409" s="2069"/>
      <c r="W409" s="2066"/>
      <c r="X409" s="2066"/>
      <c r="Y409" s="2070"/>
      <c r="Z409" s="2070"/>
      <c r="AA409" s="2070"/>
      <c r="AB409" s="1491"/>
    </row>
    <row r="410" spans="1:28" ht="15" customHeight="1">
      <c r="A410" s="2488" t="s">
        <v>4375</v>
      </c>
      <c r="B410" s="2493"/>
      <c r="C410" s="2490" t="s">
        <v>4281</v>
      </c>
      <c r="D410" s="2495" t="s">
        <v>4368</v>
      </c>
      <c r="E410" s="1479" t="s">
        <v>4370</v>
      </c>
      <c r="F410" s="1480">
        <v>3.0000000000000001E-3</v>
      </c>
      <c r="G410" s="2490" t="s">
        <v>4284</v>
      </c>
      <c r="H410" s="1480">
        <v>1600</v>
      </c>
      <c r="I410" s="1480">
        <v>6</v>
      </c>
      <c r="J410" s="1480">
        <v>-50</v>
      </c>
      <c r="K410" s="1480">
        <v>70</v>
      </c>
      <c r="L410" s="1479" t="s">
        <v>4285</v>
      </c>
      <c r="M410" s="1481">
        <v>25</v>
      </c>
      <c r="N410" s="2490" t="s">
        <v>4286</v>
      </c>
      <c r="O410" s="1480" t="s">
        <v>4287</v>
      </c>
      <c r="P410" s="1365">
        <v>1389</v>
      </c>
      <c r="Q410" s="1366">
        <v>1425</v>
      </c>
      <c r="R410" s="2071"/>
      <c r="S410" s="2066"/>
      <c r="T410" s="2066"/>
      <c r="U410" s="2068"/>
      <c r="V410" s="2069"/>
      <c r="W410" s="2066"/>
      <c r="X410" s="2066"/>
      <c r="Y410" s="2070"/>
      <c r="Z410" s="2070"/>
      <c r="AA410" s="2070"/>
      <c r="AB410" s="1491"/>
    </row>
    <row r="411" spans="1:28">
      <c r="A411" s="2488"/>
      <c r="B411" s="2493"/>
      <c r="C411" s="2490"/>
      <c r="D411" s="2490"/>
      <c r="E411" s="1479" t="s">
        <v>4144</v>
      </c>
      <c r="F411" s="1480">
        <v>7.0000000000000001E-3</v>
      </c>
      <c r="G411" s="2490"/>
      <c r="H411" s="1480">
        <v>1600</v>
      </c>
      <c r="I411" s="1480">
        <f>I410*2</f>
        <v>12</v>
      </c>
      <c r="J411" s="1480">
        <v>-50</v>
      </c>
      <c r="K411" s="1480">
        <v>70</v>
      </c>
      <c r="L411" s="1480" t="s">
        <v>4285</v>
      </c>
      <c r="M411" s="1481">
        <v>25</v>
      </c>
      <c r="N411" s="2490"/>
      <c r="O411" s="1480" t="s">
        <v>4287</v>
      </c>
      <c r="P411" s="1365">
        <v>2778</v>
      </c>
      <c r="Q411" s="1366">
        <v>2850</v>
      </c>
      <c r="R411" s="2071"/>
      <c r="S411" s="2066"/>
      <c r="T411" s="2066"/>
      <c r="U411" s="2068"/>
      <c r="V411" s="2069"/>
      <c r="W411" s="2066"/>
      <c r="X411" s="2066"/>
      <c r="Y411" s="2070"/>
      <c r="Z411" s="2070"/>
      <c r="AA411" s="2070"/>
      <c r="AB411" s="1491"/>
    </row>
    <row r="412" spans="1:28">
      <c r="A412" s="2488"/>
      <c r="B412" s="2493"/>
      <c r="C412" s="2490"/>
      <c r="D412" s="2490"/>
      <c r="E412" s="1480" t="s">
        <v>4371</v>
      </c>
      <c r="F412" s="1480">
        <v>0.01</v>
      </c>
      <c r="G412" s="2490"/>
      <c r="H412" s="1480">
        <v>1600</v>
      </c>
      <c r="I412" s="1480">
        <f>I410*3</f>
        <v>18</v>
      </c>
      <c r="J412" s="1480">
        <v>-50</v>
      </c>
      <c r="K412" s="1480">
        <v>70</v>
      </c>
      <c r="L412" s="1480" t="s">
        <v>4285</v>
      </c>
      <c r="M412" s="1481">
        <v>25</v>
      </c>
      <c r="N412" s="2490"/>
      <c r="O412" s="1480" t="s">
        <v>4287</v>
      </c>
      <c r="P412" s="1365">
        <v>4167</v>
      </c>
      <c r="Q412" s="1366">
        <v>4274</v>
      </c>
      <c r="R412" s="2071"/>
      <c r="S412" s="2066"/>
      <c r="T412" s="2066"/>
      <c r="U412" s="2068"/>
      <c r="V412" s="2069"/>
      <c r="W412" s="2066"/>
      <c r="X412" s="2066"/>
      <c r="Y412" s="2070"/>
      <c r="Z412" s="2070"/>
      <c r="AA412" s="2070"/>
      <c r="AB412" s="1491"/>
    </row>
    <row r="413" spans="1:28">
      <c r="A413" s="2488"/>
      <c r="B413" s="2493"/>
      <c r="C413" s="2490"/>
      <c r="D413" s="2490"/>
      <c r="E413" s="1480" t="s">
        <v>4372</v>
      </c>
      <c r="F413" s="1480">
        <v>1.4E-2</v>
      </c>
      <c r="G413" s="2490"/>
      <c r="H413" s="1480">
        <v>1600</v>
      </c>
      <c r="I413" s="1480">
        <f>I410*4</f>
        <v>24</v>
      </c>
      <c r="J413" s="1480">
        <v>-50</v>
      </c>
      <c r="K413" s="1480">
        <v>70</v>
      </c>
      <c r="L413" s="1480" t="s">
        <v>4285</v>
      </c>
      <c r="M413" s="1481">
        <v>25</v>
      </c>
      <c r="N413" s="2490"/>
      <c r="O413" s="1480" t="s">
        <v>4287</v>
      </c>
      <c r="P413" s="1365">
        <v>5556</v>
      </c>
      <c r="Q413" s="1366">
        <v>5699</v>
      </c>
      <c r="R413" s="2071"/>
      <c r="S413" s="2066"/>
      <c r="T413" s="2066"/>
      <c r="U413" s="2068"/>
      <c r="V413" s="2069"/>
      <c r="W413" s="2066"/>
      <c r="X413" s="2066"/>
      <c r="Y413" s="2070"/>
      <c r="Z413" s="2070"/>
      <c r="AA413" s="2070"/>
      <c r="AB413" s="1491"/>
    </row>
    <row r="414" spans="1:28">
      <c r="A414" s="2488"/>
      <c r="B414" s="2493"/>
      <c r="C414" s="2490"/>
      <c r="D414" s="2490"/>
      <c r="E414" s="1480" t="s">
        <v>4373</v>
      </c>
      <c r="F414" s="1480">
        <v>1.7999999999999999E-2</v>
      </c>
      <c r="G414" s="2490"/>
      <c r="H414" s="1480">
        <v>1600</v>
      </c>
      <c r="I414" s="1480">
        <f>I410*5</f>
        <v>30</v>
      </c>
      <c r="J414" s="1480">
        <v>-50</v>
      </c>
      <c r="K414" s="1480">
        <v>70</v>
      </c>
      <c r="L414" s="1480" t="s">
        <v>4285</v>
      </c>
      <c r="M414" s="1481">
        <v>25</v>
      </c>
      <c r="N414" s="2490"/>
      <c r="O414" s="1480" t="s">
        <v>4287</v>
      </c>
      <c r="P414" s="1365">
        <v>6945</v>
      </c>
      <c r="Q414" s="1366">
        <v>7123</v>
      </c>
      <c r="R414" s="2071"/>
      <c r="S414" s="2066"/>
      <c r="T414" s="2066"/>
      <c r="U414" s="2068"/>
      <c r="V414" s="2069"/>
      <c r="W414" s="2066"/>
      <c r="X414" s="2066"/>
      <c r="Y414" s="2070"/>
      <c r="Z414" s="2070"/>
      <c r="AA414" s="2070"/>
      <c r="AB414" s="1491"/>
    </row>
    <row r="415" spans="1:28">
      <c r="A415" s="2488"/>
      <c r="B415" s="2493"/>
      <c r="C415" s="2490"/>
      <c r="D415" s="2495"/>
      <c r="E415" s="1482" t="s">
        <v>4374</v>
      </c>
      <c r="F415" s="1487">
        <v>0.02</v>
      </c>
      <c r="G415" s="2490"/>
      <c r="H415" s="1482">
        <v>1600</v>
      </c>
      <c r="I415" s="1480">
        <f>I410*6</f>
        <v>36</v>
      </c>
      <c r="J415" s="1483">
        <v>-50</v>
      </c>
      <c r="K415" s="1483">
        <v>70</v>
      </c>
      <c r="L415" s="1482" t="s">
        <v>4285</v>
      </c>
      <c r="M415" s="1484">
        <v>25</v>
      </c>
      <c r="N415" s="2490"/>
      <c r="O415" s="1482" t="s">
        <v>4287</v>
      </c>
      <c r="P415" s="1485">
        <v>8334</v>
      </c>
      <c r="Q415" s="1486">
        <v>8548</v>
      </c>
      <c r="R415" s="2071"/>
      <c r="S415" s="2066"/>
      <c r="T415" s="2066"/>
      <c r="U415" s="2068"/>
      <c r="V415" s="2069"/>
      <c r="W415" s="2066"/>
      <c r="X415" s="2066"/>
      <c r="Y415" s="2070"/>
      <c r="Z415" s="2070"/>
      <c r="AA415" s="2070"/>
      <c r="AB415" s="1491"/>
    </row>
    <row r="416" spans="1:28" ht="15" customHeight="1">
      <c r="A416" s="2492" t="s">
        <v>4375</v>
      </c>
      <c r="B416" s="2493"/>
      <c r="C416" s="2494" t="s">
        <v>4293</v>
      </c>
      <c r="D416" s="2494" t="s">
        <v>4353</v>
      </c>
      <c r="E416" s="1475" t="s">
        <v>4370</v>
      </c>
      <c r="F416" s="1475">
        <v>3.0000000000000001E-3</v>
      </c>
      <c r="G416" s="2492" t="s">
        <v>4284</v>
      </c>
      <c r="H416" s="1476">
        <v>1600</v>
      </c>
      <c r="I416" s="1475">
        <v>6</v>
      </c>
      <c r="J416" s="1476">
        <v>-50</v>
      </c>
      <c r="K416" s="1476">
        <v>70</v>
      </c>
      <c r="L416" s="1476" t="s">
        <v>4285</v>
      </c>
      <c r="M416" s="1477">
        <v>25</v>
      </c>
      <c r="N416" s="2494" t="s">
        <v>4286</v>
      </c>
      <c r="O416" s="1476" t="s">
        <v>4287</v>
      </c>
      <c r="P416" s="1475">
        <v>1502</v>
      </c>
      <c r="Q416" s="1478">
        <v>1541</v>
      </c>
      <c r="R416" s="2071"/>
      <c r="S416" s="2066"/>
      <c r="T416" s="2066"/>
      <c r="U416" s="2068"/>
      <c r="V416" s="2069"/>
      <c r="W416" s="2066"/>
      <c r="X416" s="2066"/>
      <c r="Y416" s="2070"/>
      <c r="Z416" s="2070"/>
      <c r="AA416" s="2070"/>
      <c r="AB416" s="1491"/>
    </row>
    <row r="417" spans="1:28">
      <c r="A417" s="2492"/>
      <c r="B417" s="2493"/>
      <c r="C417" s="2494"/>
      <c r="D417" s="2494"/>
      <c r="E417" s="1479" t="s">
        <v>4144</v>
      </c>
      <c r="F417" s="1480">
        <v>7.0000000000000001E-3</v>
      </c>
      <c r="G417" s="2492"/>
      <c r="H417" s="1480">
        <v>1600</v>
      </c>
      <c r="I417" s="1480">
        <f>I416*2</f>
        <v>12</v>
      </c>
      <c r="J417" s="1480">
        <v>-50</v>
      </c>
      <c r="K417" s="1480">
        <v>70</v>
      </c>
      <c r="L417" s="1480" t="s">
        <v>4285</v>
      </c>
      <c r="M417" s="1481">
        <v>25</v>
      </c>
      <c r="N417" s="2494"/>
      <c r="O417" s="1480" t="s">
        <v>4287</v>
      </c>
      <c r="P417" s="1480">
        <v>3004</v>
      </c>
      <c r="Q417" s="1366">
        <v>3081</v>
      </c>
      <c r="R417" s="2071"/>
      <c r="S417" s="2066"/>
      <c r="T417" s="2066"/>
      <c r="U417" s="2068"/>
      <c r="V417" s="2069"/>
      <c r="W417" s="2066"/>
      <c r="X417" s="2066"/>
      <c r="Y417" s="2070"/>
      <c r="Z417" s="2070"/>
      <c r="AA417" s="2070"/>
      <c r="AB417" s="1491"/>
    </row>
    <row r="418" spans="1:28">
      <c r="A418" s="2492"/>
      <c r="B418" s="2493"/>
      <c r="C418" s="2494"/>
      <c r="D418" s="2494"/>
      <c r="E418" s="1480" t="s">
        <v>4371</v>
      </c>
      <c r="F418" s="1480">
        <v>0.01</v>
      </c>
      <c r="G418" s="2492"/>
      <c r="H418" s="1480">
        <v>1600</v>
      </c>
      <c r="I418" s="1480">
        <f>I416*3</f>
        <v>18</v>
      </c>
      <c r="J418" s="1480">
        <v>-50</v>
      </c>
      <c r="K418" s="1480">
        <v>70</v>
      </c>
      <c r="L418" s="1480" t="s">
        <v>4285</v>
      </c>
      <c r="M418" s="1481">
        <v>25</v>
      </c>
      <c r="N418" s="2494"/>
      <c r="O418" s="1480" t="s">
        <v>4287</v>
      </c>
      <c r="P418" s="1480">
        <v>4505</v>
      </c>
      <c r="Q418" s="1366">
        <v>4621</v>
      </c>
      <c r="R418" s="2071"/>
      <c r="S418" s="2066"/>
      <c r="T418" s="2066"/>
      <c r="U418" s="2068"/>
      <c r="V418" s="2069"/>
      <c r="W418" s="2066"/>
      <c r="X418" s="2066"/>
      <c r="Y418" s="2070"/>
      <c r="Z418" s="2070"/>
      <c r="AA418" s="2070"/>
      <c r="AB418" s="1491"/>
    </row>
    <row r="419" spans="1:28">
      <c r="A419" s="2492"/>
      <c r="B419" s="2493"/>
      <c r="C419" s="2494"/>
      <c r="D419" s="2494"/>
      <c r="E419" s="1480" t="s">
        <v>4372</v>
      </c>
      <c r="F419" s="1480">
        <v>1.4E-2</v>
      </c>
      <c r="G419" s="2492"/>
      <c r="H419" s="1480">
        <v>1600</v>
      </c>
      <c r="I419" s="1480">
        <f>I416*4</f>
        <v>24</v>
      </c>
      <c r="J419" s="1480">
        <v>-50</v>
      </c>
      <c r="K419" s="1480">
        <v>70</v>
      </c>
      <c r="L419" s="1480" t="s">
        <v>4285</v>
      </c>
      <c r="M419" s="1481">
        <v>25</v>
      </c>
      <c r="N419" s="2494"/>
      <c r="O419" s="1480" t="s">
        <v>4287</v>
      </c>
      <c r="P419" s="1480">
        <v>6007</v>
      </c>
      <c r="Q419" s="1366">
        <v>6161</v>
      </c>
      <c r="R419" s="2071"/>
      <c r="S419" s="2066"/>
      <c r="T419" s="2066"/>
      <c r="U419" s="2068"/>
      <c r="V419" s="2069"/>
      <c r="W419" s="2066"/>
      <c r="X419" s="2066"/>
      <c r="Y419" s="2070"/>
      <c r="Z419" s="2070"/>
      <c r="AA419" s="2070"/>
      <c r="AB419" s="1491"/>
    </row>
    <row r="420" spans="1:28">
      <c r="A420" s="2492"/>
      <c r="B420" s="2493"/>
      <c r="C420" s="2494"/>
      <c r="D420" s="2494"/>
      <c r="E420" s="1480" t="s">
        <v>4373</v>
      </c>
      <c r="F420" s="1480">
        <v>1.7999999999999999E-2</v>
      </c>
      <c r="G420" s="2492"/>
      <c r="H420" s="1480">
        <v>1600</v>
      </c>
      <c r="I420" s="1480">
        <f>I416*5</f>
        <v>30</v>
      </c>
      <c r="J420" s="1480">
        <v>-50</v>
      </c>
      <c r="K420" s="1480">
        <v>70</v>
      </c>
      <c r="L420" s="1480" t="s">
        <v>4285</v>
      </c>
      <c r="M420" s="1481">
        <v>25</v>
      </c>
      <c r="N420" s="2494"/>
      <c r="O420" s="1480" t="s">
        <v>4287</v>
      </c>
      <c r="P420" s="1480">
        <v>7508</v>
      </c>
      <c r="Q420" s="1366">
        <v>7701</v>
      </c>
      <c r="R420" s="2071"/>
      <c r="S420" s="2066"/>
      <c r="T420" s="2066"/>
      <c r="U420" s="2068"/>
      <c r="V420" s="2069"/>
      <c r="W420" s="2066"/>
      <c r="X420" s="2066"/>
      <c r="Y420" s="2070"/>
      <c r="Z420" s="2070"/>
      <c r="AA420" s="2070"/>
      <c r="AB420" s="1491"/>
    </row>
    <row r="421" spans="1:28">
      <c r="A421" s="2492"/>
      <c r="B421" s="2493"/>
      <c r="C421" s="2494"/>
      <c r="D421" s="2494"/>
      <c r="E421" s="1480" t="s">
        <v>4374</v>
      </c>
      <c r="F421" s="1480">
        <v>0.02</v>
      </c>
      <c r="G421" s="2492"/>
      <c r="H421" s="1480">
        <v>1600</v>
      </c>
      <c r="I421" s="1480">
        <f>I416*6</f>
        <v>36</v>
      </c>
      <c r="J421" s="1480">
        <v>-50</v>
      </c>
      <c r="K421" s="1480">
        <v>70</v>
      </c>
      <c r="L421" s="1480" t="s">
        <v>4285</v>
      </c>
      <c r="M421" s="1481">
        <v>25</v>
      </c>
      <c r="N421" s="2494"/>
      <c r="O421" s="1480" t="s">
        <v>4287</v>
      </c>
      <c r="P421" s="1480">
        <v>9010</v>
      </c>
      <c r="Q421" s="1366">
        <v>9241</v>
      </c>
      <c r="R421" s="2071"/>
      <c r="S421" s="2066"/>
      <c r="T421" s="2066"/>
      <c r="U421" s="2068"/>
      <c r="V421" s="2069"/>
      <c r="W421" s="2066"/>
      <c r="X421" s="2066"/>
      <c r="Y421" s="2070"/>
      <c r="Z421" s="2070"/>
      <c r="AA421" s="2070"/>
      <c r="AB421" s="1491"/>
    </row>
    <row r="422" spans="1:28" ht="15" customHeight="1">
      <c r="A422" s="2488" t="s">
        <v>4375</v>
      </c>
      <c r="B422" s="2493"/>
      <c r="C422" s="2490" t="s">
        <v>4293</v>
      </c>
      <c r="D422" s="2490" t="s">
        <v>4367</v>
      </c>
      <c r="E422" s="1479" t="s">
        <v>4370</v>
      </c>
      <c r="F422" s="1480">
        <v>3.0000000000000001E-3</v>
      </c>
      <c r="G422" s="2488" t="s">
        <v>4284</v>
      </c>
      <c r="H422" s="1480">
        <v>1600</v>
      </c>
      <c r="I422" s="1480">
        <v>6</v>
      </c>
      <c r="J422" s="1480">
        <v>-50</v>
      </c>
      <c r="K422" s="1480">
        <v>70</v>
      </c>
      <c r="L422" s="1480" t="s">
        <v>4285</v>
      </c>
      <c r="M422" s="1481">
        <v>25</v>
      </c>
      <c r="N422" s="2490" t="s">
        <v>4286</v>
      </c>
      <c r="O422" s="1480" t="s">
        <v>4287</v>
      </c>
      <c r="P422" s="1480">
        <v>1525</v>
      </c>
      <c r="Q422" s="1366">
        <v>1565</v>
      </c>
      <c r="R422" s="2071"/>
      <c r="S422" s="2066"/>
      <c r="T422" s="2066"/>
      <c r="U422" s="2068"/>
      <c r="V422" s="2069"/>
      <c r="W422" s="2066"/>
      <c r="X422" s="2066"/>
      <c r="Y422" s="2070"/>
      <c r="Z422" s="2070"/>
      <c r="AA422" s="2070"/>
      <c r="AB422" s="1491"/>
    </row>
    <row r="423" spans="1:28">
      <c r="A423" s="2488"/>
      <c r="B423" s="2493"/>
      <c r="C423" s="2490"/>
      <c r="D423" s="2490"/>
      <c r="E423" s="1479" t="s">
        <v>4144</v>
      </c>
      <c r="F423" s="1480">
        <v>7.0000000000000001E-3</v>
      </c>
      <c r="G423" s="2488"/>
      <c r="H423" s="1480">
        <v>1600</v>
      </c>
      <c r="I423" s="1480">
        <f>I422*2</f>
        <v>12</v>
      </c>
      <c r="J423" s="1480">
        <v>-50</v>
      </c>
      <c r="K423" s="1480">
        <v>70</v>
      </c>
      <c r="L423" s="1480" t="s">
        <v>4285</v>
      </c>
      <c r="M423" s="1481">
        <v>25</v>
      </c>
      <c r="N423" s="2490"/>
      <c r="O423" s="1480" t="s">
        <v>4287</v>
      </c>
      <c r="P423" s="1480">
        <v>3050</v>
      </c>
      <c r="Q423" s="1366">
        <v>3129</v>
      </c>
      <c r="R423" s="2071"/>
      <c r="S423" s="2066"/>
      <c r="T423" s="2066"/>
      <c r="U423" s="2068"/>
      <c r="V423" s="2069"/>
      <c r="W423" s="2066"/>
      <c r="X423" s="2066"/>
      <c r="Y423" s="2070"/>
      <c r="Z423" s="2070"/>
      <c r="AA423" s="2070"/>
      <c r="AB423" s="1491"/>
    </row>
    <row r="424" spans="1:28">
      <c r="A424" s="2488"/>
      <c r="B424" s="2493"/>
      <c r="C424" s="2490"/>
      <c r="D424" s="2490"/>
      <c r="E424" s="1480" t="s">
        <v>4371</v>
      </c>
      <c r="F424" s="1480">
        <v>0.01</v>
      </c>
      <c r="G424" s="2488"/>
      <c r="H424" s="1480">
        <v>1600</v>
      </c>
      <c r="I424" s="1480">
        <f>I422*3</f>
        <v>18</v>
      </c>
      <c r="J424" s="1480">
        <v>-50</v>
      </c>
      <c r="K424" s="1480">
        <v>70</v>
      </c>
      <c r="L424" s="1480" t="s">
        <v>4285</v>
      </c>
      <c r="M424" s="1481">
        <v>25</v>
      </c>
      <c r="N424" s="2490"/>
      <c r="O424" s="1480" t="s">
        <v>4287</v>
      </c>
      <c r="P424" s="1480">
        <v>4575</v>
      </c>
      <c r="Q424" s="1366">
        <v>4693</v>
      </c>
      <c r="R424" s="2071"/>
      <c r="S424" s="2066"/>
      <c r="T424" s="2066"/>
      <c r="U424" s="2068"/>
      <c r="V424" s="2069"/>
      <c r="W424" s="2066"/>
      <c r="X424" s="2066"/>
      <c r="Y424" s="2070"/>
      <c r="Z424" s="2070"/>
      <c r="AA424" s="2070"/>
      <c r="AB424" s="1491"/>
    </row>
    <row r="425" spans="1:28">
      <c r="A425" s="2488"/>
      <c r="B425" s="2493"/>
      <c r="C425" s="2490"/>
      <c r="D425" s="2490"/>
      <c r="E425" s="1480" t="s">
        <v>4372</v>
      </c>
      <c r="F425" s="1480">
        <v>1.4E-2</v>
      </c>
      <c r="G425" s="2488"/>
      <c r="H425" s="1480">
        <v>1600</v>
      </c>
      <c r="I425" s="1480">
        <f>I422*4</f>
        <v>24</v>
      </c>
      <c r="J425" s="1480">
        <v>-50</v>
      </c>
      <c r="K425" s="1480">
        <v>70</v>
      </c>
      <c r="L425" s="1480" t="s">
        <v>4285</v>
      </c>
      <c r="M425" s="1481">
        <v>25</v>
      </c>
      <c r="N425" s="2490"/>
      <c r="O425" s="1480" t="s">
        <v>4287</v>
      </c>
      <c r="P425" s="1480">
        <v>6100</v>
      </c>
      <c r="Q425" s="1366">
        <v>6257</v>
      </c>
      <c r="R425" s="2071"/>
      <c r="S425" s="2066"/>
      <c r="T425" s="2066"/>
      <c r="U425" s="2068"/>
      <c r="V425" s="2069"/>
      <c r="W425" s="2066"/>
      <c r="X425" s="2066"/>
      <c r="Y425" s="2070"/>
      <c r="Z425" s="2070"/>
      <c r="AA425" s="2070"/>
      <c r="AB425" s="1491"/>
    </row>
    <row r="426" spans="1:28">
      <c r="A426" s="2488"/>
      <c r="B426" s="2493"/>
      <c r="C426" s="2490"/>
      <c r="D426" s="2490"/>
      <c r="E426" s="1480" t="s">
        <v>4373</v>
      </c>
      <c r="F426" s="1480">
        <v>1.7999999999999999E-2</v>
      </c>
      <c r="G426" s="2488"/>
      <c r="H426" s="1480">
        <v>1600</v>
      </c>
      <c r="I426" s="1480">
        <f>I422*5</f>
        <v>30</v>
      </c>
      <c r="J426" s="1480">
        <v>-50</v>
      </c>
      <c r="K426" s="1480">
        <v>70</v>
      </c>
      <c r="L426" s="1480" t="s">
        <v>4285</v>
      </c>
      <c r="M426" s="1481">
        <v>25</v>
      </c>
      <c r="N426" s="2490"/>
      <c r="O426" s="1480" t="s">
        <v>4287</v>
      </c>
      <c r="P426" s="1480">
        <v>7625</v>
      </c>
      <c r="Q426" s="1366">
        <v>7821</v>
      </c>
      <c r="R426" s="2071"/>
      <c r="S426" s="2066"/>
      <c r="T426" s="2066"/>
      <c r="U426" s="2068"/>
      <c r="V426" s="2069"/>
      <c r="W426" s="2066"/>
      <c r="X426" s="2066"/>
      <c r="Y426" s="2070"/>
      <c r="Z426" s="2070"/>
      <c r="AA426" s="2070"/>
      <c r="AB426" s="1491"/>
    </row>
    <row r="427" spans="1:28">
      <c r="A427" s="2488"/>
      <c r="B427" s="2493"/>
      <c r="C427" s="2490"/>
      <c r="D427" s="2490"/>
      <c r="E427" s="1480" t="s">
        <v>4374</v>
      </c>
      <c r="F427" s="1480">
        <v>0.02</v>
      </c>
      <c r="G427" s="2488"/>
      <c r="H427" s="1480">
        <v>1600</v>
      </c>
      <c r="I427" s="1480">
        <f>I422*6</f>
        <v>36</v>
      </c>
      <c r="J427" s="1480">
        <v>-50</v>
      </c>
      <c r="K427" s="1480">
        <v>70</v>
      </c>
      <c r="L427" s="1480" t="s">
        <v>4285</v>
      </c>
      <c r="M427" s="1481">
        <v>25</v>
      </c>
      <c r="N427" s="2490"/>
      <c r="O427" s="1480" t="s">
        <v>4287</v>
      </c>
      <c r="P427" s="1480">
        <v>9150</v>
      </c>
      <c r="Q427" s="1366">
        <v>9385</v>
      </c>
      <c r="R427" s="2071"/>
      <c r="S427" s="2066"/>
      <c r="T427" s="2066"/>
      <c r="U427" s="2068"/>
      <c r="V427" s="2069"/>
      <c r="W427" s="2066"/>
      <c r="X427" s="2066"/>
      <c r="Y427" s="2070"/>
      <c r="Z427" s="2070"/>
      <c r="AA427" s="2070"/>
      <c r="AB427" s="1491"/>
    </row>
    <row r="428" spans="1:28" ht="15" customHeight="1">
      <c r="A428" s="2488" t="s">
        <v>4375</v>
      </c>
      <c r="B428" s="2493"/>
      <c r="C428" s="2495" t="s">
        <v>4293</v>
      </c>
      <c r="D428" s="2495" t="s">
        <v>4368</v>
      </c>
      <c r="E428" s="1479" t="s">
        <v>4370</v>
      </c>
      <c r="F428" s="1480">
        <v>3.0000000000000001E-3</v>
      </c>
      <c r="G428" s="2496" t="s">
        <v>4284</v>
      </c>
      <c r="H428" s="1480">
        <v>1600</v>
      </c>
      <c r="I428" s="1480">
        <v>6</v>
      </c>
      <c r="J428" s="1480">
        <v>-50</v>
      </c>
      <c r="K428" s="1480">
        <v>70</v>
      </c>
      <c r="L428" s="1480" t="s">
        <v>4285</v>
      </c>
      <c r="M428" s="1481">
        <v>25</v>
      </c>
      <c r="N428" s="2495" t="s">
        <v>4286</v>
      </c>
      <c r="O428" s="1480" t="s">
        <v>4287</v>
      </c>
      <c r="P428" s="1480">
        <v>1549</v>
      </c>
      <c r="Q428" s="1366">
        <v>1589</v>
      </c>
      <c r="R428" s="2071"/>
      <c r="S428" s="2066"/>
      <c r="T428" s="2066"/>
      <c r="U428" s="2068"/>
      <c r="V428" s="2069"/>
      <c r="W428" s="2066"/>
      <c r="X428" s="2066"/>
      <c r="Y428" s="2070"/>
      <c r="Z428" s="2070"/>
      <c r="AA428" s="2070"/>
      <c r="AB428" s="1491"/>
    </row>
    <row r="429" spans="1:28">
      <c r="A429" s="2488"/>
      <c r="B429" s="2493"/>
      <c r="C429" s="2495"/>
      <c r="D429" s="2495"/>
      <c r="E429" s="1479" t="s">
        <v>4144</v>
      </c>
      <c r="F429" s="1480">
        <v>7.0000000000000001E-3</v>
      </c>
      <c r="G429" s="2496"/>
      <c r="H429" s="1480">
        <v>1600</v>
      </c>
      <c r="I429" s="1480">
        <f>I428*2</f>
        <v>12</v>
      </c>
      <c r="J429" s="1480">
        <v>-50</v>
      </c>
      <c r="K429" s="1480">
        <v>70</v>
      </c>
      <c r="L429" s="1480" t="s">
        <v>4285</v>
      </c>
      <c r="M429" s="1481">
        <v>25</v>
      </c>
      <c r="N429" s="2495"/>
      <c r="O429" s="1480" t="s">
        <v>4287</v>
      </c>
      <c r="P429" s="1480">
        <v>3097</v>
      </c>
      <c r="Q429" s="1366">
        <v>3177</v>
      </c>
      <c r="R429" s="2071"/>
      <c r="S429" s="2066"/>
      <c r="T429" s="2066"/>
      <c r="U429" s="2068"/>
      <c r="V429" s="2069"/>
      <c r="W429" s="2066"/>
      <c r="X429" s="2066"/>
      <c r="Y429" s="2070"/>
      <c r="Z429" s="2070"/>
      <c r="AA429" s="2070"/>
      <c r="AB429" s="1491"/>
    </row>
    <row r="430" spans="1:28">
      <c r="A430" s="2488"/>
      <c r="B430" s="2493"/>
      <c r="C430" s="2495"/>
      <c r="D430" s="2495"/>
      <c r="E430" s="1480" t="s">
        <v>4371</v>
      </c>
      <c r="F430" s="1480">
        <v>0.01</v>
      </c>
      <c r="G430" s="2496"/>
      <c r="H430" s="1480">
        <v>1600</v>
      </c>
      <c r="I430" s="1480">
        <f>I428*3</f>
        <v>18</v>
      </c>
      <c r="J430" s="1480">
        <v>-50</v>
      </c>
      <c r="K430" s="1480">
        <v>70</v>
      </c>
      <c r="L430" s="1480" t="s">
        <v>4285</v>
      </c>
      <c r="M430" s="1481">
        <v>25</v>
      </c>
      <c r="N430" s="2495"/>
      <c r="O430" s="1480" t="s">
        <v>4287</v>
      </c>
      <c r="P430" s="1480">
        <v>4645</v>
      </c>
      <c r="Q430" s="1366">
        <v>4765</v>
      </c>
      <c r="R430" s="2071"/>
      <c r="S430" s="2066"/>
      <c r="T430" s="2066"/>
      <c r="U430" s="2068"/>
      <c r="V430" s="2069"/>
      <c r="W430" s="2066"/>
      <c r="X430" s="2066"/>
      <c r="Y430" s="2070"/>
      <c r="Z430" s="2070"/>
      <c r="AA430" s="2070"/>
      <c r="AB430" s="1491"/>
    </row>
    <row r="431" spans="1:28">
      <c r="A431" s="2488"/>
      <c r="B431" s="2493"/>
      <c r="C431" s="2495"/>
      <c r="D431" s="2495"/>
      <c r="E431" s="1480" t="s">
        <v>4372</v>
      </c>
      <c r="F431" s="1480">
        <v>1.4E-2</v>
      </c>
      <c r="G431" s="2496"/>
      <c r="H431" s="1480">
        <v>1600</v>
      </c>
      <c r="I431" s="1480">
        <f>I428*4</f>
        <v>24</v>
      </c>
      <c r="J431" s="1480">
        <v>-50</v>
      </c>
      <c r="K431" s="1480">
        <v>70</v>
      </c>
      <c r="L431" s="1480" t="s">
        <v>4285</v>
      </c>
      <c r="M431" s="1481">
        <v>25</v>
      </c>
      <c r="N431" s="2495"/>
      <c r="O431" s="1480" t="s">
        <v>4287</v>
      </c>
      <c r="P431" s="1480">
        <v>6194</v>
      </c>
      <c r="Q431" s="1366">
        <v>6353</v>
      </c>
      <c r="R431" s="2071"/>
      <c r="S431" s="2066"/>
      <c r="T431" s="2066"/>
      <c r="U431" s="2068"/>
      <c r="V431" s="2069"/>
      <c r="W431" s="2066"/>
      <c r="X431" s="2066"/>
      <c r="Y431" s="2070"/>
      <c r="Z431" s="2070"/>
      <c r="AA431" s="2070"/>
      <c r="AB431" s="1491"/>
    </row>
    <row r="432" spans="1:28">
      <c r="A432" s="2488"/>
      <c r="B432" s="2493"/>
      <c r="C432" s="2495"/>
      <c r="D432" s="2495"/>
      <c r="E432" s="1480" t="s">
        <v>4373</v>
      </c>
      <c r="F432" s="1480">
        <v>1.7999999999999999E-2</v>
      </c>
      <c r="G432" s="2496"/>
      <c r="H432" s="1480">
        <v>1600</v>
      </c>
      <c r="I432" s="1480">
        <f>I428*5</f>
        <v>30</v>
      </c>
      <c r="J432" s="1480">
        <v>-50</v>
      </c>
      <c r="K432" s="1480">
        <v>70</v>
      </c>
      <c r="L432" s="1480" t="s">
        <v>4285</v>
      </c>
      <c r="M432" s="1481">
        <v>25</v>
      </c>
      <c r="N432" s="2495"/>
      <c r="O432" s="1480" t="s">
        <v>4287</v>
      </c>
      <c r="P432" s="1480">
        <v>7742</v>
      </c>
      <c r="Q432" s="1366">
        <v>7941</v>
      </c>
      <c r="R432" s="2071"/>
      <c r="S432" s="2066"/>
      <c r="T432" s="2066"/>
      <c r="U432" s="2068"/>
      <c r="V432" s="2069"/>
      <c r="W432" s="2066"/>
      <c r="X432" s="2066"/>
      <c r="Y432" s="2070"/>
      <c r="Z432" s="2070"/>
      <c r="AA432" s="2070"/>
      <c r="AB432" s="1491"/>
    </row>
    <row r="433" spans="1:28">
      <c r="A433" s="2488"/>
      <c r="B433" s="2493"/>
      <c r="C433" s="2495"/>
      <c r="D433" s="2495"/>
      <c r="E433" s="1482" t="s">
        <v>4374</v>
      </c>
      <c r="F433" s="1487">
        <v>0.02</v>
      </c>
      <c r="G433" s="2496"/>
      <c r="H433" s="1482">
        <v>1600</v>
      </c>
      <c r="I433" s="1487">
        <f>I428*6</f>
        <v>36</v>
      </c>
      <c r="J433" s="1480">
        <v>-50</v>
      </c>
      <c r="K433" s="1480">
        <v>70</v>
      </c>
      <c r="L433" s="1482" t="s">
        <v>4285</v>
      </c>
      <c r="M433" s="1484">
        <v>25</v>
      </c>
      <c r="N433" s="2495"/>
      <c r="O433" s="1482" t="s">
        <v>4287</v>
      </c>
      <c r="P433" s="1487">
        <v>9290</v>
      </c>
      <c r="Q433" s="1486">
        <v>9529</v>
      </c>
      <c r="R433" s="2071"/>
      <c r="S433" s="2066"/>
      <c r="T433" s="2066"/>
      <c r="U433" s="2068"/>
      <c r="V433" s="2069"/>
      <c r="W433" s="2066"/>
      <c r="X433" s="2066"/>
      <c r="Y433" s="2070"/>
      <c r="Z433" s="2070"/>
      <c r="AA433" s="2070"/>
      <c r="AB433" s="1491"/>
    </row>
    <row r="434" spans="1:28" ht="15" customHeight="1">
      <c r="A434" s="2487" t="s">
        <v>4376</v>
      </c>
      <c r="B434" s="2487"/>
      <c r="C434" s="2487"/>
      <c r="D434" s="2487"/>
      <c r="E434" s="2487"/>
      <c r="F434" s="2487"/>
      <c r="G434" s="2487"/>
      <c r="H434" s="2487"/>
      <c r="I434" s="2487"/>
      <c r="J434" s="2487"/>
      <c r="K434" s="2487"/>
      <c r="L434" s="2487"/>
      <c r="M434" s="2487"/>
      <c r="N434" s="2487"/>
      <c r="O434" s="2487"/>
      <c r="P434" s="2487"/>
      <c r="Q434" s="2487"/>
      <c r="R434" s="2067"/>
      <c r="S434" s="2067"/>
      <c r="T434" s="2067"/>
      <c r="U434" s="2067"/>
      <c r="V434" s="2067"/>
      <c r="W434" s="2067"/>
      <c r="X434" s="2067"/>
      <c r="Y434" s="2067"/>
      <c r="Z434" s="2067"/>
      <c r="AA434" s="2067"/>
    </row>
    <row r="435" spans="1:28" ht="40.700000000000003" customHeight="1">
      <c r="A435" s="2488" t="s">
        <v>4377</v>
      </c>
      <c r="B435" s="2489"/>
      <c r="C435" s="2490" t="s">
        <v>4281</v>
      </c>
      <c r="D435" s="1488" t="s">
        <v>4378</v>
      </c>
      <c r="E435" s="1479" t="s">
        <v>4379</v>
      </c>
      <c r="F435" s="1480">
        <v>7.0000000000000001E-3</v>
      </c>
      <c r="G435" s="2491" t="s">
        <v>4284</v>
      </c>
      <c r="H435" s="1480">
        <v>1600</v>
      </c>
      <c r="I435" s="1480">
        <v>1.1000000000000001</v>
      </c>
      <c r="J435" s="1480">
        <v>-50</v>
      </c>
      <c r="K435" s="1480">
        <v>70</v>
      </c>
      <c r="L435" s="1479" t="s">
        <v>4285</v>
      </c>
      <c r="M435" s="1481">
        <v>25</v>
      </c>
      <c r="N435" s="2490" t="s">
        <v>4286</v>
      </c>
      <c r="O435" s="1480" t="s">
        <v>4287</v>
      </c>
      <c r="P435" s="1480">
        <v>263</v>
      </c>
      <c r="Q435" s="1366">
        <v>269</v>
      </c>
      <c r="R435" s="2071"/>
      <c r="S435" s="2066"/>
      <c r="T435" s="2066"/>
      <c r="U435" s="2068"/>
      <c r="V435" s="2069"/>
      <c r="W435" s="2066"/>
      <c r="X435" s="2066"/>
      <c r="Y435" s="2070"/>
      <c r="Z435" s="2070"/>
      <c r="AA435" s="2070"/>
      <c r="AB435" s="1491"/>
    </row>
    <row r="436" spans="1:28" ht="40.700000000000003" customHeight="1">
      <c r="A436" s="2488"/>
      <c r="B436" s="2489"/>
      <c r="C436" s="2490"/>
      <c r="D436" s="1488" t="s">
        <v>4380</v>
      </c>
      <c r="E436" s="1475" t="s">
        <v>4379</v>
      </c>
      <c r="F436" s="1480">
        <v>7.0000000000000001E-3</v>
      </c>
      <c r="G436" s="2491"/>
      <c r="H436" s="1480">
        <v>1600</v>
      </c>
      <c r="I436" s="1480">
        <v>1.1000000000000001</v>
      </c>
      <c r="J436" s="1480">
        <v>-50</v>
      </c>
      <c r="K436" s="1480">
        <v>70</v>
      </c>
      <c r="L436" s="1480" t="s">
        <v>4285</v>
      </c>
      <c r="M436" s="1481">
        <v>25</v>
      </c>
      <c r="N436" s="2490"/>
      <c r="O436" s="1480" t="s">
        <v>4287</v>
      </c>
      <c r="P436" s="1480">
        <v>309</v>
      </c>
      <c r="Q436" s="1366">
        <v>317</v>
      </c>
      <c r="R436" s="2071"/>
      <c r="S436" s="2066"/>
      <c r="T436" s="2066"/>
      <c r="U436" s="2068"/>
      <c r="V436" s="2069"/>
      <c r="W436" s="2066"/>
      <c r="X436" s="2066"/>
      <c r="Y436" s="2070"/>
      <c r="Z436" s="2070"/>
      <c r="AA436" s="2070"/>
      <c r="AB436" s="1491"/>
    </row>
    <row r="437" spans="1:28" ht="40.700000000000003" customHeight="1">
      <c r="A437" s="2488" t="s">
        <v>4377</v>
      </c>
      <c r="B437" s="2486"/>
      <c r="C437" s="2490" t="s">
        <v>4293</v>
      </c>
      <c r="D437" s="1488" t="s">
        <v>4378</v>
      </c>
      <c r="E437" s="1479" t="s">
        <v>4379</v>
      </c>
      <c r="F437" s="1480">
        <v>7.0000000000000001E-3</v>
      </c>
      <c r="G437" s="2491" t="s">
        <v>4284</v>
      </c>
      <c r="H437" s="1480">
        <v>1600</v>
      </c>
      <c r="I437" s="1480">
        <v>1.1000000000000001</v>
      </c>
      <c r="J437" s="1480">
        <v>-50</v>
      </c>
      <c r="K437" s="1480">
        <v>70</v>
      </c>
      <c r="L437" s="1479" t="s">
        <v>4285</v>
      </c>
      <c r="M437" s="1481">
        <v>25</v>
      </c>
      <c r="N437" s="2490" t="s">
        <v>4286</v>
      </c>
      <c r="O437" s="1480" t="s">
        <v>4287</v>
      </c>
      <c r="P437" s="1365">
        <v>263</v>
      </c>
      <c r="Q437" s="1366">
        <v>269</v>
      </c>
      <c r="R437" s="2071"/>
      <c r="S437" s="2066"/>
      <c r="T437" s="2066"/>
      <c r="U437" s="2068"/>
      <c r="V437" s="2069"/>
      <c r="W437" s="2066"/>
      <c r="X437" s="2066"/>
      <c r="Y437" s="2070"/>
      <c r="Z437" s="2070"/>
      <c r="AA437" s="2070"/>
      <c r="AB437" s="1491"/>
    </row>
    <row r="438" spans="1:28" ht="40.700000000000003" customHeight="1">
      <c r="A438" s="2488"/>
      <c r="B438" s="2486"/>
      <c r="C438" s="2490"/>
      <c r="D438" s="1488" t="s">
        <v>4380</v>
      </c>
      <c r="E438" s="1479" t="s">
        <v>4379</v>
      </c>
      <c r="F438" s="1480">
        <v>7.0000000000000001E-3</v>
      </c>
      <c r="G438" s="2491"/>
      <c r="H438" s="1480">
        <v>1600</v>
      </c>
      <c r="I438" s="1480">
        <v>1.1000000000000001</v>
      </c>
      <c r="J438" s="1480">
        <v>-50</v>
      </c>
      <c r="K438" s="1480">
        <v>70</v>
      </c>
      <c r="L438" s="1480" t="s">
        <v>4285</v>
      </c>
      <c r="M438" s="1481">
        <v>25</v>
      </c>
      <c r="N438" s="2490"/>
      <c r="O438" s="1480" t="s">
        <v>4287</v>
      </c>
      <c r="P438" s="1365">
        <v>309</v>
      </c>
      <c r="Q438" s="1366">
        <v>317</v>
      </c>
      <c r="R438" s="2071"/>
      <c r="S438" s="2066"/>
      <c r="T438" s="2066"/>
      <c r="U438" s="2068"/>
      <c r="V438" s="2069"/>
      <c r="W438" s="2066"/>
      <c r="X438" s="2066"/>
      <c r="Y438" s="2070"/>
      <c r="Z438" s="2070"/>
      <c r="AA438" s="2070"/>
      <c r="AB438" s="1491"/>
    </row>
    <row r="439" spans="1:28" ht="60.95" customHeight="1">
      <c r="A439" s="1364" t="s">
        <v>4381</v>
      </c>
      <c r="B439" s="1492"/>
      <c r="C439" s="1481" t="s">
        <v>1642</v>
      </c>
      <c r="D439" s="1481" t="s">
        <v>4382</v>
      </c>
      <c r="E439" s="1480" t="s">
        <v>4383</v>
      </c>
      <c r="F439" s="1480">
        <v>3.0000000000000001E-3</v>
      </c>
      <c r="G439" s="1481" t="s">
        <v>4284</v>
      </c>
      <c r="H439" s="1480">
        <v>1600</v>
      </c>
      <c r="I439" s="1480">
        <v>1.3</v>
      </c>
      <c r="J439" s="1480">
        <v>-50</v>
      </c>
      <c r="K439" s="1480">
        <v>70</v>
      </c>
      <c r="L439" s="1480" t="s">
        <v>4285</v>
      </c>
      <c r="M439" s="1481">
        <v>25</v>
      </c>
      <c r="N439" s="1481" t="s">
        <v>4286</v>
      </c>
      <c r="O439" s="1480" t="s">
        <v>4287</v>
      </c>
      <c r="P439" s="1365">
        <v>234</v>
      </c>
      <c r="Q439" s="1366">
        <v>240</v>
      </c>
      <c r="R439" s="2071"/>
      <c r="S439" s="2066"/>
      <c r="T439" s="2066"/>
      <c r="U439" s="2068"/>
      <c r="V439" s="2069"/>
      <c r="W439" s="2066"/>
      <c r="X439" s="2066"/>
      <c r="Y439" s="2070"/>
      <c r="Z439" s="2070"/>
      <c r="AA439" s="2070"/>
      <c r="AB439" s="1491"/>
    </row>
    <row r="440" spans="1:28" ht="52.5" customHeight="1">
      <c r="A440" s="1489" t="s">
        <v>4384</v>
      </c>
      <c r="B440" s="2486"/>
      <c r="C440" s="1481" t="s">
        <v>1642</v>
      </c>
      <c r="D440" s="1481" t="s">
        <v>4382</v>
      </c>
      <c r="E440" s="1480" t="s">
        <v>4363</v>
      </c>
      <c r="F440" s="1480">
        <v>4.0000000000000001E-3</v>
      </c>
      <c r="G440" s="1481" t="s">
        <v>4284</v>
      </c>
      <c r="H440" s="1480">
        <v>1600</v>
      </c>
      <c r="I440" s="1480">
        <v>1.5</v>
      </c>
      <c r="J440" s="1480">
        <v>-50</v>
      </c>
      <c r="K440" s="1480">
        <v>70</v>
      </c>
      <c r="L440" s="1480" t="s">
        <v>4285</v>
      </c>
      <c r="M440" s="1481">
        <v>25</v>
      </c>
      <c r="N440" s="1481" t="s">
        <v>4286</v>
      </c>
      <c r="O440" s="1480" t="s">
        <v>4287</v>
      </c>
      <c r="P440" s="1365">
        <v>263</v>
      </c>
      <c r="Q440" s="1366">
        <v>269</v>
      </c>
      <c r="R440" s="2071"/>
      <c r="S440" s="2066"/>
      <c r="T440" s="2066"/>
      <c r="U440" s="2068"/>
      <c r="V440" s="2069"/>
      <c r="W440" s="2066"/>
      <c r="X440" s="2066"/>
      <c r="Y440" s="2070"/>
      <c r="Z440" s="2070"/>
      <c r="AA440" s="2070"/>
      <c r="AB440" s="1491"/>
    </row>
    <row r="441" spans="1:28" ht="47.25" customHeight="1">
      <c r="A441" s="1364" t="s">
        <v>4385</v>
      </c>
      <c r="B441" s="2486"/>
      <c r="C441" s="1481" t="s">
        <v>1642</v>
      </c>
      <c r="D441" s="1481" t="s">
        <v>4382</v>
      </c>
      <c r="E441" s="1480" t="s">
        <v>4386</v>
      </c>
      <c r="F441" s="1480">
        <v>6.0000000000000001E-3</v>
      </c>
      <c r="G441" s="1481" t="s">
        <v>4284</v>
      </c>
      <c r="H441" s="1480">
        <v>1600</v>
      </c>
      <c r="I441" s="1480">
        <v>1.75</v>
      </c>
      <c r="J441" s="1480">
        <v>-50</v>
      </c>
      <c r="K441" s="1480">
        <v>70</v>
      </c>
      <c r="L441" s="1480" t="s">
        <v>4285</v>
      </c>
      <c r="M441" s="1481">
        <v>25</v>
      </c>
      <c r="N441" s="1481" t="s">
        <v>4286</v>
      </c>
      <c r="O441" s="1480" t="s">
        <v>4287</v>
      </c>
      <c r="P441" s="1365">
        <v>281</v>
      </c>
      <c r="Q441" s="1366">
        <v>288</v>
      </c>
      <c r="R441" s="2071"/>
      <c r="S441" s="2066"/>
      <c r="T441" s="2066"/>
      <c r="U441" s="2068"/>
      <c r="V441" s="2069"/>
      <c r="W441" s="2066"/>
      <c r="X441" s="2066"/>
      <c r="Y441" s="2070"/>
      <c r="Z441" s="2070"/>
      <c r="AA441" s="2070"/>
      <c r="AB441" s="1491"/>
    </row>
    <row r="442" spans="1:28" ht="48">
      <c r="A442" s="1364" t="s">
        <v>4387</v>
      </c>
      <c r="B442" s="2486"/>
      <c r="C442" s="1481" t="s">
        <v>929</v>
      </c>
      <c r="D442" s="1481" t="s">
        <v>4388</v>
      </c>
      <c r="E442" s="1480" t="s">
        <v>4389</v>
      </c>
      <c r="F442" s="1480">
        <v>2E-3</v>
      </c>
      <c r="G442" s="1481" t="s">
        <v>4390</v>
      </c>
      <c r="H442" s="1480"/>
      <c r="I442" s="1480">
        <v>0.5</v>
      </c>
      <c r="J442" s="1480">
        <v>-50</v>
      </c>
      <c r="K442" s="1480">
        <v>70</v>
      </c>
      <c r="L442" s="1480"/>
      <c r="M442" s="1481">
        <v>25</v>
      </c>
      <c r="N442" s="1481" t="s">
        <v>4286</v>
      </c>
      <c r="O442" s="1480" t="s">
        <v>4287</v>
      </c>
      <c r="P442" s="1365">
        <v>394</v>
      </c>
      <c r="Q442" s="1366">
        <v>404</v>
      </c>
      <c r="R442" s="2071"/>
      <c r="S442" s="2066"/>
      <c r="T442" s="2066"/>
      <c r="U442" s="2068"/>
      <c r="V442" s="2069"/>
      <c r="W442" s="2066"/>
      <c r="X442" s="2066"/>
      <c r="Y442" s="2070"/>
      <c r="Z442" s="2070"/>
      <c r="AA442" s="2070"/>
      <c r="AB442" s="1491"/>
    </row>
    <row r="443" spans="1:28" ht="48">
      <c r="A443" s="1364" t="s">
        <v>4391</v>
      </c>
      <c r="B443" s="2486"/>
      <c r="C443" s="1481" t="s">
        <v>929</v>
      </c>
      <c r="D443" s="1481" t="s">
        <v>4388</v>
      </c>
      <c r="E443" s="1480" t="s">
        <v>4379</v>
      </c>
      <c r="F443" s="1480">
        <v>7.0000000000000001E-3</v>
      </c>
      <c r="G443" s="1481" t="s">
        <v>4390</v>
      </c>
      <c r="H443" s="1480"/>
      <c r="I443" s="1480">
        <v>0.9</v>
      </c>
      <c r="J443" s="1480">
        <v>-50</v>
      </c>
      <c r="K443" s="1480">
        <v>70</v>
      </c>
      <c r="L443" s="1480"/>
      <c r="M443" s="1481">
        <v>25</v>
      </c>
      <c r="N443" s="1481" t="s">
        <v>4286</v>
      </c>
      <c r="O443" s="1480" t="s">
        <v>4287</v>
      </c>
      <c r="P443" s="1365">
        <v>787</v>
      </c>
      <c r="Q443" s="1366">
        <v>807</v>
      </c>
      <c r="R443" s="2071"/>
      <c r="S443" s="2066"/>
      <c r="T443" s="2066"/>
      <c r="U443" s="2068"/>
      <c r="V443" s="2069"/>
      <c r="W443" s="2066"/>
      <c r="X443" s="2066"/>
      <c r="Y443" s="2070"/>
      <c r="Z443" s="2070"/>
      <c r="AA443" s="2070"/>
      <c r="AB443" s="1491"/>
    </row>
    <row r="444" spans="1:28" ht="54.75" customHeight="1">
      <c r="A444" s="1489" t="s">
        <v>4237</v>
      </c>
      <c r="B444" s="1492"/>
      <c r="C444" s="1481" t="s">
        <v>929</v>
      </c>
      <c r="D444" s="1481" t="s">
        <v>4388</v>
      </c>
      <c r="E444" s="1479" t="s">
        <v>4392</v>
      </c>
      <c r="F444" s="1490">
        <v>3.9999999999999998E-6</v>
      </c>
      <c r="G444" s="1481" t="s">
        <v>4236</v>
      </c>
      <c r="H444" s="1480"/>
      <c r="I444" s="1480">
        <v>0.01</v>
      </c>
      <c r="J444" s="1480">
        <v>-50</v>
      </c>
      <c r="K444" s="1480">
        <v>70</v>
      </c>
      <c r="L444" s="1480"/>
      <c r="M444" s="1481">
        <v>25</v>
      </c>
      <c r="N444" s="1481"/>
      <c r="O444" s="1480"/>
      <c r="P444" s="1365">
        <v>24</v>
      </c>
      <c r="Q444" s="1366">
        <v>24</v>
      </c>
      <c r="R444" s="2071"/>
      <c r="S444" s="2066"/>
      <c r="T444" s="2066"/>
      <c r="U444" s="2068"/>
      <c r="V444" s="2069"/>
      <c r="W444" s="2066"/>
      <c r="X444" s="2066"/>
      <c r="Y444" s="2070"/>
      <c r="Z444" s="2070"/>
      <c r="AA444" s="2070"/>
      <c r="AB444" s="1491"/>
    </row>
    <row r="445" spans="1:28" ht="54.75" customHeight="1">
      <c r="A445" s="1489" t="s">
        <v>4234</v>
      </c>
      <c r="B445" s="1492"/>
      <c r="C445" s="1481" t="s">
        <v>929</v>
      </c>
      <c r="D445" s="1481" t="s">
        <v>4388</v>
      </c>
      <c r="E445" s="1479" t="s">
        <v>4393</v>
      </c>
      <c r="F445" s="1480">
        <v>1.0000000000000001E-5</v>
      </c>
      <c r="G445" s="1481" t="s">
        <v>4236</v>
      </c>
      <c r="H445" s="1480"/>
      <c r="I445" s="1480">
        <v>0.01</v>
      </c>
      <c r="J445" s="1480">
        <v>-50</v>
      </c>
      <c r="K445" s="1480">
        <v>70</v>
      </c>
      <c r="L445" s="1480"/>
      <c r="M445" s="1481">
        <v>25</v>
      </c>
      <c r="N445" s="1481"/>
      <c r="O445" s="1480"/>
      <c r="P445" s="1365">
        <v>24</v>
      </c>
      <c r="Q445" s="1366">
        <v>24</v>
      </c>
      <c r="R445" s="2071"/>
      <c r="S445" s="2066"/>
      <c r="T445" s="2066"/>
      <c r="U445" s="2068"/>
      <c r="V445" s="2069"/>
      <c r="W445" s="2066"/>
      <c r="X445" s="2066"/>
      <c r="Y445" s="2070"/>
      <c r="Z445" s="2070"/>
      <c r="AA445" s="2070"/>
      <c r="AB445" s="1491"/>
    </row>
    <row r="446" spans="1:28" ht="46.7" customHeight="1">
      <c r="A446" s="2442" t="s">
        <v>4394</v>
      </c>
      <c r="B446" s="2442"/>
      <c r="C446" s="2442"/>
      <c r="D446" s="2442"/>
      <c r="E446" s="2442"/>
      <c r="F446" s="2442"/>
      <c r="G446" s="2442"/>
      <c r="H446" s="2442"/>
      <c r="I446" s="2442"/>
      <c r="J446" s="2442"/>
      <c r="K446" s="2442"/>
      <c r="L446" s="2442"/>
      <c r="M446" s="2442"/>
      <c r="N446" s="2442"/>
      <c r="O446" s="2442"/>
      <c r="P446" s="2442"/>
      <c r="Q446" s="2442"/>
    </row>
  </sheetData>
  <mergeCells count="432">
    <mergeCell ref="A1:B1"/>
    <mergeCell ref="A5:Q5"/>
    <mergeCell ref="A7:A8"/>
    <mergeCell ref="B7:B8"/>
    <mergeCell ref="C7:N7"/>
    <mergeCell ref="O7:O8"/>
    <mergeCell ref="P7:P8"/>
    <mergeCell ref="Q7:Q8"/>
    <mergeCell ref="R7:R8"/>
    <mergeCell ref="S7:S8"/>
    <mergeCell ref="T7:T8"/>
    <mergeCell ref="U7:U8"/>
    <mergeCell ref="V7:V8"/>
    <mergeCell ref="A9:Q9"/>
    <mergeCell ref="A10:A15"/>
    <mergeCell ref="B10:B15"/>
    <mergeCell ref="C10:C15"/>
    <mergeCell ref="D10:D15"/>
    <mergeCell ref="G10:G15"/>
    <mergeCell ref="N10:N15"/>
    <mergeCell ref="A16:A21"/>
    <mergeCell ref="B16:B21"/>
    <mergeCell ref="C16:C21"/>
    <mergeCell ref="D16:D21"/>
    <mergeCell ref="G16:G21"/>
    <mergeCell ref="N16:N21"/>
    <mergeCell ref="A22:A27"/>
    <mergeCell ref="B22:B27"/>
    <mergeCell ref="C22:C27"/>
    <mergeCell ref="D22:D27"/>
    <mergeCell ref="G22:G27"/>
    <mergeCell ref="N22:N27"/>
    <mergeCell ref="A28:A33"/>
    <mergeCell ref="B28:B33"/>
    <mergeCell ref="C28:C33"/>
    <mergeCell ref="D28:D33"/>
    <mergeCell ref="G28:G33"/>
    <mergeCell ref="N28:N33"/>
    <mergeCell ref="A34:A39"/>
    <mergeCell ref="B34:B39"/>
    <mergeCell ref="C34:C39"/>
    <mergeCell ref="D34:D39"/>
    <mergeCell ref="G34:G39"/>
    <mergeCell ref="N34:N39"/>
    <mergeCell ref="A40:A45"/>
    <mergeCell ref="B40:B45"/>
    <mergeCell ref="C40:C45"/>
    <mergeCell ref="D40:D45"/>
    <mergeCell ref="G40:G45"/>
    <mergeCell ref="N40:N45"/>
    <mergeCell ref="A46:A51"/>
    <mergeCell ref="B46:B51"/>
    <mergeCell ref="C46:C51"/>
    <mergeCell ref="D46:D51"/>
    <mergeCell ref="G46:G51"/>
    <mergeCell ref="N46:N51"/>
    <mergeCell ref="A52:A57"/>
    <mergeCell ref="B52:B57"/>
    <mergeCell ref="C52:C57"/>
    <mergeCell ref="D52:D57"/>
    <mergeCell ref="G52:G57"/>
    <mergeCell ref="N52:N57"/>
    <mergeCell ref="A58:A63"/>
    <mergeCell ref="B58:B63"/>
    <mergeCell ref="C58:C63"/>
    <mergeCell ref="D58:D63"/>
    <mergeCell ref="G58:G63"/>
    <mergeCell ref="N58:N63"/>
    <mergeCell ref="A64:A69"/>
    <mergeCell ref="B64:B69"/>
    <mergeCell ref="C64:C69"/>
    <mergeCell ref="D64:D69"/>
    <mergeCell ref="G64:G69"/>
    <mergeCell ref="N64:N69"/>
    <mergeCell ref="A70:A75"/>
    <mergeCell ref="B70:B75"/>
    <mergeCell ref="C70:C75"/>
    <mergeCell ref="D70:D75"/>
    <mergeCell ref="G70:G75"/>
    <mergeCell ref="N70:N75"/>
    <mergeCell ref="A76:A81"/>
    <mergeCell ref="B76:B81"/>
    <mergeCell ref="C76:C81"/>
    <mergeCell ref="D76:D81"/>
    <mergeCell ref="G76:G81"/>
    <mergeCell ref="N76:N81"/>
    <mergeCell ref="A82:A87"/>
    <mergeCell ref="B82:B87"/>
    <mergeCell ref="C82:C87"/>
    <mergeCell ref="D82:D87"/>
    <mergeCell ref="G82:G87"/>
    <mergeCell ref="N82:N87"/>
    <mergeCell ref="A88:A93"/>
    <mergeCell ref="B88:B93"/>
    <mergeCell ref="C88:C93"/>
    <mergeCell ref="D88:D93"/>
    <mergeCell ref="G88:G93"/>
    <mergeCell ref="N88:N93"/>
    <mergeCell ref="A94:A99"/>
    <mergeCell ref="B94:B99"/>
    <mergeCell ref="C94:C99"/>
    <mergeCell ref="D94:D99"/>
    <mergeCell ref="G94:G99"/>
    <mergeCell ref="N94:N99"/>
    <mergeCell ref="A100:A105"/>
    <mergeCell ref="B100:B105"/>
    <mergeCell ref="C100:C105"/>
    <mergeCell ref="D100:D105"/>
    <mergeCell ref="G100:G105"/>
    <mergeCell ref="N100:N105"/>
    <mergeCell ref="A106:A111"/>
    <mergeCell ref="B106:B111"/>
    <mergeCell ref="C106:C111"/>
    <mergeCell ref="D106:D111"/>
    <mergeCell ref="G106:G111"/>
    <mergeCell ref="N106:N111"/>
    <mergeCell ref="A112:A117"/>
    <mergeCell ref="B112:B117"/>
    <mergeCell ref="C112:C117"/>
    <mergeCell ref="D112:D117"/>
    <mergeCell ref="G112:G117"/>
    <mergeCell ref="N112:N117"/>
    <mergeCell ref="A118:A123"/>
    <mergeCell ref="C118:C123"/>
    <mergeCell ref="D118:D123"/>
    <mergeCell ref="G118:G123"/>
    <mergeCell ref="N118:N123"/>
    <mergeCell ref="C142:C147"/>
    <mergeCell ref="D142:D147"/>
    <mergeCell ref="G142:G147"/>
    <mergeCell ref="N142:N147"/>
    <mergeCell ref="A124:A129"/>
    <mergeCell ref="C124:C129"/>
    <mergeCell ref="D124:D129"/>
    <mergeCell ref="G124:G129"/>
    <mergeCell ref="N124:N129"/>
    <mergeCell ref="A130:A135"/>
    <mergeCell ref="C130:C135"/>
    <mergeCell ref="D130:D135"/>
    <mergeCell ref="G130:G135"/>
    <mergeCell ref="N130:N135"/>
    <mergeCell ref="B118:B135"/>
    <mergeCell ref="A148:A153"/>
    <mergeCell ref="C148:C153"/>
    <mergeCell ref="D148:D153"/>
    <mergeCell ref="G148:G153"/>
    <mergeCell ref="N148:N153"/>
    <mergeCell ref="A154:Q154"/>
    <mergeCell ref="A155:A160"/>
    <mergeCell ref="B155:B166"/>
    <mergeCell ref="C155:C160"/>
    <mergeCell ref="D155:D160"/>
    <mergeCell ref="G155:G160"/>
    <mergeCell ref="N155:N160"/>
    <mergeCell ref="A161:A166"/>
    <mergeCell ref="C161:C166"/>
    <mergeCell ref="D161:D166"/>
    <mergeCell ref="G161:G166"/>
    <mergeCell ref="N161:N166"/>
    <mergeCell ref="B136:B153"/>
    <mergeCell ref="A136:A141"/>
    <mergeCell ref="C136:C141"/>
    <mergeCell ref="D136:D141"/>
    <mergeCell ref="G136:G141"/>
    <mergeCell ref="N136:N141"/>
    <mergeCell ref="A142:A147"/>
    <mergeCell ref="A167:Q167"/>
    <mergeCell ref="A168:A173"/>
    <mergeCell ref="B168:B173"/>
    <mergeCell ref="C168:C173"/>
    <mergeCell ref="D168:D173"/>
    <mergeCell ref="G168:G173"/>
    <mergeCell ref="N168:N173"/>
    <mergeCell ref="A174:A179"/>
    <mergeCell ref="B174:B179"/>
    <mergeCell ref="C174:C179"/>
    <mergeCell ref="D174:D179"/>
    <mergeCell ref="G174:G179"/>
    <mergeCell ref="N174:N179"/>
    <mergeCell ref="A180:A185"/>
    <mergeCell ref="B180:B185"/>
    <mergeCell ref="C180:C185"/>
    <mergeCell ref="D180:D185"/>
    <mergeCell ref="G180:G185"/>
    <mergeCell ref="N180:N185"/>
    <mergeCell ref="A186:A191"/>
    <mergeCell ref="B186:B191"/>
    <mergeCell ref="C186:C191"/>
    <mergeCell ref="D186:D191"/>
    <mergeCell ref="G186:G191"/>
    <mergeCell ref="N186:N191"/>
    <mergeCell ref="A192:A197"/>
    <mergeCell ref="B192:B197"/>
    <mergeCell ref="C192:C197"/>
    <mergeCell ref="D192:D197"/>
    <mergeCell ref="G192:G197"/>
    <mergeCell ref="N192:N197"/>
    <mergeCell ref="A198:A203"/>
    <mergeCell ref="B198:B203"/>
    <mergeCell ref="C198:C203"/>
    <mergeCell ref="D198:D203"/>
    <mergeCell ref="G198:G203"/>
    <mergeCell ref="N198:N203"/>
    <mergeCell ref="A204:A209"/>
    <mergeCell ref="B204:B209"/>
    <mergeCell ref="C204:C209"/>
    <mergeCell ref="D204:D209"/>
    <mergeCell ref="G204:G209"/>
    <mergeCell ref="N204:N209"/>
    <mergeCell ref="A210:A215"/>
    <mergeCell ref="B210:B215"/>
    <mergeCell ref="C210:C215"/>
    <mergeCell ref="D210:D215"/>
    <mergeCell ref="G210:G215"/>
    <mergeCell ref="N210:N215"/>
    <mergeCell ref="A216:A221"/>
    <mergeCell ref="B216:B227"/>
    <mergeCell ref="C216:C221"/>
    <mergeCell ref="D216:D221"/>
    <mergeCell ref="G216:G221"/>
    <mergeCell ref="N216:N221"/>
    <mergeCell ref="A222:A227"/>
    <mergeCell ref="C222:C227"/>
    <mergeCell ref="D222:D227"/>
    <mergeCell ref="G222:G227"/>
    <mergeCell ref="N222:N227"/>
    <mergeCell ref="A228:Q228"/>
    <mergeCell ref="A229:A234"/>
    <mergeCell ref="B229:B246"/>
    <mergeCell ref="C229:C234"/>
    <mergeCell ref="D229:D234"/>
    <mergeCell ref="G229:G234"/>
    <mergeCell ref="N229:N234"/>
    <mergeCell ref="A235:A240"/>
    <mergeCell ref="C235:C240"/>
    <mergeCell ref="D235:D240"/>
    <mergeCell ref="G235:G240"/>
    <mergeCell ref="N235:N240"/>
    <mergeCell ref="A241:A246"/>
    <mergeCell ref="C241:C246"/>
    <mergeCell ref="D241:D246"/>
    <mergeCell ref="G241:G246"/>
    <mergeCell ref="N241:N246"/>
    <mergeCell ref="A247:A252"/>
    <mergeCell ref="B247:B252"/>
    <mergeCell ref="C247:C252"/>
    <mergeCell ref="D247:D252"/>
    <mergeCell ref="G247:G252"/>
    <mergeCell ref="N247:N252"/>
    <mergeCell ref="A253:A258"/>
    <mergeCell ref="B253:B258"/>
    <mergeCell ref="C253:C258"/>
    <mergeCell ref="D253:D258"/>
    <mergeCell ref="G253:G258"/>
    <mergeCell ref="N253:N258"/>
    <mergeCell ref="A259:A264"/>
    <mergeCell ref="B259:B264"/>
    <mergeCell ref="C259:C264"/>
    <mergeCell ref="D259:D264"/>
    <mergeCell ref="G259:G264"/>
    <mergeCell ref="N259:N264"/>
    <mergeCell ref="A265:A270"/>
    <mergeCell ref="B265:B270"/>
    <mergeCell ref="C265:C270"/>
    <mergeCell ref="D265:D270"/>
    <mergeCell ref="G265:G270"/>
    <mergeCell ref="N265:N270"/>
    <mergeCell ref="A271:A276"/>
    <mergeCell ref="B271:B276"/>
    <mergeCell ref="C271:C276"/>
    <mergeCell ref="D271:D276"/>
    <mergeCell ref="G271:G276"/>
    <mergeCell ref="N271:N276"/>
    <mergeCell ref="A277:A282"/>
    <mergeCell ref="B277:B282"/>
    <mergeCell ref="C277:C282"/>
    <mergeCell ref="D277:D282"/>
    <mergeCell ref="G277:G282"/>
    <mergeCell ref="N277:N282"/>
    <mergeCell ref="A283:A288"/>
    <mergeCell ref="B283:B288"/>
    <mergeCell ref="C283:C288"/>
    <mergeCell ref="D283:D288"/>
    <mergeCell ref="G283:G288"/>
    <mergeCell ref="N283:N288"/>
    <mergeCell ref="A289:A294"/>
    <mergeCell ref="B289:B294"/>
    <mergeCell ref="C289:C294"/>
    <mergeCell ref="D289:D294"/>
    <mergeCell ref="G289:G294"/>
    <mergeCell ref="N289:N294"/>
    <mergeCell ref="A295:A300"/>
    <mergeCell ref="B295:B300"/>
    <mergeCell ref="C295:C300"/>
    <mergeCell ref="D295:D300"/>
    <mergeCell ref="G295:G300"/>
    <mergeCell ref="N295:N300"/>
    <mergeCell ref="A301:A306"/>
    <mergeCell ref="B301:B306"/>
    <mergeCell ref="C301:C306"/>
    <mergeCell ref="D301:D306"/>
    <mergeCell ref="G301:G306"/>
    <mergeCell ref="N301:N306"/>
    <mergeCell ref="A307:A312"/>
    <mergeCell ref="B307:B312"/>
    <mergeCell ref="C307:C312"/>
    <mergeCell ref="D307:D312"/>
    <mergeCell ref="G307:G312"/>
    <mergeCell ref="N307:N312"/>
    <mergeCell ref="A313:A318"/>
    <mergeCell ref="B313:B318"/>
    <mergeCell ref="C313:C318"/>
    <mergeCell ref="D313:D318"/>
    <mergeCell ref="G313:G318"/>
    <mergeCell ref="N313:N318"/>
    <mergeCell ref="A319:A324"/>
    <mergeCell ref="B319:B324"/>
    <mergeCell ref="C319:C324"/>
    <mergeCell ref="D319:D324"/>
    <mergeCell ref="G319:G324"/>
    <mergeCell ref="N319:N324"/>
    <mergeCell ref="A325:Q325"/>
    <mergeCell ref="A326:A331"/>
    <mergeCell ref="B326:B343"/>
    <mergeCell ref="C326:C331"/>
    <mergeCell ref="D326:D331"/>
    <mergeCell ref="G326:G331"/>
    <mergeCell ref="N326:N331"/>
    <mergeCell ref="A332:A337"/>
    <mergeCell ref="C332:C337"/>
    <mergeCell ref="D332:D337"/>
    <mergeCell ref="G332:G337"/>
    <mergeCell ref="N332:N337"/>
    <mergeCell ref="A338:A343"/>
    <mergeCell ref="C338:C343"/>
    <mergeCell ref="D338:D343"/>
    <mergeCell ref="G338:G343"/>
    <mergeCell ref="N338:N343"/>
    <mergeCell ref="A344:A349"/>
    <mergeCell ref="B344:B361"/>
    <mergeCell ref="C344:C349"/>
    <mergeCell ref="D344:D349"/>
    <mergeCell ref="G344:G349"/>
    <mergeCell ref="N344:N349"/>
    <mergeCell ref="A350:A355"/>
    <mergeCell ref="C350:C355"/>
    <mergeCell ref="D350:D355"/>
    <mergeCell ref="G350:G355"/>
    <mergeCell ref="N350:N355"/>
    <mergeCell ref="A356:A361"/>
    <mergeCell ref="C356:C361"/>
    <mergeCell ref="D356:D361"/>
    <mergeCell ref="G356:G361"/>
    <mergeCell ref="N356:N361"/>
    <mergeCell ref="A362:A367"/>
    <mergeCell ref="B362:B379"/>
    <mergeCell ref="C362:C367"/>
    <mergeCell ref="D362:D367"/>
    <mergeCell ref="G362:G367"/>
    <mergeCell ref="N362:N367"/>
    <mergeCell ref="A368:A373"/>
    <mergeCell ref="C368:C373"/>
    <mergeCell ref="D368:D373"/>
    <mergeCell ref="G368:G373"/>
    <mergeCell ref="N368:N373"/>
    <mergeCell ref="A374:A379"/>
    <mergeCell ref="C374:C379"/>
    <mergeCell ref="D374:D379"/>
    <mergeCell ref="G374:G379"/>
    <mergeCell ref="N374:N379"/>
    <mergeCell ref="A380:A385"/>
    <mergeCell ref="B380:B397"/>
    <mergeCell ref="C380:C385"/>
    <mergeCell ref="D380:D385"/>
    <mergeCell ref="G380:G385"/>
    <mergeCell ref="N380:N385"/>
    <mergeCell ref="A386:A391"/>
    <mergeCell ref="C386:C391"/>
    <mergeCell ref="D386:D391"/>
    <mergeCell ref="G386:G391"/>
    <mergeCell ref="N386:N391"/>
    <mergeCell ref="A392:A397"/>
    <mergeCell ref="C392:C397"/>
    <mergeCell ref="D392:D397"/>
    <mergeCell ref="G392:G397"/>
    <mergeCell ref="N392:N397"/>
    <mergeCell ref="A398:A403"/>
    <mergeCell ref="B398:B415"/>
    <mergeCell ref="C398:C403"/>
    <mergeCell ref="D398:D403"/>
    <mergeCell ref="G398:G403"/>
    <mergeCell ref="N398:N403"/>
    <mergeCell ref="A404:A409"/>
    <mergeCell ref="C404:C409"/>
    <mergeCell ref="D404:D409"/>
    <mergeCell ref="G404:G409"/>
    <mergeCell ref="N404:N409"/>
    <mergeCell ref="A410:A415"/>
    <mergeCell ref="C410:C415"/>
    <mergeCell ref="D410:D415"/>
    <mergeCell ref="G410:G415"/>
    <mergeCell ref="N410:N415"/>
    <mergeCell ref="A416:A421"/>
    <mergeCell ref="B416:B433"/>
    <mergeCell ref="C416:C421"/>
    <mergeCell ref="D416:D421"/>
    <mergeCell ref="G416:G421"/>
    <mergeCell ref="N416:N421"/>
    <mergeCell ref="A422:A427"/>
    <mergeCell ref="C422:C427"/>
    <mergeCell ref="D422:D427"/>
    <mergeCell ref="G422:G427"/>
    <mergeCell ref="N422:N427"/>
    <mergeCell ref="A428:A433"/>
    <mergeCell ref="C428:C433"/>
    <mergeCell ref="D428:D433"/>
    <mergeCell ref="G428:G433"/>
    <mergeCell ref="N428:N433"/>
    <mergeCell ref="B440:B441"/>
    <mergeCell ref="B442:B443"/>
    <mergeCell ref="A446:Q446"/>
    <mergeCell ref="A434:Q434"/>
    <mergeCell ref="A435:A436"/>
    <mergeCell ref="B435:B436"/>
    <mergeCell ref="C435:C436"/>
    <mergeCell ref="G435:G436"/>
    <mergeCell ref="N435:N436"/>
    <mergeCell ref="A437:A438"/>
    <mergeCell ref="B437:B438"/>
    <mergeCell ref="C437:C438"/>
    <mergeCell ref="G437:G438"/>
    <mergeCell ref="N437:N438"/>
  </mergeCells>
  <hyperlinks>
    <hyperlink ref="A5" location="Меню!A1" display="ДОСКИ ИЗ МИНЕРАЛЬНО-ПОЛИМЕРНОГО КОМПОЗИТА 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>
  <dimension ref="A1:AMJ66"/>
  <sheetViews>
    <sheetView zoomScaleNormal="100" workbookViewId="0">
      <pane xSplit="5" ySplit="8" topLeftCell="F9" activePane="bottomRight" state="frozen"/>
      <selection pane="topRight" activeCell="F1" sqref="F1"/>
      <selection pane="bottomLeft" activeCell="A9" sqref="A9"/>
      <selection pane="bottomRight" activeCell="A5" sqref="A5:L5"/>
    </sheetView>
  </sheetViews>
  <sheetFormatPr defaultColWidth="9.140625" defaultRowHeight="15"/>
  <cols>
    <col min="1" max="1" width="7.85546875" style="52" customWidth="1"/>
    <col min="2" max="2" width="23.85546875" style="52" customWidth="1"/>
    <col min="3" max="3" width="12.5703125" style="52" hidden="1" customWidth="1"/>
    <col min="4" max="4" width="6.28515625" style="70" customWidth="1"/>
    <col min="5" max="5" width="0.140625" style="52" hidden="1" customWidth="1"/>
    <col min="6" max="6" width="12.42578125" style="52" customWidth="1"/>
    <col min="7" max="8" width="9.28515625" style="52" customWidth="1"/>
    <col min="9" max="9" width="1.85546875" style="52" hidden="1" customWidth="1"/>
    <col min="10" max="10" width="8.140625" style="52" hidden="1" customWidth="1"/>
    <col min="11" max="11" width="9" style="52" customWidth="1"/>
    <col min="12" max="12" width="9.140625" style="52"/>
    <col min="13" max="13" width="10.42578125" style="52" customWidth="1"/>
    <col min="14" max="14" width="9.5703125" style="52" customWidth="1"/>
    <col min="15" max="15" width="10" style="52" customWidth="1"/>
    <col min="16" max="16" width="12.5703125" style="386" customWidth="1"/>
    <col min="17" max="17" width="10.7109375" style="386" customWidth="1"/>
    <col min="18" max="18" width="12.28515625" style="386" customWidth="1"/>
    <col min="19" max="19" width="13.28515625" style="386" customWidth="1"/>
    <col min="20" max="1024" width="9.140625" style="386"/>
  </cols>
  <sheetData>
    <row r="1" spans="1:20" ht="31.5" customHeight="1">
      <c r="A1" s="2174" t="s">
        <v>4395</v>
      </c>
      <c r="B1" s="2174"/>
      <c r="D1" s="52"/>
      <c r="F1" s="1817"/>
      <c r="R1" s="52"/>
      <c r="S1" s="52"/>
      <c r="T1" s="52"/>
    </row>
    <row r="2" spans="1:20">
      <c r="A2" s="60"/>
      <c r="B2" s="64"/>
      <c r="C2" s="60"/>
      <c r="D2" s="60"/>
      <c r="E2" s="60"/>
      <c r="F2" s="62"/>
      <c r="G2" s="62" t="s">
        <v>131</v>
      </c>
      <c r="H2" s="62"/>
      <c r="I2" s="59"/>
      <c r="K2" s="57" t="s">
        <v>2</v>
      </c>
      <c r="L2" s="59"/>
      <c r="R2" s="52"/>
      <c r="S2" s="52"/>
      <c r="T2" s="52"/>
    </row>
    <row r="3" spans="1:20" ht="15.75" customHeight="1">
      <c r="A3" s="61" t="s">
        <v>4</v>
      </c>
      <c r="B3" s="58" t="s">
        <v>5</v>
      </c>
      <c r="D3" s="60"/>
      <c r="E3" s="60"/>
      <c r="F3" s="62"/>
      <c r="G3" s="62" t="s">
        <v>132</v>
      </c>
      <c r="H3" s="62"/>
      <c r="I3" s="59"/>
      <c r="K3" s="57" t="s">
        <v>7</v>
      </c>
      <c r="L3" s="59"/>
      <c r="R3" s="52"/>
      <c r="S3" s="52"/>
      <c r="T3" s="52"/>
    </row>
    <row r="4" spans="1:20" ht="15" customHeight="1">
      <c r="B4" s="70"/>
      <c r="D4" s="52"/>
      <c r="F4" s="1818"/>
      <c r="L4" s="65"/>
      <c r="R4" s="52"/>
      <c r="S4" s="52"/>
      <c r="T4" s="52"/>
    </row>
    <row r="5" spans="1:20">
      <c r="A5" s="2116" t="s">
        <v>4396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9" t="s">
        <v>139</v>
      </c>
      <c r="I7" s="66"/>
      <c r="J7" s="66"/>
      <c r="K7" s="2119" t="s">
        <v>4397</v>
      </c>
      <c r="L7" s="2119" t="s">
        <v>4398</v>
      </c>
      <c r="R7" s="52"/>
      <c r="S7" s="52"/>
      <c r="T7" s="52"/>
    </row>
    <row r="8" spans="1:20" ht="46.5" customHeight="1">
      <c r="A8" s="2117"/>
      <c r="B8" s="2117"/>
      <c r="C8" s="2117"/>
      <c r="D8" s="68" t="s">
        <v>2654</v>
      </c>
      <c r="E8" s="866"/>
      <c r="F8" s="68" t="s">
        <v>567</v>
      </c>
      <c r="G8" s="68" t="s">
        <v>1651</v>
      </c>
      <c r="H8" s="2119"/>
      <c r="I8" s="68" t="s">
        <v>146</v>
      </c>
      <c r="J8" s="68" t="s">
        <v>144</v>
      </c>
      <c r="K8" s="2119"/>
      <c r="L8" s="2119"/>
      <c r="M8" s="70"/>
      <c r="N8" s="70"/>
      <c r="O8" s="70"/>
      <c r="P8" s="388"/>
      <c r="R8" s="70"/>
      <c r="S8" s="70"/>
      <c r="T8" s="70"/>
    </row>
    <row r="9" spans="1:20" ht="25.5" customHeight="1">
      <c r="A9" s="2176" t="s">
        <v>4399</v>
      </c>
      <c r="B9" s="2134"/>
      <c r="C9" s="2134"/>
      <c r="D9" s="2176" t="s">
        <v>4400</v>
      </c>
      <c r="E9" s="73"/>
      <c r="F9" s="2176" t="s">
        <v>4401</v>
      </c>
      <c r="G9" s="74">
        <v>1000</v>
      </c>
      <c r="H9" s="149" t="s">
        <v>327</v>
      </c>
      <c r="I9" s="74"/>
      <c r="J9" s="74"/>
      <c r="K9" s="74">
        <v>1915</v>
      </c>
      <c r="L9" s="74">
        <v>2095</v>
      </c>
      <c r="P9" s="53"/>
      <c r="R9" s="52"/>
      <c r="S9" s="52"/>
      <c r="T9" s="52"/>
    </row>
    <row r="10" spans="1:20" ht="25.5" customHeight="1">
      <c r="A10" s="2176"/>
      <c r="B10" s="2134"/>
      <c r="C10" s="2134"/>
      <c r="D10" s="2176"/>
      <c r="E10" s="79"/>
      <c r="F10" s="2176"/>
      <c r="G10" s="80">
        <v>1200</v>
      </c>
      <c r="H10" s="81" t="s">
        <v>327</v>
      </c>
      <c r="I10" s="80"/>
      <c r="J10" s="80"/>
      <c r="K10" s="80">
        <v>1930</v>
      </c>
      <c r="L10" s="80">
        <v>2110</v>
      </c>
      <c r="P10" s="53"/>
      <c r="R10" s="52"/>
      <c r="S10" s="52"/>
      <c r="T10" s="52"/>
    </row>
    <row r="11" spans="1:20" ht="25.5" customHeight="1">
      <c r="A11" s="2176"/>
      <c r="B11" s="2134"/>
      <c r="C11" s="2134"/>
      <c r="D11" s="2176"/>
      <c r="E11" s="79"/>
      <c r="F11" s="2176"/>
      <c r="G11" s="80">
        <v>1500</v>
      </c>
      <c r="H11" s="81" t="s">
        <v>327</v>
      </c>
      <c r="I11" s="80"/>
      <c r="J11" s="80"/>
      <c r="K11" s="80">
        <v>2120</v>
      </c>
      <c r="L11" s="80">
        <v>2315</v>
      </c>
      <c r="P11" s="53"/>
      <c r="R11" s="52"/>
      <c r="S11" s="52"/>
      <c r="T11" s="52"/>
    </row>
    <row r="12" spans="1:20" ht="25.5" customHeight="1">
      <c r="A12" s="2176"/>
      <c r="B12" s="2134"/>
      <c r="C12" s="2134"/>
      <c r="D12" s="2176"/>
      <c r="E12" s="79"/>
      <c r="F12" s="2176"/>
      <c r="G12" s="80">
        <v>2000</v>
      </c>
      <c r="H12" s="81" t="s">
        <v>327</v>
      </c>
      <c r="I12" s="80"/>
      <c r="J12" s="80"/>
      <c r="K12" s="80">
        <v>2500</v>
      </c>
      <c r="L12" s="80">
        <v>2730</v>
      </c>
      <c r="P12" s="53"/>
      <c r="R12" s="52"/>
      <c r="S12" s="52"/>
      <c r="T12" s="52"/>
    </row>
    <row r="13" spans="1:20" ht="25.5" customHeight="1">
      <c r="A13" s="2177" t="s">
        <v>4402</v>
      </c>
      <c r="B13" s="2129"/>
      <c r="C13" s="2129"/>
      <c r="D13" s="2177" t="s">
        <v>4400</v>
      </c>
      <c r="E13" s="79"/>
      <c r="F13" s="2177" t="s">
        <v>4403</v>
      </c>
      <c r="G13" s="80">
        <v>1000</v>
      </c>
      <c r="H13" s="81" t="s">
        <v>327</v>
      </c>
      <c r="I13" s="80"/>
      <c r="J13" s="80"/>
      <c r="K13" s="80">
        <v>2095</v>
      </c>
      <c r="L13" s="82">
        <v>2290</v>
      </c>
      <c r="P13" s="53"/>
      <c r="R13" s="52"/>
      <c r="S13" s="52"/>
      <c r="T13" s="52"/>
    </row>
    <row r="14" spans="1:20" ht="25.5" customHeight="1">
      <c r="A14" s="2177"/>
      <c r="B14" s="2129"/>
      <c r="C14" s="2129"/>
      <c r="D14" s="2177"/>
      <c r="E14" s="79"/>
      <c r="F14" s="2177"/>
      <c r="G14" s="80">
        <v>1200</v>
      </c>
      <c r="H14" s="81" t="s">
        <v>327</v>
      </c>
      <c r="I14" s="80"/>
      <c r="J14" s="80"/>
      <c r="K14" s="80">
        <v>2110</v>
      </c>
      <c r="L14" s="82">
        <v>2305</v>
      </c>
      <c r="P14" s="53"/>
      <c r="R14" s="52"/>
      <c r="S14" s="52"/>
      <c r="T14" s="52"/>
    </row>
    <row r="15" spans="1:20" ht="25.5" customHeight="1">
      <c r="A15" s="2177"/>
      <c r="B15" s="2129"/>
      <c r="C15" s="2129"/>
      <c r="D15" s="2177"/>
      <c r="E15" s="79"/>
      <c r="F15" s="2177"/>
      <c r="G15" s="80">
        <v>1500</v>
      </c>
      <c r="H15" s="81" t="s">
        <v>327</v>
      </c>
      <c r="I15" s="80"/>
      <c r="J15" s="80"/>
      <c r="K15" s="80">
        <v>2335</v>
      </c>
      <c r="L15" s="82">
        <v>2550</v>
      </c>
      <c r="P15" s="53"/>
      <c r="R15" s="52"/>
      <c r="S15" s="52"/>
      <c r="T15" s="52"/>
    </row>
    <row r="16" spans="1:20" ht="25.5" customHeight="1">
      <c r="A16" s="2177"/>
      <c r="B16" s="2129"/>
      <c r="C16" s="2129"/>
      <c r="D16" s="2177"/>
      <c r="E16" s="79"/>
      <c r="F16" s="2177"/>
      <c r="G16" s="80">
        <v>2000</v>
      </c>
      <c r="H16" s="81" t="s">
        <v>327</v>
      </c>
      <c r="I16" s="80"/>
      <c r="J16" s="80"/>
      <c r="K16" s="80">
        <v>2765</v>
      </c>
      <c r="L16" s="82">
        <v>3020</v>
      </c>
      <c r="P16" s="53"/>
      <c r="R16" s="52"/>
      <c r="S16" s="52"/>
      <c r="T16" s="52"/>
    </row>
    <row r="17" spans="1:20" ht="25.5" customHeight="1">
      <c r="A17" s="2177" t="s">
        <v>4404</v>
      </c>
      <c r="B17" s="2134"/>
      <c r="C17" s="2134"/>
      <c r="D17" s="2177" t="s">
        <v>4400</v>
      </c>
      <c r="E17" s="79"/>
      <c r="F17" s="2177" t="s">
        <v>4403</v>
      </c>
      <c r="G17" s="80">
        <v>1000</v>
      </c>
      <c r="H17" s="81" t="s">
        <v>327</v>
      </c>
      <c r="I17" s="80"/>
      <c r="J17" s="80"/>
      <c r="K17" s="80">
        <v>2405</v>
      </c>
      <c r="L17" s="82">
        <v>2625</v>
      </c>
      <c r="P17" s="53"/>
      <c r="R17" s="52"/>
      <c r="S17" s="52"/>
      <c r="T17" s="52"/>
    </row>
    <row r="18" spans="1:20" ht="25.5" customHeight="1">
      <c r="A18" s="2177"/>
      <c r="B18" s="2134"/>
      <c r="C18" s="2134"/>
      <c r="D18" s="2177"/>
      <c r="E18" s="79"/>
      <c r="F18" s="2177"/>
      <c r="G18" s="80">
        <v>1200</v>
      </c>
      <c r="H18" s="81" t="s">
        <v>327</v>
      </c>
      <c r="I18" s="80"/>
      <c r="J18" s="80"/>
      <c r="K18" s="80">
        <v>2420</v>
      </c>
      <c r="L18" s="82">
        <v>2640</v>
      </c>
      <c r="P18" s="53"/>
      <c r="R18" s="52"/>
      <c r="S18" s="52"/>
      <c r="T18" s="52"/>
    </row>
    <row r="19" spans="1:20" ht="25.5" customHeight="1">
      <c r="A19" s="2177"/>
      <c r="B19" s="2134"/>
      <c r="C19" s="2134"/>
      <c r="D19" s="2177"/>
      <c r="E19" s="79"/>
      <c r="F19" s="2177"/>
      <c r="G19" s="80">
        <v>1500</v>
      </c>
      <c r="H19" s="81" t="s">
        <v>327</v>
      </c>
      <c r="I19" s="80"/>
      <c r="J19" s="80"/>
      <c r="K19" s="80">
        <v>2645</v>
      </c>
      <c r="L19" s="82">
        <v>2890</v>
      </c>
      <c r="P19" s="53"/>
      <c r="R19" s="52"/>
      <c r="S19" s="52"/>
      <c r="T19" s="52"/>
    </row>
    <row r="20" spans="1:20" ht="25.5" customHeight="1">
      <c r="A20" s="2177"/>
      <c r="B20" s="2134"/>
      <c r="C20" s="2134"/>
      <c r="D20" s="2177"/>
      <c r="E20" s="79"/>
      <c r="F20" s="2177"/>
      <c r="G20" s="99">
        <v>2000</v>
      </c>
      <c r="H20" s="140" t="s">
        <v>327</v>
      </c>
      <c r="I20" s="99"/>
      <c r="J20" s="99"/>
      <c r="K20" s="99">
        <v>3075</v>
      </c>
      <c r="L20" s="136">
        <v>3355</v>
      </c>
      <c r="P20" s="53"/>
      <c r="R20" s="52"/>
      <c r="S20" s="52"/>
      <c r="T20" s="52"/>
    </row>
    <row r="21" spans="1:20" ht="27" customHeight="1">
      <c r="A21" s="2177" t="s">
        <v>4405</v>
      </c>
      <c r="B21" s="2134"/>
      <c r="C21" s="2134"/>
      <c r="D21" s="2177" t="s">
        <v>4400</v>
      </c>
      <c r="E21" s="79"/>
      <c r="F21" s="2177" t="s">
        <v>4403</v>
      </c>
      <c r="G21" s="80">
        <v>1000</v>
      </c>
      <c r="H21" s="81" t="s">
        <v>327</v>
      </c>
      <c r="I21" s="80"/>
      <c r="J21" s="80"/>
      <c r="K21" s="80">
        <v>4095</v>
      </c>
      <c r="L21" s="82">
        <v>4470</v>
      </c>
      <c r="P21" s="53"/>
      <c r="R21" s="52"/>
      <c r="S21" s="52"/>
      <c r="T21" s="52"/>
    </row>
    <row r="22" spans="1:20" ht="27" customHeight="1">
      <c r="A22" s="2177"/>
      <c r="B22" s="2134"/>
      <c r="C22" s="2134"/>
      <c r="D22" s="2177"/>
      <c r="E22" s="79"/>
      <c r="F22" s="2177"/>
      <c r="G22" s="80">
        <v>1200</v>
      </c>
      <c r="H22" s="81" t="s">
        <v>327</v>
      </c>
      <c r="I22" s="80"/>
      <c r="J22" s="80"/>
      <c r="K22" s="80">
        <v>4110</v>
      </c>
      <c r="L22" s="82">
        <v>4485</v>
      </c>
      <c r="P22" s="53"/>
      <c r="R22" s="52"/>
      <c r="S22" s="52"/>
      <c r="T22" s="52"/>
    </row>
    <row r="23" spans="1:20" ht="27" customHeight="1">
      <c r="A23" s="2177"/>
      <c r="B23" s="2134"/>
      <c r="C23" s="2134"/>
      <c r="D23" s="2177"/>
      <c r="E23" s="79"/>
      <c r="F23" s="2177"/>
      <c r="G23" s="80">
        <v>1500</v>
      </c>
      <c r="H23" s="81" t="s">
        <v>327</v>
      </c>
      <c r="I23" s="80"/>
      <c r="J23" s="80"/>
      <c r="K23" s="80">
        <v>4335</v>
      </c>
      <c r="L23" s="82">
        <v>4735</v>
      </c>
      <c r="P23" s="53"/>
      <c r="R23" s="52"/>
      <c r="S23" s="52"/>
      <c r="T23" s="52"/>
    </row>
    <row r="24" spans="1:20" ht="27" customHeight="1">
      <c r="A24" s="2177"/>
      <c r="B24" s="2134"/>
      <c r="C24" s="2134"/>
      <c r="D24" s="2177"/>
      <c r="E24" s="79"/>
      <c r="F24" s="2177"/>
      <c r="G24" s="80">
        <v>2000</v>
      </c>
      <c r="H24" s="81" t="s">
        <v>327</v>
      </c>
      <c r="I24" s="80"/>
      <c r="J24" s="80"/>
      <c r="K24" s="80">
        <v>4760</v>
      </c>
      <c r="L24" s="82">
        <v>5200</v>
      </c>
      <c r="P24" s="53"/>
      <c r="R24" s="52"/>
      <c r="S24" s="52"/>
      <c r="T24" s="52"/>
    </row>
    <row r="25" spans="1:20" ht="28.5" customHeight="1">
      <c r="A25" s="2177" t="s">
        <v>4406</v>
      </c>
      <c r="B25" s="2134"/>
      <c r="C25" s="2134"/>
      <c r="D25" s="2177" t="s">
        <v>4400</v>
      </c>
      <c r="E25" s="79"/>
      <c r="F25" s="2177" t="s">
        <v>4401</v>
      </c>
      <c r="G25" s="80">
        <v>1000</v>
      </c>
      <c r="H25" s="81" t="s">
        <v>327</v>
      </c>
      <c r="I25" s="80"/>
      <c r="J25" s="80"/>
      <c r="K25" s="80">
        <v>4260</v>
      </c>
      <c r="L25" s="82">
        <v>4655</v>
      </c>
      <c r="P25" s="53"/>
      <c r="R25" s="52"/>
      <c r="S25" s="52"/>
      <c r="T25" s="52"/>
    </row>
    <row r="26" spans="1:20" ht="28.5" customHeight="1">
      <c r="A26" s="2177"/>
      <c r="B26" s="2134"/>
      <c r="C26" s="2134"/>
      <c r="D26" s="2177"/>
      <c r="E26" s="79"/>
      <c r="F26" s="2177"/>
      <c r="G26" s="80">
        <v>1200</v>
      </c>
      <c r="H26" s="81" t="s">
        <v>327</v>
      </c>
      <c r="I26" s="80"/>
      <c r="J26" s="80"/>
      <c r="K26" s="80">
        <v>4275</v>
      </c>
      <c r="L26" s="82">
        <v>4670</v>
      </c>
      <c r="P26" s="53"/>
      <c r="R26" s="52"/>
      <c r="S26" s="52"/>
      <c r="T26" s="52"/>
    </row>
    <row r="27" spans="1:20" ht="28.5" customHeight="1">
      <c r="A27" s="2177"/>
      <c r="B27" s="2134"/>
      <c r="C27" s="2134"/>
      <c r="D27" s="2177"/>
      <c r="E27" s="79"/>
      <c r="F27" s="2177"/>
      <c r="G27" s="80">
        <v>1500</v>
      </c>
      <c r="H27" s="81" t="s">
        <v>327</v>
      </c>
      <c r="I27" s="80"/>
      <c r="J27" s="80"/>
      <c r="K27" s="80">
        <v>4465</v>
      </c>
      <c r="L27" s="82">
        <v>4875</v>
      </c>
      <c r="P27" s="53"/>
      <c r="R27" s="52"/>
      <c r="S27" s="52"/>
      <c r="T27" s="52"/>
    </row>
    <row r="28" spans="1:20" ht="28.5" customHeight="1">
      <c r="A28" s="2177"/>
      <c r="B28" s="2134"/>
      <c r="C28" s="2134"/>
      <c r="D28" s="2177"/>
      <c r="E28" s="79"/>
      <c r="F28" s="2177"/>
      <c r="G28" s="80">
        <v>2000</v>
      </c>
      <c r="H28" s="81" t="s">
        <v>327</v>
      </c>
      <c r="I28" s="80"/>
      <c r="J28" s="80"/>
      <c r="K28" s="80">
        <v>4785</v>
      </c>
      <c r="L28" s="82">
        <v>5230</v>
      </c>
      <c r="P28" s="53"/>
      <c r="R28" s="52"/>
      <c r="S28" s="52"/>
      <c r="T28" s="52"/>
    </row>
    <row r="29" spans="1:20" ht="22.5" customHeight="1">
      <c r="A29" s="2177" t="s">
        <v>4407</v>
      </c>
      <c r="B29" s="2134"/>
      <c r="C29" s="2134"/>
      <c r="D29" s="2177" t="s">
        <v>4400</v>
      </c>
      <c r="E29" s="79"/>
      <c r="F29" s="2201" t="s">
        <v>4408</v>
      </c>
      <c r="G29" s="80">
        <v>1200</v>
      </c>
      <c r="H29" s="81" t="s">
        <v>327</v>
      </c>
      <c r="I29" s="80"/>
      <c r="J29" s="80"/>
      <c r="K29" s="80">
        <v>2025</v>
      </c>
      <c r="L29" s="82">
        <v>2210</v>
      </c>
      <c r="P29" s="53"/>
      <c r="R29" s="52"/>
      <c r="S29" s="52"/>
      <c r="T29" s="52"/>
    </row>
    <row r="30" spans="1:20" ht="22.5" customHeight="1">
      <c r="A30" s="2177"/>
      <c r="B30" s="2134"/>
      <c r="C30" s="2134"/>
      <c r="D30" s="2177"/>
      <c r="E30" s="79"/>
      <c r="F30" s="2201"/>
      <c r="G30" s="80">
        <v>1500</v>
      </c>
      <c r="H30" s="81" t="s">
        <v>327</v>
      </c>
      <c r="I30" s="80"/>
      <c r="J30" s="80"/>
      <c r="K30" s="80">
        <v>2230</v>
      </c>
      <c r="L30" s="82">
        <v>2435</v>
      </c>
      <c r="P30" s="53"/>
      <c r="R30" s="52"/>
      <c r="S30" s="52"/>
      <c r="T30" s="52"/>
    </row>
    <row r="31" spans="1:20" ht="22.5" customHeight="1">
      <c r="A31" s="2177"/>
      <c r="B31" s="2134"/>
      <c r="C31" s="2134"/>
      <c r="D31" s="2177"/>
      <c r="E31" s="79"/>
      <c r="F31" s="2201"/>
      <c r="G31" s="80">
        <v>1800</v>
      </c>
      <c r="H31" s="81" t="s">
        <v>327</v>
      </c>
      <c r="I31" s="80"/>
      <c r="J31" s="80"/>
      <c r="K31" s="80">
        <v>2605</v>
      </c>
      <c r="L31" s="82">
        <v>2845</v>
      </c>
      <c r="P31" s="53"/>
      <c r="R31" s="52"/>
      <c r="S31" s="52"/>
      <c r="T31" s="52"/>
    </row>
    <row r="32" spans="1:20" ht="22.5" customHeight="1">
      <c r="A32" s="2177"/>
      <c r="B32" s="2134"/>
      <c r="C32" s="2134"/>
      <c r="D32" s="2177"/>
      <c r="E32" s="79"/>
      <c r="F32" s="2201"/>
      <c r="G32" s="80">
        <v>2000</v>
      </c>
      <c r="H32" s="81" t="s">
        <v>327</v>
      </c>
      <c r="I32" s="80"/>
      <c r="J32" s="80"/>
      <c r="K32" s="80">
        <v>2620</v>
      </c>
      <c r="L32" s="82">
        <v>2860</v>
      </c>
      <c r="P32" s="53"/>
      <c r="R32" s="52"/>
      <c r="S32" s="52"/>
      <c r="T32" s="52"/>
    </row>
    <row r="33" spans="1:20" ht="24.75" customHeight="1">
      <c r="A33" s="2177" t="s">
        <v>4409</v>
      </c>
      <c r="B33" s="2134"/>
      <c r="C33" s="2134"/>
      <c r="D33" s="2177" t="s">
        <v>4400</v>
      </c>
      <c r="E33" s="79"/>
      <c r="F33" s="2201"/>
      <c r="G33" s="80">
        <v>1200</v>
      </c>
      <c r="H33" s="81" t="s">
        <v>327</v>
      </c>
      <c r="I33" s="80"/>
      <c r="J33" s="80"/>
      <c r="K33" s="80">
        <v>1920</v>
      </c>
      <c r="L33" s="82">
        <v>2095</v>
      </c>
      <c r="P33" s="53"/>
      <c r="R33" s="52"/>
      <c r="S33" s="52"/>
      <c r="T33" s="52"/>
    </row>
    <row r="34" spans="1:20" ht="24.75" customHeight="1">
      <c r="A34" s="2177"/>
      <c r="B34" s="2134"/>
      <c r="C34" s="2134"/>
      <c r="D34" s="2177"/>
      <c r="E34" s="79"/>
      <c r="F34" s="2201"/>
      <c r="G34" s="80">
        <v>1500</v>
      </c>
      <c r="H34" s="81" t="s">
        <v>327</v>
      </c>
      <c r="I34" s="80"/>
      <c r="J34" s="80"/>
      <c r="K34" s="80">
        <v>2120</v>
      </c>
      <c r="L34" s="82">
        <v>2315</v>
      </c>
      <c r="P34" s="53"/>
      <c r="R34" s="52"/>
      <c r="S34" s="52"/>
      <c r="T34" s="52"/>
    </row>
    <row r="35" spans="1:20" ht="24.75" customHeight="1">
      <c r="A35" s="2177"/>
      <c r="B35" s="2134"/>
      <c r="C35" s="2134"/>
      <c r="D35" s="2177"/>
      <c r="E35" s="79"/>
      <c r="F35" s="2201"/>
      <c r="G35" s="80">
        <v>1800</v>
      </c>
      <c r="H35" s="81" t="s">
        <v>327</v>
      </c>
      <c r="I35" s="80"/>
      <c r="J35" s="80"/>
      <c r="K35" s="80">
        <v>2500</v>
      </c>
      <c r="L35" s="82">
        <v>2730</v>
      </c>
      <c r="P35" s="53"/>
      <c r="R35" s="52"/>
      <c r="S35" s="52"/>
      <c r="T35" s="52"/>
    </row>
    <row r="36" spans="1:20" ht="24.75" customHeight="1">
      <c r="A36" s="2177"/>
      <c r="B36" s="2134"/>
      <c r="C36" s="2134"/>
      <c r="D36" s="2177"/>
      <c r="E36" s="79"/>
      <c r="F36" s="2201"/>
      <c r="G36" s="80">
        <v>2000</v>
      </c>
      <c r="H36" s="81" t="s">
        <v>327</v>
      </c>
      <c r="I36" s="80"/>
      <c r="J36" s="80"/>
      <c r="K36" s="80">
        <v>2515</v>
      </c>
      <c r="L36" s="82">
        <v>2745</v>
      </c>
      <c r="P36" s="53"/>
      <c r="R36" s="52"/>
      <c r="S36" s="52"/>
      <c r="T36" s="52"/>
    </row>
    <row r="37" spans="1:20" ht="24.75" customHeight="1">
      <c r="A37" s="2177" t="s">
        <v>4410</v>
      </c>
      <c r="B37" s="2134"/>
      <c r="C37" s="2134"/>
      <c r="D37" s="2177" t="s">
        <v>4400</v>
      </c>
      <c r="E37" s="79"/>
      <c r="F37" s="2201"/>
      <c r="G37" s="80">
        <v>1200</v>
      </c>
      <c r="H37" s="81" t="s">
        <v>327</v>
      </c>
      <c r="I37" s="80"/>
      <c r="J37" s="80"/>
      <c r="K37" s="80">
        <v>1920</v>
      </c>
      <c r="L37" s="82">
        <v>2095</v>
      </c>
      <c r="P37" s="53"/>
      <c r="R37" s="52"/>
      <c r="S37" s="52"/>
      <c r="T37" s="52"/>
    </row>
    <row r="38" spans="1:20" ht="24.75" customHeight="1">
      <c r="A38" s="2177"/>
      <c r="B38" s="2134"/>
      <c r="C38" s="2134"/>
      <c r="D38" s="2177"/>
      <c r="E38" s="79"/>
      <c r="F38" s="2201"/>
      <c r="G38" s="80">
        <v>1500</v>
      </c>
      <c r="H38" s="81" t="s">
        <v>327</v>
      </c>
      <c r="I38" s="80"/>
      <c r="J38" s="80"/>
      <c r="K38" s="80">
        <v>2120</v>
      </c>
      <c r="L38" s="82">
        <v>2315</v>
      </c>
      <c r="P38" s="53"/>
      <c r="R38" s="52"/>
      <c r="S38" s="52"/>
      <c r="T38" s="52"/>
    </row>
    <row r="39" spans="1:20" ht="24.75" customHeight="1">
      <c r="A39" s="2177"/>
      <c r="B39" s="2134"/>
      <c r="C39" s="2134"/>
      <c r="D39" s="2177"/>
      <c r="E39" s="79"/>
      <c r="F39" s="2201"/>
      <c r="G39" s="80">
        <v>1800</v>
      </c>
      <c r="H39" s="81" t="s">
        <v>327</v>
      </c>
      <c r="I39" s="80"/>
      <c r="J39" s="80"/>
      <c r="K39" s="80">
        <v>2500</v>
      </c>
      <c r="L39" s="82">
        <v>2730</v>
      </c>
      <c r="P39" s="53"/>
      <c r="R39" s="52"/>
      <c r="S39" s="52"/>
      <c r="T39" s="52"/>
    </row>
    <row r="40" spans="1:20" ht="24.75" customHeight="1">
      <c r="A40" s="2177"/>
      <c r="B40" s="2134"/>
      <c r="C40" s="2134"/>
      <c r="D40" s="2177"/>
      <c r="E40" s="79"/>
      <c r="F40" s="2201"/>
      <c r="G40" s="80">
        <v>2000</v>
      </c>
      <c r="H40" s="81" t="s">
        <v>327</v>
      </c>
      <c r="I40" s="80"/>
      <c r="J40" s="80"/>
      <c r="K40" s="80">
        <v>2515</v>
      </c>
      <c r="L40" s="82">
        <v>2745</v>
      </c>
      <c r="P40" s="53"/>
      <c r="R40" s="52"/>
      <c r="S40" s="52"/>
      <c r="T40" s="52"/>
    </row>
    <row r="41" spans="1:20" ht="24.75" customHeight="1">
      <c r="A41" s="2177" t="s">
        <v>4411</v>
      </c>
      <c r="B41" s="2134"/>
      <c r="C41" s="2134"/>
      <c r="D41" s="2177" t="s">
        <v>4400</v>
      </c>
      <c r="E41" s="79"/>
      <c r="F41" s="2201"/>
      <c r="G41" s="80">
        <v>1200</v>
      </c>
      <c r="H41" s="81" t="s">
        <v>327</v>
      </c>
      <c r="I41" s="80"/>
      <c r="J41" s="80"/>
      <c r="K41" s="80">
        <v>2025</v>
      </c>
      <c r="L41" s="82">
        <v>2210</v>
      </c>
      <c r="P41" s="53"/>
      <c r="R41" s="52"/>
      <c r="S41" s="52"/>
      <c r="T41" s="52"/>
    </row>
    <row r="42" spans="1:20" ht="24.75" customHeight="1">
      <c r="A42" s="2177"/>
      <c r="B42" s="2134"/>
      <c r="C42" s="2134"/>
      <c r="D42" s="2177"/>
      <c r="E42" s="79"/>
      <c r="F42" s="2201"/>
      <c r="G42" s="80">
        <v>1500</v>
      </c>
      <c r="H42" s="81" t="s">
        <v>327</v>
      </c>
      <c r="I42" s="80"/>
      <c r="J42" s="80"/>
      <c r="K42" s="80">
        <v>2230</v>
      </c>
      <c r="L42" s="82">
        <v>2435</v>
      </c>
      <c r="P42" s="53"/>
      <c r="R42" s="52"/>
      <c r="S42" s="52"/>
      <c r="T42" s="52"/>
    </row>
    <row r="43" spans="1:20" ht="24.75" customHeight="1">
      <c r="A43" s="2177"/>
      <c r="B43" s="2134"/>
      <c r="C43" s="2134"/>
      <c r="D43" s="2177"/>
      <c r="E43" s="79"/>
      <c r="F43" s="2201"/>
      <c r="G43" s="80">
        <v>1800</v>
      </c>
      <c r="H43" s="81" t="s">
        <v>327</v>
      </c>
      <c r="I43" s="80"/>
      <c r="J43" s="80"/>
      <c r="K43" s="80">
        <v>2605</v>
      </c>
      <c r="L43" s="82">
        <v>2845</v>
      </c>
      <c r="P43" s="53"/>
      <c r="R43" s="52"/>
      <c r="S43" s="52"/>
      <c r="T43" s="52"/>
    </row>
    <row r="44" spans="1:20" ht="24.75" customHeight="1">
      <c r="A44" s="2177"/>
      <c r="B44" s="2134"/>
      <c r="C44" s="2134"/>
      <c r="D44" s="2177"/>
      <c r="E44" s="79"/>
      <c r="F44" s="2201"/>
      <c r="G44" s="80">
        <v>2000</v>
      </c>
      <c r="H44" s="81" t="s">
        <v>327</v>
      </c>
      <c r="I44" s="80"/>
      <c r="J44" s="80"/>
      <c r="K44" s="80">
        <v>2620</v>
      </c>
      <c r="L44" s="82">
        <v>2860</v>
      </c>
      <c r="P44" s="53"/>
      <c r="R44" s="52"/>
      <c r="S44" s="52"/>
      <c r="T44" s="52"/>
    </row>
    <row r="45" spans="1:20" ht="24.75" customHeight="1">
      <c r="A45" s="2177" t="s">
        <v>4412</v>
      </c>
      <c r="B45" s="2134"/>
      <c r="C45" s="2134"/>
      <c r="D45" s="2177" t="s">
        <v>4400</v>
      </c>
      <c r="E45" s="79"/>
      <c r="F45" s="2201"/>
      <c r="G45" s="80">
        <v>1200</v>
      </c>
      <c r="H45" s="81" t="s">
        <v>327</v>
      </c>
      <c r="I45" s="80"/>
      <c r="J45" s="80"/>
      <c r="K45" s="80">
        <v>2610</v>
      </c>
      <c r="L45" s="82">
        <v>2850</v>
      </c>
      <c r="P45" s="53"/>
      <c r="R45" s="52"/>
      <c r="S45" s="52"/>
      <c r="T45" s="52"/>
    </row>
    <row r="46" spans="1:20" ht="24.75" customHeight="1">
      <c r="A46" s="2177"/>
      <c r="B46" s="2134"/>
      <c r="C46" s="2134"/>
      <c r="D46" s="2177"/>
      <c r="E46" s="79"/>
      <c r="F46" s="2201"/>
      <c r="G46" s="80">
        <v>1500</v>
      </c>
      <c r="H46" s="81" t="s">
        <v>327</v>
      </c>
      <c r="I46" s="80"/>
      <c r="J46" s="80"/>
      <c r="K46" s="80">
        <v>2860</v>
      </c>
      <c r="L46" s="82">
        <v>3120</v>
      </c>
      <c r="P46" s="53"/>
      <c r="R46" s="52"/>
      <c r="S46" s="52"/>
      <c r="T46" s="52"/>
    </row>
    <row r="47" spans="1:20" ht="24.75" customHeight="1">
      <c r="A47" s="2177"/>
      <c r="B47" s="2134"/>
      <c r="C47" s="2134"/>
      <c r="D47" s="2177"/>
      <c r="E47" s="79"/>
      <c r="F47" s="2201"/>
      <c r="G47" s="80">
        <v>1800</v>
      </c>
      <c r="H47" s="81" t="s">
        <v>327</v>
      </c>
      <c r="I47" s="80"/>
      <c r="J47" s="80"/>
      <c r="K47" s="80">
        <v>3175</v>
      </c>
      <c r="L47" s="82">
        <v>3470</v>
      </c>
      <c r="P47" s="53"/>
      <c r="R47" s="52"/>
      <c r="S47" s="52"/>
      <c r="T47" s="52"/>
    </row>
    <row r="48" spans="1:20" ht="24.75" customHeight="1">
      <c r="A48" s="2177"/>
      <c r="B48" s="2134"/>
      <c r="C48" s="2134"/>
      <c r="D48" s="2177"/>
      <c r="E48" s="79"/>
      <c r="F48" s="2201"/>
      <c r="G48" s="80">
        <v>2000</v>
      </c>
      <c r="H48" s="81" t="s">
        <v>327</v>
      </c>
      <c r="I48" s="80"/>
      <c r="J48" s="80"/>
      <c r="K48" s="80">
        <v>3190</v>
      </c>
      <c r="L48" s="82">
        <v>3485</v>
      </c>
      <c r="P48" s="53"/>
      <c r="R48" s="52"/>
      <c r="S48" s="52"/>
      <c r="T48" s="52"/>
    </row>
    <row r="49" spans="1:20" ht="24.75" customHeight="1">
      <c r="A49" s="2177" t="s">
        <v>4413</v>
      </c>
      <c r="B49" s="2134"/>
      <c r="C49" s="2134"/>
      <c r="D49" s="2177" t="s">
        <v>4400</v>
      </c>
      <c r="E49" s="79"/>
      <c r="F49" s="2201"/>
      <c r="G49" s="80">
        <v>1200</v>
      </c>
      <c r="H49" s="81" t="s">
        <v>327</v>
      </c>
      <c r="I49" s="80"/>
      <c r="J49" s="80"/>
      <c r="K49" s="80">
        <v>1740</v>
      </c>
      <c r="L49" s="82">
        <v>1900</v>
      </c>
      <c r="P49" s="53"/>
      <c r="R49" s="52"/>
      <c r="S49" s="52"/>
      <c r="T49" s="52"/>
    </row>
    <row r="50" spans="1:20" ht="24.75" customHeight="1">
      <c r="A50" s="2177"/>
      <c r="B50" s="2134"/>
      <c r="C50" s="2134"/>
      <c r="D50" s="2177"/>
      <c r="E50" s="79"/>
      <c r="F50" s="2201"/>
      <c r="G50" s="80">
        <v>1500</v>
      </c>
      <c r="H50" s="81" t="s">
        <v>327</v>
      </c>
      <c r="I50" s="80"/>
      <c r="J50" s="80"/>
      <c r="K50" s="80">
        <v>1955</v>
      </c>
      <c r="L50" s="82">
        <v>2135</v>
      </c>
      <c r="P50" s="53"/>
      <c r="R50" s="52"/>
      <c r="S50" s="52"/>
      <c r="T50" s="52"/>
    </row>
    <row r="51" spans="1:20" ht="24.75" customHeight="1">
      <c r="A51" s="2177"/>
      <c r="B51" s="2134"/>
      <c r="C51" s="2134"/>
      <c r="D51" s="2177"/>
      <c r="E51" s="79"/>
      <c r="F51" s="2201"/>
      <c r="G51" s="80">
        <v>1800</v>
      </c>
      <c r="H51" s="81" t="s">
        <v>327</v>
      </c>
      <c r="I51" s="80"/>
      <c r="J51" s="80"/>
      <c r="K51" s="80">
        <v>2320</v>
      </c>
      <c r="L51" s="82">
        <v>2535</v>
      </c>
      <c r="P51" s="53"/>
      <c r="R51" s="52"/>
      <c r="S51" s="52"/>
      <c r="T51" s="52"/>
    </row>
    <row r="52" spans="1:20" ht="24.75" customHeight="1">
      <c r="A52" s="2177"/>
      <c r="B52" s="2134"/>
      <c r="C52" s="2134"/>
      <c r="D52" s="2177"/>
      <c r="E52" s="79"/>
      <c r="F52" s="2201"/>
      <c r="G52" s="80">
        <v>2000</v>
      </c>
      <c r="H52" s="81" t="s">
        <v>327</v>
      </c>
      <c r="I52" s="80"/>
      <c r="J52" s="80"/>
      <c r="K52" s="80">
        <v>2335</v>
      </c>
      <c r="L52" s="82">
        <v>2550</v>
      </c>
      <c r="P52" s="53"/>
      <c r="R52" s="52"/>
      <c r="S52" s="52"/>
      <c r="T52" s="52"/>
    </row>
    <row r="53" spans="1:20" ht="24.75" customHeight="1">
      <c r="A53" s="2177" t="s">
        <v>4414</v>
      </c>
      <c r="B53" s="2134"/>
      <c r="C53" s="2134"/>
      <c r="D53" s="2177" t="s">
        <v>4400</v>
      </c>
      <c r="E53" s="79"/>
      <c r="F53" s="2201"/>
      <c r="G53" s="80">
        <v>1200</v>
      </c>
      <c r="H53" s="81" t="s">
        <v>327</v>
      </c>
      <c r="I53" s="80"/>
      <c r="J53" s="80"/>
      <c r="K53" s="80">
        <v>2620</v>
      </c>
      <c r="L53" s="82">
        <v>2860</v>
      </c>
      <c r="P53" s="53"/>
      <c r="R53" s="52"/>
      <c r="S53" s="52"/>
      <c r="T53" s="52"/>
    </row>
    <row r="54" spans="1:20" ht="24.75" customHeight="1">
      <c r="A54" s="2177"/>
      <c r="B54" s="2134"/>
      <c r="C54" s="2134"/>
      <c r="D54" s="2177"/>
      <c r="E54" s="79"/>
      <c r="F54" s="2201"/>
      <c r="G54" s="80">
        <v>1500</v>
      </c>
      <c r="H54" s="81" t="s">
        <v>327</v>
      </c>
      <c r="I54" s="80"/>
      <c r="J54" s="80"/>
      <c r="K54" s="80">
        <v>2825</v>
      </c>
      <c r="L54" s="82">
        <v>3085</v>
      </c>
      <c r="P54" s="53"/>
      <c r="R54" s="52"/>
      <c r="S54" s="52"/>
      <c r="T54" s="52"/>
    </row>
    <row r="55" spans="1:20" ht="24.75" customHeight="1">
      <c r="A55" s="2177"/>
      <c r="B55" s="2134"/>
      <c r="C55" s="2134"/>
      <c r="D55" s="2177"/>
      <c r="E55" s="79"/>
      <c r="F55" s="2201"/>
      <c r="G55" s="80">
        <v>1800</v>
      </c>
      <c r="H55" s="81" t="s">
        <v>327</v>
      </c>
      <c r="I55" s="80"/>
      <c r="J55" s="80"/>
      <c r="K55" s="80">
        <v>3200</v>
      </c>
      <c r="L55" s="82">
        <v>3495</v>
      </c>
      <c r="P55" s="53"/>
      <c r="R55" s="52"/>
      <c r="S55" s="52"/>
      <c r="T55" s="52"/>
    </row>
    <row r="56" spans="1:20" ht="24.75" customHeight="1">
      <c r="A56" s="2177"/>
      <c r="B56" s="2134"/>
      <c r="C56" s="2134"/>
      <c r="D56" s="2177"/>
      <c r="E56" s="79"/>
      <c r="F56" s="2201"/>
      <c r="G56" s="80">
        <v>2000</v>
      </c>
      <c r="H56" s="81" t="s">
        <v>327</v>
      </c>
      <c r="I56" s="80"/>
      <c r="J56" s="80"/>
      <c r="K56" s="80">
        <v>3215</v>
      </c>
      <c r="L56" s="82">
        <v>3510</v>
      </c>
      <c r="P56" s="53"/>
      <c r="R56" s="52"/>
      <c r="S56" s="52"/>
      <c r="T56" s="52"/>
    </row>
    <row r="57" spans="1:20" ht="24.75" customHeight="1">
      <c r="A57" s="2177" t="s">
        <v>4415</v>
      </c>
      <c r="B57" s="2134"/>
      <c r="C57" s="2134"/>
      <c r="D57" s="2177" t="s">
        <v>4400</v>
      </c>
      <c r="E57" s="79"/>
      <c r="F57" s="2201"/>
      <c r="G57" s="80">
        <v>1200</v>
      </c>
      <c r="H57" s="81" t="s">
        <v>327</v>
      </c>
      <c r="I57" s="80"/>
      <c r="J57" s="80"/>
      <c r="K57" s="80">
        <v>2955</v>
      </c>
      <c r="L57" s="82">
        <v>3225</v>
      </c>
      <c r="P57" s="53"/>
      <c r="R57" s="52"/>
      <c r="S57" s="52"/>
      <c r="T57" s="52"/>
    </row>
    <row r="58" spans="1:20" ht="24.75" customHeight="1">
      <c r="A58" s="2177"/>
      <c r="B58" s="2134"/>
      <c r="C58" s="2134"/>
      <c r="D58" s="2177"/>
      <c r="E58" s="79"/>
      <c r="F58" s="2201"/>
      <c r="G58" s="80">
        <v>1500</v>
      </c>
      <c r="H58" s="81" t="s">
        <v>327</v>
      </c>
      <c r="I58" s="80"/>
      <c r="J58" s="80"/>
      <c r="K58" s="80">
        <v>3155</v>
      </c>
      <c r="L58" s="82">
        <v>3445</v>
      </c>
      <c r="P58" s="53"/>
      <c r="R58" s="52"/>
      <c r="S58" s="52"/>
      <c r="T58" s="52"/>
    </row>
    <row r="59" spans="1:20" ht="24.75" customHeight="1">
      <c r="A59" s="2177"/>
      <c r="B59" s="2134"/>
      <c r="C59" s="2134"/>
      <c r="D59" s="2177"/>
      <c r="E59" s="79"/>
      <c r="F59" s="2201"/>
      <c r="G59" s="80">
        <v>1800</v>
      </c>
      <c r="H59" s="81" t="s">
        <v>327</v>
      </c>
      <c r="I59" s="80"/>
      <c r="J59" s="80"/>
      <c r="K59" s="80">
        <v>3485</v>
      </c>
      <c r="L59" s="82">
        <v>3810</v>
      </c>
      <c r="P59" s="53"/>
      <c r="R59" s="52"/>
      <c r="S59" s="52"/>
      <c r="T59" s="52"/>
    </row>
    <row r="60" spans="1:20" ht="24.75" customHeight="1">
      <c r="A60" s="2177"/>
      <c r="B60" s="2134"/>
      <c r="C60" s="2134"/>
      <c r="D60" s="2177"/>
      <c r="E60" s="79"/>
      <c r="F60" s="2201"/>
      <c r="G60" s="80">
        <v>2000</v>
      </c>
      <c r="H60" s="81" t="s">
        <v>327</v>
      </c>
      <c r="I60" s="80"/>
      <c r="J60" s="80"/>
      <c r="K60" s="80">
        <v>3500</v>
      </c>
      <c r="L60" s="82">
        <v>3825</v>
      </c>
      <c r="P60" s="53"/>
      <c r="R60" s="52"/>
      <c r="S60" s="52"/>
      <c r="T60" s="52"/>
    </row>
    <row r="61" spans="1:20" ht="107.25" customHeight="1">
      <c r="A61" s="2526" t="s">
        <v>4416</v>
      </c>
      <c r="B61" s="2526"/>
      <c r="C61" s="2526"/>
      <c r="D61" s="2526"/>
      <c r="E61" s="2526"/>
      <c r="F61" s="2526"/>
      <c r="G61" s="2526"/>
      <c r="H61" s="2526"/>
      <c r="I61" s="2526"/>
      <c r="J61" s="2526"/>
      <c r="K61" s="2526"/>
      <c r="L61" s="2526"/>
      <c r="R61" s="52"/>
      <c r="S61" s="52"/>
      <c r="T61" s="52"/>
    </row>
    <row r="62" spans="1:20" ht="11.25" customHeight="1">
      <c r="R62" s="52"/>
      <c r="S62" s="52"/>
      <c r="T62" s="52"/>
    </row>
    <row r="63" spans="1:20" ht="11.25" customHeight="1">
      <c r="R63" s="52"/>
      <c r="S63" s="52"/>
      <c r="T63" s="52"/>
    </row>
    <row r="64" spans="1:20" ht="11.25" customHeight="1">
      <c r="R64" s="52"/>
      <c r="S64" s="52"/>
      <c r="T64" s="52"/>
    </row>
    <row r="65" spans="18:20" ht="11.25" customHeight="1">
      <c r="R65" s="52"/>
      <c r="S65" s="52"/>
      <c r="T65" s="52"/>
    </row>
    <row r="66" spans="18:20" ht="11.25" customHeight="1">
      <c r="R66" s="52"/>
      <c r="S66" s="52"/>
      <c r="T66" s="52"/>
    </row>
  </sheetData>
  <mergeCells count="54">
    <mergeCell ref="A1:B1"/>
    <mergeCell ref="A5:L5"/>
    <mergeCell ref="A7:A8"/>
    <mergeCell ref="B7:C8"/>
    <mergeCell ref="D7:G7"/>
    <mergeCell ref="H7:H8"/>
    <mergeCell ref="K7:K8"/>
    <mergeCell ref="L7:L8"/>
    <mergeCell ref="A9:A12"/>
    <mergeCell ref="B9:C12"/>
    <mergeCell ref="D9:D12"/>
    <mergeCell ref="F9:F12"/>
    <mergeCell ref="A13:A16"/>
    <mergeCell ref="B13:C16"/>
    <mergeCell ref="D13:D16"/>
    <mergeCell ref="F13:F16"/>
    <mergeCell ref="A17:A20"/>
    <mergeCell ref="B17:C20"/>
    <mergeCell ref="D17:D20"/>
    <mergeCell ref="F17:F20"/>
    <mergeCell ref="A21:A24"/>
    <mergeCell ref="B21:C24"/>
    <mergeCell ref="D21:D24"/>
    <mergeCell ref="F21:F24"/>
    <mergeCell ref="A25:A28"/>
    <mergeCell ref="B25:C28"/>
    <mergeCell ref="D25:D28"/>
    <mergeCell ref="F25:F28"/>
    <mergeCell ref="A29:A32"/>
    <mergeCell ref="B29:C32"/>
    <mergeCell ref="D29:D32"/>
    <mergeCell ref="F29:F60"/>
    <mergeCell ref="A33:A36"/>
    <mergeCell ref="B33:C36"/>
    <mergeCell ref="D33:D36"/>
    <mergeCell ref="A37:A40"/>
    <mergeCell ref="B37:C40"/>
    <mergeCell ref="D37:D40"/>
    <mergeCell ref="A41:A44"/>
    <mergeCell ref="B41:C44"/>
    <mergeCell ref="D41:D44"/>
    <mergeCell ref="A45:A48"/>
    <mergeCell ref="B45:C48"/>
    <mergeCell ref="D45:D48"/>
    <mergeCell ref="A49:A52"/>
    <mergeCell ref="B49:C52"/>
    <mergeCell ref="D49:D52"/>
    <mergeCell ref="A61:L61"/>
    <mergeCell ref="A53:A56"/>
    <mergeCell ref="B53:C56"/>
    <mergeCell ref="D53:D56"/>
    <mergeCell ref="A57:A60"/>
    <mergeCell ref="B57:C60"/>
    <mergeCell ref="D57:D60"/>
  </mergeCells>
  <hyperlinks>
    <hyperlink ref="A5" location="Меню!A1" display="ЗАБОРЫ СВАРНЫЕ ИЗ ПРОФИЛЯ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>
  <dimension ref="A1:AMJ120"/>
  <sheetViews>
    <sheetView zoomScaleNormal="100" workbookViewId="0">
      <pane xSplit="4" ySplit="8" topLeftCell="E9" activePane="bottomRight" state="frozen"/>
      <selection pane="topRight" activeCell="E1" sqref="E1"/>
      <selection pane="bottomLeft" activeCell="A9" sqref="A9"/>
      <selection pane="bottomRight" activeCell="A5" sqref="A5:J5"/>
    </sheetView>
  </sheetViews>
  <sheetFormatPr defaultColWidth="9.140625" defaultRowHeight="15"/>
  <cols>
    <col min="1" max="1" width="7.140625" style="121" customWidth="1"/>
    <col min="2" max="2" width="18" style="121" customWidth="1"/>
    <col min="3" max="3" width="10.5703125" style="385" customWidth="1"/>
    <col min="4" max="4" width="0.140625" style="121" customWidth="1"/>
    <col min="5" max="5" width="9.5703125" style="121" customWidth="1"/>
    <col min="6" max="6" width="8" style="121" customWidth="1"/>
    <col min="7" max="7" width="0.140625" style="121" customWidth="1"/>
    <col min="8" max="8" width="8.42578125" style="121" customWidth="1"/>
    <col min="9" max="9" width="9" style="121" customWidth="1"/>
    <col min="10" max="10" width="9.140625" style="121"/>
    <col min="11" max="11" width="9.140625" style="52"/>
    <col min="12" max="12" width="9.85546875" style="52" customWidth="1"/>
    <col min="13" max="13" width="10" style="52" customWidth="1"/>
    <col min="14" max="14" width="14.28515625" style="387" customWidth="1"/>
    <col min="15" max="15" width="9.85546875" style="387" customWidth="1"/>
    <col min="16" max="16" width="13.5703125" style="386" customWidth="1"/>
    <col min="17" max="17" width="13.140625" style="386" customWidth="1"/>
    <col min="18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P1" s="52"/>
      <c r="Q1" s="52"/>
    </row>
    <row r="2" spans="1:18">
      <c r="A2" s="365"/>
      <c r="B2" s="192"/>
      <c r="C2" s="365"/>
      <c r="D2" s="365"/>
      <c r="E2" s="366"/>
      <c r="F2" s="367"/>
      <c r="G2" s="367"/>
      <c r="I2" s="366" t="s">
        <v>131</v>
      </c>
      <c r="J2" s="367" t="s">
        <v>2</v>
      </c>
      <c r="P2" s="52"/>
      <c r="Q2" s="52"/>
    </row>
    <row r="3" spans="1:18" ht="15.75" customHeight="1">
      <c r="A3" s="368" t="s">
        <v>4</v>
      </c>
      <c r="B3" s="58" t="s">
        <v>5</v>
      </c>
      <c r="C3" s="365"/>
      <c r="D3" s="365"/>
      <c r="E3" s="366"/>
      <c r="F3" s="367"/>
      <c r="G3" s="367"/>
      <c r="I3" s="366" t="s">
        <v>132</v>
      </c>
      <c r="J3" s="367" t="s">
        <v>7</v>
      </c>
      <c r="K3" s="59"/>
      <c r="P3" s="52"/>
      <c r="Q3" s="52"/>
    </row>
    <row r="4" spans="1:18">
      <c r="B4" s="385"/>
      <c r="C4" s="121"/>
      <c r="E4" s="368"/>
      <c r="K4" s="65"/>
      <c r="P4" s="52"/>
      <c r="Q4" s="52"/>
    </row>
    <row r="5" spans="1:18">
      <c r="A5" s="2116" t="s">
        <v>4417</v>
      </c>
      <c r="B5" s="2116"/>
      <c r="C5" s="2116"/>
      <c r="D5" s="2116"/>
      <c r="E5" s="2116"/>
      <c r="F5" s="2116"/>
      <c r="G5" s="2116"/>
      <c r="H5" s="2116"/>
      <c r="I5" s="2116"/>
      <c r="J5" s="2116"/>
      <c r="K5" s="62"/>
      <c r="P5" s="52"/>
      <c r="Q5" s="52"/>
    </row>
    <row r="6" spans="1:18">
      <c r="P6" s="52"/>
      <c r="Q6" s="52"/>
    </row>
    <row r="7" spans="1:18" ht="1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66"/>
      <c r="H7" s="66"/>
      <c r="I7" s="2119" t="s">
        <v>4418</v>
      </c>
      <c r="J7" s="2119" t="s">
        <v>4419</v>
      </c>
      <c r="P7" s="52"/>
      <c r="Q7" s="52"/>
    </row>
    <row r="8" spans="1:18" ht="46.5" customHeight="1">
      <c r="A8" s="2117"/>
      <c r="B8" s="2117"/>
      <c r="C8" s="68" t="s">
        <v>2654</v>
      </c>
      <c r="D8" s="741"/>
      <c r="E8" s="68" t="s">
        <v>567</v>
      </c>
      <c r="F8" s="68" t="s">
        <v>1651</v>
      </c>
      <c r="G8" s="68" t="s">
        <v>146</v>
      </c>
      <c r="H8" s="68" t="s">
        <v>139</v>
      </c>
      <c r="I8" s="2119"/>
      <c r="J8" s="2119"/>
      <c r="K8" s="70"/>
      <c r="L8" s="70"/>
      <c r="M8" s="70"/>
      <c r="N8" s="388"/>
      <c r="O8" s="386"/>
      <c r="P8" s="70"/>
      <c r="Q8" s="70"/>
      <c r="R8" s="70"/>
    </row>
    <row r="9" spans="1:18" ht="20.25" customHeight="1">
      <c r="A9" s="2152" t="s">
        <v>4420</v>
      </c>
      <c r="B9" s="2134"/>
      <c r="C9" s="2177" t="s">
        <v>4421</v>
      </c>
      <c r="D9" s="433"/>
      <c r="E9" s="2177" t="s">
        <v>4422</v>
      </c>
      <c r="F9" s="74">
        <v>1200</v>
      </c>
      <c r="G9" s="80"/>
      <c r="H9" s="81" t="s">
        <v>327</v>
      </c>
      <c r="I9" s="80">
        <v>4025</v>
      </c>
      <c r="J9" s="82">
        <v>4395</v>
      </c>
      <c r="N9" s="53"/>
      <c r="O9" s="386"/>
      <c r="P9" s="52"/>
      <c r="Q9" s="52"/>
    </row>
    <row r="10" spans="1:18" ht="20.25" customHeight="1">
      <c r="A10" s="2152"/>
      <c r="B10" s="2134"/>
      <c r="C10" s="2177"/>
      <c r="D10" s="433"/>
      <c r="E10" s="2177"/>
      <c r="F10" s="80">
        <v>1500</v>
      </c>
      <c r="G10" s="80"/>
      <c r="H10" s="81" t="s">
        <v>327</v>
      </c>
      <c r="I10" s="80">
        <v>4225</v>
      </c>
      <c r="J10" s="82">
        <v>4615</v>
      </c>
      <c r="N10" s="53"/>
      <c r="O10" s="386"/>
      <c r="P10" s="52"/>
      <c r="Q10" s="52"/>
    </row>
    <row r="11" spans="1:18" ht="20.25" customHeight="1">
      <c r="A11" s="2152"/>
      <c r="B11" s="2134"/>
      <c r="C11" s="2177"/>
      <c r="D11" s="433"/>
      <c r="E11" s="2177"/>
      <c r="F11" s="80">
        <v>1800</v>
      </c>
      <c r="G11" s="80"/>
      <c r="H11" s="81" t="s">
        <v>327</v>
      </c>
      <c r="I11" s="80">
        <v>4545</v>
      </c>
      <c r="J11" s="82">
        <v>4965</v>
      </c>
      <c r="N11" s="53"/>
      <c r="O11" s="386"/>
      <c r="P11" s="52"/>
      <c r="Q11" s="52"/>
    </row>
    <row r="12" spans="1:18" ht="20.25" customHeight="1">
      <c r="A12" s="2152"/>
      <c r="B12" s="2134"/>
      <c r="C12" s="2177"/>
      <c r="D12" s="433"/>
      <c r="E12" s="2177"/>
      <c r="F12" s="80">
        <v>2000</v>
      </c>
      <c r="G12" s="80"/>
      <c r="H12" s="81" t="s">
        <v>327</v>
      </c>
      <c r="I12" s="80">
        <v>4560</v>
      </c>
      <c r="J12" s="82">
        <v>4980</v>
      </c>
      <c r="N12" s="53"/>
      <c r="O12" s="386"/>
      <c r="P12" s="52"/>
      <c r="Q12" s="52"/>
    </row>
    <row r="13" spans="1:18" ht="20.25" customHeight="1">
      <c r="A13" s="2152" t="s">
        <v>4423</v>
      </c>
      <c r="B13" s="2134"/>
      <c r="C13" s="2177" t="s">
        <v>4421</v>
      </c>
      <c r="D13" s="433"/>
      <c r="E13" s="2177" t="s">
        <v>4422</v>
      </c>
      <c r="F13" s="80">
        <v>1200</v>
      </c>
      <c r="G13" s="80"/>
      <c r="H13" s="81" t="s">
        <v>327</v>
      </c>
      <c r="I13" s="80">
        <v>4050</v>
      </c>
      <c r="J13" s="82">
        <v>4420</v>
      </c>
      <c r="N13" s="53"/>
      <c r="O13" s="386"/>
      <c r="P13" s="52"/>
      <c r="Q13" s="52"/>
    </row>
    <row r="14" spans="1:18" ht="20.25" customHeight="1">
      <c r="A14" s="2152"/>
      <c r="B14" s="2134"/>
      <c r="C14" s="2177"/>
      <c r="D14" s="433"/>
      <c r="E14" s="2177"/>
      <c r="F14" s="80">
        <v>1500</v>
      </c>
      <c r="G14" s="80"/>
      <c r="H14" s="81" t="s">
        <v>327</v>
      </c>
      <c r="I14" s="80">
        <v>4250</v>
      </c>
      <c r="J14" s="82">
        <v>4645</v>
      </c>
      <c r="N14" s="53"/>
      <c r="O14" s="386"/>
      <c r="P14" s="52"/>
      <c r="Q14" s="52"/>
    </row>
    <row r="15" spans="1:18" ht="20.25" customHeight="1">
      <c r="A15" s="2152"/>
      <c r="B15" s="2134"/>
      <c r="C15" s="2177"/>
      <c r="D15" s="433"/>
      <c r="E15" s="2177"/>
      <c r="F15" s="80">
        <v>1800</v>
      </c>
      <c r="G15" s="80"/>
      <c r="H15" s="81" t="s">
        <v>327</v>
      </c>
      <c r="I15" s="80">
        <v>4580</v>
      </c>
      <c r="J15" s="82">
        <v>5005</v>
      </c>
      <c r="N15" s="53"/>
      <c r="O15" s="386"/>
      <c r="P15" s="52"/>
      <c r="Q15" s="52"/>
    </row>
    <row r="16" spans="1:18" ht="20.25" customHeight="1">
      <c r="A16" s="2152"/>
      <c r="B16" s="2134"/>
      <c r="C16" s="2177"/>
      <c r="D16" s="433"/>
      <c r="E16" s="2177"/>
      <c r="F16" s="80">
        <v>2000</v>
      </c>
      <c r="G16" s="80"/>
      <c r="H16" s="81" t="s">
        <v>327</v>
      </c>
      <c r="I16" s="80">
        <v>4595</v>
      </c>
      <c r="J16" s="82">
        <v>5020</v>
      </c>
      <c r="N16" s="53"/>
      <c r="O16" s="386"/>
      <c r="P16" s="52"/>
      <c r="Q16" s="52"/>
    </row>
    <row r="17" spans="1:17" ht="20.25" customHeight="1">
      <c r="A17" s="2152" t="s">
        <v>4424</v>
      </c>
      <c r="B17" s="2134"/>
      <c r="C17" s="2177" t="s">
        <v>4421</v>
      </c>
      <c r="D17" s="433"/>
      <c r="E17" s="2177" t="s">
        <v>4422</v>
      </c>
      <c r="F17" s="80">
        <v>1200</v>
      </c>
      <c r="G17" s="80"/>
      <c r="H17" s="81" t="s">
        <v>327</v>
      </c>
      <c r="I17" s="80">
        <v>4145</v>
      </c>
      <c r="J17" s="82">
        <v>4525</v>
      </c>
      <c r="N17" s="53"/>
      <c r="O17" s="386"/>
      <c r="P17" s="52"/>
      <c r="Q17" s="52"/>
    </row>
    <row r="18" spans="1:17" ht="20.25" customHeight="1">
      <c r="A18" s="2152"/>
      <c r="B18" s="2134"/>
      <c r="C18" s="2177"/>
      <c r="D18" s="433"/>
      <c r="E18" s="2177"/>
      <c r="F18" s="80">
        <v>1500</v>
      </c>
      <c r="G18" s="80"/>
      <c r="H18" s="81" t="s">
        <v>327</v>
      </c>
      <c r="I18" s="80">
        <v>4345</v>
      </c>
      <c r="J18" s="82">
        <v>4745</v>
      </c>
      <c r="N18" s="53"/>
      <c r="O18" s="386"/>
      <c r="P18" s="52"/>
      <c r="Q18" s="52"/>
    </row>
    <row r="19" spans="1:17" ht="20.25" customHeight="1">
      <c r="A19" s="2152"/>
      <c r="B19" s="2134"/>
      <c r="C19" s="2177"/>
      <c r="D19" s="433"/>
      <c r="E19" s="2177"/>
      <c r="F19" s="80">
        <v>1800</v>
      </c>
      <c r="G19" s="80"/>
      <c r="H19" s="81" t="s">
        <v>327</v>
      </c>
      <c r="I19" s="80">
        <v>4665</v>
      </c>
      <c r="J19" s="82">
        <v>5095</v>
      </c>
      <c r="N19" s="53"/>
      <c r="O19" s="386"/>
      <c r="P19" s="52"/>
      <c r="Q19" s="52"/>
    </row>
    <row r="20" spans="1:17" ht="20.25" customHeight="1">
      <c r="A20" s="2152"/>
      <c r="B20" s="2134"/>
      <c r="C20" s="2177"/>
      <c r="D20" s="433"/>
      <c r="E20" s="2177"/>
      <c r="F20" s="80">
        <v>2000</v>
      </c>
      <c r="G20" s="80"/>
      <c r="H20" s="81" t="s">
        <v>327</v>
      </c>
      <c r="I20" s="80">
        <v>4680</v>
      </c>
      <c r="J20" s="82">
        <v>5110</v>
      </c>
      <c r="N20" s="53"/>
      <c r="O20" s="386"/>
      <c r="P20" s="52"/>
      <c r="Q20" s="52"/>
    </row>
    <row r="21" spans="1:17" ht="20.25" customHeight="1">
      <c r="A21" s="2152" t="s">
        <v>4425</v>
      </c>
      <c r="B21" s="2134"/>
      <c r="C21" s="2177" t="s">
        <v>4421</v>
      </c>
      <c r="D21" s="433"/>
      <c r="E21" s="2177" t="s">
        <v>4422</v>
      </c>
      <c r="F21" s="80">
        <v>1200</v>
      </c>
      <c r="G21" s="80"/>
      <c r="H21" s="81" t="s">
        <v>327</v>
      </c>
      <c r="I21" s="80">
        <v>4455</v>
      </c>
      <c r="J21" s="82">
        <v>4865</v>
      </c>
      <c r="N21" s="53"/>
      <c r="O21" s="386"/>
      <c r="P21" s="52"/>
      <c r="Q21" s="52"/>
    </row>
    <row r="22" spans="1:17" ht="20.25" customHeight="1">
      <c r="A22" s="2152"/>
      <c r="B22" s="2134"/>
      <c r="C22" s="2177"/>
      <c r="D22" s="433"/>
      <c r="E22" s="2177"/>
      <c r="F22" s="80">
        <v>1500</v>
      </c>
      <c r="G22" s="80"/>
      <c r="H22" s="81" t="s">
        <v>327</v>
      </c>
      <c r="I22" s="80">
        <v>4655</v>
      </c>
      <c r="J22" s="82">
        <v>5085</v>
      </c>
      <c r="N22" s="53"/>
      <c r="O22" s="386"/>
      <c r="P22" s="52"/>
      <c r="Q22" s="52"/>
    </row>
    <row r="23" spans="1:17" ht="20.25" customHeight="1">
      <c r="A23" s="2152"/>
      <c r="B23" s="2134"/>
      <c r="C23" s="2177"/>
      <c r="D23" s="433"/>
      <c r="E23" s="2177"/>
      <c r="F23" s="80">
        <v>1800</v>
      </c>
      <c r="G23" s="80"/>
      <c r="H23" s="81" t="s">
        <v>327</v>
      </c>
      <c r="I23" s="80">
        <v>5010</v>
      </c>
      <c r="J23" s="82">
        <v>5475</v>
      </c>
      <c r="N23" s="53"/>
      <c r="O23" s="386"/>
      <c r="P23" s="52"/>
      <c r="Q23" s="52"/>
    </row>
    <row r="24" spans="1:17" ht="20.25" customHeight="1">
      <c r="A24" s="2152"/>
      <c r="B24" s="2134"/>
      <c r="C24" s="2177"/>
      <c r="D24" s="433"/>
      <c r="E24" s="2177"/>
      <c r="F24" s="80">
        <v>2000</v>
      </c>
      <c r="G24" s="80"/>
      <c r="H24" s="81" t="s">
        <v>327</v>
      </c>
      <c r="I24" s="80">
        <v>5025</v>
      </c>
      <c r="J24" s="82">
        <v>5490</v>
      </c>
      <c r="N24" s="53"/>
      <c r="O24" s="386"/>
      <c r="P24" s="52"/>
      <c r="Q24" s="52"/>
    </row>
    <row r="25" spans="1:17" ht="20.25" customHeight="1">
      <c r="A25" s="2152" t="s">
        <v>4426</v>
      </c>
      <c r="B25" s="2134"/>
      <c r="C25" s="2177" t="s">
        <v>4421</v>
      </c>
      <c r="D25" s="433"/>
      <c r="E25" s="2177" t="s">
        <v>4422</v>
      </c>
      <c r="F25" s="80">
        <v>1200</v>
      </c>
      <c r="G25" s="80"/>
      <c r="H25" s="81" t="s">
        <v>327</v>
      </c>
      <c r="I25" s="80">
        <v>5525</v>
      </c>
      <c r="J25" s="82">
        <v>6035</v>
      </c>
      <c r="N25" s="53"/>
      <c r="O25" s="386"/>
      <c r="P25" s="52"/>
      <c r="Q25" s="52"/>
    </row>
    <row r="26" spans="1:17" ht="20.25" customHeight="1">
      <c r="A26" s="2152"/>
      <c r="B26" s="2134"/>
      <c r="C26" s="2177"/>
      <c r="D26" s="433"/>
      <c r="E26" s="2177"/>
      <c r="F26" s="80">
        <v>1500</v>
      </c>
      <c r="G26" s="99"/>
      <c r="H26" s="140" t="s">
        <v>327</v>
      </c>
      <c r="I26" s="99">
        <v>5725</v>
      </c>
      <c r="J26" s="136">
        <v>6255</v>
      </c>
      <c r="N26" s="53"/>
      <c r="O26" s="386"/>
      <c r="P26" s="52"/>
      <c r="Q26" s="52"/>
    </row>
    <row r="27" spans="1:17" ht="20.25" customHeight="1">
      <c r="A27" s="2152"/>
      <c r="B27" s="2134"/>
      <c r="C27" s="2177"/>
      <c r="D27" s="433"/>
      <c r="E27" s="2177"/>
      <c r="F27" s="80">
        <v>1800</v>
      </c>
      <c r="G27" s="80"/>
      <c r="H27" s="81" t="s">
        <v>327</v>
      </c>
      <c r="I27" s="80">
        <v>6045</v>
      </c>
      <c r="J27" s="82">
        <v>6605</v>
      </c>
      <c r="N27" s="53"/>
      <c r="O27" s="386"/>
      <c r="P27" s="52"/>
      <c r="Q27" s="52"/>
    </row>
    <row r="28" spans="1:17" ht="20.25" customHeight="1">
      <c r="A28" s="2152"/>
      <c r="B28" s="2134"/>
      <c r="C28" s="2177"/>
      <c r="D28" s="433"/>
      <c r="E28" s="2177"/>
      <c r="F28" s="80">
        <v>2000</v>
      </c>
      <c r="G28" s="80"/>
      <c r="H28" s="81" t="s">
        <v>327</v>
      </c>
      <c r="I28" s="80">
        <v>6060</v>
      </c>
      <c r="J28" s="82">
        <v>6620</v>
      </c>
      <c r="N28" s="53"/>
      <c r="O28" s="386"/>
      <c r="P28" s="52"/>
      <c r="Q28" s="52"/>
    </row>
    <row r="29" spans="1:17" ht="20.25" customHeight="1">
      <c r="A29" s="2152" t="s">
        <v>4427</v>
      </c>
      <c r="B29" s="2134"/>
      <c r="C29" s="2177" t="s">
        <v>4421</v>
      </c>
      <c r="D29" s="433"/>
      <c r="E29" s="2177" t="s">
        <v>4422</v>
      </c>
      <c r="F29" s="80">
        <v>1200</v>
      </c>
      <c r="G29" s="80"/>
      <c r="H29" s="81" t="s">
        <v>327</v>
      </c>
      <c r="I29" s="80">
        <v>5500</v>
      </c>
      <c r="J29" s="82">
        <v>6010</v>
      </c>
      <c r="N29" s="53"/>
      <c r="O29" s="386"/>
      <c r="P29" s="52"/>
      <c r="Q29" s="52"/>
    </row>
    <row r="30" spans="1:17" ht="20.25" customHeight="1">
      <c r="A30" s="2152"/>
      <c r="B30" s="2134"/>
      <c r="C30" s="2177"/>
      <c r="D30" s="433"/>
      <c r="E30" s="2177"/>
      <c r="F30" s="80">
        <v>1500</v>
      </c>
      <c r="G30" s="80"/>
      <c r="H30" s="81" t="s">
        <v>327</v>
      </c>
      <c r="I30" s="80">
        <v>5705</v>
      </c>
      <c r="J30" s="82">
        <v>6230</v>
      </c>
      <c r="N30" s="53"/>
      <c r="O30" s="386"/>
      <c r="P30" s="52"/>
      <c r="Q30" s="52"/>
    </row>
    <row r="31" spans="1:17" ht="20.25" customHeight="1">
      <c r="A31" s="2152"/>
      <c r="B31" s="2134"/>
      <c r="C31" s="2177"/>
      <c r="D31" s="433"/>
      <c r="E31" s="2177"/>
      <c r="F31" s="80">
        <v>1800</v>
      </c>
      <c r="G31" s="80"/>
      <c r="H31" s="81" t="s">
        <v>327</v>
      </c>
      <c r="I31" s="80">
        <v>6020</v>
      </c>
      <c r="J31" s="82">
        <v>6580</v>
      </c>
      <c r="N31" s="53"/>
      <c r="O31" s="386"/>
      <c r="P31" s="52"/>
      <c r="Q31" s="52"/>
    </row>
    <row r="32" spans="1:17" ht="20.25" customHeight="1">
      <c r="A32" s="2152"/>
      <c r="B32" s="2134"/>
      <c r="C32" s="2177"/>
      <c r="D32" s="433"/>
      <c r="E32" s="2177"/>
      <c r="F32" s="80">
        <v>2000</v>
      </c>
      <c r="G32" s="75"/>
      <c r="H32" s="81" t="s">
        <v>327</v>
      </c>
      <c r="I32" s="80">
        <v>6035</v>
      </c>
      <c r="J32" s="82">
        <v>6595</v>
      </c>
      <c r="N32" s="53"/>
      <c r="O32" s="386"/>
      <c r="P32" s="52"/>
      <c r="Q32" s="52"/>
    </row>
    <row r="33" spans="1:18" ht="20.25" customHeight="1">
      <c r="A33" s="2152" t="s">
        <v>4428</v>
      </c>
      <c r="B33" s="2134"/>
      <c r="C33" s="2177" t="s">
        <v>4421</v>
      </c>
      <c r="D33" s="433"/>
      <c r="E33" s="2177" t="s">
        <v>4422</v>
      </c>
      <c r="F33" s="80">
        <v>1200</v>
      </c>
      <c r="G33" s="80"/>
      <c r="H33" s="81" t="s">
        <v>327</v>
      </c>
      <c r="I33" s="80">
        <v>5605</v>
      </c>
      <c r="J33" s="82">
        <v>6125</v>
      </c>
      <c r="N33" s="53"/>
      <c r="O33" s="386"/>
      <c r="P33" s="52"/>
      <c r="Q33" s="52"/>
    </row>
    <row r="34" spans="1:18" ht="20.25" customHeight="1">
      <c r="A34" s="2152"/>
      <c r="B34" s="2134"/>
      <c r="C34" s="2177"/>
      <c r="D34" s="433"/>
      <c r="E34" s="2177"/>
      <c r="F34" s="80">
        <v>1500</v>
      </c>
      <c r="G34" s="80"/>
      <c r="H34" s="81" t="s">
        <v>327</v>
      </c>
      <c r="I34" s="80">
        <v>5810</v>
      </c>
      <c r="J34" s="82">
        <v>6345</v>
      </c>
      <c r="N34" s="53"/>
      <c r="O34" s="386"/>
      <c r="P34" s="52"/>
      <c r="Q34" s="52"/>
    </row>
    <row r="35" spans="1:18" ht="20.25" customHeight="1">
      <c r="A35" s="2152"/>
      <c r="B35" s="2134"/>
      <c r="C35" s="2177"/>
      <c r="D35" s="433"/>
      <c r="E35" s="2177"/>
      <c r="F35" s="80">
        <v>1800</v>
      </c>
      <c r="G35" s="80"/>
      <c r="H35" s="81" t="s">
        <v>327</v>
      </c>
      <c r="I35" s="80">
        <v>6130</v>
      </c>
      <c r="J35" s="82">
        <v>6695</v>
      </c>
      <c r="N35" s="53"/>
      <c r="O35" s="386"/>
      <c r="P35" s="52"/>
      <c r="Q35" s="52"/>
    </row>
    <row r="36" spans="1:18" ht="20.25" customHeight="1">
      <c r="A36" s="2152"/>
      <c r="B36" s="2134"/>
      <c r="C36" s="2177"/>
      <c r="D36" s="433"/>
      <c r="E36" s="2177"/>
      <c r="F36" s="80">
        <v>2000</v>
      </c>
      <c r="G36" s="80"/>
      <c r="H36" s="81" t="s">
        <v>327</v>
      </c>
      <c r="I36" s="80">
        <v>6145</v>
      </c>
      <c r="J36" s="82">
        <v>6710</v>
      </c>
      <c r="N36" s="53"/>
      <c r="O36" s="386"/>
      <c r="P36" s="52"/>
      <c r="Q36" s="52"/>
    </row>
    <row r="37" spans="1:18" ht="19.5" customHeight="1">
      <c r="A37" s="2152" t="s">
        <v>4429</v>
      </c>
      <c r="B37" s="2134"/>
      <c r="C37" s="2177" t="s">
        <v>4421</v>
      </c>
      <c r="D37" s="433"/>
      <c r="E37" s="2177" t="s">
        <v>4422</v>
      </c>
      <c r="F37" s="80">
        <v>1200</v>
      </c>
      <c r="G37" s="80"/>
      <c r="H37" s="81" t="s">
        <v>327</v>
      </c>
      <c r="I37" s="80">
        <v>5585</v>
      </c>
      <c r="J37" s="82">
        <v>6100</v>
      </c>
      <c r="N37" s="53"/>
      <c r="O37" s="386"/>
      <c r="P37" s="52"/>
      <c r="Q37" s="52"/>
    </row>
    <row r="38" spans="1:18" ht="20.25" customHeight="1">
      <c r="A38" s="2152"/>
      <c r="B38" s="2134"/>
      <c r="C38" s="2177"/>
      <c r="D38" s="433"/>
      <c r="E38" s="2177"/>
      <c r="F38" s="80">
        <v>1500</v>
      </c>
      <c r="G38" s="80"/>
      <c r="H38" s="81" t="s">
        <v>327</v>
      </c>
      <c r="I38" s="80">
        <v>5785</v>
      </c>
      <c r="J38" s="82">
        <v>6320</v>
      </c>
      <c r="N38" s="53"/>
      <c r="O38" s="386"/>
      <c r="P38" s="52"/>
      <c r="Q38" s="52"/>
    </row>
    <row r="39" spans="1:18" ht="20.25" customHeight="1">
      <c r="A39" s="2152"/>
      <c r="B39" s="2134"/>
      <c r="C39" s="2177"/>
      <c r="D39" s="433"/>
      <c r="E39" s="2177"/>
      <c r="F39" s="80">
        <v>1800</v>
      </c>
      <c r="G39" s="80"/>
      <c r="H39" s="81" t="s">
        <v>327</v>
      </c>
      <c r="I39" s="80">
        <v>5905</v>
      </c>
      <c r="J39" s="82">
        <v>6450</v>
      </c>
      <c r="N39" s="53"/>
      <c r="O39" s="386"/>
      <c r="P39" s="52"/>
      <c r="Q39" s="52"/>
    </row>
    <row r="40" spans="1:18" s="386" customFormat="1" ht="20.25" customHeight="1">
      <c r="A40" s="2152"/>
      <c r="B40" s="2134"/>
      <c r="C40" s="2177"/>
      <c r="D40" s="433"/>
      <c r="E40" s="2177"/>
      <c r="F40" s="99">
        <v>2000</v>
      </c>
      <c r="G40" s="80"/>
      <c r="H40" s="81" t="s">
        <v>327</v>
      </c>
      <c r="I40" s="80">
        <v>6120</v>
      </c>
      <c r="J40" s="82">
        <v>6685</v>
      </c>
      <c r="K40" s="52"/>
      <c r="L40" s="52"/>
      <c r="M40" s="52"/>
      <c r="N40" s="53"/>
      <c r="P40" s="52"/>
      <c r="Q40" s="52"/>
      <c r="R40" s="387"/>
    </row>
    <row r="41" spans="1:18" ht="99" customHeight="1">
      <c r="A41" s="2217" t="s">
        <v>4430</v>
      </c>
      <c r="B41" s="2217"/>
      <c r="C41" s="2217"/>
      <c r="D41" s="2217"/>
      <c r="E41" s="2217"/>
      <c r="F41" s="2217"/>
      <c r="G41" s="2217"/>
      <c r="H41" s="2217"/>
      <c r="I41" s="2217"/>
      <c r="J41" s="2217"/>
      <c r="P41" s="52"/>
      <c r="Q41" s="52"/>
    </row>
    <row r="42" spans="1:18">
      <c r="P42" s="52"/>
      <c r="Q42" s="52"/>
    </row>
    <row r="43" spans="1:18">
      <c r="P43" s="52"/>
      <c r="Q43" s="52"/>
    </row>
    <row r="44" spans="1:18">
      <c r="P44" s="52"/>
      <c r="Q44" s="52"/>
    </row>
    <row r="45" spans="1:18">
      <c r="P45" s="52"/>
      <c r="Q45" s="52"/>
    </row>
    <row r="46" spans="1:18">
      <c r="P46" s="52"/>
      <c r="Q46" s="52"/>
    </row>
    <row r="47" spans="1:18">
      <c r="P47" s="52"/>
      <c r="Q47" s="52"/>
    </row>
    <row r="48" spans="1:18">
      <c r="P48" s="52"/>
      <c r="Q48" s="52"/>
    </row>
    <row r="49" spans="16:17">
      <c r="P49" s="52"/>
      <c r="Q49" s="52"/>
    </row>
    <row r="50" spans="16:17">
      <c r="P50" s="52"/>
      <c r="Q50" s="52"/>
    </row>
    <row r="51" spans="16:17">
      <c r="P51" s="52"/>
      <c r="Q51" s="52"/>
    </row>
    <row r="52" spans="16:17">
      <c r="P52" s="52"/>
      <c r="Q52" s="52"/>
    </row>
    <row r="53" spans="16:17">
      <c r="P53" s="52"/>
      <c r="Q53" s="52"/>
    </row>
    <row r="54" spans="16:17">
      <c r="P54" s="52"/>
      <c r="Q54" s="52"/>
    </row>
    <row r="55" spans="16:17">
      <c r="P55" s="52"/>
      <c r="Q55" s="52"/>
    </row>
    <row r="56" spans="16:17">
      <c r="P56" s="52"/>
      <c r="Q56" s="52"/>
    </row>
    <row r="57" spans="16:17">
      <c r="P57" s="52"/>
      <c r="Q57" s="52"/>
    </row>
    <row r="58" spans="16:17">
      <c r="P58" s="52"/>
      <c r="Q58" s="52"/>
    </row>
    <row r="59" spans="16:17">
      <c r="P59" s="52"/>
      <c r="Q59" s="52"/>
    </row>
    <row r="60" spans="16:17">
      <c r="P60" s="52"/>
      <c r="Q60" s="52"/>
    </row>
    <row r="61" spans="16:17">
      <c r="P61" s="52"/>
      <c r="Q61" s="52"/>
    </row>
    <row r="62" spans="16:17">
      <c r="P62" s="52"/>
      <c r="Q62" s="52"/>
    </row>
    <row r="63" spans="16:17">
      <c r="P63" s="52"/>
      <c r="Q63" s="52"/>
    </row>
    <row r="64" spans="16:17">
      <c r="P64" s="52"/>
      <c r="Q64" s="52"/>
    </row>
    <row r="65" spans="16:17">
      <c r="P65" s="52"/>
      <c r="Q65" s="52"/>
    </row>
    <row r="66" spans="16:17">
      <c r="P66" s="52"/>
      <c r="Q66" s="52"/>
    </row>
    <row r="67" spans="16:17">
      <c r="P67" s="52"/>
      <c r="Q67" s="52"/>
    </row>
    <row r="68" spans="16:17">
      <c r="P68" s="52"/>
      <c r="Q68" s="52"/>
    </row>
    <row r="69" spans="16:17">
      <c r="P69" s="52"/>
      <c r="Q69" s="52"/>
    </row>
    <row r="70" spans="16:17">
      <c r="P70" s="52"/>
      <c r="Q70" s="52"/>
    </row>
    <row r="71" spans="16:17">
      <c r="P71" s="52"/>
      <c r="Q71" s="52"/>
    </row>
    <row r="72" spans="16:17">
      <c r="P72" s="52"/>
      <c r="Q72" s="52"/>
    </row>
    <row r="73" spans="16:17">
      <c r="P73" s="52"/>
      <c r="Q73" s="52"/>
    </row>
    <row r="74" spans="16:17">
      <c r="P74" s="52"/>
      <c r="Q74" s="52"/>
    </row>
    <row r="75" spans="16:17">
      <c r="P75" s="52"/>
      <c r="Q75" s="52"/>
    </row>
    <row r="76" spans="16:17">
      <c r="P76" s="52"/>
      <c r="Q76" s="52"/>
    </row>
    <row r="77" spans="16:17">
      <c r="P77" s="52"/>
      <c r="Q77" s="52"/>
    </row>
    <row r="78" spans="16:17">
      <c r="P78" s="52"/>
      <c r="Q78" s="52"/>
    </row>
    <row r="79" spans="16:17">
      <c r="P79" s="52"/>
      <c r="Q79" s="52"/>
    </row>
    <row r="80" spans="16:17">
      <c r="P80" s="52"/>
      <c r="Q80" s="52"/>
    </row>
    <row r="81" spans="16:17">
      <c r="P81" s="52"/>
      <c r="Q81" s="52"/>
    </row>
    <row r="82" spans="16:17">
      <c r="P82" s="52"/>
      <c r="Q82" s="52"/>
    </row>
    <row r="83" spans="16:17">
      <c r="P83" s="52"/>
      <c r="Q83" s="52"/>
    </row>
    <row r="84" spans="16:17">
      <c r="P84" s="52"/>
      <c r="Q84" s="52"/>
    </row>
    <row r="85" spans="16:17">
      <c r="P85" s="52"/>
      <c r="Q85" s="52"/>
    </row>
    <row r="86" spans="16:17">
      <c r="P86" s="52"/>
      <c r="Q86" s="52"/>
    </row>
    <row r="87" spans="16:17">
      <c r="P87" s="52"/>
      <c r="Q87" s="52"/>
    </row>
    <row r="88" spans="16:17">
      <c r="P88" s="52"/>
      <c r="Q88" s="52"/>
    </row>
    <row r="89" spans="16:17">
      <c r="P89" s="52"/>
      <c r="Q89" s="52"/>
    </row>
    <row r="90" spans="16:17">
      <c r="P90" s="52"/>
      <c r="Q90" s="52"/>
    </row>
    <row r="91" spans="16:17">
      <c r="P91" s="52"/>
      <c r="Q91" s="52"/>
    </row>
    <row r="92" spans="16:17">
      <c r="P92" s="52"/>
      <c r="Q92" s="52"/>
    </row>
    <row r="93" spans="16:17">
      <c r="P93" s="52"/>
      <c r="Q93" s="52"/>
    </row>
    <row r="94" spans="16:17">
      <c r="P94" s="52"/>
      <c r="Q94" s="52"/>
    </row>
    <row r="95" spans="16:17">
      <c r="P95" s="52"/>
      <c r="Q95" s="52"/>
    </row>
    <row r="96" spans="16:17">
      <c r="P96" s="52"/>
      <c r="Q96" s="52"/>
    </row>
    <row r="97" spans="16:17">
      <c r="P97" s="52"/>
      <c r="Q97" s="52"/>
    </row>
    <row r="98" spans="16:17">
      <c r="P98" s="52"/>
      <c r="Q98" s="52"/>
    </row>
    <row r="99" spans="16:17">
      <c r="P99" s="52"/>
      <c r="Q99" s="52"/>
    </row>
    <row r="100" spans="16:17">
      <c r="P100" s="52"/>
      <c r="Q100" s="52"/>
    </row>
    <row r="101" spans="16:17">
      <c r="P101" s="52"/>
      <c r="Q101" s="52"/>
    </row>
    <row r="102" spans="16:17">
      <c r="P102" s="52"/>
      <c r="Q102" s="52"/>
    </row>
    <row r="103" spans="16:17">
      <c r="P103" s="52"/>
      <c r="Q103" s="52"/>
    </row>
    <row r="104" spans="16:17">
      <c r="P104" s="52"/>
      <c r="Q104" s="52"/>
    </row>
    <row r="105" spans="16:17">
      <c r="P105" s="52"/>
      <c r="Q105" s="52"/>
    </row>
    <row r="106" spans="16:17">
      <c r="P106" s="52"/>
      <c r="Q106" s="52"/>
    </row>
    <row r="107" spans="16:17">
      <c r="P107" s="52"/>
      <c r="Q107" s="52"/>
    </row>
    <row r="108" spans="16:17">
      <c r="P108" s="52"/>
      <c r="Q108" s="52"/>
    </row>
    <row r="109" spans="16:17">
      <c r="P109" s="52"/>
      <c r="Q109" s="52"/>
    </row>
    <row r="110" spans="16:17">
      <c r="P110" s="52"/>
      <c r="Q110" s="52"/>
    </row>
    <row r="111" spans="16:17">
      <c r="P111" s="52"/>
      <c r="Q111" s="52"/>
    </row>
    <row r="112" spans="16:17">
      <c r="P112" s="52"/>
      <c r="Q112" s="52"/>
    </row>
    <row r="113" spans="16:17">
      <c r="P113" s="52"/>
      <c r="Q113" s="52"/>
    </row>
    <row r="114" spans="16:17">
      <c r="P114" s="52"/>
      <c r="Q114" s="52"/>
    </row>
    <row r="115" spans="16:17">
      <c r="P115" s="52"/>
      <c r="Q115" s="52"/>
    </row>
    <row r="116" spans="16:17">
      <c r="P116" s="52"/>
      <c r="Q116" s="52"/>
    </row>
    <row r="117" spans="16:17">
      <c r="P117" s="52"/>
      <c r="Q117" s="52"/>
    </row>
    <row r="118" spans="16:17">
      <c r="P118" s="52"/>
      <c r="Q118" s="52"/>
    </row>
    <row r="119" spans="16:17">
      <c r="P119" s="52"/>
      <c r="Q119" s="52"/>
    </row>
    <row r="120" spans="16:17">
      <c r="P120" s="52"/>
      <c r="Q120" s="52"/>
    </row>
  </sheetData>
  <mergeCells count="40">
    <mergeCell ref="A1:B1"/>
    <mergeCell ref="A5:J5"/>
    <mergeCell ref="A7:A8"/>
    <mergeCell ref="B7:B8"/>
    <mergeCell ref="C7:F7"/>
    <mergeCell ref="I7:I8"/>
    <mergeCell ref="J7:J8"/>
    <mergeCell ref="A9:A12"/>
    <mergeCell ref="B9:B12"/>
    <mergeCell ref="C9:C12"/>
    <mergeCell ref="E9:E12"/>
    <mergeCell ref="A13:A16"/>
    <mergeCell ref="B13:B16"/>
    <mergeCell ref="C13:C16"/>
    <mergeCell ref="E13:E16"/>
    <mergeCell ref="A17:A20"/>
    <mergeCell ref="B17:B20"/>
    <mergeCell ref="C17:C20"/>
    <mergeCell ref="E17:E20"/>
    <mergeCell ref="A21:A24"/>
    <mergeCell ref="B21:B24"/>
    <mergeCell ref="C21:C24"/>
    <mergeCell ref="E21:E24"/>
    <mergeCell ref="A25:A28"/>
    <mergeCell ref="B25:B28"/>
    <mergeCell ref="C25:C28"/>
    <mergeCell ref="E25:E28"/>
    <mergeCell ref="A29:A32"/>
    <mergeCell ref="B29:B32"/>
    <mergeCell ref="C29:C32"/>
    <mergeCell ref="E29:E32"/>
    <mergeCell ref="A41:J41"/>
    <mergeCell ref="A33:A36"/>
    <mergeCell ref="B33:B36"/>
    <mergeCell ref="C33:C36"/>
    <mergeCell ref="E33:E36"/>
    <mergeCell ref="A37:A40"/>
    <mergeCell ref="B37:B40"/>
    <mergeCell ref="C37:C40"/>
    <mergeCell ref="E37:E40"/>
  </mergeCells>
  <hyperlinks>
    <hyperlink ref="A5" location="Меню!A1" display="ЗАБОРЫ КОВАНЫЕ"/>
  </hyperlinks>
  <pageMargins left="0.7" right="0.7" top="0.75" bottom="0.75" header="0.511811023622047" footer="0.511811023622047"/>
  <pageSetup paperSize="9" orientation="portrait" horizontalDpi="300" verticalDpi="300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>
  <dimension ref="A1:AMJ616"/>
  <sheetViews>
    <sheetView tabSelected="1" zoomScaleNormal="100" workbookViewId="0">
      <pane xSplit="2" ySplit="9" topLeftCell="C10" activePane="bottomRight" state="frozen"/>
      <selection pane="topRight" activeCell="C1" sqref="C1"/>
      <selection pane="bottomLeft" activeCell="A10" sqref="A10"/>
      <selection pane="bottomRight" activeCell="M9" sqref="M9"/>
    </sheetView>
  </sheetViews>
  <sheetFormatPr defaultColWidth="9.140625" defaultRowHeight="12"/>
  <cols>
    <col min="1" max="1" width="15.140625" style="1418" customWidth="1"/>
    <col min="2" max="2" width="11.5703125" style="1324" customWidth="1"/>
    <col min="3" max="3" width="9.5703125" style="1326" customWidth="1"/>
    <col min="4" max="4" width="10.28515625" style="1326" customWidth="1"/>
    <col min="5" max="5" width="11.85546875" style="1317" customWidth="1"/>
    <col min="6" max="6" width="7.5703125" style="1324" customWidth="1"/>
    <col min="7" max="7" width="10.7109375" style="1324" customWidth="1"/>
    <col min="8" max="8" width="6.5703125" style="1317" customWidth="1"/>
    <col min="9" max="9" width="6.85546875" style="1317" customWidth="1"/>
    <col min="10" max="10" width="8.28515625" style="1317" customWidth="1"/>
    <col min="11" max="11" width="7.42578125" style="1317" customWidth="1"/>
    <col min="12" max="12" width="7" style="2073" customWidth="1"/>
    <col min="13" max="13" width="10.5703125" style="1317" customWidth="1"/>
    <col min="14" max="14" width="9.85546875" style="1317" customWidth="1"/>
    <col min="15" max="15" width="10.5703125" style="1317" customWidth="1"/>
    <col min="16" max="16" width="13.140625" style="1318" customWidth="1"/>
    <col min="17" max="17" width="14.7109375" style="1318" customWidth="1"/>
    <col min="18" max="18" width="13.42578125" style="1318" customWidth="1"/>
    <col min="19" max="19" width="14.28515625" style="1318" customWidth="1"/>
    <col min="20" max="20" width="9.140625" style="1318"/>
    <col min="21" max="1024" width="9.140625" style="1290"/>
    <col min="1025" max="16384" width="9.140625" style="1412"/>
  </cols>
  <sheetData>
    <row r="1" spans="1:22" ht="33" customHeight="1">
      <c r="A1" s="2382">
        <v>0</v>
      </c>
      <c r="B1" s="2382"/>
      <c r="C1" s="2382"/>
      <c r="D1" s="2382"/>
      <c r="E1" s="2382"/>
      <c r="F1" s="2382"/>
      <c r="G1" s="2382"/>
      <c r="H1" s="2382"/>
      <c r="I1" s="2382"/>
      <c r="J1" s="2382"/>
      <c r="K1" s="2382"/>
      <c r="R1" s="1317"/>
      <c r="S1" s="1317"/>
      <c r="T1" s="1317"/>
    </row>
    <row r="2" spans="1:22">
      <c r="A2" s="1320"/>
      <c r="B2" s="1321"/>
      <c r="C2" s="1320"/>
      <c r="D2" s="1320"/>
      <c r="E2" s="1320"/>
      <c r="F2" s="1322" t="s">
        <v>8514</v>
      </c>
      <c r="G2" s="1323" t="s">
        <v>2</v>
      </c>
      <c r="H2" s="1501"/>
      <c r="I2" s="1502"/>
      <c r="J2" s="1502"/>
      <c r="K2" s="1324"/>
      <c r="R2" s="1317"/>
      <c r="S2" s="1317"/>
      <c r="T2" s="1317"/>
    </row>
    <row r="3" spans="1:22">
      <c r="A3" s="1325" t="s">
        <v>4</v>
      </c>
      <c r="B3" s="1324" t="s">
        <v>5</v>
      </c>
      <c r="C3" s="1502"/>
      <c r="D3" s="1320"/>
      <c r="E3" s="1320"/>
      <c r="F3" s="1322" t="s">
        <v>8515</v>
      </c>
      <c r="G3" s="1323" t="s">
        <v>7</v>
      </c>
      <c r="H3" s="1501"/>
      <c r="I3" s="1502"/>
      <c r="J3" s="1502"/>
      <c r="K3" s="1324"/>
      <c r="R3" s="1317"/>
      <c r="S3" s="1317"/>
      <c r="T3" s="1317"/>
    </row>
    <row r="4" spans="1:22">
      <c r="A4" s="1324"/>
      <c r="B4" s="1326"/>
      <c r="C4" s="1324"/>
      <c r="D4" s="1324"/>
      <c r="G4" s="1325"/>
      <c r="H4" s="1324"/>
      <c r="I4" s="1324"/>
      <c r="J4" s="1324"/>
      <c r="K4" s="2604"/>
      <c r="L4" s="2604"/>
      <c r="R4" s="1317"/>
      <c r="S4" s="1317"/>
      <c r="T4" s="1317"/>
    </row>
    <row r="5" spans="1:22">
      <c r="A5" s="2383" t="s">
        <v>4431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R5" s="1317"/>
      <c r="S5" s="1317"/>
      <c r="T5" s="1317"/>
    </row>
    <row r="6" spans="1:22">
      <c r="A6" s="2383" t="s">
        <v>4432</v>
      </c>
      <c r="B6" s="2383"/>
      <c r="C6" s="2383"/>
      <c r="D6" s="2383"/>
      <c r="E6" s="2383"/>
      <c r="F6" s="2383"/>
      <c r="G6" s="2383"/>
      <c r="H6" s="2383"/>
      <c r="I6" s="2383"/>
      <c r="J6" s="2383"/>
      <c r="K6" s="2383"/>
      <c r="L6" s="2383"/>
      <c r="R6" s="1317"/>
      <c r="S6" s="1317"/>
      <c r="T6" s="1317"/>
    </row>
    <row r="7" spans="1:22">
      <c r="A7" s="1503"/>
      <c r="B7" s="1503"/>
      <c r="C7" s="1503"/>
      <c r="D7" s="1503"/>
      <c r="E7" s="1503"/>
      <c r="F7" s="1503"/>
      <c r="G7" s="1503"/>
      <c r="H7" s="1503"/>
      <c r="I7" s="1503"/>
      <c r="J7" s="1503"/>
      <c r="K7" s="1503"/>
      <c r="L7" s="2072"/>
      <c r="R7" s="1317"/>
      <c r="S7" s="1317"/>
      <c r="T7" s="1317"/>
    </row>
    <row r="8" spans="1:22" ht="12.75" customHeight="1">
      <c r="A8" s="2470" t="s">
        <v>562</v>
      </c>
      <c r="B8" s="2385" t="s">
        <v>135</v>
      </c>
      <c r="C8" s="2385" t="s">
        <v>138</v>
      </c>
      <c r="D8" s="2385"/>
      <c r="E8" s="2385"/>
      <c r="F8" s="2385"/>
      <c r="G8" s="2385"/>
      <c r="H8" s="2385"/>
      <c r="I8" s="2385"/>
      <c r="J8" s="2470" t="s">
        <v>139</v>
      </c>
      <c r="K8" s="2470" t="s">
        <v>1649</v>
      </c>
      <c r="L8" s="2470" t="s">
        <v>141</v>
      </c>
      <c r="R8" s="1317"/>
      <c r="S8" s="1317"/>
      <c r="T8" s="1317"/>
    </row>
    <row r="9" spans="1:22" ht="72">
      <c r="A9" s="2470"/>
      <c r="B9" s="2385"/>
      <c r="C9" s="1329" t="s">
        <v>2654</v>
      </c>
      <c r="D9" s="1329" t="s">
        <v>4433</v>
      </c>
      <c r="E9" s="1329" t="s">
        <v>4053</v>
      </c>
      <c r="F9" s="1329" t="s">
        <v>4434</v>
      </c>
      <c r="G9" s="1329" t="s">
        <v>568</v>
      </c>
      <c r="H9" s="1329" t="s">
        <v>146</v>
      </c>
      <c r="I9" s="1329" t="s">
        <v>4435</v>
      </c>
      <c r="J9" s="2470"/>
      <c r="K9" s="2470"/>
      <c r="L9" s="2470"/>
      <c r="M9" s="1418"/>
      <c r="N9" s="1418"/>
      <c r="O9" s="1418"/>
      <c r="P9" s="1419"/>
      <c r="R9" s="1418"/>
      <c r="S9" s="1418"/>
      <c r="T9" s="1418"/>
    </row>
    <row r="10" spans="1:22" ht="12" customHeight="1">
      <c r="A10" s="2576" t="s">
        <v>4436</v>
      </c>
      <c r="B10" s="2376"/>
      <c r="C10" s="1425">
        <v>6005</v>
      </c>
      <c r="D10" s="1425" t="s">
        <v>4437</v>
      </c>
      <c r="E10" s="2028" t="s">
        <v>4443</v>
      </c>
      <c r="F10" s="1504">
        <v>3</v>
      </c>
      <c r="G10" s="1425" t="s">
        <v>4438</v>
      </c>
      <c r="H10" s="1425">
        <v>5.55</v>
      </c>
      <c r="I10" s="1425"/>
      <c r="J10" s="1426" t="s">
        <v>158</v>
      </c>
      <c r="K10" s="1425">
        <v>1375</v>
      </c>
      <c r="L10" s="1505">
        <v>1425</v>
      </c>
      <c r="P10" s="1336"/>
      <c r="R10" s="1317"/>
      <c r="S10" s="1317"/>
      <c r="T10" s="1317"/>
      <c r="U10" s="2026"/>
      <c r="V10" s="2026"/>
    </row>
    <row r="11" spans="1:22" ht="15" customHeight="1">
      <c r="A11" s="2576"/>
      <c r="B11" s="2600"/>
      <c r="C11" s="1183">
        <v>6005</v>
      </c>
      <c r="D11" s="1183" t="s">
        <v>4437</v>
      </c>
      <c r="E11" s="2028" t="s">
        <v>4443</v>
      </c>
      <c r="F11" s="1506">
        <v>3</v>
      </c>
      <c r="G11" s="1183" t="s">
        <v>4439</v>
      </c>
      <c r="H11" s="1183">
        <v>6.16</v>
      </c>
      <c r="I11" s="1183"/>
      <c r="J11" s="1277" t="s">
        <v>158</v>
      </c>
      <c r="K11" s="1183">
        <v>1530</v>
      </c>
      <c r="L11" s="1436">
        <v>1585</v>
      </c>
      <c r="O11" s="2025"/>
      <c r="P11" s="1336"/>
      <c r="R11" s="1317"/>
      <c r="S11" s="1317"/>
      <c r="T11" s="1317"/>
      <c r="U11" s="2026"/>
      <c r="V11" s="2026"/>
    </row>
    <row r="12" spans="1:22" ht="15" customHeight="1">
      <c r="A12" s="2599"/>
      <c r="B12" s="2600"/>
      <c r="C12" s="1507">
        <v>6005</v>
      </c>
      <c r="D12" s="1507" t="s">
        <v>4437</v>
      </c>
      <c r="E12" s="2028" t="s">
        <v>4443</v>
      </c>
      <c r="F12" s="1508">
        <v>3</v>
      </c>
      <c r="G12" s="1507" t="s">
        <v>4440</v>
      </c>
      <c r="H12" s="1507">
        <v>7.24</v>
      </c>
      <c r="I12" s="1507"/>
      <c r="J12" s="1509" t="s">
        <v>158</v>
      </c>
      <c r="K12" s="1507">
        <v>1735</v>
      </c>
      <c r="L12" s="1510">
        <v>1795</v>
      </c>
      <c r="O12" s="2025"/>
      <c r="P12" s="1336"/>
      <c r="R12" s="1317"/>
      <c r="S12" s="1317"/>
      <c r="T12" s="1317"/>
      <c r="U12" s="2026"/>
      <c r="V12" s="2026"/>
    </row>
    <row r="13" spans="1:22" ht="15" customHeight="1">
      <c r="A13" s="2455" t="s">
        <v>4441</v>
      </c>
      <c r="B13" s="2600"/>
      <c r="C13" s="1511" t="s">
        <v>628</v>
      </c>
      <c r="D13" s="1512" t="s">
        <v>4442</v>
      </c>
      <c r="E13" s="1513" t="s">
        <v>4443</v>
      </c>
      <c r="F13" s="1514">
        <v>3</v>
      </c>
      <c r="G13" s="1512" t="s">
        <v>4444</v>
      </c>
      <c r="H13" s="1511">
        <v>4.8899999999999997</v>
      </c>
      <c r="I13" s="1512"/>
      <c r="J13" s="1512" t="s">
        <v>158</v>
      </c>
      <c r="K13" s="1511">
        <v>945</v>
      </c>
      <c r="L13" s="1515">
        <v>1060</v>
      </c>
      <c r="O13" s="2025"/>
      <c r="P13" s="1336"/>
      <c r="R13" s="1317"/>
      <c r="S13" s="1317"/>
      <c r="T13" s="1317"/>
      <c r="U13" s="2026"/>
      <c r="V13" s="2026"/>
    </row>
    <row r="14" spans="1:22" ht="15" customHeight="1">
      <c r="A14" s="2454"/>
      <c r="B14" s="2600"/>
      <c r="C14" s="2040" t="s">
        <v>628</v>
      </c>
      <c r="D14" s="2041" t="s">
        <v>4442</v>
      </c>
      <c r="E14" s="2042" t="s">
        <v>4443</v>
      </c>
      <c r="F14" s="2043">
        <v>3</v>
      </c>
      <c r="G14" s="2041" t="s">
        <v>4438</v>
      </c>
      <c r="H14" s="2040">
        <v>7.2</v>
      </c>
      <c r="I14" s="2041"/>
      <c r="J14" s="2041" t="s">
        <v>158</v>
      </c>
      <c r="K14" s="2040">
        <v>1375</v>
      </c>
      <c r="L14" s="2044">
        <v>1600</v>
      </c>
      <c r="O14" s="2025"/>
      <c r="P14" s="1336"/>
      <c r="R14" s="1317"/>
      <c r="S14" s="1317"/>
      <c r="T14" s="1317"/>
      <c r="U14" s="2026"/>
      <c r="V14" s="2026"/>
    </row>
    <row r="15" spans="1:22" ht="15" customHeight="1">
      <c r="A15" s="2454"/>
      <c r="B15" s="2600"/>
      <c r="C15" s="1190" t="s">
        <v>628</v>
      </c>
      <c r="D15" s="1433" t="s">
        <v>4442</v>
      </c>
      <c r="E15" s="1446" t="s">
        <v>4443</v>
      </c>
      <c r="F15" s="1516">
        <v>3</v>
      </c>
      <c r="G15" s="1433" t="s">
        <v>4439</v>
      </c>
      <c r="H15" s="1183">
        <v>7.99</v>
      </c>
      <c r="I15" s="1433"/>
      <c r="J15" s="1517" t="s">
        <v>158</v>
      </c>
      <c r="K15" s="1190">
        <v>1720</v>
      </c>
      <c r="L15" s="1438">
        <v>1780</v>
      </c>
      <c r="O15" s="2025"/>
      <c r="P15" s="1336"/>
      <c r="R15" s="1317"/>
      <c r="S15" s="1317"/>
      <c r="T15" s="1317"/>
      <c r="U15" s="2026"/>
      <c r="V15" s="2026"/>
    </row>
    <row r="16" spans="1:22" ht="15" customHeight="1">
      <c r="A16" s="2454"/>
      <c r="B16" s="2600"/>
      <c r="C16" s="1183" t="s">
        <v>628</v>
      </c>
      <c r="D16" s="1433" t="s">
        <v>4442</v>
      </c>
      <c r="E16" s="1446" t="s">
        <v>4443</v>
      </c>
      <c r="F16" s="1516">
        <v>4</v>
      </c>
      <c r="G16" s="1433" t="s">
        <v>4440</v>
      </c>
      <c r="H16" s="1190">
        <v>9.51</v>
      </c>
      <c r="I16" s="1433"/>
      <c r="J16" s="1517" t="s">
        <v>158</v>
      </c>
      <c r="K16" s="1190">
        <v>1975</v>
      </c>
      <c r="L16" s="1438">
        <v>2045</v>
      </c>
      <c r="O16" s="2025"/>
      <c r="P16" s="1336"/>
      <c r="R16" s="1317"/>
      <c r="S16" s="1317"/>
      <c r="T16" s="1317"/>
      <c r="U16" s="2026"/>
      <c r="V16" s="2026"/>
    </row>
    <row r="17" spans="1:22" ht="15" customHeight="1">
      <c r="A17" s="2454"/>
      <c r="B17" s="2600"/>
      <c r="C17" s="2520">
        <v>6005</v>
      </c>
      <c r="D17" s="2520" t="s">
        <v>4442</v>
      </c>
      <c r="E17" s="1446" t="s">
        <v>4443</v>
      </c>
      <c r="F17" s="1516">
        <v>2</v>
      </c>
      <c r="G17" s="1433" t="s">
        <v>4444</v>
      </c>
      <c r="H17" s="1190">
        <v>4.8899999999999997</v>
      </c>
      <c r="I17" s="1433"/>
      <c r="J17" s="1517" t="s">
        <v>158</v>
      </c>
      <c r="K17" s="1190">
        <v>1245</v>
      </c>
      <c r="L17" s="1438">
        <v>1290</v>
      </c>
      <c r="O17" s="2025"/>
      <c r="P17" s="1336"/>
      <c r="R17" s="1317"/>
      <c r="S17" s="1317"/>
      <c r="T17" s="1317"/>
      <c r="U17" s="2026"/>
      <c r="V17" s="2026"/>
    </row>
    <row r="18" spans="1:22" ht="14.45" customHeight="1">
      <c r="A18" s="2454"/>
      <c r="B18" s="2600"/>
      <c r="C18" s="2520"/>
      <c r="D18" s="2520"/>
      <c r="E18" s="1446" t="s">
        <v>4443</v>
      </c>
      <c r="F18" s="1516">
        <v>3</v>
      </c>
      <c r="G18" s="1446" t="s">
        <v>4445</v>
      </c>
      <c r="H18" s="1190">
        <v>7.2</v>
      </c>
      <c r="I18" s="1190"/>
      <c r="J18" s="1518" t="s">
        <v>158</v>
      </c>
      <c r="K18" s="1190">
        <v>1720</v>
      </c>
      <c r="L18" s="1519">
        <v>1780</v>
      </c>
      <c r="O18" s="2025"/>
      <c r="P18" s="1336"/>
      <c r="R18" s="1317"/>
      <c r="S18" s="1317"/>
      <c r="T18" s="1317"/>
      <c r="U18" s="2026"/>
      <c r="V18" s="2026"/>
    </row>
    <row r="19" spans="1:22" ht="15" customHeight="1">
      <c r="A19" s="2454"/>
      <c r="B19" s="2600"/>
      <c r="C19" s="2520"/>
      <c r="D19" s="2520"/>
      <c r="E19" s="1446" t="s">
        <v>4443</v>
      </c>
      <c r="F19" s="1446">
        <v>3</v>
      </c>
      <c r="G19" s="1422" t="s">
        <v>4446</v>
      </c>
      <c r="H19" s="1183">
        <v>7.99</v>
      </c>
      <c r="I19" s="1183"/>
      <c r="J19" s="1277" t="s">
        <v>158</v>
      </c>
      <c r="K19" s="1183">
        <v>1890</v>
      </c>
      <c r="L19" s="1520">
        <v>1955</v>
      </c>
      <c r="O19" s="2025"/>
      <c r="P19" s="1336"/>
      <c r="R19" s="1317"/>
      <c r="S19" s="1317"/>
      <c r="T19" s="1317"/>
      <c r="U19" s="2026"/>
      <c r="V19" s="2026"/>
    </row>
    <row r="20" spans="1:22" ht="15" customHeight="1">
      <c r="A20" s="2454"/>
      <c r="B20" s="2600"/>
      <c r="C20" s="2520"/>
      <c r="D20" s="2520"/>
      <c r="E20" s="1471" t="s">
        <v>4443</v>
      </c>
      <c r="F20" s="1471">
        <v>4</v>
      </c>
      <c r="G20" s="1471" t="s">
        <v>4440</v>
      </c>
      <c r="H20" s="1507">
        <v>9.51</v>
      </c>
      <c r="I20" s="1507"/>
      <c r="J20" s="1509" t="s">
        <v>158</v>
      </c>
      <c r="K20" s="1507">
        <v>2165</v>
      </c>
      <c r="L20" s="1521">
        <v>2240</v>
      </c>
      <c r="O20" s="2025"/>
      <c r="P20" s="1336"/>
      <c r="R20" s="1317"/>
      <c r="S20" s="1317"/>
      <c r="T20" s="1317"/>
      <c r="U20" s="2026"/>
      <c r="V20" s="2026"/>
    </row>
    <row r="21" spans="1:22" ht="15" customHeight="1">
      <c r="A21" s="2599" t="s">
        <v>4447</v>
      </c>
      <c r="B21" s="2600"/>
      <c r="C21" s="2505" t="s">
        <v>628</v>
      </c>
      <c r="D21" s="2505" t="s">
        <v>4448</v>
      </c>
      <c r="E21" s="1513" t="s">
        <v>4443</v>
      </c>
      <c r="F21" s="1513">
        <v>2</v>
      </c>
      <c r="G21" s="1513" t="s">
        <v>4449</v>
      </c>
      <c r="H21" s="1511">
        <v>4.4000000000000004</v>
      </c>
      <c r="I21" s="1511"/>
      <c r="J21" s="1511" t="s">
        <v>158</v>
      </c>
      <c r="K21" s="1511">
        <v>840</v>
      </c>
      <c r="L21" s="1522">
        <v>945</v>
      </c>
      <c r="O21" s="2025"/>
      <c r="P21" s="1336"/>
      <c r="R21" s="1317"/>
      <c r="S21" s="1317"/>
      <c r="T21" s="1317"/>
      <c r="U21" s="2026"/>
      <c r="V21" s="2026"/>
    </row>
    <row r="22" spans="1:22" ht="15" customHeight="1">
      <c r="A22" s="2599"/>
      <c r="B22" s="2600"/>
      <c r="C22" s="2505"/>
      <c r="D22" s="2505"/>
      <c r="E22" s="1523" t="s">
        <v>4443</v>
      </c>
      <c r="F22" s="1523">
        <v>2</v>
      </c>
      <c r="G22" s="1513" t="s">
        <v>4450</v>
      </c>
      <c r="H22" s="1511">
        <v>5.44</v>
      </c>
      <c r="I22" s="1511"/>
      <c r="J22" s="1511" t="s">
        <v>158</v>
      </c>
      <c r="K22" s="1511">
        <v>1040</v>
      </c>
      <c r="L22" s="1522">
        <v>1165</v>
      </c>
      <c r="O22" s="2025"/>
      <c r="P22" s="1336"/>
      <c r="R22" s="1317"/>
      <c r="S22" s="1317"/>
      <c r="T22" s="1317"/>
      <c r="U22" s="2026"/>
      <c r="V22" s="2026"/>
    </row>
    <row r="23" spans="1:22" ht="15" customHeight="1">
      <c r="A23" s="2599"/>
      <c r="B23" s="2600"/>
      <c r="C23" s="2505"/>
      <c r="D23" s="2505"/>
      <c r="E23" s="1422" t="s">
        <v>4443</v>
      </c>
      <c r="F23" s="1422">
        <v>2</v>
      </c>
      <c r="G23" s="1422" t="s">
        <v>4444</v>
      </c>
      <c r="H23" s="1524">
        <v>6.49</v>
      </c>
      <c r="I23" s="1183"/>
      <c r="J23" s="1277" t="s">
        <v>158</v>
      </c>
      <c r="K23" s="1183">
        <v>1205</v>
      </c>
      <c r="L23" s="1520">
        <v>1245</v>
      </c>
      <c r="O23" s="2025"/>
      <c r="P23" s="1336"/>
      <c r="R23" s="1317"/>
      <c r="S23" s="1317"/>
      <c r="T23" s="1317"/>
      <c r="U23" s="2026"/>
      <c r="V23" s="2026"/>
    </row>
    <row r="24" spans="1:22" ht="15" customHeight="1">
      <c r="A24" s="2599"/>
      <c r="B24" s="2600"/>
      <c r="C24" s="2505"/>
      <c r="D24" s="2505"/>
      <c r="E24" s="1523" t="s">
        <v>4443</v>
      </c>
      <c r="F24" s="1523">
        <v>2</v>
      </c>
      <c r="G24" s="1523" t="s">
        <v>4451</v>
      </c>
      <c r="H24" s="1525">
        <v>7.52</v>
      </c>
      <c r="I24" s="1526"/>
      <c r="J24" s="1526" t="s">
        <v>158</v>
      </c>
      <c r="K24" s="1526">
        <v>1340</v>
      </c>
      <c r="L24" s="1527">
        <v>1500</v>
      </c>
      <c r="O24" s="2025"/>
      <c r="P24" s="1336"/>
      <c r="R24" s="1317"/>
      <c r="S24" s="1317"/>
      <c r="T24" s="1317"/>
      <c r="U24" s="2026"/>
      <c r="V24" s="2026"/>
    </row>
    <row r="25" spans="1:22" ht="15" customHeight="1">
      <c r="A25" s="2599"/>
      <c r="B25" s="2600"/>
      <c r="C25" s="2505"/>
      <c r="D25" s="2505"/>
      <c r="E25" s="1523" t="s">
        <v>4443</v>
      </c>
      <c r="F25" s="1523">
        <v>2</v>
      </c>
      <c r="G25" s="1523" t="s">
        <v>4452</v>
      </c>
      <c r="H25" s="1525">
        <v>8.68</v>
      </c>
      <c r="I25" s="1526"/>
      <c r="J25" s="1526" t="s">
        <v>158</v>
      </c>
      <c r="K25" s="1526">
        <v>1485</v>
      </c>
      <c r="L25" s="1527">
        <v>1665</v>
      </c>
      <c r="O25" s="2025"/>
      <c r="P25" s="1336"/>
      <c r="R25" s="1317"/>
      <c r="S25" s="1317"/>
      <c r="T25" s="1317"/>
      <c r="U25" s="2026"/>
      <c r="V25" s="2026"/>
    </row>
    <row r="26" spans="1:22" ht="15" customHeight="1">
      <c r="A26" s="2599"/>
      <c r="B26" s="2600"/>
      <c r="C26" s="2505"/>
      <c r="D26" s="2505"/>
      <c r="E26" s="1422" t="s">
        <v>4443</v>
      </c>
      <c r="F26" s="1422">
        <v>3</v>
      </c>
      <c r="G26" s="1422" t="s">
        <v>4438</v>
      </c>
      <c r="H26" s="1528">
        <v>9.5399999999999991</v>
      </c>
      <c r="I26" s="1183"/>
      <c r="J26" s="1277" t="s">
        <v>158</v>
      </c>
      <c r="K26" s="1183">
        <v>1720</v>
      </c>
      <c r="L26" s="1520">
        <v>1780</v>
      </c>
      <c r="O26" s="2025"/>
      <c r="P26" s="1336"/>
      <c r="R26" s="1317"/>
      <c r="S26" s="1317"/>
      <c r="T26" s="1317"/>
      <c r="U26" s="2026"/>
      <c r="V26" s="2026"/>
    </row>
    <row r="27" spans="1:22" ht="15" customHeight="1">
      <c r="A27" s="2599"/>
      <c r="B27" s="2600"/>
      <c r="C27" s="2505"/>
      <c r="D27" s="2505"/>
      <c r="E27" s="1422" t="s">
        <v>4443</v>
      </c>
      <c r="F27" s="1422">
        <v>3</v>
      </c>
      <c r="G27" s="1422" t="s">
        <v>4446</v>
      </c>
      <c r="H27" s="1528">
        <v>10.59</v>
      </c>
      <c r="I27" s="1183"/>
      <c r="J27" s="1277" t="s">
        <v>158</v>
      </c>
      <c r="K27" s="1183">
        <v>1890</v>
      </c>
      <c r="L27" s="1520">
        <v>1955</v>
      </c>
      <c r="O27" s="2025"/>
      <c r="P27" s="1336"/>
      <c r="R27" s="1317"/>
      <c r="S27" s="1317"/>
      <c r="T27" s="1317"/>
      <c r="U27" s="2026"/>
      <c r="V27" s="2026"/>
    </row>
    <row r="28" spans="1:22" ht="15" customHeight="1">
      <c r="A28" s="2599"/>
      <c r="B28" s="2600"/>
      <c r="C28" s="2505"/>
      <c r="D28" s="2505"/>
      <c r="E28" s="1523" t="s">
        <v>4443</v>
      </c>
      <c r="F28" s="1523">
        <v>3</v>
      </c>
      <c r="G28" s="1523" t="s">
        <v>4453</v>
      </c>
      <c r="H28" s="1525">
        <v>11.63</v>
      </c>
      <c r="I28" s="1526"/>
      <c r="J28" s="1526" t="s">
        <v>158</v>
      </c>
      <c r="K28" s="1526">
        <v>1915</v>
      </c>
      <c r="L28" s="1527">
        <v>2145</v>
      </c>
      <c r="O28" s="2025"/>
      <c r="P28" s="1336"/>
      <c r="R28" s="1317"/>
      <c r="S28" s="1317"/>
      <c r="T28" s="1317"/>
      <c r="U28" s="2026"/>
      <c r="V28" s="2026"/>
    </row>
    <row r="29" spans="1:22" ht="15" customHeight="1">
      <c r="A29" s="2599"/>
      <c r="B29" s="2600"/>
      <c r="C29" s="2505"/>
      <c r="D29" s="2505"/>
      <c r="E29" s="1422" t="s">
        <v>4443</v>
      </c>
      <c r="F29" s="1422">
        <v>4</v>
      </c>
      <c r="G29" s="1422" t="s">
        <v>4440</v>
      </c>
      <c r="H29" s="1528">
        <v>12.59</v>
      </c>
      <c r="I29" s="1183"/>
      <c r="J29" s="1277" t="s">
        <v>158</v>
      </c>
      <c r="K29" s="1183">
        <v>2150</v>
      </c>
      <c r="L29" s="1520">
        <v>2220</v>
      </c>
      <c r="O29" s="2025"/>
      <c r="P29" s="1336"/>
      <c r="R29" s="1317"/>
      <c r="S29" s="1317"/>
      <c r="T29" s="1317"/>
      <c r="U29" s="2026"/>
      <c r="V29" s="2026"/>
    </row>
    <row r="30" spans="1:22" ht="15" customHeight="1">
      <c r="A30" s="2599"/>
      <c r="B30" s="2600"/>
      <c r="C30" s="2505"/>
      <c r="D30" s="2505"/>
      <c r="E30" s="1523" t="s">
        <v>4443</v>
      </c>
      <c r="F30" s="1523">
        <v>4</v>
      </c>
      <c r="G30" s="1523" t="s">
        <v>4454</v>
      </c>
      <c r="H30" s="1529">
        <v>13.65</v>
      </c>
      <c r="I30" s="1526"/>
      <c r="J30" s="1526" t="s">
        <v>158</v>
      </c>
      <c r="K30" s="1526">
        <v>2250</v>
      </c>
      <c r="L30" s="1527">
        <v>2520</v>
      </c>
      <c r="O30" s="2025"/>
      <c r="P30" s="1336"/>
      <c r="R30" s="1317"/>
      <c r="S30" s="1317"/>
      <c r="T30" s="1317"/>
      <c r="U30" s="2026"/>
      <c r="V30" s="2026"/>
    </row>
    <row r="31" spans="1:22" ht="15" customHeight="1">
      <c r="A31" s="2599"/>
      <c r="B31" s="2600"/>
      <c r="C31" s="2505"/>
      <c r="D31" s="2505"/>
      <c r="E31" s="1422" t="s">
        <v>4443</v>
      </c>
      <c r="F31" s="1422">
        <v>4</v>
      </c>
      <c r="G31" s="1422" t="s">
        <v>4455</v>
      </c>
      <c r="H31" s="1528">
        <v>14.69</v>
      </c>
      <c r="I31" s="1183"/>
      <c r="J31" s="1277" t="s">
        <v>158</v>
      </c>
      <c r="K31" s="1183">
        <v>2535</v>
      </c>
      <c r="L31" s="1520">
        <v>2620</v>
      </c>
      <c r="O31" s="2025"/>
      <c r="P31" s="1336"/>
      <c r="R31" s="1317"/>
      <c r="S31" s="1317"/>
      <c r="T31" s="1317"/>
      <c r="U31" s="2026"/>
      <c r="V31" s="2026"/>
    </row>
    <row r="32" spans="1:22" ht="15" customHeight="1">
      <c r="A32" s="2599"/>
      <c r="B32" s="2600"/>
      <c r="C32" s="2505"/>
      <c r="D32" s="2505"/>
      <c r="E32" s="1523" t="s">
        <v>4443</v>
      </c>
      <c r="F32" s="1523">
        <v>4</v>
      </c>
      <c r="G32" s="1523" t="s">
        <v>4456</v>
      </c>
      <c r="H32" s="1529">
        <v>15.04</v>
      </c>
      <c r="I32" s="1526"/>
      <c r="J32" s="1526" t="s">
        <v>158</v>
      </c>
      <c r="K32" s="1526">
        <v>2475</v>
      </c>
      <c r="L32" s="1527">
        <v>2775</v>
      </c>
      <c r="O32" s="2025"/>
      <c r="P32" s="1336"/>
      <c r="R32" s="1317"/>
      <c r="S32" s="1317"/>
      <c r="T32" s="1317"/>
      <c r="U32" s="2026"/>
      <c r="V32" s="2026"/>
    </row>
    <row r="33" spans="1:22" ht="15" customHeight="1">
      <c r="A33" s="2599"/>
      <c r="B33" s="2600"/>
      <c r="C33" s="2505"/>
      <c r="D33" s="2505"/>
      <c r="E33" s="1523" t="s">
        <v>4443</v>
      </c>
      <c r="F33" s="1523">
        <v>4</v>
      </c>
      <c r="G33" s="1523" t="s">
        <v>4457</v>
      </c>
      <c r="H33" s="1529">
        <v>16.64</v>
      </c>
      <c r="I33" s="1526"/>
      <c r="J33" s="1526" t="s">
        <v>158</v>
      </c>
      <c r="K33" s="1526">
        <v>2850</v>
      </c>
      <c r="L33" s="1527">
        <v>3195</v>
      </c>
      <c r="O33" s="2025"/>
      <c r="P33" s="1336"/>
      <c r="R33" s="1317"/>
      <c r="S33" s="1317"/>
      <c r="T33" s="1317"/>
      <c r="U33" s="2026"/>
      <c r="V33" s="2026"/>
    </row>
    <row r="34" spans="1:22" ht="15" customHeight="1">
      <c r="A34" s="2599"/>
      <c r="B34" s="2600"/>
      <c r="C34" s="2505"/>
      <c r="D34" s="2505"/>
      <c r="E34" s="1523" t="s">
        <v>4443</v>
      </c>
      <c r="F34" s="1523">
        <v>4</v>
      </c>
      <c r="G34" s="1523" t="s">
        <v>4458</v>
      </c>
      <c r="H34" s="1529">
        <v>17.03</v>
      </c>
      <c r="I34" s="1526"/>
      <c r="J34" s="1526" t="s">
        <v>158</v>
      </c>
      <c r="K34" s="1526">
        <v>2915</v>
      </c>
      <c r="L34" s="1527">
        <v>3270</v>
      </c>
      <c r="O34" s="2025"/>
      <c r="P34" s="1336"/>
      <c r="R34" s="1317"/>
      <c r="S34" s="1317"/>
      <c r="T34" s="1317"/>
      <c r="U34" s="2026"/>
      <c r="V34" s="2026"/>
    </row>
    <row r="35" spans="1:22" ht="15" customHeight="1">
      <c r="A35" s="2599"/>
      <c r="B35" s="2600"/>
      <c r="C35" s="2505"/>
      <c r="D35" s="2505"/>
      <c r="E35" s="1523" t="s">
        <v>4443</v>
      </c>
      <c r="F35" s="1523">
        <v>5</v>
      </c>
      <c r="G35" s="1523" t="s">
        <v>4459</v>
      </c>
      <c r="H35" s="1529">
        <v>18.95</v>
      </c>
      <c r="I35" s="1526"/>
      <c r="J35" s="1526" t="s">
        <v>158</v>
      </c>
      <c r="K35" s="1526">
        <v>3245</v>
      </c>
      <c r="L35" s="1527">
        <v>3635</v>
      </c>
      <c r="O35" s="2025"/>
      <c r="P35" s="1336"/>
      <c r="R35" s="1317"/>
      <c r="S35" s="1317"/>
      <c r="T35" s="1317"/>
      <c r="U35" s="2026"/>
      <c r="V35" s="2026"/>
    </row>
    <row r="36" spans="1:22" ht="15" customHeight="1">
      <c r="A36" s="2599"/>
      <c r="B36" s="2600"/>
      <c r="C36" s="1183">
        <v>839</v>
      </c>
      <c r="D36" s="2520" t="s">
        <v>4448</v>
      </c>
      <c r="E36" s="1523" t="s">
        <v>4443</v>
      </c>
      <c r="F36" s="1523">
        <v>2</v>
      </c>
      <c r="G36" s="1523" t="s">
        <v>4449</v>
      </c>
      <c r="H36" s="1525">
        <v>4.4000000000000004</v>
      </c>
      <c r="I36" s="1526"/>
      <c r="J36" s="1526" t="s">
        <v>158</v>
      </c>
      <c r="K36" s="1526">
        <v>985</v>
      </c>
      <c r="L36" s="1527">
        <v>1105</v>
      </c>
      <c r="O36" s="2025"/>
      <c r="P36" s="1336"/>
      <c r="R36" s="1317"/>
      <c r="S36" s="1317"/>
      <c r="T36" s="1317"/>
      <c r="U36" s="2026"/>
      <c r="V36" s="2026"/>
    </row>
    <row r="37" spans="1:22" ht="15" customHeight="1">
      <c r="A37" s="2599"/>
      <c r="B37" s="2600"/>
      <c r="C37" s="1183">
        <v>6005</v>
      </c>
      <c r="D37" s="2520"/>
      <c r="E37" s="1523" t="s">
        <v>4443</v>
      </c>
      <c r="F37" s="1523">
        <v>2</v>
      </c>
      <c r="G37" s="1513" t="s">
        <v>4450</v>
      </c>
      <c r="H37" s="1511">
        <v>5.44</v>
      </c>
      <c r="I37" s="1526"/>
      <c r="J37" s="1526" t="s">
        <v>158</v>
      </c>
      <c r="K37" s="1526">
        <v>1195</v>
      </c>
      <c r="L37" s="1527">
        <v>1340</v>
      </c>
      <c r="O37" s="2025"/>
      <c r="P37" s="1336"/>
      <c r="R37" s="1317"/>
      <c r="S37" s="1317"/>
      <c r="T37" s="1317"/>
      <c r="U37" s="2026"/>
      <c r="V37" s="2026"/>
    </row>
    <row r="38" spans="1:22" ht="15" customHeight="1">
      <c r="A38" s="2599"/>
      <c r="B38" s="2600"/>
      <c r="C38" s="1183">
        <v>6005</v>
      </c>
      <c r="D38" s="2520"/>
      <c r="E38" s="1422" t="s">
        <v>4443</v>
      </c>
      <c r="F38" s="1422">
        <v>2</v>
      </c>
      <c r="G38" s="1422" t="s">
        <v>4444</v>
      </c>
      <c r="H38" s="1524">
        <v>6.49</v>
      </c>
      <c r="I38" s="1183"/>
      <c r="J38" s="1277" t="s">
        <v>158</v>
      </c>
      <c r="K38" s="1183">
        <v>1395</v>
      </c>
      <c r="L38" s="1520">
        <v>1440</v>
      </c>
      <c r="O38" s="2025"/>
      <c r="P38" s="1336"/>
      <c r="R38" s="1317"/>
      <c r="S38" s="1317"/>
      <c r="T38" s="1317"/>
      <c r="U38" s="2026"/>
      <c r="V38" s="2026"/>
    </row>
    <row r="39" spans="1:22" ht="15" customHeight="1">
      <c r="A39" s="2599"/>
      <c r="B39" s="2600"/>
      <c r="C39" s="1277">
        <v>6005</v>
      </c>
      <c r="D39" s="2520"/>
      <c r="E39" s="1523" t="s">
        <v>4443</v>
      </c>
      <c r="F39" s="1523">
        <v>2</v>
      </c>
      <c r="G39" s="1523" t="s">
        <v>4451</v>
      </c>
      <c r="H39" s="1525">
        <v>7.52</v>
      </c>
      <c r="I39" s="1526"/>
      <c r="J39" s="1526" t="s">
        <v>158</v>
      </c>
      <c r="K39" s="1526">
        <v>1535</v>
      </c>
      <c r="L39" s="1527">
        <v>1720</v>
      </c>
      <c r="O39" s="2025"/>
      <c r="P39" s="1336"/>
      <c r="R39" s="1317"/>
      <c r="S39" s="1317"/>
      <c r="T39" s="1317"/>
      <c r="U39" s="2026"/>
      <c r="V39" s="2026"/>
    </row>
    <row r="40" spans="1:22" ht="15" customHeight="1">
      <c r="A40" s="2599"/>
      <c r="B40" s="2600"/>
      <c r="C40" s="1277">
        <v>6005</v>
      </c>
      <c r="D40" s="2520"/>
      <c r="E40" s="1523" t="s">
        <v>4443</v>
      </c>
      <c r="F40" s="1523">
        <v>2</v>
      </c>
      <c r="G40" s="1523" t="s">
        <v>4452</v>
      </c>
      <c r="H40" s="1525">
        <v>8.68</v>
      </c>
      <c r="I40" s="1526"/>
      <c r="J40" s="1526" t="s">
        <v>158</v>
      </c>
      <c r="K40" s="1526">
        <v>1705</v>
      </c>
      <c r="L40" s="1527">
        <v>1910</v>
      </c>
      <c r="O40" s="2025"/>
      <c r="P40" s="1336"/>
      <c r="R40" s="1317"/>
      <c r="S40" s="1317"/>
      <c r="T40" s="1317"/>
      <c r="U40" s="2026"/>
      <c r="V40" s="2026"/>
    </row>
    <row r="41" spans="1:22" ht="24">
      <c r="A41" s="2599"/>
      <c r="B41" s="2600"/>
      <c r="C41" s="1183" t="s">
        <v>4460</v>
      </c>
      <c r="D41" s="2520"/>
      <c r="E41" s="1422" t="s">
        <v>4443</v>
      </c>
      <c r="F41" s="1422">
        <v>3</v>
      </c>
      <c r="G41" s="1422" t="s">
        <v>4438</v>
      </c>
      <c r="H41" s="1528">
        <v>9.5399999999999991</v>
      </c>
      <c r="I41" s="1183"/>
      <c r="J41" s="1277" t="s">
        <v>158</v>
      </c>
      <c r="K41" s="1183">
        <v>1975</v>
      </c>
      <c r="L41" s="1520">
        <v>2045</v>
      </c>
      <c r="O41" s="2025"/>
      <c r="P41" s="1336"/>
      <c r="R41" s="1317"/>
      <c r="S41" s="1317"/>
      <c r="T41" s="1317"/>
      <c r="U41" s="2026"/>
      <c r="V41" s="2026"/>
    </row>
    <row r="42" spans="1:22" ht="15" customHeight="1">
      <c r="A42" s="2599"/>
      <c r="B42" s="2600"/>
      <c r="C42" s="1183">
        <v>6005</v>
      </c>
      <c r="D42" s="2520"/>
      <c r="E42" s="1422" t="s">
        <v>4443</v>
      </c>
      <c r="F42" s="1422">
        <v>3</v>
      </c>
      <c r="G42" s="1422" t="s">
        <v>4446</v>
      </c>
      <c r="H42" s="1528">
        <v>10.59</v>
      </c>
      <c r="I42" s="1183"/>
      <c r="J42" s="1277" t="s">
        <v>158</v>
      </c>
      <c r="K42" s="1183">
        <v>2190</v>
      </c>
      <c r="L42" s="1520">
        <v>2265</v>
      </c>
      <c r="O42" s="2025"/>
      <c r="P42" s="1336"/>
      <c r="R42" s="1317"/>
      <c r="S42" s="1317"/>
      <c r="T42" s="1317"/>
      <c r="U42" s="2026"/>
      <c r="V42" s="2026"/>
    </row>
    <row r="43" spans="1:22" ht="24">
      <c r="A43" s="2599"/>
      <c r="B43" s="2600"/>
      <c r="C43" s="1183" t="s">
        <v>4460</v>
      </c>
      <c r="D43" s="2520"/>
      <c r="E43" s="1523" t="s">
        <v>4443</v>
      </c>
      <c r="F43" s="1523">
        <v>3</v>
      </c>
      <c r="G43" s="1523" t="s">
        <v>4461</v>
      </c>
      <c r="H43" s="1529">
        <v>12.68</v>
      </c>
      <c r="I43" s="1526"/>
      <c r="J43" s="1526" t="s">
        <v>158</v>
      </c>
      <c r="K43" s="1526">
        <v>2490</v>
      </c>
      <c r="L43" s="1527">
        <v>2790</v>
      </c>
      <c r="O43" s="2025"/>
      <c r="P43" s="1336"/>
      <c r="R43" s="1317"/>
      <c r="S43" s="1317"/>
      <c r="T43" s="1317"/>
      <c r="U43" s="2026"/>
      <c r="V43" s="2026"/>
    </row>
    <row r="44" spans="1:22">
      <c r="A44" s="2599"/>
      <c r="B44" s="2600"/>
      <c r="C44" s="1183"/>
      <c r="D44" s="2520"/>
      <c r="E44" s="1523" t="s">
        <v>4443</v>
      </c>
      <c r="F44" s="1523">
        <v>3</v>
      </c>
      <c r="G44" s="1523" t="s">
        <v>4453</v>
      </c>
      <c r="H44" s="1525">
        <v>11.63</v>
      </c>
      <c r="I44" s="1526"/>
      <c r="J44" s="1526" t="s">
        <v>158</v>
      </c>
      <c r="K44" s="1526">
        <v>2200</v>
      </c>
      <c r="L44" s="1527">
        <v>2465</v>
      </c>
      <c r="O44" s="2025"/>
      <c r="P44" s="1336"/>
      <c r="R44" s="1317"/>
      <c r="S44" s="1317"/>
      <c r="T44" s="1317"/>
      <c r="U44" s="2026"/>
      <c r="V44" s="2026"/>
    </row>
    <row r="45" spans="1:22" ht="27" customHeight="1">
      <c r="A45" s="2599"/>
      <c r="B45" s="2600"/>
      <c r="C45" s="1183" t="s">
        <v>4462</v>
      </c>
      <c r="D45" s="2520"/>
      <c r="E45" s="1183" t="s">
        <v>4443</v>
      </c>
      <c r="F45" s="1183">
        <v>4</v>
      </c>
      <c r="G45" s="1422" t="s">
        <v>4440</v>
      </c>
      <c r="H45" s="1528">
        <v>12.59</v>
      </c>
      <c r="I45" s="1183"/>
      <c r="J45" s="1277" t="s">
        <v>158</v>
      </c>
      <c r="K45" s="1183">
        <v>2490</v>
      </c>
      <c r="L45" s="1520">
        <v>2580</v>
      </c>
      <c r="O45" s="2025"/>
      <c r="P45" s="1336"/>
      <c r="R45" s="1317"/>
      <c r="S45" s="1317"/>
      <c r="T45" s="1317"/>
      <c r="U45" s="2026"/>
      <c r="V45" s="2026"/>
    </row>
    <row r="46" spans="1:22" ht="15" customHeight="1">
      <c r="A46" s="2599"/>
      <c r="B46" s="2600"/>
      <c r="C46" s="1183">
        <v>6005</v>
      </c>
      <c r="D46" s="2520"/>
      <c r="E46" s="1526" t="s">
        <v>4443</v>
      </c>
      <c r="F46" s="1526">
        <v>4</v>
      </c>
      <c r="G46" s="1523" t="s">
        <v>4463</v>
      </c>
      <c r="H46" s="1529">
        <v>15.07</v>
      </c>
      <c r="I46" s="1526"/>
      <c r="J46" s="1526" t="s">
        <v>158</v>
      </c>
      <c r="K46" s="1526">
        <v>2845</v>
      </c>
      <c r="L46" s="1527">
        <v>3190</v>
      </c>
      <c r="O46" s="2025"/>
      <c r="P46" s="1336"/>
      <c r="R46" s="1317"/>
      <c r="S46" s="1317"/>
      <c r="T46" s="1317"/>
      <c r="U46" s="2026"/>
      <c r="V46" s="2026"/>
    </row>
    <row r="47" spans="1:22" ht="15" customHeight="1">
      <c r="A47" s="2599"/>
      <c r="B47" s="2600"/>
      <c r="C47" s="1410"/>
      <c r="D47" s="2520"/>
      <c r="E47" s="1523" t="s">
        <v>4443</v>
      </c>
      <c r="F47" s="1523">
        <v>4</v>
      </c>
      <c r="G47" s="1523" t="s">
        <v>4454</v>
      </c>
      <c r="H47" s="1529">
        <v>13.65</v>
      </c>
      <c r="I47" s="1526"/>
      <c r="J47" s="1526" t="s">
        <v>158</v>
      </c>
      <c r="K47" s="1530">
        <v>2580</v>
      </c>
      <c r="L47" s="1531">
        <v>2890</v>
      </c>
      <c r="O47" s="2025"/>
      <c r="P47" s="1336"/>
      <c r="R47" s="1317"/>
      <c r="S47" s="1317"/>
      <c r="T47" s="1317"/>
      <c r="U47" s="2026"/>
      <c r="V47" s="2026"/>
    </row>
    <row r="48" spans="1:22" ht="15" customHeight="1">
      <c r="A48" s="2599"/>
      <c r="B48" s="2600"/>
      <c r="C48" s="1410">
        <v>6005</v>
      </c>
      <c r="D48" s="2520"/>
      <c r="E48" s="1281" t="s">
        <v>4443</v>
      </c>
      <c r="F48" s="1281">
        <v>4</v>
      </c>
      <c r="G48" s="1281" t="s">
        <v>4455</v>
      </c>
      <c r="H48" s="1532">
        <v>14.69</v>
      </c>
      <c r="I48" s="1435"/>
      <c r="J48" s="1410" t="s">
        <v>158</v>
      </c>
      <c r="K48" s="1435">
        <v>2920</v>
      </c>
      <c r="L48" s="1533">
        <v>3020</v>
      </c>
      <c r="O48" s="2025"/>
      <c r="P48" s="1336"/>
      <c r="R48" s="1317"/>
      <c r="S48" s="1317"/>
      <c r="T48" s="1317"/>
      <c r="U48" s="2026"/>
      <c r="V48" s="2026"/>
    </row>
    <row r="49" spans="1:22" ht="15" customHeight="1">
      <c r="A49" s="2599"/>
      <c r="B49" s="2600"/>
      <c r="C49" s="1410"/>
      <c r="D49" s="2520"/>
      <c r="E49" s="1523" t="s">
        <v>4443</v>
      </c>
      <c r="F49" s="1523">
        <v>4</v>
      </c>
      <c r="G49" s="1523" t="s">
        <v>4456</v>
      </c>
      <c r="H49" s="1529">
        <v>15.04</v>
      </c>
      <c r="I49" s="1526"/>
      <c r="J49" s="1526" t="s">
        <v>158</v>
      </c>
      <c r="K49" s="1530">
        <v>2840</v>
      </c>
      <c r="L49" s="1531">
        <v>3185</v>
      </c>
      <c r="O49" s="2025"/>
      <c r="P49" s="1336"/>
      <c r="R49" s="1317"/>
      <c r="S49" s="1317"/>
      <c r="T49" s="1317"/>
      <c r="U49" s="2026"/>
      <c r="V49" s="2026"/>
    </row>
    <row r="50" spans="1:22" ht="15" customHeight="1">
      <c r="A50" s="2599"/>
      <c r="B50" s="2600"/>
      <c r="C50" s="1410"/>
      <c r="D50" s="2520"/>
      <c r="E50" s="1523" t="s">
        <v>4443</v>
      </c>
      <c r="F50" s="1523">
        <v>4</v>
      </c>
      <c r="G50" s="1523" t="s">
        <v>4457</v>
      </c>
      <c r="H50" s="1529">
        <v>16.64</v>
      </c>
      <c r="I50" s="1526"/>
      <c r="J50" s="1526" t="s">
        <v>158</v>
      </c>
      <c r="K50" s="1530">
        <v>3270</v>
      </c>
      <c r="L50" s="1531">
        <v>3665</v>
      </c>
      <c r="O50" s="2025"/>
      <c r="P50" s="1336"/>
      <c r="R50" s="1317"/>
      <c r="S50" s="1317"/>
      <c r="T50" s="1317"/>
      <c r="U50" s="2026"/>
      <c r="V50" s="2026"/>
    </row>
    <row r="51" spans="1:22" ht="15" customHeight="1">
      <c r="A51" s="2599"/>
      <c r="B51" s="2600"/>
      <c r="C51" s="1410"/>
      <c r="D51" s="2520"/>
      <c r="E51" s="1523" t="s">
        <v>4443</v>
      </c>
      <c r="F51" s="1523">
        <v>4</v>
      </c>
      <c r="G51" s="1523" t="s">
        <v>4458</v>
      </c>
      <c r="H51" s="1529">
        <v>17.03</v>
      </c>
      <c r="I51" s="1526"/>
      <c r="J51" s="1526" t="s">
        <v>158</v>
      </c>
      <c r="K51" s="1530">
        <v>3345</v>
      </c>
      <c r="L51" s="1531">
        <v>3750</v>
      </c>
      <c r="O51" s="2025"/>
      <c r="P51" s="1336"/>
      <c r="R51" s="1317"/>
      <c r="S51" s="1317"/>
      <c r="T51" s="1317"/>
      <c r="U51" s="2026"/>
      <c r="V51" s="2026"/>
    </row>
    <row r="52" spans="1:22" ht="15" customHeight="1">
      <c r="A52" s="2599"/>
      <c r="B52" s="2600"/>
      <c r="C52" s="1507">
        <v>6005</v>
      </c>
      <c r="D52" s="2520"/>
      <c r="E52" s="1534" t="s">
        <v>4443</v>
      </c>
      <c r="F52" s="1534">
        <v>5</v>
      </c>
      <c r="G52" s="1534" t="s">
        <v>4459</v>
      </c>
      <c r="H52" s="1535">
        <v>18.95</v>
      </c>
      <c r="I52" s="1536"/>
      <c r="J52" s="1536" t="s">
        <v>158</v>
      </c>
      <c r="K52" s="1536">
        <v>3725</v>
      </c>
      <c r="L52" s="1537">
        <v>4170</v>
      </c>
      <c r="O52" s="2025"/>
      <c r="P52" s="1336"/>
      <c r="R52" s="1317"/>
      <c r="S52" s="1317"/>
      <c r="T52" s="1317"/>
      <c r="U52" s="2026"/>
      <c r="V52" s="2026"/>
    </row>
    <row r="53" spans="1:22" ht="15.75" customHeight="1">
      <c r="A53" s="2455" t="s">
        <v>4464</v>
      </c>
      <c r="B53" s="2600"/>
      <c r="C53" s="2505" t="s">
        <v>628</v>
      </c>
      <c r="D53" s="2369" t="s">
        <v>4465</v>
      </c>
      <c r="E53" s="1190" t="s">
        <v>4443</v>
      </c>
      <c r="F53" s="1190">
        <v>2</v>
      </c>
      <c r="G53" s="1446" t="s">
        <v>4449</v>
      </c>
      <c r="H53" s="1538">
        <v>7</v>
      </c>
      <c r="I53" s="1190"/>
      <c r="J53" s="1518" t="s">
        <v>158</v>
      </c>
      <c r="K53" s="1190">
        <v>1375</v>
      </c>
      <c r="L53" s="1519">
        <v>1425</v>
      </c>
      <c r="O53" s="2025"/>
      <c r="P53" s="1336"/>
      <c r="R53" s="1317"/>
      <c r="S53" s="1317"/>
      <c r="T53" s="1317"/>
      <c r="U53" s="2026"/>
      <c r="V53" s="2026"/>
    </row>
    <row r="54" spans="1:22" ht="15.75" customHeight="1">
      <c r="A54" s="2455"/>
      <c r="B54" s="2600"/>
      <c r="C54" s="2505"/>
      <c r="D54" s="2505"/>
      <c r="E54" s="1511" t="s">
        <v>4443</v>
      </c>
      <c r="F54" s="1511">
        <v>2</v>
      </c>
      <c r="G54" s="1513" t="s">
        <v>4450</v>
      </c>
      <c r="H54" s="1539">
        <v>8.75</v>
      </c>
      <c r="I54" s="1511"/>
      <c r="J54" s="1511" t="s">
        <v>158</v>
      </c>
      <c r="K54" s="1511">
        <v>1640</v>
      </c>
      <c r="L54" s="1522">
        <v>1835</v>
      </c>
      <c r="O54" s="2025"/>
      <c r="P54" s="1336"/>
      <c r="R54" s="1317"/>
      <c r="S54" s="1317"/>
      <c r="T54" s="1317"/>
      <c r="U54" s="2026"/>
      <c r="V54" s="2026"/>
    </row>
    <row r="55" spans="1:22" ht="15.75" customHeight="1">
      <c r="A55" s="2455"/>
      <c r="B55" s="2600"/>
      <c r="C55" s="2505"/>
      <c r="D55" s="2505"/>
      <c r="E55" s="1190" t="s">
        <v>4443</v>
      </c>
      <c r="F55" s="1190">
        <v>2</v>
      </c>
      <c r="G55" s="1446" t="s">
        <v>4444</v>
      </c>
      <c r="H55" s="1538">
        <v>10.34</v>
      </c>
      <c r="I55" s="1190"/>
      <c r="J55" s="1518" t="s">
        <v>158</v>
      </c>
      <c r="K55" s="1190">
        <v>1890</v>
      </c>
      <c r="L55" s="1519">
        <v>1955</v>
      </c>
      <c r="O55" s="2025"/>
      <c r="P55" s="1336"/>
      <c r="R55" s="1317"/>
      <c r="S55" s="1317"/>
      <c r="T55" s="1317"/>
      <c r="U55" s="2026"/>
      <c r="V55" s="2026"/>
    </row>
    <row r="56" spans="1:22" ht="15.75" customHeight="1">
      <c r="A56" s="2455"/>
      <c r="B56" s="2600"/>
      <c r="C56" s="2505"/>
      <c r="D56" s="2505"/>
      <c r="E56" s="1511" t="s">
        <v>4443</v>
      </c>
      <c r="F56" s="1511">
        <v>2</v>
      </c>
      <c r="G56" s="1513" t="s">
        <v>4451</v>
      </c>
      <c r="H56" s="1539">
        <v>11.99</v>
      </c>
      <c r="I56" s="1511"/>
      <c r="J56" s="1511" t="s">
        <v>158</v>
      </c>
      <c r="K56" s="1511">
        <v>2090</v>
      </c>
      <c r="L56" s="1522">
        <v>2340</v>
      </c>
      <c r="O56" s="2025"/>
      <c r="P56" s="1336"/>
      <c r="R56" s="1317"/>
      <c r="S56" s="1317"/>
      <c r="T56" s="1317"/>
      <c r="U56" s="2026"/>
      <c r="V56" s="2026"/>
    </row>
    <row r="57" spans="1:22" ht="15.75" customHeight="1">
      <c r="A57" s="2455"/>
      <c r="B57" s="2600"/>
      <c r="C57" s="2505"/>
      <c r="D57" s="2505"/>
      <c r="E57" s="1511" t="s">
        <v>4443</v>
      </c>
      <c r="F57" s="1511">
        <v>2</v>
      </c>
      <c r="G57" s="1513" t="s">
        <v>4452</v>
      </c>
      <c r="H57" s="1539">
        <v>13.6</v>
      </c>
      <c r="I57" s="1511"/>
      <c r="J57" s="1511" t="s">
        <v>158</v>
      </c>
      <c r="K57" s="1511">
        <v>2280</v>
      </c>
      <c r="L57" s="1522">
        <v>2555</v>
      </c>
      <c r="O57" s="2025"/>
      <c r="P57" s="1336"/>
      <c r="R57" s="1317"/>
      <c r="S57" s="1317"/>
      <c r="T57" s="1317"/>
      <c r="U57" s="2026"/>
      <c r="V57" s="2026"/>
    </row>
    <row r="58" spans="1:22" ht="15.75" customHeight="1">
      <c r="A58" s="2455"/>
      <c r="B58" s="2600"/>
      <c r="C58" s="2505"/>
      <c r="D58" s="2505"/>
      <c r="E58" s="1183" t="s">
        <v>4443</v>
      </c>
      <c r="F58" s="1183">
        <v>3</v>
      </c>
      <c r="G58" s="1422" t="s">
        <v>4438</v>
      </c>
      <c r="H58" s="1528">
        <v>15.21</v>
      </c>
      <c r="I58" s="1183"/>
      <c r="J58" s="1277" t="s">
        <v>158</v>
      </c>
      <c r="K58" s="1183">
        <v>2665</v>
      </c>
      <c r="L58" s="1520">
        <v>2755</v>
      </c>
      <c r="O58" s="2025"/>
      <c r="P58" s="1336"/>
      <c r="R58" s="1317"/>
      <c r="S58" s="1317"/>
      <c r="T58" s="1317"/>
      <c r="U58" s="2026"/>
      <c r="V58" s="2026"/>
    </row>
    <row r="59" spans="1:22" ht="15.75" customHeight="1">
      <c r="A59" s="2455"/>
      <c r="B59" s="2600"/>
      <c r="C59" s="2505"/>
      <c r="D59" s="2505"/>
      <c r="E59" s="1183" t="s">
        <v>4443</v>
      </c>
      <c r="F59" s="1183">
        <v>3</v>
      </c>
      <c r="G59" s="1422" t="s">
        <v>4446</v>
      </c>
      <c r="H59" s="1528">
        <v>16.88</v>
      </c>
      <c r="I59" s="1183"/>
      <c r="J59" s="1277" t="s">
        <v>158</v>
      </c>
      <c r="K59" s="1183">
        <v>2940</v>
      </c>
      <c r="L59" s="1520">
        <v>3040</v>
      </c>
      <c r="O59" s="2025"/>
      <c r="P59" s="1336"/>
      <c r="R59" s="1317"/>
      <c r="S59" s="1317"/>
      <c r="T59" s="1317"/>
      <c r="U59" s="2026"/>
      <c r="V59" s="2026"/>
    </row>
    <row r="60" spans="1:22" ht="15.75" customHeight="1">
      <c r="A60" s="2455"/>
      <c r="B60" s="2600"/>
      <c r="C60" s="2505"/>
      <c r="D60" s="2505"/>
      <c r="E60" s="1526" t="s">
        <v>4443</v>
      </c>
      <c r="F60" s="1526">
        <v>3</v>
      </c>
      <c r="G60" s="1523" t="s">
        <v>4466</v>
      </c>
      <c r="H60" s="1529">
        <v>18.5</v>
      </c>
      <c r="I60" s="1526"/>
      <c r="J60" s="1526" t="s">
        <v>158</v>
      </c>
      <c r="K60" s="1526">
        <v>2985</v>
      </c>
      <c r="L60" s="1527">
        <v>3345</v>
      </c>
      <c r="O60" s="2025"/>
      <c r="P60" s="1336"/>
      <c r="R60" s="1317"/>
      <c r="S60" s="1317"/>
      <c r="T60" s="1317"/>
      <c r="U60" s="2026"/>
      <c r="V60" s="2026"/>
    </row>
    <row r="61" spans="1:22" ht="15.75" customHeight="1">
      <c r="A61" s="2455"/>
      <c r="B61" s="2600"/>
      <c r="C61" s="2505"/>
      <c r="D61" s="2505"/>
      <c r="E61" s="1183" t="s">
        <v>4443</v>
      </c>
      <c r="F61" s="1183">
        <v>4</v>
      </c>
      <c r="G61" s="1422" t="s">
        <v>4440</v>
      </c>
      <c r="H61" s="1528">
        <v>20.09</v>
      </c>
      <c r="I61" s="1183"/>
      <c r="J61" s="1277" t="s">
        <v>158</v>
      </c>
      <c r="K61" s="1183">
        <v>3365</v>
      </c>
      <c r="L61" s="1520">
        <v>3485</v>
      </c>
      <c r="O61" s="2025"/>
      <c r="P61" s="1336"/>
      <c r="R61" s="1317"/>
      <c r="S61" s="1317"/>
      <c r="T61" s="1317"/>
      <c r="U61" s="2026"/>
      <c r="V61" s="2026"/>
    </row>
    <row r="62" spans="1:22" ht="15.75" customHeight="1">
      <c r="A62" s="2455"/>
      <c r="B62" s="2600"/>
      <c r="C62" s="2505"/>
      <c r="D62" s="2505"/>
      <c r="E62" s="1526" t="s">
        <v>4443</v>
      </c>
      <c r="F62" s="1526">
        <v>4</v>
      </c>
      <c r="G62" s="1523" t="s">
        <v>4454</v>
      </c>
      <c r="H62" s="1529">
        <v>21.78</v>
      </c>
      <c r="I62" s="1526"/>
      <c r="J62" s="1526" t="s">
        <v>158</v>
      </c>
      <c r="K62" s="1526">
        <v>3515</v>
      </c>
      <c r="L62" s="1527">
        <v>3940</v>
      </c>
      <c r="O62" s="2025"/>
      <c r="P62" s="1336"/>
      <c r="R62" s="1317"/>
      <c r="S62" s="1317"/>
      <c r="T62" s="1317"/>
      <c r="U62" s="2026"/>
      <c r="V62" s="2026"/>
    </row>
    <row r="63" spans="1:22" ht="15.75" customHeight="1">
      <c r="A63" s="2455"/>
      <c r="B63" s="2600"/>
      <c r="C63" s="2505"/>
      <c r="D63" s="2505"/>
      <c r="E63" s="1183" t="s">
        <v>4443</v>
      </c>
      <c r="F63" s="1183">
        <v>4</v>
      </c>
      <c r="G63" s="1422" t="s">
        <v>4455</v>
      </c>
      <c r="H63" s="1528">
        <v>23.41</v>
      </c>
      <c r="I63" s="1183"/>
      <c r="J63" s="1277" t="s">
        <v>158</v>
      </c>
      <c r="K63" s="1183">
        <v>3915</v>
      </c>
      <c r="L63" s="1520">
        <v>4050</v>
      </c>
      <c r="O63" s="2025"/>
      <c r="P63" s="1336"/>
      <c r="R63" s="1317"/>
      <c r="S63" s="1317"/>
      <c r="T63" s="1317"/>
      <c r="U63" s="2026"/>
      <c r="V63" s="2026"/>
    </row>
    <row r="64" spans="1:22" ht="15.75" customHeight="1">
      <c r="A64" s="2455"/>
      <c r="B64" s="2600"/>
      <c r="C64" s="2505"/>
      <c r="D64" s="2505"/>
      <c r="E64" s="1526" t="s">
        <v>4443</v>
      </c>
      <c r="F64" s="1526">
        <v>4</v>
      </c>
      <c r="G64" s="1523" t="s">
        <v>4456</v>
      </c>
      <c r="H64" s="1529">
        <v>24.8</v>
      </c>
      <c r="I64" s="1526"/>
      <c r="J64" s="1526" t="s">
        <v>158</v>
      </c>
      <c r="K64" s="1526">
        <v>4000</v>
      </c>
      <c r="L64" s="1527">
        <v>4480</v>
      </c>
      <c r="O64" s="2025"/>
      <c r="P64" s="1336"/>
      <c r="R64" s="1317"/>
      <c r="S64" s="1317"/>
      <c r="T64" s="1317"/>
      <c r="U64" s="2026"/>
      <c r="V64" s="2026"/>
    </row>
    <row r="65" spans="1:22" ht="15.75" customHeight="1">
      <c r="A65" s="2455"/>
      <c r="B65" s="2600"/>
      <c r="C65" s="2505"/>
      <c r="D65" s="2505"/>
      <c r="E65" s="1526" t="s">
        <v>4443</v>
      </c>
      <c r="F65" s="1526">
        <v>4</v>
      </c>
      <c r="G65" s="1523" t="s">
        <v>4457</v>
      </c>
      <c r="H65" s="1529">
        <v>25.56</v>
      </c>
      <c r="I65" s="1526"/>
      <c r="J65" s="1526" t="s">
        <v>158</v>
      </c>
      <c r="K65" s="1526">
        <v>4290</v>
      </c>
      <c r="L65" s="1527">
        <v>4805</v>
      </c>
      <c r="O65" s="2025"/>
      <c r="P65" s="1336"/>
      <c r="R65" s="1317"/>
      <c r="S65" s="1317"/>
      <c r="T65" s="1317"/>
      <c r="U65" s="2026"/>
      <c r="V65" s="2026"/>
    </row>
    <row r="66" spans="1:22" ht="15.75" customHeight="1">
      <c r="A66" s="2455"/>
      <c r="B66" s="2600"/>
      <c r="C66" s="2505"/>
      <c r="D66" s="2505"/>
      <c r="E66" s="1526" t="s">
        <v>4443</v>
      </c>
      <c r="F66" s="1526">
        <v>4</v>
      </c>
      <c r="G66" s="1523" t="s">
        <v>4458</v>
      </c>
      <c r="H66" s="1529">
        <v>27.15</v>
      </c>
      <c r="I66" s="1526"/>
      <c r="J66" s="1526" t="s">
        <v>158</v>
      </c>
      <c r="K66" s="1526">
        <v>4555</v>
      </c>
      <c r="L66" s="1527">
        <v>5105</v>
      </c>
      <c r="O66" s="2025"/>
      <c r="P66" s="1336"/>
      <c r="R66" s="1317"/>
      <c r="S66" s="1317"/>
      <c r="T66" s="1317"/>
      <c r="U66" s="2026"/>
      <c r="V66" s="2026"/>
    </row>
    <row r="67" spans="1:22" ht="15.75" customHeight="1">
      <c r="A67" s="2455"/>
      <c r="B67" s="2600"/>
      <c r="C67" s="2505"/>
      <c r="D67" s="2369"/>
      <c r="E67" s="1526" t="s">
        <v>4443</v>
      </c>
      <c r="F67" s="1526">
        <v>5</v>
      </c>
      <c r="G67" s="1523" t="s">
        <v>4459</v>
      </c>
      <c r="H67" s="1529">
        <v>31.27</v>
      </c>
      <c r="I67" s="1526"/>
      <c r="J67" s="1526" t="s">
        <v>158</v>
      </c>
      <c r="K67" s="1526">
        <v>5245</v>
      </c>
      <c r="L67" s="1527">
        <v>5875</v>
      </c>
      <c r="O67" s="2025"/>
      <c r="P67" s="1336"/>
      <c r="R67" s="1317"/>
      <c r="S67" s="1317"/>
      <c r="T67" s="1317"/>
      <c r="U67" s="2026"/>
      <c r="V67" s="2026"/>
    </row>
    <row r="68" spans="1:22" ht="15.75" customHeight="1">
      <c r="A68" s="2455"/>
      <c r="B68" s="2600"/>
      <c r="C68" s="1190"/>
      <c r="D68" s="2369"/>
      <c r="E68" s="1190" t="s">
        <v>4443</v>
      </c>
      <c r="F68" s="1190">
        <v>2</v>
      </c>
      <c r="G68" s="1446" t="s">
        <v>4449</v>
      </c>
      <c r="H68" s="1538">
        <v>7</v>
      </c>
      <c r="I68" s="1183"/>
      <c r="J68" s="1277" t="s">
        <v>158</v>
      </c>
      <c r="K68" s="1183">
        <v>1550</v>
      </c>
      <c r="L68" s="1520">
        <v>1600</v>
      </c>
      <c r="O68" s="2025"/>
      <c r="P68" s="1336"/>
      <c r="R68" s="1317"/>
      <c r="S68" s="1317"/>
      <c r="T68" s="1317"/>
      <c r="U68" s="2026"/>
      <c r="V68" s="2026"/>
    </row>
    <row r="69" spans="1:22" ht="15.75" customHeight="1">
      <c r="A69" s="2455"/>
      <c r="B69" s="2600"/>
      <c r="C69" s="1190"/>
      <c r="D69" s="2369"/>
      <c r="E69" s="1511" t="s">
        <v>4443</v>
      </c>
      <c r="F69" s="1511">
        <v>2</v>
      </c>
      <c r="G69" s="1513" t="s">
        <v>4450</v>
      </c>
      <c r="H69" s="1539">
        <v>8.75</v>
      </c>
      <c r="I69" s="1526"/>
      <c r="J69" s="1526" t="s">
        <v>158</v>
      </c>
      <c r="K69" s="1526">
        <v>1860</v>
      </c>
      <c r="L69" s="1527">
        <v>2080</v>
      </c>
      <c r="O69" s="2025"/>
      <c r="P69" s="1336"/>
      <c r="R69" s="1317"/>
      <c r="S69" s="1317"/>
      <c r="T69" s="1317"/>
      <c r="U69" s="2026"/>
      <c r="V69" s="2026"/>
    </row>
    <row r="70" spans="1:22" ht="15.75" customHeight="1">
      <c r="A70" s="2455"/>
      <c r="B70" s="2600"/>
      <c r="C70" s="1190">
        <v>6005</v>
      </c>
      <c r="D70" s="2369"/>
      <c r="E70" s="1183" t="s">
        <v>4443</v>
      </c>
      <c r="F70" s="1183">
        <v>2</v>
      </c>
      <c r="G70" s="1422" t="s">
        <v>4444</v>
      </c>
      <c r="H70" s="1528">
        <v>10.34</v>
      </c>
      <c r="I70" s="1183"/>
      <c r="J70" s="1277" t="s">
        <v>158</v>
      </c>
      <c r="K70" s="1183">
        <v>2115</v>
      </c>
      <c r="L70" s="1520">
        <v>2185</v>
      </c>
      <c r="O70" s="2025"/>
      <c r="P70" s="1336"/>
      <c r="R70" s="1317"/>
      <c r="S70" s="1317"/>
      <c r="T70" s="1317"/>
      <c r="U70" s="2026"/>
      <c r="V70" s="2026"/>
    </row>
    <row r="71" spans="1:22" ht="15.75" customHeight="1">
      <c r="A71" s="2455"/>
      <c r="B71" s="2600"/>
      <c r="C71" s="1518"/>
      <c r="D71" s="2369"/>
      <c r="E71" s="1511" t="s">
        <v>4443</v>
      </c>
      <c r="F71" s="1511">
        <v>2</v>
      </c>
      <c r="G71" s="1513" t="s">
        <v>4451</v>
      </c>
      <c r="H71" s="1539">
        <v>11.99</v>
      </c>
      <c r="I71" s="1526"/>
      <c r="J71" s="1526" t="s">
        <v>158</v>
      </c>
      <c r="K71" s="1526">
        <v>2370</v>
      </c>
      <c r="L71" s="1527">
        <v>2655</v>
      </c>
      <c r="O71" s="2025"/>
      <c r="P71" s="1336"/>
      <c r="R71" s="1317"/>
      <c r="S71" s="1317"/>
      <c r="T71" s="1317"/>
      <c r="U71" s="2026"/>
      <c r="V71" s="2026"/>
    </row>
    <row r="72" spans="1:22" ht="15.75" customHeight="1">
      <c r="A72" s="2455"/>
      <c r="B72" s="2600"/>
      <c r="C72" s="1518"/>
      <c r="D72" s="2369"/>
      <c r="E72" s="1511" t="s">
        <v>4443</v>
      </c>
      <c r="F72" s="1511">
        <v>2</v>
      </c>
      <c r="G72" s="1513" t="s">
        <v>4452</v>
      </c>
      <c r="H72" s="1539">
        <v>13.6</v>
      </c>
      <c r="I72" s="1526"/>
      <c r="J72" s="1526" t="s">
        <v>158</v>
      </c>
      <c r="K72" s="1526">
        <v>2590</v>
      </c>
      <c r="L72" s="1527">
        <v>2900</v>
      </c>
      <c r="O72" s="2025"/>
      <c r="P72" s="1336"/>
      <c r="R72" s="1317"/>
      <c r="S72" s="1317"/>
      <c r="T72" s="1317"/>
      <c r="U72" s="2026"/>
      <c r="V72" s="2026"/>
    </row>
    <row r="73" spans="1:22" ht="15.75" customHeight="1">
      <c r="A73" s="2455"/>
      <c r="B73" s="2600"/>
      <c r="C73" s="1277">
        <v>6005</v>
      </c>
      <c r="D73" s="2369"/>
      <c r="E73" s="1183" t="s">
        <v>4443</v>
      </c>
      <c r="F73" s="1183">
        <v>3</v>
      </c>
      <c r="G73" s="1422" t="s">
        <v>4438</v>
      </c>
      <c r="H73" s="1528">
        <v>15.21</v>
      </c>
      <c r="I73" s="1183"/>
      <c r="J73" s="1277" t="s">
        <v>158</v>
      </c>
      <c r="K73" s="1183">
        <v>2990</v>
      </c>
      <c r="L73" s="1520">
        <v>3095</v>
      </c>
      <c r="O73" s="2025"/>
      <c r="P73" s="1336"/>
      <c r="R73" s="1317"/>
      <c r="S73" s="1317"/>
      <c r="T73" s="1317"/>
      <c r="U73" s="2026"/>
      <c r="V73" s="2026"/>
    </row>
    <row r="74" spans="1:22" ht="15.75" customHeight="1">
      <c r="A74" s="2455"/>
      <c r="B74" s="2600"/>
      <c r="C74" s="1183">
        <v>6005</v>
      </c>
      <c r="D74" s="2369"/>
      <c r="E74" s="1422" t="s">
        <v>4443</v>
      </c>
      <c r="F74" s="1422">
        <v>3</v>
      </c>
      <c r="G74" s="1422" t="s">
        <v>4446</v>
      </c>
      <c r="H74" s="1528">
        <v>16.88</v>
      </c>
      <c r="I74" s="1183"/>
      <c r="J74" s="1277" t="s">
        <v>158</v>
      </c>
      <c r="K74" s="1183">
        <v>3325</v>
      </c>
      <c r="L74" s="1520">
        <v>3440</v>
      </c>
      <c r="O74" s="2025"/>
      <c r="P74" s="1336"/>
      <c r="R74" s="1317"/>
      <c r="S74" s="1317"/>
      <c r="T74" s="1317"/>
      <c r="U74" s="2026"/>
      <c r="V74" s="2026"/>
    </row>
    <row r="75" spans="1:22" ht="15.75" customHeight="1">
      <c r="A75" s="2455"/>
      <c r="B75" s="2600"/>
      <c r="C75" s="1183"/>
      <c r="D75" s="2369"/>
      <c r="E75" s="1526" t="s">
        <v>4443</v>
      </c>
      <c r="F75" s="1526">
        <v>3</v>
      </c>
      <c r="G75" s="1523" t="s">
        <v>4466</v>
      </c>
      <c r="H75" s="1529">
        <v>18.5</v>
      </c>
      <c r="I75" s="1526"/>
      <c r="J75" s="1526" t="s">
        <v>158</v>
      </c>
      <c r="K75" s="1526">
        <v>3385</v>
      </c>
      <c r="L75" s="1527">
        <v>3795</v>
      </c>
      <c r="O75" s="2025"/>
      <c r="P75" s="1336"/>
      <c r="R75" s="1317"/>
      <c r="S75" s="1317"/>
      <c r="T75" s="1317"/>
      <c r="U75" s="2026"/>
      <c r="V75" s="2026"/>
    </row>
    <row r="76" spans="1:22" ht="18.2" customHeight="1">
      <c r="A76" s="2455"/>
      <c r="B76" s="2600"/>
      <c r="C76" s="1277" t="s">
        <v>4467</v>
      </c>
      <c r="D76" s="2369"/>
      <c r="E76" s="1422" t="s">
        <v>4443</v>
      </c>
      <c r="F76" s="1422">
        <v>4</v>
      </c>
      <c r="G76" s="1422" t="s">
        <v>4440</v>
      </c>
      <c r="H76" s="1528">
        <v>20.09</v>
      </c>
      <c r="I76" s="1183"/>
      <c r="J76" s="1277" t="s">
        <v>158</v>
      </c>
      <c r="K76" s="1183">
        <v>3805</v>
      </c>
      <c r="L76" s="1520">
        <v>3935</v>
      </c>
      <c r="O76" s="2025"/>
      <c r="P76" s="1336"/>
      <c r="R76" s="1317"/>
      <c r="S76" s="1317"/>
      <c r="T76" s="1317"/>
      <c r="U76" s="2026"/>
      <c r="V76" s="2026"/>
    </row>
    <row r="77" spans="1:22" ht="18.2" customHeight="1">
      <c r="A77" s="2455"/>
      <c r="B77" s="2600"/>
      <c r="C77" s="1410"/>
      <c r="D77" s="2369"/>
      <c r="E77" s="1526" t="s">
        <v>4443</v>
      </c>
      <c r="F77" s="1526">
        <v>4</v>
      </c>
      <c r="G77" s="1523" t="s">
        <v>4454</v>
      </c>
      <c r="H77" s="1529">
        <v>21.78</v>
      </c>
      <c r="I77" s="1530"/>
      <c r="J77" s="1530" t="s">
        <v>158</v>
      </c>
      <c r="K77" s="1530">
        <v>3985</v>
      </c>
      <c r="L77" s="1531">
        <v>4465</v>
      </c>
      <c r="O77" s="2025"/>
      <c r="P77" s="1336"/>
      <c r="R77" s="1317"/>
      <c r="S77" s="1317"/>
      <c r="T77" s="1317"/>
      <c r="U77" s="2026"/>
      <c r="V77" s="2026"/>
    </row>
    <row r="78" spans="1:22" ht="18.2" customHeight="1">
      <c r="A78" s="2455"/>
      <c r="B78" s="2600"/>
      <c r="C78" s="1410" t="s">
        <v>4467</v>
      </c>
      <c r="D78" s="2369"/>
      <c r="E78" s="1281" t="s">
        <v>4443</v>
      </c>
      <c r="F78" s="1281">
        <v>4</v>
      </c>
      <c r="G78" s="1281" t="s">
        <v>4455</v>
      </c>
      <c r="H78" s="1528">
        <v>23.41</v>
      </c>
      <c r="I78" s="1435"/>
      <c r="J78" s="1410" t="s">
        <v>158</v>
      </c>
      <c r="K78" s="1435">
        <v>4425</v>
      </c>
      <c r="L78" s="1533">
        <v>4575</v>
      </c>
      <c r="O78" s="2025"/>
      <c r="P78" s="1336"/>
      <c r="R78" s="1317"/>
      <c r="S78" s="1317"/>
      <c r="T78" s="1317"/>
      <c r="U78" s="2026"/>
      <c r="V78" s="2026"/>
    </row>
    <row r="79" spans="1:22" ht="18.2" customHeight="1">
      <c r="A79" s="2455"/>
      <c r="B79" s="2600"/>
      <c r="C79" s="1410"/>
      <c r="D79" s="2369"/>
      <c r="E79" s="1540" t="s">
        <v>4443</v>
      </c>
      <c r="F79" s="1540">
        <v>4</v>
      </c>
      <c r="G79" s="1540" t="s">
        <v>4456</v>
      </c>
      <c r="H79" s="1529">
        <v>24.8</v>
      </c>
      <c r="I79" s="1530"/>
      <c r="J79" s="1530" t="s">
        <v>158</v>
      </c>
      <c r="K79" s="1530">
        <v>4540</v>
      </c>
      <c r="L79" s="1531">
        <v>5085</v>
      </c>
      <c r="O79" s="2025"/>
      <c r="P79" s="1336"/>
      <c r="R79" s="1317"/>
      <c r="S79" s="1317"/>
      <c r="T79" s="1317"/>
      <c r="U79" s="2026"/>
      <c r="V79" s="2026"/>
    </row>
    <row r="80" spans="1:22" ht="18.2" customHeight="1">
      <c r="A80" s="2455"/>
      <c r="B80" s="2600"/>
      <c r="C80" s="1410"/>
      <c r="D80" s="2369"/>
      <c r="E80" s="1540" t="s">
        <v>4443</v>
      </c>
      <c r="F80" s="1540">
        <v>4</v>
      </c>
      <c r="G80" s="1540" t="s">
        <v>4457</v>
      </c>
      <c r="H80" s="1529">
        <v>25.56</v>
      </c>
      <c r="I80" s="1530"/>
      <c r="J80" s="1530" t="s">
        <v>158</v>
      </c>
      <c r="K80" s="1530">
        <v>4865</v>
      </c>
      <c r="L80" s="1531">
        <v>5450</v>
      </c>
      <c r="O80" s="2025"/>
      <c r="P80" s="1336"/>
      <c r="R80" s="1317"/>
      <c r="S80" s="1317"/>
      <c r="T80" s="1317"/>
      <c r="U80" s="2026"/>
      <c r="V80" s="2026"/>
    </row>
    <row r="81" spans="1:22" ht="18.2" customHeight="1">
      <c r="A81" s="2455"/>
      <c r="B81" s="2600"/>
      <c r="C81" s="1410"/>
      <c r="D81" s="2369"/>
      <c r="E81" s="1540" t="s">
        <v>4443</v>
      </c>
      <c r="F81" s="1540">
        <v>4</v>
      </c>
      <c r="G81" s="1540" t="s">
        <v>4458</v>
      </c>
      <c r="H81" s="1529">
        <v>27.15</v>
      </c>
      <c r="I81" s="1530"/>
      <c r="J81" s="1530" t="s">
        <v>158</v>
      </c>
      <c r="K81" s="1530">
        <v>5165</v>
      </c>
      <c r="L81" s="1531">
        <v>5790</v>
      </c>
      <c r="O81" s="2025"/>
      <c r="P81" s="1336"/>
      <c r="R81" s="1317"/>
      <c r="S81" s="1317"/>
      <c r="T81" s="1317"/>
      <c r="U81" s="2026"/>
      <c r="V81" s="2026"/>
    </row>
    <row r="82" spans="1:22" ht="18.2" customHeight="1">
      <c r="A82" s="2455"/>
      <c r="B82" s="2600"/>
      <c r="C82" s="1509"/>
      <c r="D82" s="2369"/>
      <c r="E82" s="1540" t="s">
        <v>4443</v>
      </c>
      <c r="F82" s="1540">
        <v>5</v>
      </c>
      <c r="G82" s="1540" t="s">
        <v>4459</v>
      </c>
      <c r="H82" s="1529">
        <v>31.27</v>
      </c>
      <c r="I82" s="1530"/>
      <c r="J82" s="1530" t="s">
        <v>158</v>
      </c>
      <c r="K82" s="1530">
        <v>5950</v>
      </c>
      <c r="L82" s="1531">
        <v>6670</v>
      </c>
      <c r="O82" s="2025"/>
      <c r="P82" s="1336"/>
      <c r="R82" s="1317"/>
      <c r="S82" s="1317"/>
      <c r="T82" s="1317"/>
      <c r="U82" s="2026"/>
      <c r="V82" s="2026"/>
    </row>
    <row r="83" spans="1:22" ht="18.75" customHeight="1">
      <c r="A83" s="2602" t="s">
        <v>4468</v>
      </c>
      <c r="B83" s="2600"/>
      <c r="C83" s="2527" t="s">
        <v>628</v>
      </c>
      <c r="D83" s="2603" t="s">
        <v>4469</v>
      </c>
      <c r="E83" s="1446" t="s">
        <v>4443</v>
      </c>
      <c r="F83" s="1446" t="s">
        <v>927</v>
      </c>
      <c r="G83" s="1446" t="s">
        <v>4444</v>
      </c>
      <c r="H83" s="1543">
        <v>12.96</v>
      </c>
      <c r="I83" s="1190"/>
      <c r="J83" s="1518" t="s">
        <v>158</v>
      </c>
      <c r="K83" s="1190">
        <v>2610</v>
      </c>
      <c r="L83" s="1519">
        <v>2700</v>
      </c>
      <c r="O83" s="2025"/>
      <c r="P83" s="1336"/>
      <c r="R83" s="1317"/>
      <c r="S83" s="1317"/>
      <c r="T83" s="1317"/>
      <c r="U83" s="2026"/>
      <c r="V83" s="2026"/>
    </row>
    <row r="84" spans="1:22" ht="18.75" customHeight="1">
      <c r="A84" s="2602"/>
      <c r="B84" s="2600"/>
      <c r="C84" s="2527"/>
      <c r="D84" s="2603"/>
      <c r="E84" s="1523" t="s">
        <v>4443</v>
      </c>
      <c r="F84" s="1523" t="s">
        <v>927</v>
      </c>
      <c r="G84" s="1523" t="s">
        <v>4451</v>
      </c>
      <c r="H84" s="1529">
        <v>15.3</v>
      </c>
      <c r="I84" s="1526"/>
      <c r="J84" s="1526" t="s">
        <v>158</v>
      </c>
      <c r="K84" s="1526">
        <v>3000</v>
      </c>
      <c r="L84" s="1527">
        <v>3360</v>
      </c>
      <c r="O84" s="2025"/>
      <c r="P84" s="1336"/>
      <c r="R84" s="1317"/>
      <c r="S84" s="1317"/>
      <c r="T84" s="1317"/>
      <c r="U84" s="2026"/>
      <c r="V84" s="2026"/>
    </row>
    <row r="85" spans="1:22" ht="18.75" customHeight="1">
      <c r="A85" s="2602"/>
      <c r="B85" s="2600"/>
      <c r="C85" s="2527"/>
      <c r="D85" s="2603"/>
      <c r="E85" s="1523" t="s">
        <v>4443</v>
      </c>
      <c r="F85" s="1523" t="s">
        <v>927</v>
      </c>
      <c r="G85" s="1523" t="s">
        <v>4452</v>
      </c>
      <c r="H85" s="1529">
        <v>17.64</v>
      </c>
      <c r="I85" s="1526"/>
      <c r="J85" s="1526" t="s">
        <v>158</v>
      </c>
      <c r="K85" s="1526">
        <v>3325</v>
      </c>
      <c r="L85" s="1527">
        <v>3730</v>
      </c>
      <c r="O85" s="2025"/>
      <c r="P85" s="1336"/>
      <c r="R85" s="1317"/>
      <c r="S85" s="1317"/>
      <c r="T85" s="1317"/>
      <c r="U85" s="2026"/>
      <c r="V85" s="2026"/>
    </row>
    <row r="86" spans="1:22" ht="18.75" customHeight="1">
      <c r="A86" s="2602"/>
      <c r="B86" s="2600"/>
      <c r="C86" s="2527"/>
      <c r="D86" s="2603"/>
      <c r="E86" s="1523" t="s">
        <v>4443</v>
      </c>
      <c r="F86" s="1523" t="s">
        <v>927</v>
      </c>
      <c r="G86" s="1523" t="s">
        <v>4470</v>
      </c>
      <c r="H86" s="1529">
        <v>19.989999999999998</v>
      </c>
      <c r="I86" s="1526"/>
      <c r="J86" s="1526" t="s">
        <v>158</v>
      </c>
      <c r="K86" s="1526">
        <v>3770</v>
      </c>
      <c r="L86" s="1527">
        <v>4225</v>
      </c>
      <c r="O86" s="2025"/>
      <c r="P86" s="1336"/>
      <c r="R86" s="1317"/>
      <c r="S86" s="1317"/>
      <c r="T86" s="1317"/>
      <c r="U86" s="2026"/>
      <c r="V86" s="2026"/>
    </row>
    <row r="87" spans="1:22" ht="18.75" customHeight="1">
      <c r="A87" s="2602"/>
      <c r="B87" s="2600"/>
      <c r="C87" s="2527"/>
      <c r="D87" s="2603"/>
      <c r="E87" s="1523" t="s">
        <v>4443</v>
      </c>
      <c r="F87" s="1523" t="s">
        <v>927</v>
      </c>
      <c r="G87" s="1523" t="s">
        <v>4471</v>
      </c>
      <c r="H87" s="1529">
        <v>22.33</v>
      </c>
      <c r="I87" s="1526"/>
      <c r="J87" s="1526" t="s">
        <v>158</v>
      </c>
      <c r="K87" s="1526">
        <v>4050</v>
      </c>
      <c r="L87" s="1527">
        <v>4540</v>
      </c>
      <c r="O87" s="2025"/>
      <c r="P87" s="1336"/>
      <c r="R87" s="1317"/>
      <c r="S87" s="1317"/>
      <c r="T87" s="1317"/>
      <c r="U87" s="2026"/>
      <c r="V87" s="2026"/>
    </row>
    <row r="88" spans="1:22" ht="18.75" customHeight="1">
      <c r="A88" s="2602"/>
      <c r="B88" s="2600"/>
      <c r="C88" s="2527"/>
      <c r="D88" s="2603"/>
      <c r="E88" s="1422" t="s">
        <v>4443</v>
      </c>
      <c r="F88" s="1422" t="s">
        <v>927</v>
      </c>
      <c r="G88" s="1422" t="s">
        <v>4440</v>
      </c>
      <c r="H88" s="1528">
        <v>24.68</v>
      </c>
      <c r="I88" s="1183"/>
      <c r="J88" s="1277" t="s">
        <v>158</v>
      </c>
      <c r="K88" s="1183">
        <v>4640</v>
      </c>
      <c r="L88" s="1520">
        <v>4800</v>
      </c>
      <c r="O88" s="2025"/>
      <c r="P88" s="1336"/>
      <c r="R88" s="1317"/>
      <c r="S88" s="1317"/>
      <c r="T88" s="1317"/>
      <c r="U88" s="2026"/>
      <c r="V88" s="2026"/>
    </row>
    <row r="89" spans="1:22" ht="18.75" customHeight="1">
      <c r="A89" s="2602"/>
      <c r="B89" s="2600"/>
      <c r="C89" s="2527"/>
      <c r="D89" s="2603"/>
      <c r="E89" s="1523" t="s">
        <v>4443</v>
      </c>
      <c r="F89" s="1523" t="s">
        <v>927</v>
      </c>
      <c r="G89" s="1523" t="s">
        <v>4454</v>
      </c>
      <c r="H89" s="1529">
        <v>27.9</v>
      </c>
      <c r="I89" s="1526"/>
      <c r="J89" s="1526" t="s">
        <v>158</v>
      </c>
      <c r="K89" s="1526">
        <v>5060</v>
      </c>
      <c r="L89" s="1527">
        <v>5670</v>
      </c>
      <c r="O89" s="2025"/>
      <c r="P89" s="1336"/>
      <c r="R89" s="1317"/>
      <c r="S89" s="1317"/>
      <c r="T89" s="1317"/>
      <c r="U89" s="2026"/>
      <c r="V89" s="2026"/>
    </row>
    <row r="90" spans="1:22" ht="18.75" customHeight="1">
      <c r="A90" s="2602"/>
      <c r="B90" s="2600"/>
      <c r="C90" s="2527"/>
      <c r="D90" s="2603"/>
      <c r="E90" s="1422" t="s">
        <v>4443</v>
      </c>
      <c r="F90" s="1422" t="s">
        <v>927</v>
      </c>
      <c r="G90" s="1422" t="s">
        <v>4455</v>
      </c>
      <c r="H90" s="1528">
        <v>29.37</v>
      </c>
      <c r="I90" s="1183"/>
      <c r="J90" s="1277" t="s">
        <v>158</v>
      </c>
      <c r="K90" s="1183">
        <v>5495</v>
      </c>
      <c r="L90" s="1520">
        <v>5685</v>
      </c>
      <c r="O90" s="2025"/>
      <c r="P90" s="1336"/>
      <c r="R90" s="1317"/>
      <c r="S90" s="1317"/>
      <c r="T90" s="1317"/>
      <c r="U90" s="2026"/>
      <c r="V90" s="2026"/>
    </row>
    <row r="91" spans="1:22" ht="18.75" customHeight="1">
      <c r="A91" s="2602"/>
      <c r="B91" s="2600"/>
      <c r="C91" s="2527"/>
      <c r="D91" s="2603"/>
      <c r="E91" s="1523" t="s">
        <v>4443</v>
      </c>
      <c r="F91" s="1523" t="s">
        <v>927</v>
      </c>
      <c r="G91" s="1523" t="s">
        <v>4456</v>
      </c>
      <c r="H91" s="1529">
        <v>30.32</v>
      </c>
      <c r="I91" s="1526"/>
      <c r="J91" s="1526" t="s">
        <v>158</v>
      </c>
      <c r="K91" s="1526">
        <v>5495</v>
      </c>
      <c r="L91" s="1527">
        <v>6160</v>
      </c>
      <c r="O91" s="2025"/>
      <c r="P91" s="1336"/>
      <c r="R91" s="1317"/>
      <c r="S91" s="1317"/>
      <c r="T91" s="1317"/>
      <c r="U91" s="2026"/>
      <c r="V91" s="2026"/>
    </row>
    <row r="92" spans="1:22" ht="18.75" customHeight="1">
      <c r="A92" s="2602"/>
      <c r="B92" s="2600"/>
      <c r="C92" s="2527"/>
      <c r="D92" s="2603"/>
      <c r="E92" s="1523" t="s">
        <v>4443</v>
      </c>
      <c r="F92" s="1523" t="s">
        <v>927</v>
      </c>
      <c r="G92" s="1523" t="s">
        <v>4457</v>
      </c>
      <c r="H92" s="1529">
        <v>32.479999999999997</v>
      </c>
      <c r="I92" s="1526"/>
      <c r="J92" s="1526" t="s">
        <v>158</v>
      </c>
      <c r="K92" s="1526">
        <v>6125</v>
      </c>
      <c r="L92" s="1527">
        <v>6865</v>
      </c>
      <c r="O92" s="2025"/>
      <c r="P92" s="1336"/>
      <c r="R92" s="1317"/>
      <c r="S92" s="1317"/>
      <c r="T92" s="1317"/>
      <c r="U92" s="2026"/>
      <c r="V92" s="2026"/>
    </row>
    <row r="93" spans="1:22" ht="18.75" customHeight="1">
      <c r="A93" s="2602"/>
      <c r="B93" s="2600"/>
      <c r="C93" s="2527"/>
      <c r="D93" s="2603"/>
      <c r="E93" s="1523" t="s">
        <v>4443</v>
      </c>
      <c r="F93" s="1523" t="s">
        <v>927</v>
      </c>
      <c r="G93" s="1523" t="s">
        <v>4458</v>
      </c>
      <c r="H93" s="1529">
        <v>34.799999999999997</v>
      </c>
      <c r="I93" s="1526"/>
      <c r="J93" s="1526" t="s">
        <v>158</v>
      </c>
      <c r="K93" s="1526">
        <v>6560</v>
      </c>
      <c r="L93" s="1527">
        <v>7355</v>
      </c>
      <c r="O93" s="2025"/>
      <c r="P93" s="1336"/>
      <c r="R93" s="1317"/>
      <c r="S93" s="1317"/>
      <c r="T93" s="1317"/>
      <c r="U93" s="2026"/>
      <c r="V93" s="2026"/>
    </row>
    <row r="94" spans="1:22" ht="18.75" customHeight="1">
      <c r="A94" s="2602"/>
      <c r="B94" s="2600"/>
      <c r="C94" s="2527"/>
      <c r="D94" s="2603"/>
      <c r="E94" s="1523" t="s">
        <v>4443</v>
      </c>
      <c r="F94" s="1523" t="s">
        <v>927</v>
      </c>
      <c r="G94" s="1523" t="s">
        <v>4472</v>
      </c>
      <c r="H94" s="1529">
        <v>39.450000000000003</v>
      </c>
      <c r="I94" s="1526"/>
      <c r="J94" s="1526" t="s">
        <v>158</v>
      </c>
      <c r="K94" s="1526">
        <v>7440</v>
      </c>
      <c r="L94" s="1527">
        <v>8335</v>
      </c>
      <c r="O94" s="2025"/>
      <c r="P94" s="1336"/>
      <c r="R94" s="1317"/>
      <c r="S94" s="1317"/>
      <c r="T94" s="1317"/>
      <c r="U94" s="2026"/>
      <c r="V94" s="2026"/>
    </row>
    <row r="95" spans="1:22" ht="18.75" customHeight="1">
      <c r="A95" s="2602"/>
      <c r="B95" s="2600"/>
      <c r="C95" s="2527"/>
      <c r="D95" s="2603"/>
      <c r="E95" s="1523" t="s">
        <v>4443</v>
      </c>
      <c r="F95" s="1523" t="s">
        <v>927</v>
      </c>
      <c r="G95" s="1523" t="s">
        <v>4473</v>
      </c>
      <c r="H95" s="1529">
        <v>41.77</v>
      </c>
      <c r="I95" s="1526"/>
      <c r="J95" s="1526" t="s">
        <v>158</v>
      </c>
      <c r="K95" s="1526">
        <v>7875</v>
      </c>
      <c r="L95" s="1527">
        <v>8825</v>
      </c>
      <c r="O95" s="2025"/>
      <c r="P95" s="1336"/>
      <c r="R95" s="1317"/>
      <c r="S95" s="1317"/>
      <c r="T95" s="1317"/>
      <c r="U95" s="2026"/>
      <c r="V95" s="2026"/>
    </row>
    <row r="96" spans="1:22" ht="18.75" customHeight="1">
      <c r="A96" s="2602"/>
      <c r="B96" s="2600"/>
      <c r="C96" s="1544"/>
      <c r="D96" s="2603"/>
      <c r="E96" s="1422" t="s">
        <v>4443</v>
      </c>
      <c r="F96" s="1422" t="s">
        <v>927</v>
      </c>
      <c r="G96" s="1422" t="s">
        <v>4444</v>
      </c>
      <c r="H96" s="1528">
        <v>12.96</v>
      </c>
      <c r="I96" s="1183"/>
      <c r="J96" s="1277" t="s">
        <v>158</v>
      </c>
      <c r="K96" s="1183">
        <v>2880</v>
      </c>
      <c r="L96" s="1520">
        <v>2975</v>
      </c>
      <c r="O96" s="2025"/>
      <c r="P96" s="1336"/>
      <c r="R96" s="1317"/>
      <c r="S96" s="1317"/>
      <c r="T96" s="1317"/>
      <c r="U96" s="2026"/>
      <c r="V96" s="2026"/>
    </row>
    <row r="97" spans="1:22" ht="18.75" customHeight="1">
      <c r="A97" s="2602"/>
      <c r="B97" s="2600"/>
      <c r="C97" s="1544"/>
      <c r="D97" s="2603"/>
      <c r="E97" s="1523" t="s">
        <v>4443</v>
      </c>
      <c r="F97" s="1523" t="s">
        <v>927</v>
      </c>
      <c r="G97" s="1523" t="s">
        <v>4451</v>
      </c>
      <c r="H97" s="1529">
        <v>15.3</v>
      </c>
      <c r="I97" s="1526"/>
      <c r="J97" s="1526" t="s">
        <v>158</v>
      </c>
      <c r="K97" s="1526">
        <v>3290</v>
      </c>
      <c r="L97" s="1527">
        <v>3685</v>
      </c>
      <c r="O97" s="2025"/>
      <c r="P97" s="1336"/>
      <c r="R97" s="1317"/>
      <c r="S97" s="1317"/>
      <c r="T97" s="1317"/>
      <c r="U97" s="2026"/>
      <c r="V97" s="2026"/>
    </row>
    <row r="98" spans="1:22" ht="18.75" customHeight="1">
      <c r="A98" s="2602"/>
      <c r="B98" s="2600"/>
      <c r="C98" s="1544"/>
      <c r="D98" s="2603"/>
      <c r="E98" s="1523" t="s">
        <v>4443</v>
      </c>
      <c r="F98" s="1523" t="s">
        <v>927</v>
      </c>
      <c r="G98" s="1523" t="s">
        <v>4452</v>
      </c>
      <c r="H98" s="1529">
        <v>17.64</v>
      </c>
      <c r="I98" s="1526"/>
      <c r="J98" s="1526" t="s">
        <v>158</v>
      </c>
      <c r="K98" s="1526">
        <v>3650</v>
      </c>
      <c r="L98" s="1527">
        <v>4090</v>
      </c>
      <c r="O98" s="2025"/>
      <c r="P98" s="1336"/>
      <c r="R98" s="1317"/>
      <c r="S98" s="1317"/>
      <c r="T98" s="1317"/>
      <c r="U98" s="2026"/>
      <c r="V98" s="2026"/>
    </row>
    <row r="99" spans="1:22" ht="18.75" customHeight="1">
      <c r="A99" s="2602"/>
      <c r="B99" s="2600"/>
      <c r="C99" s="1544"/>
      <c r="D99" s="2603"/>
      <c r="E99" s="1523" t="s">
        <v>4443</v>
      </c>
      <c r="F99" s="1523" t="s">
        <v>927</v>
      </c>
      <c r="G99" s="1523" t="s">
        <v>4470</v>
      </c>
      <c r="H99" s="1529">
        <v>19.989999999999998</v>
      </c>
      <c r="I99" s="1526"/>
      <c r="J99" s="1526" t="s">
        <v>158</v>
      </c>
      <c r="K99" s="1526">
        <v>4135</v>
      </c>
      <c r="L99" s="1527">
        <v>4635</v>
      </c>
      <c r="O99" s="2025"/>
      <c r="P99" s="1336"/>
      <c r="R99" s="1317"/>
      <c r="S99" s="1317"/>
      <c r="T99" s="1317"/>
      <c r="U99" s="2026"/>
      <c r="V99" s="2026"/>
    </row>
    <row r="100" spans="1:22" ht="18.75" customHeight="1">
      <c r="A100" s="2602"/>
      <c r="B100" s="2600"/>
      <c r="C100" s="1544" t="s">
        <v>8690</v>
      </c>
      <c r="D100" s="2603"/>
      <c r="E100" s="1523" t="s">
        <v>4443</v>
      </c>
      <c r="F100" s="1523" t="s">
        <v>927</v>
      </c>
      <c r="G100" s="1523" t="s">
        <v>4471</v>
      </c>
      <c r="H100" s="1529">
        <v>22.33</v>
      </c>
      <c r="I100" s="1526"/>
      <c r="J100" s="1526" t="s">
        <v>158</v>
      </c>
      <c r="K100" s="1526">
        <v>4440</v>
      </c>
      <c r="L100" s="1527">
        <v>4975</v>
      </c>
      <c r="O100" s="2025"/>
      <c r="P100" s="1336"/>
      <c r="R100" s="1317"/>
      <c r="S100" s="1317"/>
      <c r="T100" s="1317"/>
      <c r="U100" s="2026"/>
      <c r="V100" s="2026"/>
    </row>
    <row r="101" spans="1:22" ht="18.75" customHeight="1">
      <c r="A101" s="2602"/>
      <c r="B101" s="2600"/>
      <c r="C101" s="1544"/>
      <c r="D101" s="2603"/>
      <c r="E101" s="1422" t="s">
        <v>4443</v>
      </c>
      <c r="F101" s="1422" t="s">
        <v>927</v>
      </c>
      <c r="G101" s="1422" t="s">
        <v>4440</v>
      </c>
      <c r="H101" s="1528">
        <v>24.68</v>
      </c>
      <c r="I101" s="1183"/>
      <c r="J101" s="1277" t="s">
        <v>158</v>
      </c>
      <c r="K101" s="1183">
        <v>5065</v>
      </c>
      <c r="L101" s="1520">
        <v>5240</v>
      </c>
      <c r="O101" s="2025"/>
      <c r="P101" s="1336"/>
      <c r="R101" s="1317"/>
      <c r="S101" s="1317"/>
      <c r="T101" s="1317"/>
      <c r="U101" s="2026"/>
      <c r="V101" s="2026"/>
    </row>
    <row r="102" spans="1:22" ht="18.75" customHeight="1">
      <c r="A102" s="2602"/>
      <c r="B102" s="2600"/>
      <c r="C102" s="1544"/>
      <c r="D102" s="2603"/>
      <c r="E102" s="1523" t="s">
        <v>4443</v>
      </c>
      <c r="F102" s="1523" t="s">
        <v>927</v>
      </c>
      <c r="G102" s="1523" t="s">
        <v>4454</v>
      </c>
      <c r="H102" s="1529">
        <v>27.9</v>
      </c>
      <c r="I102" s="1526"/>
      <c r="J102" s="1526" t="s">
        <v>158</v>
      </c>
      <c r="K102" s="1526">
        <v>5550</v>
      </c>
      <c r="L102" s="1527">
        <v>6220</v>
      </c>
      <c r="O102" s="2025"/>
      <c r="P102" s="1336"/>
      <c r="R102" s="1317"/>
      <c r="S102" s="1317"/>
      <c r="T102" s="1317"/>
      <c r="U102" s="2026"/>
      <c r="V102" s="2026"/>
    </row>
    <row r="103" spans="1:22" ht="18.75" customHeight="1">
      <c r="A103" s="2602"/>
      <c r="B103" s="2600"/>
      <c r="C103" s="1544"/>
      <c r="D103" s="2603"/>
      <c r="E103" s="1422" t="s">
        <v>4443</v>
      </c>
      <c r="F103" s="1422" t="s">
        <v>927</v>
      </c>
      <c r="G103" s="1422" t="s">
        <v>4455</v>
      </c>
      <c r="H103" s="1528">
        <v>29.37</v>
      </c>
      <c r="I103" s="1183"/>
      <c r="J103" s="1277" t="s">
        <v>158</v>
      </c>
      <c r="K103" s="1183">
        <v>6055</v>
      </c>
      <c r="L103" s="1520">
        <v>6265</v>
      </c>
      <c r="O103" s="2025"/>
      <c r="P103" s="1336"/>
      <c r="R103" s="1317"/>
      <c r="S103" s="1317"/>
      <c r="T103" s="1317"/>
      <c r="U103" s="2026"/>
      <c r="V103" s="2026"/>
    </row>
    <row r="104" spans="1:22" ht="18.75" customHeight="1">
      <c r="A104" s="2602"/>
      <c r="B104" s="2600"/>
      <c r="C104" s="1544"/>
      <c r="D104" s="2603"/>
      <c r="E104" s="1523" t="s">
        <v>4443</v>
      </c>
      <c r="F104" s="1523" t="s">
        <v>927</v>
      </c>
      <c r="G104" s="1523" t="s">
        <v>4456</v>
      </c>
      <c r="H104" s="1529">
        <v>30.32</v>
      </c>
      <c r="I104" s="1526"/>
      <c r="J104" s="1526" t="s">
        <v>158</v>
      </c>
      <c r="K104" s="1526">
        <v>6030</v>
      </c>
      <c r="L104" s="1527">
        <v>6755</v>
      </c>
      <c r="O104" s="2025"/>
      <c r="P104" s="1336"/>
      <c r="R104" s="1317"/>
      <c r="S104" s="1317"/>
      <c r="T104" s="1317"/>
      <c r="U104" s="2026"/>
      <c r="V104" s="2026"/>
    </row>
    <row r="105" spans="1:22" ht="18.75" customHeight="1">
      <c r="A105" s="2602"/>
      <c r="B105" s="2600"/>
      <c r="C105" s="1544"/>
      <c r="D105" s="2603"/>
      <c r="E105" s="1523" t="s">
        <v>4443</v>
      </c>
      <c r="F105" s="1523" t="s">
        <v>927</v>
      </c>
      <c r="G105" s="1523" t="s">
        <v>4457</v>
      </c>
      <c r="H105" s="1529">
        <v>32.479999999999997</v>
      </c>
      <c r="I105" s="1526"/>
      <c r="J105" s="1526" t="s">
        <v>158</v>
      </c>
      <c r="K105" s="1526">
        <v>6715</v>
      </c>
      <c r="L105" s="1527">
        <v>7525</v>
      </c>
      <c r="O105" s="2025"/>
      <c r="P105" s="1336"/>
      <c r="R105" s="1317"/>
      <c r="S105" s="1317"/>
      <c r="T105" s="1317"/>
      <c r="U105" s="2026"/>
      <c r="V105" s="2026"/>
    </row>
    <row r="106" spans="1:22" ht="18.75" customHeight="1">
      <c r="A106" s="2602"/>
      <c r="B106" s="2600"/>
      <c r="C106" s="1544"/>
      <c r="D106" s="2603"/>
      <c r="E106" s="1523" t="s">
        <v>4443</v>
      </c>
      <c r="F106" s="1523" t="s">
        <v>927</v>
      </c>
      <c r="G106" s="1523" t="s">
        <v>4458</v>
      </c>
      <c r="H106" s="1529">
        <v>34.799999999999997</v>
      </c>
      <c r="I106" s="1526"/>
      <c r="J106" s="1526" t="s">
        <v>158</v>
      </c>
      <c r="K106" s="1526">
        <v>7195</v>
      </c>
      <c r="L106" s="1527">
        <v>8065</v>
      </c>
      <c r="O106" s="2025"/>
      <c r="P106" s="1336"/>
      <c r="R106" s="1317"/>
      <c r="S106" s="1317"/>
      <c r="T106" s="1317"/>
      <c r="U106" s="2026"/>
      <c r="V106" s="2026"/>
    </row>
    <row r="107" spans="1:22" ht="18.75" customHeight="1">
      <c r="A107" s="2602"/>
      <c r="B107" s="2600"/>
      <c r="C107" s="1544"/>
      <c r="D107" s="2603"/>
      <c r="E107" s="1523" t="s">
        <v>4443</v>
      </c>
      <c r="F107" s="1523" t="s">
        <v>927</v>
      </c>
      <c r="G107" s="1523" t="s">
        <v>4472</v>
      </c>
      <c r="H107" s="1529">
        <v>39.450000000000003</v>
      </c>
      <c r="I107" s="1526"/>
      <c r="J107" s="1526" t="s">
        <v>158</v>
      </c>
      <c r="K107" s="1526">
        <v>8160</v>
      </c>
      <c r="L107" s="1527">
        <v>9145</v>
      </c>
      <c r="O107" s="2025"/>
      <c r="P107" s="1336"/>
      <c r="R107" s="1317"/>
      <c r="S107" s="1317"/>
      <c r="T107" s="1317"/>
      <c r="U107" s="2026"/>
      <c r="V107" s="2026"/>
    </row>
    <row r="108" spans="1:22" ht="18.75" customHeight="1">
      <c r="A108" s="2602"/>
      <c r="B108" s="2601"/>
      <c r="C108" s="1545"/>
      <c r="D108" s="2603"/>
      <c r="E108" s="1534" t="s">
        <v>4443</v>
      </c>
      <c r="F108" s="1534" t="s">
        <v>927</v>
      </c>
      <c r="G108" s="1534" t="s">
        <v>4473</v>
      </c>
      <c r="H108" s="1535">
        <v>41.77</v>
      </c>
      <c r="I108" s="1536"/>
      <c r="J108" s="1536" t="s">
        <v>158</v>
      </c>
      <c r="K108" s="1536">
        <v>8640</v>
      </c>
      <c r="L108" s="1537">
        <v>9680</v>
      </c>
      <c r="O108" s="2025"/>
      <c r="P108" s="1336"/>
      <c r="R108" s="1317"/>
      <c r="S108" s="1317"/>
      <c r="T108" s="1317"/>
      <c r="U108" s="2026"/>
      <c r="V108" s="2026"/>
    </row>
    <row r="109" spans="1:22" ht="18.75" customHeight="1">
      <c r="A109" s="2583" t="s">
        <v>4474</v>
      </c>
      <c r="B109" s="2583"/>
      <c r="C109" s="2583"/>
      <c r="D109" s="2583"/>
      <c r="E109" s="2583"/>
      <c r="F109" s="2583"/>
      <c r="G109" s="2583"/>
      <c r="H109" s="2583"/>
      <c r="I109" s="2583"/>
      <c r="J109" s="2583"/>
      <c r="K109" s="2583"/>
      <c r="L109" s="2583"/>
      <c r="O109" s="2025"/>
      <c r="P109" s="1336"/>
      <c r="R109" s="1317"/>
      <c r="S109" s="1317"/>
      <c r="T109" s="1317"/>
      <c r="U109" s="2026"/>
      <c r="V109" s="2026"/>
    </row>
    <row r="110" spans="1:22" ht="18.75" customHeight="1">
      <c r="A110" s="2583"/>
      <c r="B110" s="2583"/>
      <c r="C110" s="2583"/>
      <c r="D110" s="2583"/>
      <c r="E110" s="2583"/>
      <c r="F110" s="2583"/>
      <c r="G110" s="2583"/>
      <c r="H110" s="2583"/>
      <c r="I110" s="2583"/>
      <c r="J110" s="2583"/>
      <c r="K110" s="2583"/>
      <c r="L110" s="2583"/>
      <c r="O110" s="2025"/>
      <c r="P110" s="1336"/>
      <c r="R110" s="1317"/>
      <c r="S110" s="1317"/>
      <c r="T110" s="1317"/>
      <c r="U110" s="2026"/>
      <c r="V110" s="2026"/>
    </row>
    <row r="111" spans="1:22" ht="63" customHeight="1">
      <c r="A111" s="2583"/>
      <c r="B111" s="2583"/>
      <c r="C111" s="2583"/>
      <c r="D111" s="2583"/>
      <c r="E111" s="2583"/>
      <c r="F111" s="2583"/>
      <c r="G111" s="2583"/>
      <c r="H111" s="2583"/>
      <c r="I111" s="2583"/>
      <c r="J111" s="2583"/>
      <c r="K111" s="2583"/>
      <c r="L111" s="2583"/>
      <c r="O111" s="2025"/>
      <c r="P111" s="1336"/>
      <c r="R111" s="1317"/>
      <c r="S111" s="1317"/>
      <c r="T111" s="1317"/>
      <c r="U111" s="2026"/>
      <c r="V111" s="2026"/>
    </row>
    <row r="112" spans="1:22" ht="18.75" customHeight="1">
      <c r="A112" s="2595" t="s">
        <v>4475</v>
      </c>
      <c r="B112" s="2595"/>
      <c r="C112" s="2595"/>
      <c r="D112" s="2595"/>
      <c r="E112" s="2595"/>
      <c r="F112" s="2595"/>
      <c r="G112" s="2595"/>
      <c r="H112" s="2595"/>
      <c r="I112" s="2595"/>
      <c r="J112" s="2595"/>
      <c r="K112" s="2595"/>
      <c r="L112" s="2595"/>
      <c r="O112" s="2025"/>
      <c r="P112" s="1336"/>
      <c r="R112" s="1317"/>
      <c r="S112" s="1317"/>
      <c r="T112" s="1317"/>
      <c r="U112" s="2026"/>
      <c r="V112" s="2026"/>
    </row>
    <row r="113" spans="1:22" ht="18.75" customHeight="1">
      <c r="A113" s="2470" t="s">
        <v>562</v>
      </c>
      <c r="B113" s="2386" t="s">
        <v>138</v>
      </c>
      <c r="C113" s="2386"/>
      <c r="D113" s="2386"/>
      <c r="E113" s="2386"/>
      <c r="F113" s="2386"/>
      <c r="G113" s="2386"/>
      <c r="H113" s="2386"/>
      <c r="I113" s="2386"/>
      <c r="J113" s="2573" t="s">
        <v>139</v>
      </c>
      <c r="K113" s="2470" t="s">
        <v>1649</v>
      </c>
      <c r="L113" s="2470" t="s">
        <v>141</v>
      </c>
      <c r="O113" s="2025"/>
      <c r="P113" s="1336"/>
      <c r="R113" s="1317"/>
      <c r="S113" s="1317"/>
      <c r="T113" s="1317"/>
      <c r="U113" s="2026"/>
      <c r="V113" s="2026"/>
    </row>
    <row r="114" spans="1:22" ht="41.25" customHeight="1">
      <c r="A114" s="2470"/>
      <c r="B114" s="1329" t="s">
        <v>4476</v>
      </c>
      <c r="C114" s="1329" t="s">
        <v>3774</v>
      </c>
      <c r="D114" s="2470" t="s">
        <v>568</v>
      </c>
      <c r="E114" s="2470"/>
      <c r="F114" s="2470"/>
      <c r="G114" s="2470"/>
      <c r="H114" s="1329" t="s">
        <v>146</v>
      </c>
      <c r="I114" s="1329" t="s">
        <v>4477</v>
      </c>
      <c r="J114" s="2573"/>
      <c r="K114" s="2470"/>
      <c r="L114" s="2470"/>
      <c r="O114" s="2025"/>
      <c r="P114" s="1336"/>
      <c r="R114" s="1317"/>
      <c r="S114" s="1317"/>
      <c r="T114" s="1317"/>
      <c r="U114" s="2026"/>
      <c r="V114" s="2026"/>
    </row>
    <row r="115" spans="1:22" ht="18.75" customHeight="1">
      <c r="A115" s="2596" t="s">
        <v>4478</v>
      </c>
      <c r="B115" s="2572" t="s">
        <v>628</v>
      </c>
      <c r="C115" s="2597">
        <v>1.2</v>
      </c>
      <c r="D115" s="2598" t="s">
        <v>4479</v>
      </c>
      <c r="E115" s="2598"/>
      <c r="F115" s="2598"/>
      <c r="G115" s="2598"/>
      <c r="H115" s="1511">
        <v>2.4900000000000002</v>
      </c>
      <c r="I115" s="1511">
        <v>0</v>
      </c>
      <c r="J115" s="1511" t="s">
        <v>158</v>
      </c>
      <c r="K115" s="1511">
        <v>615</v>
      </c>
      <c r="L115" s="1546">
        <v>690</v>
      </c>
      <c r="O115" s="2025"/>
      <c r="P115" s="1336"/>
      <c r="R115" s="1317"/>
      <c r="S115" s="1317"/>
      <c r="T115" s="1317"/>
      <c r="U115" s="2026"/>
      <c r="V115" s="2026"/>
    </row>
    <row r="116" spans="1:22" ht="18.75" customHeight="1">
      <c r="A116" s="2596"/>
      <c r="B116" s="2572"/>
      <c r="C116" s="2597"/>
      <c r="D116" s="2472" t="s">
        <v>4480</v>
      </c>
      <c r="E116" s="2472"/>
      <c r="F116" s="2472"/>
      <c r="G116" s="2472"/>
      <c r="H116" s="1518">
        <v>4.1500000000000004</v>
      </c>
      <c r="I116" s="1518">
        <v>0</v>
      </c>
      <c r="J116" s="1518" t="s">
        <v>158</v>
      </c>
      <c r="K116" s="1518">
        <v>605</v>
      </c>
      <c r="L116" s="1547">
        <v>675</v>
      </c>
      <c r="O116" s="2025"/>
      <c r="P116" s="1336"/>
      <c r="R116" s="1317"/>
      <c r="S116" s="1317"/>
      <c r="T116" s="1317"/>
      <c r="U116" s="2026"/>
      <c r="V116" s="2026"/>
    </row>
    <row r="117" spans="1:22" ht="18.75" customHeight="1">
      <c r="A117" s="2596"/>
      <c r="B117" s="2586"/>
      <c r="C117" s="2597"/>
      <c r="D117" s="2569" t="s">
        <v>4481</v>
      </c>
      <c r="E117" s="2569"/>
      <c r="F117" s="2569"/>
      <c r="G117" s="2569"/>
      <c r="H117" s="1511">
        <v>3.32</v>
      </c>
      <c r="I117" s="1511">
        <v>0</v>
      </c>
      <c r="J117" s="1511" t="s">
        <v>158</v>
      </c>
      <c r="K117" s="1511">
        <v>865</v>
      </c>
      <c r="L117" s="1546">
        <v>970</v>
      </c>
      <c r="O117" s="2025"/>
      <c r="P117" s="1336"/>
      <c r="R117" s="1317"/>
      <c r="S117" s="1317"/>
      <c r="T117" s="1317"/>
      <c r="U117" s="2026"/>
      <c r="V117" s="2026"/>
    </row>
    <row r="118" spans="1:22" ht="18.75" customHeight="1">
      <c r="A118" s="2596"/>
      <c r="B118" s="2586"/>
      <c r="C118" s="2597"/>
      <c r="D118" s="2598" t="s">
        <v>4482</v>
      </c>
      <c r="E118" s="2598"/>
      <c r="F118" s="2598"/>
      <c r="G118" s="2598"/>
      <c r="H118" s="1511">
        <v>4.1500000000000004</v>
      </c>
      <c r="I118" s="1511">
        <v>0</v>
      </c>
      <c r="J118" s="1511" t="s">
        <v>158</v>
      </c>
      <c r="K118" s="1511">
        <v>1080</v>
      </c>
      <c r="L118" s="1546">
        <v>1215</v>
      </c>
      <c r="O118" s="2025"/>
      <c r="P118" s="1336"/>
      <c r="R118" s="1317"/>
      <c r="S118" s="1317"/>
      <c r="T118" s="1317"/>
      <c r="U118" s="2026"/>
      <c r="V118" s="2026"/>
    </row>
    <row r="119" spans="1:22" ht="18.75" customHeight="1">
      <c r="A119" s="2456" t="s">
        <v>4478</v>
      </c>
      <c r="B119" s="1183">
        <v>6005</v>
      </c>
      <c r="C119" s="1363">
        <v>1.2</v>
      </c>
      <c r="D119" s="2594" t="s">
        <v>4483</v>
      </c>
      <c r="E119" s="2594"/>
      <c r="F119" s="2594"/>
      <c r="G119" s="2594"/>
      <c r="H119" s="1190">
        <v>3.56</v>
      </c>
      <c r="I119" s="2377" t="s">
        <v>4484</v>
      </c>
      <c r="J119" s="1518" t="s">
        <v>158</v>
      </c>
      <c r="K119" s="1190">
        <v>945</v>
      </c>
      <c r="L119" s="1427">
        <v>980</v>
      </c>
      <c r="O119" s="2025"/>
      <c r="P119" s="1336"/>
      <c r="R119" s="1317"/>
      <c r="S119" s="1317"/>
      <c r="T119" s="1317"/>
      <c r="U119" s="2026"/>
      <c r="V119" s="2026"/>
    </row>
    <row r="120" spans="1:22" ht="18.75" customHeight="1">
      <c r="A120" s="2456"/>
      <c r="B120" s="1183">
        <v>6005</v>
      </c>
      <c r="C120" s="1548">
        <v>1.2</v>
      </c>
      <c r="D120" s="2371" t="s">
        <v>4485</v>
      </c>
      <c r="E120" s="2371"/>
      <c r="F120" s="2371"/>
      <c r="G120" s="2371"/>
      <c r="H120" s="1506">
        <v>4.45</v>
      </c>
      <c r="I120" s="2377"/>
      <c r="J120" s="1277" t="s">
        <v>158</v>
      </c>
      <c r="K120" s="1183">
        <v>1160</v>
      </c>
      <c r="L120" s="1432">
        <v>1200</v>
      </c>
      <c r="O120" s="2025"/>
      <c r="P120" s="1336"/>
      <c r="R120" s="1317"/>
      <c r="S120" s="1317"/>
      <c r="T120" s="1317"/>
      <c r="U120" s="2026"/>
      <c r="V120" s="2026"/>
    </row>
    <row r="121" spans="1:22" ht="18.75" customHeight="1">
      <c r="A121" s="2456"/>
      <c r="B121" s="1183">
        <v>6005</v>
      </c>
      <c r="C121" s="1548">
        <v>1.2</v>
      </c>
      <c r="D121" s="2371" t="s">
        <v>4240</v>
      </c>
      <c r="E121" s="2371"/>
      <c r="F121" s="2371"/>
      <c r="G121" s="2371"/>
      <c r="H121" s="1506">
        <v>5.34</v>
      </c>
      <c r="I121" s="2377"/>
      <c r="J121" s="1277" t="s">
        <v>158</v>
      </c>
      <c r="K121" s="1183">
        <v>1420</v>
      </c>
      <c r="L121" s="1432">
        <v>1470</v>
      </c>
      <c r="O121" s="2025"/>
      <c r="P121" s="1336"/>
      <c r="R121" s="1317"/>
      <c r="S121" s="1317"/>
      <c r="T121" s="1317"/>
      <c r="U121" s="2026"/>
      <c r="V121" s="2026"/>
    </row>
    <row r="122" spans="1:22" ht="18.75" customHeight="1">
      <c r="A122" s="2456" t="s">
        <v>4478</v>
      </c>
      <c r="B122" s="2371" t="s">
        <v>628</v>
      </c>
      <c r="C122" s="1363">
        <v>1.2</v>
      </c>
      <c r="D122" s="2594" t="s">
        <v>4483</v>
      </c>
      <c r="E122" s="2594"/>
      <c r="F122" s="2594"/>
      <c r="G122" s="2594"/>
      <c r="H122" s="1190">
        <v>3.56</v>
      </c>
      <c r="I122" s="2377"/>
      <c r="J122" s="1518" t="s">
        <v>158</v>
      </c>
      <c r="K122" s="1190">
        <v>815</v>
      </c>
      <c r="L122" s="1427">
        <v>845</v>
      </c>
      <c r="O122" s="2025"/>
      <c r="P122" s="1336"/>
      <c r="R122" s="1317"/>
      <c r="S122" s="1317"/>
      <c r="T122" s="1317"/>
      <c r="U122" s="2026"/>
      <c r="V122" s="2026"/>
    </row>
    <row r="123" spans="1:22" ht="18.75" customHeight="1">
      <c r="A123" s="2456"/>
      <c r="B123" s="2371"/>
      <c r="C123" s="1548">
        <v>1.2</v>
      </c>
      <c r="D123" s="2371" t="s">
        <v>4485</v>
      </c>
      <c r="E123" s="2371"/>
      <c r="F123" s="2371"/>
      <c r="G123" s="2371"/>
      <c r="H123" s="1506">
        <v>4.45</v>
      </c>
      <c r="I123" s="2377"/>
      <c r="J123" s="1277" t="s">
        <v>158</v>
      </c>
      <c r="K123" s="1183">
        <v>1000</v>
      </c>
      <c r="L123" s="1432">
        <v>1035</v>
      </c>
      <c r="O123" s="2025"/>
      <c r="P123" s="1336"/>
      <c r="R123" s="1317"/>
      <c r="S123" s="1317"/>
      <c r="T123" s="1317"/>
      <c r="U123" s="2026"/>
      <c r="V123" s="2026"/>
    </row>
    <row r="124" spans="1:22" ht="18.75" customHeight="1">
      <c r="A124" s="2456"/>
      <c r="B124" s="2371"/>
      <c r="C124" s="1548">
        <v>1.2</v>
      </c>
      <c r="D124" s="2371" t="s">
        <v>4240</v>
      </c>
      <c r="E124" s="2371"/>
      <c r="F124" s="2371"/>
      <c r="G124" s="2371"/>
      <c r="H124" s="1506">
        <v>5.34</v>
      </c>
      <c r="I124" s="2377"/>
      <c r="J124" s="1277" t="s">
        <v>158</v>
      </c>
      <c r="K124" s="1183">
        <v>1220</v>
      </c>
      <c r="L124" s="1432">
        <v>1265</v>
      </c>
      <c r="O124" s="2025"/>
      <c r="P124" s="1336"/>
      <c r="R124" s="1317"/>
      <c r="S124" s="1317"/>
      <c r="T124" s="1317"/>
      <c r="U124" s="2026"/>
      <c r="V124" s="2026"/>
    </row>
    <row r="125" spans="1:22" ht="18.75" customHeight="1">
      <c r="A125" s="2593" t="s">
        <v>4486</v>
      </c>
      <c r="B125" s="1526">
        <v>6005</v>
      </c>
      <c r="C125" s="1549">
        <v>1.4</v>
      </c>
      <c r="D125" s="2569" t="s">
        <v>4485</v>
      </c>
      <c r="E125" s="2569"/>
      <c r="F125" s="2569"/>
      <c r="G125" s="2569"/>
      <c r="H125" s="1542">
        <v>5.21</v>
      </c>
      <c r="I125" s="1526">
        <v>5</v>
      </c>
      <c r="J125" s="1526" t="s">
        <v>158</v>
      </c>
      <c r="K125" s="1526">
        <v>1395</v>
      </c>
      <c r="L125" s="1550">
        <v>1575</v>
      </c>
      <c r="O125" s="2025"/>
      <c r="P125" s="1336"/>
      <c r="R125" s="1317"/>
      <c r="S125" s="1317"/>
      <c r="T125" s="1317"/>
      <c r="U125" s="2026"/>
      <c r="V125" s="2026"/>
    </row>
    <row r="126" spans="1:22" ht="18.75" customHeight="1">
      <c r="A126" s="2593"/>
      <c r="B126" s="1526">
        <v>6005</v>
      </c>
      <c r="C126" s="1523">
        <v>1.4</v>
      </c>
      <c r="D126" s="2588" t="s">
        <v>4240</v>
      </c>
      <c r="E126" s="2588"/>
      <c r="F126" s="2588"/>
      <c r="G126" s="2588"/>
      <c r="H126" s="1530">
        <v>6.24</v>
      </c>
      <c r="I126" s="1526">
        <v>5</v>
      </c>
      <c r="J126" s="1526" t="s">
        <v>158</v>
      </c>
      <c r="K126" s="1526">
        <v>1745</v>
      </c>
      <c r="L126" s="1550">
        <v>1965</v>
      </c>
      <c r="O126" s="2025"/>
      <c r="P126" s="1336"/>
      <c r="R126" s="1317"/>
      <c r="S126" s="1317"/>
      <c r="T126" s="1317"/>
      <c r="U126" s="2026"/>
      <c r="V126" s="2026"/>
    </row>
    <row r="127" spans="1:22" ht="18.75" customHeight="1">
      <c r="A127" s="2452" t="s">
        <v>4478</v>
      </c>
      <c r="B127" s="2371" t="s">
        <v>4460</v>
      </c>
      <c r="C127" s="1548">
        <v>1.4</v>
      </c>
      <c r="D127" s="2371" t="s">
        <v>4487</v>
      </c>
      <c r="E127" s="2371"/>
      <c r="F127" s="2371"/>
      <c r="G127" s="2371"/>
      <c r="H127" s="1506">
        <v>5.21</v>
      </c>
      <c r="I127" s="2371" t="s">
        <v>4488</v>
      </c>
      <c r="J127" s="1277" t="s">
        <v>158</v>
      </c>
      <c r="K127" s="1183">
        <v>1590</v>
      </c>
      <c r="L127" s="1432">
        <v>1645</v>
      </c>
      <c r="O127" s="2025"/>
      <c r="P127" s="1336"/>
      <c r="R127" s="1317"/>
      <c r="S127" s="1317"/>
      <c r="T127" s="1317"/>
      <c r="U127" s="2026"/>
      <c r="V127" s="2026"/>
    </row>
    <row r="128" spans="1:22" ht="18.75" customHeight="1">
      <c r="A128" s="2452"/>
      <c r="B128" s="2371"/>
      <c r="C128" s="1422">
        <v>1.4</v>
      </c>
      <c r="D128" s="2594" t="s">
        <v>4489</v>
      </c>
      <c r="E128" s="2594"/>
      <c r="F128" s="2594"/>
      <c r="G128" s="2594"/>
      <c r="H128" s="1435">
        <v>6.24</v>
      </c>
      <c r="I128" s="2371"/>
      <c r="J128" s="1277" t="s">
        <v>158</v>
      </c>
      <c r="K128" s="1183">
        <v>1890</v>
      </c>
      <c r="L128" s="1432">
        <v>1955</v>
      </c>
      <c r="O128" s="2025"/>
      <c r="P128" s="1336"/>
      <c r="R128" s="1317"/>
      <c r="S128" s="1317"/>
      <c r="T128" s="1317"/>
      <c r="U128" s="2026"/>
      <c r="V128" s="2026"/>
    </row>
    <row r="129" spans="1:22" ht="18.75" customHeight="1">
      <c r="A129" s="2452" t="s">
        <v>4478</v>
      </c>
      <c r="B129" s="2371" t="s">
        <v>628</v>
      </c>
      <c r="C129" s="1548">
        <v>1.4</v>
      </c>
      <c r="D129" s="2371" t="s">
        <v>4487</v>
      </c>
      <c r="E129" s="2371"/>
      <c r="F129" s="2371"/>
      <c r="G129" s="2371"/>
      <c r="H129" s="1506">
        <v>5.21</v>
      </c>
      <c r="I129" s="2371"/>
      <c r="J129" s="1277" t="s">
        <v>158</v>
      </c>
      <c r="K129" s="1183">
        <v>1360</v>
      </c>
      <c r="L129" s="1432">
        <v>1405</v>
      </c>
      <c r="O129" s="2025"/>
      <c r="P129" s="1336"/>
      <c r="R129" s="1317"/>
      <c r="S129" s="1317"/>
      <c r="T129" s="1317"/>
      <c r="U129" s="2026"/>
      <c r="V129" s="2026"/>
    </row>
    <row r="130" spans="1:22" ht="18.75" customHeight="1">
      <c r="A130" s="2452"/>
      <c r="B130" s="2371"/>
      <c r="C130" s="1422">
        <v>1.4</v>
      </c>
      <c r="D130" s="2371" t="s">
        <v>4489</v>
      </c>
      <c r="E130" s="2371"/>
      <c r="F130" s="2371"/>
      <c r="G130" s="2371"/>
      <c r="H130" s="1435">
        <v>6.24</v>
      </c>
      <c r="I130" s="2371"/>
      <c r="J130" s="1277" t="s">
        <v>158</v>
      </c>
      <c r="K130" s="1183">
        <v>1635</v>
      </c>
      <c r="L130" s="1432">
        <v>1690</v>
      </c>
      <c r="O130" s="2025"/>
      <c r="P130" s="1336"/>
      <c r="R130" s="1317"/>
      <c r="S130" s="1317"/>
      <c r="T130" s="1317"/>
      <c r="U130" s="2026"/>
      <c r="V130" s="2026"/>
    </row>
    <row r="131" spans="1:22" ht="18.75" customHeight="1">
      <c r="A131" s="2454" t="s">
        <v>4490</v>
      </c>
      <c r="B131" s="2371">
        <v>6005</v>
      </c>
      <c r="C131" s="2380">
        <v>1.2</v>
      </c>
      <c r="D131" s="2371" t="s">
        <v>4491</v>
      </c>
      <c r="E131" s="2371"/>
      <c r="F131" s="2371"/>
      <c r="G131" s="2371"/>
      <c r="H131" s="1435"/>
      <c r="I131" s="2371" t="s">
        <v>4492</v>
      </c>
      <c r="J131" s="1518" t="s">
        <v>158</v>
      </c>
      <c r="K131" s="1190">
        <v>1275</v>
      </c>
      <c r="L131" s="1427">
        <v>1315</v>
      </c>
      <c r="O131" s="2025"/>
      <c r="P131" s="1336"/>
      <c r="R131" s="1317"/>
      <c r="S131" s="1317"/>
      <c r="T131" s="1317"/>
      <c r="U131" s="2026"/>
      <c r="V131" s="2026"/>
    </row>
    <row r="132" spans="1:22" ht="18.75" customHeight="1">
      <c r="A132" s="2454"/>
      <c r="B132" s="2371"/>
      <c r="C132" s="2380"/>
      <c r="D132" s="2371" t="s">
        <v>4493</v>
      </c>
      <c r="E132" s="2371"/>
      <c r="F132" s="2371"/>
      <c r="G132" s="2371"/>
      <c r="H132" s="1435"/>
      <c r="I132" s="2371"/>
      <c r="J132" s="1518" t="s">
        <v>158</v>
      </c>
      <c r="K132" s="1190">
        <v>1365</v>
      </c>
      <c r="L132" s="1427">
        <v>1415</v>
      </c>
      <c r="O132" s="2025"/>
      <c r="P132" s="1336"/>
      <c r="R132" s="1317"/>
      <c r="S132" s="1317"/>
      <c r="T132" s="1317"/>
      <c r="U132" s="2026"/>
      <c r="V132" s="2026"/>
    </row>
    <row r="133" spans="1:22" ht="18.75" customHeight="1">
      <c r="A133" s="2454"/>
      <c r="B133" s="2371"/>
      <c r="C133" s="2380"/>
      <c r="D133" s="2371" t="s">
        <v>4483</v>
      </c>
      <c r="E133" s="2371"/>
      <c r="F133" s="2371"/>
      <c r="G133" s="2371"/>
      <c r="H133" s="1435"/>
      <c r="I133" s="2371"/>
      <c r="J133" s="1518" t="s">
        <v>158</v>
      </c>
      <c r="K133" s="1190">
        <v>1505</v>
      </c>
      <c r="L133" s="1427">
        <v>1555</v>
      </c>
      <c r="O133" s="2025"/>
      <c r="P133" s="1336"/>
      <c r="R133" s="1317"/>
      <c r="S133" s="1317"/>
      <c r="T133" s="1317"/>
      <c r="U133" s="2026"/>
      <c r="V133" s="2026"/>
    </row>
    <row r="134" spans="1:22" ht="18.75" customHeight="1">
      <c r="A134" s="2454" t="s">
        <v>4490</v>
      </c>
      <c r="B134" s="2371" t="s">
        <v>628</v>
      </c>
      <c r="C134" s="2380">
        <v>1.2</v>
      </c>
      <c r="D134" s="2371" t="s">
        <v>4491</v>
      </c>
      <c r="E134" s="2371"/>
      <c r="F134" s="2371"/>
      <c r="G134" s="2371"/>
      <c r="H134" s="1435"/>
      <c r="I134" s="2371"/>
      <c r="J134" s="1518" t="s">
        <v>158</v>
      </c>
      <c r="K134" s="1190">
        <v>1110</v>
      </c>
      <c r="L134" s="1427">
        <v>1145</v>
      </c>
      <c r="O134" s="2025"/>
      <c r="P134" s="1336"/>
      <c r="R134" s="1317"/>
      <c r="S134" s="1317"/>
      <c r="T134" s="1317"/>
      <c r="U134" s="2026"/>
      <c r="V134" s="2026"/>
    </row>
    <row r="135" spans="1:22" ht="18.75" customHeight="1">
      <c r="A135" s="2454"/>
      <c r="B135" s="2371"/>
      <c r="C135" s="2380"/>
      <c r="D135" s="2371" t="s">
        <v>4493</v>
      </c>
      <c r="E135" s="2371"/>
      <c r="F135" s="2371"/>
      <c r="G135" s="2371"/>
      <c r="H135" s="1435"/>
      <c r="I135" s="2371"/>
      <c r="J135" s="1518" t="s">
        <v>158</v>
      </c>
      <c r="K135" s="1190">
        <v>1190</v>
      </c>
      <c r="L135" s="1427">
        <v>1230</v>
      </c>
      <c r="O135" s="2025"/>
      <c r="P135" s="1336"/>
      <c r="R135" s="1317"/>
      <c r="S135" s="1317"/>
      <c r="T135" s="1317"/>
      <c r="U135" s="2026"/>
      <c r="V135" s="2026"/>
    </row>
    <row r="136" spans="1:22" ht="18.75" customHeight="1">
      <c r="A136" s="2454"/>
      <c r="B136" s="2371"/>
      <c r="C136" s="2380"/>
      <c r="D136" s="2371" t="s">
        <v>4483</v>
      </c>
      <c r="E136" s="2371"/>
      <c r="F136" s="2371"/>
      <c r="G136" s="2371"/>
      <c r="H136" s="1435"/>
      <c r="I136" s="2371"/>
      <c r="J136" s="1518" t="s">
        <v>158</v>
      </c>
      <c r="K136" s="1190">
        <v>1310</v>
      </c>
      <c r="L136" s="1427">
        <v>1355</v>
      </c>
      <c r="O136" s="2025"/>
      <c r="P136" s="1336"/>
      <c r="R136" s="1317"/>
      <c r="S136" s="1317"/>
      <c r="T136" s="1317"/>
      <c r="U136" s="2026"/>
      <c r="V136" s="2026"/>
    </row>
    <row r="137" spans="1:22" ht="18.75" customHeight="1">
      <c r="A137" s="2454" t="s">
        <v>4490</v>
      </c>
      <c r="B137" s="2371">
        <v>6005</v>
      </c>
      <c r="C137" s="2380">
        <v>1.4</v>
      </c>
      <c r="D137" s="2472" t="s">
        <v>4494</v>
      </c>
      <c r="E137" s="2472"/>
      <c r="F137" s="2472"/>
      <c r="G137" s="2472"/>
      <c r="H137" s="1435"/>
      <c r="I137" s="2377" t="s">
        <v>4488</v>
      </c>
      <c r="J137" s="1518" t="s">
        <v>158</v>
      </c>
      <c r="K137" s="1190">
        <v>1530</v>
      </c>
      <c r="L137" s="1427">
        <v>1585</v>
      </c>
      <c r="O137" s="2025"/>
      <c r="P137" s="1336"/>
      <c r="R137" s="1317"/>
      <c r="S137" s="1317"/>
      <c r="T137" s="1317"/>
      <c r="U137" s="2026"/>
      <c r="V137" s="2026"/>
    </row>
    <row r="138" spans="1:22" ht="18.75" customHeight="1">
      <c r="A138" s="2454"/>
      <c r="B138" s="2371"/>
      <c r="C138" s="2380"/>
      <c r="D138" s="2472" t="s">
        <v>4495</v>
      </c>
      <c r="E138" s="2472"/>
      <c r="F138" s="2472"/>
      <c r="G138" s="2472"/>
      <c r="H138" s="1435"/>
      <c r="I138" s="2377"/>
      <c r="J138" s="1518" t="s">
        <v>158</v>
      </c>
      <c r="K138" s="1190">
        <v>1655</v>
      </c>
      <c r="L138" s="1427">
        <v>1715</v>
      </c>
      <c r="O138" s="2025"/>
      <c r="P138" s="1336"/>
      <c r="R138" s="1317"/>
      <c r="S138" s="1317"/>
      <c r="T138" s="1317"/>
      <c r="U138" s="2026"/>
      <c r="V138" s="2026"/>
    </row>
    <row r="139" spans="1:22" ht="18.75" customHeight="1">
      <c r="A139" s="2454"/>
      <c r="B139" s="2371"/>
      <c r="C139" s="2380"/>
      <c r="D139" s="2472" t="s">
        <v>4181</v>
      </c>
      <c r="E139" s="2472"/>
      <c r="F139" s="2472"/>
      <c r="G139" s="2472"/>
      <c r="H139" s="1435"/>
      <c r="I139" s="2377"/>
      <c r="J139" s="1518" t="s">
        <v>158</v>
      </c>
      <c r="K139" s="1190">
        <v>1850</v>
      </c>
      <c r="L139" s="1427">
        <v>1910</v>
      </c>
      <c r="O139" s="2025"/>
      <c r="P139" s="1336"/>
      <c r="R139" s="1317"/>
      <c r="S139" s="1317"/>
      <c r="T139" s="1317"/>
      <c r="U139" s="2026"/>
      <c r="V139" s="2026"/>
    </row>
    <row r="140" spans="1:22" ht="18.75" customHeight="1">
      <c r="A140" s="2454" t="s">
        <v>4490</v>
      </c>
      <c r="B140" s="2371" t="s">
        <v>628</v>
      </c>
      <c r="C140" s="2380">
        <v>1.4</v>
      </c>
      <c r="D140" s="2472" t="s">
        <v>4494</v>
      </c>
      <c r="E140" s="2472"/>
      <c r="F140" s="2472"/>
      <c r="G140" s="2472"/>
      <c r="H140" s="1435"/>
      <c r="I140" s="2377"/>
      <c r="J140" s="1518" t="s">
        <v>158</v>
      </c>
      <c r="K140" s="1190">
        <v>1330</v>
      </c>
      <c r="L140" s="1427">
        <v>1380</v>
      </c>
      <c r="O140" s="2025"/>
      <c r="P140" s="1336"/>
      <c r="R140" s="1317"/>
      <c r="S140" s="1317"/>
      <c r="T140" s="1317"/>
      <c r="U140" s="2026"/>
      <c r="V140" s="2026"/>
    </row>
    <row r="141" spans="1:22" ht="18.75" customHeight="1">
      <c r="A141" s="2454"/>
      <c r="B141" s="2371"/>
      <c r="C141" s="2380"/>
      <c r="D141" s="2472" t="s">
        <v>4495</v>
      </c>
      <c r="E141" s="2472"/>
      <c r="F141" s="2472"/>
      <c r="G141" s="2472"/>
      <c r="H141" s="1435"/>
      <c r="I141" s="2377"/>
      <c r="J141" s="1518" t="s">
        <v>158</v>
      </c>
      <c r="K141" s="1190">
        <v>1440</v>
      </c>
      <c r="L141" s="1427">
        <v>1490</v>
      </c>
      <c r="O141" s="2025"/>
      <c r="P141" s="1336"/>
      <c r="R141" s="1317"/>
      <c r="S141" s="1317"/>
      <c r="T141" s="1317"/>
      <c r="U141" s="2026"/>
      <c r="V141" s="2026"/>
    </row>
    <row r="142" spans="1:22" ht="18.75" customHeight="1">
      <c r="A142" s="2454"/>
      <c r="B142" s="2371"/>
      <c r="C142" s="2380"/>
      <c r="D142" s="2472" t="s">
        <v>4181</v>
      </c>
      <c r="E142" s="2472"/>
      <c r="F142" s="2472"/>
      <c r="G142" s="2472"/>
      <c r="H142" s="1435"/>
      <c r="I142" s="2377"/>
      <c r="J142" s="1518" t="s">
        <v>158</v>
      </c>
      <c r="K142" s="1190">
        <v>1610</v>
      </c>
      <c r="L142" s="1427">
        <v>1665</v>
      </c>
      <c r="O142" s="2025"/>
      <c r="P142" s="1336"/>
      <c r="R142" s="1317"/>
      <c r="S142" s="1317"/>
      <c r="T142" s="1317"/>
      <c r="U142" s="2026"/>
      <c r="V142" s="2026"/>
    </row>
    <row r="143" spans="1:22" ht="18.75" customHeight="1">
      <c r="A143" s="1551"/>
      <c r="B143" s="1526" t="s">
        <v>628</v>
      </c>
      <c r="C143" s="1523">
        <v>1.4</v>
      </c>
      <c r="D143" s="2591" t="s">
        <v>4499</v>
      </c>
      <c r="E143" s="2591"/>
      <c r="F143" s="2591"/>
      <c r="G143" s="2591"/>
      <c r="H143" s="1511">
        <v>6.77</v>
      </c>
      <c r="I143" s="1511">
        <v>5</v>
      </c>
      <c r="J143" s="1511" t="s">
        <v>158</v>
      </c>
      <c r="K143" s="1511">
        <v>1500</v>
      </c>
      <c r="L143" s="1546">
        <v>1690</v>
      </c>
      <c r="O143" s="2025"/>
      <c r="P143" s="1336"/>
      <c r="Q143" s="2031"/>
      <c r="R143" s="1317"/>
      <c r="S143" s="1317"/>
      <c r="T143" s="1317"/>
      <c r="U143" s="2026"/>
      <c r="V143" s="2026"/>
    </row>
    <row r="144" spans="1:22" ht="18.75" customHeight="1">
      <c r="A144" s="1551"/>
      <c r="B144" s="1526" t="s">
        <v>628</v>
      </c>
      <c r="C144" s="1523">
        <v>1.4</v>
      </c>
      <c r="D144" s="2592" t="s">
        <v>4500</v>
      </c>
      <c r="E144" s="2592"/>
      <c r="F144" s="2592"/>
      <c r="G144" s="2592"/>
      <c r="H144" s="1526">
        <v>8.1199999999999992</v>
      </c>
      <c r="I144" s="1526">
        <v>5</v>
      </c>
      <c r="J144" s="1526" t="s">
        <v>158</v>
      </c>
      <c r="K144" s="1526">
        <v>1795</v>
      </c>
      <c r="L144" s="1550">
        <v>2025</v>
      </c>
      <c r="O144" s="2025"/>
      <c r="P144" s="1336"/>
      <c r="Q144" s="2031"/>
      <c r="R144" s="1317"/>
      <c r="S144" s="1317"/>
      <c r="T144" s="1317"/>
      <c r="U144" s="2026"/>
      <c r="V144" s="2026"/>
    </row>
    <row r="145" spans="1:22" ht="18.75" customHeight="1">
      <c r="A145" s="1551"/>
      <c r="B145" s="1530">
        <v>6005</v>
      </c>
      <c r="C145" s="1523">
        <v>1.4</v>
      </c>
      <c r="D145" s="2591" t="s">
        <v>4496</v>
      </c>
      <c r="E145" s="2591"/>
      <c r="F145" s="2591"/>
      <c r="G145" s="2591"/>
      <c r="H145" s="1526">
        <v>4.0599999999999996</v>
      </c>
      <c r="I145" s="1526">
        <v>2</v>
      </c>
      <c r="J145" s="1526" t="s">
        <v>158</v>
      </c>
      <c r="K145" s="1526">
        <v>1140</v>
      </c>
      <c r="L145" s="1552">
        <v>1285</v>
      </c>
      <c r="O145" s="2025"/>
      <c r="P145" s="1336"/>
      <c r="Q145" s="2031"/>
      <c r="R145" s="1317"/>
      <c r="S145" s="1317"/>
      <c r="T145" s="1317"/>
      <c r="U145" s="2026"/>
      <c r="V145" s="2026"/>
    </row>
    <row r="146" spans="1:22" ht="18.75" customHeight="1">
      <c r="A146" s="1551"/>
      <c r="B146" s="1277">
        <v>6005</v>
      </c>
      <c r="C146" s="1402">
        <v>1.4</v>
      </c>
      <c r="D146" s="2472" t="s">
        <v>4497</v>
      </c>
      <c r="E146" s="2472"/>
      <c r="F146" s="2472"/>
      <c r="G146" s="2472"/>
      <c r="H146" s="1277">
        <v>5.42</v>
      </c>
      <c r="I146" s="1277">
        <v>3</v>
      </c>
      <c r="J146" s="1277" t="s">
        <v>158</v>
      </c>
      <c r="K146" s="1277">
        <v>1345</v>
      </c>
      <c r="L146" s="1553">
        <v>1510</v>
      </c>
      <c r="O146" s="2025"/>
      <c r="P146" s="1336"/>
      <c r="R146" s="1317"/>
      <c r="S146" s="1317"/>
      <c r="T146" s="1317"/>
      <c r="U146" s="2026"/>
      <c r="V146" s="2026"/>
    </row>
    <row r="147" spans="1:22" ht="18.75" customHeight="1">
      <c r="A147" s="1551"/>
      <c r="B147" s="1526">
        <v>6005</v>
      </c>
      <c r="C147" s="1523">
        <v>1.4</v>
      </c>
      <c r="D147" s="2591" t="s">
        <v>4498</v>
      </c>
      <c r="E147" s="2591"/>
      <c r="F147" s="2591"/>
      <c r="G147" s="2591"/>
      <c r="H147" s="1526">
        <v>5.98</v>
      </c>
      <c r="I147" s="1526">
        <v>3</v>
      </c>
      <c r="J147" s="1526" t="s">
        <v>158</v>
      </c>
      <c r="K147" s="1526">
        <v>1510</v>
      </c>
      <c r="L147" s="1552">
        <v>1705</v>
      </c>
      <c r="O147" s="2025"/>
      <c r="P147" s="1336"/>
      <c r="Q147" s="2031"/>
      <c r="R147" s="1317"/>
      <c r="S147" s="1317"/>
      <c r="T147" s="1317"/>
      <c r="U147" s="2026"/>
      <c r="V147" s="2026"/>
    </row>
    <row r="148" spans="1:22" ht="18.75" customHeight="1">
      <c r="A148" s="1551"/>
      <c r="B148" s="1554">
        <v>6005</v>
      </c>
      <c r="C148" s="1523">
        <v>1.4</v>
      </c>
      <c r="D148" s="2591" t="s">
        <v>4499</v>
      </c>
      <c r="E148" s="2591"/>
      <c r="F148" s="2591"/>
      <c r="G148" s="2591"/>
      <c r="H148" s="1526">
        <v>6.79</v>
      </c>
      <c r="I148" s="1526">
        <v>4</v>
      </c>
      <c r="J148" s="1526" t="s">
        <v>158</v>
      </c>
      <c r="K148" s="1526">
        <v>1680</v>
      </c>
      <c r="L148" s="1552">
        <v>1885</v>
      </c>
      <c r="O148" s="2025"/>
      <c r="P148" s="1336"/>
      <c r="Q148" s="2031"/>
      <c r="R148" s="1317"/>
      <c r="S148" s="1317"/>
      <c r="T148" s="1317"/>
      <c r="U148" s="2026"/>
      <c r="V148" s="2026"/>
    </row>
    <row r="149" spans="1:22" ht="18.75" customHeight="1">
      <c r="A149" s="1551"/>
      <c r="B149" s="2036">
        <v>8017</v>
      </c>
      <c r="C149" s="1523">
        <v>1.4</v>
      </c>
      <c r="D149" s="2569" t="s">
        <v>4499</v>
      </c>
      <c r="E149" s="2569"/>
      <c r="F149" s="2569"/>
      <c r="G149" s="2569"/>
      <c r="H149" s="1526">
        <v>6.7</v>
      </c>
      <c r="I149" s="1526" t="s">
        <v>927</v>
      </c>
      <c r="J149" s="1526" t="s">
        <v>158</v>
      </c>
      <c r="K149" s="1526">
        <v>1710</v>
      </c>
      <c r="L149" s="1550">
        <v>1930</v>
      </c>
      <c r="O149" s="2025"/>
      <c r="P149" s="1336"/>
      <c r="Q149" s="2031"/>
      <c r="R149" s="1317"/>
      <c r="S149" s="1317"/>
      <c r="T149" s="1317"/>
      <c r="U149" s="2026"/>
      <c r="V149" s="2026"/>
    </row>
    <row r="150" spans="1:22" ht="18.75" customHeight="1">
      <c r="A150" s="1551"/>
      <c r="B150" s="2033" t="s">
        <v>4460</v>
      </c>
      <c r="C150" s="1402">
        <v>1.4</v>
      </c>
      <c r="D150" s="2472" t="s">
        <v>4499</v>
      </c>
      <c r="E150" s="2472"/>
      <c r="F150" s="2472"/>
      <c r="G150" s="2472"/>
      <c r="H150" s="1277">
        <v>6.77</v>
      </c>
      <c r="I150" s="1277">
        <v>5</v>
      </c>
      <c r="J150" s="1277" t="s">
        <v>158</v>
      </c>
      <c r="K150" s="1277">
        <v>1680</v>
      </c>
      <c r="L150" s="1556">
        <v>1885</v>
      </c>
      <c r="O150" s="2025"/>
      <c r="P150" s="1336"/>
      <c r="R150" s="1317"/>
      <c r="S150" s="1317"/>
      <c r="T150" s="1317"/>
      <c r="U150" s="2026"/>
      <c r="V150" s="2026"/>
    </row>
    <row r="151" spans="1:22" ht="18.75" customHeight="1">
      <c r="A151" s="1551"/>
      <c r="B151" s="1554">
        <v>6005</v>
      </c>
      <c r="C151" s="1523">
        <v>1.4</v>
      </c>
      <c r="D151" s="2591" t="s">
        <v>4500</v>
      </c>
      <c r="E151" s="2591"/>
      <c r="F151" s="2591"/>
      <c r="G151" s="2591"/>
      <c r="H151" s="1530">
        <v>8.1199999999999992</v>
      </c>
      <c r="I151" s="1530">
        <v>4</v>
      </c>
      <c r="J151" s="1530" t="s">
        <v>158</v>
      </c>
      <c r="K151" s="1530">
        <v>2050</v>
      </c>
      <c r="L151" s="1557">
        <v>2535</v>
      </c>
      <c r="O151" s="2025"/>
      <c r="P151" s="1336"/>
      <c r="Q151" s="2031"/>
      <c r="R151" s="1317"/>
      <c r="S151" s="1317"/>
      <c r="T151" s="1317"/>
      <c r="U151" s="2026"/>
      <c r="V151" s="2026"/>
    </row>
    <row r="152" spans="1:22" ht="18.75" customHeight="1">
      <c r="A152" s="1551"/>
      <c r="B152" s="1526">
        <v>7040</v>
      </c>
      <c r="C152" s="1540">
        <v>1.4</v>
      </c>
      <c r="D152" s="2591" t="s">
        <v>4500</v>
      </c>
      <c r="E152" s="2591"/>
      <c r="F152" s="2591"/>
      <c r="G152" s="2591"/>
      <c r="H152" s="1530">
        <v>8.1199999999999992</v>
      </c>
      <c r="I152" s="1530">
        <v>5</v>
      </c>
      <c r="J152" s="1530" t="s">
        <v>158</v>
      </c>
      <c r="K152" s="1530">
        <v>2050</v>
      </c>
      <c r="L152" s="1557">
        <v>2315</v>
      </c>
      <c r="O152" s="2025"/>
      <c r="P152" s="1336"/>
      <c r="Q152" s="2031"/>
      <c r="R152" s="1317"/>
      <c r="S152" s="1317"/>
      <c r="T152" s="1317"/>
      <c r="U152" s="2026"/>
      <c r="V152" s="2026"/>
    </row>
    <row r="153" spans="1:22" ht="18.75" customHeight="1">
      <c r="A153" s="1362"/>
      <c r="B153" s="2371">
        <v>6005</v>
      </c>
      <c r="C153" s="1281">
        <v>2</v>
      </c>
      <c r="D153" s="2371" t="s">
        <v>4501</v>
      </c>
      <c r="E153" s="2371"/>
      <c r="F153" s="2371"/>
      <c r="G153" s="2371"/>
      <c r="H153" s="1435">
        <v>19.2</v>
      </c>
      <c r="I153" s="1435">
        <v>0</v>
      </c>
      <c r="J153" s="1410" t="s">
        <v>158</v>
      </c>
      <c r="K153" s="1435">
        <v>4295</v>
      </c>
      <c r="L153" s="1442">
        <v>4440</v>
      </c>
      <c r="O153" s="2025"/>
      <c r="P153" s="1336"/>
      <c r="R153" s="1317"/>
      <c r="S153" s="1317"/>
      <c r="T153" s="1317"/>
      <c r="U153" s="2026"/>
      <c r="V153" s="2026"/>
    </row>
    <row r="154" spans="1:22" ht="18.75" customHeight="1">
      <c r="A154" s="1362"/>
      <c r="B154" s="2371"/>
      <c r="C154" s="1281">
        <v>2</v>
      </c>
      <c r="D154" s="2371" t="s">
        <v>4502</v>
      </c>
      <c r="E154" s="2371"/>
      <c r="F154" s="2371"/>
      <c r="G154" s="2371"/>
      <c r="H154" s="1435">
        <v>24</v>
      </c>
      <c r="I154" s="1435">
        <v>0</v>
      </c>
      <c r="J154" s="1410" t="s">
        <v>158</v>
      </c>
      <c r="K154" s="1435">
        <v>5410</v>
      </c>
      <c r="L154" s="1442">
        <v>5595</v>
      </c>
      <c r="O154" s="2025"/>
      <c r="P154" s="1336"/>
      <c r="R154" s="1317"/>
      <c r="S154" s="1317"/>
      <c r="T154" s="1317"/>
      <c r="U154" s="2026"/>
      <c r="V154" s="2026"/>
    </row>
    <row r="155" spans="1:22" ht="18.75" customHeight="1">
      <c r="A155" s="1362"/>
      <c r="B155" s="2371" t="s">
        <v>628</v>
      </c>
      <c r="C155" s="1281">
        <v>2</v>
      </c>
      <c r="D155" s="2371" t="s">
        <v>4501</v>
      </c>
      <c r="E155" s="2371"/>
      <c r="F155" s="2371"/>
      <c r="G155" s="2371"/>
      <c r="H155" s="1435">
        <v>19.2</v>
      </c>
      <c r="I155" s="1435">
        <v>0</v>
      </c>
      <c r="J155" s="1410" t="s">
        <v>158</v>
      </c>
      <c r="K155" s="1435">
        <v>3610</v>
      </c>
      <c r="L155" s="1442">
        <v>3730</v>
      </c>
      <c r="O155" s="2025"/>
      <c r="P155" s="1336"/>
      <c r="R155" s="1317"/>
      <c r="S155" s="1317"/>
      <c r="T155" s="1317"/>
      <c r="U155" s="2026"/>
      <c r="V155" s="2026"/>
    </row>
    <row r="156" spans="1:22" ht="18.75" customHeight="1">
      <c r="A156" s="1362"/>
      <c r="B156" s="2371"/>
      <c r="C156" s="1281">
        <v>2</v>
      </c>
      <c r="D156" s="2371" t="s">
        <v>4502</v>
      </c>
      <c r="E156" s="2371"/>
      <c r="F156" s="2371"/>
      <c r="G156" s="2371"/>
      <c r="H156" s="1435">
        <v>24</v>
      </c>
      <c r="I156" s="1435">
        <v>0</v>
      </c>
      <c r="J156" s="1410" t="s">
        <v>158</v>
      </c>
      <c r="K156" s="1435">
        <v>4545</v>
      </c>
      <c r="L156" s="1442">
        <v>4700</v>
      </c>
      <c r="O156" s="2025"/>
      <c r="P156" s="1336"/>
      <c r="R156" s="1317"/>
      <c r="S156" s="1317"/>
      <c r="T156" s="1317"/>
      <c r="U156" s="2026"/>
      <c r="V156" s="2026"/>
    </row>
    <row r="157" spans="1:22" ht="18.75" customHeight="1">
      <c r="A157" s="1558"/>
      <c r="B157" s="1277" t="s">
        <v>628</v>
      </c>
      <c r="C157" s="1402">
        <v>1.6</v>
      </c>
      <c r="D157" s="2530" t="s">
        <v>4503</v>
      </c>
      <c r="E157" s="2530"/>
      <c r="F157" s="2530"/>
      <c r="G157" s="2530"/>
      <c r="H157" s="1277">
        <v>11.64</v>
      </c>
      <c r="I157" s="2472" t="s">
        <v>4504</v>
      </c>
      <c r="J157" s="1277" t="s">
        <v>158</v>
      </c>
      <c r="K157" s="1277">
        <v>2405</v>
      </c>
      <c r="L157" s="1556">
        <v>2490</v>
      </c>
      <c r="O157" s="2025"/>
      <c r="P157" s="1336"/>
      <c r="R157" s="1317"/>
      <c r="S157" s="1317"/>
      <c r="T157" s="1317"/>
      <c r="U157" s="2026"/>
      <c r="V157" s="2026"/>
    </row>
    <row r="158" spans="1:22" ht="18.75" customHeight="1">
      <c r="A158" s="1558"/>
      <c r="B158" s="1277" t="s">
        <v>628</v>
      </c>
      <c r="C158" s="1402">
        <v>1.6</v>
      </c>
      <c r="D158" s="2530" t="s">
        <v>4505</v>
      </c>
      <c r="E158" s="2530"/>
      <c r="F158" s="2530"/>
      <c r="G158" s="2530"/>
      <c r="H158" s="1277">
        <v>15.52</v>
      </c>
      <c r="I158" s="2472"/>
      <c r="J158" s="1277" t="s">
        <v>158</v>
      </c>
      <c r="K158" s="1277">
        <v>3180</v>
      </c>
      <c r="L158" s="1556">
        <v>3290</v>
      </c>
      <c r="O158" s="2025"/>
      <c r="P158" s="1336"/>
      <c r="R158" s="1317"/>
      <c r="S158" s="1317"/>
      <c r="T158" s="1317"/>
      <c r="U158" s="2026"/>
      <c r="V158" s="2026"/>
    </row>
    <row r="159" spans="1:22" ht="18.75" customHeight="1">
      <c r="A159" s="1551"/>
      <c r="B159" s="1526" t="s">
        <v>628</v>
      </c>
      <c r="C159" s="1523">
        <v>1.6</v>
      </c>
      <c r="D159" s="2586" t="s">
        <v>4505</v>
      </c>
      <c r="E159" s="2586"/>
      <c r="F159" s="2586"/>
      <c r="G159" s="2586"/>
      <c r="H159" s="1526">
        <v>15.53</v>
      </c>
      <c r="I159" s="1526" t="s">
        <v>4506</v>
      </c>
      <c r="J159" s="1526" t="s">
        <v>158</v>
      </c>
      <c r="K159" s="1526">
        <v>3375</v>
      </c>
      <c r="L159" s="1550">
        <v>3780</v>
      </c>
      <c r="O159" s="2025"/>
      <c r="P159" s="1336"/>
      <c r="R159" s="1317"/>
      <c r="S159" s="1317"/>
      <c r="T159" s="1317"/>
      <c r="U159" s="2026"/>
      <c r="V159" s="2026"/>
    </row>
    <row r="160" spans="1:22" ht="18.75" customHeight="1">
      <c r="A160" s="1551"/>
      <c r="B160" s="1526" t="s">
        <v>628</v>
      </c>
      <c r="C160" s="1513">
        <v>1.6</v>
      </c>
      <c r="D160" s="2586" t="s">
        <v>4505</v>
      </c>
      <c r="E160" s="2586"/>
      <c r="F160" s="2586"/>
      <c r="G160" s="2586"/>
      <c r="H160" s="1511">
        <v>15.53</v>
      </c>
      <c r="I160" s="1511" t="s">
        <v>4507</v>
      </c>
      <c r="J160" s="1511" t="s">
        <v>158</v>
      </c>
      <c r="K160" s="1511">
        <v>3440</v>
      </c>
      <c r="L160" s="1546">
        <v>3855</v>
      </c>
      <c r="O160" s="2025"/>
      <c r="P160" s="1336"/>
      <c r="R160" s="1317"/>
      <c r="S160" s="1317"/>
      <c r="T160" s="1317"/>
      <c r="U160" s="2026"/>
      <c r="V160" s="2026"/>
    </row>
    <row r="161" spans="1:26" ht="18.75" customHeight="1">
      <c r="A161" s="1551"/>
      <c r="B161" s="1277" t="s">
        <v>628</v>
      </c>
      <c r="C161" s="1402">
        <v>1.6</v>
      </c>
      <c r="D161" s="2530" t="s">
        <v>4508</v>
      </c>
      <c r="E161" s="2530"/>
      <c r="F161" s="2530"/>
      <c r="G161" s="2530"/>
      <c r="H161" s="1277">
        <v>19.52</v>
      </c>
      <c r="I161" s="1277" t="s">
        <v>4504</v>
      </c>
      <c r="J161" s="1277" t="s">
        <v>158</v>
      </c>
      <c r="K161" s="1277">
        <v>3995</v>
      </c>
      <c r="L161" s="1556">
        <v>4130</v>
      </c>
      <c r="O161" s="2025"/>
      <c r="P161" s="1336"/>
      <c r="R161" s="1317"/>
      <c r="S161" s="1317"/>
      <c r="T161" s="1317"/>
      <c r="U161" s="2026"/>
      <c r="V161" s="2026"/>
    </row>
    <row r="162" spans="1:26" ht="18.75" customHeight="1">
      <c r="A162" s="1551"/>
      <c r="B162" s="1526" t="s">
        <v>628</v>
      </c>
      <c r="C162" s="1523">
        <v>1.6</v>
      </c>
      <c r="D162" s="2587" t="s">
        <v>4508</v>
      </c>
      <c r="E162" s="2587"/>
      <c r="F162" s="2587"/>
      <c r="G162" s="2587"/>
      <c r="H162" s="1526">
        <v>19.52</v>
      </c>
      <c r="I162" s="1526" t="s">
        <v>4509</v>
      </c>
      <c r="J162" s="1526" t="s">
        <v>158</v>
      </c>
      <c r="K162" s="1526">
        <v>4325</v>
      </c>
      <c r="L162" s="1550">
        <v>4845</v>
      </c>
      <c r="O162" s="2025"/>
      <c r="P162" s="1336"/>
      <c r="R162" s="1317"/>
      <c r="S162" s="1317"/>
      <c r="T162" s="1317"/>
      <c r="U162" s="2026"/>
      <c r="V162" s="2026"/>
    </row>
    <row r="163" spans="1:26" ht="18.75" customHeight="1">
      <c r="A163" s="1551"/>
      <c r="B163" s="1559">
        <v>6005</v>
      </c>
      <c r="C163" s="1523">
        <v>1.6</v>
      </c>
      <c r="D163" s="2588" t="s">
        <v>4503</v>
      </c>
      <c r="E163" s="2588"/>
      <c r="F163" s="2588"/>
      <c r="G163" s="2588"/>
      <c r="H163" s="1526">
        <v>11.64</v>
      </c>
      <c r="I163" s="1526">
        <v>0</v>
      </c>
      <c r="J163" s="1526" t="s">
        <v>158</v>
      </c>
      <c r="K163" s="1526">
        <v>2840</v>
      </c>
      <c r="L163" s="1550">
        <v>3185</v>
      </c>
      <c r="O163" s="2025"/>
      <c r="P163" s="1336"/>
      <c r="R163" s="1317"/>
      <c r="S163" s="1317"/>
      <c r="T163" s="1317"/>
      <c r="U163" s="2026"/>
      <c r="V163" s="2026"/>
    </row>
    <row r="164" spans="1:26" ht="18.75" customHeight="1">
      <c r="A164" s="1560"/>
      <c r="B164" s="1561">
        <v>6005</v>
      </c>
      <c r="C164" s="1367">
        <v>1.6</v>
      </c>
      <c r="D164" s="2589" t="s">
        <v>4505</v>
      </c>
      <c r="E164" s="2589"/>
      <c r="F164" s="2589"/>
      <c r="G164" s="2589"/>
      <c r="H164" s="1344">
        <v>15.52</v>
      </c>
      <c r="I164" s="1344" t="s">
        <v>4504</v>
      </c>
      <c r="J164" s="1344" t="s">
        <v>158</v>
      </c>
      <c r="K164" s="1344">
        <v>3790</v>
      </c>
      <c r="L164" s="1562">
        <v>4245</v>
      </c>
      <c r="O164" s="2025"/>
      <c r="P164" s="1336"/>
      <c r="R164" s="1317"/>
      <c r="S164" s="1317"/>
      <c r="T164" s="1317"/>
      <c r="U164" s="2026"/>
      <c r="V164" s="2026"/>
    </row>
    <row r="165" spans="1:26" ht="12" customHeight="1">
      <c r="A165" s="1558"/>
      <c r="B165" s="1410">
        <v>6005</v>
      </c>
      <c r="C165" s="1402">
        <v>1.6</v>
      </c>
      <c r="D165" s="2590" t="s">
        <v>4505</v>
      </c>
      <c r="E165" s="2590"/>
      <c r="F165" s="2590"/>
      <c r="G165" s="2590"/>
      <c r="H165" s="1277">
        <v>15.53</v>
      </c>
      <c r="I165" s="1277" t="s">
        <v>4504</v>
      </c>
      <c r="J165" s="1277" t="s">
        <v>158</v>
      </c>
      <c r="K165" s="1277">
        <v>3820</v>
      </c>
      <c r="L165" s="1556">
        <v>3955</v>
      </c>
      <c r="O165" s="2025"/>
      <c r="P165" s="1336"/>
      <c r="R165" s="1317"/>
      <c r="S165" s="1317"/>
      <c r="T165" s="1317"/>
      <c r="U165" s="2026"/>
      <c r="V165" s="2026"/>
    </row>
    <row r="166" spans="1:26">
      <c r="A166" s="1551"/>
      <c r="B166" s="1530">
        <v>6005</v>
      </c>
      <c r="C166" s="1513">
        <v>1.6</v>
      </c>
      <c r="D166" s="2569" t="s">
        <v>4505</v>
      </c>
      <c r="E166" s="2569"/>
      <c r="F166" s="2569"/>
      <c r="G166" s="2569"/>
      <c r="H166" s="1511">
        <v>15.53</v>
      </c>
      <c r="I166" s="1511" t="s">
        <v>4507</v>
      </c>
      <c r="J166" s="1511" t="s">
        <v>158</v>
      </c>
      <c r="K166" s="1511">
        <v>3920</v>
      </c>
      <c r="L166" s="1546">
        <v>4395</v>
      </c>
      <c r="O166" s="2025"/>
      <c r="P166" s="1336"/>
      <c r="R166" s="1317"/>
      <c r="S166" s="1317"/>
      <c r="T166" s="1317"/>
      <c r="U166" s="2026"/>
      <c r="V166" s="2026"/>
    </row>
    <row r="167" spans="1:26" ht="49.35" customHeight="1">
      <c r="A167" s="1558"/>
      <c r="B167" s="1410">
        <v>6005</v>
      </c>
      <c r="C167" s="1402">
        <v>1.6</v>
      </c>
      <c r="D167" s="2530" t="s">
        <v>4508</v>
      </c>
      <c r="E167" s="2530"/>
      <c r="F167" s="2530"/>
      <c r="G167" s="2530"/>
      <c r="H167" s="1277">
        <v>19.52</v>
      </c>
      <c r="I167" s="1277" t="s">
        <v>4504</v>
      </c>
      <c r="J167" s="1277" t="s">
        <v>158</v>
      </c>
      <c r="K167" s="1277">
        <v>4810</v>
      </c>
      <c r="L167" s="1556">
        <v>4975</v>
      </c>
      <c r="O167" s="2025"/>
      <c r="P167" s="1336"/>
      <c r="R167" s="1317"/>
      <c r="S167" s="1317"/>
      <c r="T167" s="1317"/>
      <c r="U167" s="2026"/>
      <c r="V167" s="2026"/>
    </row>
    <row r="168" spans="1:26">
      <c r="A168" s="1551"/>
      <c r="B168" s="1530">
        <v>6005</v>
      </c>
      <c r="C168" s="1540">
        <v>1.6</v>
      </c>
      <c r="D168" s="2582" t="s">
        <v>4508</v>
      </c>
      <c r="E168" s="2582"/>
      <c r="F168" s="2582"/>
      <c r="G168" s="2582"/>
      <c r="H168" s="1530">
        <v>19.52</v>
      </c>
      <c r="I168" s="1530" t="s">
        <v>4509</v>
      </c>
      <c r="J168" s="1530" t="s">
        <v>158</v>
      </c>
      <c r="K168" s="1530">
        <v>5010</v>
      </c>
      <c r="L168" s="1557">
        <v>5645</v>
      </c>
      <c r="O168" s="2025"/>
      <c r="P168" s="1336"/>
      <c r="R168" s="1317"/>
      <c r="S168" s="1317"/>
      <c r="T168" s="1317"/>
      <c r="U168" s="2026"/>
      <c r="V168" s="2026"/>
    </row>
    <row r="169" spans="1:26" ht="12" customHeight="1">
      <c r="A169" s="1536" t="s">
        <v>4510</v>
      </c>
      <c r="B169" s="1536">
        <v>6005</v>
      </c>
      <c r="C169" s="1534">
        <v>1</v>
      </c>
      <c r="D169" s="2574" t="s">
        <v>4511</v>
      </c>
      <c r="E169" s="2574"/>
      <c r="F169" s="2574"/>
      <c r="G169" s="2574"/>
      <c r="H169" s="1536">
        <v>1.99</v>
      </c>
      <c r="I169" s="1536"/>
      <c r="J169" s="1536" t="s">
        <v>158</v>
      </c>
      <c r="K169" s="1536">
        <v>700</v>
      </c>
      <c r="L169" s="1563">
        <v>785</v>
      </c>
      <c r="O169" s="2025"/>
      <c r="P169" s="1336"/>
      <c r="R169" s="1317"/>
      <c r="S169" s="1317"/>
      <c r="T169" s="1317"/>
      <c r="U169" s="2026"/>
      <c r="V169" s="2026"/>
    </row>
    <row r="170" spans="1:26" ht="36" customHeight="1">
      <c r="A170" s="2583" t="s">
        <v>4512</v>
      </c>
      <c r="B170" s="2583"/>
      <c r="C170" s="2583"/>
      <c r="D170" s="2583"/>
      <c r="E170" s="2583"/>
      <c r="F170" s="2583"/>
      <c r="G170" s="2583"/>
      <c r="H170" s="2583"/>
      <c r="I170" s="2583"/>
      <c r="J170" s="2583"/>
      <c r="K170" s="2583"/>
      <c r="L170" s="2583"/>
      <c r="O170" s="2025"/>
      <c r="P170" s="1491"/>
      <c r="R170" s="1317"/>
      <c r="S170" s="1317"/>
      <c r="T170" s="1317"/>
      <c r="U170" s="2026"/>
      <c r="V170" s="2026"/>
    </row>
    <row r="171" spans="1:26" ht="38.25" customHeight="1">
      <c r="A171" s="2583"/>
      <c r="B171" s="2583"/>
      <c r="C171" s="2583"/>
      <c r="D171" s="2583"/>
      <c r="E171" s="2583"/>
      <c r="F171" s="2583"/>
      <c r="G171" s="2583"/>
      <c r="H171" s="2583"/>
      <c r="I171" s="2583"/>
      <c r="J171" s="2583"/>
      <c r="K171" s="2583"/>
      <c r="L171" s="2583"/>
      <c r="O171" s="2025"/>
      <c r="P171" s="1491"/>
      <c r="R171" s="1317"/>
      <c r="S171" s="1317"/>
      <c r="T171" s="1317"/>
      <c r="U171" s="2026"/>
      <c r="V171" s="2026"/>
    </row>
    <row r="172" spans="1:26" ht="21.75" customHeight="1">
      <c r="A172" s="2584" t="s">
        <v>350</v>
      </c>
      <c r="B172" s="2584"/>
      <c r="C172" s="2584"/>
      <c r="D172" s="2584"/>
      <c r="E172" s="2584"/>
      <c r="F172" s="2584"/>
      <c r="G172" s="2584"/>
      <c r="H172" s="2584"/>
      <c r="I172" s="2584"/>
      <c r="J172" s="2584"/>
      <c r="K172" s="2584"/>
      <c r="L172" s="2584"/>
      <c r="O172" s="2025"/>
      <c r="P172" s="1491"/>
      <c r="R172" s="1317"/>
      <c r="S172" s="1317"/>
      <c r="T172" s="1317"/>
      <c r="U172" s="2026"/>
      <c r="V172" s="2026"/>
    </row>
    <row r="173" spans="1:26" ht="21.75" customHeight="1">
      <c r="A173" s="2470" t="s">
        <v>562</v>
      </c>
      <c r="B173" s="2385" t="s">
        <v>135</v>
      </c>
      <c r="C173" s="2585" t="s">
        <v>138</v>
      </c>
      <c r="D173" s="2585"/>
      <c r="E173" s="2585"/>
      <c r="F173" s="2585"/>
      <c r="G173" s="2585"/>
      <c r="H173" s="2585"/>
      <c r="I173" s="2585"/>
      <c r="J173" s="2387" t="s">
        <v>139</v>
      </c>
      <c r="K173" s="2470" t="s">
        <v>1649</v>
      </c>
      <c r="L173" s="2470" t="s">
        <v>141</v>
      </c>
      <c r="O173" s="2025"/>
      <c r="R173" s="1317"/>
      <c r="S173" s="1317"/>
      <c r="T173" s="1317"/>
      <c r="U173" s="2025"/>
      <c r="V173" s="2026"/>
      <c r="W173" s="1318"/>
      <c r="X173" s="1318"/>
      <c r="Y173" s="1318"/>
    </row>
    <row r="174" spans="1:26" ht="21.75" customHeight="1">
      <c r="A174" s="2470"/>
      <c r="B174" s="2385"/>
      <c r="C174" s="1329" t="s">
        <v>4476</v>
      </c>
      <c r="D174" s="2470" t="s">
        <v>593</v>
      </c>
      <c r="E174" s="2470"/>
      <c r="F174" s="2470"/>
      <c r="G174" s="2470"/>
      <c r="H174" s="2470"/>
      <c r="I174" s="1256" t="s">
        <v>146</v>
      </c>
      <c r="J174" s="2387"/>
      <c r="K174" s="2470"/>
      <c r="L174" s="2470"/>
      <c r="O174" s="2025"/>
      <c r="R174" s="1317"/>
      <c r="S174" s="1317"/>
      <c r="T174" s="1317"/>
      <c r="U174" s="2025"/>
      <c r="V174" s="2026"/>
      <c r="W174" s="1318"/>
      <c r="X174" s="1318"/>
      <c r="Y174" s="1318"/>
    </row>
    <row r="175" spans="1:26" ht="19.5" customHeight="1">
      <c r="A175" s="2576" t="s">
        <v>4513</v>
      </c>
      <c r="B175" s="1564"/>
      <c r="C175" s="1541" t="s">
        <v>4514</v>
      </c>
      <c r="D175" s="2577" t="s">
        <v>4515</v>
      </c>
      <c r="E175" s="2577"/>
      <c r="F175" s="2577"/>
      <c r="G175" s="2577"/>
      <c r="H175" s="2577"/>
      <c r="I175" s="1565">
        <v>0.05</v>
      </c>
      <c r="J175" s="1565" t="s">
        <v>158</v>
      </c>
      <c r="K175" s="1565">
        <v>85</v>
      </c>
      <c r="L175" s="1566">
        <v>95</v>
      </c>
      <c r="O175" s="2025"/>
      <c r="P175" s="1336"/>
      <c r="R175" s="1317"/>
      <c r="S175" s="1317"/>
      <c r="T175" s="1317"/>
      <c r="U175" s="2025"/>
      <c r="V175" s="2026"/>
      <c r="W175" s="1318"/>
      <c r="X175" s="1318"/>
      <c r="Y175" s="1318"/>
    </row>
    <row r="176" spans="1:26" ht="53.25" customHeight="1">
      <c r="A176" s="2576"/>
      <c r="B176" s="1423"/>
      <c r="C176" s="1190" t="s">
        <v>4516</v>
      </c>
      <c r="D176" s="2571" t="s">
        <v>4517</v>
      </c>
      <c r="E176" s="2571"/>
      <c r="F176" s="2571"/>
      <c r="G176" s="2571"/>
      <c r="H176" s="2571"/>
      <c r="I176" s="1422">
        <v>0.05</v>
      </c>
      <c r="J176" s="1635" t="s">
        <v>158</v>
      </c>
      <c r="K176" s="1422">
        <v>90</v>
      </c>
      <c r="L176" s="1567">
        <v>90</v>
      </c>
      <c r="O176" s="2025"/>
      <c r="P176" s="1336"/>
      <c r="R176" s="1317"/>
      <c r="S176" s="1317"/>
      <c r="T176" s="1317"/>
      <c r="U176" s="2025"/>
      <c r="V176" s="2026"/>
      <c r="W176" s="1318"/>
      <c r="X176" s="1318"/>
      <c r="Y176" s="1318"/>
      <c r="Z176" s="1318"/>
    </row>
    <row r="177" spans="1:26" ht="21" customHeight="1">
      <c r="A177" s="2576"/>
      <c r="B177" s="1568"/>
      <c r="C177" s="1559" t="s">
        <v>4467</v>
      </c>
      <c r="D177" s="2578" t="s">
        <v>4518</v>
      </c>
      <c r="E177" s="2578"/>
      <c r="F177" s="2578"/>
      <c r="G177" s="2578"/>
      <c r="H177" s="2578"/>
      <c r="I177" s="1513"/>
      <c r="J177" s="1513" t="s">
        <v>158</v>
      </c>
      <c r="K177" s="1513">
        <v>85</v>
      </c>
      <c r="L177" s="1569">
        <v>95</v>
      </c>
      <c r="O177" s="2025"/>
      <c r="P177" s="1336"/>
      <c r="R177" s="1317"/>
      <c r="S177" s="1317"/>
      <c r="T177" s="1317"/>
      <c r="U177" s="2025"/>
      <c r="V177" s="2026"/>
      <c r="W177" s="1318"/>
      <c r="X177" s="1318"/>
      <c r="Y177" s="1318"/>
      <c r="Z177" s="1318"/>
    </row>
    <row r="178" spans="1:26" ht="63.75" customHeight="1">
      <c r="A178" s="1457" t="s">
        <v>4519</v>
      </c>
      <c r="B178" s="1570"/>
      <c r="C178" s="1277">
        <v>6005</v>
      </c>
      <c r="D178" s="2579" t="s">
        <v>4520</v>
      </c>
      <c r="E178" s="2579"/>
      <c r="F178" s="2579"/>
      <c r="G178" s="2579"/>
      <c r="H178" s="2579"/>
      <c r="I178" s="1407">
        <v>5.5E-2</v>
      </c>
      <c r="J178" s="1407" t="s">
        <v>158</v>
      </c>
      <c r="K178" s="1407"/>
      <c r="L178" s="1571">
        <v>75</v>
      </c>
      <c r="O178" s="2025"/>
      <c r="P178" s="1336"/>
      <c r="R178" s="1317"/>
      <c r="S178" s="1317"/>
      <c r="T178" s="1317"/>
      <c r="U178" s="2025"/>
      <c r="V178" s="2026"/>
      <c r="W178" s="1318"/>
      <c r="X178" s="1318"/>
      <c r="Y178" s="1318"/>
      <c r="Z178" s="1318"/>
    </row>
    <row r="179" spans="1:26" ht="36.75" customHeight="1">
      <c r="A179" s="1572" t="s">
        <v>4521</v>
      </c>
      <c r="B179" s="1573"/>
      <c r="C179" s="1526">
        <v>6005</v>
      </c>
      <c r="D179" s="2578" t="s">
        <v>4522</v>
      </c>
      <c r="E179" s="2578"/>
      <c r="F179" s="2578"/>
      <c r="G179" s="2578"/>
      <c r="H179" s="2578"/>
      <c r="I179" s="1514">
        <v>0.08</v>
      </c>
      <c r="J179" s="1514" t="s">
        <v>158</v>
      </c>
      <c r="K179" s="1514">
        <v>145</v>
      </c>
      <c r="L179" s="1574">
        <v>165</v>
      </c>
      <c r="O179" s="2025"/>
      <c r="P179" s="1336"/>
      <c r="R179" s="1317"/>
      <c r="S179" s="1317"/>
      <c r="T179" s="1317"/>
      <c r="U179" s="2025"/>
      <c r="V179" s="2026"/>
      <c r="W179" s="1318"/>
      <c r="X179" s="1318"/>
      <c r="Y179" s="1318"/>
      <c r="Z179" s="1318"/>
    </row>
    <row r="180" spans="1:26" ht="45" customHeight="1">
      <c r="A180" s="1278" t="s">
        <v>4523</v>
      </c>
      <c r="B180" s="1444"/>
      <c r="C180" s="1183" t="s">
        <v>4524</v>
      </c>
      <c r="D180" s="2580" t="s">
        <v>4525</v>
      </c>
      <c r="E180" s="2580"/>
      <c r="F180" s="2580"/>
      <c r="G180" s="2580"/>
      <c r="H180" s="2580"/>
      <c r="I180" s="1516"/>
      <c r="J180" s="1407" t="s">
        <v>158</v>
      </c>
      <c r="K180" s="1516">
        <v>50</v>
      </c>
      <c r="L180" s="1575">
        <v>55</v>
      </c>
      <c r="O180" s="2025"/>
      <c r="P180" s="1336"/>
      <c r="R180" s="1317"/>
      <c r="S180" s="1317"/>
      <c r="T180" s="1317"/>
      <c r="U180" s="2025"/>
      <c r="V180" s="2026"/>
      <c r="W180" s="1318"/>
      <c r="X180" s="1318"/>
      <c r="Y180" s="1318"/>
      <c r="Z180" s="1318"/>
    </row>
    <row r="181" spans="1:26" ht="42.75" customHeight="1">
      <c r="A181" s="1420" t="s">
        <v>4526</v>
      </c>
      <c r="B181" s="1444"/>
      <c r="C181" s="1190" t="s">
        <v>628</v>
      </c>
      <c r="D181" s="2581" t="s">
        <v>4527</v>
      </c>
      <c r="E181" s="2581"/>
      <c r="F181" s="2581"/>
      <c r="G181" s="2581"/>
      <c r="H181" s="2581"/>
      <c r="I181" s="1516">
        <v>0.1</v>
      </c>
      <c r="J181" s="1407" t="s">
        <v>158</v>
      </c>
      <c r="K181" s="1516">
        <v>45</v>
      </c>
      <c r="L181" s="1575">
        <v>45</v>
      </c>
      <c r="O181" s="2025"/>
      <c r="P181" s="1336"/>
      <c r="R181" s="1317"/>
      <c r="S181" s="1317"/>
      <c r="T181" s="1317"/>
      <c r="U181" s="2025"/>
      <c r="V181" s="2026"/>
      <c r="W181" s="1318"/>
      <c r="X181" s="1318"/>
      <c r="Y181" s="1318"/>
      <c r="Z181" s="1318"/>
    </row>
    <row r="182" spans="1:26" ht="42.75" customHeight="1">
      <c r="A182" s="1420" t="s">
        <v>4528</v>
      </c>
      <c r="B182" s="2039"/>
      <c r="C182" s="2029" t="s">
        <v>4529</v>
      </c>
      <c r="D182" s="2371" t="s">
        <v>4530</v>
      </c>
      <c r="E182" s="2371"/>
      <c r="F182" s="2371"/>
      <c r="G182" s="2371"/>
      <c r="H182" s="2371"/>
      <c r="I182" s="1516"/>
      <c r="J182" s="1407" t="s">
        <v>158</v>
      </c>
      <c r="K182" s="1516">
        <v>30</v>
      </c>
      <c r="L182" s="1575">
        <v>35</v>
      </c>
      <c r="O182" s="2025"/>
      <c r="P182" s="1336"/>
      <c r="R182" s="1317"/>
      <c r="S182" s="1317"/>
      <c r="T182" s="1317"/>
      <c r="U182" s="2025"/>
      <c r="V182" s="2026"/>
      <c r="W182" s="1318"/>
      <c r="X182" s="1318"/>
      <c r="Y182" s="1318"/>
      <c r="Z182" s="1318"/>
    </row>
    <row r="183" spans="1:26" ht="30.75" customHeight="1">
      <c r="A183" s="1576" t="s">
        <v>4531</v>
      </c>
      <c r="B183" s="1573"/>
      <c r="C183" s="1511">
        <v>6005</v>
      </c>
      <c r="D183" s="2569" t="s">
        <v>4532</v>
      </c>
      <c r="E183" s="2569"/>
      <c r="F183" s="2569"/>
      <c r="G183" s="2569"/>
      <c r="H183" s="2569"/>
      <c r="I183" s="1514">
        <v>0.1</v>
      </c>
      <c r="J183" s="1514" t="s">
        <v>158</v>
      </c>
      <c r="K183" s="1514">
        <v>150</v>
      </c>
      <c r="L183" s="1574">
        <v>165</v>
      </c>
      <c r="O183" s="2025"/>
      <c r="P183" s="1336"/>
      <c r="R183" s="1317"/>
      <c r="S183" s="1317"/>
      <c r="T183" s="1317"/>
      <c r="U183" s="2025"/>
      <c r="V183" s="2026"/>
      <c r="W183" s="1318"/>
      <c r="X183" s="1318"/>
      <c r="Y183" s="1318"/>
      <c r="Z183" s="1318"/>
    </row>
    <row r="184" spans="1:26" ht="55.5" customHeight="1">
      <c r="A184" s="1576" t="s">
        <v>4533</v>
      </c>
      <c r="B184" s="2038"/>
      <c r="C184" s="1577" t="s">
        <v>4534</v>
      </c>
      <c r="D184" s="2569" t="s">
        <v>4535</v>
      </c>
      <c r="E184" s="2569"/>
      <c r="F184" s="2569"/>
      <c r="G184" s="2569"/>
      <c r="H184" s="2569"/>
      <c r="I184" s="1578">
        <v>0.1</v>
      </c>
      <c r="J184" s="1578" t="s">
        <v>158</v>
      </c>
      <c r="K184" s="1579">
        <v>150</v>
      </c>
      <c r="L184" s="1580">
        <v>165</v>
      </c>
      <c r="O184" s="2025"/>
      <c r="P184" s="1336"/>
      <c r="R184" s="1317"/>
      <c r="S184" s="1317"/>
      <c r="T184" s="1317"/>
      <c r="U184" s="2026"/>
      <c r="V184" s="2026"/>
      <c r="Z184" s="1318"/>
    </row>
    <row r="185" spans="1:26" ht="30.75" customHeight="1">
      <c r="A185" s="1183" t="s">
        <v>4536</v>
      </c>
      <c r="B185" s="1423"/>
      <c r="C185" s="1183" t="s">
        <v>628</v>
      </c>
      <c r="D185" s="2371" t="s">
        <v>4537</v>
      </c>
      <c r="E185" s="2371"/>
      <c r="F185" s="2371"/>
      <c r="G185" s="2371"/>
      <c r="H185" s="2371"/>
      <c r="I185" s="1422">
        <v>0.1</v>
      </c>
      <c r="J185" s="1402" t="s">
        <v>158</v>
      </c>
      <c r="K185" s="1581">
        <v>90</v>
      </c>
      <c r="L185" s="1582">
        <v>90</v>
      </c>
      <c r="O185" s="2025"/>
      <c r="P185" s="1336"/>
      <c r="R185" s="1317"/>
      <c r="S185" s="1317"/>
      <c r="T185" s="1317"/>
      <c r="U185" s="2026"/>
      <c r="V185" s="2026"/>
      <c r="Z185" s="1318"/>
    </row>
    <row r="186" spans="1:26" ht="30.75" customHeight="1">
      <c r="A186" s="1536" t="s">
        <v>4510</v>
      </c>
      <c r="B186" s="1536">
        <v>6005</v>
      </c>
      <c r="C186" s="1534">
        <v>1</v>
      </c>
      <c r="D186" s="2574" t="s">
        <v>4511</v>
      </c>
      <c r="E186" s="2574"/>
      <c r="F186" s="2574"/>
      <c r="G186" s="2574"/>
      <c r="H186" s="1536">
        <v>1.99</v>
      </c>
      <c r="I186" s="1536"/>
      <c r="J186" s="1536" t="s">
        <v>158</v>
      </c>
      <c r="K186" s="1536">
        <v>700</v>
      </c>
      <c r="L186" s="1563">
        <v>785</v>
      </c>
      <c r="O186" s="2025"/>
      <c r="P186" s="1491"/>
      <c r="R186" s="1317"/>
      <c r="S186" s="1317"/>
      <c r="T186" s="1317"/>
      <c r="U186" s="2026"/>
      <c r="V186" s="2026"/>
      <c r="Z186" s="1318"/>
    </row>
    <row r="187" spans="1:26" ht="36" customHeight="1">
      <c r="A187" s="2575" t="s">
        <v>4512</v>
      </c>
      <c r="B187" s="2575"/>
      <c r="C187" s="2575"/>
      <c r="D187" s="2575"/>
      <c r="E187" s="2575"/>
      <c r="F187" s="2575"/>
      <c r="G187" s="2575"/>
      <c r="H187" s="2575"/>
      <c r="I187" s="2575"/>
      <c r="J187" s="2575"/>
      <c r="K187" s="2575"/>
      <c r="L187" s="2575"/>
      <c r="O187" s="2025"/>
      <c r="P187" s="1491"/>
      <c r="R187" s="1317"/>
      <c r="S187" s="1317"/>
      <c r="T187" s="1317"/>
      <c r="U187" s="2026"/>
      <c r="V187" s="2026"/>
    </row>
    <row r="188" spans="1:26" ht="51.75" customHeight="1">
      <c r="A188" s="2575"/>
      <c r="B188" s="2575"/>
      <c r="C188" s="2575"/>
      <c r="D188" s="2575"/>
      <c r="E188" s="2575"/>
      <c r="F188" s="2575"/>
      <c r="G188" s="2575"/>
      <c r="H188" s="2575"/>
      <c r="I188" s="2575"/>
      <c r="J188" s="2575"/>
      <c r="K188" s="2575"/>
      <c r="L188" s="2575"/>
      <c r="O188" s="2025"/>
      <c r="P188" s="1491"/>
      <c r="R188" s="1317"/>
      <c r="S188" s="1317"/>
      <c r="T188" s="1317"/>
      <c r="U188" s="2026"/>
      <c r="V188" s="2026"/>
    </row>
    <row r="189" spans="1:26" ht="30.75" customHeight="1">
      <c r="A189" s="2573" t="s">
        <v>562</v>
      </c>
      <c r="B189" s="2386" t="s">
        <v>135</v>
      </c>
      <c r="C189" s="2385" t="s">
        <v>138</v>
      </c>
      <c r="D189" s="2385"/>
      <c r="E189" s="2385"/>
      <c r="F189" s="2385"/>
      <c r="G189" s="2385"/>
      <c r="H189" s="2385"/>
      <c r="I189" s="2385"/>
      <c r="J189" s="2573" t="s">
        <v>139</v>
      </c>
      <c r="K189" s="2470" t="s">
        <v>1649</v>
      </c>
      <c r="L189" s="2470" t="s">
        <v>141</v>
      </c>
      <c r="O189" s="2025"/>
      <c r="P189" s="1491"/>
      <c r="R189" s="1317"/>
      <c r="S189" s="1317"/>
      <c r="T189" s="1317"/>
      <c r="U189" s="2026"/>
      <c r="V189" s="2026"/>
    </row>
    <row r="190" spans="1:26" ht="36" customHeight="1">
      <c r="A190" s="2573"/>
      <c r="B190" s="2386"/>
      <c r="C190" s="1329" t="s">
        <v>2654</v>
      </c>
      <c r="D190" s="2470" t="s">
        <v>593</v>
      </c>
      <c r="E190" s="2470"/>
      <c r="F190" s="2470"/>
      <c r="G190" s="2470"/>
      <c r="H190" s="2470"/>
      <c r="I190" s="1329" t="s">
        <v>146</v>
      </c>
      <c r="J190" s="2573"/>
      <c r="K190" s="2470"/>
      <c r="L190" s="2470"/>
      <c r="O190" s="2025"/>
      <c r="P190" s="1491"/>
      <c r="R190" s="1317"/>
      <c r="S190" s="1317"/>
      <c r="T190" s="1317"/>
      <c r="U190" s="2026"/>
      <c r="V190" s="2026"/>
    </row>
    <row r="191" spans="1:26" ht="30.75" customHeight="1">
      <c r="A191" s="1583" t="s">
        <v>4538</v>
      </c>
      <c r="B191" s="1584"/>
      <c r="C191" s="1541" t="s">
        <v>4539</v>
      </c>
      <c r="D191" s="2572"/>
      <c r="E191" s="2572"/>
      <c r="F191" s="2572"/>
      <c r="G191" s="2572"/>
      <c r="H191" s="2572"/>
      <c r="I191" s="1541">
        <v>1.25</v>
      </c>
      <c r="J191" s="1541" t="s">
        <v>158</v>
      </c>
      <c r="K191" s="1541">
        <v>1115</v>
      </c>
      <c r="L191" s="1566">
        <v>1255</v>
      </c>
      <c r="O191" s="2025"/>
      <c r="P191" s="1336"/>
      <c r="R191" s="1317"/>
      <c r="S191" s="1317"/>
      <c r="T191" s="1317"/>
      <c r="U191" s="2026"/>
      <c r="V191" s="2026"/>
    </row>
    <row r="192" spans="1:26" ht="30.75" customHeight="1">
      <c r="A192" s="1457" t="s">
        <v>4540</v>
      </c>
      <c r="B192" s="1570"/>
      <c r="C192" s="1277" t="s">
        <v>4539</v>
      </c>
      <c r="D192" s="2472"/>
      <c r="E192" s="2472"/>
      <c r="F192" s="2472"/>
      <c r="G192" s="2472"/>
      <c r="H192" s="2472"/>
      <c r="I192" s="1277">
        <v>1.97</v>
      </c>
      <c r="J192" s="1277" t="s">
        <v>158</v>
      </c>
      <c r="K192" s="1277">
        <v>880</v>
      </c>
      <c r="L192" s="1585">
        <v>910</v>
      </c>
      <c r="O192" s="2025"/>
      <c r="P192" s="1336"/>
      <c r="R192" s="1317"/>
      <c r="S192" s="1317"/>
      <c r="T192" s="1317"/>
      <c r="U192" s="2026"/>
      <c r="V192" s="2026"/>
    </row>
    <row r="193" spans="1:22" ht="45.75" customHeight="1">
      <c r="A193" s="1278" t="s">
        <v>4541</v>
      </c>
      <c r="B193" s="1444"/>
      <c r="C193" s="1183" t="s">
        <v>4539</v>
      </c>
      <c r="D193" s="2371"/>
      <c r="E193" s="2371"/>
      <c r="F193" s="2371"/>
      <c r="G193" s="2371"/>
      <c r="H193" s="2371"/>
      <c r="I193" s="1422">
        <v>1.08</v>
      </c>
      <c r="J193" s="1402" t="s">
        <v>158</v>
      </c>
      <c r="K193" s="1183">
        <v>520</v>
      </c>
      <c r="L193" s="1567">
        <v>535</v>
      </c>
      <c r="O193" s="2025"/>
      <c r="P193" s="1336"/>
      <c r="R193" s="1317"/>
      <c r="S193" s="1317"/>
      <c r="T193" s="1317"/>
      <c r="U193" s="2026"/>
      <c r="V193" s="2026"/>
    </row>
    <row r="194" spans="1:22" ht="48" customHeight="1">
      <c r="A194" s="1572" t="s">
        <v>4542</v>
      </c>
      <c r="B194" s="1573"/>
      <c r="C194" s="1526" t="s">
        <v>628</v>
      </c>
      <c r="D194" s="2569"/>
      <c r="E194" s="2569"/>
      <c r="F194" s="2569"/>
      <c r="G194" s="2569"/>
      <c r="H194" s="2569"/>
      <c r="I194" s="1526">
        <v>4</v>
      </c>
      <c r="J194" s="1526" t="s">
        <v>158</v>
      </c>
      <c r="K194" s="1526">
        <v>4670</v>
      </c>
      <c r="L194" s="1586">
        <v>5265</v>
      </c>
      <c r="O194" s="2025"/>
      <c r="P194" s="1336"/>
      <c r="R194" s="1317"/>
      <c r="S194" s="1317"/>
      <c r="T194" s="1317"/>
      <c r="U194" s="2026"/>
      <c r="V194" s="2026"/>
    </row>
    <row r="195" spans="1:22" ht="49.5" customHeight="1">
      <c r="A195" s="1278" t="s">
        <v>4544</v>
      </c>
      <c r="B195" s="1444"/>
      <c r="C195" s="1183"/>
      <c r="D195" s="2371" t="s">
        <v>4545</v>
      </c>
      <c r="E195" s="2371"/>
      <c r="F195" s="2371"/>
      <c r="G195" s="2371"/>
      <c r="H195" s="2371"/>
      <c r="I195" s="1422">
        <v>2E-3</v>
      </c>
      <c r="J195" s="1402" t="s">
        <v>158</v>
      </c>
      <c r="K195" s="1422">
        <v>20</v>
      </c>
      <c r="L195" s="1567">
        <v>25</v>
      </c>
      <c r="O195" s="2025"/>
      <c r="P195" s="1336"/>
      <c r="R195" s="1317"/>
      <c r="S195" s="1317"/>
      <c r="T195" s="1317"/>
      <c r="U195" s="2026"/>
      <c r="V195" s="2026"/>
    </row>
    <row r="196" spans="1:22" ht="48" customHeight="1">
      <c r="A196" s="1572" t="s">
        <v>4546</v>
      </c>
      <c r="B196" s="1573"/>
      <c r="C196" s="1526" t="s">
        <v>4539</v>
      </c>
      <c r="D196" s="2569" t="s">
        <v>4543</v>
      </c>
      <c r="E196" s="2569"/>
      <c r="F196" s="2569"/>
      <c r="G196" s="2569"/>
      <c r="H196" s="2569"/>
      <c r="I196" s="1523">
        <v>0.72</v>
      </c>
      <c r="J196" s="1523" t="s">
        <v>158</v>
      </c>
      <c r="K196" s="1523">
        <v>800</v>
      </c>
      <c r="L196" s="1586">
        <v>900</v>
      </c>
      <c r="O196" s="2025"/>
      <c r="P196" s="1336"/>
      <c r="R196" s="1317"/>
      <c r="S196" s="1317"/>
      <c r="T196" s="1317"/>
      <c r="U196" s="2026"/>
      <c r="V196" s="2026"/>
    </row>
    <row r="197" spans="1:22" ht="49.5" customHeight="1">
      <c r="A197" s="2366" t="s">
        <v>4547</v>
      </c>
      <c r="B197" s="2366"/>
      <c r="C197" s="2366"/>
      <c r="D197" s="2366"/>
      <c r="E197" s="2366"/>
      <c r="F197" s="2366"/>
      <c r="G197" s="2366"/>
      <c r="H197" s="2366"/>
      <c r="I197" s="2366"/>
      <c r="J197" s="2366"/>
      <c r="K197" s="2366"/>
      <c r="L197" s="2366"/>
      <c r="O197" s="2025"/>
      <c r="P197" s="1491"/>
      <c r="R197" s="1317"/>
      <c r="S197" s="1317"/>
      <c r="T197" s="1317"/>
      <c r="U197" s="2026"/>
      <c r="V197" s="2026"/>
    </row>
    <row r="198" spans="1:22" ht="46.5" customHeight="1">
      <c r="A198" s="2366"/>
      <c r="B198" s="2366"/>
      <c r="C198" s="2366"/>
      <c r="D198" s="2366"/>
      <c r="E198" s="2366"/>
      <c r="F198" s="2366"/>
      <c r="G198" s="2366"/>
      <c r="H198" s="2366"/>
      <c r="I198" s="2366"/>
      <c r="J198" s="2366"/>
      <c r="K198" s="2366"/>
      <c r="L198" s="2366"/>
      <c r="O198" s="2025"/>
      <c r="P198" s="1491"/>
      <c r="R198" s="1317"/>
      <c r="S198" s="1317"/>
      <c r="T198" s="1317"/>
      <c r="U198" s="2026"/>
      <c r="V198" s="2026"/>
    </row>
    <row r="199" spans="1:22" ht="31.5" customHeight="1">
      <c r="A199" s="2470" t="s">
        <v>562</v>
      </c>
      <c r="B199" s="2386" t="s">
        <v>138</v>
      </c>
      <c r="C199" s="2386"/>
      <c r="D199" s="2386"/>
      <c r="E199" s="2386"/>
      <c r="F199" s="2386"/>
      <c r="G199" s="2386"/>
      <c r="H199" s="2386"/>
      <c r="I199" s="2386"/>
      <c r="J199" s="2573" t="s">
        <v>139</v>
      </c>
      <c r="K199" s="2470" t="s">
        <v>1649</v>
      </c>
      <c r="L199" s="2470" t="s">
        <v>141</v>
      </c>
      <c r="O199" s="2025"/>
      <c r="P199" s="1336"/>
      <c r="R199" s="1317"/>
      <c r="S199" s="1317"/>
      <c r="T199" s="1317"/>
      <c r="U199" s="2026"/>
      <c r="V199" s="2026"/>
    </row>
    <row r="200" spans="1:22" ht="39.75" customHeight="1">
      <c r="A200" s="2470"/>
      <c r="B200" s="1329" t="s">
        <v>135</v>
      </c>
      <c r="C200" s="1329" t="s">
        <v>1609</v>
      </c>
      <c r="D200" s="1329" t="s">
        <v>4548</v>
      </c>
      <c r="E200" s="1329" t="s">
        <v>4549</v>
      </c>
      <c r="F200" s="2470" t="s">
        <v>568</v>
      </c>
      <c r="G200" s="2470"/>
      <c r="H200" s="1329" t="s">
        <v>146</v>
      </c>
      <c r="I200" s="1329" t="s">
        <v>4477</v>
      </c>
      <c r="J200" s="2573"/>
      <c r="K200" s="2470"/>
      <c r="L200" s="2470"/>
      <c r="O200" s="2025"/>
      <c r="P200" s="1336"/>
      <c r="R200" s="1317"/>
      <c r="S200" s="1317"/>
      <c r="T200" s="1317"/>
      <c r="U200" s="2026"/>
      <c r="V200" s="2026"/>
    </row>
    <row r="201" spans="1:22" ht="36" customHeight="1">
      <c r="A201" s="2443" t="s">
        <v>4550</v>
      </c>
      <c r="B201" s="2444"/>
      <c r="C201" s="1277" t="s">
        <v>4551</v>
      </c>
      <c r="D201" s="1277" t="s">
        <v>4552</v>
      </c>
      <c r="E201" s="1277"/>
      <c r="F201" s="2527" t="s">
        <v>4553</v>
      </c>
      <c r="G201" s="2527"/>
      <c r="H201" s="1277"/>
      <c r="I201" s="1402">
        <v>5</v>
      </c>
      <c r="J201" s="1402" t="s">
        <v>158</v>
      </c>
      <c r="K201" s="1402">
        <v>580</v>
      </c>
      <c r="L201" s="1585">
        <v>595</v>
      </c>
      <c r="O201" s="2025"/>
      <c r="P201" s="1336"/>
      <c r="R201" s="1317"/>
      <c r="S201" s="1317"/>
      <c r="T201" s="1317"/>
      <c r="U201" s="2026"/>
      <c r="V201" s="2026"/>
    </row>
    <row r="202" spans="1:22" ht="39.75" customHeight="1">
      <c r="A202" s="2443"/>
      <c r="B202" s="2444"/>
      <c r="C202" s="1277" t="s">
        <v>4551</v>
      </c>
      <c r="D202" s="1277" t="s">
        <v>4554</v>
      </c>
      <c r="E202" s="1277"/>
      <c r="F202" s="2472" t="s">
        <v>4553</v>
      </c>
      <c r="G202" s="2472"/>
      <c r="H202" s="1277"/>
      <c r="I202" s="1402">
        <v>5</v>
      </c>
      <c r="J202" s="1402" t="s">
        <v>158</v>
      </c>
      <c r="K202" s="1402">
        <v>580</v>
      </c>
      <c r="L202" s="1585">
        <v>595</v>
      </c>
      <c r="O202" s="2025"/>
      <c r="P202" s="1336"/>
      <c r="R202" s="1317"/>
      <c r="S202" s="1317"/>
      <c r="T202" s="1317"/>
      <c r="U202" s="2026"/>
      <c r="V202" s="2026"/>
    </row>
    <row r="203" spans="1:22" ht="64.5" customHeight="1">
      <c r="A203" s="1457" t="s">
        <v>4555</v>
      </c>
      <c r="B203" s="1402"/>
      <c r="C203" s="1277" t="s">
        <v>4551</v>
      </c>
      <c r="D203" s="1277" t="s">
        <v>1793</v>
      </c>
      <c r="E203" s="1277"/>
      <c r="F203" s="2472" t="s">
        <v>4556</v>
      </c>
      <c r="G203" s="2472"/>
      <c r="H203" s="1277"/>
      <c r="I203" s="1402">
        <v>5</v>
      </c>
      <c r="J203" s="1402" t="s">
        <v>158</v>
      </c>
      <c r="K203" s="1402">
        <v>1375</v>
      </c>
      <c r="L203" s="1585">
        <v>1425</v>
      </c>
      <c r="O203" s="2025"/>
      <c r="P203" s="1336"/>
      <c r="R203" s="1317"/>
      <c r="S203" s="1317"/>
      <c r="T203" s="1317"/>
      <c r="U203" s="2026"/>
      <c r="V203" s="2026"/>
    </row>
    <row r="204" spans="1:22" ht="44.25" customHeight="1">
      <c r="A204" s="2443" t="s">
        <v>4557</v>
      </c>
      <c r="B204" s="2444"/>
      <c r="C204" s="1277" t="s">
        <v>4551</v>
      </c>
      <c r="D204" s="1277" t="s">
        <v>4552</v>
      </c>
      <c r="E204" s="1277"/>
      <c r="F204" s="2472" t="s">
        <v>4558</v>
      </c>
      <c r="G204" s="2472"/>
      <c r="H204" s="1277"/>
      <c r="I204" s="1402">
        <v>5</v>
      </c>
      <c r="J204" s="1402" t="s">
        <v>158</v>
      </c>
      <c r="K204" s="1402">
        <v>580</v>
      </c>
      <c r="L204" s="1585">
        <v>595</v>
      </c>
      <c r="O204" s="2025"/>
      <c r="P204" s="1336"/>
      <c r="R204" s="1317"/>
      <c r="S204" s="1317"/>
      <c r="T204" s="1317"/>
      <c r="U204" s="2026"/>
      <c r="V204" s="2026"/>
    </row>
    <row r="205" spans="1:22" ht="51" customHeight="1">
      <c r="A205" s="2443"/>
      <c r="B205" s="2444"/>
      <c r="C205" s="1277" t="s">
        <v>4551</v>
      </c>
      <c r="D205" s="1277" t="s">
        <v>4554</v>
      </c>
      <c r="E205" s="1277"/>
      <c r="F205" s="2472" t="s">
        <v>4558</v>
      </c>
      <c r="G205" s="2472"/>
      <c r="H205" s="1277"/>
      <c r="I205" s="1402">
        <v>5</v>
      </c>
      <c r="J205" s="1402" t="s">
        <v>158</v>
      </c>
      <c r="K205" s="1402">
        <v>580</v>
      </c>
      <c r="L205" s="1585">
        <v>595</v>
      </c>
      <c r="O205" s="2025"/>
      <c r="P205" s="1336"/>
      <c r="R205" s="1317"/>
      <c r="S205" s="1317"/>
      <c r="T205" s="1317"/>
      <c r="U205" s="2026"/>
      <c r="V205" s="2026"/>
    </row>
    <row r="206" spans="1:22" ht="48.75" customHeight="1">
      <c r="A206" s="2443"/>
      <c r="B206" s="2444"/>
      <c r="C206" s="1277" t="s">
        <v>4551</v>
      </c>
      <c r="D206" s="1277" t="s">
        <v>1793</v>
      </c>
      <c r="E206" s="1277"/>
      <c r="F206" s="2472" t="s">
        <v>4558</v>
      </c>
      <c r="G206" s="2472"/>
      <c r="H206" s="1277"/>
      <c r="I206" s="1402">
        <v>5</v>
      </c>
      <c r="J206" s="1402" t="s">
        <v>158</v>
      </c>
      <c r="K206" s="1402">
        <v>580</v>
      </c>
      <c r="L206" s="1585">
        <v>595</v>
      </c>
      <c r="O206" s="2025"/>
      <c r="P206" s="1336"/>
      <c r="R206" s="1317"/>
      <c r="S206" s="1317"/>
      <c r="T206" s="1317"/>
      <c r="U206" s="2026"/>
      <c r="V206" s="2026"/>
    </row>
    <row r="207" spans="1:22" ht="54" customHeight="1">
      <c r="A207" s="2443" t="s">
        <v>4559</v>
      </c>
      <c r="B207" s="2444"/>
      <c r="C207" s="1277" t="s">
        <v>4551</v>
      </c>
      <c r="D207" s="1277" t="s">
        <v>4552</v>
      </c>
      <c r="E207" s="1277">
        <v>1.2</v>
      </c>
      <c r="F207" s="2472" t="s">
        <v>4560</v>
      </c>
      <c r="G207" s="2472"/>
      <c r="H207" s="1277"/>
      <c r="I207" s="1402">
        <v>4</v>
      </c>
      <c r="J207" s="1402" t="s">
        <v>158</v>
      </c>
      <c r="K207" s="1402">
        <v>1275</v>
      </c>
      <c r="L207" s="1585">
        <v>1315</v>
      </c>
      <c r="O207" s="2025"/>
      <c r="P207" s="1336"/>
      <c r="R207" s="1317"/>
      <c r="S207" s="1317"/>
      <c r="T207" s="1317"/>
      <c r="U207" s="2026"/>
      <c r="V207" s="2026"/>
    </row>
    <row r="208" spans="1:22" ht="45" customHeight="1">
      <c r="A208" s="2443"/>
      <c r="B208" s="2444"/>
      <c r="C208" s="1277" t="s">
        <v>4551</v>
      </c>
      <c r="D208" s="1277" t="s">
        <v>4552</v>
      </c>
      <c r="E208" s="1277">
        <v>1.2</v>
      </c>
      <c r="F208" s="2472" t="s">
        <v>4561</v>
      </c>
      <c r="G208" s="2472"/>
      <c r="H208" s="1277"/>
      <c r="I208" s="1402">
        <v>4</v>
      </c>
      <c r="J208" s="1402" t="s">
        <v>158</v>
      </c>
      <c r="K208" s="1402">
        <v>1365</v>
      </c>
      <c r="L208" s="1585">
        <v>1415</v>
      </c>
      <c r="O208" s="2025"/>
      <c r="P208" s="1336"/>
      <c r="R208" s="1317"/>
      <c r="S208" s="1317"/>
      <c r="T208" s="1317"/>
      <c r="U208" s="2026"/>
      <c r="V208" s="2026"/>
    </row>
    <row r="209" spans="1:22" ht="45" customHeight="1">
      <c r="A209" s="2443"/>
      <c r="B209" s="2444"/>
      <c r="C209" s="1277" t="s">
        <v>4551</v>
      </c>
      <c r="D209" s="1277" t="s">
        <v>4552</v>
      </c>
      <c r="E209" s="1277">
        <v>1.2</v>
      </c>
      <c r="F209" s="2472" t="s">
        <v>4562</v>
      </c>
      <c r="G209" s="2472"/>
      <c r="H209" s="1277"/>
      <c r="I209" s="1402">
        <v>4</v>
      </c>
      <c r="J209" s="1402" t="s">
        <v>158</v>
      </c>
      <c r="K209" s="1402">
        <v>1505</v>
      </c>
      <c r="L209" s="1585">
        <v>1555</v>
      </c>
      <c r="O209" s="2025"/>
      <c r="P209" s="1336"/>
      <c r="R209" s="1317"/>
      <c r="S209" s="1317"/>
      <c r="T209" s="1317"/>
      <c r="U209" s="2026"/>
      <c r="V209" s="2026"/>
    </row>
    <row r="210" spans="1:22" ht="45" customHeight="1">
      <c r="A210" s="2443" t="s">
        <v>4559</v>
      </c>
      <c r="B210" s="2444"/>
      <c r="C210" s="1277" t="s">
        <v>4551</v>
      </c>
      <c r="D210" s="1277" t="s">
        <v>4552</v>
      </c>
      <c r="E210" s="1277">
        <v>1.4</v>
      </c>
      <c r="F210" s="2472" t="s">
        <v>4560</v>
      </c>
      <c r="G210" s="2472"/>
      <c r="H210" s="1277"/>
      <c r="I210" s="1402">
        <v>4</v>
      </c>
      <c r="J210" s="1402" t="s">
        <v>158</v>
      </c>
      <c r="K210" s="1402">
        <v>1530</v>
      </c>
      <c r="L210" s="1585">
        <v>1585</v>
      </c>
      <c r="O210" s="2025"/>
      <c r="P210" s="1336"/>
      <c r="R210" s="1317"/>
      <c r="S210" s="1317"/>
      <c r="T210" s="1317"/>
      <c r="U210" s="2026"/>
      <c r="V210" s="2026"/>
    </row>
    <row r="211" spans="1:22" ht="47.25" customHeight="1">
      <c r="A211" s="2443"/>
      <c r="B211" s="2444"/>
      <c r="C211" s="2037" t="s">
        <v>4551</v>
      </c>
      <c r="D211" s="2037" t="s">
        <v>4552</v>
      </c>
      <c r="E211" s="2037">
        <v>1.4</v>
      </c>
      <c r="F211" s="2571" t="s">
        <v>4561</v>
      </c>
      <c r="G211" s="2571"/>
      <c r="H211" s="2037"/>
      <c r="I211" s="1393">
        <v>4</v>
      </c>
      <c r="J211" s="1393" t="s">
        <v>158</v>
      </c>
      <c r="K211" s="1393">
        <v>1655</v>
      </c>
      <c r="L211" s="2045">
        <v>1715</v>
      </c>
      <c r="O211" s="2025"/>
      <c r="P211" s="1336"/>
      <c r="R211" s="1317"/>
      <c r="S211" s="1317"/>
      <c r="T211" s="1317"/>
      <c r="U211" s="2026"/>
      <c r="V211" s="2026"/>
    </row>
    <row r="212" spans="1:22" ht="48.75" customHeight="1">
      <c r="A212" s="2443"/>
      <c r="B212" s="2444"/>
      <c r="C212" s="1371" t="s">
        <v>4551</v>
      </c>
      <c r="D212" s="1371" t="s">
        <v>4552</v>
      </c>
      <c r="E212" s="1371">
        <v>1.4</v>
      </c>
      <c r="F212" s="2497" t="s">
        <v>4562</v>
      </c>
      <c r="G212" s="2497"/>
      <c r="H212" s="1371"/>
      <c r="I212" s="1392">
        <v>4</v>
      </c>
      <c r="J212" s="1392" t="s">
        <v>158</v>
      </c>
      <c r="K212" s="1392">
        <v>1850</v>
      </c>
      <c r="L212" s="2045">
        <v>1910</v>
      </c>
      <c r="O212" s="2025"/>
      <c r="P212" s="1336"/>
      <c r="R212" s="1317"/>
      <c r="S212" s="1317"/>
      <c r="T212" s="1317"/>
      <c r="U212" s="2026"/>
      <c r="V212" s="2026"/>
    </row>
    <row r="213" spans="1:22" ht="39.75" customHeight="1">
      <c r="A213" s="1572" t="s">
        <v>4563</v>
      </c>
      <c r="B213" s="1523"/>
      <c r="C213" s="1526" t="s">
        <v>4539</v>
      </c>
      <c r="D213" s="1526"/>
      <c r="E213" s="1526"/>
      <c r="F213" s="1526"/>
      <c r="G213" s="1526"/>
      <c r="H213" s="1526"/>
      <c r="I213" s="1523"/>
      <c r="J213" s="1523" t="s">
        <v>158</v>
      </c>
      <c r="K213" s="1523">
        <v>435</v>
      </c>
      <c r="L213" s="1586">
        <v>490</v>
      </c>
      <c r="O213" s="2025"/>
      <c r="P213" s="1336"/>
      <c r="R213" s="1317"/>
      <c r="S213" s="1317"/>
      <c r="T213" s="1317"/>
      <c r="U213" s="2026"/>
      <c r="V213" s="2026"/>
    </row>
    <row r="214" spans="1:22" ht="26.25" customHeight="1">
      <c r="A214" s="1572" t="s">
        <v>4564</v>
      </c>
      <c r="B214" s="1523"/>
      <c r="C214" s="1526" t="s">
        <v>628</v>
      </c>
      <c r="D214" s="1526"/>
      <c r="E214" s="1526"/>
      <c r="F214" s="1526"/>
      <c r="G214" s="1526"/>
      <c r="H214" s="1526"/>
      <c r="I214" s="1523">
        <v>0.11</v>
      </c>
      <c r="J214" s="1523" t="s">
        <v>158</v>
      </c>
      <c r="K214" s="1523">
        <v>85</v>
      </c>
      <c r="L214" s="1586">
        <v>95</v>
      </c>
      <c r="O214" s="2025"/>
      <c r="P214" s="1336"/>
      <c r="R214" s="1317"/>
      <c r="S214" s="1317"/>
      <c r="T214" s="1317"/>
      <c r="U214" s="2026"/>
      <c r="V214" s="2026"/>
    </row>
    <row r="215" spans="1:22" ht="42" customHeight="1">
      <c r="A215" s="1572" t="s">
        <v>4565</v>
      </c>
      <c r="B215" s="1523"/>
      <c r="C215" s="1526" t="s">
        <v>628</v>
      </c>
      <c r="D215" s="2569" t="s">
        <v>4566</v>
      </c>
      <c r="E215" s="2569"/>
      <c r="F215" s="2569"/>
      <c r="G215" s="2569"/>
      <c r="H215" s="2569"/>
      <c r="I215" s="1523">
        <v>10</v>
      </c>
      <c r="J215" s="1523" t="s">
        <v>158</v>
      </c>
      <c r="K215" s="1523">
        <v>6465</v>
      </c>
      <c r="L215" s="1586">
        <v>7290</v>
      </c>
      <c r="O215" s="2025"/>
      <c r="P215" s="1336"/>
      <c r="R215" s="1317"/>
      <c r="S215" s="1317"/>
      <c r="T215" s="1317"/>
      <c r="U215" s="2026"/>
      <c r="V215" s="2026"/>
    </row>
    <row r="216" spans="1:22" ht="26.25" customHeight="1">
      <c r="A216" s="1572" t="s">
        <v>4567</v>
      </c>
      <c r="B216" s="1523"/>
      <c r="C216" s="1526" t="s">
        <v>628</v>
      </c>
      <c r="D216" s="2569" t="s">
        <v>4568</v>
      </c>
      <c r="E216" s="2569"/>
      <c r="F216" s="2569"/>
      <c r="G216" s="2569"/>
      <c r="H216" s="2569"/>
      <c r="I216" s="1523">
        <v>0.11</v>
      </c>
      <c r="J216" s="1523" t="s">
        <v>158</v>
      </c>
      <c r="K216" s="1523">
        <v>85</v>
      </c>
      <c r="L216" s="1586">
        <v>95</v>
      </c>
      <c r="O216" s="2025"/>
      <c r="P216" s="1336"/>
      <c r="R216" s="1317"/>
      <c r="S216" s="1317"/>
      <c r="T216" s="1317"/>
      <c r="U216" s="2026"/>
      <c r="V216" s="2026"/>
    </row>
    <row r="217" spans="1:22" ht="51" customHeight="1">
      <c r="A217" s="1278" t="s">
        <v>4569</v>
      </c>
      <c r="B217" s="2570"/>
      <c r="C217" s="1183" t="s">
        <v>628</v>
      </c>
      <c r="D217" s="2371"/>
      <c r="E217" s="2371"/>
      <c r="F217" s="2371"/>
      <c r="G217" s="2371"/>
      <c r="H217" s="2371"/>
      <c r="I217" s="1422"/>
      <c r="J217" s="1402" t="s">
        <v>158</v>
      </c>
      <c r="K217" s="1422">
        <v>2750</v>
      </c>
      <c r="L217" s="1567">
        <v>2845</v>
      </c>
      <c r="O217" s="2025"/>
      <c r="P217" s="1336"/>
      <c r="R217" s="1317"/>
      <c r="S217" s="1317"/>
      <c r="T217" s="1317"/>
      <c r="U217" s="2026"/>
      <c r="V217" s="2026"/>
    </row>
    <row r="218" spans="1:22" ht="73.5" customHeight="1">
      <c r="A218" s="1278" t="s">
        <v>4570</v>
      </c>
      <c r="B218" s="2570"/>
      <c r="C218" s="1183" t="s">
        <v>628</v>
      </c>
      <c r="D218" s="2371"/>
      <c r="E218" s="2371"/>
      <c r="F218" s="2371"/>
      <c r="G218" s="2371"/>
      <c r="H218" s="2371"/>
      <c r="I218" s="1422"/>
      <c r="J218" s="1402" t="s">
        <v>158</v>
      </c>
      <c r="K218" s="1422">
        <v>1760</v>
      </c>
      <c r="L218" s="1567">
        <v>1825</v>
      </c>
      <c r="O218" s="2025"/>
      <c r="P218" s="1336"/>
      <c r="R218" s="1317"/>
      <c r="S218" s="1317"/>
      <c r="T218" s="1317"/>
      <c r="U218" s="2026"/>
      <c r="V218" s="2026"/>
    </row>
    <row r="219" spans="1:22" ht="80.25" customHeight="1">
      <c r="A219" s="1589" t="s">
        <v>4571</v>
      </c>
      <c r="B219" s="1590"/>
      <c r="C219" s="1530" t="s">
        <v>628</v>
      </c>
      <c r="D219" s="2569"/>
      <c r="E219" s="2569"/>
      <c r="F219" s="2569"/>
      <c r="G219" s="2569"/>
      <c r="H219" s="2569"/>
      <c r="I219" s="1540"/>
      <c r="J219" s="1540" t="s">
        <v>158</v>
      </c>
      <c r="K219" s="1540">
        <v>2080</v>
      </c>
      <c r="L219" s="1591">
        <v>2345</v>
      </c>
      <c r="O219" s="2025"/>
      <c r="P219" s="1336"/>
      <c r="R219" s="1317"/>
      <c r="S219" s="1317"/>
      <c r="T219" s="1317"/>
      <c r="U219" s="2026"/>
      <c r="V219" s="2026"/>
    </row>
    <row r="220" spans="1:22" ht="98.25" customHeight="1">
      <c r="A220" s="1572" t="s">
        <v>4572</v>
      </c>
      <c r="B220" s="1590"/>
      <c r="C220" s="1526" t="s">
        <v>628</v>
      </c>
      <c r="D220" s="2569"/>
      <c r="E220" s="2569"/>
      <c r="F220" s="2569"/>
      <c r="G220" s="2569"/>
      <c r="H220" s="2569"/>
      <c r="I220" s="1540"/>
      <c r="J220" s="1540" t="s">
        <v>158</v>
      </c>
      <c r="K220" s="1540">
        <v>2830</v>
      </c>
      <c r="L220" s="1591">
        <v>3190</v>
      </c>
      <c r="O220" s="2025"/>
      <c r="P220" s="1336"/>
      <c r="R220" s="1317"/>
      <c r="S220" s="1317"/>
      <c r="T220" s="1317"/>
      <c r="U220" s="2026"/>
      <c r="V220" s="2026"/>
    </row>
    <row r="221" spans="1:22" ht="81" customHeight="1">
      <c r="A221" s="1558" t="s">
        <v>4573</v>
      </c>
      <c r="B221" s="1592"/>
      <c r="C221" s="1277" t="s">
        <v>628</v>
      </c>
      <c r="D221" s="2529"/>
      <c r="E221" s="2529"/>
      <c r="F221" s="2529"/>
      <c r="G221" s="2529"/>
      <c r="H221" s="2529"/>
      <c r="I221" s="1405"/>
      <c r="J221" s="1405" t="s">
        <v>158</v>
      </c>
      <c r="K221" s="1281">
        <v>2920</v>
      </c>
      <c r="L221" s="1593">
        <v>3020</v>
      </c>
      <c r="O221" s="2025"/>
      <c r="P221" s="1336"/>
      <c r="R221" s="1317"/>
      <c r="S221" s="1317"/>
      <c r="T221" s="1317"/>
      <c r="U221" s="2026"/>
      <c r="V221" s="2026"/>
    </row>
    <row r="222" spans="1:22" ht="70.5" customHeight="1">
      <c r="A222" s="2366" t="s">
        <v>4574</v>
      </c>
      <c r="B222" s="2366"/>
      <c r="C222" s="2366"/>
      <c r="D222" s="2366"/>
      <c r="E222" s="2366"/>
      <c r="F222" s="2366"/>
      <c r="G222" s="2366"/>
      <c r="H222" s="2366"/>
      <c r="I222" s="2366"/>
      <c r="J222" s="2366"/>
      <c r="K222" s="2366"/>
      <c r="L222" s="2366"/>
      <c r="O222" s="2025"/>
      <c r="P222" s="1491"/>
      <c r="R222" s="1317"/>
      <c r="S222" s="1317"/>
      <c r="T222" s="1317"/>
      <c r="U222" s="2026"/>
      <c r="V222" s="2026"/>
    </row>
    <row r="223" spans="1:22" ht="39" customHeight="1">
      <c r="A223" s="2366"/>
      <c r="B223" s="2366"/>
      <c r="C223" s="2366"/>
      <c r="D223" s="2366"/>
      <c r="E223" s="2366"/>
      <c r="F223" s="2366"/>
      <c r="G223" s="2366"/>
      <c r="H223" s="2366"/>
      <c r="I223" s="2366"/>
      <c r="J223" s="2366"/>
      <c r="K223" s="2366"/>
      <c r="L223" s="2366"/>
      <c r="O223" s="2025"/>
      <c r="P223" s="1491"/>
      <c r="R223" s="1317"/>
      <c r="S223" s="1317"/>
      <c r="T223" s="1317"/>
      <c r="U223" s="2026"/>
      <c r="V223" s="2026"/>
    </row>
    <row r="224" spans="1:22" ht="14.25" customHeight="1">
      <c r="A224" s="2568" t="s">
        <v>4575</v>
      </c>
      <c r="B224" s="2568"/>
      <c r="C224" s="2568"/>
      <c r="D224" s="2568"/>
      <c r="E224" s="2568"/>
      <c r="F224" s="2568"/>
      <c r="G224" s="2568"/>
      <c r="H224" s="2568"/>
      <c r="I224" s="2568"/>
      <c r="J224" s="2568"/>
      <c r="K224" s="2568"/>
      <c r="L224" s="2568"/>
      <c r="O224" s="2025"/>
      <c r="P224" s="1336"/>
      <c r="R224" s="1317"/>
      <c r="S224" s="1317"/>
      <c r="T224" s="1317"/>
      <c r="U224" s="2026"/>
      <c r="V224" s="2026"/>
    </row>
    <row r="225" spans="1:26" ht="51.75" customHeight="1">
      <c r="A225" s="2470" t="s">
        <v>562</v>
      </c>
      <c r="B225" s="2470" t="s">
        <v>135</v>
      </c>
      <c r="C225" s="2470" t="s">
        <v>4576</v>
      </c>
      <c r="D225" s="2468" t="s">
        <v>138</v>
      </c>
      <c r="E225" s="2468"/>
      <c r="F225" s="2468"/>
      <c r="G225" s="2468"/>
      <c r="H225" s="2468"/>
      <c r="I225" s="2468"/>
      <c r="J225" s="2470" t="s">
        <v>139</v>
      </c>
      <c r="K225" s="2470" t="s">
        <v>1649</v>
      </c>
      <c r="L225" s="2470" t="s">
        <v>141</v>
      </c>
      <c r="O225" s="2025"/>
      <c r="P225" s="1336"/>
      <c r="R225" s="1317"/>
      <c r="S225" s="1317"/>
      <c r="T225" s="1317"/>
      <c r="U225" s="2025"/>
      <c r="V225" s="2026"/>
      <c r="W225" s="1318"/>
      <c r="X225" s="1318"/>
      <c r="Y225" s="1318"/>
    </row>
    <row r="226" spans="1:26" ht="42.75" customHeight="1">
      <c r="A226" s="2470"/>
      <c r="B226" s="2470"/>
      <c r="C226" s="2470"/>
      <c r="D226" s="1329" t="s">
        <v>2654</v>
      </c>
      <c r="E226" s="1450" t="s">
        <v>4577</v>
      </c>
      <c r="F226" s="1329" t="s">
        <v>4578</v>
      </c>
      <c r="G226" s="1329" t="s">
        <v>568</v>
      </c>
      <c r="H226" s="1329" t="s">
        <v>146</v>
      </c>
      <c r="I226" s="1329" t="s">
        <v>144</v>
      </c>
      <c r="J226" s="2470"/>
      <c r="K226" s="2470"/>
      <c r="L226" s="2470"/>
      <c r="O226" s="2025"/>
      <c r="P226" s="1336"/>
      <c r="R226" s="1317"/>
      <c r="S226" s="1317"/>
      <c r="T226" s="1317"/>
      <c r="U226" s="2025"/>
      <c r="V226" s="2026"/>
      <c r="W226" s="1318"/>
      <c r="X226" s="1318"/>
      <c r="Y226" s="1318"/>
    </row>
    <row r="227" spans="1:26" ht="54.75" customHeight="1">
      <c r="A227" s="2535" t="s">
        <v>4579</v>
      </c>
      <c r="B227" s="2535"/>
      <c r="C227" s="2535"/>
      <c r="D227" s="2535"/>
      <c r="E227" s="2535"/>
      <c r="F227" s="2535"/>
      <c r="G227" s="2535"/>
      <c r="H227" s="2535"/>
      <c r="I227" s="2535"/>
      <c r="J227" s="2535"/>
      <c r="K227" s="2535"/>
      <c r="L227" s="2535"/>
      <c r="O227" s="2025"/>
      <c r="P227" s="1336"/>
      <c r="R227" s="1317"/>
      <c r="S227" s="1317"/>
      <c r="T227" s="1317"/>
      <c r="U227" s="2025"/>
      <c r="V227" s="2026"/>
      <c r="W227" s="1318"/>
      <c r="X227" s="1318"/>
      <c r="Y227" s="1318"/>
    </row>
    <row r="228" spans="1:26" ht="34.5" customHeight="1">
      <c r="A228" s="2457" t="s">
        <v>4580</v>
      </c>
      <c r="B228" s="2566"/>
      <c r="C228" s="1518">
        <v>1.03</v>
      </c>
      <c r="D228" s="1518" t="s">
        <v>4581</v>
      </c>
      <c r="E228" s="2530" t="s">
        <v>4582</v>
      </c>
      <c r="F228" s="1518">
        <v>4</v>
      </c>
      <c r="G228" s="1518" t="s">
        <v>4583</v>
      </c>
      <c r="H228" s="1518"/>
      <c r="I228" s="1518"/>
      <c r="J228" s="1518" t="s">
        <v>158</v>
      </c>
      <c r="K228" s="1518">
        <v>15455</v>
      </c>
      <c r="L228" s="1596">
        <v>15985</v>
      </c>
      <c r="O228" s="2025"/>
      <c r="P228" s="1336"/>
      <c r="R228" s="1317"/>
      <c r="S228" s="1317"/>
      <c r="T228" s="1317"/>
      <c r="U228" s="2025"/>
      <c r="V228" s="2026"/>
      <c r="W228" s="1318"/>
      <c r="X228" s="1318"/>
      <c r="Y228" s="1318"/>
      <c r="Z228" s="1318"/>
    </row>
    <row r="229" spans="1:26" ht="26.25" customHeight="1">
      <c r="A229" s="2457"/>
      <c r="B229" s="2566"/>
      <c r="C229" s="1518">
        <v>1.23</v>
      </c>
      <c r="D229" s="1518">
        <v>6005</v>
      </c>
      <c r="E229" s="2530"/>
      <c r="F229" s="1511">
        <v>4</v>
      </c>
      <c r="G229" s="1511" t="s">
        <v>4584</v>
      </c>
      <c r="H229" s="1511"/>
      <c r="I229" s="1511"/>
      <c r="J229" s="1511" t="s">
        <v>158</v>
      </c>
      <c r="K229" s="1511">
        <v>18030</v>
      </c>
      <c r="L229" s="1569">
        <v>20205</v>
      </c>
      <c r="O229" s="2025"/>
      <c r="P229" s="1336"/>
      <c r="R229" s="1317"/>
      <c r="S229" s="1317"/>
      <c r="T229" s="1317"/>
      <c r="U229" s="2025"/>
      <c r="V229" s="2026"/>
      <c r="W229" s="1318"/>
      <c r="X229" s="1318"/>
      <c r="Y229" s="1318"/>
      <c r="Z229" s="1318"/>
    </row>
    <row r="230" spans="1:26" ht="28.5" customHeight="1">
      <c r="A230" s="2457"/>
      <c r="B230" s="2566"/>
      <c r="C230" s="1277">
        <v>1.53</v>
      </c>
      <c r="D230" s="2472" t="s">
        <v>4581</v>
      </c>
      <c r="E230" s="2530"/>
      <c r="F230" s="1277">
        <v>4</v>
      </c>
      <c r="G230" s="1277" t="s">
        <v>4585</v>
      </c>
      <c r="H230" s="1277"/>
      <c r="I230" s="1277"/>
      <c r="J230" s="1277" t="s">
        <v>158</v>
      </c>
      <c r="K230" s="1277">
        <v>17170</v>
      </c>
      <c r="L230" s="1585">
        <v>17760</v>
      </c>
      <c r="O230" s="2025"/>
      <c r="P230" s="1336"/>
      <c r="R230" s="1317"/>
      <c r="S230" s="1317"/>
      <c r="T230" s="1317"/>
      <c r="U230" s="2025"/>
      <c r="V230" s="2026"/>
      <c r="W230" s="1318"/>
      <c r="X230" s="1318"/>
      <c r="Y230" s="1318"/>
      <c r="Z230" s="1318"/>
    </row>
    <row r="231" spans="1:26" ht="25.5" customHeight="1">
      <c r="A231" s="2457"/>
      <c r="B231" s="2566"/>
      <c r="C231" s="1277">
        <v>1.73</v>
      </c>
      <c r="D231" s="2472"/>
      <c r="E231" s="2472"/>
      <c r="F231" s="1277">
        <v>4</v>
      </c>
      <c r="G231" s="1277" t="s">
        <v>4586</v>
      </c>
      <c r="H231" s="1277"/>
      <c r="I231" s="1277"/>
      <c r="J231" s="1277" t="s">
        <v>158</v>
      </c>
      <c r="K231" s="1277">
        <v>18885</v>
      </c>
      <c r="L231" s="1585">
        <v>19540</v>
      </c>
      <c r="O231" s="2025"/>
      <c r="P231" s="1336"/>
      <c r="R231" s="1317"/>
      <c r="S231" s="1317"/>
      <c r="T231" s="1317"/>
      <c r="U231" s="2025"/>
      <c r="V231" s="2026"/>
      <c r="W231" s="1318"/>
      <c r="X231" s="1318"/>
      <c r="Y231" s="1318"/>
      <c r="Z231" s="1318"/>
    </row>
    <row r="232" spans="1:26" ht="27" customHeight="1">
      <c r="A232" s="2457"/>
      <c r="B232" s="2566"/>
      <c r="C232" s="1277">
        <v>2.0299999999999998</v>
      </c>
      <c r="D232" s="2472"/>
      <c r="E232" s="2472"/>
      <c r="F232" s="1402">
        <v>4</v>
      </c>
      <c r="G232" s="1402" t="s">
        <v>4587</v>
      </c>
      <c r="H232" s="1402"/>
      <c r="I232" s="1402"/>
      <c r="J232" s="1402" t="s">
        <v>158</v>
      </c>
      <c r="K232" s="1277">
        <v>21460</v>
      </c>
      <c r="L232" s="1585">
        <v>22200</v>
      </c>
      <c r="O232" s="2025"/>
      <c r="P232" s="1336"/>
      <c r="R232" s="1317"/>
      <c r="S232" s="1317"/>
      <c r="T232" s="1317"/>
      <c r="U232" s="2025"/>
      <c r="V232" s="2026"/>
      <c r="W232" s="1318"/>
      <c r="X232" s="1318"/>
      <c r="Y232" s="1318"/>
      <c r="Z232" s="1318"/>
    </row>
    <row r="233" spans="1:26" ht="26.25" customHeight="1">
      <c r="A233" s="2457"/>
      <c r="B233" s="2566"/>
      <c r="C233" s="1277">
        <v>2.4300000000000002</v>
      </c>
      <c r="D233" s="2472"/>
      <c r="E233" s="2472"/>
      <c r="F233" s="1402">
        <v>4</v>
      </c>
      <c r="G233" s="1402" t="s">
        <v>4588</v>
      </c>
      <c r="H233" s="1402"/>
      <c r="I233" s="1402"/>
      <c r="J233" s="1402" t="s">
        <v>158</v>
      </c>
      <c r="K233" s="1277">
        <v>24895</v>
      </c>
      <c r="L233" s="1585">
        <v>25755</v>
      </c>
      <c r="O233" s="2025"/>
      <c r="P233" s="1336"/>
      <c r="R233" s="1317"/>
      <c r="S233" s="1317"/>
      <c r="T233" s="1317"/>
      <c r="U233" s="2025"/>
      <c r="V233" s="2026"/>
      <c r="W233" s="1318"/>
      <c r="X233" s="1318"/>
      <c r="Y233" s="1318"/>
      <c r="Z233" s="1318"/>
    </row>
    <row r="234" spans="1:26" ht="19.5" customHeight="1">
      <c r="A234" s="2452" t="s">
        <v>4589</v>
      </c>
      <c r="B234" s="2566"/>
      <c r="C234" s="1518">
        <v>1.03</v>
      </c>
      <c r="D234" s="2472" t="s">
        <v>4581</v>
      </c>
      <c r="E234" s="2472" t="s">
        <v>4590</v>
      </c>
      <c r="F234" s="1402">
        <v>4</v>
      </c>
      <c r="G234" s="1518" t="s">
        <v>4583</v>
      </c>
      <c r="H234" s="1402"/>
      <c r="I234" s="1402"/>
      <c r="J234" s="1402" t="s">
        <v>158</v>
      </c>
      <c r="K234" s="1277">
        <v>13310</v>
      </c>
      <c r="L234" s="1585">
        <v>13765</v>
      </c>
      <c r="O234" s="2025"/>
      <c r="P234" s="1336"/>
      <c r="R234" s="1317"/>
      <c r="S234" s="1317"/>
      <c r="T234" s="1317"/>
      <c r="U234" s="2025"/>
      <c r="V234" s="2026"/>
      <c r="W234" s="1318"/>
      <c r="X234" s="1318"/>
      <c r="Y234" s="1318"/>
      <c r="Z234" s="1318"/>
    </row>
    <row r="235" spans="1:26" ht="12" customHeight="1">
      <c r="A235" s="2452"/>
      <c r="B235" s="2566"/>
      <c r="C235" s="1511">
        <v>1.23</v>
      </c>
      <c r="D235" s="2472"/>
      <c r="E235" s="2472"/>
      <c r="F235" s="1523">
        <v>4</v>
      </c>
      <c r="G235" s="1511" t="s">
        <v>4584</v>
      </c>
      <c r="H235" s="1523"/>
      <c r="I235" s="1523"/>
      <c r="J235" s="1523" t="s">
        <v>158</v>
      </c>
      <c r="K235" s="1526">
        <v>14595</v>
      </c>
      <c r="L235" s="1586">
        <v>16355</v>
      </c>
      <c r="O235" s="2025"/>
      <c r="P235" s="1336"/>
      <c r="R235" s="1317"/>
      <c r="S235" s="1317"/>
      <c r="T235" s="1317"/>
      <c r="U235" s="2025"/>
      <c r="V235" s="2026"/>
      <c r="W235" s="1318"/>
      <c r="X235" s="1318"/>
      <c r="Y235" s="1318"/>
      <c r="Z235" s="1318"/>
    </row>
    <row r="236" spans="1:26" ht="22.5" customHeight="1">
      <c r="A236" s="2452"/>
      <c r="B236" s="2566"/>
      <c r="C236" s="1277">
        <v>1.53</v>
      </c>
      <c r="D236" s="2472"/>
      <c r="E236" s="2472"/>
      <c r="F236" s="1402">
        <v>4</v>
      </c>
      <c r="G236" s="1277" t="s">
        <v>4585</v>
      </c>
      <c r="H236" s="1402"/>
      <c r="I236" s="1402"/>
      <c r="J236" s="1402" t="s">
        <v>158</v>
      </c>
      <c r="K236" s="1277">
        <v>15025</v>
      </c>
      <c r="L236" s="1585">
        <v>15540</v>
      </c>
      <c r="O236" s="2025"/>
      <c r="P236" s="1336"/>
      <c r="R236" s="1317"/>
      <c r="S236" s="1317"/>
      <c r="T236" s="1317"/>
      <c r="U236" s="2025"/>
      <c r="V236" s="2026"/>
      <c r="W236" s="1318"/>
      <c r="X236" s="1318"/>
      <c r="Y236" s="1318"/>
      <c r="Z236" s="1318"/>
    </row>
    <row r="237" spans="1:26" ht="23.25" customHeight="1">
      <c r="A237" s="2452"/>
      <c r="B237" s="2566"/>
      <c r="C237" s="1277">
        <v>1.73</v>
      </c>
      <c r="D237" s="2472"/>
      <c r="E237" s="2472"/>
      <c r="F237" s="1402">
        <v>4</v>
      </c>
      <c r="G237" s="1277" t="s">
        <v>4586</v>
      </c>
      <c r="H237" s="1402"/>
      <c r="I237" s="1402"/>
      <c r="J237" s="1402" t="s">
        <v>158</v>
      </c>
      <c r="K237" s="1277">
        <v>16740</v>
      </c>
      <c r="L237" s="1585">
        <v>17320</v>
      </c>
      <c r="O237" s="2025"/>
      <c r="P237" s="1336"/>
      <c r="R237" s="1317"/>
      <c r="S237" s="1317"/>
      <c r="T237" s="1317"/>
      <c r="U237" s="2025"/>
      <c r="V237" s="2026"/>
      <c r="W237" s="1318"/>
      <c r="X237" s="1318"/>
      <c r="Y237" s="1318"/>
      <c r="Z237" s="1318"/>
    </row>
    <row r="238" spans="1:26" ht="21.75" customHeight="1">
      <c r="A238" s="2452"/>
      <c r="B238" s="2566"/>
      <c r="C238" s="1277">
        <v>2.0299999999999998</v>
      </c>
      <c r="D238" s="2472"/>
      <c r="E238" s="2472"/>
      <c r="F238" s="1402">
        <v>4</v>
      </c>
      <c r="G238" s="1402" t="s">
        <v>4587</v>
      </c>
      <c r="H238" s="1402"/>
      <c r="I238" s="1402"/>
      <c r="J238" s="1402" t="s">
        <v>158</v>
      </c>
      <c r="K238" s="1277">
        <v>19315</v>
      </c>
      <c r="L238" s="1585">
        <v>19980</v>
      </c>
      <c r="O238" s="2025"/>
      <c r="P238" s="1336"/>
      <c r="R238" s="1317"/>
      <c r="S238" s="1317"/>
      <c r="T238" s="1317"/>
      <c r="U238" s="2025"/>
      <c r="V238" s="2026"/>
      <c r="W238" s="1318"/>
      <c r="X238" s="1318"/>
      <c r="Y238" s="1318"/>
      <c r="Z238" s="1318"/>
    </row>
    <row r="239" spans="1:26" ht="29.25" customHeight="1">
      <c r="A239" s="2452"/>
      <c r="B239" s="2566"/>
      <c r="C239" s="1277">
        <v>2.4300000000000002</v>
      </c>
      <c r="D239" s="2472"/>
      <c r="E239" s="2472"/>
      <c r="F239" s="1402">
        <v>4</v>
      </c>
      <c r="G239" s="1402" t="s">
        <v>4588</v>
      </c>
      <c r="H239" s="1402"/>
      <c r="I239" s="1402"/>
      <c r="J239" s="1402" t="s">
        <v>158</v>
      </c>
      <c r="K239" s="1277">
        <v>22750</v>
      </c>
      <c r="L239" s="1585">
        <v>23535</v>
      </c>
      <c r="O239" s="2025"/>
      <c r="P239" s="1336"/>
      <c r="R239" s="1317"/>
      <c r="S239" s="1317"/>
      <c r="T239" s="1317"/>
      <c r="U239" s="2025"/>
      <c r="V239" s="2026"/>
      <c r="W239" s="1318"/>
      <c r="X239" s="1318"/>
      <c r="Y239" s="1318"/>
      <c r="Z239" s="1318"/>
    </row>
    <row r="240" spans="1:26" ht="15" customHeight="1">
      <c r="A240" s="2452" t="s">
        <v>4591</v>
      </c>
      <c r="B240" s="2566"/>
      <c r="C240" s="1277">
        <v>1.03</v>
      </c>
      <c r="D240" s="2472" t="s">
        <v>4581</v>
      </c>
      <c r="E240" s="2472" t="s">
        <v>4582</v>
      </c>
      <c r="F240" s="1402">
        <v>5</v>
      </c>
      <c r="G240" s="1402" t="s">
        <v>4592</v>
      </c>
      <c r="H240" s="1402"/>
      <c r="I240" s="1402"/>
      <c r="J240" s="1402" t="s">
        <v>158</v>
      </c>
      <c r="K240" s="1277">
        <v>16055</v>
      </c>
      <c r="L240" s="1585">
        <v>17990</v>
      </c>
      <c r="O240" s="2025"/>
      <c r="P240" s="1336"/>
      <c r="R240" s="1317"/>
      <c r="S240" s="1317"/>
      <c r="T240" s="1317"/>
      <c r="U240" s="2025"/>
      <c r="V240" s="2026"/>
      <c r="W240" s="1318"/>
      <c r="X240" s="1318"/>
      <c r="Y240" s="1318"/>
      <c r="Z240" s="1318"/>
    </row>
    <row r="241" spans="1:26" ht="15" customHeight="1">
      <c r="A241" s="2452"/>
      <c r="B241" s="2566"/>
      <c r="C241" s="1277">
        <v>1.53</v>
      </c>
      <c r="D241" s="2472"/>
      <c r="E241" s="2472"/>
      <c r="F241" s="1402">
        <v>5</v>
      </c>
      <c r="G241" s="1402" t="s">
        <v>4585</v>
      </c>
      <c r="H241" s="1277"/>
      <c r="I241" s="1402"/>
      <c r="J241" s="1402" t="s">
        <v>158</v>
      </c>
      <c r="K241" s="1277">
        <v>17945</v>
      </c>
      <c r="L241" s="1585">
        <v>20110</v>
      </c>
      <c r="O241" s="2025"/>
      <c r="P241" s="1336"/>
      <c r="R241" s="1317"/>
      <c r="S241" s="1317"/>
      <c r="T241" s="1317"/>
      <c r="U241" s="2025"/>
      <c r="V241" s="2026"/>
      <c r="W241" s="1318"/>
      <c r="X241" s="1318"/>
      <c r="Y241" s="1318"/>
      <c r="Z241" s="1318"/>
    </row>
    <row r="242" spans="1:26" ht="15" customHeight="1">
      <c r="A242" s="2452"/>
      <c r="B242" s="2566"/>
      <c r="C242" s="1277">
        <v>1.73</v>
      </c>
      <c r="D242" s="2472"/>
      <c r="E242" s="2472"/>
      <c r="F242" s="1402">
        <v>5</v>
      </c>
      <c r="G242" s="1402" t="s">
        <v>4586</v>
      </c>
      <c r="H242" s="1277"/>
      <c r="I242" s="1402"/>
      <c r="J242" s="1402" t="s">
        <v>158</v>
      </c>
      <c r="K242" s="1277">
        <v>19830</v>
      </c>
      <c r="L242" s="1585">
        <v>22225</v>
      </c>
      <c r="O242" s="2025"/>
      <c r="P242" s="1336"/>
      <c r="R242" s="1317"/>
      <c r="S242" s="1317"/>
      <c r="T242" s="1317"/>
      <c r="U242" s="2025"/>
      <c r="V242" s="2026"/>
      <c r="W242" s="1318"/>
      <c r="X242" s="1318"/>
      <c r="Y242" s="1318"/>
      <c r="Z242" s="1318"/>
    </row>
    <row r="243" spans="1:26" ht="15" customHeight="1">
      <c r="A243" s="2452"/>
      <c r="B243" s="2566"/>
      <c r="C243" s="1277">
        <v>2.0299999999999998</v>
      </c>
      <c r="D243" s="2472"/>
      <c r="E243" s="2472"/>
      <c r="F243" s="1402">
        <v>5</v>
      </c>
      <c r="G243" s="1402" t="s">
        <v>4587</v>
      </c>
      <c r="H243" s="1402"/>
      <c r="I243" s="1402"/>
      <c r="J243" s="1402" t="s">
        <v>158</v>
      </c>
      <c r="K243" s="1277">
        <v>22665</v>
      </c>
      <c r="L243" s="1585">
        <v>25400</v>
      </c>
      <c r="O243" s="2025"/>
      <c r="P243" s="1336"/>
      <c r="R243" s="1317"/>
      <c r="S243" s="1317"/>
      <c r="T243" s="1317"/>
      <c r="U243" s="2025"/>
      <c r="V243" s="2026"/>
      <c r="W243" s="1318"/>
      <c r="X243" s="1318"/>
      <c r="Y243" s="1318"/>
      <c r="Z243" s="1318"/>
    </row>
    <row r="244" spans="1:26" ht="15" customHeight="1">
      <c r="A244" s="2452"/>
      <c r="B244" s="2566"/>
      <c r="C244" s="1277">
        <v>2.4300000000000002</v>
      </c>
      <c r="D244" s="2472"/>
      <c r="E244" s="2472"/>
      <c r="F244" s="1402">
        <v>5</v>
      </c>
      <c r="G244" s="1402" t="s">
        <v>4593</v>
      </c>
      <c r="H244" s="1402"/>
      <c r="I244" s="1402"/>
      <c r="J244" s="1402" t="s">
        <v>158</v>
      </c>
      <c r="K244" s="1277">
        <v>26440</v>
      </c>
      <c r="L244" s="1585">
        <v>29630</v>
      </c>
      <c r="O244" s="2025"/>
      <c r="P244" s="1336"/>
      <c r="R244" s="1317"/>
      <c r="S244" s="1317"/>
      <c r="T244" s="1317"/>
      <c r="U244" s="2025"/>
      <c r="V244" s="2026"/>
      <c r="W244" s="1318"/>
      <c r="X244" s="1318"/>
      <c r="Y244" s="1318"/>
      <c r="Z244" s="1318"/>
    </row>
    <row r="245" spans="1:26" ht="18.75" customHeight="1">
      <c r="A245" s="2452"/>
      <c r="B245" s="2566"/>
      <c r="C245" s="1526">
        <v>1.03</v>
      </c>
      <c r="D245" s="1526">
        <v>6005</v>
      </c>
      <c r="E245" s="1523"/>
      <c r="F245" s="1523">
        <v>5</v>
      </c>
      <c r="G245" s="1523" t="s">
        <v>4594</v>
      </c>
      <c r="H245" s="1523"/>
      <c r="I245" s="1523"/>
      <c r="J245" s="1523" t="s">
        <v>158</v>
      </c>
      <c r="K245" s="1526">
        <v>29555</v>
      </c>
      <c r="L245" s="1586">
        <v>33120</v>
      </c>
      <c r="O245" s="2025"/>
      <c r="P245" s="1336"/>
      <c r="R245" s="1317"/>
      <c r="S245" s="1317"/>
      <c r="T245" s="1317"/>
      <c r="U245" s="2025"/>
      <c r="V245" s="2026"/>
      <c r="W245" s="1318"/>
      <c r="X245" s="1318"/>
      <c r="Y245" s="1318"/>
      <c r="Z245" s="1318"/>
    </row>
    <row r="246" spans="1:26" ht="12" customHeight="1">
      <c r="A246" s="2452"/>
      <c r="B246" s="2566"/>
      <c r="C246" s="1526">
        <v>1.53</v>
      </c>
      <c r="D246" s="1526">
        <v>6005</v>
      </c>
      <c r="E246" s="1523"/>
      <c r="F246" s="1523">
        <v>5</v>
      </c>
      <c r="G246" s="1523" t="s">
        <v>4595</v>
      </c>
      <c r="H246" s="1523"/>
      <c r="I246" s="1523"/>
      <c r="J246" s="1523" t="s">
        <v>158</v>
      </c>
      <c r="K246" s="1526">
        <v>36815</v>
      </c>
      <c r="L246" s="1586">
        <v>41260</v>
      </c>
      <c r="O246" s="2025"/>
      <c r="P246" s="1336"/>
      <c r="R246" s="1317"/>
      <c r="S246" s="1317"/>
      <c r="T246" s="1317"/>
      <c r="U246" s="2025"/>
      <c r="V246" s="2026"/>
      <c r="W246" s="1318"/>
      <c r="X246" s="1318"/>
      <c r="Y246" s="1318"/>
      <c r="Z246" s="1318"/>
    </row>
    <row r="247" spans="1:26" ht="12" customHeight="1">
      <c r="A247" s="2452"/>
      <c r="B247" s="2566"/>
      <c r="C247" s="1526">
        <v>1.73</v>
      </c>
      <c r="D247" s="1526">
        <v>6005</v>
      </c>
      <c r="E247" s="1523"/>
      <c r="F247" s="1523">
        <v>5</v>
      </c>
      <c r="G247" s="1523" t="s">
        <v>4596</v>
      </c>
      <c r="H247" s="1523"/>
      <c r="I247" s="1523"/>
      <c r="J247" s="1523" t="s">
        <v>158</v>
      </c>
      <c r="K247" s="1526">
        <v>41635</v>
      </c>
      <c r="L247" s="1586">
        <v>46660</v>
      </c>
      <c r="O247" s="2025"/>
      <c r="P247" s="1336"/>
      <c r="R247" s="1317"/>
      <c r="S247" s="1317"/>
      <c r="T247" s="1317"/>
      <c r="U247" s="2025"/>
      <c r="V247" s="2026"/>
      <c r="W247" s="1318"/>
      <c r="X247" s="1318"/>
      <c r="Y247" s="1318"/>
      <c r="Z247" s="1318"/>
    </row>
    <row r="248" spans="1:26" ht="18.75" customHeight="1">
      <c r="A248" s="2452"/>
      <c r="B248" s="2566"/>
      <c r="C248" s="1526">
        <v>2.0299999999999998</v>
      </c>
      <c r="D248" s="1526" t="s">
        <v>4467</v>
      </c>
      <c r="E248" s="1523"/>
      <c r="F248" s="1523">
        <v>5</v>
      </c>
      <c r="G248" s="1523" t="s">
        <v>4597</v>
      </c>
      <c r="H248" s="1523"/>
      <c r="I248" s="1523"/>
      <c r="J248" s="1523" t="s">
        <v>158</v>
      </c>
      <c r="K248" s="1526">
        <v>44150</v>
      </c>
      <c r="L248" s="1586">
        <v>49480</v>
      </c>
      <c r="O248" s="2025"/>
      <c r="P248" s="1336"/>
      <c r="R248" s="1317"/>
      <c r="S248" s="1317"/>
      <c r="T248" s="1317"/>
      <c r="U248" s="2025"/>
      <c r="V248" s="2026"/>
      <c r="W248" s="1318"/>
      <c r="X248" s="1318"/>
      <c r="Y248" s="1318"/>
      <c r="Z248" s="1318"/>
    </row>
    <row r="249" spans="1:26" ht="15" customHeight="1">
      <c r="A249" s="2452"/>
      <c r="B249" s="2566"/>
      <c r="C249" s="1526">
        <v>2.4300000000000002</v>
      </c>
      <c r="D249" s="1526">
        <v>6005</v>
      </c>
      <c r="E249" s="1523"/>
      <c r="F249" s="1523">
        <v>5</v>
      </c>
      <c r="G249" s="1523" t="s">
        <v>4598</v>
      </c>
      <c r="H249" s="1523"/>
      <c r="I249" s="1523"/>
      <c r="J249" s="1523" t="s">
        <v>158</v>
      </c>
      <c r="K249" s="1526">
        <v>47335</v>
      </c>
      <c r="L249" s="1586">
        <v>53050</v>
      </c>
      <c r="O249" s="2025"/>
      <c r="P249" s="1336"/>
      <c r="R249" s="1317"/>
      <c r="S249" s="1317"/>
      <c r="T249" s="1317"/>
      <c r="U249" s="2025"/>
      <c r="V249" s="2026"/>
      <c r="W249" s="1318"/>
      <c r="X249" s="1318"/>
      <c r="Y249" s="1318"/>
      <c r="Z249" s="1318"/>
    </row>
    <row r="250" spans="1:26" ht="18.75" customHeight="1">
      <c r="A250" s="2452" t="s">
        <v>4599</v>
      </c>
      <c r="B250" s="2566"/>
      <c r="C250" s="1277">
        <v>1.03</v>
      </c>
      <c r="D250" s="2476" t="s">
        <v>4581</v>
      </c>
      <c r="E250" s="2472" t="s">
        <v>4590</v>
      </c>
      <c r="F250" s="1402">
        <v>5</v>
      </c>
      <c r="G250" s="1402" t="s">
        <v>4592</v>
      </c>
      <c r="H250" s="1402"/>
      <c r="I250" s="1402"/>
      <c r="J250" s="1402" t="s">
        <v>158</v>
      </c>
      <c r="K250" s="1277">
        <v>12750</v>
      </c>
      <c r="L250" s="1585">
        <v>14290</v>
      </c>
      <c r="O250" s="2025"/>
      <c r="P250" s="1336"/>
      <c r="R250" s="1317"/>
      <c r="S250" s="1317"/>
      <c r="T250" s="1317"/>
      <c r="U250" s="2025"/>
      <c r="V250" s="2026"/>
      <c r="W250" s="1318"/>
      <c r="X250" s="1318"/>
      <c r="Y250" s="1318"/>
      <c r="Z250" s="1318"/>
    </row>
    <row r="251" spans="1:26" s="1318" customFormat="1" ht="24" customHeight="1">
      <c r="A251" s="2452"/>
      <c r="B251" s="2566"/>
      <c r="C251" s="1277">
        <v>1.53</v>
      </c>
      <c r="D251" s="2476"/>
      <c r="E251" s="2472"/>
      <c r="F251" s="1402">
        <v>5</v>
      </c>
      <c r="G251" s="1402" t="s">
        <v>4585</v>
      </c>
      <c r="H251" s="1277"/>
      <c r="I251" s="1402"/>
      <c r="J251" s="1402" t="s">
        <v>158</v>
      </c>
      <c r="K251" s="1277">
        <v>14165</v>
      </c>
      <c r="L251" s="1585">
        <v>15875</v>
      </c>
      <c r="M251" s="1317"/>
      <c r="N251" s="1317"/>
      <c r="O251" s="2025"/>
      <c r="P251" s="1336"/>
      <c r="R251" s="1317"/>
      <c r="S251" s="1317"/>
      <c r="T251" s="1317"/>
      <c r="U251" s="2025"/>
      <c r="V251" s="2026"/>
    </row>
    <row r="252" spans="1:26" s="1318" customFormat="1" ht="24" customHeight="1">
      <c r="A252" s="2452"/>
      <c r="B252" s="2566"/>
      <c r="C252" s="1277">
        <v>1.73</v>
      </c>
      <c r="D252" s="2476"/>
      <c r="E252" s="2472"/>
      <c r="F252" s="1402">
        <v>5</v>
      </c>
      <c r="G252" s="1402" t="s">
        <v>4586</v>
      </c>
      <c r="H252" s="1277"/>
      <c r="I252" s="1402"/>
      <c r="J252" s="1402" t="s">
        <v>158</v>
      </c>
      <c r="K252" s="1277">
        <v>16525</v>
      </c>
      <c r="L252" s="1585">
        <v>18520</v>
      </c>
      <c r="M252" s="1317"/>
      <c r="N252" s="1317"/>
      <c r="O252" s="2025"/>
      <c r="P252" s="1336"/>
      <c r="R252" s="1317"/>
      <c r="S252" s="1317"/>
      <c r="T252" s="1317"/>
      <c r="U252" s="2025"/>
      <c r="V252" s="2026"/>
    </row>
    <row r="253" spans="1:26" s="1318" customFormat="1" ht="24" customHeight="1">
      <c r="A253" s="2452"/>
      <c r="B253" s="2566"/>
      <c r="C253" s="1277">
        <v>2.0299999999999998</v>
      </c>
      <c r="D253" s="2476"/>
      <c r="E253" s="2472"/>
      <c r="F253" s="1402">
        <v>5</v>
      </c>
      <c r="G253" s="1402" t="s">
        <v>4587</v>
      </c>
      <c r="H253" s="1402"/>
      <c r="I253" s="1402"/>
      <c r="J253" s="1402" t="s">
        <v>158</v>
      </c>
      <c r="K253" s="1277">
        <v>18885</v>
      </c>
      <c r="L253" s="1585">
        <v>21165</v>
      </c>
      <c r="M253" s="1317"/>
      <c r="N253" s="1317"/>
      <c r="O253" s="2025"/>
      <c r="P253" s="1336"/>
      <c r="R253" s="1317"/>
      <c r="S253" s="1317"/>
      <c r="T253" s="1317"/>
      <c r="U253" s="2025"/>
      <c r="V253" s="2026"/>
    </row>
    <row r="254" spans="1:26" s="1318" customFormat="1" ht="27" customHeight="1">
      <c r="A254" s="2452"/>
      <c r="B254" s="2566"/>
      <c r="C254" s="1277">
        <v>2.4300000000000002</v>
      </c>
      <c r="D254" s="2476"/>
      <c r="E254" s="2472"/>
      <c r="F254" s="1402">
        <v>5</v>
      </c>
      <c r="G254" s="1402" t="s">
        <v>4593</v>
      </c>
      <c r="H254" s="1402"/>
      <c r="I254" s="1402"/>
      <c r="J254" s="1402" t="s">
        <v>158</v>
      </c>
      <c r="K254" s="1277">
        <v>22665</v>
      </c>
      <c r="L254" s="1585">
        <v>25400</v>
      </c>
      <c r="M254" s="1317"/>
      <c r="N254" s="1317"/>
      <c r="O254" s="2025"/>
      <c r="P254" s="1336"/>
      <c r="R254" s="1317"/>
      <c r="S254" s="1317"/>
      <c r="T254" s="1317"/>
      <c r="U254" s="2025"/>
      <c r="V254" s="2026"/>
    </row>
    <row r="255" spans="1:26" s="1318" customFormat="1">
      <c r="A255" s="2443" t="s">
        <v>4600</v>
      </c>
      <c r="B255" s="2566"/>
      <c r="C255" s="1277">
        <v>1.03</v>
      </c>
      <c r="D255" s="2476" t="s">
        <v>4581</v>
      </c>
      <c r="E255" s="2472" t="s">
        <v>4582</v>
      </c>
      <c r="F255" s="1402">
        <v>5</v>
      </c>
      <c r="G255" s="1402" t="s">
        <v>4592</v>
      </c>
      <c r="H255" s="1402"/>
      <c r="I255" s="1402"/>
      <c r="J255" s="1402" t="s">
        <v>158</v>
      </c>
      <c r="K255" s="1277">
        <v>19265</v>
      </c>
      <c r="L255" s="1585">
        <v>21590</v>
      </c>
      <c r="M255" s="1317"/>
      <c r="N255" s="1317"/>
      <c r="O255" s="2025"/>
      <c r="P255" s="1336"/>
      <c r="R255" s="1317"/>
      <c r="S255" s="1317"/>
      <c r="T255" s="1317"/>
      <c r="U255" s="2025"/>
      <c r="V255" s="2026"/>
    </row>
    <row r="256" spans="1:26" s="1318" customFormat="1" ht="63.2" customHeight="1">
      <c r="A256" s="2443"/>
      <c r="B256" s="2566"/>
      <c r="C256" s="1277">
        <v>1.53</v>
      </c>
      <c r="D256" s="2476"/>
      <c r="E256" s="2472"/>
      <c r="F256" s="1402">
        <v>5</v>
      </c>
      <c r="G256" s="1402" t="s">
        <v>4585</v>
      </c>
      <c r="H256" s="1402"/>
      <c r="I256" s="1402"/>
      <c r="J256" s="1402" t="s">
        <v>158</v>
      </c>
      <c r="K256" s="1277">
        <v>21530</v>
      </c>
      <c r="L256" s="1585">
        <v>24130</v>
      </c>
      <c r="M256" s="1317"/>
      <c r="N256" s="1317"/>
      <c r="O256" s="2025"/>
      <c r="P256" s="1336"/>
      <c r="R256" s="1317"/>
      <c r="S256" s="1317"/>
      <c r="T256" s="1317"/>
      <c r="U256" s="2025"/>
      <c r="V256" s="2026"/>
    </row>
    <row r="257" spans="1:26" s="1318" customFormat="1">
      <c r="A257" s="2443"/>
      <c r="B257" s="2566"/>
      <c r="C257" s="1277">
        <v>1.73</v>
      </c>
      <c r="D257" s="2476"/>
      <c r="E257" s="2472"/>
      <c r="F257" s="1402">
        <v>5</v>
      </c>
      <c r="G257" s="1402" t="s">
        <v>4586</v>
      </c>
      <c r="H257" s="1402"/>
      <c r="I257" s="1402"/>
      <c r="J257" s="1402" t="s">
        <v>158</v>
      </c>
      <c r="K257" s="1277">
        <v>23800</v>
      </c>
      <c r="L257" s="1585">
        <v>26670</v>
      </c>
      <c r="M257" s="1317"/>
      <c r="N257" s="1317"/>
      <c r="O257" s="2025"/>
      <c r="P257" s="1336"/>
      <c r="R257" s="1317"/>
      <c r="S257" s="1317"/>
      <c r="T257" s="1317"/>
      <c r="U257" s="2025"/>
      <c r="V257" s="2026"/>
    </row>
    <row r="258" spans="1:26" s="1318" customFormat="1">
      <c r="A258" s="2443"/>
      <c r="B258" s="2566"/>
      <c r="C258" s="1277">
        <v>2.0299999999999998</v>
      </c>
      <c r="D258" s="2476"/>
      <c r="E258" s="2472"/>
      <c r="F258" s="1402">
        <v>5</v>
      </c>
      <c r="G258" s="1402" t="s">
        <v>4587</v>
      </c>
      <c r="H258" s="1402"/>
      <c r="I258" s="1402"/>
      <c r="J258" s="1402" t="s">
        <v>158</v>
      </c>
      <c r="K258" s="1277">
        <v>27200</v>
      </c>
      <c r="L258" s="1585">
        <v>30480</v>
      </c>
      <c r="M258" s="1317"/>
      <c r="N258" s="1317"/>
      <c r="O258" s="2025"/>
      <c r="P258" s="1336"/>
      <c r="R258" s="1317"/>
      <c r="S258" s="1317"/>
      <c r="T258" s="1317"/>
      <c r="U258" s="2025"/>
      <c r="V258" s="2026"/>
    </row>
    <row r="259" spans="1:26" s="1318" customFormat="1" ht="48.2" customHeight="1">
      <c r="A259" s="2443"/>
      <c r="B259" s="2566"/>
      <c r="C259" s="1277">
        <v>2.4300000000000002</v>
      </c>
      <c r="D259" s="2476"/>
      <c r="E259" s="2472"/>
      <c r="F259" s="1402">
        <v>5</v>
      </c>
      <c r="G259" s="1402" t="s">
        <v>4593</v>
      </c>
      <c r="H259" s="1402"/>
      <c r="I259" s="1402"/>
      <c r="J259" s="1402" t="s">
        <v>158</v>
      </c>
      <c r="K259" s="1277">
        <v>31730</v>
      </c>
      <c r="L259" s="1585">
        <v>35560</v>
      </c>
      <c r="M259" s="1317"/>
      <c r="N259" s="1317"/>
      <c r="O259" s="2025"/>
      <c r="P259" s="1336"/>
      <c r="R259" s="1317"/>
      <c r="S259" s="1317"/>
      <c r="T259" s="1317"/>
      <c r="U259" s="2025"/>
      <c r="V259" s="2026"/>
    </row>
    <row r="260" spans="1:26" s="1318" customFormat="1" ht="48" customHeight="1">
      <c r="A260" s="2443" t="s">
        <v>4601</v>
      </c>
      <c r="B260" s="2566"/>
      <c r="C260" s="1277">
        <v>1.03</v>
      </c>
      <c r="D260" s="2476" t="s">
        <v>4581</v>
      </c>
      <c r="E260" s="2528" t="s">
        <v>4590</v>
      </c>
      <c r="F260" s="1402">
        <v>5</v>
      </c>
      <c r="G260" s="1402" t="s">
        <v>4592</v>
      </c>
      <c r="H260" s="1402"/>
      <c r="I260" s="1402"/>
      <c r="J260" s="1402" t="s">
        <v>158</v>
      </c>
      <c r="K260" s="1277">
        <v>15300</v>
      </c>
      <c r="L260" s="1585">
        <v>17145</v>
      </c>
      <c r="M260" s="1317"/>
      <c r="N260" s="1317"/>
      <c r="O260" s="2025"/>
      <c r="P260" s="1336"/>
      <c r="R260" s="1317"/>
      <c r="S260" s="1317"/>
      <c r="T260" s="1317"/>
      <c r="U260" s="2025"/>
      <c r="V260" s="2026"/>
    </row>
    <row r="261" spans="1:26" s="1318" customFormat="1" ht="47.25" customHeight="1">
      <c r="A261" s="2443"/>
      <c r="B261" s="2566"/>
      <c r="C261" s="1277">
        <v>1.53</v>
      </c>
      <c r="D261" s="2476"/>
      <c r="E261" s="2528"/>
      <c r="F261" s="1402">
        <v>5</v>
      </c>
      <c r="G261" s="1402" t="s">
        <v>4585</v>
      </c>
      <c r="H261" s="1402"/>
      <c r="I261" s="1402"/>
      <c r="J261" s="1402" t="s">
        <v>158</v>
      </c>
      <c r="K261" s="1277">
        <v>17000</v>
      </c>
      <c r="L261" s="1585">
        <v>19050</v>
      </c>
      <c r="M261" s="1317"/>
      <c r="N261" s="1317"/>
      <c r="O261" s="2025"/>
      <c r="P261" s="1336"/>
      <c r="R261" s="1317"/>
      <c r="S261" s="1317"/>
      <c r="T261" s="1317"/>
      <c r="U261" s="2025"/>
      <c r="V261" s="2026"/>
    </row>
    <row r="262" spans="1:26" ht="48" customHeight="1">
      <c r="A262" s="2443"/>
      <c r="B262" s="2566"/>
      <c r="C262" s="1277">
        <v>1.73</v>
      </c>
      <c r="D262" s="2476"/>
      <c r="E262" s="2528"/>
      <c r="F262" s="1402">
        <v>5</v>
      </c>
      <c r="G262" s="1402" t="s">
        <v>4586</v>
      </c>
      <c r="H262" s="1402"/>
      <c r="I262" s="1402"/>
      <c r="J262" s="1402" t="s">
        <v>158</v>
      </c>
      <c r="K262" s="1277">
        <v>19830</v>
      </c>
      <c r="L262" s="1585">
        <v>22225</v>
      </c>
      <c r="O262" s="2025"/>
      <c r="P262" s="1336"/>
      <c r="R262" s="1317"/>
      <c r="S262" s="1317"/>
      <c r="T262" s="1317"/>
      <c r="U262" s="2025"/>
      <c r="V262" s="2026"/>
      <c r="W262" s="1318"/>
      <c r="X262" s="1318"/>
      <c r="Y262" s="1318"/>
      <c r="Z262" s="1318"/>
    </row>
    <row r="263" spans="1:26" ht="26.1" customHeight="1">
      <c r="A263" s="2443"/>
      <c r="B263" s="2566"/>
      <c r="C263" s="1277">
        <v>2.0299999999999998</v>
      </c>
      <c r="D263" s="2476"/>
      <c r="E263" s="2528"/>
      <c r="F263" s="1402">
        <v>5</v>
      </c>
      <c r="G263" s="1402" t="s">
        <v>4587</v>
      </c>
      <c r="H263" s="1402"/>
      <c r="I263" s="1402"/>
      <c r="J263" s="1402" t="s">
        <v>158</v>
      </c>
      <c r="K263" s="1277">
        <v>22665</v>
      </c>
      <c r="L263" s="1585">
        <v>25400</v>
      </c>
      <c r="O263" s="2025"/>
      <c r="P263" s="1336"/>
      <c r="R263" s="1317"/>
      <c r="S263" s="1317"/>
      <c r="T263" s="1317"/>
      <c r="U263" s="2025"/>
      <c r="V263" s="2026"/>
      <c r="W263" s="1318"/>
      <c r="X263" s="1318"/>
      <c r="Y263" s="1318"/>
      <c r="Z263" s="1318"/>
    </row>
    <row r="264" spans="1:26" ht="13.5" customHeight="1">
      <c r="A264" s="2567"/>
      <c r="B264" s="2518"/>
      <c r="C264" s="1410">
        <v>2.4300000000000002</v>
      </c>
      <c r="D264" s="2476"/>
      <c r="E264" s="2529"/>
      <c r="F264" s="1405">
        <v>5</v>
      </c>
      <c r="G264" s="1405" t="s">
        <v>4593</v>
      </c>
      <c r="H264" s="1405"/>
      <c r="I264" s="1405"/>
      <c r="J264" s="1405" t="s">
        <v>158</v>
      </c>
      <c r="K264" s="1410">
        <v>27200</v>
      </c>
      <c r="L264" s="1598">
        <v>30480</v>
      </c>
      <c r="O264" s="2025"/>
      <c r="P264" s="1336"/>
      <c r="R264" s="1317"/>
      <c r="S264" s="1317"/>
      <c r="T264" s="1317"/>
      <c r="U264" s="2025"/>
      <c r="V264" s="2026"/>
      <c r="W264" s="1318"/>
      <c r="X264" s="1318"/>
      <c r="Y264" s="1318"/>
      <c r="Z264" s="1318"/>
    </row>
    <row r="265" spans="1:26" ht="13.5" customHeight="1">
      <c r="A265" s="2561" t="s">
        <v>4441</v>
      </c>
      <c r="B265" s="2563"/>
      <c r="C265" s="1636">
        <v>1.53</v>
      </c>
      <c r="D265" s="1637">
        <v>6005</v>
      </c>
      <c r="E265" s="1638"/>
      <c r="F265" s="1638"/>
      <c r="G265" s="1638" t="s">
        <v>4602</v>
      </c>
      <c r="H265" s="1638"/>
      <c r="I265" s="1638"/>
      <c r="J265" s="1638" t="s">
        <v>158</v>
      </c>
      <c r="K265" s="1636">
        <v>10955</v>
      </c>
      <c r="L265" s="1639">
        <v>12350</v>
      </c>
      <c r="O265" s="2025"/>
      <c r="P265" s="1336"/>
      <c r="R265" s="1317"/>
      <c r="S265" s="1317"/>
      <c r="T265" s="1317"/>
      <c r="U265" s="2025"/>
      <c r="V265" s="2026"/>
      <c r="W265" s="1318"/>
      <c r="X265" s="1318"/>
      <c r="Y265" s="1318"/>
      <c r="Z265" s="1318"/>
    </row>
    <row r="266" spans="1:26" ht="15" customHeight="1">
      <c r="A266" s="2562"/>
      <c r="B266" s="2564"/>
      <c r="C266" s="1526">
        <v>1.73</v>
      </c>
      <c r="D266" s="1530">
        <v>6005</v>
      </c>
      <c r="E266" s="1523"/>
      <c r="F266" s="1523"/>
      <c r="G266" s="1523" t="s">
        <v>4603</v>
      </c>
      <c r="H266" s="1523"/>
      <c r="I266" s="1523"/>
      <c r="J266" s="1523" t="s">
        <v>158</v>
      </c>
      <c r="K266" s="1526">
        <v>11965</v>
      </c>
      <c r="L266" s="1586">
        <v>13485</v>
      </c>
      <c r="O266" s="2025"/>
      <c r="P266" s="1336"/>
      <c r="R266" s="1317"/>
      <c r="S266" s="1317"/>
      <c r="T266" s="1317"/>
      <c r="U266" s="2025"/>
      <c r="V266" s="2026"/>
      <c r="W266" s="1318"/>
      <c r="X266" s="1318"/>
      <c r="Y266" s="1318"/>
      <c r="Z266" s="1318"/>
    </row>
    <row r="267" spans="1:26" ht="12" customHeight="1">
      <c r="A267" s="2562"/>
      <c r="B267" s="2564"/>
      <c r="C267" s="1536">
        <v>2.0299999999999998</v>
      </c>
      <c r="D267" s="1536">
        <v>6005</v>
      </c>
      <c r="E267" s="1534"/>
      <c r="F267" s="1534"/>
      <c r="G267" s="1534" t="s">
        <v>4604</v>
      </c>
      <c r="H267" s="1534"/>
      <c r="I267" s="1534"/>
      <c r="J267" s="1534" t="s">
        <v>158</v>
      </c>
      <c r="K267" s="1536">
        <v>13100</v>
      </c>
      <c r="L267" s="1595">
        <v>14765</v>
      </c>
      <c r="O267" s="2025"/>
      <c r="P267" s="1336"/>
      <c r="R267" s="1317"/>
      <c r="S267" s="1317"/>
      <c r="T267" s="1317"/>
      <c r="U267" s="2025"/>
      <c r="V267" s="2026"/>
      <c r="W267" s="1318"/>
      <c r="X267" s="1318"/>
      <c r="Y267" s="1318"/>
      <c r="Z267" s="1318"/>
    </row>
    <row r="268" spans="1:26" ht="24" customHeight="1">
      <c r="A268" s="2366" t="s">
        <v>4547</v>
      </c>
      <c r="B268" s="2366"/>
      <c r="C268" s="2366"/>
      <c r="D268" s="2366"/>
      <c r="E268" s="2366"/>
      <c r="F268" s="2366"/>
      <c r="G268" s="2366"/>
      <c r="H268" s="2366"/>
      <c r="I268" s="2366"/>
      <c r="J268" s="2366"/>
      <c r="K268" s="2366"/>
      <c r="L268" s="2366"/>
      <c r="O268" s="2025"/>
      <c r="P268" s="1491"/>
      <c r="R268" s="1317"/>
      <c r="S268" s="1317"/>
      <c r="T268" s="1317"/>
      <c r="U268" s="2026"/>
      <c r="V268" s="2026"/>
      <c r="Z268" s="1318"/>
    </row>
    <row r="269" spans="1:26" ht="57.75" customHeight="1">
      <c r="A269" s="2366"/>
      <c r="B269" s="2366"/>
      <c r="C269" s="2366"/>
      <c r="D269" s="2366"/>
      <c r="E269" s="2366"/>
      <c r="F269" s="2366"/>
      <c r="G269" s="2366"/>
      <c r="H269" s="2366"/>
      <c r="I269" s="2366"/>
      <c r="J269" s="2366"/>
      <c r="K269" s="2366"/>
      <c r="L269" s="2366"/>
      <c r="O269" s="2025"/>
      <c r="P269" s="1491"/>
      <c r="R269" s="1317"/>
      <c r="S269" s="1317"/>
      <c r="T269" s="1317"/>
      <c r="U269" s="2026"/>
      <c r="V269" s="2026"/>
      <c r="Z269" s="1318"/>
    </row>
    <row r="270" spans="1:26" ht="12" customHeight="1">
      <c r="A270" s="2565" t="s">
        <v>4605</v>
      </c>
      <c r="B270" s="2565"/>
      <c r="C270" s="2565"/>
      <c r="D270" s="2565"/>
      <c r="E270" s="2565"/>
      <c r="F270" s="2565"/>
      <c r="G270" s="2565"/>
      <c r="H270" s="2565"/>
      <c r="I270" s="2565"/>
      <c r="J270" s="2565"/>
      <c r="K270" s="2565"/>
      <c r="L270" s="2565"/>
      <c r="O270" s="2025"/>
      <c r="P270" s="1491"/>
      <c r="R270" s="1317"/>
      <c r="S270" s="1317"/>
      <c r="T270" s="1317"/>
      <c r="U270" s="2026"/>
      <c r="V270" s="2026"/>
      <c r="Z270" s="1318"/>
    </row>
    <row r="271" spans="1:26" ht="40.15" customHeight="1">
      <c r="A271" s="2470" t="s">
        <v>562</v>
      </c>
      <c r="B271" s="2469" t="s">
        <v>135</v>
      </c>
      <c r="C271" s="2470" t="s">
        <v>4576</v>
      </c>
      <c r="D271" s="2468" t="s">
        <v>138</v>
      </c>
      <c r="E271" s="2468"/>
      <c r="F271" s="2468"/>
      <c r="G271" s="2468"/>
      <c r="H271" s="2468"/>
      <c r="I271" s="2468"/>
      <c r="J271" s="2470" t="s">
        <v>4606</v>
      </c>
      <c r="K271" s="2470" t="s">
        <v>1649</v>
      </c>
      <c r="L271" s="2470" t="s">
        <v>141</v>
      </c>
      <c r="O271" s="2025"/>
      <c r="R271" s="1317"/>
      <c r="S271" s="1317"/>
      <c r="T271" s="1317"/>
      <c r="U271" s="2025"/>
      <c r="V271" s="2026"/>
      <c r="W271" s="1318"/>
      <c r="X271" s="1318"/>
      <c r="Y271" s="1318"/>
    </row>
    <row r="272" spans="1:26" ht="40.15" customHeight="1">
      <c r="A272" s="2470"/>
      <c r="B272" s="2469"/>
      <c r="C272" s="2470"/>
      <c r="D272" s="1329" t="s">
        <v>2654</v>
      </c>
      <c r="E272" s="1597"/>
      <c r="F272" s="1329" t="s">
        <v>4578</v>
      </c>
      <c r="G272" s="1329" t="s">
        <v>4607</v>
      </c>
      <c r="H272" s="1329" t="s">
        <v>146</v>
      </c>
      <c r="I272" s="1329" t="s">
        <v>144</v>
      </c>
      <c r="J272" s="2470"/>
      <c r="K272" s="2470"/>
      <c r="L272" s="2470"/>
      <c r="O272" s="2025"/>
      <c r="R272" s="1317"/>
      <c r="S272" s="1317"/>
      <c r="T272" s="1317"/>
      <c r="U272" s="2025"/>
      <c r="V272" s="2026"/>
      <c r="W272" s="1318"/>
      <c r="X272" s="1318"/>
      <c r="Y272" s="1318"/>
    </row>
    <row r="273" spans="1:26" ht="40.15" customHeight="1">
      <c r="A273" s="2535" t="s">
        <v>4608</v>
      </c>
      <c r="B273" s="2535"/>
      <c r="C273" s="2535"/>
      <c r="D273" s="2535"/>
      <c r="E273" s="2535"/>
      <c r="F273" s="2535"/>
      <c r="G273" s="2535"/>
      <c r="H273" s="2535"/>
      <c r="I273" s="2535"/>
      <c r="J273" s="2535"/>
      <c r="K273" s="2535"/>
      <c r="L273" s="2535"/>
      <c r="O273" s="2025"/>
      <c r="R273" s="1317"/>
      <c r="S273" s="1317"/>
      <c r="T273" s="1317"/>
      <c r="U273" s="2025"/>
      <c r="V273" s="2026"/>
      <c r="W273" s="1318"/>
      <c r="X273" s="1318"/>
      <c r="Y273" s="1318"/>
    </row>
    <row r="274" spans="1:26" ht="15" customHeight="1">
      <c r="A274" s="2455" t="s">
        <v>4580</v>
      </c>
      <c r="B274" s="2303"/>
      <c r="C274" s="1511">
        <v>1.03</v>
      </c>
      <c r="D274" s="1511">
        <v>6005</v>
      </c>
      <c r="E274" s="1511"/>
      <c r="F274" s="1511">
        <v>4</v>
      </c>
      <c r="G274" s="1511" t="s">
        <v>4609</v>
      </c>
      <c r="H274" s="1511"/>
      <c r="I274" s="1511"/>
      <c r="J274" s="1511" t="s">
        <v>158</v>
      </c>
      <c r="K274" s="1511">
        <v>35085</v>
      </c>
      <c r="L274" s="1569">
        <v>39545</v>
      </c>
      <c r="O274" s="2025"/>
      <c r="P274" s="1336"/>
      <c r="R274" s="1317"/>
      <c r="S274" s="1317"/>
      <c r="T274" s="1317"/>
      <c r="U274" s="2025"/>
      <c r="V274" s="2026"/>
      <c r="W274" s="1318"/>
      <c r="X274" s="1318"/>
      <c r="Y274" s="1318"/>
      <c r="Z274" s="1318"/>
    </row>
    <row r="275" spans="1:26">
      <c r="A275" s="2455"/>
      <c r="B275" s="2303"/>
      <c r="C275" s="1183">
        <v>1.53</v>
      </c>
      <c r="D275" s="1183">
        <v>6005</v>
      </c>
      <c r="E275" s="1183"/>
      <c r="F275" s="1183">
        <v>4</v>
      </c>
      <c r="G275" s="1183" t="s">
        <v>4610</v>
      </c>
      <c r="H275" s="1183"/>
      <c r="I275" s="1183"/>
      <c r="J275" s="1183" t="s">
        <v>158</v>
      </c>
      <c r="K275" s="1183">
        <v>38630</v>
      </c>
      <c r="L275" s="1567">
        <v>39960</v>
      </c>
      <c r="O275" s="2025"/>
      <c r="P275" s="1336"/>
      <c r="R275" s="1317"/>
      <c r="S275" s="1317"/>
      <c r="T275" s="1317"/>
      <c r="U275" s="2025"/>
      <c r="V275" s="2026"/>
      <c r="W275" s="1318"/>
      <c r="X275" s="1318"/>
      <c r="Y275" s="1318"/>
      <c r="Z275" s="1318"/>
    </row>
    <row r="276" spans="1:26" ht="16.5" customHeight="1">
      <c r="A276" s="2455"/>
      <c r="B276" s="2303"/>
      <c r="C276" s="1371">
        <v>1.73</v>
      </c>
      <c r="D276" s="1371" t="s">
        <v>4460</v>
      </c>
      <c r="E276" s="1371"/>
      <c r="F276" s="1371">
        <v>4</v>
      </c>
      <c r="G276" s="1371" t="s">
        <v>4611</v>
      </c>
      <c r="H276" s="1371"/>
      <c r="I276" s="1371"/>
      <c r="J276" s="1371" t="s">
        <v>158</v>
      </c>
      <c r="K276" s="1371">
        <v>42920</v>
      </c>
      <c r="L276" s="1588">
        <v>44400</v>
      </c>
      <c r="O276" s="2025"/>
      <c r="P276" s="1336"/>
      <c r="R276" s="1317"/>
      <c r="S276" s="1317"/>
      <c r="T276" s="1317"/>
      <c r="U276" s="2025"/>
      <c r="V276" s="2026"/>
      <c r="W276" s="1318"/>
      <c r="X276" s="1318"/>
      <c r="Y276" s="1318"/>
      <c r="Z276" s="1318"/>
    </row>
    <row r="277" spans="1:26" ht="19.5" customHeight="1">
      <c r="A277" s="2455"/>
      <c r="B277" s="2303"/>
      <c r="C277" s="1183">
        <v>2.0299999999999998</v>
      </c>
      <c r="D277" s="1183" t="s">
        <v>4460</v>
      </c>
      <c r="E277" s="1422"/>
      <c r="F277" s="1422">
        <v>4</v>
      </c>
      <c r="G277" s="1422" t="s">
        <v>4612</v>
      </c>
      <c r="H277" s="1422"/>
      <c r="I277" s="1422"/>
      <c r="J277" s="1402" t="s">
        <v>158</v>
      </c>
      <c r="K277" s="1422">
        <v>45500</v>
      </c>
      <c r="L277" s="1567">
        <v>47065</v>
      </c>
      <c r="O277" s="2025"/>
      <c r="P277" s="1336"/>
      <c r="R277" s="1317"/>
      <c r="S277" s="1317"/>
      <c r="T277" s="1317"/>
      <c r="U277" s="2025"/>
      <c r="V277" s="2026"/>
      <c r="W277" s="1318"/>
      <c r="X277" s="1318"/>
      <c r="Y277" s="1318"/>
      <c r="Z277" s="1318"/>
    </row>
    <row r="278" spans="1:26" ht="16.5" customHeight="1">
      <c r="A278" s="2455"/>
      <c r="B278" s="2303"/>
      <c r="C278" s="1371">
        <v>2.4300000000000002</v>
      </c>
      <c r="D278" s="1371" t="s">
        <v>4460</v>
      </c>
      <c r="E278" s="1392"/>
      <c r="F278" s="1392">
        <v>4</v>
      </c>
      <c r="G278" s="1392" t="s">
        <v>4613</v>
      </c>
      <c r="H278" s="1392"/>
      <c r="I278" s="1392"/>
      <c r="J278" s="1392" t="s">
        <v>158</v>
      </c>
      <c r="K278" s="1392">
        <v>47215</v>
      </c>
      <c r="L278" s="1588">
        <v>48840</v>
      </c>
      <c r="O278" s="2025"/>
      <c r="P278" s="1336"/>
      <c r="R278" s="1317"/>
      <c r="S278" s="1317"/>
      <c r="T278" s="1317"/>
      <c r="U278" s="2025"/>
      <c r="V278" s="2026"/>
      <c r="W278" s="1318"/>
      <c r="X278" s="1318"/>
      <c r="Y278" s="1318"/>
      <c r="Z278" s="1318"/>
    </row>
    <row r="279" spans="1:26" ht="15.75" customHeight="1">
      <c r="A279" s="2455"/>
      <c r="B279" s="2303"/>
      <c r="C279" s="1526">
        <v>1.03</v>
      </c>
      <c r="D279" s="1526" t="s">
        <v>4460</v>
      </c>
      <c r="E279" s="1523"/>
      <c r="F279" s="1523">
        <v>4</v>
      </c>
      <c r="G279" s="1523" t="s">
        <v>4614</v>
      </c>
      <c r="H279" s="1523"/>
      <c r="I279" s="1523"/>
      <c r="J279" s="1523" t="s">
        <v>158</v>
      </c>
      <c r="K279" s="1523">
        <v>37930</v>
      </c>
      <c r="L279" s="1586">
        <v>42755</v>
      </c>
      <c r="O279" s="2025"/>
      <c r="P279" s="1336"/>
      <c r="R279" s="1317"/>
      <c r="S279" s="1317"/>
      <c r="T279" s="1317"/>
      <c r="U279" s="2025"/>
      <c r="V279" s="2026"/>
      <c r="W279" s="1318"/>
      <c r="X279" s="1318"/>
      <c r="Y279" s="1318"/>
      <c r="Z279" s="1318"/>
    </row>
    <row r="280" spans="1:26" ht="15.75" customHeight="1">
      <c r="A280" s="2455"/>
      <c r="B280" s="2303"/>
      <c r="C280" s="1183">
        <v>1.53</v>
      </c>
      <c r="D280" s="1183" t="s">
        <v>4460</v>
      </c>
      <c r="E280" s="1183"/>
      <c r="F280" s="1183">
        <v>4</v>
      </c>
      <c r="G280" s="1183" t="s">
        <v>4615</v>
      </c>
      <c r="H280" s="1183"/>
      <c r="I280" s="1183"/>
      <c r="J280" s="1277" t="s">
        <v>158</v>
      </c>
      <c r="K280" s="1183">
        <v>41205</v>
      </c>
      <c r="L280" s="1567">
        <v>42625</v>
      </c>
      <c r="O280" s="2025"/>
      <c r="P280" s="1336"/>
      <c r="R280" s="1317"/>
      <c r="S280" s="1317"/>
      <c r="T280" s="1317"/>
      <c r="U280" s="2025"/>
      <c r="V280" s="2026"/>
      <c r="W280" s="1318"/>
      <c r="X280" s="1318"/>
      <c r="Y280" s="1318"/>
      <c r="Z280" s="1318"/>
    </row>
    <row r="281" spans="1:26" ht="18.75" customHeight="1">
      <c r="A281" s="2455"/>
      <c r="B281" s="2303"/>
      <c r="C281" s="1183">
        <v>1.73</v>
      </c>
      <c r="D281" s="1183" t="s">
        <v>4460</v>
      </c>
      <c r="E281" s="1183"/>
      <c r="F281" s="1183">
        <v>4</v>
      </c>
      <c r="G281" s="1183" t="s">
        <v>4616</v>
      </c>
      <c r="H281" s="1183"/>
      <c r="I281" s="1183"/>
      <c r="J281" s="1277" t="s">
        <v>158</v>
      </c>
      <c r="K281" s="1183">
        <v>45500</v>
      </c>
      <c r="L281" s="1567">
        <v>47065</v>
      </c>
      <c r="O281" s="2025"/>
      <c r="P281" s="1336"/>
      <c r="R281" s="1317"/>
      <c r="S281" s="1317"/>
      <c r="T281" s="1317"/>
      <c r="U281" s="2025"/>
      <c r="V281" s="2026"/>
      <c r="W281" s="1318"/>
      <c r="X281" s="1318"/>
      <c r="Y281" s="1318"/>
      <c r="Z281" s="1318"/>
    </row>
    <row r="282" spans="1:26">
      <c r="A282" s="2455"/>
      <c r="B282" s="2303"/>
      <c r="C282" s="1183">
        <v>2.0299999999999998</v>
      </c>
      <c r="D282" s="1183" t="s">
        <v>4460</v>
      </c>
      <c r="E282" s="1422"/>
      <c r="F282" s="1422">
        <v>4</v>
      </c>
      <c r="G282" s="1422" t="s">
        <v>4617</v>
      </c>
      <c r="H282" s="1422"/>
      <c r="I282" s="1422"/>
      <c r="J282" s="1402" t="s">
        <v>158</v>
      </c>
      <c r="K282" s="1422">
        <v>48930</v>
      </c>
      <c r="L282" s="1567">
        <v>50620</v>
      </c>
      <c r="O282" s="2025"/>
      <c r="P282" s="1336"/>
      <c r="R282" s="1317"/>
      <c r="S282" s="1317"/>
      <c r="T282" s="1317"/>
      <c r="U282" s="2025"/>
      <c r="V282" s="2026"/>
      <c r="W282" s="1318"/>
      <c r="X282" s="1318"/>
      <c r="Y282" s="1318"/>
      <c r="Z282" s="1318"/>
    </row>
    <row r="283" spans="1:26" ht="15" customHeight="1">
      <c r="A283" s="2455"/>
      <c r="B283" s="2303"/>
      <c r="C283" s="1277">
        <v>2.4300000000000002</v>
      </c>
      <c r="D283" s="1277" t="s">
        <v>4460</v>
      </c>
      <c r="E283" s="1402"/>
      <c r="F283" s="1402">
        <v>4</v>
      </c>
      <c r="G283" s="1402" t="s">
        <v>4618</v>
      </c>
      <c r="H283" s="1402"/>
      <c r="I283" s="1402"/>
      <c r="J283" s="1402" t="s">
        <v>158</v>
      </c>
      <c r="K283" s="1402">
        <v>60090</v>
      </c>
      <c r="L283" s="1585">
        <v>62160</v>
      </c>
      <c r="O283" s="2025"/>
      <c r="P283" s="1336"/>
      <c r="R283" s="1317"/>
      <c r="S283" s="1317"/>
      <c r="T283" s="1317"/>
      <c r="U283" s="2025"/>
      <c r="V283" s="2026"/>
      <c r="W283" s="1318"/>
      <c r="X283" s="1318"/>
      <c r="Y283" s="1318"/>
      <c r="Z283" s="1318"/>
    </row>
    <row r="284" spans="1:26" ht="19.5" customHeight="1">
      <c r="A284" s="2455"/>
      <c r="B284" s="2303"/>
      <c r="C284" s="1526">
        <v>1.53</v>
      </c>
      <c r="D284" s="1526" t="s">
        <v>4460</v>
      </c>
      <c r="E284" s="1523"/>
      <c r="F284" s="1523">
        <v>4</v>
      </c>
      <c r="G284" s="1523" t="s">
        <v>4619</v>
      </c>
      <c r="H284" s="1523"/>
      <c r="I284" s="1523"/>
      <c r="J284" s="1523" t="s">
        <v>158</v>
      </c>
      <c r="K284" s="1523">
        <v>46710</v>
      </c>
      <c r="L284" s="1586">
        <v>52650</v>
      </c>
      <c r="O284" s="2025"/>
      <c r="P284" s="1336"/>
      <c r="R284" s="1317"/>
      <c r="S284" s="1317"/>
      <c r="T284" s="1317"/>
      <c r="U284" s="2025"/>
      <c r="V284" s="2026"/>
      <c r="W284" s="1318"/>
      <c r="X284" s="1318"/>
      <c r="Y284" s="1318"/>
      <c r="Z284" s="1318"/>
    </row>
    <row r="285" spans="1:26" ht="20.25" customHeight="1">
      <c r="A285" s="2455"/>
      <c r="B285" s="2303"/>
      <c r="C285" s="1526">
        <v>1.73</v>
      </c>
      <c r="D285" s="1526" t="s">
        <v>4460</v>
      </c>
      <c r="E285" s="1523"/>
      <c r="F285" s="1523">
        <v>4</v>
      </c>
      <c r="G285" s="1523" t="s">
        <v>4620</v>
      </c>
      <c r="H285" s="1523"/>
      <c r="I285" s="1523"/>
      <c r="J285" s="1523" t="s">
        <v>158</v>
      </c>
      <c r="K285" s="1523">
        <v>51295</v>
      </c>
      <c r="L285" s="1586">
        <v>57820</v>
      </c>
      <c r="O285" s="2025"/>
      <c r="P285" s="1336"/>
      <c r="R285" s="1317"/>
      <c r="S285" s="1317"/>
      <c r="T285" s="1317"/>
      <c r="U285" s="2025"/>
      <c r="V285" s="2026"/>
      <c r="W285" s="1318"/>
      <c r="X285" s="1318"/>
      <c r="Y285" s="1318"/>
      <c r="Z285" s="1318"/>
    </row>
    <row r="286" spans="1:26" ht="15.75" customHeight="1">
      <c r="A286" s="2455"/>
      <c r="B286" s="2303"/>
      <c r="C286" s="1526">
        <v>2.0299999999999998</v>
      </c>
      <c r="D286" s="1526" t="s">
        <v>4460</v>
      </c>
      <c r="E286" s="1523"/>
      <c r="F286" s="1523">
        <v>4</v>
      </c>
      <c r="G286" s="1523" t="s">
        <v>4621</v>
      </c>
      <c r="H286" s="1523"/>
      <c r="I286" s="1523"/>
      <c r="J286" s="1523" t="s">
        <v>158</v>
      </c>
      <c r="K286" s="1523">
        <v>64370</v>
      </c>
      <c r="L286" s="1586">
        <v>72555</v>
      </c>
      <c r="O286" s="2025"/>
      <c r="P286" s="1336"/>
      <c r="R286" s="1317"/>
      <c r="S286" s="1317"/>
      <c r="T286" s="1317"/>
      <c r="U286" s="2025"/>
      <c r="V286" s="2026"/>
      <c r="W286" s="1318"/>
      <c r="X286" s="1318"/>
      <c r="Y286" s="1318"/>
      <c r="Z286" s="1318"/>
    </row>
    <row r="287" spans="1:26" ht="19.5" customHeight="1">
      <c r="A287" s="2455"/>
      <c r="B287" s="2303"/>
      <c r="C287" s="1526">
        <v>2.4300000000000002</v>
      </c>
      <c r="D287" s="1526" t="s">
        <v>4460</v>
      </c>
      <c r="E287" s="1523"/>
      <c r="F287" s="1523">
        <v>4</v>
      </c>
      <c r="G287" s="1523" t="s">
        <v>4622</v>
      </c>
      <c r="H287" s="1523"/>
      <c r="I287" s="1523"/>
      <c r="J287" s="1523" t="s">
        <v>158</v>
      </c>
      <c r="K287" s="1523">
        <v>74890</v>
      </c>
      <c r="L287" s="1586">
        <v>84410</v>
      </c>
      <c r="O287" s="2025"/>
      <c r="P287" s="1336"/>
      <c r="R287" s="1317"/>
      <c r="S287" s="1317"/>
      <c r="T287" s="1317"/>
      <c r="U287" s="2025"/>
      <c r="V287" s="2026"/>
      <c r="W287" s="1318"/>
      <c r="X287" s="1318"/>
      <c r="Y287" s="1318"/>
      <c r="Z287" s="1318"/>
    </row>
    <row r="288" spans="1:26" ht="18.75" customHeight="1">
      <c r="A288" s="2455"/>
      <c r="B288" s="2303"/>
      <c r="C288" s="1277">
        <v>1.53</v>
      </c>
      <c r="D288" s="1277" t="s">
        <v>4460</v>
      </c>
      <c r="E288" s="1402"/>
      <c r="F288" s="1402">
        <v>4</v>
      </c>
      <c r="G288" s="1402" t="s">
        <v>4623</v>
      </c>
      <c r="H288" s="1402"/>
      <c r="I288" s="1402"/>
      <c r="J288" s="1402" t="s">
        <v>158</v>
      </c>
      <c r="K288" s="1402">
        <v>48075</v>
      </c>
      <c r="L288" s="1585">
        <v>49730</v>
      </c>
      <c r="O288" s="2025"/>
      <c r="P288" s="1336"/>
      <c r="R288" s="1317"/>
      <c r="S288" s="1317"/>
      <c r="T288" s="1317"/>
      <c r="U288" s="2025"/>
      <c r="V288" s="2026"/>
      <c r="W288" s="1318"/>
      <c r="X288" s="1318"/>
      <c r="Y288" s="1318"/>
      <c r="Z288" s="1318"/>
    </row>
    <row r="289" spans="1:26" ht="20.25" customHeight="1">
      <c r="A289" s="2455"/>
      <c r="B289" s="2303"/>
      <c r="C289" s="1277">
        <v>1.73</v>
      </c>
      <c r="D289" s="1277" t="s">
        <v>4460</v>
      </c>
      <c r="E289" s="1402"/>
      <c r="F289" s="1402">
        <v>4</v>
      </c>
      <c r="G289" s="1402" t="s">
        <v>4624</v>
      </c>
      <c r="H289" s="1402"/>
      <c r="I289" s="1402"/>
      <c r="J289" s="1402" t="s">
        <v>158</v>
      </c>
      <c r="K289" s="1402">
        <v>51505</v>
      </c>
      <c r="L289" s="1585">
        <v>53280</v>
      </c>
      <c r="O289" s="2025"/>
      <c r="P289" s="1336"/>
      <c r="R289" s="1317"/>
      <c r="S289" s="1317"/>
      <c r="T289" s="1317"/>
      <c r="U289" s="2025"/>
      <c r="V289" s="2026"/>
      <c r="W289" s="1318"/>
      <c r="X289" s="1318"/>
      <c r="Y289" s="1318"/>
      <c r="Z289" s="1318"/>
    </row>
    <row r="290" spans="1:26" ht="12" customHeight="1">
      <c r="A290" s="2455"/>
      <c r="B290" s="2303"/>
      <c r="C290" s="1183">
        <v>2.0299999999999998</v>
      </c>
      <c r="D290" s="1183">
        <v>6005</v>
      </c>
      <c r="E290" s="1422"/>
      <c r="F290" s="1422">
        <v>4</v>
      </c>
      <c r="G290" s="1422" t="s">
        <v>4625</v>
      </c>
      <c r="H290" s="1422"/>
      <c r="I290" s="1422"/>
      <c r="J290" s="1402" t="s">
        <v>158</v>
      </c>
      <c r="K290" s="1422">
        <v>63525</v>
      </c>
      <c r="L290" s="1567">
        <v>65715</v>
      </c>
      <c r="O290" s="2025"/>
      <c r="P290" s="1336"/>
      <c r="R290" s="1317"/>
      <c r="S290" s="1317"/>
      <c r="T290" s="1317"/>
      <c r="U290" s="2025"/>
      <c r="V290" s="2026"/>
      <c r="W290" s="1318"/>
      <c r="X290" s="1318"/>
      <c r="Y290" s="1318"/>
      <c r="Z290" s="1318"/>
    </row>
    <row r="291" spans="1:26" ht="19.5" customHeight="1">
      <c r="A291" s="2455"/>
      <c r="B291" s="2303"/>
      <c r="C291" s="1277">
        <v>2.4300000000000002</v>
      </c>
      <c r="D291" s="1277">
        <v>6005</v>
      </c>
      <c r="E291" s="1402"/>
      <c r="F291" s="1402">
        <v>4</v>
      </c>
      <c r="G291" s="1402" t="s">
        <v>4626</v>
      </c>
      <c r="H291" s="1402"/>
      <c r="I291" s="1402"/>
      <c r="J291" s="1402" t="s">
        <v>158</v>
      </c>
      <c r="K291" s="1402">
        <v>68675</v>
      </c>
      <c r="L291" s="1585">
        <v>71040</v>
      </c>
      <c r="O291" s="2025"/>
      <c r="P291" s="1336"/>
      <c r="R291" s="1317"/>
      <c r="S291" s="1317"/>
      <c r="T291" s="1317"/>
      <c r="U291" s="2025"/>
      <c r="V291" s="2026"/>
      <c r="W291" s="1318"/>
      <c r="X291" s="1318"/>
      <c r="Y291" s="1318"/>
      <c r="Z291" s="1318"/>
    </row>
    <row r="292" spans="1:26" ht="21.75" customHeight="1">
      <c r="A292" s="2455"/>
      <c r="B292" s="2303"/>
      <c r="C292" s="1277">
        <v>1.53</v>
      </c>
      <c r="D292" s="1277">
        <v>6005</v>
      </c>
      <c r="E292" s="1402"/>
      <c r="F292" s="1402">
        <v>4</v>
      </c>
      <c r="G292" s="1402" t="s">
        <v>4627</v>
      </c>
      <c r="H292" s="1402"/>
      <c r="I292" s="1402"/>
      <c r="J292" s="1402" t="s">
        <v>158</v>
      </c>
      <c r="K292" s="1402">
        <v>57515</v>
      </c>
      <c r="L292" s="1585">
        <v>59500</v>
      </c>
      <c r="O292" s="2025"/>
      <c r="P292" s="1336"/>
      <c r="R292" s="1317"/>
      <c r="S292" s="1317"/>
      <c r="T292" s="1317"/>
      <c r="U292" s="2025"/>
      <c r="V292" s="2026"/>
      <c r="W292" s="1318"/>
      <c r="X292" s="1318"/>
      <c r="Y292" s="1318"/>
      <c r="Z292" s="1318"/>
    </row>
    <row r="293" spans="1:26" ht="22.5" customHeight="1">
      <c r="A293" s="2455"/>
      <c r="B293" s="2303"/>
      <c r="C293" s="1277">
        <v>1.73</v>
      </c>
      <c r="D293" s="1277">
        <v>6005</v>
      </c>
      <c r="E293" s="1402"/>
      <c r="F293" s="1402">
        <v>4</v>
      </c>
      <c r="G293" s="1402" t="s">
        <v>4628</v>
      </c>
      <c r="H293" s="1402"/>
      <c r="I293" s="1402"/>
      <c r="J293" s="1402" t="s">
        <v>158</v>
      </c>
      <c r="K293" s="1402">
        <v>62665</v>
      </c>
      <c r="L293" s="1585">
        <v>64825</v>
      </c>
      <c r="O293" s="2025"/>
      <c r="P293" s="1336"/>
      <c r="R293" s="1317"/>
      <c r="S293" s="1317"/>
      <c r="T293" s="1317"/>
      <c r="U293" s="2025"/>
      <c r="V293" s="2026"/>
      <c r="W293" s="1318"/>
      <c r="X293" s="1318"/>
      <c r="Y293" s="1318"/>
      <c r="Z293" s="1318"/>
    </row>
    <row r="294" spans="1:26" ht="18.75" customHeight="1">
      <c r="A294" s="2455"/>
      <c r="B294" s="2303"/>
      <c r="C294" s="1183">
        <v>2.0299999999999998</v>
      </c>
      <c r="D294" s="1183">
        <v>6005</v>
      </c>
      <c r="E294" s="1422"/>
      <c r="F294" s="1422">
        <v>4</v>
      </c>
      <c r="G294" s="1422" t="s">
        <v>4629</v>
      </c>
      <c r="H294" s="1422"/>
      <c r="I294" s="1422"/>
      <c r="J294" s="1402" t="s">
        <v>158</v>
      </c>
      <c r="K294" s="1422">
        <v>72965</v>
      </c>
      <c r="L294" s="1567">
        <v>75480</v>
      </c>
      <c r="O294" s="2025"/>
      <c r="P294" s="1336"/>
      <c r="R294" s="1317"/>
      <c r="S294" s="1317"/>
      <c r="T294" s="1317"/>
      <c r="U294" s="2025"/>
      <c r="V294" s="2026"/>
      <c r="W294" s="1318"/>
      <c r="X294" s="1318"/>
      <c r="Y294" s="1318"/>
      <c r="Z294" s="1318"/>
    </row>
    <row r="295" spans="1:26" ht="24" customHeight="1" thickBot="1">
      <c r="A295" s="2455"/>
      <c r="B295" s="2303"/>
      <c r="C295" s="1410">
        <v>2.4300000000000002</v>
      </c>
      <c r="D295" s="1410">
        <v>6005</v>
      </c>
      <c r="E295" s="1405"/>
      <c r="F295" s="1405">
        <v>4</v>
      </c>
      <c r="G295" s="1405" t="s">
        <v>4630</v>
      </c>
      <c r="H295" s="1405"/>
      <c r="I295" s="1405"/>
      <c r="J295" s="1405" t="s">
        <v>158</v>
      </c>
      <c r="K295" s="1405">
        <v>90135</v>
      </c>
      <c r="L295" s="1598">
        <v>93240</v>
      </c>
      <c r="O295" s="2025"/>
      <c r="P295" s="1336"/>
      <c r="R295" s="1317"/>
      <c r="S295" s="1317"/>
      <c r="T295" s="1317"/>
      <c r="U295" s="2025"/>
      <c r="V295" s="2026"/>
      <c r="W295" s="1318"/>
      <c r="X295" s="1318"/>
      <c r="Y295" s="1318"/>
      <c r="Z295" s="1318"/>
    </row>
    <row r="296" spans="1:26" ht="20.25" customHeight="1" thickBot="1">
      <c r="A296" s="2553" t="s">
        <v>4589</v>
      </c>
      <c r="B296" s="2554"/>
      <c r="C296" s="1599">
        <v>1.03</v>
      </c>
      <c r="D296" s="1599" t="s">
        <v>4460</v>
      </c>
      <c r="E296" s="1600"/>
      <c r="F296" s="1600">
        <v>4</v>
      </c>
      <c r="G296" s="1599" t="s">
        <v>4609</v>
      </c>
      <c r="H296" s="1600"/>
      <c r="I296" s="1600"/>
      <c r="J296" s="1600" t="s">
        <v>158</v>
      </c>
      <c r="K296" s="1600">
        <v>31690</v>
      </c>
      <c r="L296" s="1601">
        <v>35715</v>
      </c>
      <c r="O296" s="2025"/>
      <c r="P296" s="1336"/>
      <c r="R296" s="1317"/>
      <c r="S296" s="1317"/>
      <c r="T296" s="1317"/>
      <c r="U296" s="2025"/>
      <c r="V296" s="2026"/>
      <c r="W296" s="1318"/>
      <c r="X296" s="1318"/>
      <c r="Y296" s="1318"/>
      <c r="Z296" s="1318"/>
    </row>
    <row r="297" spans="1:26" ht="20.25" customHeight="1" thickBot="1">
      <c r="A297" s="2553"/>
      <c r="B297" s="2554"/>
      <c r="C297" s="1277">
        <v>1.53</v>
      </c>
      <c r="D297" s="1277" t="s">
        <v>4460</v>
      </c>
      <c r="E297" s="1402"/>
      <c r="F297" s="1402">
        <v>4</v>
      </c>
      <c r="G297" s="1277" t="s">
        <v>4610</v>
      </c>
      <c r="H297" s="1402"/>
      <c r="I297" s="1402"/>
      <c r="J297" s="1402" t="s">
        <v>158</v>
      </c>
      <c r="K297" s="1402">
        <v>35195</v>
      </c>
      <c r="L297" s="1585">
        <v>36410</v>
      </c>
      <c r="O297" s="2025"/>
      <c r="P297" s="1336"/>
      <c r="R297" s="1317"/>
      <c r="S297" s="1317"/>
      <c r="T297" s="1317"/>
      <c r="U297" s="2025"/>
      <c r="V297" s="2026"/>
      <c r="W297" s="1318"/>
      <c r="X297" s="1318"/>
      <c r="Y297" s="1318"/>
      <c r="Z297" s="1318"/>
    </row>
    <row r="298" spans="1:26" ht="19.5" customHeight="1" thickBot="1">
      <c r="A298" s="2553"/>
      <c r="B298" s="2554"/>
      <c r="C298" s="1277">
        <v>1.73</v>
      </c>
      <c r="D298" s="1277" t="s">
        <v>4460</v>
      </c>
      <c r="E298" s="1402"/>
      <c r="F298" s="1402">
        <v>4</v>
      </c>
      <c r="G298" s="1277" t="s">
        <v>4611</v>
      </c>
      <c r="H298" s="1402"/>
      <c r="I298" s="1402"/>
      <c r="J298" s="1402" t="s">
        <v>158</v>
      </c>
      <c r="K298" s="1402">
        <v>39490</v>
      </c>
      <c r="L298" s="1585">
        <v>40850</v>
      </c>
      <c r="O298" s="2025"/>
      <c r="P298" s="1336"/>
      <c r="R298" s="1317"/>
      <c r="S298" s="1317"/>
      <c r="T298" s="1317"/>
      <c r="U298" s="2025"/>
      <c r="V298" s="2026"/>
      <c r="W298" s="1318"/>
      <c r="X298" s="1318"/>
      <c r="Y298" s="1318"/>
      <c r="Z298" s="1318"/>
    </row>
    <row r="299" spans="1:26" ht="21" customHeight="1" thickBot="1">
      <c r="A299" s="2553"/>
      <c r="B299" s="2554"/>
      <c r="C299" s="1277">
        <v>2.0299999999999998</v>
      </c>
      <c r="D299" s="1277" t="s">
        <v>4460</v>
      </c>
      <c r="E299" s="1402"/>
      <c r="F299" s="1402">
        <v>4</v>
      </c>
      <c r="G299" s="1402" t="s">
        <v>4612</v>
      </c>
      <c r="H299" s="1402"/>
      <c r="I299" s="1402"/>
      <c r="J299" s="1402" t="s">
        <v>158</v>
      </c>
      <c r="K299" s="1402">
        <v>42065</v>
      </c>
      <c r="L299" s="1585">
        <v>43515</v>
      </c>
      <c r="O299" s="2025"/>
      <c r="P299" s="1336"/>
      <c r="R299" s="1317"/>
      <c r="S299" s="1317"/>
      <c r="T299" s="1317"/>
      <c r="U299" s="2025"/>
      <c r="V299" s="2026"/>
      <c r="W299" s="1318"/>
      <c r="X299" s="1318"/>
      <c r="Y299" s="1318"/>
      <c r="Z299" s="1318"/>
    </row>
    <row r="300" spans="1:26" ht="17.25" customHeight="1" thickBot="1">
      <c r="A300" s="2553"/>
      <c r="B300" s="2554"/>
      <c r="C300" s="1277">
        <v>2.4300000000000002</v>
      </c>
      <c r="D300" s="1277" t="s">
        <v>4460</v>
      </c>
      <c r="E300" s="1402"/>
      <c r="F300" s="1402">
        <v>4</v>
      </c>
      <c r="G300" s="1402" t="s">
        <v>4613</v>
      </c>
      <c r="H300" s="1402"/>
      <c r="I300" s="1402"/>
      <c r="J300" s="1402" t="s">
        <v>158</v>
      </c>
      <c r="K300" s="1402">
        <v>43780</v>
      </c>
      <c r="L300" s="1585">
        <v>45290</v>
      </c>
      <c r="O300" s="2025"/>
      <c r="P300" s="1336"/>
      <c r="R300" s="1317"/>
      <c r="S300" s="1317"/>
      <c r="T300" s="1317"/>
      <c r="U300" s="2025"/>
      <c r="V300" s="2026"/>
      <c r="W300" s="1318"/>
      <c r="X300" s="1318"/>
      <c r="Y300" s="1318"/>
      <c r="Z300" s="1318"/>
    </row>
    <row r="301" spans="1:26" ht="18" customHeight="1" thickBot="1">
      <c r="A301" s="2553"/>
      <c r="B301" s="2554"/>
      <c r="C301" s="1526">
        <v>1.03</v>
      </c>
      <c r="D301" s="1526" t="s">
        <v>4460</v>
      </c>
      <c r="E301" s="1523"/>
      <c r="F301" s="1523">
        <v>4</v>
      </c>
      <c r="G301" s="1523" t="s">
        <v>4614</v>
      </c>
      <c r="H301" s="1523"/>
      <c r="I301" s="1523"/>
      <c r="J301" s="1523" t="s">
        <v>158</v>
      </c>
      <c r="K301" s="1523">
        <v>34535</v>
      </c>
      <c r="L301" s="1586">
        <v>38925</v>
      </c>
      <c r="O301" s="2025"/>
      <c r="P301" s="1336"/>
      <c r="R301" s="1317"/>
      <c r="S301" s="1317"/>
      <c r="T301" s="1317"/>
      <c r="U301" s="2025"/>
      <c r="V301" s="2026"/>
      <c r="W301" s="1318"/>
      <c r="X301" s="1318"/>
      <c r="Y301" s="1318"/>
      <c r="Z301" s="1318"/>
    </row>
    <row r="302" spans="1:26" ht="21" customHeight="1" thickBot="1">
      <c r="A302" s="2553"/>
      <c r="B302" s="2554"/>
      <c r="C302" s="1277">
        <v>1.53</v>
      </c>
      <c r="D302" s="1277" t="s">
        <v>4460</v>
      </c>
      <c r="E302" s="1402"/>
      <c r="F302" s="1402">
        <v>4</v>
      </c>
      <c r="G302" s="1277" t="s">
        <v>4615</v>
      </c>
      <c r="H302" s="1402"/>
      <c r="I302" s="1402"/>
      <c r="J302" s="1402" t="s">
        <v>158</v>
      </c>
      <c r="K302" s="1402">
        <v>37770</v>
      </c>
      <c r="L302" s="1585">
        <v>39075</v>
      </c>
      <c r="O302" s="2025"/>
      <c r="P302" s="1336"/>
      <c r="R302" s="1317"/>
      <c r="S302" s="1317"/>
      <c r="T302" s="1317"/>
      <c r="U302" s="2025"/>
      <c r="V302" s="2026"/>
      <c r="W302" s="1318"/>
      <c r="X302" s="1318"/>
      <c r="Y302" s="1318"/>
      <c r="Z302" s="1318"/>
    </row>
    <row r="303" spans="1:26" ht="19.5" customHeight="1" thickBot="1">
      <c r="A303" s="2553"/>
      <c r="B303" s="2554"/>
      <c r="C303" s="1277">
        <v>1.73</v>
      </c>
      <c r="D303" s="1277" t="s">
        <v>4460</v>
      </c>
      <c r="E303" s="1402"/>
      <c r="F303" s="1402">
        <v>4</v>
      </c>
      <c r="G303" s="1277" t="s">
        <v>4616</v>
      </c>
      <c r="H303" s="1402"/>
      <c r="I303" s="1402"/>
      <c r="J303" s="1402" t="s">
        <v>158</v>
      </c>
      <c r="K303" s="1402">
        <v>42065</v>
      </c>
      <c r="L303" s="1585">
        <v>43515</v>
      </c>
      <c r="O303" s="2025"/>
      <c r="P303" s="1336"/>
      <c r="R303" s="1317"/>
      <c r="S303" s="1317"/>
      <c r="T303" s="1317"/>
      <c r="U303" s="2025"/>
      <c r="V303" s="2026"/>
      <c r="W303" s="1318"/>
      <c r="X303" s="1318"/>
      <c r="Y303" s="1318"/>
      <c r="Z303" s="1318"/>
    </row>
    <row r="304" spans="1:26" ht="17.25" customHeight="1" thickBot="1">
      <c r="A304" s="2553"/>
      <c r="B304" s="2554"/>
      <c r="C304" s="1277">
        <v>2.0299999999999998</v>
      </c>
      <c r="D304" s="1277" t="s">
        <v>4460</v>
      </c>
      <c r="E304" s="1402"/>
      <c r="F304" s="1402">
        <v>4</v>
      </c>
      <c r="G304" s="1402" t="s">
        <v>4617</v>
      </c>
      <c r="H304" s="1402"/>
      <c r="I304" s="1402"/>
      <c r="J304" s="1402" t="s">
        <v>158</v>
      </c>
      <c r="K304" s="1402">
        <v>45500</v>
      </c>
      <c r="L304" s="1585">
        <v>47065</v>
      </c>
      <c r="O304" s="2025"/>
      <c r="P304" s="1336"/>
      <c r="R304" s="1317"/>
      <c r="S304" s="1317"/>
      <c r="T304" s="1317"/>
      <c r="U304" s="2025"/>
      <c r="V304" s="2026"/>
      <c r="W304" s="1318"/>
      <c r="X304" s="1318"/>
      <c r="Y304" s="1318"/>
      <c r="Z304" s="1318"/>
    </row>
    <row r="305" spans="1:26" ht="21.75" customHeight="1" thickBot="1">
      <c r="A305" s="2553"/>
      <c r="B305" s="2554"/>
      <c r="C305" s="1277">
        <v>2.4300000000000002</v>
      </c>
      <c r="D305" s="1277" t="s">
        <v>4460</v>
      </c>
      <c r="E305" s="1402"/>
      <c r="F305" s="1402">
        <v>4</v>
      </c>
      <c r="G305" s="1402" t="s">
        <v>4618</v>
      </c>
      <c r="H305" s="1402"/>
      <c r="I305" s="1402"/>
      <c r="J305" s="1402" t="s">
        <v>158</v>
      </c>
      <c r="K305" s="1402">
        <v>56655</v>
      </c>
      <c r="L305" s="1585">
        <v>58610</v>
      </c>
      <c r="O305" s="2025"/>
      <c r="P305" s="1336"/>
      <c r="R305" s="1317"/>
      <c r="S305" s="1317"/>
      <c r="T305" s="1317"/>
      <c r="U305" s="2025"/>
      <c r="V305" s="2026"/>
      <c r="W305" s="1318"/>
      <c r="X305" s="1318"/>
      <c r="Y305" s="1318"/>
      <c r="Z305" s="1318"/>
    </row>
    <row r="306" spans="1:26" ht="18.75" customHeight="1" thickBot="1">
      <c r="A306" s="2553"/>
      <c r="B306" s="2554"/>
      <c r="C306" s="1526">
        <v>1.53</v>
      </c>
      <c r="D306" s="1526" t="s">
        <v>4460</v>
      </c>
      <c r="E306" s="1523"/>
      <c r="F306" s="1523">
        <v>4</v>
      </c>
      <c r="G306" s="1523" t="s">
        <v>4619</v>
      </c>
      <c r="H306" s="1523"/>
      <c r="I306" s="1523"/>
      <c r="J306" s="1523" t="s">
        <v>158</v>
      </c>
      <c r="K306" s="1523">
        <v>43315</v>
      </c>
      <c r="L306" s="1586">
        <v>48820</v>
      </c>
      <c r="O306" s="2025"/>
      <c r="P306" s="1336"/>
      <c r="R306" s="1317"/>
      <c r="S306" s="1317"/>
      <c r="T306" s="1317"/>
      <c r="U306" s="2025"/>
      <c r="V306" s="2026"/>
      <c r="W306" s="1318"/>
      <c r="X306" s="1318"/>
      <c r="Y306" s="1318"/>
      <c r="Z306" s="1318"/>
    </row>
    <row r="307" spans="1:26" ht="18.75" customHeight="1" thickBot="1">
      <c r="A307" s="2553"/>
      <c r="B307" s="2554"/>
      <c r="C307" s="1526">
        <v>1.73</v>
      </c>
      <c r="D307" s="1526" t="s">
        <v>4460</v>
      </c>
      <c r="E307" s="1523"/>
      <c r="F307" s="1523">
        <v>4</v>
      </c>
      <c r="G307" s="1523" t="s">
        <v>4620</v>
      </c>
      <c r="H307" s="1523"/>
      <c r="I307" s="1523"/>
      <c r="J307" s="1523" t="s">
        <v>158</v>
      </c>
      <c r="K307" s="1523">
        <v>47900</v>
      </c>
      <c r="L307" s="1586">
        <v>53985</v>
      </c>
      <c r="O307" s="2025"/>
      <c r="P307" s="1336"/>
      <c r="R307" s="1317"/>
      <c r="S307" s="1317"/>
      <c r="T307" s="1317"/>
      <c r="U307" s="2025"/>
      <c r="V307" s="2026"/>
      <c r="W307" s="1318"/>
      <c r="X307" s="1318"/>
      <c r="Y307" s="1318"/>
      <c r="Z307" s="1318"/>
    </row>
    <row r="308" spans="1:26" ht="12.75" thickBot="1">
      <c r="A308" s="2553"/>
      <c r="B308" s="2554"/>
      <c r="C308" s="1526">
        <v>2.0299999999999998</v>
      </c>
      <c r="D308" s="1526" t="s">
        <v>4460</v>
      </c>
      <c r="E308" s="1523"/>
      <c r="F308" s="1523">
        <v>4</v>
      </c>
      <c r="G308" s="1523" t="s">
        <v>4621</v>
      </c>
      <c r="H308" s="1523"/>
      <c r="I308" s="1523"/>
      <c r="J308" s="1523" t="s">
        <v>158</v>
      </c>
      <c r="K308" s="1523">
        <v>60970</v>
      </c>
      <c r="L308" s="1586">
        <v>68720</v>
      </c>
      <c r="O308" s="2025"/>
      <c r="P308" s="1336"/>
      <c r="R308" s="1317"/>
      <c r="S308" s="1317"/>
      <c r="T308" s="1317"/>
      <c r="U308" s="2025"/>
      <c r="V308" s="2026"/>
      <c r="W308" s="1318"/>
      <c r="X308" s="1318"/>
      <c r="Y308" s="1318"/>
      <c r="Z308" s="1318"/>
    </row>
    <row r="309" spans="1:26" ht="12.75" thickBot="1">
      <c r="A309" s="2553"/>
      <c r="B309" s="2554"/>
      <c r="C309" s="1526">
        <v>2.4300000000000002</v>
      </c>
      <c r="D309" s="1526" t="s">
        <v>4460</v>
      </c>
      <c r="E309" s="1523"/>
      <c r="F309" s="1523">
        <v>4</v>
      </c>
      <c r="G309" s="1523" t="s">
        <v>4622</v>
      </c>
      <c r="H309" s="1523"/>
      <c r="I309" s="1523"/>
      <c r="J309" s="1523" t="s">
        <v>158</v>
      </c>
      <c r="K309" s="1523">
        <v>71495</v>
      </c>
      <c r="L309" s="1586">
        <v>80580</v>
      </c>
      <c r="O309" s="2025"/>
      <c r="P309" s="1336"/>
      <c r="R309" s="1317"/>
      <c r="S309" s="1317"/>
      <c r="T309" s="1317"/>
      <c r="U309" s="2025"/>
      <c r="V309" s="2026"/>
      <c r="W309" s="1318"/>
      <c r="X309" s="1318"/>
      <c r="Y309" s="1318"/>
      <c r="Z309" s="1318"/>
    </row>
    <row r="310" spans="1:26" ht="12.75" thickBot="1">
      <c r="A310" s="2553"/>
      <c r="B310" s="2554"/>
      <c r="C310" s="1277">
        <v>1.53</v>
      </c>
      <c r="D310" s="1277" t="s">
        <v>4460</v>
      </c>
      <c r="E310" s="1402"/>
      <c r="F310" s="1402">
        <v>4</v>
      </c>
      <c r="G310" s="1402" t="s">
        <v>4623</v>
      </c>
      <c r="H310" s="1402"/>
      <c r="I310" s="1402"/>
      <c r="J310" s="1402" t="s">
        <v>158</v>
      </c>
      <c r="K310" s="1402">
        <v>44640</v>
      </c>
      <c r="L310" s="1585">
        <v>46180</v>
      </c>
      <c r="O310" s="2025"/>
      <c r="P310" s="1336"/>
      <c r="R310" s="1317"/>
      <c r="S310" s="1317"/>
      <c r="T310" s="1317"/>
      <c r="U310" s="2025"/>
      <c r="V310" s="2026"/>
      <c r="W310" s="1318"/>
      <c r="X310" s="1318"/>
      <c r="Y310" s="1318"/>
      <c r="Z310" s="1318"/>
    </row>
    <row r="311" spans="1:26" ht="12.75" thickBot="1">
      <c r="A311" s="2553"/>
      <c r="B311" s="2554"/>
      <c r="C311" s="1277">
        <v>1.73</v>
      </c>
      <c r="D311" s="1277" t="s">
        <v>4460</v>
      </c>
      <c r="E311" s="1402"/>
      <c r="F311" s="1402">
        <v>4</v>
      </c>
      <c r="G311" s="1402" t="s">
        <v>4624</v>
      </c>
      <c r="H311" s="1402"/>
      <c r="I311" s="1402"/>
      <c r="J311" s="1402" t="s">
        <v>158</v>
      </c>
      <c r="K311" s="1402">
        <v>48075</v>
      </c>
      <c r="L311" s="1585">
        <v>49730</v>
      </c>
      <c r="O311" s="2025"/>
      <c r="P311" s="1336"/>
      <c r="R311" s="1317"/>
      <c r="S311" s="1317"/>
      <c r="T311" s="1317"/>
      <c r="U311" s="2025"/>
      <c r="V311" s="2026"/>
      <c r="W311" s="1318"/>
      <c r="X311" s="1318"/>
      <c r="Y311" s="1318"/>
      <c r="Z311" s="1318"/>
    </row>
    <row r="312" spans="1:26" ht="12.75" thickBot="1">
      <c r="A312" s="2553"/>
      <c r="B312" s="2554"/>
      <c r="C312" s="1277">
        <v>2.0299999999999998</v>
      </c>
      <c r="D312" s="1277">
        <v>6005</v>
      </c>
      <c r="E312" s="1402"/>
      <c r="F312" s="1402">
        <v>4</v>
      </c>
      <c r="G312" s="1402" t="s">
        <v>4625</v>
      </c>
      <c r="H312" s="1402"/>
      <c r="I312" s="1402"/>
      <c r="J312" s="1402" t="s">
        <v>158</v>
      </c>
      <c r="K312" s="1402">
        <v>60090</v>
      </c>
      <c r="L312" s="1585">
        <v>62160</v>
      </c>
      <c r="O312" s="2025"/>
      <c r="P312" s="1336"/>
      <c r="R312" s="1317"/>
      <c r="S312" s="1317"/>
      <c r="T312" s="1317"/>
      <c r="U312" s="2025"/>
      <c r="V312" s="2026"/>
      <c r="W312" s="1318"/>
      <c r="X312" s="1318"/>
      <c r="Y312" s="1318"/>
      <c r="Z312" s="1318"/>
    </row>
    <row r="313" spans="1:26" ht="12.75" thickBot="1">
      <c r="A313" s="2553"/>
      <c r="B313" s="2554"/>
      <c r="C313" s="1277">
        <v>2.4300000000000002</v>
      </c>
      <c r="D313" s="1277">
        <v>6005</v>
      </c>
      <c r="E313" s="1402"/>
      <c r="F313" s="1402">
        <v>4</v>
      </c>
      <c r="G313" s="1402" t="s">
        <v>4626</v>
      </c>
      <c r="H313" s="1402"/>
      <c r="I313" s="1402"/>
      <c r="J313" s="1402" t="s">
        <v>158</v>
      </c>
      <c r="K313" s="1402">
        <v>65240</v>
      </c>
      <c r="L313" s="1585">
        <v>67490</v>
      </c>
      <c r="O313" s="2025"/>
      <c r="P313" s="1336"/>
      <c r="R313" s="1317"/>
      <c r="S313" s="1317"/>
      <c r="T313" s="1317"/>
      <c r="U313" s="2025"/>
      <c r="V313" s="2026"/>
      <c r="W313" s="1318"/>
      <c r="X313" s="1318"/>
      <c r="Y313" s="1318"/>
      <c r="Z313" s="1318"/>
    </row>
    <row r="314" spans="1:26" ht="12.75" thickBot="1">
      <c r="A314" s="2553"/>
      <c r="B314" s="2554"/>
      <c r="C314" s="1277">
        <v>1.53</v>
      </c>
      <c r="D314" s="1277">
        <v>6005</v>
      </c>
      <c r="E314" s="1402"/>
      <c r="F314" s="1402">
        <v>4</v>
      </c>
      <c r="G314" s="1402" t="s">
        <v>4627</v>
      </c>
      <c r="H314" s="1402"/>
      <c r="I314" s="1402"/>
      <c r="J314" s="1402" t="s">
        <v>158</v>
      </c>
      <c r="K314" s="1402">
        <v>54080</v>
      </c>
      <c r="L314" s="1585">
        <v>55945</v>
      </c>
      <c r="O314" s="2025"/>
      <c r="P314" s="1336"/>
      <c r="R314" s="1317"/>
      <c r="S314" s="1317"/>
      <c r="T314" s="1317"/>
      <c r="U314" s="2025"/>
      <c r="V314" s="2026"/>
      <c r="W314" s="1318"/>
      <c r="X314" s="1318"/>
      <c r="Y314" s="1318"/>
      <c r="Z314" s="1318"/>
    </row>
    <row r="315" spans="1:26" ht="12.75" thickBot="1">
      <c r="A315" s="2553"/>
      <c r="B315" s="2554"/>
      <c r="C315" s="1277">
        <v>1.73</v>
      </c>
      <c r="D315" s="1277">
        <v>6005</v>
      </c>
      <c r="E315" s="1402"/>
      <c r="F315" s="1402">
        <v>4</v>
      </c>
      <c r="G315" s="1402" t="s">
        <v>4628</v>
      </c>
      <c r="H315" s="1402"/>
      <c r="I315" s="1402"/>
      <c r="J315" s="1402" t="s">
        <v>158</v>
      </c>
      <c r="K315" s="1402">
        <v>59230</v>
      </c>
      <c r="L315" s="1585">
        <v>61275</v>
      </c>
      <c r="O315" s="2025"/>
      <c r="P315" s="1336"/>
      <c r="R315" s="1317"/>
      <c r="S315" s="1317"/>
      <c r="T315" s="1317"/>
      <c r="U315" s="2025"/>
      <c r="V315" s="2026"/>
      <c r="W315" s="1318"/>
      <c r="X315" s="1318"/>
      <c r="Y315" s="1318"/>
      <c r="Z315" s="1318"/>
    </row>
    <row r="316" spans="1:26" ht="12.75" thickBot="1">
      <c r="A316" s="2553"/>
      <c r="B316" s="2554"/>
      <c r="C316" s="1277">
        <v>2.0299999999999998</v>
      </c>
      <c r="D316" s="1277">
        <v>6005</v>
      </c>
      <c r="E316" s="1402"/>
      <c r="F316" s="1402">
        <v>4</v>
      </c>
      <c r="G316" s="1402" t="s">
        <v>4629</v>
      </c>
      <c r="H316" s="1402"/>
      <c r="I316" s="1402"/>
      <c r="J316" s="1402" t="s">
        <v>158</v>
      </c>
      <c r="K316" s="1402">
        <v>69535</v>
      </c>
      <c r="L316" s="1585">
        <v>71930</v>
      </c>
      <c r="O316" s="2025"/>
      <c r="P316" s="1336"/>
      <c r="R316" s="1317"/>
      <c r="S316" s="1317"/>
      <c r="T316" s="1317"/>
      <c r="U316" s="2025"/>
      <c r="V316" s="2026"/>
      <c r="W316" s="1318"/>
      <c r="X316" s="1318"/>
      <c r="Y316" s="1318"/>
      <c r="Z316" s="1318"/>
    </row>
    <row r="317" spans="1:26" ht="12.75" thickBot="1">
      <c r="A317" s="2553"/>
      <c r="B317" s="2554"/>
      <c r="C317" s="1602">
        <v>2.4300000000000002</v>
      </c>
      <c r="D317" s="1602">
        <v>6005</v>
      </c>
      <c r="E317" s="1603"/>
      <c r="F317" s="1603">
        <v>4</v>
      </c>
      <c r="G317" s="1603" t="s">
        <v>4630</v>
      </c>
      <c r="H317" s="1603"/>
      <c r="I317" s="1603"/>
      <c r="J317" s="1603" t="s">
        <v>158</v>
      </c>
      <c r="K317" s="1603">
        <v>86700</v>
      </c>
      <c r="L317" s="1604">
        <v>89690</v>
      </c>
      <c r="O317" s="2025"/>
      <c r="P317" s="1336"/>
      <c r="R317" s="1317"/>
      <c r="S317" s="1317"/>
      <c r="T317" s="1317"/>
      <c r="U317" s="2025"/>
      <c r="V317" s="2026"/>
      <c r="W317" s="1318"/>
      <c r="X317" s="1318"/>
      <c r="Y317" s="1318"/>
      <c r="Z317" s="1318"/>
    </row>
    <row r="318" spans="1:26" ht="19.5" customHeight="1">
      <c r="A318" s="2559" t="s">
        <v>4631</v>
      </c>
      <c r="B318" s="1605"/>
      <c r="C318" s="1599">
        <v>1.53</v>
      </c>
      <c r="D318" s="1599">
        <v>6005</v>
      </c>
      <c r="E318" s="1600"/>
      <c r="F318" s="1600">
        <v>5</v>
      </c>
      <c r="G318" s="1600" t="s">
        <v>4632</v>
      </c>
      <c r="H318" s="1600"/>
      <c r="I318" s="1600"/>
      <c r="J318" s="1600" t="s">
        <v>158</v>
      </c>
      <c r="K318" s="1600">
        <v>52975</v>
      </c>
      <c r="L318" s="1601">
        <v>59710</v>
      </c>
      <c r="O318" s="2025"/>
      <c r="P318" s="1336"/>
      <c r="R318" s="1317"/>
      <c r="S318" s="1317"/>
      <c r="T318" s="1317"/>
      <c r="U318" s="2025"/>
      <c r="V318" s="2026"/>
      <c r="W318" s="1318"/>
      <c r="X318" s="1318"/>
      <c r="Y318" s="1318"/>
      <c r="Z318" s="1318"/>
    </row>
    <row r="319" spans="1:26" ht="21.2" customHeight="1">
      <c r="A319" s="2560"/>
      <c r="B319" s="1555"/>
      <c r="C319" s="1526">
        <v>1.73</v>
      </c>
      <c r="D319" s="1526">
        <v>6005</v>
      </c>
      <c r="E319" s="1523"/>
      <c r="F319" s="1523">
        <v>5</v>
      </c>
      <c r="G319" s="1523" t="s">
        <v>4633</v>
      </c>
      <c r="H319" s="1523"/>
      <c r="I319" s="1523"/>
      <c r="J319" s="1523" t="s">
        <v>158</v>
      </c>
      <c r="K319" s="1523">
        <v>56865</v>
      </c>
      <c r="L319" s="1586">
        <v>64095</v>
      </c>
      <c r="O319" s="2025"/>
      <c r="P319" s="1336"/>
      <c r="R319" s="1317"/>
      <c r="S319" s="1317"/>
      <c r="T319" s="1317"/>
      <c r="U319" s="2025"/>
      <c r="V319" s="2026"/>
      <c r="W319" s="1318"/>
      <c r="X319" s="1318"/>
      <c r="Y319" s="1318"/>
      <c r="Z319" s="1318"/>
    </row>
    <row r="320" spans="1:26">
      <c r="A320" s="2560"/>
      <c r="B320" s="1555"/>
      <c r="C320" s="1526">
        <v>2.0299999999999998</v>
      </c>
      <c r="D320" s="1526">
        <v>6005</v>
      </c>
      <c r="E320" s="1523"/>
      <c r="F320" s="1523">
        <v>5</v>
      </c>
      <c r="G320" s="1523" t="s">
        <v>4634</v>
      </c>
      <c r="H320" s="1523"/>
      <c r="I320" s="1523"/>
      <c r="J320" s="1523" t="s">
        <v>158</v>
      </c>
      <c r="K320" s="1523">
        <v>63510</v>
      </c>
      <c r="L320" s="1586">
        <v>71580</v>
      </c>
      <c r="O320" s="2025"/>
      <c r="P320" s="1336"/>
      <c r="R320" s="1317"/>
      <c r="S320" s="1317"/>
      <c r="T320" s="1317"/>
      <c r="U320" s="2025"/>
      <c r="V320" s="2026"/>
      <c r="W320" s="1318"/>
      <c r="X320" s="1318"/>
      <c r="Y320" s="1318"/>
      <c r="Z320" s="1318"/>
    </row>
    <row r="321" spans="1:22" s="1318" customFormat="1" ht="12" customHeight="1">
      <c r="A321" s="2560"/>
      <c r="B321" s="1555"/>
      <c r="C321" s="1526">
        <v>2.4300000000000002</v>
      </c>
      <c r="D321" s="1526">
        <v>6005</v>
      </c>
      <c r="E321" s="1523"/>
      <c r="F321" s="1523">
        <v>5</v>
      </c>
      <c r="G321" s="1523" t="s">
        <v>4635</v>
      </c>
      <c r="H321" s="1523"/>
      <c r="I321" s="1523"/>
      <c r="J321" s="1523" t="s">
        <v>158</v>
      </c>
      <c r="K321" s="1523">
        <v>78715</v>
      </c>
      <c r="L321" s="1586">
        <v>88720</v>
      </c>
      <c r="M321" s="1317"/>
      <c r="N321" s="1317"/>
      <c r="O321" s="2025"/>
      <c r="P321" s="1336"/>
      <c r="R321" s="1317"/>
      <c r="S321" s="1317"/>
      <c r="T321" s="1317"/>
      <c r="U321" s="2025"/>
      <c r="V321" s="2026"/>
    </row>
    <row r="322" spans="1:22" s="1318" customFormat="1">
      <c r="A322" s="2560"/>
      <c r="B322" s="1555"/>
      <c r="C322" s="1371">
        <v>1.53</v>
      </c>
      <c r="D322" s="1371">
        <v>6005</v>
      </c>
      <c r="E322" s="1392"/>
      <c r="F322" s="1392">
        <v>5</v>
      </c>
      <c r="G322" s="1392" t="s">
        <v>4636</v>
      </c>
      <c r="H322" s="1392"/>
      <c r="I322" s="1392"/>
      <c r="J322" s="1392" t="s">
        <v>158</v>
      </c>
      <c r="K322" s="1392">
        <v>39660</v>
      </c>
      <c r="L322" s="1588">
        <v>44445</v>
      </c>
      <c r="M322" s="1317"/>
      <c r="N322" s="1317"/>
      <c r="O322" s="2025"/>
      <c r="P322" s="1336"/>
      <c r="R322" s="1317"/>
      <c r="S322" s="1317"/>
      <c r="T322" s="1317"/>
      <c r="U322" s="2025"/>
      <c r="V322" s="2026"/>
    </row>
    <row r="323" spans="1:22" s="1318" customFormat="1" ht="19.5" customHeight="1">
      <c r="A323" s="2560"/>
      <c r="B323" s="1555"/>
      <c r="C323" s="1371">
        <v>1.73</v>
      </c>
      <c r="D323" s="1371">
        <v>6005</v>
      </c>
      <c r="E323" s="1392"/>
      <c r="F323" s="1392">
        <v>5</v>
      </c>
      <c r="G323" s="1392" t="s">
        <v>4637</v>
      </c>
      <c r="H323" s="1392"/>
      <c r="I323" s="1392"/>
      <c r="J323" s="1392" t="s">
        <v>158</v>
      </c>
      <c r="K323" s="1392">
        <v>44380</v>
      </c>
      <c r="L323" s="1588">
        <v>49740</v>
      </c>
      <c r="M323" s="1317"/>
      <c r="N323" s="1317"/>
      <c r="O323" s="2025"/>
      <c r="P323" s="1336"/>
      <c r="R323" s="1317"/>
      <c r="S323" s="1317"/>
      <c r="T323" s="1317"/>
      <c r="U323" s="2025"/>
      <c r="V323" s="2026"/>
    </row>
    <row r="324" spans="1:22" s="1318" customFormat="1" ht="13.5" customHeight="1">
      <c r="A324" s="2560"/>
      <c r="B324" s="1555"/>
      <c r="C324" s="1371">
        <v>2.0299999999999998</v>
      </c>
      <c r="D324" s="1371">
        <v>6005</v>
      </c>
      <c r="E324" s="1392"/>
      <c r="F324" s="1392">
        <v>5</v>
      </c>
      <c r="G324" s="1392" t="s">
        <v>4638</v>
      </c>
      <c r="H324" s="1392"/>
      <c r="I324" s="1392"/>
      <c r="J324" s="1392" t="s">
        <v>158</v>
      </c>
      <c r="K324" s="1392">
        <v>47215</v>
      </c>
      <c r="L324" s="1588">
        <v>52910</v>
      </c>
      <c r="M324" s="1317"/>
      <c r="N324" s="1317"/>
      <c r="O324" s="2025"/>
      <c r="P324" s="1336"/>
      <c r="R324" s="1317"/>
      <c r="S324" s="1317"/>
      <c r="T324" s="1317"/>
      <c r="U324" s="2025"/>
      <c r="V324" s="2026"/>
    </row>
    <row r="325" spans="1:22" s="1318" customFormat="1" ht="15" customHeight="1">
      <c r="A325" s="2560"/>
      <c r="B325" s="1555"/>
      <c r="C325" s="1371">
        <v>2.4300000000000002</v>
      </c>
      <c r="D325" s="1371">
        <v>6005</v>
      </c>
      <c r="E325" s="1392"/>
      <c r="F325" s="1392">
        <v>5</v>
      </c>
      <c r="G325" s="1392" t="s">
        <v>4613</v>
      </c>
      <c r="H325" s="1392"/>
      <c r="I325" s="1392"/>
      <c r="J325" s="1392" t="s">
        <v>158</v>
      </c>
      <c r="K325" s="1392">
        <v>58545</v>
      </c>
      <c r="L325" s="1588">
        <v>65610</v>
      </c>
      <c r="M325" s="1317"/>
      <c r="N325" s="1317"/>
      <c r="O325" s="2025"/>
      <c r="P325" s="1336"/>
      <c r="R325" s="1317"/>
      <c r="S325" s="1317"/>
      <c r="T325" s="1317"/>
      <c r="U325" s="2025"/>
      <c r="V325" s="2026"/>
    </row>
    <row r="326" spans="1:22" s="1318" customFormat="1" ht="18" customHeight="1">
      <c r="A326" s="2560"/>
      <c r="B326" s="1606"/>
      <c r="C326" s="1183">
        <v>1.53</v>
      </c>
      <c r="D326" s="1183">
        <v>6005</v>
      </c>
      <c r="E326" s="1422"/>
      <c r="F326" s="1422">
        <v>5</v>
      </c>
      <c r="G326" s="1183" t="s">
        <v>4615</v>
      </c>
      <c r="H326" s="1422"/>
      <c r="I326" s="1422"/>
      <c r="J326" s="1402" t="s">
        <v>158</v>
      </c>
      <c r="K326" s="1422">
        <v>42495</v>
      </c>
      <c r="L326" s="1567">
        <v>47620</v>
      </c>
      <c r="M326" s="1317"/>
      <c r="N326" s="1317"/>
      <c r="O326" s="2025"/>
      <c r="P326" s="1336"/>
      <c r="R326" s="1317"/>
      <c r="S326" s="1317"/>
      <c r="T326" s="1317"/>
      <c r="U326" s="2025"/>
      <c r="V326" s="2026"/>
    </row>
    <row r="327" spans="1:22" s="1318" customFormat="1" ht="18" customHeight="1">
      <c r="A327" s="2560"/>
      <c r="B327" s="1606"/>
      <c r="C327" s="1183">
        <v>1.73</v>
      </c>
      <c r="D327" s="1183">
        <v>6005</v>
      </c>
      <c r="E327" s="1422"/>
      <c r="F327" s="1422">
        <v>5</v>
      </c>
      <c r="G327" s="1183" t="s">
        <v>4616</v>
      </c>
      <c r="H327" s="1422"/>
      <c r="I327" s="1422"/>
      <c r="J327" s="1402" t="s">
        <v>158</v>
      </c>
      <c r="K327" s="1422">
        <v>47215</v>
      </c>
      <c r="L327" s="1567">
        <v>52910</v>
      </c>
      <c r="M327" s="1317"/>
      <c r="N327" s="1317"/>
      <c r="O327" s="2025"/>
      <c r="P327" s="1336"/>
      <c r="R327" s="1317"/>
      <c r="S327" s="1317"/>
      <c r="T327" s="1317"/>
      <c r="U327" s="2025"/>
      <c r="V327" s="2026"/>
    </row>
    <row r="328" spans="1:22" s="1318" customFormat="1" ht="18" customHeight="1">
      <c r="A328" s="2560"/>
      <c r="B328" s="1606"/>
      <c r="C328" s="1183">
        <v>2.0299999999999998</v>
      </c>
      <c r="D328" s="1183" t="s">
        <v>4467</v>
      </c>
      <c r="E328" s="1422"/>
      <c r="F328" s="1422">
        <v>5</v>
      </c>
      <c r="G328" s="1422" t="s">
        <v>4617</v>
      </c>
      <c r="H328" s="1422"/>
      <c r="I328" s="1422"/>
      <c r="J328" s="1402" t="s">
        <v>158</v>
      </c>
      <c r="K328" s="1422">
        <v>50990</v>
      </c>
      <c r="L328" s="1567">
        <v>57145</v>
      </c>
      <c r="M328" s="1317"/>
      <c r="N328" s="1317"/>
      <c r="O328" s="2025"/>
      <c r="P328" s="1336"/>
      <c r="R328" s="1317"/>
      <c r="S328" s="1317"/>
      <c r="T328" s="1317"/>
      <c r="U328" s="2025"/>
      <c r="V328" s="2026"/>
    </row>
    <row r="329" spans="1:22" s="1318" customFormat="1" ht="18" customHeight="1">
      <c r="A329" s="2560"/>
      <c r="B329" s="1606"/>
      <c r="C329" s="1183">
        <v>2.4300000000000002</v>
      </c>
      <c r="D329" s="1183">
        <v>6005</v>
      </c>
      <c r="E329" s="1422"/>
      <c r="F329" s="1422">
        <v>5</v>
      </c>
      <c r="G329" s="1422" t="s">
        <v>4639</v>
      </c>
      <c r="H329" s="1422"/>
      <c r="I329" s="1422"/>
      <c r="J329" s="1402" t="s">
        <v>158</v>
      </c>
      <c r="K329" s="1422">
        <v>63265</v>
      </c>
      <c r="L329" s="1567">
        <v>70900</v>
      </c>
      <c r="M329" s="1317"/>
      <c r="N329" s="1317"/>
      <c r="O329" s="2025"/>
      <c r="P329" s="1336"/>
      <c r="R329" s="1317"/>
      <c r="S329" s="1317"/>
      <c r="T329" s="1317"/>
      <c r="U329" s="2025"/>
      <c r="V329" s="2026"/>
    </row>
    <row r="330" spans="1:22" s="1318" customFormat="1" ht="25.5" customHeight="1">
      <c r="A330" s="2560"/>
      <c r="B330" s="1555"/>
      <c r="C330" s="1526">
        <v>1.53</v>
      </c>
      <c r="D330" s="1526">
        <v>6005</v>
      </c>
      <c r="E330" s="1523"/>
      <c r="F330" s="1523">
        <v>5</v>
      </c>
      <c r="G330" s="1523" t="s">
        <v>4619</v>
      </c>
      <c r="H330" s="1523"/>
      <c r="I330" s="1523"/>
      <c r="J330" s="1523" t="s">
        <v>158</v>
      </c>
      <c r="K330" s="1523">
        <v>83645</v>
      </c>
      <c r="L330" s="1586">
        <v>94280</v>
      </c>
      <c r="M330" s="1317"/>
      <c r="N330" s="1317"/>
      <c r="O330" s="2025"/>
      <c r="P330" s="1336"/>
      <c r="R330" s="1317"/>
      <c r="S330" s="1317"/>
      <c r="T330" s="1317"/>
      <c r="U330" s="2025"/>
      <c r="V330" s="2026"/>
    </row>
    <row r="331" spans="1:22" s="1318" customFormat="1" ht="15" customHeight="1">
      <c r="A331" s="2560"/>
      <c r="B331" s="1555"/>
      <c r="C331" s="1526">
        <v>1.73</v>
      </c>
      <c r="D331" s="1526">
        <v>6005</v>
      </c>
      <c r="E331" s="1523"/>
      <c r="F331" s="1523">
        <v>5</v>
      </c>
      <c r="G331" s="1523" t="s">
        <v>4620</v>
      </c>
      <c r="H331" s="1523"/>
      <c r="I331" s="1523"/>
      <c r="J331" s="1523" t="s">
        <v>158</v>
      </c>
      <c r="K331" s="1523">
        <v>82390</v>
      </c>
      <c r="L331" s="1586">
        <v>92865</v>
      </c>
      <c r="M331" s="1317"/>
      <c r="N331" s="1317"/>
      <c r="O331" s="2025"/>
      <c r="P331" s="1336"/>
      <c r="R331" s="1317"/>
      <c r="S331" s="1317"/>
      <c r="T331" s="1317"/>
      <c r="U331" s="2025"/>
      <c r="V331" s="2026"/>
    </row>
    <row r="332" spans="1:22" s="1318" customFormat="1" ht="13.15" customHeight="1">
      <c r="A332" s="2560"/>
      <c r="B332" s="1555"/>
      <c r="C332" s="1526">
        <v>2.0299999999999998</v>
      </c>
      <c r="D332" s="1526">
        <v>6005</v>
      </c>
      <c r="E332" s="1523"/>
      <c r="F332" s="1523">
        <v>5</v>
      </c>
      <c r="G332" s="1523" t="s">
        <v>4621</v>
      </c>
      <c r="H332" s="1523"/>
      <c r="I332" s="1523"/>
      <c r="J332" s="1523" t="s">
        <v>158</v>
      </c>
      <c r="K332" s="1523">
        <v>99715</v>
      </c>
      <c r="L332" s="1586">
        <v>112390</v>
      </c>
      <c r="M332" s="1317"/>
      <c r="N332" s="1317"/>
      <c r="O332" s="2025"/>
      <c r="P332" s="1336"/>
      <c r="R332" s="1317"/>
      <c r="S332" s="1317"/>
      <c r="T332" s="1317"/>
      <c r="U332" s="2025"/>
      <c r="V332" s="2026"/>
    </row>
    <row r="333" spans="1:22" s="1318" customFormat="1" ht="13.15" customHeight="1">
      <c r="A333" s="2560"/>
      <c r="B333" s="1555"/>
      <c r="C333" s="1526">
        <v>2.4300000000000002</v>
      </c>
      <c r="D333" s="1526">
        <v>6005</v>
      </c>
      <c r="E333" s="1523"/>
      <c r="F333" s="1523">
        <v>5</v>
      </c>
      <c r="G333" s="1523" t="s">
        <v>4622</v>
      </c>
      <c r="H333" s="1523"/>
      <c r="I333" s="1523"/>
      <c r="J333" s="1523" t="s">
        <v>158</v>
      </c>
      <c r="K333" s="1523">
        <v>111465</v>
      </c>
      <c r="L333" s="1586">
        <v>125635</v>
      </c>
      <c r="M333" s="1317"/>
      <c r="N333" s="1317"/>
      <c r="O333" s="2025"/>
      <c r="P333" s="1336"/>
      <c r="R333" s="1317"/>
      <c r="S333" s="1317"/>
      <c r="T333" s="1317"/>
      <c r="U333" s="2025"/>
      <c r="V333" s="2026"/>
    </row>
    <row r="334" spans="1:22" s="1318" customFormat="1" ht="13.15" customHeight="1">
      <c r="A334" s="2560"/>
      <c r="B334" s="1555"/>
      <c r="C334" s="1371">
        <v>1.53</v>
      </c>
      <c r="D334" s="1371">
        <v>6005</v>
      </c>
      <c r="E334" s="1392"/>
      <c r="F334" s="1392">
        <v>5</v>
      </c>
      <c r="G334" s="1392" t="s">
        <v>4623</v>
      </c>
      <c r="H334" s="1392"/>
      <c r="I334" s="1392"/>
      <c r="J334" s="1392" t="s">
        <v>158</v>
      </c>
      <c r="K334" s="1392">
        <v>50045</v>
      </c>
      <c r="L334" s="1588">
        <v>56085</v>
      </c>
      <c r="M334" s="1317"/>
      <c r="N334" s="1317"/>
      <c r="O334" s="2025"/>
      <c r="P334" s="1336"/>
      <c r="R334" s="1317"/>
      <c r="S334" s="1317"/>
      <c r="T334" s="1317"/>
      <c r="U334" s="2025"/>
      <c r="V334" s="2026"/>
    </row>
    <row r="335" spans="1:22" s="1318" customFormat="1" ht="13.15" customHeight="1">
      <c r="A335" s="2560"/>
      <c r="B335" s="1555"/>
      <c r="C335" s="1371">
        <v>1.73</v>
      </c>
      <c r="D335" s="1371">
        <v>6005</v>
      </c>
      <c r="E335" s="1392"/>
      <c r="F335" s="1392">
        <v>5</v>
      </c>
      <c r="G335" s="1392" t="s">
        <v>4624</v>
      </c>
      <c r="H335" s="1392"/>
      <c r="I335" s="1392"/>
      <c r="J335" s="1392" t="s">
        <v>158</v>
      </c>
      <c r="K335" s="1392">
        <v>55715</v>
      </c>
      <c r="L335" s="1588">
        <v>62435</v>
      </c>
      <c r="M335" s="1317"/>
      <c r="N335" s="1317"/>
      <c r="O335" s="2025"/>
      <c r="P335" s="1336"/>
      <c r="R335" s="1317"/>
      <c r="S335" s="1317"/>
      <c r="T335" s="1317"/>
      <c r="U335" s="2025"/>
      <c r="V335" s="2026"/>
    </row>
    <row r="336" spans="1:22" s="1318" customFormat="1" ht="12" customHeight="1">
      <c r="A336" s="2560"/>
      <c r="B336" s="1606"/>
      <c r="C336" s="1183">
        <v>2.0299999999999998</v>
      </c>
      <c r="D336" s="1183">
        <v>6005</v>
      </c>
      <c r="E336" s="1422"/>
      <c r="F336" s="1422">
        <v>5</v>
      </c>
      <c r="G336" s="1422" t="s">
        <v>4625</v>
      </c>
      <c r="H336" s="1422"/>
      <c r="I336" s="1422"/>
      <c r="J336" s="1402" t="s">
        <v>158</v>
      </c>
      <c r="K336" s="1422">
        <v>67045</v>
      </c>
      <c r="L336" s="1567">
        <v>75135</v>
      </c>
      <c r="M336" s="1317"/>
      <c r="N336" s="1317"/>
      <c r="O336" s="2025"/>
      <c r="P336" s="1336"/>
      <c r="R336" s="1317"/>
      <c r="S336" s="1317"/>
      <c r="T336" s="1317"/>
      <c r="U336" s="2025"/>
      <c r="V336" s="2026"/>
    </row>
    <row r="337" spans="1:22" s="1318" customFormat="1" ht="15" customHeight="1">
      <c r="A337" s="2560"/>
      <c r="B337" s="1555"/>
      <c r="C337" s="1371">
        <v>2.4300000000000002</v>
      </c>
      <c r="D337" s="1371">
        <v>6005</v>
      </c>
      <c r="E337" s="1392"/>
      <c r="F337" s="1392">
        <v>5</v>
      </c>
      <c r="G337" s="1392" t="s">
        <v>4626</v>
      </c>
      <c r="H337" s="1392"/>
      <c r="I337" s="1392"/>
      <c r="J337" s="1392" t="s">
        <v>158</v>
      </c>
      <c r="K337" s="1392">
        <v>72710</v>
      </c>
      <c r="L337" s="1588">
        <v>81485</v>
      </c>
      <c r="M337" s="1317"/>
      <c r="N337" s="1317"/>
      <c r="O337" s="2025"/>
      <c r="P337" s="1336"/>
      <c r="R337" s="1317"/>
      <c r="S337" s="1317"/>
      <c r="T337" s="1317"/>
      <c r="U337" s="2025"/>
      <c r="V337" s="2026"/>
    </row>
    <row r="338" spans="1:22" s="1318" customFormat="1" ht="15" customHeight="1">
      <c r="A338" s="2560"/>
      <c r="B338" s="1555"/>
      <c r="C338" s="1526">
        <v>1.53</v>
      </c>
      <c r="D338" s="1526">
        <v>6005</v>
      </c>
      <c r="E338" s="1523"/>
      <c r="F338" s="1523">
        <v>5</v>
      </c>
      <c r="G338" s="1523" t="s">
        <v>4640</v>
      </c>
      <c r="H338" s="1523"/>
      <c r="I338" s="1523"/>
      <c r="J338" s="1523" t="s">
        <v>158</v>
      </c>
      <c r="K338" s="1523">
        <v>94285</v>
      </c>
      <c r="L338" s="1586">
        <v>106270</v>
      </c>
      <c r="M338" s="1317"/>
      <c r="N338" s="1317"/>
      <c r="O338" s="2025"/>
      <c r="P338" s="1336"/>
      <c r="R338" s="1317"/>
      <c r="S338" s="1317"/>
      <c r="T338" s="1317"/>
      <c r="U338" s="2025"/>
      <c r="V338" s="2026"/>
    </row>
    <row r="339" spans="1:22" s="1318" customFormat="1" ht="15" customHeight="1">
      <c r="A339" s="2560"/>
      <c r="B339" s="1555"/>
      <c r="C339" s="1526">
        <v>1.73</v>
      </c>
      <c r="D339" s="1526">
        <v>6005</v>
      </c>
      <c r="E339" s="1523"/>
      <c r="F339" s="1523">
        <v>5</v>
      </c>
      <c r="G339" s="1523" t="s">
        <v>4641</v>
      </c>
      <c r="H339" s="1523"/>
      <c r="I339" s="1523"/>
      <c r="J339" s="1523" t="s">
        <v>158</v>
      </c>
      <c r="K339" s="1523">
        <v>113755</v>
      </c>
      <c r="L339" s="1586">
        <v>128215</v>
      </c>
      <c r="M339" s="1317"/>
      <c r="N339" s="1317"/>
      <c r="O339" s="2025"/>
      <c r="P339" s="1336"/>
      <c r="R339" s="1317"/>
      <c r="S339" s="1317"/>
      <c r="T339" s="1317"/>
      <c r="U339" s="2025"/>
      <c r="V339" s="2026"/>
    </row>
    <row r="340" spans="1:22" s="1318" customFormat="1" ht="15" customHeight="1">
      <c r="A340" s="2560"/>
      <c r="B340" s="1555"/>
      <c r="C340" s="1526">
        <v>2.0299999999999998</v>
      </c>
      <c r="D340" s="1526">
        <v>6005</v>
      </c>
      <c r="E340" s="1523"/>
      <c r="F340" s="1523">
        <v>5</v>
      </c>
      <c r="G340" s="1523" t="s">
        <v>4642</v>
      </c>
      <c r="H340" s="1523"/>
      <c r="I340" s="1523"/>
      <c r="J340" s="1523" t="s">
        <v>158</v>
      </c>
      <c r="K340" s="1523">
        <v>129860</v>
      </c>
      <c r="L340" s="1586">
        <v>146370</v>
      </c>
      <c r="M340" s="1317"/>
      <c r="N340" s="1317"/>
      <c r="O340" s="2025"/>
      <c r="P340" s="1336"/>
      <c r="R340" s="1317"/>
      <c r="S340" s="1317"/>
      <c r="T340" s="1317"/>
      <c r="U340" s="2025"/>
      <c r="V340" s="2026"/>
    </row>
    <row r="341" spans="1:22" s="1318" customFormat="1" ht="15" customHeight="1">
      <c r="A341" s="2560"/>
      <c r="B341" s="1555"/>
      <c r="C341" s="1526">
        <v>2.4300000000000002</v>
      </c>
      <c r="D341" s="1526">
        <v>6005</v>
      </c>
      <c r="E341" s="1523"/>
      <c r="F341" s="1523">
        <v>5</v>
      </c>
      <c r="G341" s="1523" t="s">
        <v>4643</v>
      </c>
      <c r="H341" s="1523"/>
      <c r="I341" s="1523"/>
      <c r="J341" s="1523" t="s">
        <v>158</v>
      </c>
      <c r="K341" s="1523">
        <v>150955</v>
      </c>
      <c r="L341" s="1586">
        <v>170145</v>
      </c>
      <c r="M341" s="1317"/>
      <c r="N341" s="1317"/>
      <c r="O341" s="2025"/>
      <c r="P341" s="1336"/>
      <c r="R341" s="1317"/>
      <c r="S341" s="1317"/>
      <c r="T341" s="1317"/>
      <c r="U341" s="2025"/>
      <c r="V341" s="2026"/>
    </row>
    <row r="342" spans="1:22" s="1318" customFormat="1" ht="15" customHeight="1">
      <c r="A342" s="2560"/>
      <c r="B342" s="1555"/>
      <c r="C342" s="1371">
        <v>1.53</v>
      </c>
      <c r="D342" s="1371">
        <v>6005</v>
      </c>
      <c r="E342" s="1392"/>
      <c r="F342" s="1392">
        <v>5</v>
      </c>
      <c r="G342" s="1392" t="s">
        <v>4627</v>
      </c>
      <c r="H342" s="1392"/>
      <c r="I342" s="1392"/>
      <c r="J342" s="1392" t="s">
        <v>158</v>
      </c>
      <c r="K342" s="1392">
        <v>60435</v>
      </c>
      <c r="L342" s="1588">
        <v>67725</v>
      </c>
      <c r="M342" s="1317"/>
      <c r="N342" s="1317"/>
      <c r="O342" s="2025"/>
      <c r="P342" s="1336"/>
      <c r="R342" s="1317"/>
      <c r="S342" s="1317"/>
      <c r="T342" s="1317"/>
      <c r="U342" s="2025"/>
      <c r="V342" s="2026"/>
    </row>
    <row r="343" spans="1:22" s="1318" customFormat="1" ht="15" customHeight="1">
      <c r="A343" s="2560"/>
      <c r="B343" s="1555"/>
      <c r="C343" s="1371">
        <v>1.73</v>
      </c>
      <c r="D343" s="1371">
        <v>6005</v>
      </c>
      <c r="E343" s="1392"/>
      <c r="F343" s="1392">
        <v>5</v>
      </c>
      <c r="G343" s="1392" t="s">
        <v>4628</v>
      </c>
      <c r="H343" s="1392"/>
      <c r="I343" s="1392"/>
      <c r="J343" s="1392" t="s">
        <v>158</v>
      </c>
      <c r="K343" s="1392">
        <v>66100</v>
      </c>
      <c r="L343" s="1588">
        <v>74075</v>
      </c>
      <c r="M343" s="1317"/>
      <c r="N343" s="1317"/>
      <c r="O343" s="2025"/>
      <c r="P343" s="1336"/>
      <c r="R343" s="1317"/>
      <c r="S343" s="1317"/>
      <c r="T343" s="1317"/>
      <c r="U343" s="2025"/>
      <c r="V343" s="2026"/>
    </row>
    <row r="344" spans="1:22" s="1318" customFormat="1" ht="15" customHeight="1">
      <c r="A344" s="2560"/>
      <c r="B344" s="1607"/>
      <c r="C344" s="1183">
        <v>2.0299999999999998</v>
      </c>
      <c r="D344" s="1183">
        <v>6005</v>
      </c>
      <c r="E344" s="1422"/>
      <c r="F344" s="1422">
        <v>5</v>
      </c>
      <c r="G344" s="1422" t="s">
        <v>4629</v>
      </c>
      <c r="H344" s="1422"/>
      <c r="I344" s="1422"/>
      <c r="J344" s="1402" t="s">
        <v>158</v>
      </c>
      <c r="K344" s="1422">
        <v>77430</v>
      </c>
      <c r="L344" s="1567">
        <v>86775</v>
      </c>
      <c r="M344" s="1317"/>
      <c r="N344" s="1317"/>
      <c r="O344" s="2025"/>
      <c r="P344" s="1336"/>
      <c r="R344" s="1317"/>
      <c r="S344" s="1317"/>
      <c r="T344" s="1317"/>
      <c r="U344" s="2025"/>
      <c r="V344" s="2026"/>
    </row>
    <row r="345" spans="1:22" s="1318" customFormat="1" ht="15" customHeight="1" thickBot="1">
      <c r="A345" s="2556"/>
      <c r="B345" s="1555"/>
      <c r="C345" s="1371">
        <v>2.4300000000000002</v>
      </c>
      <c r="D345" s="1371">
        <v>6005</v>
      </c>
      <c r="E345" s="1392"/>
      <c r="F345" s="1392">
        <v>5</v>
      </c>
      <c r="G345" s="1392" t="s">
        <v>4630</v>
      </c>
      <c r="H345" s="1392"/>
      <c r="I345" s="1392"/>
      <c r="J345" s="1392" t="s">
        <v>158</v>
      </c>
      <c r="K345" s="1392">
        <v>97260</v>
      </c>
      <c r="L345" s="1588">
        <v>108995</v>
      </c>
      <c r="M345" s="1317"/>
      <c r="N345" s="1317"/>
      <c r="O345" s="2025"/>
      <c r="P345" s="1336"/>
      <c r="R345" s="1317"/>
      <c r="S345" s="1317"/>
      <c r="T345" s="1317"/>
      <c r="U345" s="2025"/>
      <c r="V345" s="2026"/>
    </row>
    <row r="346" spans="1:22" s="1318" customFormat="1" ht="18" customHeight="1" thickBot="1">
      <c r="A346" s="2555" t="s">
        <v>4644</v>
      </c>
      <c r="B346" s="1605"/>
      <c r="C346" s="1609">
        <v>1.53</v>
      </c>
      <c r="D346" s="1609">
        <v>6005</v>
      </c>
      <c r="E346" s="1610"/>
      <c r="F346" s="1610">
        <v>5</v>
      </c>
      <c r="G346" s="1610" t="s">
        <v>4636</v>
      </c>
      <c r="H346" s="1610"/>
      <c r="I346" s="1610"/>
      <c r="J346" s="1610" t="s">
        <v>158</v>
      </c>
      <c r="K346" s="1610">
        <v>40605</v>
      </c>
      <c r="L346" s="1611">
        <v>45505</v>
      </c>
      <c r="M346" s="1317"/>
      <c r="N346" s="1317"/>
      <c r="O346" s="2025"/>
      <c r="P346" s="1336"/>
      <c r="R346" s="1317"/>
      <c r="S346" s="1317"/>
      <c r="T346" s="1317"/>
      <c r="U346" s="2025"/>
      <c r="V346" s="2026"/>
    </row>
    <row r="347" spans="1:22" s="1318" customFormat="1" ht="18" customHeight="1" thickBot="1">
      <c r="A347" s="2556"/>
      <c r="B347" s="1555"/>
      <c r="C347" s="1371">
        <v>1.73</v>
      </c>
      <c r="D347" s="1371">
        <v>6005</v>
      </c>
      <c r="E347" s="1392"/>
      <c r="F347" s="1392">
        <v>5</v>
      </c>
      <c r="G347" s="1392" t="s">
        <v>4637</v>
      </c>
      <c r="H347" s="1392"/>
      <c r="I347" s="1392"/>
      <c r="J347" s="1392" t="s">
        <v>158</v>
      </c>
      <c r="K347" s="1392">
        <v>44380</v>
      </c>
      <c r="L347" s="1588">
        <v>49740</v>
      </c>
      <c r="M347" s="1317"/>
      <c r="N347" s="1317"/>
      <c r="O347" s="2025"/>
      <c r="P347" s="1336"/>
      <c r="R347" s="1317"/>
      <c r="S347" s="1317"/>
      <c r="T347" s="1317"/>
      <c r="U347" s="2025"/>
      <c r="V347" s="2026"/>
    </row>
    <row r="348" spans="1:22" s="1318" customFormat="1" ht="18" customHeight="1" thickBot="1">
      <c r="A348" s="2556"/>
      <c r="B348" s="1555"/>
      <c r="C348" s="1371">
        <v>2.0299999999999998</v>
      </c>
      <c r="D348" s="1371">
        <v>6005</v>
      </c>
      <c r="E348" s="1392"/>
      <c r="F348" s="1392">
        <v>5</v>
      </c>
      <c r="G348" s="1392" t="s">
        <v>4638</v>
      </c>
      <c r="H348" s="1392"/>
      <c r="I348" s="1392"/>
      <c r="J348" s="1392" t="s">
        <v>158</v>
      </c>
      <c r="K348" s="1392">
        <v>48160</v>
      </c>
      <c r="L348" s="1588">
        <v>53970</v>
      </c>
      <c r="M348" s="1317"/>
      <c r="N348" s="1317"/>
      <c r="O348" s="2025"/>
      <c r="P348" s="1336"/>
      <c r="R348" s="1317"/>
      <c r="S348" s="1317"/>
      <c r="T348" s="1317"/>
      <c r="U348" s="2025"/>
      <c r="V348" s="2026"/>
    </row>
    <row r="349" spans="1:22" s="1318" customFormat="1" ht="18" customHeight="1" thickBot="1">
      <c r="A349" s="2556"/>
      <c r="B349" s="1555"/>
      <c r="C349" s="1371">
        <v>2.4300000000000002</v>
      </c>
      <c r="D349" s="1371">
        <v>6005</v>
      </c>
      <c r="E349" s="1392"/>
      <c r="F349" s="1392">
        <v>5</v>
      </c>
      <c r="G349" s="1392" t="s">
        <v>4613</v>
      </c>
      <c r="H349" s="1392"/>
      <c r="I349" s="1392"/>
      <c r="J349" s="1392" t="s">
        <v>158</v>
      </c>
      <c r="K349" s="1392">
        <v>50045</v>
      </c>
      <c r="L349" s="1588">
        <v>56085</v>
      </c>
      <c r="M349" s="1317"/>
      <c r="N349" s="1317"/>
      <c r="O349" s="2025"/>
      <c r="P349" s="1336"/>
      <c r="R349" s="1317"/>
      <c r="S349" s="1317"/>
      <c r="T349" s="1317"/>
      <c r="U349" s="2025"/>
      <c r="V349" s="2026"/>
    </row>
    <row r="350" spans="1:22" s="1318" customFormat="1" ht="18" customHeight="1" thickBot="1">
      <c r="A350" s="2556"/>
      <c r="B350" s="1555"/>
      <c r="C350" s="1371">
        <v>1.53</v>
      </c>
      <c r="D350" s="1371">
        <v>6005</v>
      </c>
      <c r="E350" s="1392"/>
      <c r="F350" s="1392">
        <v>5</v>
      </c>
      <c r="G350" s="1371" t="s">
        <v>4615</v>
      </c>
      <c r="H350" s="1392"/>
      <c r="I350" s="1392"/>
      <c r="J350" s="1392" t="s">
        <v>158</v>
      </c>
      <c r="K350" s="1392">
        <v>42495</v>
      </c>
      <c r="L350" s="1588">
        <v>47620</v>
      </c>
      <c r="M350" s="1317"/>
      <c r="N350" s="1317"/>
      <c r="O350" s="2025"/>
      <c r="P350" s="1336"/>
      <c r="R350" s="1317"/>
      <c r="S350" s="1317"/>
      <c r="T350" s="1317"/>
      <c r="U350" s="2025"/>
      <c r="V350" s="2026"/>
    </row>
    <row r="351" spans="1:22" s="1318" customFormat="1" ht="15" customHeight="1" thickBot="1">
      <c r="A351" s="2556"/>
      <c r="B351" s="1555"/>
      <c r="C351" s="1371">
        <v>1.73</v>
      </c>
      <c r="D351" s="1371">
        <v>6005</v>
      </c>
      <c r="E351" s="1392"/>
      <c r="F351" s="1392">
        <v>5</v>
      </c>
      <c r="G351" s="1371" t="s">
        <v>4616</v>
      </c>
      <c r="H351" s="1392"/>
      <c r="I351" s="1392"/>
      <c r="J351" s="1392" t="s">
        <v>158</v>
      </c>
      <c r="K351" s="1392">
        <v>47215</v>
      </c>
      <c r="L351" s="1588">
        <v>52910</v>
      </c>
      <c r="M351" s="1317"/>
      <c r="N351" s="1317"/>
      <c r="O351" s="2025"/>
      <c r="P351" s="1336"/>
      <c r="R351" s="1317"/>
      <c r="S351" s="1317"/>
      <c r="T351" s="1317"/>
      <c r="U351" s="2025"/>
      <c r="V351" s="2026"/>
    </row>
    <row r="352" spans="1:22" s="1318" customFormat="1" ht="15" customHeight="1" thickBot="1">
      <c r="A352" s="2556"/>
      <c r="B352" s="1555"/>
      <c r="C352" s="1371">
        <v>2.0299999999999998</v>
      </c>
      <c r="D352" s="1371" t="s">
        <v>4467</v>
      </c>
      <c r="E352" s="1392"/>
      <c r="F352" s="1392">
        <v>5</v>
      </c>
      <c r="G352" s="1392" t="s">
        <v>4617</v>
      </c>
      <c r="H352" s="1392"/>
      <c r="I352" s="1392"/>
      <c r="J352" s="1392" t="s">
        <v>158</v>
      </c>
      <c r="K352" s="1392">
        <v>50990</v>
      </c>
      <c r="L352" s="1588">
        <v>57145</v>
      </c>
      <c r="M352" s="1317"/>
      <c r="N352" s="1317"/>
      <c r="O352" s="2025"/>
      <c r="P352" s="1336"/>
      <c r="R352" s="1317"/>
      <c r="S352" s="1317"/>
      <c r="T352" s="1317"/>
      <c r="U352" s="2025"/>
      <c r="V352" s="2026"/>
    </row>
    <row r="353" spans="1:26" s="1318" customFormat="1" ht="16.5" customHeight="1" thickBot="1">
      <c r="A353" s="2556"/>
      <c r="B353" s="1555"/>
      <c r="C353" s="1400">
        <v>2.4300000000000002</v>
      </c>
      <c r="D353" s="1400">
        <v>6005</v>
      </c>
      <c r="E353" s="1399"/>
      <c r="F353" s="1399">
        <v>5</v>
      </c>
      <c r="G353" s="1399" t="s">
        <v>4639</v>
      </c>
      <c r="H353" s="1399"/>
      <c r="I353" s="1399"/>
      <c r="J353" s="1399" t="s">
        <v>158</v>
      </c>
      <c r="K353" s="1399">
        <v>62320</v>
      </c>
      <c r="L353" s="1612">
        <v>69845</v>
      </c>
      <c r="M353" s="1317"/>
      <c r="N353" s="1317"/>
      <c r="O353" s="2025"/>
      <c r="P353" s="1336"/>
      <c r="R353" s="1317"/>
      <c r="S353" s="1317"/>
      <c r="T353" s="1317"/>
      <c r="U353" s="2025"/>
      <c r="V353" s="2026"/>
    </row>
    <row r="354" spans="1:26" s="1318" customFormat="1" ht="15" customHeight="1" thickBot="1">
      <c r="A354" s="2556"/>
      <c r="B354" s="1555"/>
      <c r="C354" s="1613">
        <v>1.53</v>
      </c>
      <c r="D354" s="1613">
        <v>6005</v>
      </c>
      <c r="E354" s="1614"/>
      <c r="F354" s="1614">
        <v>5</v>
      </c>
      <c r="G354" s="1614" t="s">
        <v>4623</v>
      </c>
      <c r="H354" s="1614"/>
      <c r="I354" s="1614"/>
      <c r="J354" s="1614" t="s">
        <v>158</v>
      </c>
      <c r="K354" s="1614">
        <v>50045</v>
      </c>
      <c r="L354" s="1615">
        <v>56085</v>
      </c>
      <c r="M354" s="1317"/>
      <c r="N354" s="1317"/>
      <c r="O354" s="2025"/>
      <c r="P354" s="1336"/>
      <c r="R354" s="1317"/>
      <c r="S354" s="1317"/>
      <c r="T354" s="1317"/>
      <c r="U354" s="2025"/>
      <c r="V354" s="2026"/>
    </row>
    <row r="355" spans="1:26" s="1318" customFormat="1" ht="15" customHeight="1" thickBot="1">
      <c r="A355" s="2556"/>
      <c r="B355" s="1555"/>
      <c r="C355" s="1371">
        <v>1.73</v>
      </c>
      <c r="D355" s="1371">
        <v>6005</v>
      </c>
      <c r="E355" s="1392"/>
      <c r="F355" s="1392">
        <v>5</v>
      </c>
      <c r="G355" s="1392" t="s">
        <v>4624</v>
      </c>
      <c r="H355" s="1392"/>
      <c r="I355" s="1392"/>
      <c r="J355" s="1392" t="s">
        <v>158</v>
      </c>
      <c r="K355" s="1392">
        <v>55715</v>
      </c>
      <c r="L355" s="1588">
        <v>62435</v>
      </c>
      <c r="M355" s="1317"/>
      <c r="N355" s="1317"/>
      <c r="O355" s="2025"/>
      <c r="P355" s="1336"/>
      <c r="R355" s="1317"/>
      <c r="S355" s="1317"/>
      <c r="T355" s="1317"/>
      <c r="U355" s="2025"/>
      <c r="V355" s="2026"/>
    </row>
    <row r="356" spans="1:26" s="1318" customFormat="1" ht="17.649999999999999" customHeight="1" thickBot="1">
      <c r="A356" s="2556"/>
      <c r="B356" s="1555"/>
      <c r="C356" s="1371">
        <v>2.0299999999999998</v>
      </c>
      <c r="D356" s="1371">
        <v>6005</v>
      </c>
      <c r="E356" s="1392"/>
      <c r="F356" s="1392">
        <v>5</v>
      </c>
      <c r="G356" s="1392" t="s">
        <v>4625</v>
      </c>
      <c r="H356" s="1392"/>
      <c r="I356" s="1392"/>
      <c r="J356" s="1392" t="s">
        <v>158</v>
      </c>
      <c r="K356" s="1392">
        <v>66100</v>
      </c>
      <c r="L356" s="1588">
        <v>74075</v>
      </c>
      <c r="M356" s="1317"/>
      <c r="N356" s="1317"/>
      <c r="O356" s="2025"/>
      <c r="P356" s="1336"/>
      <c r="R356" s="1317"/>
      <c r="S356" s="1317"/>
      <c r="T356" s="1317"/>
      <c r="U356" s="2025"/>
      <c r="V356" s="2026"/>
    </row>
    <row r="357" spans="1:26" s="1318" customFormat="1" ht="17.649999999999999" customHeight="1" thickBot="1">
      <c r="A357" s="2556"/>
      <c r="B357" s="1555"/>
      <c r="C357" s="1400">
        <v>2.4300000000000002</v>
      </c>
      <c r="D357" s="1400">
        <v>6005</v>
      </c>
      <c r="E357" s="1399"/>
      <c r="F357" s="1399">
        <v>5</v>
      </c>
      <c r="G357" s="1399" t="s">
        <v>4626</v>
      </c>
      <c r="H357" s="1399"/>
      <c r="I357" s="1399"/>
      <c r="J357" s="1399" t="s">
        <v>158</v>
      </c>
      <c r="K357" s="1399">
        <v>72710</v>
      </c>
      <c r="L357" s="1612">
        <v>81485</v>
      </c>
      <c r="M357" s="1317"/>
      <c r="N357" s="1317"/>
      <c r="O357" s="2025"/>
      <c r="P357" s="1336"/>
      <c r="R357" s="1317"/>
      <c r="S357" s="1317"/>
      <c r="T357" s="1317"/>
      <c r="U357" s="2025"/>
      <c r="V357" s="2026"/>
    </row>
    <row r="358" spans="1:26" s="1318" customFormat="1" ht="17.649999999999999" customHeight="1" thickBot="1">
      <c r="A358" s="2556"/>
      <c r="B358" s="1555"/>
      <c r="C358" s="1613">
        <v>1.53</v>
      </c>
      <c r="D358" s="1613">
        <v>6005</v>
      </c>
      <c r="E358" s="1614"/>
      <c r="F358" s="1614">
        <v>5</v>
      </c>
      <c r="G358" s="1614" t="s">
        <v>4627</v>
      </c>
      <c r="H358" s="1614"/>
      <c r="I358" s="1614"/>
      <c r="J358" s="1614" t="s">
        <v>158</v>
      </c>
      <c r="K358" s="1614">
        <v>60435</v>
      </c>
      <c r="L358" s="1615">
        <v>67725</v>
      </c>
      <c r="M358" s="1317"/>
      <c r="N358" s="1317"/>
      <c r="O358" s="2025"/>
      <c r="P358" s="1336"/>
      <c r="R358" s="1317"/>
      <c r="S358" s="1317"/>
      <c r="T358" s="1317"/>
      <c r="U358" s="2025"/>
      <c r="V358" s="2026"/>
    </row>
    <row r="359" spans="1:26" s="1318" customFormat="1" ht="17.649999999999999" customHeight="1" thickBot="1">
      <c r="A359" s="2556"/>
      <c r="B359" s="1555"/>
      <c r="C359" s="1371">
        <v>1.73</v>
      </c>
      <c r="D359" s="1371">
        <v>6005</v>
      </c>
      <c r="E359" s="1392"/>
      <c r="F359" s="1392">
        <v>5</v>
      </c>
      <c r="G359" s="1392" t="s">
        <v>4628</v>
      </c>
      <c r="H359" s="1392"/>
      <c r="I359" s="1392"/>
      <c r="J359" s="1392" t="s">
        <v>158</v>
      </c>
      <c r="K359" s="1392">
        <v>65155</v>
      </c>
      <c r="L359" s="1588">
        <v>73020</v>
      </c>
      <c r="M359" s="1317"/>
      <c r="N359" s="1317"/>
      <c r="O359" s="2025"/>
      <c r="P359" s="1336"/>
      <c r="R359" s="1317"/>
      <c r="S359" s="1317"/>
      <c r="T359" s="1317"/>
      <c r="U359" s="2025"/>
      <c r="V359" s="2026"/>
    </row>
    <row r="360" spans="1:26" s="1318" customFormat="1" ht="17.649999999999999" customHeight="1" thickBot="1">
      <c r="A360" s="2556"/>
      <c r="B360" s="1555"/>
      <c r="C360" s="1371">
        <v>2.0299999999999998</v>
      </c>
      <c r="D360" s="1371">
        <v>6005</v>
      </c>
      <c r="E360" s="1392"/>
      <c r="F360" s="1392">
        <v>5</v>
      </c>
      <c r="G360" s="1392" t="s">
        <v>4629</v>
      </c>
      <c r="H360" s="1392"/>
      <c r="I360" s="1392"/>
      <c r="J360" s="1392" t="s">
        <v>158</v>
      </c>
      <c r="K360" s="1392">
        <v>75540</v>
      </c>
      <c r="L360" s="1588">
        <v>84660</v>
      </c>
      <c r="M360" s="1317"/>
      <c r="N360" s="1317"/>
      <c r="O360" s="2025"/>
      <c r="P360" s="1336"/>
      <c r="R360" s="1317"/>
      <c r="S360" s="1317"/>
      <c r="T360" s="1317"/>
      <c r="U360" s="2025"/>
      <c r="V360" s="2026"/>
    </row>
    <row r="361" spans="1:26" s="1318" customFormat="1" ht="12" customHeight="1" thickBot="1">
      <c r="A361" s="2556"/>
      <c r="B361" s="1608"/>
      <c r="C361" s="1616">
        <v>2.4300000000000002</v>
      </c>
      <c r="D361" s="1616">
        <v>6005</v>
      </c>
      <c r="E361" s="1617"/>
      <c r="F361" s="1617">
        <v>5</v>
      </c>
      <c r="G361" s="1617" t="s">
        <v>4630</v>
      </c>
      <c r="H361" s="1617"/>
      <c r="I361" s="1617"/>
      <c r="J361" s="1617" t="s">
        <v>158</v>
      </c>
      <c r="K361" s="1617">
        <v>94425</v>
      </c>
      <c r="L361" s="1618">
        <v>105820</v>
      </c>
      <c r="M361" s="1317"/>
      <c r="N361" s="1317"/>
      <c r="O361" s="2025"/>
      <c r="P361" s="1336"/>
      <c r="R361" s="1317"/>
      <c r="S361" s="1317"/>
      <c r="T361" s="1317"/>
      <c r="U361" s="2025"/>
      <c r="V361" s="2026"/>
    </row>
    <row r="362" spans="1:26" s="1318" customFormat="1" ht="12.75" thickBot="1">
      <c r="A362" s="2557" t="s">
        <v>4645</v>
      </c>
      <c r="B362" s="1619"/>
      <c r="C362" s="1620">
        <v>1.53</v>
      </c>
      <c r="D362" s="1620">
        <v>6005</v>
      </c>
      <c r="E362" s="1621"/>
      <c r="F362" s="1621">
        <v>5</v>
      </c>
      <c r="G362" s="1621" t="s">
        <v>4636</v>
      </c>
      <c r="H362" s="1621"/>
      <c r="I362" s="1621"/>
      <c r="J362" s="1621" t="s">
        <v>158</v>
      </c>
      <c r="K362" s="1621">
        <v>43265</v>
      </c>
      <c r="L362" s="1622">
        <v>48485</v>
      </c>
      <c r="M362" s="1317"/>
      <c r="N362" s="1317"/>
      <c r="O362" s="2025"/>
      <c r="P362" s="1336"/>
      <c r="R362" s="1317"/>
      <c r="S362" s="1317"/>
      <c r="T362" s="1317"/>
      <c r="U362" s="2025"/>
      <c r="V362" s="2026"/>
    </row>
    <row r="363" spans="1:26" s="1318" customFormat="1" ht="12.75" thickBot="1">
      <c r="A363" s="2557"/>
      <c r="B363" s="1623"/>
      <c r="C363" s="1277">
        <v>1.73</v>
      </c>
      <c r="D363" s="1277">
        <v>6005</v>
      </c>
      <c r="E363" s="1402"/>
      <c r="F363" s="1402">
        <v>5</v>
      </c>
      <c r="G363" s="1402" t="s">
        <v>4637</v>
      </c>
      <c r="H363" s="1402"/>
      <c r="I363" s="1402"/>
      <c r="J363" s="1402" t="s">
        <v>158</v>
      </c>
      <c r="K363" s="1402">
        <v>48415</v>
      </c>
      <c r="L363" s="1585">
        <v>54260</v>
      </c>
      <c r="M363" s="1317"/>
      <c r="N363" s="1317"/>
      <c r="O363" s="2025"/>
      <c r="P363" s="1336"/>
      <c r="R363" s="1317"/>
      <c r="S363" s="1317"/>
      <c r="T363" s="1317"/>
      <c r="U363" s="2025"/>
      <c r="V363" s="2026"/>
    </row>
    <row r="364" spans="1:26" ht="12" customHeight="1" thickBot="1">
      <c r="A364" s="2557"/>
      <c r="B364" s="1623"/>
      <c r="C364" s="1277">
        <v>2.0299999999999998</v>
      </c>
      <c r="D364" s="1277">
        <v>6005</v>
      </c>
      <c r="E364" s="1402"/>
      <c r="F364" s="1402">
        <v>5</v>
      </c>
      <c r="G364" s="1402" t="s">
        <v>4638</v>
      </c>
      <c r="H364" s="1402"/>
      <c r="I364" s="1402"/>
      <c r="J364" s="1402" t="s">
        <v>158</v>
      </c>
      <c r="K364" s="1402">
        <v>51505</v>
      </c>
      <c r="L364" s="1585">
        <v>57720</v>
      </c>
      <c r="O364" s="2025"/>
      <c r="P364" s="1336"/>
      <c r="R364" s="1317"/>
      <c r="S364" s="1317"/>
      <c r="T364" s="1317"/>
      <c r="U364" s="2025"/>
      <c r="V364" s="2026"/>
      <c r="W364" s="1318"/>
      <c r="X364" s="1318"/>
      <c r="Y364" s="1318"/>
      <c r="Z364" s="1318"/>
    </row>
    <row r="365" spans="1:26" ht="12.75" customHeight="1" thickBot="1">
      <c r="A365" s="2557"/>
      <c r="B365" s="1623"/>
      <c r="C365" s="1277">
        <v>2.4300000000000002</v>
      </c>
      <c r="D365" s="1277">
        <v>6005</v>
      </c>
      <c r="E365" s="1402"/>
      <c r="F365" s="1402">
        <v>5</v>
      </c>
      <c r="G365" s="1402" t="s">
        <v>4613</v>
      </c>
      <c r="H365" s="1402"/>
      <c r="I365" s="1402"/>
      <c r="J365" s="1402" t="s">
        <v>158</v>
      </c>
      <c r="K365" s="1402">
        <v>63865</v>
      </c>
      <c r="L365" s="1585">
        <v>71575</v>
      </c>
      <c r="O365" s="2025"/>
      <c r="P365" s="1336"/>
      <c r="R365" s="1317"/>
      <c r="S365" s="1317"/>
      <c r="T365" s="1317"/>
      <c r="U365" s="2025"/>
      <c r="V365" s="2026"/>
      <c r="W365" s="1318"/>
      <c r="X365" s="1318"/>
      <c r="Y365" s="1318"/>
      <c r="Z365" s="1318"/>
    </row>
    <row r="366" spans="1:26" ht="12.75" thickBot="1">
      <c r="A366" s="2557"/>
      <c r="B366" s="1544"/>
      <c r="C366" s="1371">
        <v>1.53</v>
      </c>
      <c r="D366" s="1371">
        <v>6005</v>
      </c>
      <c r="E366" s="1392"/>
      <c r="F366" s="1392">
        <v>5</v>
      </c>
      <c r="G366" s="1371" t="s">
        <v>4615</v>
      </c>
      <c r="H366" s="1392"/>
      <c r="I366" s="1392"/>
      <c r="J366" s="1392" t="s">
        <v>158</v>
      </c>
      <c r="K366" s="1392">
        <v>46355</v>
      </c>
      <c r="L366" s="1588">
        <v>51950</v>
      </c>
      <c r="O366" s="2025"/>
      <c r="P366" s="1336"/>
      <c r="R366" s="1317"/>
      <c r="S366" s="1317"/>
      <c r="T366" s="1317"/>
      <c r="U366" s="2025"/>
      <c r="V366" s="2026"/>
      <c r="W366" s="1318"/>
      <c r="X366" s="1318"/>
      <c r="Y366" s="1318"/>
      <c r="Z366" s="1318"/>
    </row>
    <row r="367" spans="1:26" s="1318" customFormat="1" ht="12" customHeight="1" thickBot="1">
      <c r="A367" s="2557"/>
      <c r="B367" s="1544"/>
      <c r="C367" s="1371">
        <v>1.73</v>
      </c>
      <c r="D367" s="1371">
        <v>6005</v>
      </c>
      <c r="E367" s="1392"/>
      <c r="F367" s="1392">
        <v>5</v>
      </c>
      <c r="G367" s="1371" t="s">
        <v>4616</v>
      </c>
      <c r="H367" s="1392"/>
      <c r="I367" s="1392"/>
      <c r="J367" s="1392" t="s">
        <v>158</v>
      </c>
      <c r="K367" s="1392">
        <v>51505</v>
      </c>
      <c r="L367" s="1588">
        <v>57720</v>
      </c>
      <c r="M367" s="1317"/>
      <c r="N367" s="1317"/>
      <c r="O367" s="2025"/>
      <c r="P367" s="1336"/>
      <c r="R367" s="1317"/>
      <c r="S367" s="1317"/>
      <c r="T367" s="1317"/>
      <c r="U367" s="2025"/>
      <c r="V367" s="2026"/>
    </row>
    <row r="368" spans="1:26" s="1318" customFormat="1" ht="12.75" thickBot="1">
      <c r="A368" s="2557"/>
      <c r="B368" s="1544"/>
      <c r="C368" s="1371">
        <v>2.0299999999999998</v>
      </c>
      <c r="D368" s="1371" t="s">
        <v>4467</v>
      </c>
      <c r="E368" s="1392"/>
      <c r="F368" s="1392">
        <v>5</v>
      </c>
      <c r="G368" s="1392" t="s">
        <v>4617</v>
      </c>
      <c r="H368" s="1392"/>
      <c r="I368" s="1392"/>
      <c r="J368" s="1392" t="s">
        <v>158</v>
      </c>
      <c r="K368" s="1392">
        <v>55625</v>
      </c>
      <c r="L368" s="1588">
        <v>62340</v>
      </c>
      <c r="M368" s="1317"/>
      <c r="N368" s="1317"/>
      <c r="O368" s="2025"/>
      <c r="P368" s="1336"/>
      <c r="R368" s="1317"/>
      <c r="S368" s="1317"/>
      <c r="T368" s="1317"/>
      <c r="U368" s="2025"/>
      <c r="V368" s="2026"/>
    </row>
    <row r="369" spans="1:22" s="1318" customFormat="1" ht="14.25" customHeight="1" thickBot="1">
      <c r="A369" s="2557"/>
      <c r="B369" s="1544"/>
      <c r="C369" s="1371">
        <v>2.4300000000000002</v>
      </c>
      <c r="D369" s="1371">
        <v>6005</v>
      </c>
      <c r="E369" s="1392"/>
      <c r="F369" s="1392">
        <v>5</v>
      </c>
      <c r="G369" s="1392" t="s">
        <v>4639</v>
      </c>
      <c r="H369" s="1392"/>
      <c r="I369" s="1392"/>
      <c r="J369" s="1392" t="s">
        <v>158</v>
      </c>
      <c r="K369" s="1392">
        <v>69020</v>
      </c>
      <c r="L369" s="1588">
        <v>77345</v>
      </c>
      <c r="M369" s="1317"/>
      <c r="N369" s="1317"/>
      <c r="O369" s="2025"/>
      <c r="P369" s="1336"/>
      <c r="R369" s="1317"/>
      <c r="S369" s="1317"/>
      <c r="T369" s="1317"/>
      <c r="U369" s="2025"/>
      <c r="V369" s="2026"/>
    </row>
    <row r="370" spans="1:22" s="1318" customFormat="1" ht="16.5" customHeight="1" thickBot="1">
      <c r="A370" s="2557"/>
      <c r="B370" s="1623"/>
      <c r="C370" s="1277">
        <v>1.53</v>
      </c>
      <c r="D370" s="1277">
        <v>6005</v>
      </c>
      <c r="E370" s="1402"/>
      <c r="F370" s="1402">
        <v>5</v>
      </c>
      <c r="G370" s="1402" t="s">
        <v>4623</v>
      </c>
      <c r="H370" s="1402"/>
      <c r="I370" s="1402"/>
      <c r="J370" s="1402" t="s">
        <v>158</v>
      </c>
      <c r="K370" s="1402">
        <v>54595</v>
      </c>
      <c r="L370" s="1585">
        <v>61185</v>
      </c>
      <c r="M370" s="1317"/>
      <c r="N370" s="1317"/>
      <c r="O370" s="2025"/>
      <c r="P370" s="1336"/>
      <c r="R370" s="1317"/>
      <c r="S370" s="1317"/>
      <c r="T370" s="1317"/>
      <c r="U370" s="2025"/>
      <c r="V370" s="2026"/>
    </row>
    <row r="371" spans="1:22" s="1318" customFormat="1" ht="16.5" customHeight="1" thickBot="1">
      <c r="A371" s="2557"/>
      <c r="B371" s="1623"/>
      <c r="C371" s="1277">
        <v>1.73</v>
      </c>
      <c r="D371" s="1277">
        <v>6005</v>
      </c>
      <c r="E371" s="1402"/>
      <c r="F371" s="1402">
        <v>5</v>
      </c>
      <c r="G371" s="1402" t="s">
        <v>4624</v>
      </c>
      <c r="H371" s="1402"/>
      <c r="I371" s="1402"/>
      <c r="J371" s="1402" t="s">
        <v>158</v>
      </c>
      <c r="K371" s="1402">
        <v>60775</v>
      </c>
      <c r="L371" s="1585">
        <v>68110</v>
      </c>
      <c r="M371" s="1317"/>
      <c r="N371" s="1317"/>
      <c r="O371" s="2025"/>
      <c r="P371" s="1336"/>
      <c r="R371" s="1317"/>
      <c r="S371" s="1317"/>
      <c r="T371" s="1317"/>
      <c r="U371" s="2025"/>
      <c r="V371" s="2026"/>
    </row>
    <row r="372" spans="1:22" s="1318" customFormat="1" ht="16.5" customHeight="1" thickBot="1">
      <c r="A372" s="2557"/>
      <c r="B372" s="1544"/>
      <c r="C372" s="1371">
        <v>2.0299999999999998</v>
      </c>
      <c r="D372" s="1371">
        <v>6005</v>
      </c>
      <c r="E372" s="1392"/>
      <c r="F372" s="1392">
        <v>5</v>
      </c>
      <c r="G372" s="1392" t="s">
        <v>4625</v>
      </c>
      <c r="H372" s="1392"/>
      <c r="I372" s="1392"/>
      <c r="J372" s="1392" t="s">
        <v>158</v>
      </c>
      <c r="K372" s="1392">
        <v>73140</v>
      </c>
      <c r="L372" s="1588">
        <v>81965</v>
      </c>
      <c r="M372" s="1317"/>
      <c r="N372" s="1317"/>
      <c r="O372" s="2025"/>
      <c r="P372" s="1336"/>
      <c r="R372" s="1317"/>
      <c r="S372" s="1317"/>
      <c r="T372" s="1317"/>
      <c r="U372" s="2025"/>
      <c r="V372" s="2026"/>
    </row>
    <row r="373" spans="1:22" s="1318" customFormat="1" ht="16.5" customHeight="1" thickBot="1">
      <c r="A373" s="2557"/>
      <c r="B373" s="1623"/>
      <c r="C373" s="1277">
        <v>2.4300000000000002</v>
      </c>
      <c r="D373" s="1277">
        <v>6005</v>
      </c>
      <c r="E373" s="1402"/>
      <c r="F373" s="1402">
        <v>5</v>
      </c>
      <c r="G373" s="1402" t="s">
        <v>4626</v>
      </c>
      <c r="H373" s="1402"/>
      <c r="I373" s="1402"/>
      <c r="J373" s="1402" t="s">
        <v>158</v>
      </c>
      <c r="K373" s="1402">
        <v>79320</v>
      </c>
      <c r="L373" s="1585">
        <v>88890</v>
      </c>
      <c r="M373" s="1317"/>
      <c r="N373" s="1317"/>
      <c r="O373" s="2025"/>
      <c r="P373" s="1336"/>
      <c r="R373" s="1317"/>
      <c r="S373" s="1317"/>
      <c r="T373" s="1317"/>
      <c r="U373" s="2025"/>
      <c r="V373" s="2026"/>
    </row>
    <row r="374" spans="1:22" s="1318" customFormat="1" ht="16.5" customHeight="1" thickBot="1">
      <c r="A374" s="2557"/>
      <c r="B374" s="1623"/>
      <c r="C374" s="1277">
        <v>1.53</v>
      </c>
      <c r="D374" s="1277">
        <v>6005</v>
      </c>
      <c r="E374" s="1402"/>
      <c r="F374" s="1402">
        <v>5</v>
      </c>
      <c r="G374" s="1402" t="s">
        <v>4627</v>
      </c>
      <c r="H374" s="1402"/>
      <c r="I374" s="1402"/>
      <c r="J374" s="1402" t="s">
        <v>158</v>
      </c>
      <c r="K374" s="1402">
        <v>65930</v>
      </c>
      <c r="L374" s="1585">
        <v>73885</v>
      </c>
      <c r="M374" s="1317"/>
      <c r="N374" s="1317"/>
      <c r="O374" s="2025"/>
      <c r="P374" s="1336"/>
      <c r="R374" s="1317"/>
      <c r="S374" s="1317"/>
      <c r="T374" s="1317"/>
      <c r="U374" s="2025"/>
      <c r="V374" s="2026"/>
    </row>
    <row r="375" spans="1:22" s="1318" customFormat="1" ht="16.5" customHeight="1" thickBot="1">
      <c r="A375" s="2557"/>
      <c r="B375" s="1623"/>
      <c r="C375" s="1277">
        <v>1.73</v>
      </c>
      <c r="D375" s="1277">
        <v>6005</v>
      </c>
      <c r="E375" s="1402"/>
      <c r="F375" s="1402">
        <v>5</v>
      </c>
      <c r="G375" s="1402" t="s">
        <v>4628</v>
      </c>
      <c r="H375" s="1402"/>
      <c r="I375" s="1402"/>
      <c r="J375" s="1402" t="s">
        <v>158</v>
      </c>
      <c r="K375" s="1402">
        <v>72110</v>
      </c>
      <c r="L375" s="1585">
        <v>80810</v>
      </c>
      <c r="M375" s="1317"/>
      <c r="N375" s="1317"/>
      <c r="O375" s="2025"/>
      <c r="P375" s="1336"/>
      <c r="R375" s="1317"/>
      <c r="S375" s="1317"/>
      <c r="T375" s="1317"/>
      <c r="U375" s="2025"/>
      <c r="V375" s="2026"/>
    </row>
    <row r="376" spans="1:22" s="1318" customFormat="1" ht="16.5" customHeight="1" thickBot="1">
      <c r="A376" s="2557"/>
      <c r="B376" s="1624"/>
      <c r="C376" s="1371">
        <v>2.0299999999999998</v>
      </c>
      <c r="D376" s="1371">
        <v>6005</v>
      </c>
      <c r="E376" s="1392"/>
      <c r="F376" s="1392">
        <v>5</v>
      </c>
      <c r="G376" s="1392" t="s">
        <v>4629</v>
      </c>
      <c r="H376" s="1392"/>
      <c r="I376" s="1392"/>
      <c r="J376" s="1392" t="s">
        <v>158</v>
      </c>
      <c r="K376" s="1392">
        <v>84470</v>
      </c>
      <c r="L376" s="1588">
        <v>94665</v>
      </c>
      <c r="M376" s="1317"/>
      <c r="N376" s="1317"/>
      <c r="O376" s="2025"/>
      <c r="P376" s="1336"/>
      <c r="R376" s="1317"/>
      <c r="S376" s="1317"/>
      <c r="T376" s="1317"/>
      <c r="U376" s="2025"/>
      <c r="V376" s="2026"/>
    </row>
    <row r="377" spans="1:22" s="1318" customFormat="1" ht="16.5" customHeight="1" thickBot="1">
      <c r="A377" s="2557"/>
      <c r="B377" s="1518"/>
      <c r="C377" s="1277">
        <v>2.4300000000000002</v>
      </c>
      <c r="D377" s="1277">
        <v>6005</v>
      </c>
      <c r="E377" s="1402"/>
      <c r="F377" s="1402">
        <v>5</v>
      </c>
      <c r="G377" s="1402" t="s">
        <v>4630</v>
      </c>
      <c r="H377" s="1402"/>
      <c r="I377" s="1402"/>
      <c r="J377" s="1402" t="s">
        <v>158</v>
      </c>
      <c r="K377" s="1402">
        <v>106100</v>
      </c>
      <c r="L377" s="1585">
        <v>118905</v>
      </c>
      <c r="M377" s="1317"/>
      <c r="N377" s="1317"/>
      <c r="O377" s="2025"/>
      <c r="P377" s="1336"/>
      <c r="R377" s="1317"/>
      <c r="S377" s="1317"/>
      <c r="T377" s="1317"/>
      <c r="U377" s="2025"/>
      <c r="V377" s="2026"/>
    </row>
    <row r="378" spans="1:22" s="1318" customFormat="1" ht="16.5" customHeight="1" thickBot="1">
      <c r="A378" s="2558" t="s">
        <v>4646</v>
      </c>
      <c r="B378" s="1625"/>
      <c r="C378" s="1609">
        <v>1.53</v>
      </c>
      <c r="D378" s="1609">
        <v>6005</v>
      </c>
      <c r="E378" s="1610"/>
      <c r="F378" s="1610">
        <v>5</v>
      </c>
      <c r="G378" s="1610" t="s">
        <v>4636</v>
      </c>
      <c r="H378" s="1610"/>
      <c r="I378" s="1610"/>
      <c r="J378" s="1610" t="s">
        <v>158</v>
      </c>
      <c r="K378" s="1610">
        <v>44295</v>
      </c>
      <c r="L378" s="1611">
        <v>49640</v>
      </c>
      <c r="M378" s="1317"/>
      <c r="N378" s="1317"/>
      <c r="O378" s="2025"/>
      <c r="P378" s="1336"/>
      <c r="R378" s="1317"/>
      <c r="S378" s="1317"/>
      <c r="T378" s="1317"/>
      <c r="U378" s="2025"/>
      <c r="V378" s="2026"/>
    </row>
    <row r="379" spans="1:22" s="1318" customFormat="1" ht="16.5" customHeight="1" thickBot="1">
      <c r="A379" s="2558"/>
      <c r="B379" s="1626"/>
      <c r="C379" s="1371">
        <v>1.73</v>
      </c>
      <c r="D379" s="1371">
        <v>6005</v>
      </c>
      <c r="E379" s="1392"/>
      <c r="F379" s="1392">
        <v>5</v>
      </c>
      <c r="G379" s="1392" t="s">
        <v>4637</v>
      </c>
      <c r="H379" s="1392"/>
      <c r="I379" s="1392"/>
      <c r="J379" s="1392" t="s">
        <v>158</v>
      </c>
      <c r="K379" s="1392">
        <v>48415</v>
      </c>
      <c r="L379" s="1588">
        <v>54260</v>
      </c>
      <c r="M379" s="1317"/>
      <c r="N379" s="1317"/>
      <c r="O379" s="2025"/>
      <c r="P379" s="1336"/>
      <c r="R379" s="1317"/>
      <c r="S379" s="1317"/>
      <c r="T379" s="1317"/>
      <c r="U379" s="2025"/>
      <c r="V379" s="2026"/>
    </row>
    <row r="380" spans="1:22" s="1318" customFormat="1" ht="16.5" customHeight="1" thickBot="1">
      <c r="A380" s="2558"/>
      <c r="B380" s="1626"/>
      <c r="C380" s="1371">
        <v>2.0299999999999998</v>
      </c>
      <c r="D380" s="1371">
        <v>6005</v>
      </c>
      <c r="E380" s="1392"/>
      <c r="F380" s="1392">
        <v>5</v>
      </c>
      <c r="G380" s="1392" t="s">
        <v>4638</v>
      </c>
      <c r="H380" s="1392"/>
      <c r="I380" s="1392"/>
      <c r="J380" s="1392" t="s">
        <v>158</v>
      </c>
      <c r="K380" s="1392">
        <v>52535</v>
      </c>
      <c r="L380" s="1588">
        <v>58875</v>
      </c>
      <c r="M380" s="1317"/>
      <c r="N380" s="1317"/>
      <c r="O380" s="2025"/>
      <c r="P380" s="1336"/>
      <c r="R380" s="1317"/>
      <c r="S380" s="1317"/>
      <c r="T380" s="1317"/>
      <c r="U380" s="2025"/>
      <c r="V380" s="2026"/>
    </row>
    <row r="381" spans="1:22" s="1318" customFormat="1" ht="16.5" customHeight="1" thickBot="1">
      <c r="A381" s="2558"/>
      <c r="B381" s="1626"/>
      <c r="C381" s="1371">
        <v>2.4300000000000002</v>
      </c>
      <c r="D381" s="1371">
        <v>6005</v>
      </c>
      <c r="E381" s="1392"/>
      <c r="F381" s="1392">
        <v>5</v>
      </c>
      <c r="G381" s="1392" t="s">
        <v>4613</v>
      </c>
      <c r="H381" s="1392"/>
      <c r="I381" s="1392"/>
      <c r="J381" s="1392" t="s">
        <v>158</v>
      </c>
      <c r="K381" s="1392">
        <v>54595</v>
      </c>
      <c r="L381" s="1588">
        <v>61185</v>
      </c>
      <c r="M381" s="1317"/>
      <c r="N381" s="1317"/>
      <c r="O381" s="2025"/>
      <c r="P381" s="1336"/>
      <c r="R381" s="1317"/>
      <c r="S381" s="1317"/>
      <c r="T381" s="1317"/>
      <c r="U381" s="2025"/>
      <c r="V381" s="2026"/>
    </row>
    <row r="382" spans="1:22" s="1318" customFormat="1" ht="16.5" customHeight="1" thickBot="1">
      <c r="A382" s="2558"/>
      <c r="B382" s="1627"/>
      <c r="C382" s="1371">
        <v>1.53</v>
      </c>
      <c r="D382" s="1371">
        <v>6005</v>
      </c>
      <c r="E382" s="1392"/>
      <c r="F382" s="1392">
        <v>5</v>
      </c>
      <c r="G382" s="1371" t="s">
        <v>4615</v>
      </c>
      <c r="H382" s="1392"/>
      <c r="I382" s="1392"/>
      <c r="J382" s="1392" t="s">
        <v>158</v>
      </c>
      <c r="K382" s="1392">
        <v>46355</v>
      </c>
      <c r="L382" s="1588">
        <v>51950</v>
      </c>
      <c r="M382" s="1317"/>
      <c r="N382" s="1317"/>
      <c r="O382" s="2025"/>
      <c r="P382" s="1336"/>
      <c r="R382" s="1317"/>
      <c r="S382" s="1317"/>
      <c r="T382" s="1317"/>
      <c r="U382" s="2025"/>
      <c r="V382" s="2026"/>
    </row>
    <row r="383" spans="1:22" s="1318" customFormat="1" ht="16.5" customHeight="1" thickBot="1">
      <c r="A383" s="2558"/>
      <c r="B383" s="1627"/>
      <c r="C383" s="1371">
        <v>1.73</v>
      </c>
      <c r="D383" s="1371">
        <v>6005</v>
      </c>
      <c r="E383" s="1392"/>
      <c r="F383" s="1392">
        <v>5</v>
      </c>
      <c r="G383" s="1371" t="s">
        <v>4616</v>
      </c>
      <c r="H383" s="1392"/>
      <c r="I383" s="1392"/>
      <c r="J383" s="1392" t="s">
        <v>158</v>
      </c>
      <c r="K383" s="1392">
        <v>51505</v>
      </c>
      <c r="L383" s="1588">
        <v>57720</v>
      </c>
      <c r="M383" s="1317"/>
      <c r="N383" s="1317"/>
      <c r="O383" s="2025"/>
      <c r="P383" s="1336"/>
      <c r="R383" s="1317"/>
      <c r="S383" s="1317"/>
      <c r="T383" s="1317"/>
      <c r="U383" s="2025"/>
      <c r="V383" s="2026"/>
    </row>
    <row r="384" spans="1:22" s="1318" customFormat="1" ht="16.5" customHeight="1" thickBot="1">
      <c r="A384" s="2558"/>
      <c r="B384" s="1627"/>
      <c r="C384" s="1371">
        <v>2.0299999999999998</v>
      </c>
      <c r="D384" s="1371" t="s">
        <v>4467</v>
      </c>
      <c r="E384" s="1392"/>
      <c r="F384" s="1392">
        <v>5</v>
      </c>
      <c r="G384" s="1392" t="s">
        <v>4617</v>
      </c>
      <c r="H384" s="1392"/>
      <c r="I384" s="1392"/>
      <c r="J384" s="1392" t="s">
        <v>158</v>
      </c>
      <c r="K384" s="1392">
        <v>55625</v>
      </c>
      <c r="L384" s="1588">
        <v>62340</v>
      </c>
      <c r="M384" s="1317"/>
      <c r="N384" s="1317"/>
      <c r="O384" s="2025"/>
      <c r="P384" s="1336"/>
      <c r="R384" s="1317"/>
      <c r="S384" s="1317"/>
      <c r="T384" s="1317"/>
      <c r="U384" s="2025"/>
      <c r="V384" s="2026"/>
    </row>
    <row r="385" spans="1:22" s="1318" customFormat="1" ht="16.5" customHeight="1" thickBot="1">
      <c r="A385" s="2558"/>
      <c r="B385" s="1627"/>
      <c r="C385" s="1371">
        <v>2.4300000000000002</v>
      </c>
      <c r="D385" s="1371">
        <v>6005</v>
      </c>
      <c r="E385" s="1392"/>
      <c r="F385" s="1392">
        <v>5</v>
      </c>
      <c r="G385" s="1392" t="s">
        <v>4639</v>
      </c>
      <c r="H385" s="1392"/>
      <c r="I385" s="1392"/>
      <c r="J385" s="1392" t="s">
        <v>158</v>
      </c>
      <c r="K385" s="1392">
        <v>67990</v>
      </c>
      <c r="L385" s="1588">
        <v>76195</v>
      </c>
      <c r="M385" s="1317"/>
      <c r="N385" s="1317"/>
      <c r="O385" s="2025"/>
      <c r="P385" s="1336"/>
      <c r="R385" s="1317"/>
      <c r="S385" s="1317"/>
      <c r="T385" s="1317"/>
      <c r="U385" s="2025"/>
      <c r="V385" s="2026"/>
    </row>
    <row r="386" spans="1:22" s="1318" customFormat="1" ht="16.5" customHeight="1" thickBot="1">
      <c r="A386" s="2558"/>
      <c r="B386" s="1626"/>
      <c r="C386" s="1371">
        <v>1.53</v>
      </c>
      <c r="D386" s="1371">
        <v>6005</v>
      </c>
      <c r="E386" s="1392"/>
      <c r="F386" s="1392">
        <v>5</v>
      </c>
      <c r="G386" s="1392" t="s">
        <v>4623</v>
      </c>
      <c r="H386" s="1392"/>
      <c r="I386" s="1392"/>
      <c r="J386" s="1392" t="s">
        <v>158</v>
      </c>
      <c r="K386" s="1392">
        <v>54595</v>
      </c>
      <c r="L386" s="1588">
        <v>61185</v>
      </c>
      <c r="M386" s="1317"/>
      <c r="N386" s="1317"/>
      <c r="O386" s="2025"/>
      <c r="P386" s="1336"/>
      <c r="R386" s="1317"/>
      <c r="S386" s="1317"/>
      <c r="T386" s="1317"/>
      <c r="U386" s="2025"/>
      <c r="V386" s="2026"/>
    </row>
    <row r="387" spans="1:22" s="1318" customFormat="1" ht="16.5" customHeight="1" thickBot="1">
      <c r="A387" s="2558"/>
      <c r="B387" s="1626"/>
      <c r="C387" s="1371">
        <v>1.73</v>
      </c>
      <c r="D387" s="1371">
        <v>6005</v>
      </c>
      <c r="E387" s="1392"/>
      <c r="F387" s="1392">
        <v>5</v>
      </c>
      <c r="G387" s="1392" t="s">
        <v>4624</v>
      </c>
      <c r="H387" s="1392"/>
      <c r="I387" s="1392"/>
      <c r="J387" s="1392" t="s">
        <v>158</v>
      </c>
      <c r="K387" s="1392">
        <v>60775</v>
      </c>
      <c r="L387" s="1588">
        <v>68110</v>
      </c>
      <c r="M387" s="1317"/>
      <c r="N387" s="1317"/>
      <c r="O387" s="2025"/>
      <c r="P387" s="1336"/>
      <c r="R387" s="1317"/>
      <c r="S387" s="1317"/>
      <c r="T387" s="1317"/>
      <c r="U387" s="2025"/>
      <c r="V387" s="2026"/>
    </row>
    <row r="388" spans="1:22" s="1318" customFormat="1" ht="16.5" customHeight="1" thickBot="1">
      <c r="A388" s="2558"/>
      <c r="B388" s="1627"/>
      <c r="C388" s="1371">
        <v>2.0299999999999998</v>
      </c>
      <c r="D388" s="1371">
        <v>6005</v>
      </c>
      <c r="E388" s="1392"/>
      <c r="F388" s="1392">
        <v>5</v>
      </c>
      <c r="G388" s="1392" t="s">
        <v>4625</v>
      </c>
      <c r="H388" s="1392"/>
      <c r="I388" s="1392"/>
      <c r="J388" s="1392" t="s">
        <v>158</v>
      </c>
      <c r="K388" s="1392">
        <v>72110</v>
      </c>
      <c r="L388" s="1588">
        <v>80810</v>
      </c>
      <c r="M388" s="1317"/>
      <c r="N388" s="1317"/>
      <c r="O388" s="2025"/>
      <c r="P388" s="1336"/>
      <c r="R388" s="1317"/>
      <c r="S388" s="1317"/>
      <c r="T388" s="1317"/>
      <c r="U388" s="2025"/>
      <c r="V388" s="2026"/>
    </row>
    <row r="389" spans="1:22" s="1318" customFormat="1" ht="16.5" customHeight="1" thickBot="1">
      <c r="A389" s="2558"/>
      <c r="B389" s="1626"/>
      <c r="C389" s="1371">
        <v>2.4300000000000002</v>
      </c>
      <c r="D389" s="1371">
        <v>6005</v>
      </c>
      <c r="E389" s="1392"/>
      <c r="F389" s="1392">
        <v>5</v>
      </c>
      <c r="G389" s="1392" t="s">
        <v>4626</v>
      </c>
      <c r="H389" s="1392"/>
      <c r="I389" s="1392"/>
      <c r="J389" s="1392" t="s">
        <v>158</v>
      </c>
      <c r="K389" s="1392">
        <v>79320</v>
      </c>
      <c r="L389" s="1588">
        <v>88890</v>
      </c>
      <c r="M389" s="1317"/>
      <c r="N389" s="1317"/>
      <c r="O389" s="2025"/>
      <c r="P389" s="1336"/>
      <c r="R389" s="1317"/>
      <c r="S389" s="1317"/>
      <c r="T389" s="1317"/>
      <c r="U389" s="2025"/>
      <c r="V389" s="2026"/>
    </row>
    <row r="390" spans="1:22" s="1318" customFormat="1" ht="16.5" customHeight="1" thickBot="1">
      <c r="A390" s="2558"/>
      <c r="B390" s="1626"/>
      <c r="C390" s="1371">
        <v>1.53</v>
      </c>
      <c r="D390" s="1371">
        <v>6005</v>
      </c>
      <c r="E390" s="1392"/>
      <c r="F390" s="1392">
        <v>5</v>
      </c>
      <c r="G390" s="1392" t="s">
        <v>4627</v>
      </c>
      <c r="H390" s="1392"/>
      <c r="I390" s="1392"/>
      <c r="J390" s="1392" t="s">
        <v>158</v>
      </c>
      <c r="K390" s="1392">
        <v>65930</v>
      </c>
      <c r="L390" s="1588">
        <v>73885</v>
      </c>
      <c r="M390" s="1317"/>
      <c r="N390" s="1317"/>
      <c r="O390" s="2025"/>
      <c r="P390" s="1336"/>
      <c r="R390" s="1317"/>
      <c r="S390" s="1317"/>
      <c r="T390" s="1317"/>
      <c r="U390" s="2025"/>
      <c r="V390" s="2026"/>
    </row>
    <row r="391" spans="1:22" s="1318" customFormat="1" ht="16.5" customHeight="1" thickBot="1">
      <c r="A391" s="2558"/>
      <c r="B391" s="1626"/>
      <c r="C391" s="1371">
        <v>1.73</v>
      </c>
      <c r="D391" s="1371">
        <v>6005</v>
      </c>
      <c r="E391" s="1392"/>
      <c r="F391" s="1392">
        <v>5</v>
      </c>
      <c r="G391" s="1392" t="s">
        <v>4628</v>
      </c>
      <c r="H391" s="1392"/>
      <c r="I391" s="1392"/>
      <c r="J391" s="1392" t="s">
        <v>158</v>
      </c>
      <c r="K391" s="1392">
        <v>71080</v>
      </c>
      <c r="L391" s="1588">
        <v>79655</v>
      </c>
      <c r="M391" s="1317"/>
      <c r="N391" s="1317"/>
      <c r="O391" s="2025"/>
      <c r="P391" s="1336"/>
      <c r="R391" s="1317"/>
      <c r="S391" s="1317"/>
      <c r="T391" s="1317"/>
      <c r="U391" s="2025"/>
      <c r="V391" s="2026"/>
    </row>
    <row r="392" spans="1:22" s="1318" customFormat="1" ht="16.5" customHeight="1" thickBot="1">
      <c r="A392" s="2558"/>
      <c r="B392" s="1627"/>
      <c r="C392" s="1371">
        <v>2.0299999999999998</v>
      </c>
      <c r="D392" s="1371">
        <v>6005</v>
      </c>
      <c r="E392" s="1392"/>
      <c r="F392" s="1392">
        <v>5</v>
      </c>
      <c r="G392" s="1392" t="s">
        <v>4629</v>
      </c>
      <c r="H392" s="1392"/>
      <c r="I392" s="1392"/>
      <c r="J392" s="1392" t="s">
        <v>158</v>
      </c>
      <c r="K392" s="1392">
        <v>82410</v>
      </c>
      <c r="L392" s="1588">
        <v>92355</v>
      </c>
      <c r="M392" s="1317"/>
      <c r="N392" s="1317"/>
      <c r="O392" s="2025"/>
      <c r="P392" s="1336"/>
      <c r="R392" s="1317"/>
      <c r="S392" s="1317"/>
      <c r="T392" s="1317"/>
      <c r="U392" s="2025"/>
      <c r="V392" s="2026"/>
    </row>
    <row r="393" spans="1:22" s="1318" customFormat="1" ht="16.5" customHeight="1" thickBot="1">
      <c r="A393" s="2558"/>
      <c r="B393" s="1626"/>
      <c r="C393" s="1400">
        <v>2.4300000000000002</v>
      </c>
      <c r="D393" s="1400">
        <v>6005</v>
      </c>
      <c r="E393" s="1399"/>
      <c r="F393" s="1399">
        <v>5</v>
      </c>
      <c r="G393" s="1399" t="s">
        <v>4630</v>
      </c>
      <c r="H393" s="1399"/>
      <c r="I393" s="1399"/>
      <c r="J393" s="1399" t="s">
        <v>158</v>
      </c>
      <c r="K393" s="1399">
        <v>103010</v>
      </c>
      <c r="L393" s="1612">
        <v>115440</v>
      </c>
      <c r="M393" s="1317"/>
      <c r="N393" s="1317"/>
      <c r="O393" s="2025"/>
      <c r="P393" s="1336"/>
      <c r="R393" s="1317"/>
      <c r="S393" s="1317"/>
      <c r="T393" s="1317"/>
      <c r="U393" s="2025"/>
      <c r="V393" s="2026"/>
    </row>
    <row r="394" spans="1:22" s="1318" customFormat="1" ht="16.5" customHeight="1" thickBot="1">
      <c r="A394" s="2550" t="s">
        <v>4441</v>
      </c>
      <c r="B394" s="1628"/>
      <c r="C394" s="1599">
        <v>1.53</v>
      </c>
      <c r="D394" s="1599">
        <v>6005</v>
      </c>
      <c r="E394" s="1600"/>
      <c r="F394" s="1600"/>
      <c r="G394" s="1600" t="s">
        <v>4647</v>
      </c>
      <c r="H394" s="1600"/>
      <c r="I394" s="1600"/>
      <c r="J394" s="1600" t="s">
        <v>158</v>
      </c>
      <c r="K394" s="1600">
        <v>26645</v>
      </c>
      <c r="L394" s="1601">
        <v>30030</v>
      </c>
      <c r="M394" s="1317"/>
      <c r="N394" s="1317"/>
      <c r="O394" s="2025"/>
      <c r="P394" s="1336"/>
      <c r="R394" s="1317"/>
      <c r="S394" s="1317"/>
      <c r="T394" s="1317"/>
      <c r="U394" s="2025"/>
      <c r="V394" s="2026"/>
    </row>
    <row r="395" spans="1:22" s="1318" customFormat="1" ht="16.5" customHeight="1" thickBot="1">
      <c r="A395" s="2550"/>
      <c r="B395" s="1544"/>
      <c r="C395" s="1526">
        <v>1.73</v>
      </c>
      <c r="D395" s="1526">
        <v>6005</v>
      </c>
      <c r="E395" s="1523"/>
      <c r="F395" s="1523"/>
      <c r="G395" s="1523" t="s">
        <v>4648</v>
      </c>
      <c r="H395" s="1523"/>
      <c r="I395" s="1523"/>
      <c r="J395" s="1523" t="s">
        <v>158</v>
      </c>
      <c r="K395" s="1523">
        <v>28575</v>
      </c>
      <c r="L395" s="1586">
        <v>32205</v>
      </c>
      <c r="M395" s="1317"/>
      <c r="N395" s="1317"/>
      <c r="O395" s="2025"/>
      <c r="P395" s="1336"/>
      <c r="R395" s="1317"/>
      <c r="S395" s="1317"/>
      <c r="T395" s="1317"/>
      <c r="U395" s="2025"/>
      <c r="V395" s="2026"/>
    </row>
    <row r="396" spans="1:22" s="1318" customFormat="1" ht="16.5" customHeight="1">
      <c r="A396" s="2550"/>
      <c r="B396" s="1545"/>
      <c r="C396" s="1536">
        <v>2.0299999999999998</v>
      </c>
      <c r="D396" s="1536">
        <v>6005</v>
      </c>
      <c r="E396" s="1534"/>
      <c r="F396" s="1534"/>
      <c r="G396" s="1534" t="s">
        <v>4649</v>
      </c>
      <c r="H396" s="1534"/>
      <c r="I396" s="1534"/>
      <c r="J396" s="1534" t="s">
        <v>158</v>
      </c>
      <c r="K396" s="1534">
        <v>38435</v>
      </c>
      <c r="L396" s="1595">
        <v>43320</v>
      </c>
      <c r="M396" s="1317"/>
      <c r="N396" s="1317"/>
      <c r="O396" s="2025"/>
      <c r="P396" s="1336"/>
      <c r="R396" s="1317"/>
      <c r="S396" s="1317"/>
      <c r="T396" s="1317"/>
      <c r="U396" s="2025"/>
      <c r="V396" s="2026"/>
    </row>
    <row r="397" spans="1:22" s="1318" customFormat="1" ht="16.5" customHeight="1">
      <c r="A397" s="2366" t="s">
        <v>4547</v>
      </c>
      <c r="B397" s="2366"/>
      <c r="C397" s="2366"/>
      <c r="D397" s="2366"/>
      <c r="E397" s="2366"/>
      <c r="F397" s="2366"/>
      <c r="G397" s="2366"/>
      <c r="H397" s="2366"/>
      <c r="I397" s="2366"/>
      <c r="J397" s="2366"/>
      <c r="K397" s="2366"/>
      <c r="L397" s="2366"/>
      <c r="M397" s="1317"/>
      <c r="N397" s="1317"/>
      <c r="O397" s="2025"/>
      <c r="R397" s="1317"/>
      <c r="S397" s="1317"/>
      <c r="T397" s="1317"/>
      <c r="U397" s="2025"/>
      <c r="V397" s="2026"/>
    </row>
    <row r="398" spans="1:22" s="1318" customFormat="1" ht="65.25" customHeight="1">
      <c r="A398" s="2366"/>
      <c r="B398" s="2366"/>
      <c r="C398" s="2366"/>
      <c r="D398" s="2366"/>
      <c r="E398" s="2366"/>
      <c r="F398" s="2366"/>
      <c r="G398" s="2366"/>
      <c r="H398" s="2366"/>
      <c r="I398" s="2366"/>
      <c r="J398" s="2366"/>
      <c r="K398" s="2366"/>
      <c r="L398" s="2366"/>
      <c r="M398" s="1317"/>
      <c r="N398" s="1317"/>
      <c r="O398" s="2025"/>
      <c r="R398" s="1317"/>
      <c r="S398" s="1317"/>
      <c r="T398" s="1317"/>
      <c r="U398" s="2025"/>
      <c r="V398" s="2026"/>
    </row>
    <row r="399" spans="1:22" s="1318" customFormat="1" ht="14.25" customHeight="1">
      <c r="A399" s="2551" t="s">
        <v>4650</v>
      </c>
      <c r="B399" s="2551"/>
      <c r="C399" s="2551"/>
      <c r="D399" s="2551"/>
      <c r="E399" s="2551"/>
      <c r="F399" s="2551"/>
      <c r="G399" s="2551"/>
      <c r="H399" s="2551"/>
      <c r="I399" s="2551"/>
      <c r="J399" s="2551"/>
      <c r="K399" s="2551"/>
      <c r="L399" s="2551"/>
      <c r="M399" s="1317"/>
      <c r="N399" s="1317"/>
      <c r="O399" s="2025"/>
      <c r="R399" s="1317"/>
      <c r="S399" s="1317"/>
      <c r="T399" s="1317"/>
      <c r="U399" s="2025"/>
      <c r="V399" s="2026"/>
    </row>
    <row r="400" spans="1:22" s="1318" customFormat="1" ht="16.5" customHeight="1">
      <c r="A400" s="2470" t="s">
        <v>562</v>
      </c>
      <c r="B400" s="2469" t="s">
        <v>135</v>
      </c>
      <c r="C400" s="2470" t="s">
        <v>4576</v>
      </c>
      <c r="D400" s="2468" t="s">
        <v>138</v>
      </c>
      <c r="E400" s="2468"/>
      <c r="F400" s="2468"/>
      <c r="G400" s="2468"/>
      <c r="H400" s="2468"/>
      <c r="I400" s="2468"/>
      <c r="J400" s="2552" t="s">
        <v>4651</v>
      </c>
      <c r="K400" s="2470" t="s">
        <v>1649</v>
      </c>
      <c r="L400" s="2470" t="s">
        <v>141</v>
      </c>
      <c r="M400" s="1317"/>
      <c r="N400" s="1317"/>
      <c r="O400" s="2025"/>
      <c r="R400" s="1317"/>
      <c r="S400" s="1317"/>
      <c r="T400" s="1317"/>
      <c r="U400" s="2025"/>
      <c r="V400" s="2026"/>
    </row>
    <row r="401" spans="1:22" s="1318" customFormat="1" ht="16.5" customHeight="1">
      <c r="A401" s="2470"/>
      <c r="B401" s="2469"/>
      <c r="C401" s="2470"/>
      <c r="D401" s="1329" t="s">
        <v>4476</v>
      </c>
      <c r="E401" s="1329" t="s">
        <v>4652</v>
      </c>
      <c r="F401" s="1329" t="s">
        <v>4578</v>
      </c>
      <c r="G401" s="1329" t="s">
        <v>568</v>
      </c>
      <c r="H401" s="1329" t="s">
        <v>146</v>
      </c>
      <c r="I401" s="1329" t="s">
        <v>144</v>
      </c>
      <c r="J401" s="2552"/>
      <c r="K401" s="2470"/>
      <c r="L401" s="2470"/>
      <c r="M401" s="1317"/>
      <c r="N401" s="1317"/>
      <c r="O401" s="2025"/>
      <c r="R401" s="1317"/>
      <c r="S401" s="1317"/>
      <c r="T401" s="1317"/>
      <c r="U401" s="2025"/>
      <c r="V401" s="2026"/>
    </row>
    <row r="402" spans="1:22" s="1318" customFormat="1" ht="49.5" customHeight="1">
      <c r="A402" s="2535" t="s">
        <v>4653</v>
      </c>
      <c r="B402" s="2535"/>
      <c r="C402" s="2535"/>
      <c r="D402" s="2535"/>
      <c r="E402" s="2535"/>
      <c r="F402" s="2535"/>
      <c r="G402" s="2535"/>
      <c r="H402" s="2535"/>
      <c r="I402" s="2535"/>
      <c r="J402" s="2535"/>
      <c r="K402" s="2535"/>
      <c r="L402" s="2535"/>
      <c r="M402" s="1317"/>
      <c r="N402" s="1317"/>
      <c r="O402" s="2025"/>
      <c r="R402" s="1317"/>
      <c r="S402" s="1317"/>
      <c r="T402" s="1317"/>
      <c r="U402" s="2025"/>
      <c r="V402" s="2026"/>
    </row>
    <row r="403" spans="1:22" s="1318" customFormat="1" ht="16.5" customHeight="1" thickBot="1">
      <c r="A403" s="2536" t="s">
        <v>4654</v>
      </c>
      <c r="B403" s="2546"/>
      <c r="C403" s="2538">
        <v>1.53</v>
      </c>
      <c r="D403" s="2538">
        <v>6005</v>
      </c>
      <c r="E403" s="1629"/>
      <c r="F403" s="1629"/>
      <c r="G403" s="1371" t="s">
        <v>4636</v>
      </c>
      <c r="H403" s="1629"/>
      <c r="I403" s="1629"/>
      <c r="J403" s="1371" t="s">
        <v>158</v>
      </c>
      <c r="K403" s="1630">
        <v>72965</v>
      </c>
      <c r="L403" s="1631">
        <v>75480</v>
      </c>
      <c r="M403" s="1317"/>
      <c r="N403" s="1317"/>
      <c r="O403" s="2025"/>
      <c r="P403" s="1336"/>
      <c r="R403" s="1317"/>
      <c r="S403" s="1317"/>
      <c r="T403" s="1317"/>
      <c r="U403" s="2025"/>
      <c r="V403" s="2026"/>
    </row>
    <row r="404" spans="1:22" s="1318" customFormat="1" ht="16.5" customHeight="1" thickBot="1">
      <c r="A404" s="2536"/>
      <c r="B404" s="2547"/>
      <c r="C404" s="2539"/>
      <c r="D404" s="2539"/>
      <c r="E404" s="1632"/>
      <c r="F404" s="1632"/>
      <c r="G404" s="1392" t="s">
        <v>4655</v>
      </c>
      <c r="H404" s="1632"/>
      <c r="I404" s="1629"/>
      <c r="J404" s="1371" t="s">
        <v>158</v>
      </c>
      <c r="K404" s="1630">
        <v>85840</v>
      </c>
      <c r="L404" s="1631">
        <v>88800</v>
      </c>
      <c r="M404" s="1317"/>
      <c r="N404" s="1317"/>
      <c r="O404" s="2025"/>
      <c r="P404" s="1336"/>
      <c r="R404" s="1317"/>
      <c r="S404" s="1317"/>
      <c r="T404" s="1317"/>
      <c r="U404" s="2025"/>
      <c r="V404" s="2026"/>
    </row>
    <row r="405" spans="1:22" s="1318" customFormat="1" ht="16.5" customHeight="1" thickBot="1">
      <c r="A405" s="2536"/>
      <c r="B405" s="2547"/>
      <c r="C405" s="2539"/>
      <c r="D405" s="2539"/>
      <c r="E405" s="1632"/>
      <c r="F405" s="1632"/>
      <c r="G405" s="1392" t="s">
        <v>4623</v>
      </c>
      <c r="H405" s="1632"/>
      <c r="I405" s="1629"/>
      <c r="J405" s="1371" t="s">
        <v>158</v>
      </c>
      <c r="K405" s="1630">
        <v>100435</v>
      </c>
      <c r="L405" s="1631">
        <v>103900</v>
      </c>
      <c r="M405" s="1317"/>
      <c r="N405" s="1317"/>
      <c r="O405" s="2025"/>
      <c r="P405" s="1336"/>
      <c r="R405" s="1317"/>
      <c r="S405" s="1317"/>
      <c r="T405" s="1317"/>
      <c r="U405" s="2025"/>
      <c r="V405" s="2026"/>
    </row>
    <row r="406" spans="1:22" s="1318" customFormat="1" ht="16.5" customHeight="1">
      <c r="A406" s="2537"/>
      <c r="B406" s="2540"/>
      <c r="C406" s="2540"/>
      <c r="D406" s="2540"/>
      <c r="E406" s="2052"/>
      <c r="F406" s="2053"/>
      <c r="G406" s="1399" t="s">
        <v>4627</v>
      </c>
      <c r="H406" s="2053"/>
      <c r="I406" s="1627"/>
      <c r="J406" s="2051" t="s">
        <v>158</v>
      </c>
      <c r="K406" s="1626">
        <v>111595</v>
      </c>
      <c r="L406" s="2055">
        <v>115440</v>
      </c>
      <c r="M406" s="1317"/>
      <c r="N406" s="1317"/>
      <c r="O406" s="2025"/>
      <c r="P406" s="1336"/>
      <c r="R406" s="1317"/>
      <c r="S406" s="1317"/>
      <c r="T406" s="1317"/>
      <c r="U406" s="2025"/>
      <c r="V406" s="2026"/>
    </row>
    <row r="407" spans="1:22" s="1318" customFormat="1" ht="16.5" customHeight="1" thickBot="1">
      <c r="A407" s="2527" t="s">
        <v>4654</v>
      </c>
      <c r="B407" s="2548"/>
      <c r="C407" s="2543">
        <v>1.73</v>
      </c>
      <c r="D407" s="2543">
        <v>6005</v>
      </c>
      <c r="E407" s="2545"/>
      <c r="F407" s="2543">
        <v>5</v>
      </c>
      <c r="G407" s="1613" t="s">
        <v>4637</v>
      </c>
      <c r="H407" s="1629"/>
      <c r="I407" s="2054"/>
      <c r="J407" s="1630" t="s">
        <v>158</v>
      </c>
      <c r="K407" s="1613">
        <v>77260</v>
      </c>
      <c r="L407" s="2056">
        <v>79920</v>
      </c>
      <c r="M407" s="1317"/>
      <c r="N407" s="1317"/>
      <c r="O407" s="2025"/>
      <c r="P407" s="1336"/>
      <c r="R407" s="1317"/>
      <c r="S407" s="1317"/>
      <c r="T407" s="1317"/>
      <c r="U407" s="2025"/>
      <c r="V407" s="2026"/>
    </row>
    <row r="408" spans="1:22" s="1318" customFormat="1" ht="16.5" customHeight="1" thickBot="1">
      <c r="A408" s="2541"/>
      <c r="B408" s="2549"/>
      <c r="C408" s="2544"/>
      <c r="D408" s="2544"/>
      <c r="E408" s="2544"/>
      <c r="F408" s="2544"/>
      <c r="G408" s="1630" t="s">
        <v>4656</v>
      </c>
      <c r="H408" s="1629"/>
      <c r="I408" s="1629"/>
      <c r="J408" s="1630" t="s">
        <v>158</v>
      </c>
      <c r="K408" s="1630">
        <v>94425</v>
      </c>
      <c r="L408" s="1631">
        <v>97680</v>
      </c>
      <c r="M408" s="1317"/>
      <c r="N408" s="1317"/>
      <c r="O408" s="2025"/>
      <c r="P408" s="1336"/>
      <c r="R408" s="1317"/>
      <c r="S408" s="1317"/>
      <c r="T408" s="1317"/>
      <c r="U408" s="2025"/>
      <c r="V408" s="2026"/>
    </row>
    <row r="409" spans="1:22" s="1318" customFormat="1" ht="16.5" customHeight="1" thickBot="1">
      <c r="A409" s="2541"/>
      <c r="B409" s="2049"/>
      <c r="C409" s="1526">
        <v>1.73</v>
      </c>
      <c r="D409" s="1559">
        <v>6005</v>
      </c>
      <c r="E409" s="1526"/>
      <c r="F409" s="1526"/>
      <c r="G409" s="1526" t="s">
        <v>4620</v>
      </c>
      <c r="H409" s="1633"/>
      <c r="I409" s="1633"/>
      <c r="J409" s="1526" t="s">
        <v>158</v>
      </c>
      <c r="K409" s="1526">
        <v>115095</v>
      </c>
      <c r="L409" s="1550">
        <v>129725</v>
      </c>
      <c r="M409" s="1317"/>
      <c r="N409" s="1317"/>
      <c r="O409" s="2025"/>
      <c r="P409" s="1336"/>
      <c r="R409" s="1317"/>
      <c r="S409" s="1317"/>
      <c r="T409" s="1317"/>
      <c r="U409" s="2025"/>
      <c r="V409" s="2026"/>
    </row>
    <row r="410" spans="1:22" s="1318" customFormat="1" ht="15" customHeight="1" thickBot="1">
      <c r="A410" s="2541"/>
      <c r="B410" s="2048"/>
      <c r="C410" s="1371">
        <v>1.73</v>
      </c>
      <c r="D410" s="1371">
        <v>6005</v>
      </c>
      <c r="E410" s="1371"/>
      <c r="F410" s="1371">
        <v>5</v>
      </c>
      <c r="G410" s="1371" t="s">
        <v>4624</v>
      </c>
      <c r="H410" s="1632"/>
      <c r="I410" s="1632"/>
      <c r="J410" s="1371" t="s">
        <v>158</v>
      </c>
      <c r="K410" s="1371">
        <v>107300</v>
      </c>
      <c r="L410" s="1634">
        <v>111000</v>
      </c>
      <c r="M410" s="1317"/>
      <c r="N410" s="1317"/>
      <c r="O410" s="2025"/>
      <c r="P410" s="1336"/>
      <c r="R410" s="1317"/>
      <c r="S410" s="1317"/>
      <c r="T410" s="1317"/>
      <c r="U410" s="2025"/>
      <c r="V410" s="2026"/>
    </row>
    <row r="411" spans="1:22" s="1318" customFormat="1" ht="15.75" customHeight="1" thickBot="1">
      <c r="A411" s="2541"/>
      <c r="B411" s="2049"/>
      <c r="C411" s="1526">
        <v>1.73</v>
      </c>
      <c r="D411" s="1559"/>
      <c r="E411" s="1526"/>
      <c r="F411" s="1526"/>
      <c r="G411" s="1526" t="s">
        <v>4641</v>
      </c>
      <c r="H411" s="1633"/>
      <c r="I411" s="1633"/>
      <c r="J411" s="1526" t="s">
        <v>158</v>
      </c>
      <c r="K411" s="1526">
        <v>120880</v>
      </c>
      <c r="L411" s="1550">
        <v>136245</v>
      </c>
      <c r="M411" s="1317"/>
      <c r="N411" s="1317"/>
      <c r="O411" s="2025"/>
      <c r="P411" s="1336"/>
      <c r="R411" s="1317"/>
      <c r="S411" s="1317"/>
      <c r="T411" s="1317"/>
      <c r="U411" s="2025"/>
      <c r="V411" s="2026"/>
    </row>
    <row r="412" spans="1:22" s="1318" customFormat="1" ht="16.5" customHeight="1">
      <c r="A412" s="2542"/>
      <c r="B412" s="2027"/>
      <c r="C412" s="1400">
        <v>1.73</v>
      </c>
      <c r="D412" s="2051">
        <v>6005</v>
      </c>
      <c r="E412" s="1400"/>
      <c r="F412" s="2051">
        <v>5</v>
      </c>
      <c r="G412" s="2051" t="s">
        <v>4628</v>
      </c>
      <c r="H412" s="2053"/>
      <c r="I412" s="2053"/>
      <c r="J412" s="2051" t="s">
        <v>158</v>
      </c>
      <c r="K412" s="2051">
        <v>118460</v>
      </c>
      <c r="L412" s="2057">
        <v>122545</v>
      </c>
      <c r="M412" s="1317"/>
      <c r="N412" s="1317"/>
      <c r="O412" s="2025"/>
      <c r="P412" s="1336"/>
      <c r="R412" s="1317"/>
      <c r="S412" s="1317"/>
      <c r="T412" s="1317"/>
      <c r="U412" s="2025"/>
      <c r="V412" s="2026"/>
    </row>
    <row r="413" spans="1:22" s="1318" customFormat="1" ht="16.5" customHeight="1">
      <c r="A413" s="2527" t="s">
        <v>4654</v>
      </c>
      <c r="B413" s="2527"/>
      <c r="C413" s="2527">
        <v>6005</v>
      </c>
      <c r="D413" s="2530">
        <v>2.0299999999999998</v>
      </c>
      <c r="E413" s="2035"/>
      <c r="F413" s="2531">
        <v>5</v>
      </c>
      <c r="G413" s="1630" t="s">
        <v>4638</v>
      </c>
      <c r="H413" s="1629"/>
      <c r="I413" s="1629"/>
      <c r="J413" s="1630" t="s">
        <v>158</v>
      </c>
      <c r="K413" s="1630">
        <v>78975</v>
      </c>
      <c r="L413" s="1631">
        <v>81700</v>
      </c>
      <c r="M413" s="1317"/>
      <c r="N413" s="1317"/>
      <c r="O413" s="2025"/>
      <c r="P413" s="1336"/>
      <c r="R413" s="1317"/>
      <c r="S413" s="1317"/>
      <c r="T413" s="1317"/>
      <c r="U413" s="2025"/>
      <c r="V413" s="2026"/>
    </row>
    <row r="414" spans="1:22" s="1318" customFormat="1" ht="16.5" customHeight="1">
      <c r="A414" s="2472"/>
      <c r="B414" s="2472"/>
      <c r="C414" s="2472"/>
      <c r="D414" s="2472"/>
      <c r="E414" s="1402"/>
      <c r="F414" s="2444"/>
      <c r="G414" s="1422" t="s">
        <v>4657</v>
      </c>
      <c r="H414" s="1422"/>
      <c r="I414" s="1422"/>
      <c r="J414" s="1402" t="s">
        <v>158</v>
      </c>
      <c r="K414" s="1422">
        <v>104725</v>
      </c>
      <c r="L414" s="1567">
        <v>108340</v>
      </c>
      <c r="M414" s="1317"/>
      <c r="N414" s="1317"/>
      <c r="O414" s="2025"/>
      <c r="P414" s="1336"/>
      <c r="R414" s="1317"/>
      <c r="S414" s="1317"/>
      <c r="T414" s="1317"/>
      <c r="U414" s="2025"/>
      <c r="V414" s="2026"/>
    </row>
    <row r="415" spans="1:22" s="1318" customFormat="1" ht="15" customHeight="1">
      <c r="A415" s="2472"/>
      <c r="B415" s="2472"/>
      <c r="C415" s="1526"/>
      <c r="D415" s="1526"/>
      <c r="E415" s="1523"/>
      <c r="F415" s="1523"/>
      <c r="G415" s="1523" t="s">
        <v>4621</v>
      </c>
      <c r="H415" s="1523"/>
      <c r="I415" s="1523"/>
      <c r="J415" s="1523" t="s">
        <v>158</v>
      </c>
      <c r="K415" s="1523">
        <v>118235</v>
      </c>
      <c r="L415" s="1586">
        <v>133260</v>
      </c>
      <c r="M415" s="1317"/>
      <c r="N415" s="1317"/>
      <c r="O415" s="2025"/>
      <c r="P415" s="1336"/>
      <c r="R415" s="1317"/>
      <c r="S415" s="1317"/>
      <c r="T415" s="1317"/>
      <c r="U415" s="2025"/>
      <c r="V415" s="2026"/>
    </row>
    <row r="416" spans="1:22" s="1318" customFormat="1" ht="16.5" customHeight="1">
      <c r="A416" s="2472"/>
      <c r="B416" s="2472"/>
      <c r="C416" s="1277">
        <v>6005</v>
      </c>
      <c r="D416" s="2033">
        <v>2.0299999999999998</v>
      </c>
      <c r="E416" s="1402"/>
      <c r="F416" s="1402">
        <v>5</v>
      </c>
      <c r="G416" s="1402" t="s">
        <v>4658</v>
      </c>
      <c r="H416" s="1402"/>
      <c r="I416" s="1402"/>
      <c r="J416" s="1402" t="s">
        <v>158</v>
      </c>
      <c r="K416" s="1402">
        <v>116745</v>
      </c>
      <c r="L416" s="1585">
        <v>120770</v>
      </c>
      <c r="M416" s="1317"/>
      <c r="N416" s="1317"/>
      <c r="O416" s="2025"/>
      <c r="P416" s="1336"/>
      <c r="R416" s="1317"/>
      <c r="S416" s="1317"/>
      <c r="T416" s="1317"/>
      <c r="U416" s="2025"/>
      <c r="V416" s="2026"/>
    </row>
    <row r="417" spans="1:22" s="1318" customFormat="1" ht="16.5" customHeight="1">
      <c r="A417" s="2472"/>
      <c r="B417" s="2472"/>
      <c r="C417" s="1526"/>
      <c r="D417" s="1526"/>
      <c r="E417" s="1523"/>
      <c r="F417" s="1523"/>
      <c r="G417" s="1523" t="s">
        <v>4642</v>
      </c>
      <c r="H417" s="1523"/>
      <c r="I417" s="1523"/>
      <c r="J417" s="1523" t="s">
        <v>158</v>
      </c>
      <c r="K417" s="1523">
        <v>130560</v>
      </c>
      <c r="L417" s="1586">
        <v>147160</v>
      </c>
      <c r="M417" s="1317"/>
      <c r="N417" s="1317"/>
      <c r="O417" s="2025"/>
      <c r="P417" s="1336"/>
      <c r="R417" s="1317"/>
      <c r="S417" s="1317"/>
      <c r="T417" s="1317"/>
      <c r="U417" s="2025"/>
      <c r="V417" s="2026"/>
    </row>
    <row r="418" spans="1:22" s="1318" customFormat="1" ht="16.5" customHeight="1">
      <c r="A418" s="2528"/>
      <c r="B418" s="2529"/>
      <c r="C418" s="2034">
        <v>6005</v>
      </c>
      <c r="D418" s="2034">
        <v>2.0299999999999998</v>
      </c>
      <c r="E418" s="2032"/>
      <c r="F418" s="2032">
        <v>5</v>
      </c>
      <c r="G418" s="1471" t="s">
        <v>4659</v>
      </c>
      <c r="H418" s="2030"/>
      <c r="I418" s="2030"/>
      <c r="J418" s="1405" t="s">
        <v>158</v>
      </c>
      <c r="K418" s="1471">
        <v>127045</v>
      </c>
      <c r="L418" s="2061">
        <v>131425</v>
      </c>
      <c r="M418" s="1317"/>
      <c r="N418" s="1317"/>
      <c r="O418" s="2025"/>
      <c r="P418" s="1336"/>
      <c r="R418" s="1317"/>
      <c r="S418" s="1317"/>
      <c r="T418" s="1317"/>
      <c r="U418" s="2025"/>
      <c r="V418" s="2026"/>
    </row>
    <row r="419" spans="1:22" s="1318" customFormat="1" ht="16.5" customHeight="1">
      <c r="A419" s="2533" t="s">
        <v>4654</v>
      </c>
      <c r="B419" s="2050"/>
      <c r="C419" s="2532">
        <v>6005</v>
      </c>
      <c r="D419" s="2532">
        <v>2.4300000000000002</v>
      </c>
      <c r="E419" s="2058"/>
      <c r="F419" s="2058"/>
      <c r="G419" s="2058" t="s">
        <v>4613</v>
      </c>
      <c r="H419" s="2059"/>
      <c r="I419" s="2059"/>
      <c r="J419" s="2059" t="s">
        <v>158</v>
      </c>
      <c r="K419" s="2058">
        <v>88420</v>
      </c>
      <c r="L419" s="2060">
        <v>91465</v>
      </c>
      <c r="M419" s="1317"/>
      <c r="N419" s="1317"/>
      <c r="O419" s="2025"/>
      <c r="P419" s="1336"/>
      <c r="R419" s="1317"/>
      <c r="S419" s="1317"/>
      <c r="T419" s="1317"/>
      <c r="U419" s="2025"/>
      <c r="V419" s="2026"/>
    </row>
    <row r="420" spans="1:22" s="1318" customFormat="1" ht="16.5" customHeight="1">
      <c r="A420" s="2534"/>
      <c r="B420" s="2048"/>
      <c r="C420" s="2532"/>
      <c r="D420" s="2532"/>
      <c r="E420" s="2046"/>
      <c r="F420" s="2046"/>
      <c r="G420" s="2046" t="s">
        <v>4618</v>
      </c>
      <c r="H420" s="2046"/>
      <c r="I420" s="2046"/>
      <c r="J420" s="2046" t="s">
        <v>158</v>
      </c>
      <c r="K420" s="2046">
        <v>115030</v>
      </c>
      <c r="L420" s="2047">
        <v>118995</v>
      </c>
      <c r="M420" s="1317"/>
      <c r="N420" s="1317"/>
      <c r="O420" s="2025"/>
      <c r="P420" s="1336"/>
      <c r="R420" s="1317"/>
      <c r="S420" s="1317"/>
      <c r="T420" s="1317"/>
      <c r="U420" s="2025"/>
      <c r="V420" s="2026"/>
    </row>
    <row r="421" spans="1:22" s="1318" customFormat="1" ht="16.5" customHeight="1">
      <c r="A421" s="2534"/>
      <c r="B421" s="2049"/>
      <c r="C421" s="2532"/>
      <c r="D421" s="2532"/>
      <c r="E421" s="1523"/>
      <c r="F421" s="1523"/>
      <c r="G421" s="1523" t="s">
        <v>4622</v>
      </c>
      <c r="H421" s="1523"/>
      <c r="I421" s="1523"/>
      <c r="J421" s="1523" t="s">
        <v>158</v>
      </c>
      <c r="K421" s="1523">
        <v>129965</v>
      </c>
      <c r="L421" s="1586">
        <v>146485</v>
      </c>
      <c r="M421" s="1317"/>
      <c r="N421" s="1317"/>
      <c r="O421" s="2025"/>
      <c r="P421" s="1336"/>
      <c r="R421" s="1317"/>
      <c r="S421" s="1317"/>
      <c r="T421" s="1317"/>
      <c r="U421" s="2025"/>
      <c r="V421" s="2026"/>
    </row>
    <row r="422" spans="1:22" s="1318" customFormat="1" ht="16.5" customHeight="1">
      <c r="A422" s="2534"/>
      <c r="B422" s="2048"/>
      <c r="C422" s="2532"/>
      <c r="D422" s="2532"/>
      <c r="E422" s="1392"/>
      <c r="F422" s="1392"/>
      <c r="G422" s="1392" t="s">
        <v>4626</v>
      </c>
      <c r="H422" s="1392"/>
      <c r="I422" s="1392"/>
      <c r="J422" s="1392" t="s">
        <v>158</v>
      </c>
      <c r="K422" s="1392">
        <v>127045</v>
      </c>
      <c r="L422" s="1588">
        <v>131425</v>
      </c>
      <c r="M422" s="1317"/>
      <c r="N422" s="1317"/>
      <c r="O422" s="2025"/>
      <c r="P422" s="1336"/>
      <c r="R422" s="1317"/>
      <c r="S422" s="1317"/>
      <c r="T422" s="1317"/>
      <c r="U422" s="2025"/>
      <c r="V422" s="2026"/>
    </row>
    <row r="423" spans="1:22" s="1318" customFormat="1" ht="16.5" customHeight="1">
      <c r="A423" s="2534"/>
      <c r="B423" s="2049"/>
      <c r="C423" s="2532"/>
      <c r="D423" s="2532"/>
      <c r="E423" s="1523"/>
      <c r="F423" s="1523"/>
      <c r="G423" s="1523" t="s">
        <v>4643</v>
      </c>
      <c r="H423" s="1523"/>
      <c r="I423" s="1523"/>
      <c r="J423" s="1523" t="s">
        <v>158</v>
      </c>
      <c r="K423" s="1523">
        <v>143060</v>
      </c>
      <c r="L423" s="1586">
        <v>161245</v>
      </c>
      <c r="M423" s="1317"/>
      <c r="N423" s="1317"/>
      <c r="O423" s="2025"/>
      <c r="P423" s="1336"/>
      <c r="R423" s="1317"/>
      <c r="S423" s="1317"/>
      <c r="T423" s="1317"/>
      <c r="U423" s="2025"/>
      <c r="V423" s="2026"/>
    </row>
    <row r="424" spans="1:22" s="1318" customFormat="1" ht="18" customHeight="1">
      <c r="A424" s="2534"/>
      <c r="B424" s="2048"/>
      <c r="C424" s="2532"/>
      <c r="D424" s="2532"/>
      <c r="E424" s="1392"/>
      <c r="F424" s="1392"/>
      <c r="G424" s="1392" t="s">
        <v>4630</v>
      </c>
      <c r="H424" s="1392"/>
      <c r="I424" s="1392"/>
      <c r="J424" s="1392" t="s">
        <v>158</v>
      </c>
      <c r="K424" s="1392">
        <v>139920</v>
      </c>
      <c r="L424" s="1588">
        <v>144745</v>
      </c>
      <c r="M424" s="1317"/>
      <c r="N424" s="1317"/>
      <c r="O424" s="2025"/>
      <c r="P424" s="1336"/>
      <c r="R424" s="1317"/>
      <c r="S424" s="1317"/>
      <c r="T424" s="1317"/>
      <c r="U424" s="2025"/>
      <c r="V424" s="2026"/>
    </row>
    <row r="425" spans="1:22" s="1318" customFormat="1" ht="16.5" customHeight="1">
      <c r="A425" s="2442" t="s">
        <v>4660</v>
      </c>
      <c r="B425" s="2442"/>
      <c r="C425" s="2442"/>
      <c r="D425" s="2442"/>
      <c r="E425" s="2442"/>
      <c r="F425" s="2442"/>
      <c r="G425" s="2442"/>
      <c r="H425" s="2442"/>
      <c r="I425" s="2442"/>
      <c r="J425" s="2442"/>
      <c r="K425" s="2442"/>
      <c r="L425" s="2442"/>
      <c r="M425" s="1317"/>
      <c r="N425" s="1317"/>
      <c r="O425" s="1317"/>
      <c r="R425" s="1317"/>
      <c r="S425" s="1317"/>
      <c r="T425" s="1317"/>
      <c r="U425" s="2025"/>
      <c r="V425" s="2025"/>
    </row>
    <row r="426" spans="1:22" s="1318" customFormat="1" ht="87" customHeight="1">
      <c r="A426" s="2442"/>
      <c r="B426" s="2442"/>
      <c r="C426" s="2442"/>
      <c r="D426" s="2442"/>
      <c r="E426" s="2442"/>
      <c r="F426" s="2442"/>
      <c r="G426" s="2442"/>
      <c r="H426" s="2442"/>
      <c r="I426" s="2442"/>
      <c r="J426" s="2442"/>
      <c r="K426" s="2442"/>
      <c r="L426" s="2442"/>
      <c r="M426" s="1317"/>
      <c r="N426" s="1317"/>
      <c r="O426" s="1317"/>
      <c r="R426" s="1317"/>
      <c r="S426" s="1317"/>
      <c r="T426" s="1317"/>
      <c r="U426" s="2025"/>
      <c r="V426" s="2025"/>
    </row>
    <row r="427" spans="1:22" s="1318" customFormat="1" ht="16.5" customHeight="1">
      <c r="A427" s="1418"/>
      <c r="B427" s="1324"/>
      <c r="C427" s="1326"/>
      <c r="D427" s="1326"/>
      <c r="E427" s="1317"/>
      <c r="F427" s="1324"/>
      <c r="G427" s="1324"/>
      <c r="H427" s="1317"/>
      <c r="I427" s="1317"/>
      <c r="J427" s="1317"/>
      <c r="K427" s="1317"/>
      <c r="L427" s="2073"/>
      <c r="M427" s="1317"/>
      <c r="N427" s="1317"/>
      <c r="O427" s="1317"/>
    </row>
    <row r="428" spans="1:22" s="1318" customFormat="1" ht="16.5" customHeight="1">
      <c r="A428" s="1418"/>
      <c r="B428" s="1324"/>
      <c r="C428" s="1326"/>
      <c r="D428" s="1326"/>
      <c r="E428" s="1317"/>
      <c r="F428" s="1324"/>
      <c r="G428" s="1324"/>
      <c r="H428" s="1317"/>
      <c r="I428" s="1317"/>
      <c r="J428" s="1317"/>
      <c r="K428" s="1317"/>
      <c r="L428" s="2073"/>
      <c r="M428" s="1317"/>
      <c r="N428" s="1317"/>
      <c r="O428" s="1317"/>
    </row>
    <row r="429" spans="1:22" s="1318" customFormat="1" ht="16.5" customHeight="1">
      <c r="A429" s="1418"/>
      <c r="B429" s="1324"/>
      <c r="C429" s="1326"/>
      <c r="D429" s="1326"/>
      <c r="E429" s="1317"/>
      <c r="F429" s="1324"/>
      <c r="G429" s="1324"/>
      <c r="H429" s="1317"/>
      <c r="I429" s="1317"/>
      <c r="J429" s="1317"/>
      <c r="K429" s="1317"/>
      <c r="L429" s="2073"/>
      <c r="M429" s="1317"/>
      <c r="N429" s="1317"/>
      <c r="O429" s="1317"/>
    </row>
    <row r="430" spans="1:22" s="1318" customFormat="1" ht="16.5" customHeight="1">
      <c r="A430" s="1418"/>
      <c r="B430" s="1324"/>
      <c r="C430" s="1326"/>
      <c r="D430" s="1326"/>
      <c r="E430" s="1317"/>
      <c r="F430" s="1324"/>
      <c r="G430" s="1324"/>
      <c r="H430" s="1317"/>
      <c r="I430" s="1317"/>
      <c r="J430" s="1317"/>
      <c r="K430" s="1317"/>
      <c r="L430" s="2073"/>
      <c r="M430" s="1317"/>
      <c r="N430" s="1317"/>
      <c r="O430" s="1317"/>
    </row>
    <row r="431" spans="1:22" s="1318" customFormat="1" ht="16.5" customHeight="1">
      <c r="A431" s="1418"/>
      <c r="B431" s="1324"/>
      <c r="C431" s="1326"/>
      <c r="D431" s="1326"/>
      <c r="E431" s="1317"/>
      <c r="F431" s="1324"/>
      <c r="G431" s="1324"/>
      <c r="H431" s="1317"/>
      <c r="I431" s="1317"/>
      <c r="J431" s="1317"/>
      <c r="K431" s="1317"/>
      <c r="L431" s="2073"/>
      <c r="M431" s="1317"/>
      <c r="N431" s="1317"/>
      <c r="O431" s="1317"/>
    </row>
    <row r="432" spans="1:22" s="1318" customFormat="1" ht="16.5" customHeight="1">
      <c r="A432" s="1418"/>
      <c r="B432" s="1324"/>
      <c r="C432" s="1326"/>
      <c r="D432" s="1326"/>
      <c r="E432" s="1317"/>
      <c r="F432" s="1324"/>
      <c r="G432" s="1324"/>
      <c r="H432" s="1317"/>
      <c r="I432" s="1317"/>
      <c r="J432" s="1317"/>
      <c r="K432" s="1317"/>
      <c r="L432" s="2073"/>
      <c r="M432" s="1317"/>
      <c r="N432" s="1317"/>
      <c r="O432" s="1317"/>
    </row>
    <row r="433" spans="1:25" s="1318" customFormat="1" ht="16.5" customHeight="1">
      <c r="A433" s="1418"/>
      <c r="B433" s="1324"/>
      <c r="C433" s="1326"/>
      <c r="D433" s="1326"/>
      <c r="E433" s="1317"/>
      <c r="F433" s="1324"/>
      <c r="G433" s="1324"/>
      <c r="H433" s="1317"/>
      <c r="I433" s="1317"/>
      <c r="J433" s="1317"/>
      <c r="K433" s="1317"/>
      <c r="L433" s="2073"/>
      <c r="M433" s="1317"/>
      <c r="N433" s="1317"/>
      <c r="O433" s="1317"/>
    </row>
    <row r="434" spans="1:25" s="1318" customFormat="1" ht="16.5" customHeight="1">
      <c r="A434" s="1418"/>
      <c r="B434" s="1324"/>
      <c r="C434" s="1326"/>
      <c r="D434" s="1326"/>
      <c r="E434" s="1317"/>
      <c r="F434" s="1324"/>
      <c r="G434" s="1324"/>
      <c r="H434" s="1317"/>
      <c r="I434" s="1317"/>
      <c r="J434" s="1317"/>
      <c r="K434" s="1317"/>
      <c r="L434" s="2073"/>
      <c r="M434" s="1317"/>
      <c r="N434" s="1317"/>
      <c r="O434" s="1317"/>
      <c r="U434" s="1290"/>
      <c r="V434" s="1290"/>
      <c r="W434" s="1290"/>
      <c r="X434" s="1290"/>
      <c r="Y434" s="1290"/>
    </row>
    <row r="435" spans="1:25" s="1318" customFormat="1" ht="16.5" customHeight="1">
      <c r="A435" s="1418"/>
      <c r="B435" s="1324"/>
      <c r="C435" s="1326"/>
      <c r="D435" s="1326"/>
      <c r="E435" s="1317"/>
      <c r="F435" s="1324"/>
      <c r="G435" s="1324"/>
      <c r="H435" s="1317"/>
      <c r="I435" s="1317"/>
      <c r="J435" s="1317"/>
      <c r="K435" s="1317"/>
      <c r="L435" s="2073"/>
      <c r="M435" s="1317"/>
      <c r="N435" s="1317"/>
      <c r="O435" s="1317"/>
      <c r="U435" s="1290"/>
      <c r="V435" s="1290"/>
      <c r="W435" s="1290"/>
      <c r="X435" s="1290"/>
      <c r="Y435" s="1290"/>
    </row>
    <row r="436" spans="1:25" s="1318" customFormat="1" ht="16.5" customHeight="1">
      <c r="A436" s="1418"/>
      <c r="B436" s="1324"/>
      <c r="C436" s="1326"/>
      <c r="D436" s="1326"/>
      <c r="E436" s="1317"/>
      <c r="F436" s="1324"/>
      <c r="G436" s="1324"/>
      <c r="H436" s="1317"/>
      <c r="I436" s="1317"/>
      <c r="J436" s="1317"/>
      <c r="K436" s="1317"/>
      <c r="L436" s="2073"/>
      <c r="M436" s="1317"/>
      <c r="N436" s="1317"/>
      <c r="O436" s="1317"/>
      <c r="U436" s="1290"/>
      <c r="V436" s="1290"/>
      <c r="W436" s="1290"/>
      <c r="X436" s="1290"/>
      <c r="Y436" s="1290"/>
    </row>
    <row r="437" spans="1:25" s="1318" customFormat="1" ht="16.5" customHeight="1">
      <c r="A437" s="1418"/>
      <c r="B437" s="1324"/>
      <c r="C437" s="1326"/>
      <c r="D437" s="1326"/>
      <c r="E437" s="1317"/>
      <c r="F437" s="1324"/>
      <c r="G437" s="1324"/>
      <c r="H437" s="1317"/>
      <c r="I437" s="1317"/>
      <c r="J437" s="1317"/>
      <c r="K437" s="1317"/>
      <c r="L437" s="2073"/>
      <c r="M437" s="1317"/>
      <c r="N437" s="1317"/>
      <c r="O437" s="1317"/>
      <c r="U437" s="1290"/>
      <c r="V437" s="1290"/>
      <c r="W437" s="1290"/>
      <c r="X437" s="1290"/>
      <c r="Y437" s="1290"/>
    </row>
    <row r="438" spans="1:25" s="1318" customFormat="1" ht="16.5" customHeight="1">
      <c r="A438" s="1418"/>
      <c r="B438" s="1324"/>
      <c r="C438" s="1326"/>
      <c r="D438" s="1326"/>
      <c r="E438" s="1317"/>
      <c r="F438" s="1324"/>
      <c r="G438" s="1324"/>
      <c r="H438" s="1317"/>
      <c r="I438" s="1317"/>
      <c r="J438" s="1317"/>
      <c r="K438" s="1317"/>
      <c r="L438" s="2073"/>
      <c r="M438" s="1317"/>
      <c r="N438" s="1317"/>
      <c r="O438" s="1317"/>
      <c r="U438" s="1290"/>
      <c r="V438" s="1290"/>
      <c r="W438" s="1290"/>
      <c r="X438" s="1290"/>
      <c r="Y438" s="1290"/>
    </row>
    <row r="439" spans="1:25" s="1318" customFormat="1" ht="16.5" customHeight="1">
      <c r="A439" s="1418"/>
      <c r="B439" s="1324"/>
      <c r="C439" s="1326"/>
      <c r="D439" s="1326"/>
      <c r="E439" s="1317"/>
      <c r="F439" s="1324"/>
      <c r="G439" s="1324"/>
      <c r="H439" s="1317"/>
      <c r="I439" s="1317"/>
      <c r="J439" s="1317"/>
      <c r="K439" s="1317"/>
      <c r="L439" s="2073"/>
      <c r="M439" s="1317"/>
      <c r="N439" s="1317"/>
      <c r="O439" s="1317"/>
      <c r="U439" s="1290"/>
      <c r="V439" s="1290"/>
      <c r="W439" s="1290"/>
      <c r="X439" s="1290"/>
      <c r="Y439" s="1290"/>
    </row>
    <row r="440" spans="1:25" s="1318" customFormat="1" ht="16.5" customHeight="1">
      <c r="A440" s="1418"/>
      <c r="B440" s="1324"/>
      <c r="C440" s="1326"/>
      <c r="D440" s="1326"/>
      <c r="E440" s="1317"/>
      <c r="F440" s="1324"/>
      <c r="G440" s="1324"/>
      <c r="H440" s="1317"/>
      <c r="I440" s="1317"/>
      <c r="J440" s="1317"/>
      <c r="K440" s="1317"/>
      <c r="L440" s="2073"/>
      <c r="M440" s="1317"/>
      <c r="N440" s="1317"/>
      <c r="O440" s="1317"/>
      <c r="U440" s="1290"/>
      <c r="V440" s="1290"/>
      <c r="W440" s="1290"/>
      <c r="X440" s="1290"/>
      <c r="Y440" s="1290"/>
    </row>
    <row r="441" spans="1:25" s="1318" customFormat="1" ht="16.5" customHeight="1">
      <c r="A441" s="1418"/>
      <c r="B441" s="1324"/>
      <c r="C441" s="1326"/>
      <c r="D441" s="1326"/>
      <c r="E441" s="1317"/>
      <c r="F441" s="1324"/>
      <c r="G441" s="1324"/>
      <c r="H441" s="1317"/>
      <c r="I441" s="1317"/>
      <c r="J441" s="1317"/>
      <c r="K441" s="1317"/>
      <c r="L441" s="2073"/>
      <c r="M441" s="1317"/>
      <c r="N441" s="1317"/>
      <c r="O441" s="1317"/>
      <c r="U441" s="1290"/>
      <c r="V441" s="1290"/>
      <c r="W441" s="1290"/>
      <c r="X441" s="1290"/>
      <c r="Y441" s="1290"/>
    </row>
    <row r="442" spans="1:25" s="1318" customFormat="1" ht="16.5" customHeight="1">
      <c r="A442" s="1418"/>
      <c r="B442" s="1324"/>
      <c r="C442" s="1326"/>
      <c r="D442" s="1326"/>
      <c r="E442" s="1317"/>
      <c r="F442" s="1324"/>
      <c r="G442" s="1324"/>
      <c r="H442" s="1317"/>
      <c r="I442" s="1317"/>
      <c r="J442" s="1317"/>
      <c r="K442" s="1317"/>
      <c r="L442" s="2073"/>
      <c r="M442" s="1317"/>
      <c r="N442" s="1317"/>
      <c r="O442" s="1317"/>
      <c r="U442" s="1290"/>
      <c r="V442" s="1290"/>
      <c r="W442" s="1290"/>
      <c r="X442" s="1290"/>
      <c r="Y442" s="1290"/>
    </row>
    <row r="443" spans="1:25" s="1318" customFormat="1" ht="16.5" customHeight="1">
      <c r="A443" s="1418"/>
      <c r="B443" s="1324"/>
      <c r="C443" s="1326"/>
      <c r="D443" s="1326"/>
      <c r="E443" s="1317"/>
      <c r="F443" s="1324"/>
      <c r="G443" s="1324"/>
      <c r="H443" s="1317"/>
      <c r="I443" s="1317"/>
      <c r="J443" s="1317"/>
      <c r="K443" s="1317"/>
      <c r="L443" s="2073"/>
      <c r="M443" s="1317"/>
      <c r="N443" s="1317"/>
      <c r="O443" s="1317"/>
      <c r="U443" s="1290"/>
      <c r="V443" s="1290"/>
      <c r="W443" s="1290"/>
      <c r="X443" s="1290"/>
      <c r="Y443" s="1290"/>
    </row>
    <row r="444" spans="1:25" s="1318" customFormat="1" ht="16.5" customHeight="1">
      <c r="A444" s="1418"/>
      <c r="B444" s="1324"/>
      <c r="C444" s="1326"/>
      <c r="D444" s="1326"/>
      <c r="E444" s="1317"/>
      <c r="F444" s="1324"/>
      <c r="G444" s="1324"/>
      <c r="H444" s="1317"/>
      <c r="I444" s="1317"/>
      <c r="J444" s="1317"/>
      <c r="K444" s="1317"/>
      <c r="L444" s="2073"/>
      <c r="M444" s="1317"/>
      <c r="N444" s="1317"/>
      <c r="O444" s="1317"/>
      <c r="U444" s="1290"/>
      <c r="V444" s="1290"/>
      <c r="W444" s="1290"/>
      <c r="X444" s="1290"/>
      <c r="Y444" s="1290"/>
    </row>
    <row r="445" spans="1:25" s="1318" customFormat="1" ht="16.5" customHeight="1">
      <c r="A445" s="1418"/>
      <c r="B445" s="1324"/>
      <c r="C445" s="1326"/>
      <c r="D445" s="1326"/>
      <c r="E445" s="1317"/>
      <c r="F445" s="1324"/>
      <c r="G445" s="1324"/>
      <c r="H445" s="1317"/>
      <c r="I445" s="1317"/>
      <c r="J445" s="1317"/>
      <c r="K445" s="1317"/>
      <c r="L445" s="2073"/>
      <c r="M445" s="1317"/>
      <c r="N445" s="1317"/>
      <c r="O445" s="1317"/>
      <c r="U445" s="1290"/>
      <c r="V445" s="1290"/>
      <c r="W445" s="1290"/>
      <c r="X445" s="1290"/>
      <c r="Y445" s="1290"/>
    </row>
    <row r="446" spans="1:25" s="1318" customFormat="1" ht="16.5" customHeight="1">
      <c r="A446" s="1418"/>
      <c r="B446" s="1324"/>
      <c r="C446" s="1326"/>
      <c r="D446" s="1326"/>
      <c r="E446" s="1317"/>
      <c r="F446" s="1324"/>
      <c r="G446" s="1324"/>
      <c r="H446" s="1317"/>
      <c r="I446" s="1317"/>
      <c r="J446" s="1317"/>
      <c r="K446" s="1317"/>
      <c r="L446" s="2073"/>
      <c r="M446" s="1317"/>
      <c r="N446" s="1317"/>
      <c r="O446" s="1317"/>
      <c r="U446" s="1290"/>
      <c r="V446" s="1290"/>
      <c r="W446" s="1290"/>
      <c r="X446" s="1290"/>
      <c r="Y446" s="1290"/>
    </row>
    <row r="447" spans="1:25" s="1318" customFormat="1" ht="16.5" customHeight="1">
      <c r="A447" s="1418"/>
      <c r="B447" s="1324"/>
      <c r="C447" s="1326"/>
      <c r="D447" s="1326"/>
      <c r="E447" s="1317"/>
      <c r="F447" s="1324"/>
      <c r="G447" s="1324"/>
      <c r="H447" s="1317"/>
      <c r="I447" s="1317"/>
      <c r="J447" s="1317"/>
      <c r="K447" s="1317"/>
      <c r="L447" s="2073"/>
      <c r="M447" s="1317"/>
      <c r="N447" s="1317"/>
      <c r="O447" s="1317"/>
      <c r="U447" s="1290"/>
      <c r="V447" s="1290"/>
      <c r="W447" s="1290"/>
      <c r="X447" s="1290"/>
      <c r="Y447" s="1290"/>
    </row>
    <row r="448" spans="1:25" s="1318" customFormat="1" ht="16.5" customHeight="1">
      <c r="A448" s="1418"/>
      <c r="B448" s="1324"/>
      <c r="C448" s="1326"/>
      <c r="D448" s="1326"/>
      <c r="E448" s="1317"/>
      <c r="F448" s="1324"/>
      <c r="G448" s="1324"/>
      <c r="H448" s="1317"/>
      <c r="I448" s="1317"/>
      <c r="J448" s="1317"/>
      <c r="K448" s="1317"/>
      <c r="L448" s="2073"/>
      <c r="M448" s="1317"/>
      <c r="N448" s="1317"/>
      <c r="O448" s="1317"/>
      <c r="U448" s="1290"/>
      <c r="V448" s="1290"/>
      <c r="W448" s="1290"/>
      <c r="X448" s="1290"/>
      <c r="Y448" s="1290"/>
    </row>
    <row r="449" spans="1:25" s="1318" customFormat="1" ht="16.5" customHeight="1">
      <c r="A449" s="1418"/>
      <c r="B449" s="1324"/>
      <c r="C449" s="1326"/>
      <c r="D449" s="1326"/>
      <c r="E449" s="1317"/>
      <c r="F449" s="1324"/>
      <c r="G449" s="1324"/>
      <c r="H449" s="1317"/>
      <c r="I449" s="1317"/>
      <c r="J449" s="1317"/>
      <c r="K449" s="1317"/>
      <c r="L449" s="2073"/>
      <c r="M449" s="1317"/>
      <c r="N449" s="1317"/>
      <c r="O449" s="1317"/>
      <c r="U449" s="1290"/>
      <c r="V449" s="1290"/>
      <c r="W449" s="1290"/>
      <c r="X449" s="1290"/>
      <c r="Y449" s="1290"/>
    </row>
    <row r="450" spans="1:25" s="1318" customFormat="1" ht="16.5" customHeight="1">
      <c r="A450" s="1418"/>
      <c r="B450" s="1324"/>
      <c r="C450" s="1326"/>
      <c r="D450" s="1326"/>
      <c r="E450" s="1317"/>
      <c r="F450" s="1324"/>
      <c r="G450" s="1324"/>
      <c r="H450" s="1317"/>
      <c r="I450" s="1317"/>
      <c r="J450" s="1317"/>
      <c r="K450" s="1317"/>
      <c r="L450" s="2073"/>
      <c r="M450" s="1317"/>
      <c r="N450" s="1317"/>
      <c r="O450" s="1317"/>
      <c r="U450" s="1290"/>
      <c r="V450" s="1290"/>
      <c r="W450" s="1290"/>
      <c r="X450" s="1290"/>
      <c r="Y450" s="1290"/>
    </row>
    <row r="451" spans="1:25" s="1318" customFormat="1" ht="16.5" customHeight="1">
      <c r="A451" s="1418"/>
      <c r="B451" s="1324"/>
      <c r="C451" s="1326"/>
      <c r="D451" s="1326"/>
      <c r="E451" s="1317"/>
      <c r="F451" s="1324"/>
      <c r="G451" s="1324"/>
      <c r="H451" s="1317"/>
      <c r="I451" s="1317"/>
      <c r="J451" s="1317"/>
      <c r="K451" s="1317"/>
      <c r="L451" s="2073"/>
      <c r="M451" s="1317"/>
      <c r="N451" s="1317"/>
      <c r="O451" s="1317"/>
      <c r="U451" s="1290"/>
      <c r="V451" s="1290"/>
      <c r="W451" s="1290"/>
      <c r="X451" s="1290"/>
      <c r="Y451" s="1290"/>
    </row>
    <row r="452" spans="1:25" s="1318" customFormat="1" ht="16.5" customHeight="1">
      <c r="A452" s="1418"/>
      <c r="B452" s="1324"/>
      <c r="C452" s="1326"/>
      <c r="D452" s="1326"/>
      <c r="E452" s="1317"/>
      <c r="F452" s="1324"/>
      <c r="G452" s="1324"/>
      <c r="H452" s="1317"/>
      <c r="I452" s="1317"/>
      <c r="J452" s="1317"/>
      <c r="K452" s="1317"/>
      <c r="L452" s="2073"/>
      <c r="M452" s="1317"/>
      <c r="N452" s="1317"/>
      <c r="O452" s="1317"/>
      <c r="U452" s="1290"/>
      <c r="V452" s="1290"/>
      <c r="W452" s="1290"/>
      <c r="X452" s="1290"/>
      <c r="Y452" s="1290"/>
    </row>
    <row r="453" spans="1:25" s="1318" customFormat="1" ht="16.5" customHeight="1">
      <c r="A453" s="1418"/>
      <c r="B453" s="1324"/>
      <c r="C453" s="1326"/>
      <c r="D453" s="1326"/>
      <c r="E453" s="1317"/>
      <c r="F453" s="1324"/>
      <c r="G453" s="1324"/>
      <c r="H453" s="1317"/>
      <c r="I453" s="1317"/>
      <c r="J453" s="1317"/>
      <c r="K453" s="1317"/>
      <c r="L453" s="2073"/>
      <c r="M453" s="1317"/>
      <c r="N453" s="1317"/>
      <c r="O453" s="1317"/>
      <c r="U453" s="1290"/>
      <c r="V453" s="1290"/>
      <c r="W453" s="1290"/>
      <c r="X453" s="1290"/>
      <c r="Y453" s="1290"/>
    </row>
    <row r="454" spans="1:25" s="1318" customFormat="1" ht="16.5" customHeight="1">
      <c r="A454" s="1418"/>
      <c r="B454" s="1324"/>
      <c r="C454" s="1326"/>
      <c r="D454" s="1326"/>
      <c r="E454" s="1317"/>
      <c r="F454" s="1324"/>
      <c r="G454" s="1324"/>
      <c r="H454" s="1317"/>
      <c r="I454" s="1317"/>
      <c r="J454" s="1317"/>
      <c r="K454" s="1317"/>
      <c r="L454" s="2073"/>
      <c r="M454" s="1317"/>
      <c r="N454" s="1317"/>
      <c r="O454" s="1317"/>
      <c r="U454" s="1290"/>
      <c r="V454" s="1290"/>
      <c r="W454" s="1290"/>
      <c r="X454" s="1290"/>
      <c r="Y454" s="1290"/>
    </row>
    <row r="455" spans="1:25" s="1318" customFormat="1" ht="16.5" customHeight="1">
      <c r="A455" s="1418"/>
      <c r="B455" s="1324"/>
      <c r="C455" s="1326"/>
      <c r="D455" s="1326"/>
      <c r="E455" s="1317"/>
      <c r="F455" s="1324"/>
      <c r="G455" s="1324"/>
      <c r="H455" s="1317"/>
      <c r="I455" s="1317"/>
      <c r="J455" s="1317"/>
      <c r="K455" s="1317"/>
      <c r="L455" s="2073"/>
      <c r="M455" s="1317"/>
      <c r="N455" s="1317"/>
      <c r="O455" s="1317"/>
      <c r="U455" s="1290"/>
      <c r="V455" s="1290"/>
      <c r="W455" s="1290"/>
      <c r="X455" s="1290"/>
      <c r="Y455" s="1290"/>
    </row>
    <row r="456" spans="1:25" s="1318" customFormat="1" ht="16.5" customHeight="1">
      <c r="A456" s="1418"/>
      <c r="B456" s="1324"/>
      <c r="C456" s="1326"/>
      <c r="D456" s="1326"/>
      <c r="E456" s="1317"/>
      <c r="F456" s="1324"/>
      <c r="G456" s="1324"/>
      <c r="H456" s="1317"/>
      <c r="I456" s="1317"/>
      <c r="J456" s="1317"/>
      <c r="K456" s="1317"/>
      <c r="L456" s="2073"/>
      <c r="M456" s="1317"/>
      <c r="N456" s="1317"/>
      <c r="O456" s="1317"/>
      <c r="U456" s="1290"/>
      <c r="V456" s="1290"/>
      <c r="W456" s="1290"/>
      <c r="X456" s="1290"/>
      <c r="Y456" s="1290"/>
    </row>
    <row r="457" spans="1:25" s="1318" customFormat="1" ht="16.5" customHeight="1">
      <c r="A457" s="1418"/>
      <c r="B457" s="1324"/>
      <c r="C457" s="1326"/>
      <c r="D457" s="1326"/>
      <c r="E457" s="1317"/>
      <c r="F457" s="1324"/>
      <c r="G457" s="1324"/>
      <c r="H457" s="1317"/>
      <c r="I457" s="1317"/>
      <c r="J457" s="1317"/>
      <c r="K457" s="1317"/>
      <c r="L457" s="2073"/>
      <c r="M457" s="1317"/>
      <c r="N457" s="1317"/>
      <c r="O457" s="1317"/>
      <c r="U457" s="1290"/>
      <c r="V457" s="1290"/>
      <c r="W457" s="1290"/>
      <c r="X457" s="1290"/>
      <c r="Y457" s="1290"/>
    </row>
    <row r="458" spans="1:25" s="1318" customFormat="1" ht="16.5" customHeight="1">
      <c r="A458" s="1418"/>
      <c r="B458" s="1324"/>
      <c r="C458" s="1326"/>
      <c r="D458" s="1326"/>
      <c r="E458" s="1317"/>
      <c r="F458" s="1324"/>
      <c r="G458" s="1324"/>
      <c r="H458" s="1317"/>
      <c r="I458" s="1317"/>
      <c r="J458" s="1317"/>
      <c r="K458" s="1317"/>
      <c r="L458" s="2073"/>
      <c r="M458" s="1317"/>
      <c r="N458" s="1317"/>
      <c r="O458" s="1317"/>
      <c r="U458" s="1290"/>
      <c r="V458" s="1290"/>
      <c r="W458" s="1290"/>
      <c r="X458" s="1290"/>
      <c r="Y458" s="1290"/>
    </row>
    <row r="459" spans="1:25" s="1318" customFormat="1" ht="16.5" customHeight="1">
      <c r="A459" s="1418"/>
      <c r="B459" s="1324"/>
      <c r="C459" s="1326"/>
      <c r="D459" s="1326"/>
      <c r="E459" s="1317"/>
      <c r="F459" s="1324"/>
      <c r="G459" s="1324"/>
      <c r="H459" s="1317"/>
      <c r="I459" s="1317"/>
      <c r="J459" s="1317"/>
      <c r="K459" s="1317"/>
      <c r="L459" s="2073"/>
      <c r="M459" s="1317"/>
      <c r="N459" s="1317"/>
      <c r="O459" s="1317"/>
      <c r="U459" s="1290"/>
      <c r="V459" s="1290"/>
      <c r="W459" s="1290"/>
      <c r="X459" s="1290"/>
      <c r="Y459" s="1290"/>
    </row>
    <row r="460" spans="1:25" s="1318" customFormat="1" ht="16.5" customHeight="1">
      <c r="A460" s="1418"/>
      <c r="B460" s="1324"/>
      <c r="C460" s="1326"/>
      <c r="D460" s="1326"/>
      <c r="E460" s="1317"/>
      <c r="F460" s="1324"/>
      <c r="G460" s="1324"/>
      <c r="H460" s="1317"/>
      <c r="I460" s="1317"/>
      <c r="J460" s="1317"/>
      <c r="K460" s="1317"/>
      <c r="L460" s="2073"/>
      <c r="M460" s="1317"/>
      <c r="N460" s="1317"/>
      <c r="O460" s="1317"/>
      <c r="U460" s="1290"/>
      <c r="V460" s="1290"/>
      <c r="W460" s="1290"/>
      <c r="X460" s="1290"/>
      <c r="Y460" s="1290"/>
    </row>
    <row r="461" spans="1:25" s="1318" customFormat="1" ht="16.5" customHeight="1">
      <c r="A461" s="1418"/>
      <c r="B461" s="1324"/>
      <c r="C461" s="1326"/>
      <c r="D461" s="1326"/>
      <c r="E461" s="1317"/>
      <c r="F461" s="1324"/>
      <c r="G461" s="1324"/>
      <c r="H461" s="1317"/>
      <c r="I461" s="1317"/>
      <c r="J461" s="1317"/>
      <c r="K461" s="1317"/>
      <c r="L461" s="2073"/>
      <c r="M461" s="1317"/>
      <c r="N461" s="1317"/>
      <c r="O461" s="1317"/>
      <c r="U461" s="1290"/>
      <c r="V461" s="1290"/>
      <c r="W461" s="1290"/>
      <c r="X461" s="1290"/>
      <c r="Y461" s="1290"/>
    </row>
    <row r="462" spans="1:25" s="1318" customFormat="1" ht="16.5" customHeight="1">
      <c r="A462" s="1418"/>
      <c r="B462" s="1324"/>
      <c r="C462" s="1326"/>
      <c r="D462" s="1326"/>
      <c r="E462" s="1317"/>
      <c r="F462" s="1324"/>
      <c r="G462" s="1324"/>
      <c r="H462" s="1317"/>
      <c r="I462" s="1317"/>
      <c r="J462" s="1317"/>
      <c r="K462" s="1317"/>
      <c r="L462" s="2073"/>
      <c r="M462" s="1317"/>
      <c r="N462" s="1317"/>
      <c r="O462" s="1317"/>
      <c r="U462" s="1290"/>
      <c r="V462" s="1290"/>
      <c r="W462" s="1290"/>
      <c r="X462" s="1290"/>
      <c r="Y462" s="1290"/>
    </row>
    <row r="463" spans="1:25" s="1318" customFormat="1" ht="16.5" customHeight="1">
      <c r="A463" s="1418"/>
      <c r="B463" s="1324"/>
      <c r="C463" s="1326"/>
      <c r="D463" s="1326"/>
      <c r="E463" s="1317"/>
      <c r="F463" s="1324"/>
      <c r="G463" s="1324"/>
      <c r="H463" s="1317"/>
      <c r="I463" s="1317"/>
      <c r="J463" s="1317"/>
      <c r="K463" s="1317"/>
      <c r="L463" s="2073"/>
      <c r="M463" s="1317"/>
      <c r="N463" s="1317"/>
      <c r="O463" s="1317"/>
      <c r="U463" s="1290"/>
      <c r="V463" s="1290"/>
      <c r="W463" s="1290"/>
      <c r="X463" s="1290"/>
      <c r="Y463" s="1290"/>
    </row>
    <row r="464" spans="1:25" s="1318" customFormat="1" ht="16.5" customHeight="1">
      <c r="A464" s="1418"/>
      <c r="B464" s="1324"/>
      <c r="C464" s="1326"/>
      <c r="D464" s="1326"/>
      <c r="E464" s="1317"/>
      <c r="F464" s="1324"/>
      <c r="G464" s="1324"/>
      <c r="H464" s="1317"/>
      <c r="I464" s="1317"/>
      <c r="J464" s="1317"/>
      <c r="K464" s="1317"/>
      <c r="L464" s="2073"/>
      <c r="M464" s="1317"/>
      <c r="N464" s="1317"/>
      <c r="O464" s="1317"/>
      <c r="U464" s="1290"/>
      <c r="V464" s="1290"/>
      <c r="W464" s="1290"/>
      <c r="X464" s="1290"/>
      <c r="Y464" s="1290"/>
    </row>
    <row r="465" spans="1:26" s="1318" customFormat="1" ht="16.5" customHeight="1">
      <c r="A465" s="1418"/>
      <c r="B465" s="1324"/>
      <c r="C465" s="1326"/>
      <c r="D465" s="1326"/>
      <c r="E465" s="1317"/>
      <c r="F465" s="1324"/>
      <c r="G465" s="1324"/>
      <c r="H465" s="1317"/>
      <c r="I465" s="1317"/>
      <c r="J465" s="1317"/>
      <c r="K465" s="1317"/>
      <c r="L465" s="2073"/>
      <c r="M465" s="1317"/>
      <c r="N465" s="1317"/>
      <c r="O465" s="1317"/>
      <c r="U465" s="1290"/>
      <c r="V465" s="1290"/>
      <c r="W465" s="1290"/>
      <c r="X465" s="1290"/>
      <c r="Y465" s="1290"/>
    </row>
    <row r="466" spans="1:26" s="1318" customFormat="1" ht="16.5" customHeight="1">
      <c r="A466" s="1418"/>
      <c r="B466" s="1324"/>
      <c r="C466" s="1326"/>
      <c r="D466" s="1326"/>
      <c r="E466" s="1317"/>
      <c r="F466" s="1324"/>
      <c r="G466" s="1324"/>
      <c r="H466" s="1317"/>
      <c r="I466" s="1317"/>
      <c r="J466" s="1317"/>
      <c r="K466" s="1317"/>
      <c r="L466" s="2073"/>
      <c r="M466" s="1317"/>
      <c r="N466" s="1317"/>
      <c r="O466" s="1317"/>
      <c r="U466" s="1290"/>
      <c r="V466" s="1290"/>
      <c r="W466" s="1290"/>
      <c r="X466" s="1290"/>
      <c r="Y466" s="1290"/>
    </row>
    <row r="467" spans="1:26" s="1318" customFormat="1" ht="16.5" customHeight="1">
      <c r="A467" s="1418"/>
      <c r="B467" s="1324"/>
      <c r="C467" s="1326"/>
      <c r="D467" s="1326"/>
      <c r="E467" s="1317"/>
      <c r="F467" s="1324"/>
      <c r="G467" s="1324"/>
      <c r="H467" s="1317"/>
      <c r="I467" s="1317"/>
      <c r="J467" s="1317"/>
      <c r="K467" s="1317"/>
      <c r="L467" s="2073"/>
      <c r="M467" s="1317"/>
      <c r="N467" s="1317"/>
      <c r="O467" s="1317"/>
      <c r="U467" s="1290"/>
      <c r="V467" s="1290"/>
      <c r="W467" s="1290"/>
      <c r="X467" s="1290"/>
      <c r="Y467" s="1290"/>
    </row>
    <row r="468" spans="1:26" s="1318" customFormat="1" ht="16.5" customHeight="1">
      <c r="A468" s="1418"/>
      <c r="B468" s="1324"/>
      <c r="C468" s="1326"/>
      <c r="D468" s="1326"/>
      <c r="E468" s="1317"/>
      <c r="F468" s="1324"/>
      <c r="G468" s="1324"/>
      <c r="H468" s="1317"/>
      <c r="I468" s="1317"/>
      <c r="J468" s="1317"/>
      <c r="K468" s="1317"/>
      <c r="L468" s="2073"/>
      <c r="M468" s="1317"/>
      <c r="N468" s="1317"/>
      <c r="O468" s="1317"/>
      <c r="U468" s="1290"/>
      <c r="V468" s="1290"/>
      <c r="W468" s="1290"/>
      <c r="X468" s="1290"/>
      <c r="Y468" s="1290"/>
    </row>
    <row r="469" spans="1:26" s="1318" customFormat="1" ht="16.5" customHeight="1">
      <c r="A469" s="1418"/>
      <c r="B469" s="1324"/>
      <c r="C469" s="1326"/>
      <c r="D469" s="1326"/>
      <c r="E469" s="1317"/>
      <c r="F469" s="1324"/>
      <c r="G469" s="1324"/>
      <c r="H469" s="1317"/>
      <c r="I469" s="1317"/>
      <c r="J469" s="1317"/>
      <c r="K469" s="1317"/>
      <c r="L469" s="2073"/>
      <c r="M469" s="1317"/>
      <c r="N469" s="1317"/>
      <c r="O469" s="1317"/>
      <c r="U469" s="1290"/>
      <c r="V469" s="1290"/>
      <c r="W469" s="1290"/>
      <c r="X469" s="1290"/>
      <c r="Y469" s="1290"/>
    </row>
    <row r="470" spans="1:26" s="1318" customFormat="1" ht="16.5" customHeight="1">
      <c r="A470" s="1418"/>
      <c r="B470" s="1324"/>
      <c r="C470" s="1326"/>
      <c r="D470" s="1326"/>
      <c r="E470" s="1317"/>
      <c r="F470" s="1324"/>
      <c r="G470" s="1324"/>
      <c r="H470" s="1317"/>
      <c r="I470" s="1317"/>
      <c r="J470" s="1317"/>
      <c r="K470" s="1317"/>
      <c r="L470" s="2073"/>
      <c r="M470" s="1317"/>
      <c r="N470" s="1317"/>
      <c r="O470" s="1317"/>
      <c r="U470" s="1290"/>
      <c r="V470" s="1290"/>
      <c r="W470" s="1290"/>
      <c r="X470" s="1290"/>
      <c r="Y470" s="1290"/>
    </row>
    <row r="471" spans="1:26" s="1318" customFormat="1" ht="16.5" customHeight="1">
      <c r="A471" s="1418"/>
      <c r="B471" s="1324"/>
      <c r="C471" s="1326"/>
      <c r="D471" s="1326"/>
      <c r="E471" s="1317"/>
      <c r="F471" s="1324"/>
      <c r="G471" s="1324"/>
      <c r="H471" s="1317"/>
      <c r="I471" s="1317"/>
      <c r="J471" s="1317"/>
      <c r="K471" s="1317"/>
      <c r="L471" s="2073"/>
      <c r="M471" s="1317"/>
      <c r="N471" s="1317"/>
      <c r="O471" s="1317"/>
      <c r="U471" s="1290"/>
      <c r="V471" s="1290"/>
      <c r="W471" s="1290"/>
      <c r="X471" s="1290"/>
      <c r="Y471" s="1290"/>
    </row>
    <row r="472" spans="1:26" s="1318" customFormat="1" ht="16.5" customHeight="1">
      <c r="A472" s="1418"/>
      <c r="B472" s="1324"/>
      <c r="C472" s="1326"/>
      <c r="D472" s="1326"/>
      <c r="E472" s="1317"/>
      <c r="F472" s="1324"/>
      <c r="G472" s="1324"/>
      <c r="H472" s="1317"/>
      <c r="I472" s="1317"/>
      <c r="J472" s="1317"/>
      <c r="K472" s="1317"/>
      <c r="L472" s="2073"/>
      <c r="M472" s="1317"/>
      <c r="N472" s="1317"/>
      <c r="O472" s="1317"/>
      <c r="U472" s="1290"/>
      <c r="V472" s="1290"/>
      <c r="W472" s="1290"/>
      <c r="X472" s="1290"/>
      <c r="Y472" s="1290"/>
    </row>
    <row r="473" spans="1:26" s="1318" customFormat="1" ht="16.5" customHeight="1">
      <c r="A473" s="1418"/>
      <c r="B473" s="1324"/>
      <c r="C473" s="1326"/>
      <c r="D473" s="1326"/>
      <c r="E473" s="1317"/>
      <c r="F473" s="1324"/>
      <c r="G473" s="1324"/>
      <c r="H473" s="1317"/>
      <c r="I473" s="1317"/>
      <c r="J473" s="1317"/>
      <c r="K473" s="1317"/>
      <c r="L473" s="2073"/>
      <c r="M473" s="1317"/>
      <c r="N473" s="1317"/>
      <c r="O473" s="1317"/>
      <c r="U473" s="1290"/>
      <c r="V473" s="1290"/>
      <c r="W473" s="1290"/>
      <c r="X473" s="1290"/>
      <c r="Y473" s="1290"/>
    </row>
    <row r="474" spans="1:26" s="1318" customFormat="1" ht="16.5" customHeight="1">
      <c r="A474" s="1418"/>
      <c r="B474" s="1324"/>
      <c r="C474" s="1326"/>
      <c r="D474" s="1326"/>
      <c r="E474" s="1317"/>
      <c r="F474" s="1324"/>
      <c r="G474" s="1324"/>
      <c r="H474" s="1317"/>
      <c r="I474" s="1317"/>
      <c r="J474" s="1317"/>
      <c r="K474" s="1317"/>
      <c r="L474" s="2073"/>
      <c r="M474" s="1317"/>
      <c r="N474" s="1317"/>
      <c r="O474" s="1317"/>
      <c r="U474" s="1290"/>
      <c r="V474" s="1290"/>
      <c r="W474" s="1290"/>
      <c r="X474" s="1290"/>
      <c r="Y474" s="1290"/>
    </row>
    <row r="475" spans="1:26" s="1318" customFormat="1" ht="16.5" customHeight="1">
      <c r="A475" s="1418"/>
      <c r="B475" s="1324"/>
      <c r="C475" s="1326"/>
      <c r="D475" s="1326"/>
      <c r="E475" s="1317"/>
      <c r="F475" s="1324"/>
      <c r="G475" s="1324"/>
      <c r="H475" s="1317"/>
      <c r="I475" s="1317"/>
      <c r="J475" s="1317"/>
      <c r="K475" s="1317"/>
      <c r="L475" s="2073"/>
      <c r="M475" s="1317"/>
      <c r="N475" s="1317"/>
      <c r="O475" s="1317"/>
      <c r="U475" s="1290"/>
      <c r="V475" s="1290"/>
      <c r="W475" s="1290"/>
      <c r="X475" s="1290"/>
      <c r="Y475" s="1290"/>
    </row>
    <row r="476" spans="1:26" s="1318" customFormat="1" ht="16.5" customHeight="1">
      <c r="A476" s="1418"/>
      <c r="B476" s="1324"/>
      <c r="C476" s="1326"/>
      <c r="D476" s="1326"/>
      <c r="E476" s="1317"/>
      <c r="F476" s="1324"/>
      <c r="G476" s="1324"/>
      <c r="H476" s="1317"/>
      <c r="I476" s="1317"/>
      <c r="J476" s="1317"/>
      <c r="K476" s="1317"/>
      <c r="L476" s="2073"/>
      <c r="M476" s="1317"/>
      <c r="N476" s="1317"/>
      <c r="O476" s="1317"/>
      <c r="U476" s="1290"/>
      <c r="V476" s="1290"/>
      <c r="W476" s="1290"/>
      <c r="X476" s="1290"/>
      <c r="Y476" s="1290"/>
    </row>
    <row r="477" spans="1:26" s="1318" customFormat="1" ht="16.5" customHeight="1">
      <c r="A477" s="1418"/>
      <c r="B477" s="1324"/>
      <c r="C477" s="1326"/>
      <c r="D477" s="1326"/>
      <c r="E477" s="1317"/>
      <c r="F477" s="1324"/>
      <c r="G477" s="1324"/>
      <c r="H477" s="1317"/>
      <c r="I477" s="1317"/>
      <c r="J477" s="1317"/>
      <c r="K477" s="1317"/>
      <c r="L477" s="2073"/>
      <c r="M477" s="1317"/>
      <c r="N477" s="1317"/>
      <c r="O477" s="1317"/>
      <c r="U477" s="1290"/>
      <c r="V477" s="1290"/>
      <c r="W477" s="1290"/>
      <c r="X477" s="1290"/>
      <c r="Y477" s="1290"/>
    </row>
    <row r="478" spans="1:26" s="1318" customFormat="1" ht="16.5" customHeight="1">
      <c r="A478" s="1418"/>
      <c r="B478" s="1324"/>
      <c r="C478" s="1326"/>
      <c r="D478" s="1326"/>
      <c r="E478" s="1317"/>
      <c r="F478" s="1324"/>
      <c r="G478" s="1324"/>
      <c r="H478" s="1317"/>
      <c r="I478" s="1317"/>
      <c r="J478" s="1317"/>
      <c r="K478" s="1317"/>
      <c r="L478" s="2073"/>
      <c r="M478" s="1317"/>
      <c r="N478" s="1317"/>
      <c r="O478" s="1317"/>
      <c r="U478" s="1290"/>
      <c r="V478" s="1290"/>
      <c r="W478" s="1290"/>
      <c r="X478" s="1290"/>
      <c r="Y478" s="1290"/>
    </row>
    <row r="479" spans="1:26" s="1318" customFormat="1" ht="16.5" customHeight="1">
      <c r="A479" s="1418"/>
      <c r="B479" s="1324"/>
      <c r="C479" s="1326"/>
      <c r="D479" s="1326"/>
      <c r="E479" s="1317"/>
      <c r="F479" s="1324"/>
      <c r="G479" s="1324"/>
      <c r="H479" s="1317"/>
      <c r="I479" s="1317"/>
      <c r="J479" s="1317"/>
      <c r="K479" s="1317"/>
      <c r="L479" s="2073"/>
      <c r="M479" s="1317"/>
      <c r="N479" s="1317"/>
      <c r="O479" s="1317"/>
      <c r="U479" s="1290"/>
      <c r="V479" s="1290"/>
      <c r="W479" s="1290"/>
      <c r="X479" s="1290"/>
      <c r="Y479" s="1290"/>
      <c r="Z479" s="1290"/>
    </row>
    <row r="480" spans="1:26" s="1318" customFormat="1" ht="16.5" customHeight="1">
      <c r="A480" s="1418"/>
      <c r="B480" s="1324"/>
      <c r="C480" s="1326"/>
      <c r="D480" s="1326"/>
      <c r="E480" s="1317"/>
      <c r="F480" s="1324"/>
      <c r="G480" s="1324"/>
      <c r="H480" s="1317"/>
      <c r="I480" s="1317"/>
      <c r="J480" s="1317"/>
      <c r="K480" s="1317"/>
      <c r="L480" s="2073"/>
      <c r="M480" s="1317"/>
      <c r="N480" s="1317"/>
      <c r="O480" s="1317"/>
      <c r="U480" s="1290"/>
      <c r="V480" s="1290"/>
      <c r="W480" s="1290"/>
      <c r="X480" s="1290"/>
      <c r="Y480" s="1290"/>
      <c r="Z480" s="1290"/>
    </row>
    <row r="481" spans="1:26" s="1318" customFormat="1" ht="16.5" customHeight="1">
      <c r="A481" s="1418"/>
      <c r="B481" s="1324"/>
      <c r="C481" s="1326"/>
      <c r="D481" s="1326"/>
      <c r="E481" s="1317"/>
      <c r="F481" s="1324"/>
      <c r="G481" s="1324"/>
      <c r="H481" s="1317"/>
      <c r="I481" s="1317"/>
      <c r="J481" s="1317"/>
      <c r="K481" s="1317"/>
      <c r="L481" s="2073"/>
      <c r="M481" s="1317"/>
      <c r="N481" s="1317"/>
      <c r="O481" s="1317"/>
      <c r="U481" s="1290"/>
      <c r="V481" s="1290"/>
      <c r="W481" s="1290"/>
      <c r="X481" s="1290"/>
      <c r="Y481" s="1290"/>
      <c r="Z481" s="1290"/>
    </row>
    <row r="482" spans="1:26" s="1318" customFormat="1" ht="16.5" customHeight="1">
      <c r="A482" s="1418"/>
      <c r="B482" s="1324"/>
      <c r="C482" s="1326"/>
      <c r="D482" s="1326"/>
      <c r="E482" s="1317"/>
      <c r="F482" s="1324"/>
      <c r="G482" s="1324"/>
      <c r="H482" s="1317"/>
      <c r="I482" s="1317"/>
      <c r="J482" s="1317"/>
      <c r="K482" s="1317"/>
      <c r="L482" s="2073"/>
      <c r="M482" s="1317"/>
      <c r="N482" s="1317"/>
      <c r="O482" s="1317"/>
      <c r="U482" s="1290"/>
      <c r="V482" s="1290"/>
      <c r="W482" s="1290"/>
      <c r="X482" s="1290"/>
      <c r="Y482" s="1290"/>
      <c r="Z482" s="1290"/>
    </row>
    <row r="483" spans="1:26" s="1318" customFormat="1" ht="16.5" customHeight="1">
      <c r="A483" s="1418"/>
      <c r="B483" s="1324"/>
      <c r="C483" s="1326"/>
      <c r="D483" s="1326"/>
      <c r="E483" s="1317"/>
      <c r="F483" s="1324"/>
      <c r="G483" s="1324"/>
      <c r="H483" s="1317"/>
      <c r="I483" s="1317"/>
      <c r="J483" s="1317"/>
      <c r="K483" s="1317"/>
      <c r="L483" s="2073"/>
      <c r="M483" s="1317"/>
      <c r="N483" s="1317"/>
      <c r="O483" s="1317"/>
      <c r="U483" s="1290"/>
      <c r="V483" s="1290"/>
      <c r="W483" s="1290"/>
      <c r="X483" s="1290"/>
      <c r="Y483" s="1290"/>
      <c r="Z483" s="1290"/>
    </row>
    <row r="484" spans="1:26" s="1318" customFormat="1" ht="16.5" customHeight="1">
      <c r="A484" s="1418"/>
      <c r="B484" s="1324"/>
      <c r="C484" s="1326"/>
      <c r="D484" s="1326"/>
      <c r="E484" s="1317"/>
      <c r="F484" s="1324"/>
      <c r="G484" s="1324"/>
      <c r="H484" s="1317"/>
      <c r="I484" s="1317"/>
      <c r="J484" s="1317"/>
      <c r="K484" s="1317"/>
      <c r="L484" s="2073"/>
      <c r="M484" s="1317"/>
      <c r="N484" s="1317"/>
      <c r="O484" s="1317"/>
      <c r="U484" s="1290"/>
      <c r="V484" s="1290"/>
      <c r="W484" s="1290"/>
      <c r="X484" s="1290"/>
      <c r="Y484" s="1290"/>
      <c r="Z484" s="1290"/>
    </row>
    <row r="485" spans="1:26" s="1318" customFormat="1" ht="16.5" customHeight="1">
      <c r="A485" s="1418"/>
      <c r="B485" s="1324"/>
      <c r="C485" s="1326"/>
      <c r="D485" s="1326"/>
      <c r="E485" s="1317"/>
      <c r="F485" s="1324"/>
      <c r="G485" s="1324"/>
      <c r="H485" s="1317"/>
      <c r="I485" s="1317"/>
      <c r="J485" s="1317"/>
      <c r="K485" s="1317"/>
      <c r="L485" s="2073"/>
      <c r="M485" s="1317"/>
      <c r="N485" s="1317"/>
      <c r="O485" s="1317"/>
      <c r="U485" s="1290"/>
      <c r="V485" s="1290"/>
      <c r="W485" s="1290"/>
      <c r="X485" s="1290"/>
      <c r="Y485" s="1290"/>
      <c r="Z485" s="1290"/>
    </row>
    <row r="486" spans="1:26" s="1318" customFormat="1" ht="16.5" customHeight="1">
      <c r="A486" s="1418"/>
      <c r="B486" s="1324"/>
      <c r="C486" s="1326"/>
      <c r="D486" s="1326"/>
      <c r="E486" s="1317"/>
      <c r="F486" s="1324"/>
      <c r="G486" s="1324"/>
      <c r="H486" s="1317"/>
      <c r="I486" s="1317"/>
      <c r="J486" s="1317"/>
      <c r="K486" s="1317"/>
      <c r="L486" s="2073"/>
      <c r="M486" s="1317"/>
      <c r="N486" s="1317"/>
      <c r="O486" s="1317"/>
      <c r="U486" s="1290"/>
      <c r="V486" s="1290"/>
      <c r="W486" s="1290"/>
      <c r="X486" s="1290"/>
      <c r="Y486" s="1290"/>
      <c r="Z486" s="1290"/>
    </row>
    <row r="487" spans="1:26" s="1318" customFormat="1" ht="16.5" customHeight="1">
      <c r="A487" s="1418"/>
      <c r="B487" s="1324"/>
      <c r="C487" s="1326"/>
      <c r="D487" s="1326"/>
      <c r="E487" s="1317"/>
      <c r="F487" s="1324"/>
      <c r="G487" s="1324"/>
      <c r="H487" s="1317"/>
      <c r="I487" s="1317"/>
      <c r="J487" s="1317"/>
      <c r="K487" s="1317"/>
      <c r="L487" s="2073"/>
      <c r="M487" s="1317"/>
      <c r="N487" s="1317"/>
      <c r="O487" s="1317"/>
      <c r="U487" s="1290"/>
      <c r="V487" s="1290"/>
      <c r="W487" s="1290"/>
      <c r="X487" s="1290"/>
      <c r="Y487" s="1290"/>
      <c r="Z487" s="1290"/>
    </row>
    <row r="488" spans="1:26" s="1318" customFormat="1" ht="16.5" customHeight="1">
      <c r="A488" s="1418"/>
      <c r="B488" s="1324"/>
      <c r="C488" s="1326"/>
      <c r="D488" s="1326"/>
      <c r="E488" s="1317"/>
      <c r="F488" s="1324"/>
      <c r="G488" s="1324"/>
      <c r="H488" s="1317"/>
      <c r="I488" s="1317"/>
      <c r="J488" s="1317"/>
      <c r="K488" s="1317"/>
      <c r="L488" s="2073"/>
      <c r="M488" s="1317"/>
      <c r="N488" s="1317"/>
      <c r="O488" s="1317"/>
      <c r="U488" s="1290"/>
      <c r="V488" s="1290"/>
      <c r="W488" s="1290"/>
      <c r="X488" s="1290"/>
      <c r="Y488" s="1290"/>
      <c r="Z488" s="1290"/>
    </row>
    <row r="489" spans="1:26" s="1318" customFormat="1" ht="16.5" customHeight="1">
      <c r="A489" s="1418"/>
      <c r="B489" s="1324"/>
      <c r="C489" s="1326"/>
      <c r="D489" s="1326"/>
      <c r="E489" s="1317"/>
      <c r="F489" s="1324"/>
      <c r="G489" s="1324"/>
      <c r="H489" s="1317"/>
      <c r="I489" s="1317"/>
      <c r="J489" s="1317"/>
      <c r="K489" s="1317"/>
      <c r="L489" s="2073"/>
      <c r="M489" s="1317"/>
      <c r="N489" s="1317"/>
      <c r="O489" s="1317"/>
      <c r="U489" s="1290"/>
      <c r="V489" s="1290"/>
      <c r="W489" s="1290"/>
      <c r="X489" s="1290"/>
      <c r="Y489" s="1290"/>
      <c r="Z489" s="1290"/>
    </row>
    <row r="490" spans="1:26" s="1318" customFormat="1" ht="16.5" customHeight="1">
      <c r="A490" s="1418"/>
      <c r="B490" s="1324"/>
      <c r="C490" s="1326"/>
      <c r="D490" s="1326"/>
      <c r="E490" s="1317"/>
      <c r="F490" s="1324"/>
      <c r="G490" s="1324"/>
      <c r="H490" s="1317"/>
      <c r="I490" s="1317"/>
      <c r="J490" s="1317"/>
      <c r="K490" s="1317"/>
      <c r="L490" s="2073"/>
      <c r="M490" s="1317"/>
      <c r="N490" s="1317"/>
      <c r="O490" s="1317"/>
      <c r="U490" s="1290"/>
      <c r="V490" s="1290"/>
      <c r="W490" s="1290"/>
      <c r="X490" s="1290"/>
      <c r="Y490" s="1290"/>
      <c r="Z490" s="1290"/>
    </row>
    <row r="491" spans="1:26" s="1318" customFormat="1" ht="16.5" customHeight="1">
      <c r="A491" s="1418"/>
      <c r="B491" s="1324"/>
      <c r="C491" s="1326"/>
      <c r="D491" s="1326"/>
      <c r="E491" s="1317"/>
      <c r="F491" s="1324"/>
      <c r="G491" s="1324"/>
      <c r="H491" s="1317"/>
      <c r="I491" s="1317"/>
      <c r="J491" s="1317"/>
      <c r="K491" s="1317"/>
      <c r="L491" s="2073"/>
      <c r="M491" s="1317"/>
      <c r="N491" s="1317"/>
      <c r="O491" s="1317"/>
      <c r="U491" s="1290"/>
      <c r="V491" s="1290"/>
      <c r="W491" s="1290"/>
      <c r="X491" s="1290"/>
      <c r="Y491" s="1290"/>
      <c r="Z491" s="1290"/>
    </row>
    <row r="492" spans="1:26" s="1318" customFormat="1" ht="16.5" customHeight="1">
      <c r="A492" s="1418"/>
      <c r="B492" s="1324"/>
      <c r="C492" s="1326"/>
      <c r="D492" s="1326"/>
      <c r="E492" s="1317"/>
      <c r="F492" s="1324"/>
      <c r="G492" s="1324"/>
      <c r="H492" s="1317"/>
      <c r="I492" s="1317"/>
      <c r="J492" s="1317"/>
      <c r="K492" s="1317"/>
      <c r="L492" s="2073"/>
      <c r="M492" s="1317"/>
      <c r="N492" s="1317"/>
      <c r="O492" s="1317"/>
      <c r="U492" s="1290"/>
      <c r="V492" s="1290"/>
      <c r="W492" s="1290"/>
      <c r="X492" s="1290"/>
      <c r="Y492" s="1290"/>
      <c r="Z492" s="1290"/>
    </row>
    <row r="493" spans="1:26" s="1318" customFormat="1" ht="16.5" customHeight="1">
      <c r="A493" s="1418"/>
      <c r="B493" s="1324"/>
      <c r="C493" s="1326"/>
      <c r="D493" s="1326"/>
      <c r="E493" s="1317"/>
      <c r="F493" s="1324"/>
      <c r="G493" s="1324"/>
      <c r="H493" s="1317"/>
      <c r="I493" s="1317"/>
      <c r="J493" s="1317"/>
      <c r="K493" s="1317"/>
      <c r="L493" s="2073"/>
      <c r="M493" s="1317"/>
      <c r="N493" s="1317"/>
      <c r="O493" s="1317"/>
      <c r="U493" s="1290"/>
      <c r="V493" s="1290"/>
      <c r="W493" s="1290"/>
      <c r="X493" s="1290"/>
      <c r="Y493" s="1290"/>
      <c r="Z493" s="1290"/>
    </row>
    <row r="494" spans="1:26" s="1318" customFormat="1" ht="63.75" customHeight="1">
      <c r="A494" s="1418"/>
      <c r="B494" s="1324"/>
      <c r="C494" s="1326"/>
      <c r="D494" s="1326"/>
      <c r="E494" s="1317"/>
      <c r="F494" s="1324"/>
      <c r="G494" s="1324"/>
      <c r="H494" s="1317"/>
      <c r="I494" s="1317"/>
      <c r="J494" s="1317"/>
      <c r="K494" s="1317"/>
      <c r="L494" s="2073"/>
      <c r="M494" s="1317"/>
      <c r="N494" s="1317"/>
      <c r="O494" s="1317"/>
      <c r="U494" s="1290"/>
      <c r="V494" s="1290"/>
      <c r="W494" s="1290"/>
      <c r="X494" s="1290"/>
      <c r="Y494" s="1290"/>
      <c r="Z494" s="1290"/>
    </row>
    <row r="495" spans="1:26" s="1318" customFormat="1" ht="16.5" customHeight="1">
      <c r="A495" s="1418"/>
      <c r="B495" s="1324"/>
      <c r="C495" s="1326"/>
      <c r="D495" s="1326"/>
      <c r="E495" s="1317"/>
      <c r="F495" s="1324"/>
      <c r="G495" s="1324"/>
      <c r="H495" s="1317"/>
      <c r="I495" s="1317"/>
      <c r="J495" s="1317"/>
      <c r="K495" s="1317"/>
      <c r="L495" s="2073"/>
      <c r="M495" s="1317"/>
      <c r="N495" s="1317"/>
      <c r="O495" s="1317"/>
      <c r="U495" s="1290"/>
      <c r="V495" s="1290"/>
      <c r="W495" s="1290"/>
      <c r="X495" s="1290"/>
      <c r="Y495" s="1290"/>
      <c r="Z495" s="1290"/>
    </row>
    <row r="496" spans="1:26" s="1318" customFormat="1" ht="16.5" customHeight="1">
      <c r="A496" s="1418"/>
      <c r="B496" s="1324"/>
      <c r="C496" s="1326"/>
      <c r="D496" s="1326"/>
      <c r="E496" s="1317"/>
      <c r="F496" s="1324"/>
      <c r="G496" s="1324"/>
      <c r="H496" s="1317"/>
      <c r="I496" s="1317"/>
      <c r="J496" s="1317"/>
      <c r="K496" s="1317"/>
      <c r="L496" s="2073"/>
      <c r="M496" s="1317"/>
      <c r="N496" s="1317"/>
      <c r="O496" s="1317"/>
      <c r="U496" s="1290"/>
      <c r="V496" s="1290"/>
      <c r="W496" s="1290"/>
      <c r="X496" s="1290"/>
      <c r="Y496" s="1290"/>
      <c r="Z496" s="1290"/>
    </row>
    <row r="497" spans="1:26" s="1318" customFormat="1" ht="16.5" customHeight="1">
      <c r="A497" s="1418"/>
      <c r="B497" s="1324"/>
      <c r="C497" s="1326"/>
      <c r="D497" s="1326"/>
      <c r="E497" s="1317"/>
      <c r="F497" s="1324"/>
      <c r="G497" s="1324"/>
      <c r="H497" s="1317"/>
      <c r="I497" s="1317"/>
      <c r="J497" s="1317"/>
      <c r="K497" s="1317"/>
      <c r="L497" s="2073"/>
      <c r="M497" s="1317"/>
      <c r="N497" s="1317"/>
      <c r="O497" s="1317"/>
      <c r="U497" s="1290"/>
      <c r="V497" s="1290"/>
      <c r="W497" s="1290"/>
      <c r="X497" s="1290"/>
      <c r="Y497" s="1290"/>
      <c r="Z497" s="1290"/>
    </row>
    <row r="498" spans="1:26" s="1318" customFormat="1" ht="54.75" customHeight="1">
      <c r="A498" s="1418"/>
      <c r="B498" s="1324"/>
      <c r="C498" s="1326"/>
      <c r="D498" s="1326"/>
      <c r="E498" s="1317"/>
      <c r="F498" s="1324"/>
      <c r="G498" s="1324"/>
      <c r="H498" s="1317"/>
      <c r="I498" s="1317"/>
      <c r="J498" s="1317"/>
      <c r="K498" s="1317"/>
      <c r="L498" s="2073"/>
      <c r="M498" s="1317"/>
      <c r="N498" s="1317"/>
      <c r="O498" s="1317"/>
      <c r="U498" s="1290"/>
      <c r="V498" s="1290"/>
      <c r="W498" s="1290"/>
      <c r="X498" s="1290"/>
      <c r="Y498" s="1290"/>
      <c r="Z498" s="1290"/>
    </row>
    <row r="499" spans="1:26" s="1318" customFormat="1" ht="16.5" customHeight="1">
      <c r="A499" s="1418"/>
      <c r="B499" s="1324"/>
      <c r="C499" s="1326"/>
      <c r="D499" s="1326"/>
      <c r="E499" s="1317"/>
      <c r="F499" s="1324"/>
      <c r="G499" s="1324"/>
      <c r="H499" s="1317"/>
      <c r="I499" s="1317"/>
      <c r="J499" s="1317"/>
      <c r="K499" s="1317"/>
      <c r="L499" s="2073"/>
      <c r="M499" s="1317"/>
      <c r="N499" s="1317"/>
      <c r="O499" s="1317"/>
      <c r="U499" s="1290"/>
      <c r="V499" s="1290"/>
      <c r="W499" s="1290"/>
      <c r="X499" s="1290"/>
      <c r="Y499" s="1290"/>
      <c r="Z499" s="1290"/>
    </row>
    <row r="500" spans="1:26" s="1318" customFormat="1" ht="16.5" customHeight="1">
      <c r="A500" s="1418"/>
      <c r="B500" s="1324"/>
      <c r="C500" s="1326"/>
      <c r="D500" s="1326"/>
      <c r="E500" s="1317"/>
      <c r="F500" s="1324"/>
      <c r="G500" s="1324"/>
      <c r="H500" s="1317"/>
      <c r="I500" s="1317"/>
      <c r="J500" s="1317"/>
      <c r="K500" s="1317"/>
      <c r="L500" s="2073"/>
      <c r="M500" s="1317"/>
      <c r="N500" s="1317"/>
      <c r="O500" s="1317"/>
      <c r="U500" s="1290"/>
      <c r="V500" s="1290"/>
      <c r="W500" s="1290"/>
      <c r="X500" s="1290"/>
      <c r="Y500" s="1290"/>
      <c r="Z500" s="1290"/>
    </row>
    <row r="501" spans="1:26" s="1318" customFormat="1" ht="16.5" customHeight="1">
      <c r="A501" s="1418"/>
      <c r="B501" s="1324"/>
      <c r="C501" s="1326"/>
      <c r="D501" s="1326"/>
      <c r="E501" s="1317"/>
      <c r="F501" s="1324"/>
      <c r="G501" s="1324"/>
      <c r="H501" s="1317"/>
      <c r="I501" s="1317"/>
      <c r="J501" s="1317"/>
      <c r="K501" s="1317"/>
      <c r="L501" s="2073"/>
      <c r="M501" s="1317"/>
      <c r="N501" s="1317"/>
      <c r="O501" s="1317"/>
      <c r="U501" s="1290"/>
      <c r="V501" s="1290"/>
      <c r="W501" s="1290"/>
      <c r="X501" s="1290"/>
      <c r="Y501" s="1290"/>
      <c r="Z501" s="1290"/>
    </row>
    <row r="502" spans="1:26" s="1318" customFormat="1" ht="16.5" customHeight="1">
      <c r="A502" s="1418"/>
      <c r="B502" s="1324"/>
      <c r="C502" s="1326"/>
      <c r="D502" s="1326"/>
      <c r="E502" s="1317"/>
      <c r="F502" s="1324"/>
      <c r="G502" s="1324"/>
      <c r="H502" s="1317"/>
      <c r="I502" s="1317"/>
      <c r="J502" s="1317"/>
      <c r="K502" s="1317"/>
      <c r="L502" s="2073"/>
      <c r="M502" s="1317"/>
      <c r="N502" s="1317"/>
      <c r="O502" s="1317"/>
      <c r="U502" s="1290"/>
      <c r="V502" s="1290"/>
      <c r="W502" s="1290"/>
      <c r="X502" s="1290"/>
      <c r="Y502" s="1290"/>
      <c r="Z502" s="1290"/>
    </row>
    <row r="503" spans="1:26" s="1318" customFormat="1" ht="16.5" customHeight="1">
      <c r="A503" s="1418"/>
      <c r="B503" s="1324"/>
      <c r="C503" s="1326"/>
      <c r="D503" s="1326"/>
      <c r="E503" s="1317"/>
      <c r="F503" s="1324"/>
      <c r="G503" s="1324"/>
      <c r="H503" s="1317"/>
      <c r="I503" s="1317"/>
      <c r="J503" s="1317"/>
      <c r="K503" s="1317"/>
      <c r="L503" s="2073"/>
      <c r="M503" s="1317"/>
      <c r="N503" s="1317"/>
      <c r="O503" s="1317"/>
      <c r="U503" s="1290"/>
      <c r="V503" s="1290"/>
      <c r="W503" s="1290"/>
      <c r="X503" s="1290"/>
      <c r="Y503" s="1290"/>
      <c r="Z503" s="1290"/>
    </row>
    <row r="504" spans="1:26" s="1318" customFormat="1" ht="16.5" customHeight="1">
      <c r="A504" s="1418"/>
      <c r="B504" s="1324"/>
      <c r="C504" s="1326"/>
      <c r="D504" s="1326"/>
      <c r="E504" s="1317"/>
      <c r="F504" s="1324"/>
      <c r="G504" s="1324"/>
      <c r="H504" s="1317"/>
      <c r="I504" s="1317"/>
      <c r="J504" s="1317"/>
      <c r="K504" s="1317"/>
      <c r="L504" s="2073"/>
      <c r="M504" s="1317"/>
      <c r="N504" s="1317"/>
      <c r="O504" s="1317"/>
      <c r="U504" s="1290"/>
      <c r="V504" s="1290"/>
      <c r="W504" s="1290"/>
      <c r="X504" s="1290"/>
      <c r="Y504" s="1290"/>
      <c r="Z504" s="1290"/>
    </row>
    <row r="505" spans="1:26" s="1318" customFormat="1" ht="16.5" customHeight="1">
      <c r="A505" s="1418"/>
      <c r="B505" s="1324"/>
      <c r="C505" s="1326"/>
      <c r="D505" s="1326"/>
      <c r="E505" s="1317"/>
      <c r="F505" s="1324"/>
      <c r="G505" s="1324"/>
      <c r="H505" s="1317"/>
      <c r="I505" s="1317"/>
      <c r="J505" s="1317"/>
      <c r="K505" s="1317"/>
      <c r="L505" s="2073"/>
      <c r="M505" s="1317"/>
      <c r="N505" s="1317"/>
      <c r="O505" s="1317"/>
      <c r="U505" s="1290"/>
      <c r="V505" s="1290"/>
      <c r="W505" s="1290"/>
      <c r="X505" s="1290"/>
      <c r="Y505" s="1290"/>
      <c r="Z505" s="1290"/>
    </row>
    <row r="506" spans="1:26" s="1318" customFormat="1" ht="16.5" customHeight="1">
      <c r="A506" s="1418"/>
      <c r="B506" s="1324"/>
      <c r="C506" s="1326"/>
      <c r="D506" s="1326"/>
      <c r="E506" s="1317"/>
      <c r="F506" s="1324"/>
      <c r="G506" s="1324"/>
      <c r="H506" s="1317"/>
      <c r="I506" s="1317"/>
      <c r="J506" s="1317"/>
      <c r="K506" s="1317"/>
      <c r="L506" s="2073"/>
      <c r="M506" s="1317"/>
      <c r="N506" s="1317"/>
      <c r="O506" s="1317"/>
      <c r="U506" s="1290"/>
      <c r="V506" s="1290"/>
      <c r="W506" s="1290"/>
      <c r="X506" s="1290"/>
      <c r="Y506" s="1290"/>
      <c r="Z506" s="1290"/>
    </row>
    <row r="507" spans="1:26" s="1318" customFormat="1" ht="16.5" customHeight="1">
      <c r="A507" s="1418"/>
      <c r="B507" s="1324"/>
      <c r="C507" s="1326"/>
      <c r="D507" s="1326"/>
      <c r="E507" s="1317"/>
      <c r="F507" s="1324"/>
      <c r="G507" s="1324"/>
      <c r="H507" s="1317"/>
      <c r="I507" s="1317"/>
      <c r="J507" s="1317"/>
      <c r="K507" s="1317"/>
      <c r="L507" s="2073"/>
      <c r="M507" s="1317"/>
      <c r="N507" s="1317"/>
      <c r="O507" s="1317"/>
      <c r="U507" s="1290"/>
      <c r="V507" s="1290"/>
      <c r="W507" s="1290"/>
      <c r="X507" s="1290"/>
      <c r="Y507" s="1290"/>
      <c r="Z507" s="1290"/>
    </row>
    <row r="508" spans="1:26" s="1318" customFormat="1" ht="16.5" customHeight="1">
      <c r="A508" s="1418"/>
      <c r="B508" s="1324"/>
      <c r="C508" s="1326"/>
      <c r="D508" s="1326"/>
      <c r="E508" s="1317"/>
      <c r="F508" s="1324"/>
      <c r="G508" s="1324"/>
      <c r="H508" s="1317"/>
      <c r="I508" s="1317"/>
      <c r="J508" s="1317"/>
      <c r="K508" s="1317"/>
      <c r="L508" s="2073"/>
      <c r="M508" s="1317"/>
      <c r="N508" s="1317"/>
      <c r="O508" s="1317"/>
      <c r="U508" s="1290"/>
      <c r="V508" s="1290"/>
      <c r="W508" s="1290"/>
      <c r="X508" s="1290"/>
      <c r="Y508" s="1290"/>
      <c r="Z508" s="1290"/>
    </row>
    <row r="509" spans="1:26" s="1318" customFormat="1" ht="16.5" customHeight="1">
      <c r="A509" s="1418"/>
      <c r="B509" s="1324"/>
      <c r="C509" s="1326"/>
      <c r="D509" s="1326"/>
      <c r="E509" s="1317"/>
      <c r="F509" s="1324"/>
      <c r="G509" s="1324"/>
      <c r="H509" s="1317"/>
      <c r="I509" s="1317"/>
      <c r="J509" s="1317"/>
      <c r="K509" s="1317"/>
      <c r="L509" s="2073"/>
      <c r="M509" s="1317"/>
      <c r="N509" s="1317"/>
      <c r="O509" s="1317"/>
      <c r="U509" s="1290"/>
      <c r="V509" s="1290"/>
      <c r="W509" s="1290"/>
      <c r="X509" s="1290"/>
      <c r="Y509" s="1290"/>
      <c r="Z509" s="1290"/>
    </row>
    <row r="510" spans="1:26" s="1318" customFormat="1" ht="16.5" customHeight="1">
      <c r="A510" s="1418"/>
      <c r="B510" s="1324"/>
      <c r="C510" s="1326"/>
      <c r="D510" s="1326"/>
      <c r="E510" s="1317"/>
      <c r="F510" s="1324"/>
      <c r="G510" s="1324"/>
      <c r="H510" s="1317"/>
      <c r="I510" s="1317"/>
      <c r="J510" s="1317"/>
      <c r="K510" s="1317"/>
      <c r="L510" s="2073"/>
      <c r="M510" s="1317"/>
      <c r="N510" s="1317"/>
      <c r="O510" s="1317"/>
      <c r="U510" s="1290"/>
      <c r="V510" s="1290"/>
      <c r="W510" s="1290"/>
      <c r="X510" s="1290"/>
      <c r="Y510" s="1290"/>
      <c r="Z510" s="1290"/>
    </row>
    <row r="511" spans="1:26" s="1318" customFormat="1" ht="16.5" customHeight="1">
      <c r="A511" s="1418"/>
      <c r="B511" s="1324"/>
      <c r="C511" s="1326"/>
      <c r="D511" s="1326"/>
      <c r="E511" s="1317"/>
      <c r="F511" s="1324"/>
      <c r="G511" s="1324"/>
      <c r="H511" s="1317"/>
      <c r="I511" s="1317"/>
      <c r="J511" s="1317"/>
      <c r="K511" s="1317"/>
      <c r="L511" s="2073"/>
      <c r="M511" s="1317"/>
      <c r="N511" s="1317"/>
      <c r="O511" s="1317"/>
      <c r="U511" s="1290"/>
      <c r="V511" s="1290"/>
      <c r="W511" s="1290"/>
      <c r="X511" s="1290"/>
      <c r="Y511" s="1290"/>
      <c r="Z511" s="1290"/>
    </row>
    <row r="512" spans="1:26" s="1318" customFormat="1" ht="16.5" customHeight="1">
      <c r="A512" s="1418"/>
      <c r="B512" s="1324"/>
      <c r="C512" s="1326"/>
      <c r="D512" s="1326"/>
      <c r="E512" s="1317"/>
      <c r="F512" s="1324"/>
      <c r="G512" s="1324"/>
      <c r="H512" s="1317"/>
      <c r="I512" s="1317"/>
      <c r="J512" s="1317"/>
      <c r="K512" s="1317"/>
      <c r="L512" s="2073"/>
      <c r="M512" s="1317"/>
      <c r="N512" s="1317"/>
      <c r="O512" s="1317"/>
      <c r="U512" s="1290"/>
      <c r="V512" s="1290"/>
      <c r="W512" s="1290"/>
      <c r="X512" s="1290"/>
      <c r="Y512" s="1290"/>
      <c r="Z512" s="1290"/>
    </row>
    <row r="513" spans="1:26" s="1318" customFormat="1" ht="16.5" customHeight="1">
      <c r="A513" s="1418"/>
      <c r="B513" s="1324"/>
      <c r="C513" s="1326"/>
      <c r="D513" s="1326"/>
      <c r="E513" s="1317"/>
      <c r="F513" s="1324"/>
      <c r="G513" s="1324"/>
      <c r="H513" s="1317"/>
      <c r="I513" s="1317"/>
      <c r="J513" s="1317"/>
      <c r="K513" s="1317"/>
      <c r="L513" s="2073"/>
      <c r="M513" s="1317"/>
      <c r="N513" s="1317"/>
      <c r="O513" s="1317"/>
      <c r="U513" s="1290"/>
      <c r="V513" s="1290"/>
      <c r="W513" s="1290"/>
      <c r="X513" s="1290"/>
      <c r="Y513" s="1290"/>
      <c r="Z513" s="1290"/>
    </row>
    <row r="514" spans="1:26" s="1318" customFormat="1" ht="54.75" customHeight="1">
      <c r="A514" s="1418"/>
      <c r="B514" s="1324"/>
      <c r="C514" s="1326"/>
      <c r="D514" s="1326"/>
      <c r="E514" s="1317"/>
      <c r="F514" s="1324"/>
      <c r="G514" s="1324"/>
      <c r="H514" s="1317"/>
      <c r="I514" s="1317"/>
      <c r="J514" s="1317"/>
      <c r="K514" s="1317"/>
      <c r="L514" s="2073"/>
      <c r="M514" s="1317"/>
      <c r="N514" s="1317"/>
      <c r="O514" s="1317"/>
      <c r="U514" s="1290"/>
      <c r="V514" s="1290"/>
      <c r="W514" s="1290"/>
      <c r="X514" s="1290"/>
      <c r="Y514" s="1290"/>
      <c r="Z514" s="1290"/>
    </row>
    <row r="515" spans="1:26" s="1318" customFormat="1" ht="16.5" customHeight="1">
      <c r="A515" s="1418"/>
      <c r="B515" s="1324"/>
      <c r="C515" s="1326"/>
      <c r="D515" s="1326"/>
      <c r="E515" s="1317"/>
      <c r="F515" s="1324"/>
      <c r="G515" s="1324"/>
      <c r="H515" s="1317"/>
      <c r="I515" s="1317"/>
      <c r="J515" s="1317"/>
      <c r="K515" s="1317"/>
      <c r="L515" s="2073"/>
      <c r="M515" s="1317"/>
      <c r="N515" s="1317"/>
      <c r="O515" s="1317"/>
      <c r="U515" s="1290"/>
      <c r="V515" s="1290"/>
      <c r="W515" s="1290"/>
      <c r="X515" s="1290"/>
      <c r="Y515" s="1290"/>
      <c r="Z515" s="1290"/>
    </row>
    <row r="516" spans="1:26" s="1318" customFormat="1" ht="16.5" customHeight="1">
      <c r="A516" s="1418"/>
      <c r="B516" s="1324"/>
      <c r="C516" s="1326"/>
      <c r="D516" s="1326"/>
      <c r="E516" s="1317"/>
      <c r="F516" s="1324"/>
      <c r="G516" s="1324"/>
      <c r="H516" s="1317"/>
      <c r="I516" s="1317"/>
      <c r="J516" s="1317"/>
      <c r="K516" s="1317"/>
      <c r="L516" s="2073"/>
      <c r="M516" s="1317"/>
      <c r="N516" s="1317"/>
      <c r="O516" s="1317"/>
      <c r="U516" s="1290"/>
      <c r="V516" s="1290"/>
      <c r="W516" s="1290"/>
      <c r="X516" s="1290"/>
      <c r="Y516" s="1290"/>
      <c r="Z516" s="1290"/>
    </row>
    <row r="517" spans="1:26" s="1318" customFormat="1" ht="16.5" customHeight="1">
      <c r="A517" s="1418"/>
      <c r="B517" s="1324"/>
      <c r="C517" s="1326"/>
      <c r="D517" s="1326"/>
      <c r="E517" s="1317"/>
      <c r="F517" s="1324"/>
      <c r="G517" s="1324"/>
      <c r="H517" s="1317"/>
      <c r="I517" s="1317"/>
      <c r="J517" s="1317"/>
      <c r="K517" s="1317"/>
      <c r="L517" s="2073"/>
      <c r="M517" s="1317"/>
      <c r="N517" s="1317"/>
      <c r="O517" s="1317"/>
      <c r="U517" s="1290"/>
      <c r="V517" s="1290"/>
      <c r="W517" s="1290"/>
      <c r="X517" s="1290"/>
      <c r="Y517" s="1290"/>
      <c r="Z517" s="1290"/>
    </row>
    <row r="518" spans="1:26" s="1318" customFormat="1" ht="36.75" customHeight="1">
      <c r="A518" s="1418"/>
      <c r="B518" s="1324"/>
      <c r="C518" s="1326"/>
      <c r="D518" s="1326"/>
      <c r="E518" s="1317"/>
      <c r="F518" s="1324"/>
      <c r="G518" s="1324"/>
      <c r="H518" s="1317"/>
      <c r="I518" s="1317"/>
      <c r="J518" s="1317"/>
      <c r="K518" s="1317"/>
      <c r="L518" s="2073"/>
      <c r="M518" s="1317"/>
      <c r="N518" s="1317"/>
      <c r="O518" s="1317"/>
      <c r="U518" s="1290"/>
      <c r="V518" s="1290"/>
      <c r="W518" s="1290"/>
      <c r="X518" s="1290"/>
      <c r="Y518" s="1290"/>
      <c r="Z518" s="1290"/>
    </row>
    <row r="519" spans="1:26" s="1318" customFormat="1" ht="16.5" customHeight="1">
      <c r="A519" s="1418"/>
      <c r="B519" s="1324"/>
      <c r="C519" s="1326"/>
      <c r="D519" s="1326"/>
      <c r="E519" s="1317"/>
      <c r="F519" s="1324"/>
      <c r="G519" s="1324"/>
      <c r="H519" s="1317"/>
      <c r="I519" s="1317"/>
      <c r="J519" s="1317"/>
      <c r="K519" s="1317"/>
      <c r="L519" s="2073"/>
      <c r="M519" s="1317"/>
      <c r="N519" s="1317"/>
      <c r="O519" s="1317"/>
      <c r="U519" s="1290"/>
      <c r="V519" s="1290"/>
      <c r="W519" s="1290"/>
      <c r="X519" s="1290"/>
      <c r="Y519" s="1290"/>
      <c r="Z519" s="1290"/>
    </row>
    <row r="520" spans="1:26" s="1318" customFormat="1" ht="16.5" customHeight="1">
      <c r="A520" s="1418"/>
      <c r="B520" s="1324"/>
      <c r="C520" s="1326"/>
      <c r="D520" s="1326"/>
      <c r="E520" s="1317"/>
      <c r="F520" s="1324"/>
      <c r="G520" s="1324"/>
      <c r="H520" s="1317"/>
      <c r="I520" s="1317"/>
      <c r="J520" s="1317"/>
      <c r="K520" s="1317"/>
      <c r="L520" s="2073"/>
      <c r="M520" s="1317"/>
      <c r="N520" s="1317"/>
      <c r="O520" s="1317"/>
      <c r="U520" s="1290"/>
      <c r="V520" s="1290"/>
      <c r="W520" s="1290"/>
      <c r="X520" s="1290"/>
      <c r="Y520" s="1290"/>
      <c r="Z520" s="1290"/>
    </row>
    <row r="521" spans="1:26" s="1318" customFormat="1" ht="16.5" customHeight="1">
      <c r="A521" s="1418"/>
      <c r="B521" s="1324"/>
      <c r="C521" s="1326"/>
      <c r="D521" s="1326"/>
      <c r="E521" s="1317"/>
      <c r="F521" s="1324"/>
      <c r="G521" s="1324"/>
      <c r="H521" s="1317"/>
      <c r="I521" s="1317"/>
      <c r="J521" s="1317"/>
      <c r="K521" s="1317"/>
      <c r="L521" s="2073"/>
      <c r="M521" s="1317"/>
      <c r="N521" s="1317"/>
      <c r="O521" s="1317"/>
      <c r="U521" s="1290"/>
      <c r="V521" s="1290"/>
      <c r="W521" s="1290"/>
      <c r="X521" s="1290"/>
      <c r="Y521" s="1290"/>
      <c r="Z521" s="1290"/>
    </row>
    <row r="522" spans="1:26" s="1318" customFormat="1" ht="16.5" customHeight="1">
      <c r="A522" s="1418"/>
      <c r="B522" s="1324"/>
      <c r="C522" s="1326"/>
      <c r="D522" s="1326"/>
      <c r="E522" s="1317"/>
      <c r="F522" s="1324"/>
      <c r="G522" s="1324"/>
      <c r="H522" s="1317"/>
      <c r="I522" s="1317"/>
      <c r="J522" s="1317"/>
      <c r="K522" s="1317"/>
      <c r="L522" s="2073"/>
      <c r="M522" s="1317"/>
      <c r="N522" s="1317"/>
      <c r="O522" s="1317"/>
      <c r="U522" s="1290"/>
      <c r="V522" s="1290"/>
      <c r="W522" s="1290"/>
      <c r="X522" s="1290"/>
      <c r="Y522" s="1290"/>
      <c r="Z522" s="1290"/>
    </row>
    <row r="523" spans="1:26" s="1318" customFormat="1" ht="16.5" customHeight="1">
      <c r="A523" s="1418"/>
      <c r="B523" s="1324"/>
      <c r="C523" s="1326"/>
      <c r="D523" s="1326"/>
      <c r="E523" s="1317"/>
      <c r="F523" s="1324"/>
      <c r="G523" s="1324"/>
      <c r="H523" s="1317"/>
      <c r="I523" s="1317"/>
      <c r="J523" s="1317"/>
      <c r="K523" s="1317"/>
      <c r="L523" s="2073"/>
      <c r="M523" s="1317"/>
      <c r="N523" s="1317"/>
      <c r="O523" s="1317"/>
      <c r="U523" s="1290"/>
      <c r="V523" s="1290"/>
      <c r="W523" s="1290"/>
      <c r="X523" s="1290"/>
      <c r="Y523" s="1290"/>
      <c r="Z523" s="1290"/>
    </row>
    <row r="524" spans="1:26" s="1318" customFormat="1" ht="16.5" customHeight="1">
      <c r="A524" s="1418"/>
      <c r="B524" s="1324"/>
      <c r="C524" s="1326"/>
      <c r="D524" s="1326"/>
      <c r="E524" s="1317"/>
      <c r="F524" s="1324"/>
      <c r="G524" s="1324"/>
      <c r="H524" s="1317"/>
      <c r="I524" s="1317"/>
      <c r="J524" s="1317"/>
      <c r="K524" s="1317"/>
      <c r="L524" s="2073"/>
      <c r="M524" s="1317"/>
      <c r="N524" s="1317"/>
      <c r="O524" s="1317"/>
      <c r="U524" s="1290"/>
      <c r="V524" s="1290"/>
      <c r="W524" s="1290"/>
      <c r="X524" s="1290"/>
      <c r="Y524" s="1290"/>
      <c r="Z524" s="1290"/>
    </row>
    <row r="525" spans="1:26" s="1318" customFormat="1" ht="16.5" customHeight="1">
      <c r="A525" s="1418"/>
      <c r="B525" s="1324"/>
      <c r="C525" s="1326"/>
      <c r="D525" s="1326"/>
      <c r="E525" s="1317"/>
      <c r="F525" s="1324"/>
      <c r="G525" s="1324"/>
      <c r="H525" s="1317"/>
      <c r="I525" s="1317"/>
      <c r="J525" s="1317"/>
      <c r="K525" s="1317"/>
      <c r="L525" s="2073"/>
      <c r="M525" s="1317"/>
      <c r="N525" s="1317"/>
      <c r="O525" s="1317"/>
      <c r="U525" s="1290"/>
      <c r="V525" s="1290"/>
      <c r="W525" s="1290"/>
      <c r="X525" s="1290"/>
      <c r="Y525" s="1290"/>
      <c r="Z525" s="1290"/>
    </row>
    <row r="526" spans="1:26" s="1318" customFormat="1" ht="16.5" customHeight="1">
      <c r="A526" s="1418"/>
      <c r="B526" s="1324"/>
      <c r="C526" s="1326"/>
      <c r="D526" s="1326"/>
      <c r="E526" s="1317"/>
      <c r="F526" s="1324"/>
      <c r="G526" s="1324"/>
      <c r="H526" s="1317"/>
      <c r="I526" s="1317"/>
      <c r="J526" s="1317"/>
      <c r="K526" s="1317"/>
      <c r="L526" s="2073"/>
      <c r="M526" s="1317"/>
      <c r="N526" s="1317"/>
      <c r="O526" s="1317"/>
      <c r="U526" s="1290"/>
      <c r="V526" s="1290"/>
      <c r="W526" s="1290"/>
      <c r="X526" s="1290"/>
      <c r="Y526" s="1290"/>
      <c r="Z526" s="1290"/>
    </row>
    <row r="527" spans="1:26" s="1318" customFormat="1" ht="16.5" customHeight="1">
      <c r="A527" s="1418"/>
      <c r="B527" s="1324"/>
      <c r="C527" s="1326"/>
      <c r="D527" s="1326"/>
      <c r="E527" s="1317"/>
      <c r="F527" s="1324"/>
      <c r="G527" s="1324"/>
      <c r="H527" s="1317"/>
      <c r="I527" s="1317"/>
      <c r="J527" s="1317"/>
      <c r="K527" s="1317"/>
      <c r="L527" s="2073"/>
      <c r="M527" s="1317"/>
      <c r="N527" s="1317"/>
      <c r="O527" s="1317"/>
      <c r="U527" s="1290"/>
      <c r="V527" s="1290"/>
      <c r="W527" s="1290"/>
      <c r="X527" s="1290"/>
      <c r="Y527" s="1290"/>
      <c r="Z527" s="1290"/>
    </row>
    <row r="528" spans="1:26" s="1318" customFormat="1" ht="15.75" customHeight="1">
      <c r="A528" s="1418"/>
      <c r="B528" s="1324"/>
      <c r="C528" s="1326"/>
      <c r="D528" s="1326"/>
      <c r="E528" s="1317"/>
      <c r="F528" s="1324"/>
      <c r="G528" s="1324"/>
      <c r="H528" s="1317"/>
      <c r="I528" s="1317"/>
      <c r="J528" s="1317"/>
      <c r="K528" s="1317"/>
      <c r="L528" s="2073"/>
      <c r="M528" s="1317"/>
      <c r="N528" s="1317"/>
      <c r="O528" s="1317"/>
      <c r="U528" s="1290"/>
      <c r="V528" s="1290"/>
      <c r="W528" s="1290"/>
      <c r="X528" s="1290"/>
      <c r="Y528" s="1290"/>
      <c r="Z528" s="1290"/>
    </row>
    <row r="529" spans="1:26" s="1318" customFormat="1" ht="12" customHeight="1">
      <c r="A529" s="1418"/>
      <c r="B529" s="1324"/>
      <c r="C529" s="1326"/>
      <c r="D529" s="1326"/>
      <c r="E529" s="1317"/>
      <c r="F529" s="1324"/>
      <c r="G529" s="1324"/>
      <c r="H529" s="1317"/>
      <c r="I529" s="1317"/>
      <c r="J529" s="1317"/>
      <c r="K529" s="1317"/>
      <c r="L529" s="2073"/>
      <c r="M529" s="1317"/>
      <c r="N529" s="1317"/>
      <c r="O529" s="1317"/>
      <c r="U529" s="1290"/>
      <c r="V529" s="1290"/>
      <c r="W529" s="1290"/>
      <c r="X529" s="1290"/>
      <c r="Y529" s="1290"/>
      <c r="Z529" s="1290"/>
    </row>
    <row r="530" spans="1:26" s="1318" customFormat="1">
      <c r="A530" s="1418"/>
      <c r="B530" s="1324"/>
      <c r="C530" s="1326"/>
      <c r="D530" s="1326"/>
      <c r="E530" s="1317"/>
      <c r="F530" s="1324"/>
      <c r="G530" s="1324"/>
      <c r="H530" s="1317"/>
      <c r="I530" s="1317"/>
      <c r="J530" s="1317"/>
      <c r="K530" s="1317"/>
      <c r="L530" s="2073"/>
      <c r="M530" s="1317"/>
      <c r="N530" s="1317"/>
      <c r="O530" s="1317"/>
      <c r="U530" s="1290"/>
      <c r="V530" s="1290"/>
      <c r="W530" s="1290"/>
      <c r="X530" s="1290"/>
      <c r="Y530" s="1290"/>
      <c r="Z530" s="1290"/>
    </row>
    <row r="531" spans="1:26" s="1318" customFormat="1" ht="52.5" customHeight="1">
      <c r="A531" s="1418"/>
      <c r="B531" s="1324"/>
      <c r="C531" s="1326"/>
      <c r="D531" s="1326"/>
      <c r="E531" s="1317"/>
      <c r="F531" s="1324"/>
      <c r="G531" s="1324"/>
      <c r="H531" s="1317"/>
      <c r="I531" s="1317"/>
      <c r="J531" s="1317"/>
      <c r="K531" s="1317"/>
      <c r="L531" s="2073"/>
      <c r="M531" s="1317"/>
      <c r="N531" s="1317"/>
      <c r="O531" s="1317"/>
      <c r="U531" s="1290"/>
      <c r="V531" s="1290"/>
      <c r="W531" s="1290"/>
      <c r="X531" s="1290"/>
      <c r="Y531" s="1290"/>
      <c r="Z531" s="1290"/>
    </row>
    <row r="532" spans="1:26" s="1318" customFormat="1" ht="15.75" customHeight="1">
      <c r="A532" s="1418"/>
      <c r="B532" s="1324"/>
      <c r="C532" s="1326"/>
      <c r="D532" s="1326"/>
      <c r="E532" s="1317"/>
      <c r="F532" s="1324"/>
      <c r="G532" s="1324"/>
      <c r="H532" s="1317"/>
      <c r="I532" s="1317"/>
      <c r="J532" s="1317"/>
      <c r="K532" s="1317"/>
      <c r="L532" s="2073"/>
      <c r="M532" s="1317"/>
      <c r="N532" s="1317"/>
      <c r="O532" s="1317"/>
      <c r="U532" s="1290"/>
      <c r="V532" s="1290"/>
      <c r="W532" s="1290"/>
      <c r="X532" s="1290"/>
      <c r="Y532" s="1290"/>
      <c r="Z532" s="1290"/>
    </row>
    <row r="533" spans="1:26" s="1318" customFormat="1" ht="15.75" customHeight="1">
      <c r="A533" s="1418"/>
      <c r="B533" s="1324"/>
      <c r="C533" s="1326"/>
      <c r="D533" s="1326"/>
      <c r="E533" s="1317"/>
      <c r="F533" s="1324"/>
      <c r="G533" s="1324"/>
      <c r="H533" s="1317"/>
      <c r="I533" s="1317"/>
      <c r="J533" s="1317"/>
      <c r="K533" s="1317"/>
      <c r="L533" s="2073"/>
      <c r="M533" s="1317"/>
      <c r="N533" s="1317"/>
      <c r="O533" s="1317"/>
      <c r="U533" s="1290"/>
      <c r="V533" s="1290"/>
      <c r="W533" s="1290"/>
      <c r="X533" s="1290"/>
      <c r="Y533" s="1290"/>
      <c r="Z533" s="1290"/>
    </row>
    <row r="534" spans="1:26" s="1318" customFormat="1" ht="15.75" customHeight="1">
      <c r="A534" s="1418"/>
      <c r="B534" s="1324"/>
      <c r="C534" s="1326"/>
      <c r="D534" s="1326"/>
      <c r="E534" s="1317"/>
      <c r="F534" s="1324"/>
      <c r="G534" s="1324"/>
      <c r="H534" s="1317"/>
      <c r="I534" s="1317"/>
      <c r="J534" s="1317"/>
      <c r="K534" s="1317"/>
      <c r="L534" s="2073"/>
      <c r="M534" s="1317"/>
      <c r="N534" s="1317"/>
      <c r="O534" s="1317"/>
      <c r="U534" s="1290"/>
      <c r="V534" s="1290"/>
      <c r="W534" s="1290"/>
      <c r="X534" s="1290"/>
      <c r="Y534" s="1290"/>
      <c r="Z534" s="1290"/>
    </row>
    <row r="535" spans="1:26" s="1318" customFormat="1" ht="15.75" customHeight="1">
      <c r="A535" s="1418"/>
      <c r="B535" s="1324"/>
      <c r="C535" s="1326"/>
      <c r="D535" s="1326"/>
      <c r="E535" s="1317"/>
      <c r="F535" s="1324"/>
      <c r="G535" s="1324"/>
      <c r="H535" s="1317"/>
      <c r="I535" s="1317"/>
      <c r="J535" s="1317"/>
      <c r="K535" s="1317"/>
      <c r="L535" s="2073"/>
      <c r="M535" s="1317"/>
      <c r="N535" s="1317"/>
      <c r="O535" s="1317"/>
      <c r="U535" s="1290"/>
      <c r="V535" s="1290"/>
      <c r="W535" s="1290"/>
      <c r="X535" s="1290"/>
      <c r="Y535" s="1290"/>
      <c r="Z535" s="1290"/>
    </row>
    <row r="536" spans="1:26" s="1318" customFormat="1" ht="15.75" customHeight="1">
      <c r="A536" s="1418"/>
      <c r="B536" s="1324"/>
      <c r="C536" s="1326"/>
      <c r="D536" s="1326"/>
      <c r="E536" s="1317"/>
      <c r="F536" s="1324"/>
      <c r="G536" s="1324"/>
      <c r="H536" s="1317"/>
      <c r="I536" s="1317"/>
      <c r="J536" s="1317"/>
      <c r="K536" s="1317"/>
      <c r="L536" s="2073"/>
      <c r="M536" s="1317"/>
      <c r="N536" s="1317"/>
      <c r="O536" s="1317"/>
      <c r="U536" s="1290"/>
      <c r="V536" s="1290"/>
      <c r="W536" s="1290"/>
      <c r="X536" s="1290"/>
      <c r="Y536" s="1290"/>
      <c r="Z536" s="1290"/>
    </row>
    <row r="537" spans="1:26" s="1318" customFormat="1" ht="15.75" customHeight="1">
      <c r="A537" s="1418"/>
      <c r="B537" s="1324"/>
      <c r="C537" s="1326"/>
      <c r="D537" s="1326"/>
      <c r="E537" s="1317"/>
      <c r="F537" s="1324"/>
      <c r="G537" s="1324"/>
      <c r="H537" s="1317"/>
      <c r="I537" s="1317"/>
      <c r="J537" s="1317"/>
      <c r="K537" s="1317"/>
      <c r="L537" s="2073"/>
      <c r="M537" s="1317"/>
      <c r="N537" s="1317"/>
      <c r="O537" s="1317"/>
      <c r="U537" s="1290"/>
      <c r="V537" s="1290"/>
      <c r="W537" s="1290"/>
      <c r="X537" s="1290"/>
      <c r="Y537" s="1290"/>
      <c r="Z537" s="1290"/>
    </row>
    <row r="538" spans="1:26" s="1318" customFormat="1" ht="15.75" customHeight="1">
      <c r="A538" s="1418"/>
      <c r="B538" s="1324"/>
      <c r="C538" s="1326"/>
      <c r="D538" s="1326"/>
      <c r="E538" s="1317"/>
      <c r="F538" s="1324"/>
      <c r="G538" s="1324"/>
      <c r="H538" s="1317"/>
      <c r="I538" s="1317"/>
      <c r="J538" s="1317"/>
      <c r="K538" s="1317"/>
      <c r="L538" s="2073"/>
      <c r="M538" s="1317"/>
      <c r="N538" s="1317"/>
      <c r="O538" s="1317"/>
      <c r="U538" s="1290"/>
      <c r="V538" s="1290"/>
      <c r="W538" s="1290"/>
      <c r="X538" s="1290"/>
      <c r="Y538" s="1290"/>
      <c r="Z538" s="1290"/>
    </row>
    <row r="539" spans="1:26" s="1318" customFormat="1" ht="15.75" customHeight="1">
      <c r="A539" s="1418"/>
      <c r="B539" s="1324"/>
      <c r="C539" s="1326"/>
      <c r="D539" s="1326"/>
      <c r="E539" s="1317"/>
      <c r="F539" s="1324"/>
      <c r="G539" s="1324"/>
      <c r="H539" s="1317"/>
      <c r="I539" s="1317"/>
      <c r="J539" s="1317"/>
      <c r="K539" s="1317"/>
      <c r="L539" s="2073"/>
      <c r="M539" s="1317"/>
      <c r="N539" s="1317"/>
      <c r="O539" s="1317"/>
      <c r="U539" s="1290"/>
      <c r="V539" s="1290"/>
      <c r="W539" s="1290"/>
      <c r="X539" s="1290"/>
      <c r="Y539" s="1290"/>
      <c r="Z539" s="1290"/>
    </row>
    <row r="540" spans="1:26" s="1318" customFormat="1" ht="15.75" customHeight="1">
      <c r="A540" s="1418"/>
      <c r="B540" s="1324"/>
      <c r="C540" s="1326"/>
      <c r="D540" s="1326"/>
      <c r="E540" s="1317"/>
      <c r="F540" s="1324"/>
      <c r="G540" s="1324"/>
      <c r="H540" s="1317"/>
      <c r="I540" s="1317"/>
      <c r="J540" s="1317"/>
      <c r="K540" s="1317"/>
      <c r="L540" s="2073"/>
      <c r="M540" s="1317"/>
      <c r="N540" s="1317"/>
      <c r="O540" s="1317"/>
      <c r="U540" s="1290"/>
      <c r="V540" s="1290"/>
      <c r="W540" s="1290"/>
      <c r="X540" s="1290"/>
      <c r="Y540" s="1290"/>
      <c r="Z540" s="1290"/>
    </row>
    <row r="541" spans="1:26" s="1318" customFormat="1" ht="72.75" customHeight="1">
      <c r="A541" s="1418"/>
      <c r="B541" s="1324"/>
      <c r="C541" s="1326"/>
      <c r="D541" s="1326"/>
      <c r="E541" s="1317"/>
      <c r="F541" s="1324"/>
      <c r="G541" s="1324"/>
      <c r="H541" s="1317"/>
      <c r="I541" s="1317"/>
      <c r="J541" s="1317"/>
      <c r="K541" s="1317"/>
      <c r="L541" s="2073"/>
      <c r="M541" s="1317"/>
      <c r="N541" s="1317"/>
      <c r="O541" s="1317"/>
      <c r="U541" s="1290"/>
      <c r="V541" s="1290"/>
      <c r="W541" s="1290"/>
      <c r="X541" s="1290"/>
      <c r="Y541" s="1290"/>
      <c r="Z541" s="1290"/>
    </row>
    <row r="542" spans="1:26" s="1318" customFormat="1" ht="15.75" customHeight="1">
      <c r="A542" s="1418"/>
      <c r="B542" s="1324"/>
      <c r="C542" s="1326"/>
      <c r="D542" s="1326"/>
      <c r="E542" s="1317"/>
      <c r="F542" s="1324"/>
      <c r="G542" s="1324"/>
      <c r="H542" s="1317"/>
      <c r="I542" s="1317"/>
      <c r="J542" s="1317"/>
      <c r="K542" s="1317"/>
      <c r="L542" s="2073"/>
      <c r="M542" s="1317"/>
      <c r="N542" s="1317"/>
      <c r="O542" s="1317"/>
      <c r="U542" s="1290"/>
      <c r="V542" s="1290"/>
      <c r="W542" s="1290"/>
      <c r="X542" s="1290"/>
      <c r="Y542" s="1290"/>
      <c r="Z542" s="1290"/>
    </row>
    <row r="543" spans="1:26" s="1318" customFormat="1" ht="17.25" customHeight="1">
      <c r="A543" s="1418"/>
      <c r="B543" s="1324"/>
      <c r="C543" s="1326"/>
      <c r="D543" s="1326"/>
      <c r="E543" s="1317"/>
      <c r="F543" s="1324"/>
      <c r="G543" s="1324"/>
      <c r="H543" s="1317"/>
      <c r="I543" s="1317"/>
      <c r="J543" s="1317"/>
      <c r="K543" s="1317"/>
      <c r="L543" s="2073"/>
      <c r="M543" s="1317"/>
      <c r="N543" s="1317"/>
      <c r="O543" s="1317"/>
      <c r="U543" s="1290"/>
      <c r="V543" s="1290"/>
      <c r="W543" s="1290"/>
      <c r="X543" s="1290"/>
      <c r="Y543" s="1290"/>
      <c r="Z543" s="1290"/>
    </row>
    <row r="544" spans="1:26" s="1318" customFormat="1" ht="17.25" customHeight="1">
      <c r="A544" s="1418"/>
      <c r="B544" s="1324"/>
      <c r="C544" s="1326"/>
      <c r="D544" s="1326"/>
      <c r="E544" s="1317"/>
      <c r="F544" s="1324"/>
      <c r="G544" s="1324"/>
      <c r="H544" s="1317"/>
      <c r="I544" s="1317"/>
      <c r="J544" s="1317"/>
      <c r="K544" s="1317"/>
      <c r="L544" s="2073"/>
      <c r="M544" s="1317"/>
      <c r="N544" s="1317"/>
      <c r="O544" s="1317"/>
      <c r="U544" s="1290"/>
      <c r="V544" s="1290"/>
      <c r="W544" s="1290"/>
      <c r="X544" s="1290"/>
      <c r="Y544" s="1290"/>
      <c r="Z544" s="1290"/>
    </row>
    <row r="545" spans="1:26" s="1318" customFormat="1" ht="17.25" customHeight="1">
      <c r="A545" s="1418"/>
      <c r="B545" s="1324"/>
      <c r="C545" s="1326"/>
      <c r="D545" s="1326"/>
      <c r="E545" s="1317"/>
      <c r="F545" s="1324"/>
      <c r="G545" s="1324"/>
      <c r="H545" s="1317"/>
      <c r="I545" s="1317"/>
      <c r="J545" s="1317"/>
      <c r="K545" s="1317"/>
      <c r="L545" s="2073"/>
      <c r="M545" s="1317"/>
      <c r="N545" s="1317"/>
      <c r="O545" s="1317"/>
      <c r="U545" s="1290"/>
      <c r="V545" s="1290"/>
      <c r="W545" s="1290"/>
      <c r="X545" s="1290"/>
      <c r="Y545" s="1290"/>
      <c r="Z545" s="1290"/>
    </row>
    <row r="546" spans="1:26" s="1318" customFormat="1" ht="17.25" customHeight="1">
      <c r="A546" s="1418"/>
      <c r="B546" s="1324"/>
      <c r="C546" s="1326"/>
      <c r="D546" s="1326"/>
      <c r="E546" s="1317"/>
      <c r="F546" s="1324"/>
      <c r="G546" s="1324"/>
      <c r="H546" s="1317"/>
      <c r="I546" s="1317"/>
      <c r="J546" s="1317"/>
      <c r="K546" s="1317"/>
      <c r="L546" s="2073"/>
      <c r="M546" s="1317"/>
      <c r="N546" s="1317"/>
      <c r="O546" s="1317"/>
      <c r="U546" s="1290"/>
      <c r="V546" s="1290"/>
      <c r="W546" s="1290"/>
      <c r="X546" s="1290"/>
      <c r="Y546" s="1290"/>
      <c r="Z546" s="1290"/>
    </row>
    <row r="547" spans="1:26" s="1318" customFormat="1" ht="17.25" customHeight="1">
      <c r="A547" s="1418"/>
      <c r="B547" s="1324"/>
      <c r="C547" s="1326"/>
      <c r="D547" s="1326"/>
      <c r="E547" s="1317"/>
      <c r="F547" s="1324"/>
      <c r="G547" s="1324"/>
      <c r="H547" s="1317"/>
      <c r="I547" s="1317"/>
      <c r="J547" s="1317"/>
      <c r="K547" s="1317"/>
      <c r="L547" s="2073"/>
      <c r="M547" s="1317"/>
      <c r="N547" s="1317"/>
      <c r="O547" s="1317"/>
      <c r="U547" s="1290"/>
      <c r="V547" s="1290"/>
      <c r="W547" s="1290"/>
      <c r="X547" s="1290"/>
      <c r="Y547" s="1290"/>
      <c r="Z547" s="1290"/>
    </row>
    <row r="548" spans="1:26" s="1318" customFormat="1" ht="17.25" customHeight="1">
      <c r="A548" s="1418"/>
      <c r="B548" s="1324"/>
      <c r="C548" s="1326"/>
      <c r="D548" s="1326"/>
      <c r="E548" s="1317"/>
      <c r="F548" s="1324"/>
      <c r="G548" s="1324"/>
      <c r="H548" s="1317"/>
      <c r="I548" s="1317"/>
      <c r="J548" s="1317"/>
      <c r="K548" s="1317"/>
      <c r="L548" s="2073"/>
      <c r="M548" s="1317"/>
      <c r="N548" s="1317"/>
      <c r="O548" s="1317"/>
      <c r="U548" s="1290"/>
      <c r="V548" s="1290"/>
      <c r="W548" s="1290"/>
      <c r="X548" s="1290"/>
      <c r="Y548" s="1290"/>
      <c r="Z548" s="1290"/>
    </row>
    <row r="549" spans="1:26" s="1318" customFormat="1" ht="17.25" customHeight="1">
      <c r="A549" s="1418"/>
      <c r="B549" s="1324"/>
      <c r="C549" s="1326"/>
      <c r="D549" s="1326"/>
      <c r="E549" s="1317"/>
      <c r="F549" s="1324"/>
      <c r="G549" s="1324"/>
      <c r="H549" s="1317"/>
      <c r="I549" s="1317"/>
      <c r="J549" s="1317"/>
      <c r="K549" s="1317"/>
      <c r="L549" s="2073"/>
      <c r="M549" s="1317"/>
      <c r="N549" s="1317"/>
      <c r="O549" s="1317"/>
      <c r="U549" s="1290"/>
      <c r="V549" s="1290"/>
      <c r="W549" s="1290"/>
      <c r="X549" s="1290"/>
      <c r="Y549" s="1290"/>
      <c r="Z549" s="1290"/>
    </row>
    <row r="550" spans="1:26" s="1318" customFormat="1" ht="17.25" customHeight="1">
      <c r="A550" s="1418"/>
      <c r="B550" s="1324"/>
      <c r="C550" s="1326"/>
      <c r="D550" s="1326"/>
      <c r="E550" s="1317"/>
      <c r="F550" s="1324"/>
      <c r="G550" s="1324"/>
      <c r="H550" s="1317"/>
      <c r="I550" s="1317"/>
      <c r="J550" s="1317"/>
      <c r="K550" s="1317"/>
      <c r="L550" s="2073"/>
      <c r="M550" s="1317"/>
      <c r="N550" s="1317"/>
      <c r="O550" s="1317"/>
      <c r="U550" s="1290"/>
      <c r="V550" s="1290"/>
      <c r="W550" s="1290"/>
      <c r="X550" s="1290"/>
      <c r="Y550" s="1290"/>
      <c r="Z550" s="1290"/>
    </row>
    <row r="551" spans="1:26" s="1318" customFormat="1" ht="17.25" customHeight="1">
      <c r="A551" s="1418"/>
      <c r="B551" s="1324"/>
      <c r="C551" s="1326"/>
      <c r="D551" s="1326"/>
      <c r="E551" s="1317"/>
      <c r="F551" s="1324"/>
      <c r="G551" s="1324"/>
      <c r="H551" s="1317"/>
      <c r="I551" s="1317"/>
      <c r="J551" s="1317"/>
      <c r="K551" s="1317"/>
      <c r="L551" s="2073"/>
      <c r="M551" s="1317"/>
      <c r="N551" s="1317"/>
      <c r="O551" s="1317"/>
      <c r="U551" s="1290"/>
      <c r="V551" s="1290"/>
      <c r="W551" s="1290"/>
      <c r="X551" s="1290"/>
      <c r="Y551" s="1290"/>
      <c r="Z551" s="1290"/>
    </row>
    <row r="552" spans="1:26" s="1318" customFormat="1" ht="17.25" customHeight="1">
      <c r="A552" s="1418"/>
      <c r="B552" s="1324"/>
      <c r="C552" s="1326"/>
      <c r="D552" s="1326"/>
      <c r="E552" s="1317"/>
      <c r="F552" s="1324"/>
      <c r="G552" s="1324"/>
      <c r="H552" s="1317"/>
      <c r="I552" s="1317"/>
      <c r="J552" s="1317"/>
      <c r="K552" s="1317"/>
      <c r="L552" s="2073"/>
      <c r="M552" s="1317"/>
      <c r="N552" s="1317"/>
      <c r="O552" s="1317"/>
      <c r="U552" s="1290"/>
      <c r="V552" s="1290"/>
      <c r="W552" s="1290"/>
      <c r="X552" s="1290"/>
      <c r="Y552" s="1290"/>
      <c r="Z552" s="1290"/>
    </row>
    <row r="553" spans="1:26" s="1318" customFormat="1" ht="17.25" customHeight="1">
      <c r="A553" s="1418"/>
      <c r="B553" s="1324"/>
      <c r="C553" s="1326"/>
      <c r="D553" s="1326"/>
      <c r="E553" s="1317"/>
      <c r="F553" s="1324"/>
      <c r="G553" s="1324"/>
      <c r="H553" s="1317"/>
      <c r="I553" s="1317"/>
      <c r="J553" s="1317"/>
      <c r="K553" s="1317"/>
      <c r="L553" s="2073"/>
      <c r="M553" s="1317"/>
      <c r="N553" s="1317"/>
      <c r="O553" s="1317"/>
      <c r="U553" s="1290"/>
      <c r="V553" s="1290"/>
      <c r="W553" s="1290"/>
      <c r="X553" s="1290"/>
      <c r="Y553" s="1290"/>
      <c r="Z553" s="1290"/>
    </row>
    <row r="554" spans="1:26" s="1318" customFormat="1" ht="17.25" customHeight="1">
      <c r="A554" s="1418"/>
      <c r="B554" s="1324"/>
      <c r="C554" s="1326"/>
      <c r="D554" s="1326"/>
      <c r="E554" s="1317"/>
      <c r="F554" s="1324"/>
      <c r="G554" s="1324"/>
      <c r="H554" s="1317"/>
      <c r="I554" s="1317"/>
      <c r="J554" s="1317"/>
      <c r="K554" s="1317"/>
      <c r="L554" s="2073"/>
      <c r="M554" s="1317"/>
      <c r="N554" s="1317"/>
      <c r="O554" s="1317"/>
      <c r="U554" s="1290"/>
      <c r="V554" s="1290"/>
      <c r="W554" s="1290"/>
      <c r="X554" s="1290"/>
      <c r="Y554" s="1290"/>
      <c r="Z554" s="1290"/>
    </row>
    <row r="555" spans="1:26" s="1318" customFormat="1" ht="17.25" customHeight="1">
      <c r="A555" s="1418"/>
      <c r="B555" s="1324"/>
      <c r="C555" s="1326"/>
      <c r="D555" s="1326"/>
      <c r="E555" s="1317"/>
      <c r="F555" s="1324"/>
      <c r="G555" s="1324"/>
      <c r="H555" s="1317"/>
      <c r="I555" s="1317"/>
      <c r="J555" s="1317"/>
      <c r="K555" s="1317"/>
      <c r="L555" s="2073"/>
      <c r="M555" s="1317"/>
      <c r="N555" s="1317"/>
      <c r="O555" s="1317"/>
      <c r="U555" s="1290"/>
      <c r="V555" s="1290"/>
      <c r="W555" s="1290"/>
      <c r="X555" s="1290"/>
      <c r="Y555" s="1290"/>
      <c r="Z555" s="1290"/>
    </row>
    <row r="556" spans="1:26" s="1318" customFormat="1" ht="15" customHeight="1">
      <c r="A556" s="1418"/>
      <c r="B556" s="1324"/>
      <c r="C556" s="1326"/>
      <c r="D556" s="1326"/>
      <c r="E556" s="1317"/>
      <c r="F556" s="1324"/>
      <c r="G556" s="1324"/>
      <c r="H556" s="1317"/>
      <c r="I556" s="1317"/>
      <c r="J556" s="1317"/>
      <c r="K556" s="1317"/>
      <c r="L556" s="2073"/>
      <c r="M556" s="1317"/>
      <c r="N556" s="1317"/>
      <c r="O556" s="1317"/>
      <c r="U556" s="1290"/>
      <c r="V556" s="1290"/>
      <c r="W556" s="1290"/>
      <c r="X556" s="1290"/>
      <c r="Y556" s="1290"/>
      <c r="Z556" s="1290"/>
    </row>
    <row r="557" spans="1:26" s="1318" customFormat="1" ht="15" customHeight="1">
      <c r="A557" s="1418"/>
      <c r="B557" s="1324"/>
      <c r="C557" s="1326"/>
      <c r="D557" s="1326"/>
      <c r="E557" s="1317"/>
      <c r="F557" s="1324"/>
      <c r="G557" s="1324"/>
      <c r="H557" s="1317"/>
      <c r="I557" s="1317"/>
      <c r="J557" s="1317"/>
      <c r="K557" s="1317"/>
      <c r="L557" s="2073"/>
      <c r="M557" s="1317"/>
      <c r="N557" s="1317"/>
      <c r="O557" s="1317"/>
      <c r="U557" s="1290"/>
      <c r="V557" s="1290"/>
      <c r="W557" s="1290"/>
      <c r="X557" s="1290"/>
      <c r="Y557" s="1290"/>
      <c r="Z557" s="1290"/>
    </row>
    <row r="558" spans="1:26" s="1318" customFormat="1" ht="15" customHeight="1">
      <c r="A558" s="1418"/>
      <c r="B558" s="1324"/>
      <c r="C558" s="1326"/>
      <c r="D558" s="1326"/>
      <c r="E558" s="1317"/>
      <c r="F558" s="1324"/>
      <c r="G558" s="1324"/>
      <c r="H558" s="1317"/>
      <c r="I558" s="1317"/>
      <c r="J558" s="1317"/>
      <c r="K558" s="1317"/>
      <c r="L558" s="2073"/>
      <c r="M558" s="1317"/>
      <c r="N558" s="1317"/>
      <c r="O558" s="1317"/>
      <c r="U558" s="1290"/>
      <c r="V558" s="1290"/>
      <c r="W558" s="1290"/>
      <c r="X558" s="1290"/>
      <c r="Y558" s="1290"/>
      <c r="Z558" s="1290"/>
    </row>
    <row r="559" spans="1:26" s="1318" customFormat="1" ht="15" customHeight="1">
      <c r="A559" s="1418"/>
      <c r="B559" s="1324"/>
      <c r="C559" s="1326"/>
      <c r="D559" s="1326"/>
      <c r="E559" s="1317"/>
      <c r="F559" s="1324"/>
      <c r="G559" s="1324"/>
      <c r="H559" s="1317"/>
      <c r="I559" s="1317"/>
      <c r="J559" s="1317"/>
      <c r="K559" s="1317"/>
      <c r="L559" s="2073"/>
      <c r="M559" s="1317"/>
      <c r="N559" s="1317"/>
      <c r="O559" s="1317"/>
      <c r="U559" s="1290"/>
      <c r="V559" s="1290"/>
      <c r="W559" s="1290"/>
      <c r="X559" s="1290"/>
      <c r="Y559" s="1290"/>
      <c r="Z559" s="1290"/>
    </row>
    <row r="560" spans="1:26" s="1318" customFormat="1" ht="15" customHeight="1">
      <c r="A560" s="1418"/>
      <c r="B560" s="1324"/>
      <c r="C560" s="1326"/>
      <c r="D560" s="1326"/>
      <c r="E560" s="1317"/>
      <c r="F560" s="1324"/>
      <c r="G560" s="1324"/>
      <c r="H560" s="1317"/>
      <c r="I560" s="1317"/>
      <c r="J560" s="1317"/>
      <c r="K560" s="1317"/>
      <c r="L560" s="2073"/>
      <c r="M560" s="1317"/>
      <c r="N560" s="1317"/>
      <c r="O560" s="1317"/>
      <c r="U560" s="1290"/>
      <c r="V560" s="1290"/>
      <c r="W560" s="1290"/>
      <c r="X560" s="1290"/>
      <c r="Y560" s="1290"/>
      <c r="Z560" s="1290"/>
    </row>
    <row r="561" spans="1:26" s="1318" customFormat="1" ht="15" customHeight="1">
      <c r="A561" s="1418"/>
      <c r="B561" s="1324"/>
      <c r="C561" s="1326"/>
      <c r="D561" s="1326"/>
      <c r="E561" s="1317"/>
      <c r="F561" s="1324"/>
      <c r="G561" s="1324"/>
      <c r="H561" s="1317"/>
      <c r="I561" s="1317"/>
      <c r="J561" s="1317"/>
      <c r="K561" s="1317"/>
      <c r="L561" s="2073"/>
      <c r="M561" s="1317"/>
      <c r="N561" s="1317"/>
      <c r="O561" s="1317"/>
      <c r="U561" s="1290"/>
      <c r="V561" s="1290"/>
      <c r="W561" s="1290"/>
      <c r="X561" s="1290"/>
      <c r="Y561" s="1290"/>
      <c r="Z561" s="1290"/>
    </row>
    <row r="562" spans="1:26" s="1318" customFormat="1" ht="15" customHeight="1">
      <c r="A562" s="1418"/>
      <c r="B562" s="1324"/>
      <c r="C562" s="1326"/>
      <c r="D562" s="1326"/>
      <c r="E562" s="1317"/>
      <c r="F562" s="1324"/>
      <c r="G562" s="1324"/>
      <c r="H562" s="1317"/>
      <c r="I562" s="1317"/>
      <c r="J562" s="1317"/>
      <c r="K562" s="1317"/>
      <c r="L562" s="2073"/>
      <c r="M562" s="1317"/>
      <c r="N562" s="1317"/>
      <c r="O562" s="1317"/>
      <c r="U562" s="1290"/>
      <c r="V562" s="1290"/>
      <c r="W562" s="1290"/>
      <c r="X562" s="1290"/>
      <c r="Y562" s="1290"/>
      <c r="Z562" s="1290"/>
    </row>
    <row r="563" spans="1:26" s="1318" customFormat="1" ht="15" customHeight="1">
      <c r="A563" s="1418"/>
      <c r="B563" s="1324"/>
      <c r="C563" s="1326"/>
      <c r="D563" s="1326"/>
      <c r="E563" s="1317"/>
      <c r="F563" s="1324"/>
      <c r="G563" s="1324"/>
      <c r="H563" s="1317"/>
      <c r="I563" s="1317"/>
      <c r="J563" s="1317"/>
      <c r="K563" s="1317"/>
      <c r="L563" s="2073"/>
      <c r="M563" s="1317"/>
      <c r="N563" s="1317"/>
      <c r="O563" s="1317"/>
      <c r="U563" s="1290"/>
      <c r="V563" s="1290"/>
      <c r="W563" s="1290"/>
      <c r="X563" s="1290"/>
      <c r="Y563" s="1290"/>
      <c r="Z563" s="1290"/>
    </row>
    <row r="564" spans="1:26" s="1318" customFormat="1" ht="15" customHeight="1">
      <c r="A564" s="1418"/>
      <c r="B564" s="1324"/>
      <c r="C564" s="1326"/>
      <c r="D564" s="1326"/>
      <c r="E564" s="1317"/>
      <c r="F564" s="1324"/>
      <c r="G564" s="1324"/>
      <c r="H564" s="1317"/>
      <c r="I564" s="1317"/>
      <c r="J564" s="1317"/>
      <c r="K564" s="1317"/>
      <c r="L564" s="2073"/>
      <c r="M564" s="1317"/>
      <c r="N564" s="1317"/>
      <c r="O564" s="1317"/>
      <c r="U564" s="1290"/>
      <c r="V564" s="1290"/>
      <c r="W564" s="1290"/>
      <c r="X564" s="1290"/>
      <c r="Y564" s="1290"/>
      <c r="Z564" s="1290"/>
    </row>
    <row r="565" spans="1:26" s="1318" customFormat="1" ht="15" customHeight="1">
      <c r="A565" s="1418"/>
      <c r="B565" s="1324"/>
      <c r="C565" s="1326"/>
      <c r="D565" s="1326"/>
      <c r="E565" s="1317"/>
      <c r="F565" s="1324"/>
      <c r="G565" s="1324"/>
      <c r="H565" s="1317"/>
      <c r="I565" s="1317"/>
      <c r="J565" s="1317"/>
      <c r="K565" s="1317"/>
      <c r="L565" s="2073"/>
      <c r="M565" s="1317"/>
      <c r="N565" s="1317"/>
      <c r="O565" s="1317"/>
      <c r="U565" s="1290"/>
      <c r="V565" s="1290"/>
      <c r="W565" s="1290"/>
      <c r="X565" s="1290"/>
      <c r="Y565" s="1290"/>
      <c r="Z565" s="1290"/>
    </row>
    <row r="566" spans="1:26" s="1318" customFormat="1" ht="15" customHeight="1">
      <c r="A566" s="1418"/>
      <c r="B566" s="1324"/>
      <c r="C566" s="1326"/>
      <c r="D566" s="1326"/>
      <c r="E566" s="1317"/>
      <c r="F566" s="1324"/>
      <c r="G566" s="1324"/>
      <c r="H566" s="1317"/>
      <c r="I566" s="1317"/>
      <c r="J566" s="1317"/>
      <c r="K566" s="1317"/>
      <c r="L566" s="2073"/>
      <c r="M566" s="1317"/>
      <c r="N566" s="1317"/>
      <c r="O566" s="1317"/>
      <c r="U566" s="1290"/>
      <c r="V566" s="1290"/>
      <c r="W566" s="1290"/>
      <c r="X566" s="1290"/>
      <c r="Y566" s="1290"/>
      <c r="Z566" s="1290"/>
    </row>
    <row r="567" spans="1:26" s="1318" customFormat="1" ht="15" customHeight="1">
      <c r="A567" s="1418"/>
      <c r="B567" s="1324"/>
      <c r="C567" s="1326"/>
      <c r="D567" s="1326"/>
      <c r="E567" s="1317"/>
      <c r="F567" s="1324"/>
      <c r="G567" s="1324"/>
      <c r="H567" s="1317"/>
      <c r="I567" s="1317"/>
      <c r="J567" s="1317"/>
      <c r="K567" s="1317"/>
      <c r="L567" s="2073"/>
      <c r="M567" s="1317"/>
      <c r="N567" s="1317"/>
      <c r="O567" s="1317"/>
      <c r="U567" s="1290"/>
      <c r="V567" s="1290"/>
      <c r="W567" s="1290"/>
      <c r="X567" s="1290"/>
      <c r="Y567" s="1290"/>
      <c r="Z567" s="1290"/>
    </row>
    <row r="568" spans="1:26" s="1318" customFormat="1" ht="15" customHeight="1">
      <c r="A568" s="1418"/>
      <c r="B568" s="1324"/>
      <c r="C568" s="1326"/>
      <c r="D568" s="1326"/>
      <c r="E568" s="1317"/>
      <c r="F568" s="1324"/>
      <c r="G568" s="1324"/>
      <c r="H568" s="1317"/>
      <c r="I568" s="1317"/>
      <c r="J568" s="1317"/>
      <c r="K568" s="1317"/>
      <c r="L568" s="2073"/>
      <c r="M568" s="1317"/>
      <c r="N568" s="1317"/>
      <c r="O568" s="1317"/>
      <c r="U568" s="1290"/>
      <c r="V568" s="1290"/>
      <c r="W568" s="1290"/>
      <c r="X568" s="1290"/>
      <c r="Y568" s="1290"/>
      <c r="Z568" s="1290"/>
    </row>
    <row r="569" spans="1:26" s="1318" customFormat="1" ht="15" customHeight="1">
      <c r="A569" s="1418"/>
      <c r="B569" s="1324"/>
      <c r="C569" s="1326"/>
      <c r="D569" s="1326"/>
      <c r="E569" s="1317"/>
      <c r="F569" s="1324"/>
      <c r="G569" s="1324"/>
      <c r="H569" s="1317"/>
      <c r="I569" s="1317"/>
      <c r="J569" s="1317"/>
      <c r="K569" s="1317"/>
      <c r="L569" s="2073"/>
      <c r="M569" s="1317"/>
      <c r="N569" s="1317"/>
      <c r="O569" s="1317"/>
      <c r="U569" s="1290"/>
      <c r="V569" s="1290"/>
      <c r="W569" s="1290"/>
      <c r="X569" s="1290"/>
      <c r="Y569" s="1290"/>
      <c r="Z569" s="1290"/>
    </row>
    <row r="570" spans="1:26" s="1318" customFormat="1" ht="15" customHeight="1">
      <c r="A570" s="1418"/>
      <c r="B570" s="1324"/>
      <c r="C570" s="1326"/>
      <c r="D570" s="1326"/>
      <c r="E570" s="1317"/>
      <c r="F570" s="1324"/>
      <c r="G570" s="1324"/>
      <c r="H570" s="1317"/>
      <c r="I570" s="1317"/>
      <c r="J570" s="1317"/>
      <c r="K570" s="1317"/>
      <c r="L570" s="2073"/>
      <c r="M570" s="1317"/>
      <c r="N570" s="1317"/>
      <c r="O570" s="1317"/>
      <c r="U570" s="1290"/>
      <c r="V570" s="1290"/>
      <c r="W570" s="1290"/>
      <c r="X570" s="1290"/>
      <c r="Y570" s="1290"/>
      <c r="Z570" s="1290"/>
    </row>
    <row r="571" spans="1:26" s="1318" customFormat="1" ht="15" customHeight="1">
      <c r="A571" s="1418"/>
      <c r="B571" s="1324"/>
      <c r="C571" s="1326"/>
      <c r="D571" s="1326"/>
      <c r="E571" s="1317"/>
      <c r="F571" s="1324"/>
      <c r="G571" s="1324"/>
      <c r="H571" s="1317"/>
      <c r="I571" s="1317"/>
      <c r="J571" s="1317"/>
      <c r="K571" s="1317"/>
      <c r="L571" s="2073"/>
      <c r="M571" s="1317"/>
      <c r="N571" s="1317"/>
      <c r="O571" s="1317"/>
      <c r="U571" s="1290"/>
      <c r="V571" s="1290"/>
      <c r="W571" s="1290"/>
      <c r="X571" s="1290"/>
      <c r="Y571" s="1290"/>
      <c r="Z571" s="1290"/>
    </row>
    <row r="572" spans="1:26" s="1318" customFormat="1" ht="80.25" customHeight="1">
      <c r="A572" s="1418"/>
      <c r="B572" s="1324"/>
      <c r="C572" s="1326"/>
      <c r="D572" s="1326"/>
      <c r="E572" s="1317"/>
      <c r="F572" s="1324"/>
      <c r="G572" s="1324"/>
      <c r="H572" s="1317"/>
      <c r="I572" s="1317"/>
      <c r="J572" s="1317"/>
      <c r="K572" s="1317"/>
      <c r="L572" s="2073"/>
      <c r="M572" s="1317"/>
      <c r="N572" s="1317"/>
      <c r="O572" s="1317"/>
      <c r="U572" s="1290"/>
      <c r="V572" s="1290"/>
      <c r="W572" s="1290"/>
      <c r="X572" s="1290"/>
      <c r="Y572" s="1290"/>
      <c r="Z572" s="1290"/>
    </row>
    <row r="573" spans="1:26" s="1318" customFormat="1" ht="15" customHeight="1">
      <c r="A573" s="1418"/>
      <c r="B573" s="1324"/>
      <c r="C573" s="1326"/>
      <c r="D573" s="1326"/>
      <c r="E573" s="1317"/>
      <c r="F573" s="1324"/>
      <c r="G573" s="1324"/>
      <c r="H573" s="1317"/>
      <c r="I573" s="1317"/>
      <c r="J573" s="1317"/>
      <c r="K573" s="1317"/>
      <c r="L573" s="2073"/>
      <c r="M573" s="1317"/>
      <c r="N573" s="1317"/>
      <c r="O573" s="1317"/>
      <c r="U573" s="1290"/>
      <c r="V573" s="1290"/>
      <c r="W573" s="1290"/>
      <c r="X573" s="1290"/>
      <c r="Y573" s="1290"/>
      <c r="Z573" s="1290"/>
    </row>
    <row r="574" spans="1:26" s="1318" customFormat="1" ht="15" customHeight="1">
      <c r="A574" s="1418"/>
      <c r="B574" s="1324"/>
      <c r="C574" s="1326"/>
      <c r="D574" s="1326"/>
      <c r="E574" s="1317"/>
      <c r="F574" s="1324"/>
      <c r="G574" s="1324"/>
      <c r="H574" s="1317"/>
      <c r="I574" s="1317"/>
      <c r="J574" s="1317"/>
      <c r="K574" s="1317"/>
      <c r="L574" s="2073"/>
      <c r="M574" s="1317"/>
      <c r="N574" s="1317"/>
      <c r="O574" s="1317"/>
      <c r="U574" s="1290"/>
      <c r="V574" s="1290"/>
      <c r="W574" s="1290"/>
      <c r="X574" s="1290"/>
      <c r="Y574" s="1290"/>
      <c r="Z574" s="1290"/>
    </row>
    <row r="575" spans="1:26" s="1318" customFormat="1" ht="15" customHeight="1">
      <c r="A575" s="1418"/>
      <c r="B575" s="1324"/>
      <c r="C575" s="1326"/>
      <c r="D575" s="1326"/>
      <c r="E575" s="1317"/>
      <c r="F575" s="1324"/>
      <c r="G575" s="1324"/>
      <c r="H575" s="1317"/>
      <c r="I575" s="1317"/>
      <c r="J575" s="1317"/>
      <c r="K575" s="1317"/>
      <c r="L575" s="2073"/>
      <c r="M575" s="1317"/>
      <c r="N575" s="1317"/>
      <c r="O575" s="1317"/>
      <c r="U575" s="1290"/>
      <c r="V575" s="1290"/>
      <c r="W575" s="1290"/>
      <c r="X575" s="1290"/>
      <c r="Y575" s="1290"/>
      <c r="Z575" s="1290"/>
    </row>
    <row r="576" spans="1:26" s="1318" customFormat="1" ht="15" customHeight="1">
      <c r="A576" s="1418"/>
      <c r="B576" s="1324"/>
      <c r="C576" s="1326"/>
      <c r="D576" s="1326"/>
      <c r="E576" s="1317"/>
      <c r="F576" s="1324"/>
      <c r="G576" s="1324"/>
      <c r="H576" s="1317"/>
      <c r="I576" s="1317"/>
      <c r="J576" s="1317"/>
      <c r="K576" s="1317"/>
      <c r="L576" s="2073"/>
      <c r="M576" s="1317"/>
      <c r="N576" s="1317"/>
      <c r="O576" s="1317"/>
      <c r="U576" s="1290"/>
      <c r="V576" s="1290"/>
      <c r="W576" s="1290"/>
      <c r="X576" s="1290"/>
      <c r="Y576" s="1290"/>
      <c r="Z576" s="1290"/>
    </row>
    <row r="577" spans="1:26" s="1318" customFormat="1" ht="15" customHeight="1">
      <c r="A577" s="1418"/>
      <c r="B577" s="1324"/>
      <c r="C577" s="1326"/>
      <c r="D577" s="1326"/>
      <c r="E577" s="1317"/>
      <c r="F577" s="1324"/>
      <c r="G577" s="1324"/>
      <c r="H577" s="1317"/>
      <c r="I577" s="1317"/>
      <c r="J577" s="1317"/>
      <c r="K577" s="1317"/>
      <c r="L577" s="2073"/>
      <c r="M577" s="1317"/>
      <c r="N577" s="1317"/>
      <c r="O577" s="1317"/>
      <c r="U577" s="1290"/>
      <c r="V577" s="1290"/>
      <c r="W577" s="1290"/>
      <c r="X577" s="1290"/>
      <c r="Y577" s="1290"/>
      <c r="Z577" s="1290"/>
    </row>
    <row r="578" spans="1:26" s="1318" customFormat="1" ht="15" customHeight="1">
      <c r="A578" s="1418"/>
      <c r="B578" s="1324"/>
      <c r="C578" s="1326"/>
      <c r="D578" s="1326"/>
      <c r="E578" s="1317"/>
      <c r="F578" s="1324"/>
      <c r="G578" s="1324"/>
      <c r="H578" s="1317"/>
      <c r="I578" s="1317"/>
      <c r="J578" s="1317"/>
      <c r="K578" s="1317"/>
      <c r="L578" s="2073"/>
      <c r="M578" s="1317"/>
      <c r="N578" s="1317"/>
      <c r="O578" s="1317"/>
      <c r="U578" s="1290"/>
      <c r="V578" s="1290"/>
      <c r="W578" s="1290"/>
      <c r="X578" s="1290"/>
      <c r="Y578" s="1290"/>
      <c r="Z578" s="1290"/>
    </row>
    <row r="579" spans="1:26" s="1318" customFormat="1" ht="15" customHeight="1">
      <c r="A579" s="1418"/>
      <c r="B579" s="1324"/>
      <c r="C579" s="1326"/>
      <c r="D579" s="1326"/>
      <c r="E579" s="1317"/>
      <c r="F579" s="1324"/>
      <c r="G579" s="1324"/>
      <c r="H579" s="1317"/>
      <c r="I579" s="1317"/>
      <c r="J579" s="1317"/>
      <c r="K579" s="1317"/>
      <c r="L579" s="2073"/>
      <c r="M579" s="1317"/>
      <c r="N579" s="1317"/>
      <c r="O579" s="1317"/>
      <c r="U579" s="1290"/>
      <c r="V579" s="1290"/>
      <c r="W579" s="1290"/>
      <c r="X579" s="1290"/>
      <c r="Y579" s="1290"/>
      <c r="Z579" s="1290"/>
    </row>
    <row r="580" spans="1:26" s="1318" customFormat="1" ht="15" customHeight="1">
      <c r="A580" s="1418"/>
      <c r="B580" s="1324"/>
      <c r="C580" s="1326"/>
      <c r="D580" s="1326"/>
      <c r="E580" s="1317"/>
      <c r="F580" s="1324"/>
      <c r="G580" s="1324"/>
      <c r="H580" s="1317"/>
      <c r="I580" s="1317"/>
      <c r="J580" s="1317"/>
      <c r="K580" s="1317"/>
      <c r="L580" s="2073"/>
      <c r="M580" s="1317"/>
      <c r="N580" s="1317"/>
      <c r="O580" s="1317"/>
      <c r="U580" s="1290"/>
      <c r="V580" s="1290"/>
      <c r="W580" s="1290"/>
      <c r="X580" s="1290"/>
      <c r="Y580" s="1290"/>
      <c r="Z580" s="1290"/>
    </row>
    <row r="581" spans="1:26" s="1318" customFormat="1" ht="15" customHeight="1">
      <c r="A581" s="1418"/>
      <c r="B581" s="1324"/>
      <c r="C581" s="1326"/>
      <c r="D581" s="1326"/>
      <c r="E581" s="1317"/>
      <c r="F581" s="1324"/>
      <c r="G581" s="1324"/>
      <c r="H581" s="1317"/>
      <c r="I581" s="1317"/>
      <c r="J581" s="1317"/>
      <c r="K581" s="1317"/>
      <c r="L581" s="2073"/>
      <c r="M581" s="1317"/>
      <c r="N581" s="1317"/>
      <c r="O581" s="1317"/>
      <c r="U581" s="1290"/>
      <c r="V581" s="1290"/>
      <c r="W581" s="1290"/>
      <c r="X581" s="1290"/>
      <c r="Y581" s="1290"/>
      <c r="Z581" s="1290"/>
    </row>
    <row r="582" spans="1:26" s="1318" customFormat="1" ht="15" customHeight="1">
      <c r="A582" s="1418"/>
      <c r="B582" s="1324"/>
      <c r="C582" s="1326"/>
      <c r="D582" s="1326"/>
      <c r="E582" s="1317"/>
      <c r="F582" s="1324"/>
      <c r="G582" s="1324"/>
      <c r="H582" s="1317"/>
      <c r="I582" s="1317"/>
      <c r="J582" s="1317"/>
      <c r="K582" s="1317"/>
      <c r="L582" s="2073"/>
      <c r="M582" s="1317"/>
      <c r="N582" s="1317"/>
      <c r="O582" s="1317"/>
      <c r="U582" s="1290"/>
      <c r="V582" s="1290"/>
      <c r="W582" s="1290"/>
      <c r="X582" s="1290"/>
      <c r="Y582" s="1290"/>
      <c r="Z582" s="1290"/>
    </row>
    <row r="583" spans="1:26" s="1318" customFormat="1" ht="15" customHeight="1">
      <c r="A583" s="1418"/>
      <c r="B583" s="1324"/>
      <c r="C583" s="1326"/>
      <c r="D583" s="1326"/>
      <c r="E583" s="1317"/>
      <c r="F583" s="1324"/>
      <c r="G583" s="1324"/>
      <c r="H583" s="1317"/>
      <c r="I583" s="1317"/>
      <c r="J583" s="1317"/>
      <c r="K583" s="1317"/>
      <c r="L583" s="2073"/>
      <c r="M583" s="1317"/>
      <c r="N583" s="1317"/>
      <c r="O583" s="1317"/>
      <c r="U583" s="1290"/>
      <c r="V583" s="1290"/>
      <c r="W583" s="1290"/>
      <c r="X583" s="1290"/>
      <c r="Y583" s="1290"/>
      <c r="Z583" s="1290"/>
    </row>
    <row r="584" spans="1:26" s="1318" customFormat="1" ht="15" customHeight="1">
      <c r="A584" s="1418"/>
      <c r="B584" s="1324"/>
      <c r="C584" s="1326"/>
      <c r="D584" s="1326"/>
      <c r="E584" s="1317"/>
      <c r="F584" s="1324"/>
      <c r="G584" s="1324"/>
      <c r="H584" s="1317"/>
      <c r="I584" s="1317"/>
      <c r="J584" s="1317"/>
      <c r="K584" s="1317"/>
      <c r="L584" s="2073"/>
      <c r="M584" s="1317"/>
      <c r="N584" s="1317"/>
      <c r="O584" s="1317"/>
      <c r="U584" s="1290"/>
      <c r="V584" s="1290"/>
      <c r="W584" s="1290"/>
      <c r="X584" s="1290"/>
      <c r="Y584" s="1290"/>
      <c r="Z584" s="1290"/>
    </row>
    <row r="585" spans="1:26" s="1318" customFormat="1" ht="15" customHeight="1">
      <c r="A585" s="1418"/>
      <c r="B585" s="1324"/>
      <c r="C585" s="1326"/>
      <c r="D585" s="1326"/>
      <c r="E585" s="1317"/>
      <c r="F585" s="1324"/>
      <c r="G585" s="1324"/>
      <c r="H585" s="1317"/>
      <c r="I585" s="1317"/>
      <c r="J585" s="1317"/>
      <c r="K585" s="1317"/>
      <c r="L585" s="2073"/>
      <c r="M585" s="1317"/>
      <c r="N585" s="1317"/>
      <c r="O585" s="1317"/>
      <c r="U585" s="1290"/>
      <c r="V585" s="1290"/>
      <c r="W585" s="1290"/>
      <c r="X585" s="1290"/>
      <c r="Y585" s="1290"/>
      <c r="Z585" s="1290"/>
    </row>
    <row r="586" spans="1:26" s="1318" customFormat="1" ht="15" customHeight="1">
      <c r="A586" s="1418"/>
      <c r="B586" s="1324"/>
      <c r="C586" s="1326"/>
      <c r="D586" s="1326"/>
      <c r="E586" s="1317"/>
      <c r="F586" s="1324"/>
      <c r="G586" s="1324"/>
      <c r="H586" s="1317"/>
      <c r="I586" s="1317"/>
      <c r="J586" s="1317"/>
      <c r="K586" s="1317"/>
      <c r="L586" s="2073"/>
      <c r="M586" s="1317"/>
      <c r="N586" s="1317"/>
      <c r="O586" s="1317"/>
      <c r="U586" s="1290"/>
      <c r="V586" s="1290"/>
      <c r="W586" s="1290"/>
      <c r="X586" s="1290"/>
      <c r="Y586" s="1290"/>
      <c r="Z586" s="1290"/>
    </row>
    <row r="587" spans="1:26" s="1318" customFormat="1" ht="15" customHeight="1">
      <c r="A587" s="1418"/>
      <c r="B587" s="1324"/>
      <c r="C587" s="1326"/>
      <c r="D587" s="1326"/>
      <c r="E587" s="1317"/>
      <c r="F587" s="1324"/>
      <c r="G587" s="1324"/>
      <c r="H587" s="1317"/>
      <c r="I587" s="1317"/>
      <c r="J587" s="1317"/>
      <c r="K587" s="1317"/>
      <c r="L587" s="2073"/>
      <c r="M587" s="1317"/>
      <c r="N587" s="1317"/>
      <c r="O587" s="1317"/>
      <c r="U587" s="1290"/>
      <c r="V587" s="1290"/>
      <c r="W587" s="1290"/>
      <c r="X587" s="1290"/>
      <c r="Y587" s="1290"/>
      <c r="Z587" s="1290"/>
    </row>
    <row r="588" spans="1:26" s="1318" customFormat="1" ht="15" customHeight="1">
      <c r="A588" s="1418"/>
      <c r="B588" s="1324"/>
      <c r="C588" s="1326"/>
      <c r="D588" s="1326"/>
      <c r="E588" s="1317"/>
      <c r="F588" s="1324"/>
      <c r="G588" s="1324"/>
      <c r="H588" s="1317"/>
      <c r="I588" s="1317"/>
      <c r="J588" s="1317"/>
      <c r="K588" s="1317"/>
      <c r="L588" s="2073"/>
      <c r="M588" s="1317"/>
      <c r="N588" s="1317"/>
      <c r="O588" s="1317"/>
      <c r="U588" s="1290"/>
      <c r="V588" s="1290"/>
      <c r="W588" s="1290"/>
      <c r="X588" s="1290"/>
      <c r="Y588" s="1290"/>
      <c r="Z588" s="1290"/>
    </row>
    <row r="589" spans="1:26" s="1318" customFormat="1" ht="15" customHeight="1">
      <c r="A589" s="1418"/>
      <c r="B589" s="1324"/>
      <c r="C589" s="1326"/>
      <c r="D589" s="1326"/>
      <c r="E589" s="1317"/>
      <c r="F589" s="1324"/>
      <c r="G589" s="1324"/>
      <c r="H589" s="1317"/>
      <c r="I589" s="1317"/>
      <c r="J589" s="1317"/>
      <c r="K589" s="1317"/>
      <c r="L589" s="2073"/>
      <c r="M589" s="1317"/>
      <c r="N589" s="1317"/>
      <c r="O589" s="1317"/>
      <c r="U589" s="1290"/>
      <c r="V589" s="1290"/>
      <c r="W589" s="1290"/>
      <c r="X589" s="1290"/>
      <c r="Y589" s="1290"/>
      <c r="Z589" s="1290"/>
    </row>
    <row r="590" spans="1:26" s="1318" customFormat="1" ht="15" customHeight="1">
      <c r="A590" s="1418"/>
      <c r="B590" s="1324"/>
      <c r="C590" s="1326"/>
      <c r="D590" s="1326"/>
      <c r="E590" s="1317"/>
      <c r="F590" s="1324"/>
      <c r="G590" s="1324"/>
      <c r="H590" s="1317"/>
      <c r="I590" s="1317"/>
      <c r="J590" s="1317"/>
      <c r="K590" s="1317"/>
      <c r="L590" s="2073"/>
      <c r="M590" s="1317"/>
      <c r="N590" s="1317"/>
      <c r="O590" s="1317"/>
      <c r="U590" s="1290"/>
      <c r="V590" s="1290"/>
      <c r="W590" s="1290"/>
      <c r="X590" s="1290"/>
      <c r="Y590" s="1290"/>
      <c r="Z590" s="1290"/>
    </row>
    <row r="591" spans="1:26" s="1318" customFormat="1" ht="15" customHeight="1">
      <c r="A591" s="1418"/>
      <c r="B591" s="1324"/>
      <c r="C591" s="1326"/>
      <c r="D591" s="1326"/>
      <c r="E591" s="1317"/>
      <c r="F591" s="1324"/>
      <c r="G591" s="1324"/>
      <c r="H591" s="1317"/>
      <c r="I591" s="1317"/>
      <c r="J591" s="1317"/>
      <c r="K591" s="1317"/>
      <c r="L591" s="2073"/>
      <c r="M591" s="1317"/>
      <c r="N591" s="1317"/>
      <c r="O591" s="1317"/>
      <c r="U591" s="1290"/>
      <c r="V591" s="1290"/>
      <c r="W591" s="1290"/>
      <c r="X591" s="1290"/>
      <c r="Y591" s="1290"/>
      <c r="Z591" s="1290"/>
    </row>
    <row r="592" spans="1:26" s="1318" customFormat="1" ht="15" customHeight="1">
      <c r="A592" s="1418"/>
      <c r="B592" s="1324"/>
      <c r="C592" s="1326"/>
      <c r="D592" s="1326"/>
      <c r="E592" s="1317"/>
      <c r="F592" s="1324"/>
      <c r="G592" s="1324"/>
      <c r="H592" s="1317"/>
      <c r="I592" s="1317"/>
      <c r="J592" s="1317"/>
      <c r="K592" s="1317"/>
      <c r="L592" s="2073"/>
      <c r="M592" s="1317"/>
      <c r="N592" s="1317"/>
      <c r="O592" s="1317"/>
      <c r="U592" s="1290"/>
      <c r="V592" s="1290"/>
      <c r="W592" s="1290"/>
      <c r="X592" s="1290"/>
      <c r="Y592" s="1290"/>
      <c r="Z592" s="1290"/>
    </row>
    <row r="593" spans="1:27" s="1318" customFormat="1" ht="15" customHeight="1">
      <c r="A593" s="1418"/>
      <c r="B593" s="1324"/>
      <c r="C593" s="1326"/>
      <c r="D593" s="1326"/>
      <c r="E593" s="1317"/>
      <c r="F593" s="1324"/>
      <c r="G593" s="1324"/>
      <c r="H593" s="1317"/>
      <c r="I593" s="1317"/>
      <c r="J593" s="1317"/>
      <c r="K593" s="1317"/>
      <c r="L593" s="2073"/>
      <c r="M593" s="1317"/>
      <c r="N593" s="1317"/>
      <c r="O593" s="1317"/>
      <c r="U593" s="1290"/>
      <c r="V593" s="1290"/>
      <c r="W593" s="1290"/>
      <c r="X593" s="1290"/>
      <c r="Y593" s="1290"/>
      <c r="Z593" s="1290"/>
    </row>
    <row r="594" spans="1:27" s="1318" customFormat="1" ht="15" customHeight="1">
      <c r="A594" s="1418"/>
      <c r="B594" s="1324"/>
      <c r="C594" s="1326"/>
      <c r="D594" s="1326"/>
      <c r="E594" s="1317"/>
      <c r="F594" s="1324"/>
      <c r="G594" s="1324"/>
      <c r="H594" s="1317"/>
      <c r="I594" s="1317"/>
      <c r="J594" s="1317"/>
      <c r="K594" s="1317"/>
      <c r="L594" s="2073"/>
      <c r="M594" s="1317"/>
      <c r="N594" s="1317"/>
      <c r="O594" s="1317"/>
      <c r="U594" s="1290"/>
      <c r="V594" s="1290"/>
      <c r="W594" s="1290"/>
      <c r="X594" s="1290"/>
      <c r="Y594" s="1290"/>
      <c r="Z594" s="1290"/>
    </row>
    <row r="595" spans="1:27" s="1318" customFormat="1" ht="15" customHeight="1">
      <c r="A595" s="1418"/>
      <c r="B595" s="1324"/>
      <c r="C595" s="1326"/>
      <c r="D595" s="1326"/>
      <c r="E595" s="1317"/>
      <c r="F595" s="1324"/>
      <c r="G595" s="1324"/>
      <c r="H595" s="1317"/>
      <c r="I595" s="1317"/>
      <c r="J595" s="1317"/>
      <c r="K595" s="1317"/>
      <c r="L595" s="2073"/>
      <c r="M595" s="1317"/>
      <c r="N595" s="1317"/>
      <c r="O595" s="1317"/>
      <c r="U595" s="1290"/>
      <c r="V595" s="1290"/>
      <c r="W595" s="1290"/>
      <c r="X595" s="1290"/>
      <c r="Y595" s="1290"/>
      <c r="Z595" s="1290"/>
    </row>
    <row r="596" spans="1:27" s="1318" customFormat="1" ht="15" customHeight="1">
      <c r="A596" s="1418"/>
      <c r="B596" s="1324"/>
      <c r="C596" s="1326"/>
      <c r="D596" s="1326"/>
      <c r="E596" s="1317"/>
      <c r="F596" s="1324"/>
      <c r="G596" s="1324"/>
      <c r="H596" s="1317"/>
      <c r="I596" s="1317"/>
      <c r="J596" s="1317"/>
      <c r="K596" s="1317"/>
      <c r="L596" s="2073"/>
      <c r="M596" s="1317"/>
      <c r="N596" s="1317"/>
      <c r="O596" s="1317"/>
      <c r="U596" s="1290"/>
      <c r="V596" s="1290"/>
      <c r="W596" s="1290"/>
      <c r="X596" s="1290"/>
      <c r="Y596" s="1290"/>
      <c r="Z596" s="1290"/>
    </row>
    <row r="597" spans="1:27" s="1318" customFormat="1" ht="15" customHeight="1">
      <c r="A597" s="1418"/>
      <c r="B597" s="1324"/>
      <c r="C597" s="1326"/>
      <c r="D597" s="1326"/>
      <c r="E597" s="1317"/>
      <c r="F597" s="1324"/>
      <c r="G597" s="1324"/>
      <c r="H597" s="1317"/>
      <c r="I597" s="1317"/>
      <c r="J597" s="1317"/>
      <c r="K597" s="1317"/>
      <c r="L597" s="2073"/>
      <c r="M597" s="1317"/>
      <c r="N597" s="1317"/>
      <c r="O597" s="1317"/>
      <c r="U597" s="1290"/>
      <c r="V597" s="1290"/>
      <c r="W597" s="1290"/>
      <c r="X597" s="1290"/>
      <c r="Y597" s="1290"/>
      <c r="Z597" s="1290"/>
    </row>
    <row r="598" spans="1:27" s="1318" customFormat="1" ht="15" customHeight="1">
      <c r="A598" s="1418"/>
      <c r="B598" s="1324"/>
      <c r="C598" s="1326"/>
      <c r="D598" s="1326"/>
      <c r="E598" s="1317"/>
      <c r="F598" s="1324"/>
      <c r="G598" s="1324"/>
      <c r="H598" s="1317"/>
      <c r="I598" s="1317"/>
      <c r="J598" s="1317"/>
      <c r="K598" s="1317"/>
      <c r="L598" s="2073"/>
      <c r="M598" s="1317"/>
      <c r="N598" s="1317"/>
      <c r="O598" s="1317"/>
      <c r="U598" s="1290"/>
      <c r="V598" s="1290"/>
      <c r="W598" s="1290"/>
      <c r="X598" s="1290"/>
      <c r="Y598" s="1290"/>
      <c r="Z598" s="1290"/>
    </row>
    <row r="599" spans="1:27" s="1318" customFormat="1" ht="15" customHeight="1">
      <c r="A599" s="1418"/>
      <c r="B599" s="1324"/>
      <c r="C599" s="1326"/>
      <c r="D599" s="1326"/>
      <c r="E599" s="1317"/>
      <c r="F599" s="1324"/>
      <c r="G599" s="1324"/>
      <c r="H599" s="1317"/>
      <c r="I599" s="1317"/>
      <c r="J599" s="1317"/>
      <c r="K599" s="1317"/>
      <c r="L599" s="2073"/>
      <c r="M599" s="1317"/>
      <c r="N599" s="1317"/>
      <c r="O599" s="1317"/>
      <c r="U599" s="1290"/>
      <c r="V599" s="1290"/>
      <c r="W599" s="1290"/>
      <c r="X599" s="1290"/>
      <c r="Y599" s="1290"/>
      <c r="Z599" s="1290"/>
      <c r="AA599" s="1290"/>
    </row>
    <row r="600" spans="1:27" s="1318" customFormat="1" ht="15" customHeight="1">
      <c r="A600" s="1418"/>
      <c r="B600" s="1324"/>
      <c r="C600" s="1326"/>
      <c r="D600" s="1326"/>
      <c r="E600" s="1317"/>
      <c r="F600" s="1324"/>
      <c r="G600" s="1324"/>
      <c r="H600" s="1317"/>
      <c r="I600" s="1317"/>
      <c r="J600" s="1317"/>
      <c r="K600" s="1317"/>
      <c r="L600" s="2073"/>
      <c r="M600" s="1317"/>
      <c r="N600" s="1317"/>
      <c r="O600" s="1317"/>
      <c r="U600" s="1290"/>
      <c r="V600" s="1290"/>
      <c r="W600" s="1290"/>
      <c r="X600" s="1290"/>
      <c r="Y600" s="1290"/>
      <c r="Z600" s="1290"/>
      <c r="AA600" s="1290"/>
    </row>
    <row r="601" spans="1:27" s="1318" customFormat="1" ht="15" customHeight="1">
      <c r="A601" s="1418"/>
      <c r="B601" s="1324"/>
      <c r="C601" s="1326"/>
      <c r="D601" s="1326"/>
      <c r="E601" s="1317"/>
      <c r="F601" s="1324"/>
      <c r="G601" s="1324"/>
      <c r="H601" s="1317"/>
      <c r="I601" s="1317"/>
      <c r="J601" s="1317"/>
      <c r="K601" s="1317"/>
      <c r="L601" s="2073"/>
      <c r="M601" s="1317"/>
      <c r="N601" s="1317"/>
      <c r="O601" s="1317"/>
      <c r="U601" s="1290"/>
      <c r="V601" s="1290"/>
      <c r="W601" s="1290"/>
      <c r="X601" s="1290"/>
      <c r="Y601" s="1290"/>
      <c r="Z601" s="1290"/>
      <c r="AA601" s="1290"/>
    </row>
    <row r="602" spans="1:27" s="1318" customFormat="1" ht="15" customHeight="1">
      <c r="A602" s="1418"/>
      <c r="B602" s="1324"/>
      <c r="C602" s="1326"/>
      <c r="D602" s="1326"/>
      <c r="E602" s="1317"/>
      <c r="F602" s="1324"/>
      <c r="G602" s="1324"/>
      <c r="H602" s="1317"/>
      <c r="I602" s="1317"/>
      <c r="J602" s="1317"/>
      <c r="K602" s="1317"/>
      <c r="L602" s="2073"/>
      <c r="M602" s="1317"/>
      <c r="N602" s="1317"/>
      <c r="O602" s="1317"/>
      <c r="U602" s="1290"/>
      <c r="V602" s="1290"/>
      <c r="W602" s="1290"/>
      <c r="X602" s="1290"/>
      <c r="Y602" s="1290"/>
      <c r="Z602" s="1290"/>
      <c r="AA602" s="1290"/>
    </row>
    <row r="603" spans="1:27" s="1318" customFormat="1" ht="15" customHeight="1">
      <c r="A603" s="1418"/>
      <c r="B603" s="1324"/>
      <c r="C603" s="1326"/>
      <c r="D603" s="1326"/>
      <c r="E603" s="1317"/>
      <c r="F603" s="1324"/>
      <c r="G603" s="1324"/>
      <c r="H603" s="1317"/>
      <c r="I603" s="1317"/>
      <c r="J603" s="1317"/>
      <c r="K603" s="1317"/>
      <c r="L603" s="2073"/>
      <c r="M603" s="1317"/>
      <c r="N603" s="1317"/>
      <c r="O603" s="1317"/>
      <c r="U603" s="1290"/>
      <c r="V603" s="1290"/>
      <c r="W603" s="1290"/>
      <c r="X603" s="1290"/>
      <c r="Y603" s="1290"/>
      <c r="Z603" s="1290"/>
      <c r="AA603" s="1290"/>
    </row>
    <row r="604" spans="1:27" s="1318" customFormat="1" ht="15" customHeight="1">
      <c r="A604" s="1418"/>
      <c r="B604" s="1324"/>
      <c r="C604" s="1326"/>
      <c r="D604" s="1326"/>
      <c r="E604" s="1317"/>
      <c r="F604" s="1324"/>
      <c r="G604" s="1324"/>
      <c r="H604" s="1317"/>
      <c r="I604" s="1317"/>
      <c r="J604" s="1317"/>
      <c r="K604" s="1317"/>
      <c r="L604" s="2073"/>
      <c r="M604" s="1317"/>
      <c r="N604" s="1317"/>
      <c r="O604" s="1317"/>
      <c r="U604" s="1290"/>
      <c r="V604" s="1290"/>
      <c r="W604" s="1290"/>
      <c r="X604" s="1290"/>
      <c r="Y604" s="1290"/>
      <c r="Z604" s="1290"/>
      <c r="AA604" s="1290"/>
    </row>
    <row r="605" spans="1:27" s="1318" customFormat="1" ht="15" customHeight="1">
      <c r="A605" s="1418"/>
      <c r="B605" s="1324"/>
      <c r="C605" s="1326"/>
      <c r="D605" s="1326"/>
      <c r="E605" s="1317"/>
      <c r="F605" s="1324"/>
      <c r="G605" s="1324"/>
      <c r="H605" s="1317"/>
      <c r="I605" s="1317"/>
      <c r="J605" s="1317"/>
      <c r="K605" s="1317"/>
      <c r="L605" s="2073"/>
      <c r="M605" s="1317"/>
      <c r="N605" s="1317"/>
      <c r="O605" s="1317"/>
      <c r="U605" s="1290"/>
      <c r="V605" s="1290"/>
      <c r="W605" s="1290"/>
      <c r="X605" s="1290"/>
      <c r="Y605" s="1290"/>
      <c r="Z605" s="1290"/>
      <c r="AA605" s="1290"/>
    </row>
    <row r="606" spans="1:27" s="1318" customFormat="1" ht="15" customHeight="1">
      <c r="A606" s="1418"/>
      <c r="B606" s="1324"/>
      <c r="C606" s="1326"/>
      <c r="D606" s="1326"/>
      <c r="E606" s="1317"/>
      <c r="F606" s="1324"/>
      <c r="G606" s="1324"/>
      <c r="H606" s="1317"/>
      <c r="I606" s="1317"/>
      <c r="J606" s="1317"/>
      <c r="K606" s="1317"/>
      <c r="L606" s="2073"/>
      <c r="M606" s="1317"/>
      <c r="N606" s="1317"/>
      <c r="O606" s="1317"/>
      <c r="U606" s="1290"/>
      <c r="V606" s="1290"/>
      <c r="W606" s="1290"/>
      <c r="X606" s="1290"/>
      <c r="Y606" s="1290"/>
      <c r="Z606" s="1290"/>
      <c r="AA606" s="1290"/>
    </row>
    <row r="607" spans="1:27" s="1318" customFormat="1" ht="15" customHeight="1">
      <c r="A607" s="1418"/>
      <c r="B607" s="1324"/>
      <c r="C607" s="1326"/>
      <c r="D607" s="1326"/>
      <c r="E607" s="1317"/>
      <c r="F607" s="1324"/>
      <c r="G607" s="1324"/>
      <c r="H607" s="1317"/>
      <c r="I607" s="1317"/>
      <c r="J607" s="1317"/>
      <c r="K607" s="1317"/>
      <c r="L607" s="2073"/>
      <c r="M607" s="1317"/>
      <c r="N607" s="1317"/>
      <c r="O607" s="1317"/>
      <c r="U607" s="1290"/>
      <c r="V607" s="1290"/>
      <c r="W607" s="1290"/>
      <c r="X607" s="1290"/>
      <c r="Y607" s="1290"/>
      <c r="Z607" s="1290"/>
      <c r="AA607" s="1290"/>
    </row>
    <row r="608" spans="1:27" s="1318" customFormat="1" ht="55.5" customHeight="1">
      <c r="A608" s="1418"/>
      <c r="B608" s="1324"/>
      <c r="C608" s="1326"/>
      <c r="D608" s="1326"/>
      <c r="E608" s="1317"/>
      <c r="F608" s="1324"/>
      <c r="G608" s="1324"/>
      <c r="H608" s="1317"/>
      <c r="I608" s="1317"/>
      <c r="J608" s="1317"/>
      <c r="K608" s="1317"/>
      <c r="L608" s="2073"/>
      <c r="M608" s="1317"/>
      <c r="N608" s="1317"/>
      <c r="O608" s="1317"/>
      <c r="U608" s="1290"/>
      <c r="V608" s="1290"/>
      <c r="W608" s="1290"/>
      <c r="X608" s="1290"/>
      <c r="Y608" s="1290"/>
      <c r="Z608" s="1290"/>
      <c r="AA608" s="1290"/>
    </row>
    <row r="609" spans="1:27" s="1318" customFormat="1" ht="15" customHeight="1">
      <c r="A609" s="1418"/>
      <c r="B609" s="1324"/>
      <c r="C609" s="1326"/>
      <c r="D609" s="1326"/>
      <c r="E609" s="1317"/>
      <c r="F609" s="1324"/>
      <c r="G609" s="1324"/>
      <c r="H609" s="1317"/>
      <c r="I609" s="1317"/>
      <c r="J609" s="1317"/>
      <c r="K609" s="1317"/>
      <c r="L609" s="2073"/>
      <c r="M609" s="1317"/>
      <c r="N609" s="1317"/>
      <c r="O609" s="1317"/>
      <c r="U609" s="1290"/>
      <c r="V609" s="1290"/>
      <c r="W609" s="1290"/>
      <c r="X609" s="1290"/>
      <c r="Y609" s="1290"/>
      <c r="Z609" s="1290"/>
      <c r="AA609" s="1290"/>
    </row>
    <row r="610" spans="1:27" s="1318" customFormat="1" ht="15" customHeight="1">
      <c r="A610" s="1418"/>
      <c r="B610" s="1324"/>
      <c r="C610" s="1326"/>
      <c r="D610" s="1326"/>
      <c r="E610" s="1317"/>
      <c r="F610" s="1324"/>
      <c r="G610" s="1324"/>
      <c r="H610" s="1317"/>
      <c r="I610" s="1317"/>
      <c r="J610" s="1317"/>
      <c r="K610" s="1317"/>
      <c r="L610" s="2073"/>
      <c r="M610" s="1317"/>
      <c r="N610" s="1317"/>
      <c r="O610" s="1317"/>
      <c r="U610" s="1290"/>
      <c r="V610" s="1290"/>
      <c r="W610" s="1290"/>
      <c r="X610" s="1290"/>
      <c r="Y610" s="1290"/>
      <c r="Z610" s="1290"/>
      <c r="AA610" s="1290"/>
    </row>
    <row r="611" spans="1:27" s="1318" customFormat="1" ht="15" customHeight="1">
      <c r="A611" s="1418"/>
      <c r="B611" s="1324"/>
      <c r="C611" s="1326"/>
      <c r="D611" s="1326"/>
      <c r="E611" s="1317"/>
      <c r="F611" s="1324"/>
      <c r="G611" s="1324"/>
      <c r="H611" s="1317"/>
      <c r="I611" s="1317"/>
      <c r="J611" s="1317"/>
      <c r="K611" s="1317"/>
      <c r="L611" s="2073"/>
      <c r="M611" s="1317"/>
      <c r="N611" s="1317"/>
      <c r="O611" s="1317"/>
      <c r="U611" s="1290"/>
      <c r="V611" s="1290"/>
      <c r="W611" s="1290"/>
      <c r="X611" s="1290"/>
      <c r="Y611" s="1290"/>
      <c r="Z611" s="1290"/>
      <c r="AA611" s="1290"/>
    </row>
    <row r="612" spans="1:27" s="1318" customFormat="1" ht="15" customHeight="1">
      <c r="A612" s="1418"/>
      <c r="B612" s="1324"/>
      <c r="C612" s="1326"/>
      <c r="D612" s="1326"/>
      <c r="E612" s="1317"/>
      <c r="F612" s="1324"/>
      <c r="G612" s="1324"/>
      <c r="H612" s="1317"/>
      <c r="I612" s="1317"/>
      <c r="J612" s="1317"/>
      <c r="K612" s="1317"/>
      <c r="L612" s="2073"/>
      <c r="M612" s="1317"/>
      <c r="N612" s="1317"/>
      <c r="O612" s="1317"/>
      <c r="U612" s="1290"/>
      <c r="V612" s="1290"/>
      <c r="W612" s="1290"/>
      <c r="X612" s="1290"/>
      <c r="Y612" s="1290"/>
      <c r="Z612" s="1290"/>
      <c r="AA612" s="1290"/>
    </row>
    <row r="613" spans="1:27" s="1318" customFormat="1" ht="15" customHeight="1">
      <c r="A613" s="1418"/>
      <c r="B613" s="1324"/>
      <c r="C613" s="1326"/>
      <c r="D613" s="1326"/>
      <c r="E613" s="1317"/>
      <c r="F613" s="1324"/>
      <c r="G613" s="1324"/>
      <c r="H613" s="1317"/>
      <c r="I613" s="1317"/>
      <c r="J613" s="1317"/>
      <c r="K613" s="1317"/>
      <c r="L613" s="2073"/>
      <c r="M613" s="1317"/>
      <c r="N613" s="1317"/>
      <c r="O613" s="1317"/>
      <c r="U613" s="1290"/>
      <c r="V613" s="1290"/>
      <c r="W613" s="1290"/>
      <c r="X613" s="1290"/>
      <c r="Y613" s="1290"/>
      <c r="Z613" s="1290"/>
      <c r="AA613" s="1290"/>
    </row>
    <row r="614" spans="1:27" s="1318" customFormat="1" ht="15" customHeight="1">
      <c r="A614" s="1418"/>
      <c r="B614" s="1324"/>
      <c r="C614" s="1326"/>
      <c r="D614" s="1326"/>
      <c r="E614" s="1317"/>
      <c r="F614" s="1324"/>
      <c r="G614" s="1324"/>
      <c r="H614" s="1317"/>
      <c r="I614" s="1317"/>
      <c r="J614" s="1317"/>
      <c r="K614" s="1317"/>
      <c r="L614" s="2073"/>
      <c r="M614" s="1317"/>
      <c r="N614" s="1317"/>
      <c r="O614" s="1317"/>
      <c r="U614" s="1290"/>
      <c r="V614" s="1290"/>
      <c r="W614" s="1290"/>
      <c r="X614" s="1290"/>
      <c r="Y614" s="1290"/>
      <c r="Z614" s="1290"/>
      <c r="AA614" s="1290"/>
    </row>
    <row r="615" spans="1:27" s="1318" customFormat="1" ht="12" customHeight="1">
      <c r="A615" s="1418"/>
      <c r="B615" s="1324"/>
      <c r="C615" s="1326"/>
      <c r="D615" s="1326"/>
      <c r="E615" s="1317"/>
      <c r="F615" s="1324"/>
      <c r="G615" s="1324"/>
      <c r="H615" s="1317"/>
      <c r="I615" s="1317"/>
      <c r="J615" s="1317"/>
      <c r="K615" s="1317"/>
      <c r="L615" s="2073"/>
      <c r="M615" s="1317"/>
      <c r="N615" s="1317"/>
      <c r="O615" s="1317"/>
      <c r="U615" s="1290"/>
      <c r="V615" s="1290"/>
      <c r="W615" s="1290"/>
      <c r="X615" s="1290"/>
      <c r="Y615" s="1290"/>
      <c r="Z615" s="1290"/>
      <c r="AA615" s="1290"/>
    </row>
    <row r="616" spans="1:27" ht="24" customHeight="1"/>
  </sheetData>
  <mergeCells count="269">
    <mergeCell ref="A1:K1"/>
    <mergeCell ref="K4:L4"/>
    <mergeCell ref="A5:L5"/>
    <mergeCell ref="A6:L6"/>
    <mergeCell ref="A8:A9"/>
    <mergeCell ref="B8:B9"/>
    <mergeCell ref="C8:I8"/>
    <mergeCell ref="J8:J9"/>
    <mergeCell ref="K8:K9"/>
    <mergeCell ref="L8:L9"/>
    <mergeCell ref="A10:A12"/>
    <mergeCell ref="A13:A20"/>
    <mergeCell ref="C17:C20"/>
    <mergeCell ref="D17:D20"/>
    <mergeCell ref="A21:A52"/>
    <mergeCell ref="C21:C35"/>
    <mergeCell ref="D21:D35"/>
    <mergeCell ref="D36:D52"/>
    <mergeCell ref="A53:A82"/>
    <mergeCell ref="C53:C67"/>
    <mergeCell ref="D53:D82"/>
    <mergeCell ref="B10:B108"/>
    <mergeCell ref="A83:A108"/>
    <mergeCell ref="C83:C95"/>
    <mergeCell ref="D83:D108"/>
    <mergeCell ref="A109:L111"/>
    <mergeCell ref="A112:L112"/>
    <mergeCell ref="A113:A114"/>
    <mergeCell ref="B113:I113"/>
    <mergeCell ref="J113:J114"/>
    <mergeCell ref="K113:K114"/>
    <mergeCell ref="L113:L114"/>
    <mergeCell ref="D114:G114"/>
    <mergeCell ref="A115:A118"/>
    <mergeCell ref="B115:B116"/>
    <mergeCell ref="C115:C118"/>
    <mergeCell ref="D115:G115"/>
    <mergeCell ref="D116:G116"/>
    <mergeCell ref="B117:B118"/>
    <mergeCell ref="D117:G117"/>
    <mergeCell ref="D118:G118"/>
    <mergeCell ref="A119:A121"/>
    <mergeCell ref="D119:G119"/>
    <mergeCell ref="I119:I124"/>
    <mergeCell ref="D120:G120"/>
    <mergeCell ref="D121:G121"/>
    <mergeCell ref="A122:A124"/>
    <mergeCell ref="B122:B124"/>
    <mergeCell ref="D122:G122"/>
    <mergeCell ref="D123:G123"/>
    <mergeCell ref="D124:G124"/>
    <mergeCell ref="A125:A126"/>
    <mergeCell ref="D125:G125"/>
    <mergeCell ref="D126:G126"/>
    <mergeCell ref="A127:A128"/>
    <mergeCell ref="B127:B128"/>
    <mergeCell ref="D127:G127"/>
    <mergeCell ref="I127:I130"/>
    <mergeCell ref="D128:G128"/>
    <mergeCell ref="A129:A130"/>
    <mergeCell ref="B129:B130"/>
    <mergeCell ref="D129:G129"/>
    <mergeCell ref="D130:G130"/>
    <mergeCell ref="A131:A133"/>
    <mergeCell ref="B131:B133"/>
    <mergeCell ref="C131:C133"/>
    <mergeCell ref="D131:G131"/>
    <mergeCell ref="I131:I136"/>
    <mergeCell ref="D132:G132"/>
    <mergeCell ref="D133:G133"/>
    <mergeCell ref="A134:A136"/>
    <mergeCell ref="B134:B136"/>
    <mergeCell ref="C134:C136"/>
    <mergeCell ref="D134:G134"/>
    <mergeCell ref="D135:G135"/>
    <mergeCell ref="D136:G136"/>
    <mergeCell ref="A137:A139"/>
    <mergeCell ref="B137:B139"/>
    <mergeCell ref="C137:C139"/>
    <mergeCell ref="D137:G137"/>
    <mergeCell ref="I137:I142"/>
    <mergeCell ref="D138:G138"/>
    <mergeCell ref="D139:G139"/>
    <mergeCell ref="A140:A142"/>
    <mergeCell ref="B140:B142"/>
    <mergeCell ref="C140:C142"/>
    <mergeCell ref="D140:G140"/>
    <mergeCell ref="D141:G141"/>
    <mergeCell ref="D142:G142"/>
    <mergeCell ref="D143:G143"/>
    <mergeCell ref="D144:G144"/>
    <mergeCell ref="D145:G145"/>
    <mergeCell ref="D146:G146"/>
    <mergeCell ref="D147:G147"/>
    <mergeCell ref="D148:G148"/>
    <mergeCell ref="D149:G149"/>
    <mergeCell ref="D150:G150"/>
    <mergeCell ref="D151:G151"/>
    <mergeCell ref="D152:G152"/>
    <mergeCell ref="B153:B154"/>
    <mergeCell ref="D153:G153"/>
    <mergeCell ref="D154:G154"/>
    <mergeCell ref="B155:B156"/>
    <mergeCell ref="D155:G155"/>
    <mergeCell ref="D156:G156"/>
    <mergeCell ref="D157:G157"/>
    <mergeCell ref="I157:I158"/>
    <mergeCell ref="D158:G158"/>
    <mergeCell ref="D159:G159"/>
    <mergeCell ref="D160:G160"/>
    <mergeCell ref="D161:G161"/>
    <mergeCell ref="D162:G162"/>
    <mergeCell ref="D163:G163"/>
    <mergeCell ref="D164:G164"/>
    <mergeCell ref="D165:G165"/>
    <mergeCell ref="D166:G166"/>
    <mergeCell ref="D167:G167"/>
    <mergeCell ref="D168:G168"/>
    <mergeCell ref="D169:G169"/>
    <mergeCell ref="A170:L171"/>
    <mergeCell ref="A172:L172"/>
    <mergeCell ref="A173:A174"/>
    <mergeCell ref="B173:B174"/>
    <mergeCell ref="C173:I173"/>
    <mergeCell ref="J173:J174"/>
    <mergeCell ref="K173:K174"/>
    <mergeCell ref="L173:L174"/>
    <mergeCell ref="D174:H174"/>
    <mergeCell ref="A175:A177"/>
    <mergeCell ref="D175:H175"/>
    <mergeCell ref="D176:H176"/>
    <mergeCell ref="D177:H177"/>
    <mergeCell ref="D178:H178"/>
    <mergeCell ref="D179:H179"/>
    <mergeCell ref="D180:H180"/>
    <mergeCell ref="D181:H181"/>
    <mergeCell ref="D182:H182"/>
    <mergeCell ref="D183:H183"/>
    <mergeCell ref="D184:H184"/>
    <mergeCell ref="D185:H185"/>
    <mergeCell ref="D186:G186"/>
    <mergeCell ref="A187:L188"/>
    <mergeCell ref="A189:A190"/>
    <mergeCell ref="B189:B190"/>
    <mergeCell ref="C189:I189"/>
    <mergeCell ref="J189:J190"/>
    <mergeCell ref="K189:K190"/>
    <mergeCell ref="L189:L190"/>
    <mergeCell ref="D190:H190"/>
    <mergeCell ref="D191:H191"/>
    <mergeCell ref="D192:H192"/>
    <mergeCell ref="D193:H193"/>
    <mergeCell ref="D194:H194"/>
    <mergeCell ref="D195:H195"/>
    <mergeCell ref="D196:H196"/>
    <mergeCell ref="A197:L198"/>
    <mergeCell ref="A199:A200"/>
    <mergeCell ref="B199:I199"/>
    <mergeCell ref="J199:J200"/>
    <mergeCell ref="K199:K200"/>
    <mergeCell ref="L199:L200"/>
    <mergeCell ref="F200:G200"/>
    <mergeCell ref="A201:A202"/>
    <mergeCell ref="B201:B202"/>
    <mergeCell ref="F201:G201"/>
    <mergeCell ref="F202:G202"/>
    <mergeCell ref="F203:G203"/>
    <mergeCell ref="A204:A206"/>
    <mergeCell ref="B204:B206"/>
    <mergeCell ref="F204:G204"/>
    <mergeCell ref="F205:G205"/>
    <mergeCell ref="F206:G206"/>
    <mergeCell ref="A207:A209"/>
    <mergeCell ref="B207:B209"/>
    <mergeCell ref="F207:G207"/>
    <mergeCell ref="F208:G208"/>
    <mergeCell ref="F209:G209"/>
    <mergeCell ref="A210:A212"/>
    <mergeCell ref="B210:B212"/>
    <mergeCell ref="F210:G210"/>
    <mergeCell ref="F211:G211"/>
    <mergeCell ref="F212:G212"/>
    <mergeCell ref="D215:H215"/>
    <mergeCell ref="D216:H216"/>
    <mergeCell ref="B217:B218"/>
    <mergeCell ref="D217:H217"/>
    <mergeCell ref="D218:H218"/>
    <mergeCell ref="D219:H219"/>
    <mergeCell ref="D220:H220"/>
    <mergeCell ref="D221:H221"/>
    <mergeCell ref="A222:L223"/>
    <mergeCell ref="A224:L224"/>
    <mergeCell ref="A225:A226"/>
    <mergeCell ref="B225:B226"/>
    <mergeCell ref="C225:C226"/>
    <mergeCell ref="D225:I225"/>
    <mergeCell ref="J225:J226"/>
    <mergeCell ref="K225:K226"/>
    <mergeCell ref="L225:L226"/>
    <mergeCell ref="A227:L227"/>
    <mergeCell ref="A228:A233"/>
    <mergeCell ref="B228:B264"/>
    <mergeCell ref="E228:E233"/>
    <mergeCell ref="D230:D233"/>
    <mergeCell ref="A234:A239"/>
    <mergeCell ref="D234:D239"/>
    <mergeCell ref="E234:E239"/>
    <mergeCell ref="A240:A249"/>
    <mergeCell ref="D240:D244"/>
    <mergeCell ref="E240:E244"/>
    <mergeCell ref="A250:A254"/>
    <mergeCell ref="D250:D254"/>
    <mergeCell ref="E250:E254"/>
    <mergeCell ref="A255:A259"/>
    <mergeCell ref="D255:D259"/>
    <mergeCell ref="E255:E259"/>
    <mergeCell ref="A260:A264"/>
    <mergeCell ref="D260:D264"/>
    <mergeCell ref="E260:E264"/>
    <mergeCell ref="A265:A267"/>
    <mergeCell ref="B265:B267"/>
    <mergeCell ref="A268:L269"/>
    <mergeCell ref="A270:L270"/>
    <mergeCell ref="A271:A272"/>
    <mergeCell ref="B271:B272"/>
    <mergeCell ref="C271:C272"/>
    <mergeCell ref="D271:I271"/>
    <mergeCell ref="J271:J272"/>
    <mergeCell ref="K271:K272"/>
    <mergeCell ref="L271:L272"/>
    <mergeCell ref="A273:L273"/>
    <mergeCell ref="A274:A295"/>
    <mergeCell ref="B274:B295"/>
    <mergeCell ref="A296:A317"/>
    <mergeCell ref="B296:B317"/>
    <mergeCell ref="A346:A361"/>
    <mergeCell ref="A362:A377"/>
    <mergeCell ref="A378:A393"/>
    <mergeCell ref="A318:A345"/>
    <mergeCell ref="A394:A396"/>
    <mergeCell ref="A397:L398"/>
    <mergeCell ref="A399:L399"/>
    <mergeCell ref="A400:A401"/>
    <mergeCell ref="B400:B401"/>
    <mergeCell ref="C400:C401"/>
    <mergeCell ref="D400:I400"/>
    <mergeCell ref="J400:J401"/>
    <mergeCell ref="K400:K401"/>
    <mergeCell ref="L400:L401"/>
    <mergeCell ref="A402:L402"/>
    <mergeCell ref="A403:A406"/>
    <mergeCell ref="C403:C406"/>
    <mergeCell ref="D403:D406"/>
    <mergeCell ref="A407:A412"/>
    <mergeCell ref="C407:C408"/>
    <mergeCell ref="D407:D408"/>
    <mergeCell ref="E407:E408"/>
    <mergeCell ref="F407:F408"/>
    <mergeCell ref="B403:B406"/>
    <mergeCell ref="B407:B408"/>
    <mergeCell ref="A413:A418"/>
    <mergeCell ref="B413:B418"/>
    <mergeCell ref="C413:C414"/>
    <mergeCell ref="D413:D414"/>
    <mergeCell ref="F413:F414"/>
    <mergeCell ref="A425:L426"/>
    <mergeCell ref="D419:D424"/>
    <mergeCell ref="C419:C424"/>
    <mergeCell ref="A419:A424"/>
  </mergeCells>
  <hyperlinks>
    <hyperlink ref="A5" location="Меню!A1" display="ЗАБОРЫ 3Д (ЗАБОРЫ ИЗ СВАРНЫХ ПРУТЬЕВ)"/>
    <hyperlink ref="A6" location="Меню!A1" display="ПАНЕЛИ СВАРНЫЕ"/>
  </hyperlinks>
  <pageMargins left="0.25" right="0.25" top="0.75" bottom="0.75" header="0.511811023622047" footer="0.511811023622047"/>
  <pageSetup paperSize="9" orientation="portrait" horizontalDpi="300" verticalDpi="300" r:id="rId1"/>
  <drawing r:id="rId2"/>
  <legacyDrawing r:id="rId3"/>
</worksheet>
</file>

<file path=xl/worksheets/sheet67.xml><?xml version="1.0" encoding="utf-8"?>
<worksheet xmlns="http://schemas.openxmlformats.org/spreadsheetml/2006/main" xmlns:r="http://schemas.openxmlformats.org/officeDocument/2006/relationships">
  <dimension ref="A1:AMJ39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13.5703125" defaultRowHeight="15"/>
  <cols>
    <col min="1" max="1" width="14.42578125" style="121" customWidth="1"/>
    <col min="2" max="4" width="13.5703125" style="121"/>
    <col min="5" max="5" width="10.7109375" style="121" customWidth="1"/>
    <col min="6" max="6" width="13.140625" style="121" customWidth="1"/>
    <col min="7" max="7" width="9.42578125" style="121" customWidth="1"/>
    <col min="8" max="8" width="8.85546875" style="121" customWidth="1"/>
    <col min="9" max="10" width="10.5703125" style="121" customWidth="1"/>
    <col min="11" max="11" width="8.85546875" style="121" customWidth="1"/>
    <col min="12" max="12" width="9.28515625" style="121" customWidth="1"/>
    <col min="13" max="13" width="9.85546875" style="52" customWidth="1"/>
    <col min="14" max="14" width="9.42578125" style="52" customWidth="1"/>
    <col min="15" max="15" width="9.85546875" style="52" customWidth="1"/>
    <col min="16" max="16" width="12.140625" style="386" customWidth="1"/>
    <col min="17" max="17" width="15.28515625" style="386" customWidth="1"/>
    <col min="18" max="18" width="13.5703125" style="386"/>
    <col min="19" max="19" width="13.7109375" style="386" customWidth="1"/>
    <col min="20" max="20" width="13.5703125" style="386"/>
    <col min="21" max="1024" width="13.5703125" style="387"/>
  </cols>
  <sheetData>
    <row r="1" spans="1:20" ht="31.5" customHeight="1">
      <c r="A1" s="2115"/>
      <c r="B1" s="2115"/>
      <c r="C1" s="2115"/>
      <c r="D1" s="52"/>
      <c r="E1" s="52"/>
      <c r="F1" s="52"/>
      <c r="G1" s="52"/>
      <c r="H1" s="52"/>
      <c r="I1" s="52"/>
      <c r="J1" s="52"/>
      <c r="K1" s="52"/>
      <c r="R1" s="52"/>
      <c r="S1" s="52"/>
      <c r="T1" s="52"/>
    </row>
    <row r="2" spans="1:20">
      <c r="A2" s="365"/>
      <c r="B2" s="192"/>
      <c r="C2" s="192"/>
      <c r="D2" s="192"/>
      <c r="E2" s="365"/>
      <c r="F2" s="365"/>
      <c r="G2" s="365"/>
      <c r="H2" s="366" t="s">
        <v>131</v>
      </c>
      <c r="I2" s="367" t="s">
        <v>2</v>
      </c>
      <c r="J2" s="367"/>
      <c r="K2" s="367"/>
      <c r="M2" s="60"/>
      <c r="R2" s="52"/>
      <c r="S2" s="52"/>
      <c r="T2" s="52"/>
    </row>
    <row r="3" spans="1:20" ht="15.75" customHeight="1">
      <c r="A3" s="368" t="s">
        <v>4</v>
      </c>
      <c r="B3" s="121" t="s">
        <v>5</v>
      </c>
      <c r="F3" s="365"/>
      <c r="G3" s="365"/>
      <c r="H3" s="366" t="s">
        <v>132</v>
      </c>
      <c r="I3" s="367" t="s">
        <v>7</v>
      </c>
      <c r="J3" s="367"/>
      <c r="K3" s="367"/>
      <c r="M3" s="60"/>
      <c r="R3" s="52"/>
      <c r="S3" s="52"/>
      <c r="T3" s="52"/>
    </row>
    <row r="4" spans="1:20">
      <c r="B4" s="385"/>
      <c r="C4" s="385"/>
      <c r="D4" s="385"/>
      <c r="G4" s="368"/>
      <c r="R4" s="52"/>
      <c r="S4" s="52"/>
      <c r="T4" s="52"/>
    </row>
    <row r="5" spans="1:20">
      <c r="A5" s="2116" t="s">
        <v>4661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R5" s="52"/>
      <c r="S5" s="52"/>
      <c r="T5" s="52"/>
    </row>
    <row r="6" spans="1:20">
      <c r="E6" s="385"/>
      <c r="R6" s="52"/>
      <c r="S6" s="52"/>
      <c r="T6" s="52"/>
    </row>
    <row r="7" spans="1:20" ht="15" customHeight="1">
      <c r="A7" s="2119" t="s">
        <v>134</v>
      </c>
      <c r="B7" s="2117" t="s">
        <v>562</v>
      </c>
      <c r="C7" s="2117" t="s">
        <v>135</v>
      </c>
      <c r="D7" s="66"/>
      <c r="E7" s="2117" t="s">
        <v>138</v>
      </c>
      <c r="F7" s="2117"/>
      <c r="G7" s="2117"/>
      <c r="H7" s="2117"/>
      <c r="I7" s="2117"/>
      <c r="J7" s="2119" t="s">
        <v>139</v>
      </c>
      <c r="K7" s="2119" t="s">
        <v>1649</v>
      </c>
      <c r="L7" s="2119" t="s">
        <v>4662</v>
      </c>
      <c r="R7" s="52"/>
      <c r="S7" s="52"/>
      <c r="T7" s="52"/>
    </row>
    <row r="8" spans="1:20" ht="46.5" customHeight="1">
      <c r="A8" s="2119"/>
      <c r="B8" s="2117"/>
      <c r="C8" s="2117"/>
      <c r="D8" s="66" t="s">
        <v>593</v>
      </c>
      <c r="E8" s="68" t="s">
        <v>4476</v>
      </c>
      <c r="F8" s="68" t="s">
        <v>567</v>
      </c>
      <c r="G8" s="68" t="s">
        <v>568</v>
      </c>
      <c r="H8" s="68" t="s">
        <v>146</v>
      </c>
      <c r="I8" s="69" t="s">
        <v>144</v>
      </c>
      <c r="J8" s="2119"/>
      <c r="K8" s="2119"/>
      <c r="L8" s="2119"/>
      <c r="M8" s="70"/>
      <c r="N8" s="70"/>
      <c r="O8" s="70"/>
      <c r="P8" s="388"/>
      <c r="R8" s="70"/>
      <c r="S8" s="70"/>
      <c r="T8" s="70"/>
    </row>
    <row r="9" spans="1:20" ht="54" customHeight="1">
      <c r="A9" s="414" t="s">
        <v>4663</v>
      </c>
      <c r="B9" s="148" t="s">
        <v>4664</v>
      </c>
      <c r="C9" s="615"/>
      <c r="D9" s="73"/>
      <c r="E9" s="2319" t="s">
        <v>4665</v>
      </c>
      <c r="F9" s="2176" t="s">
        <v>4666</v>
      </c>
      <c r="G9" s="729" t="s">
        <v>4667</v>
      </c>
      <c r="H9" s="354">
        <v>23</v>
      </c>
      <c r="I9" s="148">
        <v>0.06</v>
      </c>
      <c r="J9" s="389" t="s">
        <v>327</v>
      </c>
      <c r="K9" s="103">
        <v>5570</v>
      </c>
      <c r="L9" s="77">
        <v>5980</v>
      </c>
      <c r="P9" s="53"/>
      <c r="R9" s="52"/>
      <c r="S9" s="52"/>
      <c r="T9" s="52"/>
    </row>
    <row r="10" spans="1:20" ht="59.25" customHeight="1">
      <c r="A10" s="78" t="s">
        <v>4668</v>
      </c>
      <c r="B10" s="80" t="s">
        <v>4669</v>
      </c>
      <c r="C10" s="79"/>
      <c r="D10" s="79"/>
      <c r="E10" s="2319"/>
      <c r="F10" s="2176"/>
      <c r="G10" s="80" t="s">
        <v>4667</v>
      </c>
      <c r="H10" s="98">
        <v>22.5</v>
      </c>
      <c r="I10" s="80">
        <v>0.06</v>
      </c>
      <c r="J10" s="81" t="s">
        <v>327</v>
      </c>
      <c r="K10" s="80">
        <v>5460</v>
      </c>
      <c r="L10" s="102">
        <v>5865</v>
      </c>
      <c r="P10" s="53"/>
      <c r="R10" s="52"/>
      <c r="S10" s="52"/>
      <c r="T10" s="52"/>
    </row>
    <row r="11" spans="1:20" ht="38.25" customHeight="1">
      <c r="A11" s="78" t="s">
        <v>4670</v>
      </c>
      <c r="B11" s="79"/>
      <c r="C11" s="79"/>
      <c r="D11" s="79"/>
      <c r="E11" s="2319"/>
      <c r="F11" s="103" t="s">
        <v>4671</v>
      </c>
      <c r="G11" s="80" t="s">
        <v>4672</v>
      </c>
      <c r="H11" s="98">
        <v>3.78</v>
      </c>
      <c r="I11" s="80">
        <v>2.5000000000000001E-3</v>
      </c>
      <c r="J11" s="81" t="s">
        <v>327</v>
      </c>
      <c r="K11" s="80">
        <v>835</v>
      </c>
      <c r="L11" s="102">
        <v>900</v>
      </c>
      <c r="P11" s="53"/>
      <c r="R11" s="52"/>
      <c r="S11" s="52"/>
      <c r="T11" s="52"/>
    </row>
    <row r="12" spans="1:20" ht="73.5" customHeight="1">
      <c r="A12" s="104" t="s">
        <v>4673</v>
      </c>
      <c r="B12" s="105" t="s">
        <v>4674</v>
      </c>
      <c r="C12" s="105"/>
      <c r="D12" s="105"/>
      <c r="E12" s="81"/>
      <c r="F12" s="81" t="s">
        <v>4675</v>
      </c>
      <c r="G12" s="81" t="s">
        <v>4676</v>
      </c>
      <c r="H12" s="105"/>
      <c r="I12" s="81"/>
      <c r="J12" s="81" t="s">
        <v>1396</v>
      </c>
      <c r="K12" s="81">
        <v>2295</v>
      </c>
      <c r="L12" s="198">
        <v>2575</v>
      </c>
      <c r="M12" s="101"/>
      <c r="P12" s="53"/>
      <c r="R12" s="52"/>
      <c r="S12" s="52"/>
      <c r="T12" s="52"/>
    </row>
    <row r="13" spans="1:20" ht="73.5" customHeight="1">
      <c r="A13" s="78" t="s">
        <v>4677</v>
      </c>
      <c r="B13" s="105" t="s">
        <v>4678</v>
      </c>
      <c r="C13" s="79"/>
      <c r="D13" s="79"/>
      <c r="E13" s="80">
        <v>9006</v>
      </c>
      <c r="F13" s="80" t="s">
        <v>4679</v>
      </c>
      <c r="G13" s="80" t="s">
        <v>4680</v>
      </c>
      <c r="H13" s="79">
        <v>16</v>
      </c>
      <c r="I13" s="80">
        <v>6.8000000000000005E-2</v>
      </c>
      <c r="J13" s="81" t="s">
        <v>1386</v>
      </c>
      <c r="K13" s="80">
        <v>3220</v>
      </c>
      <c r="L13" s="102">
        <v>3485</v>
      </c>
      <c r="P13" s="53"/>
      <c r="R13" s="52"/>
      <c r="S13" s="52"/>
      <c r="T13" s="52"/>
    </row>
    <row r="14" spans="1:20" ht="73.5" customHeight="1">
      <c r="A14" s="104" t="s">
        <v>4681</v>
      </c>
      <c r="B14" s="105" t="s">
        <v>4682</v>
      </c>
      <c r="C14" s="105"/>
      <c r="D14" s="105"/>
      <c r="E14" s="81"/>
      <c r="F14" s="81" t="s">
        <v>4683</v>
      </c>
      <c r="G14" s="81" t="s">
        <v>4667</v>
      </c>
      <c r="H14" s="105">
        <v>14</v>
      </c>
      <c r="I14" s="81"/>
      <c r="J14" s="81" t="s">
        <v>327</v>
      </c>
      <c r="K14" s="81">
        <v>3630</v>
      </c>
      <c r="L14" s="106">
        <v>3930</v>
      </c>
      <c r="P14" s="53"/>
      <c r="R14" s="52"/>
      <c r="S14" s="52"/>
      <c r="T14" s="52"/>
    </row>
    <row r="15" spans="1:20" ht="73.5" customHeight="1">
      <c r="A15" s="78" t="s">
        <v>4684</v>
      </c>
      <c r="B15" s="105" t="s">
        <v>4685</v>
      </c>
      <c r="C15" s="79"/>
      <c r="D15" s="79"/>
      <c r="E15" s="80">
        <v>9006</v>
      </c>
      <c r="F15" s="80" t="s">
        <v>4679</v>
      </c>
      <c r="G15" s="80" t="s">
        <v>4680</v>
      </c>
      <c r="H15" s="79">
        <v>13</v>
      </c>
      <c r="I15" s="80">
        <v>6.8000000000000005E-2</v>
      </c>
      <c r="J15" s="81" t="s">
        <v>1386</v>
      </c>
      <c r="K15" s="80">
        <v>3150</v>
      </c>
      <c r="L15" s="82">
        <v>3410</v>
      </c>
      <c r="P15" s="53"/>
      <c r="R15" s="52"/>
      <c r="S15" s="52"/>
      <c r="T15" s="52"/>
    </row>
    <row r="16" spans="1:20" ht="73.5" customHeight="1">
      <c r="A16" s="104" t="s">
        <v>4686</v>
      </c>
      <c r="B16" s="105" t="s">
        <v>4687</v>
      </c>
      <c r="C16" s="105"/>
      <c r="D16" s="105"/>
      <c r="E16" s="81"/>
      <c r="F16" s="81" t="s">
        <v>4683</v>
      </c>
      <c r="G16" s="81" t="s">
        <v>4688</v>
      </c>
      <c r="H16" s="105">
        <v>15</v>
      </c>
      <c r="I16" s="81"/>
      <c r="J16" s="81" t="s">
        <v>327</v>
      </c>
      <c r="K16" s="81">
        <v>3740</v>
      </c>
      <c r="L16" s="198">
        <v>4050</v>
      </c>
      <c r="P16" s="53"/>
      <c r="R16" s="52"/>
      <c r="S16" s="52"/>
      <c r="T16" s="52"/>
    </row>
    <row r="17" spans="1:20" ht="73.5" customHeight="1">
      <c r="A17" s="78" t="s">
        <v>4689</v>
      </c>
      <c r="B17" s="105" t="s">
        <v>4690</v>
      </c>
      <c r="C17" s="79"/>
      <c r="D17" s="79"/>
      <c r="E17" s="80">
        <v>9006</v>
      </c>
      <c r="F17" s="80" t="s">
        <v>4679</v>
      </c>
      <c r="G17" s="80" t="s">
        <v>4680</v>
      </c>
      <c r="H17" s="79">
        <v>18.399999999999999</v>
      </c>
      <c r="I17" s="80">
        <v>6.8000000000000005E-2</v>
      </c>
      <c r="J17" s="81" t="s">
        <v>1386</v>
      </c>
      <c r="K17" s="80">
        <v>3330</v>
      </c>
      <c r="L17" s="82">
        <v>3605</v>
      </c>
      <c r="P17" s="53"/>
      <c r="R17" s="52"/>
      <c r="S17" s="52"/>
      <c r="T17" s="52"/>
    </row>
    <row r="18" spans="1:20" ht="72">
      <c r="A18" s="104" t="s">
        <v>4691</v>
      </c>
      <c r="B18" s="105" t="s">
        <v>4692</v>
      </c>
      <c r="C18" s="105"/>
      <c r="D18" s="105"/>
      <c r="E18" s="76"/>
      <c r="F18" s="81" t="s">
        <v>4693</v>
      </c>
      <c r="G18" s="81" t="s">
        <v>4688</v>
      </c>
      <c r="H18" s="605">
        <v>13.5</v>
      </c>
      <c r="I18" s="81"/>
      <c r="J18" s="81" t="s">
        <v>327</v>
      </c>
      <c r="K18" s="81">
        <v>3500</v>
      </c>
      <c r="L18" s="106">
        <v>3790</v>
      </c>
      <c r="P18" s="53"/>
      <c r="R18" s="52"/>
      <c r="S18" s="52"/>
      <c r="T18" s="52"/>
    </row>
    <row r="19" spans="1:20" ht="73.5" customHeight="1">
      <c r="A19" s="104" t="s">
        <v>4694</v>
      </c>
      <c r="B19" s="105" t="s">
        <v>4695</v>
      </c>
      <c r="C19" s="105"/>
      <c r="D19" s="105"/>
      <c r="E19" s="81"/>
      <c r="F19" s="81" t="s">
        <v>4683</v>
      </c>
      <c r="G19" s="81" t="s">
        <v>4688</v>
      </c>
      <c r="H19" s="105">
        <v>16.5</v>
      </c>
      <c r="I19" s="81"/>
      <c r="J19" s="81" t="s">
        <v>327</v>
      </c>
      <c r="K19" s="81">
        <v>3790</v>
      </c>
      <c r="L19" s="198">
        <v>4105</v>
      </c>
      <c r="P19" s="53"/>
      <c r="R19" s="52"/>
      <c r="S19" s="52"/>
      <c r="T19" s="52"/>
    </row>
    <row r="20" spans="1:20" ht="96">
      <c r="A20" s="503" t="s">
        <v>4696</v>
      </c>
      <c r="B20" s="604"/>
      <c r="C20" s="604"/>
      <c r="D20" s="604"/>
      <c r="E20" s="504"/>
      <c r="F20" s="504" t="s">
        <v>4697</v>
      </c>
      <c r="G20" s="504" t="s">
        <v>4698</v>
      </c>
      <c r="H20" s="604">
        <v>47.13</v>
      </c>
      <c r="I20" s="504"/>
      <c r="J20" s="504"/>
      <c r="K20" s="504">
        <v>22075</v>
      </c>
      <c r="L20" s="505">
        <v>22935</v>
      </c>
      <c r="P20" s="53"/>
      <c r="R20" s="52"/>
      <c r="S20" s="52"/>
      <c r="T20" s="52"/>
    </row>
    <row r="21" spans="1:20" ht="33.75" customHeight="1">
      <c r="A21" s="2351" t="s">
        <v>4699</v>
      </c>
      <c r="B21" s="604"/>
      <c r="C21" s="2310"/>
      <c r="D21" s="663"/>
      <c r="E21" s="2352"/>
      <c r="F21" s="2352" t="s">
        <v>4700</v>
      </c>
      <c r="G21" s="504" t="s">
        <v>4701</v>
      </c>
      <c r="H21" s="604">
        <v>23.87</v>
      </c>
      <c r="I21" s="504"/>
      <c r="J21" s="504"/>
      <c r="K21" s="504">
        <v>11860</v>
      </c>
      <c r="L21" s="505">
        <v>12320</v>
      </c>
      <c r="P21" s="53"/>
      <c r="R21" s="52"/>
      <c r="S21" s="52"/>
      <c r="T21" s="52"/>
    </row>
    <row r="22" spans="1:20" ht="27.75" customHeight="1">
      <c r="A22" s="2351"/>
      <c r="B22" s="604"/>
      <c r="C22" s="2310"/>
      <c r="D22" s="875"/>
      <c r="E22" s="2352"/>
      <c r="F22" s="2352"/>
      <c r="G22" s="504" t="s">
        <v>4702</v>
      </c>
      <c r="H22" s="604">
        <v>30.59</v>
      </c>
      <c r="I22" s="504"/>
      <c r="J22" s="504"/>
      <c r="K22" s="504">
        <v>14635</v>
      </c>
      <c r="L22" s="505">
        <v>15205</v>
      </c>
      <c r="P22" s="53"/>
      <c r="R22" s="52"/>
      <c r="S22" s="52"/>
      <c r="T22" s="52"/>
    </row>
    <row r="23" spans="1:20" ht="27" customHeight="1">
      <c r="A23" s="2351"/>
      <c r="B23" s="604"/>
      <c r="C23" s="2310"/>
      <c r="D23" s="667"/>
      <c r="E23" s="2352"/>
      <c r="F23" s="2352"/>
      <c r="G23" s="504" t="s">
        <v>4703</v>
      </c>
      <c r="H23" s="604">
        <v>38.979999999999997</v>
      </c>
      <c r="I23" s="504"/>
      <c r="J23" s="504"/>
      <c r="K23" s="504">
        <v>17930</v>
      </c>
      <c r="L23" s="505">
        <v>18630</v>
      </c>
      <c r="P23" s="53"/>
      <c r="R23" s="52"/>
      <c r="S23" s="52"/>
      <c r="T23" s="52"/>
    </row>
    <row r="24" spans="1:20" ht="110.25" customHeight="1">
      <c r="A24" s="78" t="s">
        <v>4704</v>
      </c>
      <c r="B24" s="80" t="s">
        <v>4705</v>
      </c>
      <c r="C24" s="79"/>
      <c r="D24" s="79"/>
      <c r="E24" s="80">
        <v>9006</v>
      </c>
      <c r="F24" s="80" t="s">
        <v>4706</v>
      </c>
      <c r="G24" s="80">
        <v>1500</v>
      </c>
      <c r="H24" s="79">
        <v>3.7</v>
      </c>
      <c r="I24" s="80"/>
      <c r="J24" s="81" t="s">
        <v>1386</v>
      </c>
      <c r="K24" s="80">
        <v>875</v>
      </c>
      <c r="L24" s="82">
        <v>945</v>
      </c>
      <c r="P24" s="53"/>
      <c r="R24" s="52"/>
      <c r="S24" s="52"/>
      <c r="T24" s="52"/>
    </row>
    <row r="25" spans="1:20" ht="114" customHeight="1">
      <c r="A25" s="78" t="s">
        <v>4707</v>
      </c>
      <c r="B25" s="80" t="s">
        <v>4708</v>
      </c>
      <c r="C25" s="79"/>
      <c r="D25" s="79"/>
      <c r="E25" s="80">
        <v>9006</v>
      </c>
      <c r="F25" s="80" t="s">
        <v>4706</v>
      </c>
      <c r="G25" s="80">
        <v>1500</v>
      </c>
      <c r="H25" s="79">
        <v>3.85</v>
      </c>
      <c r="I25" s="80"/>
      <c r="J25" s="81" t="s">
        <v>1386</v>
      </c>
      <c r="K25" s="80">
        <v>945</v>
      </c>
      <c r="L25" s="82">
        <v>1025</v>
      </c>
      <c r="P25" s="53"/>
      <c r="R25" s="52"/>
      <c r="S25" s="52"/>
      <c r="T25" s="52"/>
    </row>
    <row r="26" spans="1:20" ht="51" customHeight="1">
      <c r="A26" s="184" t="s">
        <v>4709</v>
      </c>
      <c r="B26" s="99" t="s">
        <v>4710</v>
      </c>
      <c r="C26" s="2216"/>
      <c r="D26" s="98"/>
      <c r="E26" s="2201">
        <v>9006</v>
      </c>
      <c r="F26" s="80" t="s">
        <v>4711</v>
      </c>
      <c r="G26" s="80">
        <v>2000</v>
      </c>
      <c r="H26" s="79"/>
      <c r="I26" s="80"/>
      <c r="J26" s="81" t="s">
        <v>1386</v>
      </c>
      <c r="K26" s="80">
        <v>1550</v>
      </c>
      <c r="L26" s="82">
        <v>1680</v>
      </c>
      <c r="P26" s="53"/>
      <c r="R26" s="52"/>
      <c r="S26" s="52"/>
      <c r="T26" s="52"/>
    </row>
    <row r="27" spans="1:20" ht="51" customHeight="1">
      <c r="A27" s="184" t="s">
        <v>4712</v>
      </c>
      <c r="B27" s="98" t="s">
        <v>4713</v>
      </c>
      <c r="C27" s="2216"/>
      <c r="D27" s="151"/>
      <c r="E27" s="2201"/>
      <c r="F27" s="80" t="s">
        <v>4714</v>
      </c>
      <c r="G27" s="80">
        <v>1350</v>
      </c>
      <c r="H27" s="79"/>
      <c r="I27" s="80"/>
      <c r="J27" s="81" t="s">
        <v>1386</v>
      </c>
      <c r="K27" s="80">
        <v>1550</v>
      </c>
      <c r="L27" s="82">
        <v>1680</v>
      </c>
      <c r="P27" s="53"/>
      <c r="R27" s="52"/>
      <c r="S27" s="52"/>
      <c r="T27" s="52"/>
    </row>
    <row r="28" spans="1:20" ht="87.75" customHeight="1">
      <c r="A28" s="614" t="s">
        <v>4715</v>
      </c>
      <c r="B28" s="751"/>
      <c r="C28" s="2428"/>
      <c r="D28" s="2428" t="s">
        <v>4716</v>
      </c>
      <c r="E28" s="599" t="s">
        <v>4717</v>
      </c>
      <c r="F28" s="599"/>
      <c r="G28" s="751" t="s">
        <v>4718</v>
      </c>
      <c r="H28" s="599"/>
      <c r="I28" s="599"/>
      <c r="J28" s="599"/>
      <c r="K28" s="599">
        <v>1860</v>
      </c>
      <c r="L28" s="600">
        <v>1935</v>
      </c>
      <c r="P28" s="53"/>
      <c r="R28" s="52"/>
      <c r="S28" s="52"/>
      <c r="T28" s="52"/>
    </row>
    <row r="29" spans="1:20" ht="86.25" customHeight="1">
      <c r="A29" s="668" t="s">
        <v>4719</v>
      </c>
      <c r="B29" s="751"/>
      <c r="C29" s="2428"/>
      <c r="D29" s="2428"/>
      <c r="E29" s="546"/>
      <c r="F29" s="546"/>
      <c r="G29" s="546" t="s">
        <v>4720</v>
      </c>
      <c r="H29" s="546"/>
      <c r="I29" s="546"/>
      <c r="J29" s="546"/>
      <c r="K29" s="546">
        <v>2295</v>
      </c>
      <c r="L29" s="669">
        <v>2385</v>
      </c>
      <c r="P29" s="53"/>
      <c r="R29" s="52"/>
      <c r="S29" s="52"/>
      <c r="T29" s="52"/>
    </row>
    <row r="30" spans="1:20" ht="57" customHeight="1">
      <c r="A30" s="78" t="s">
        <v>4721</v>
      </c>
      <c r="B30" s="80"/>
      <c r="C30" s="80"/>
      <c r="D30" s="80" t="s">
        <v>4722</v>
      </c>
      <c r="E30" s="80" t="s">
        <v>1642</v>
      </c>
      <c r="F30" s="80" t="s">
        <v>4723</v>
      </c>
      <c r="G30" s="80" t="s">
        <v>4724</v>
      </c>
      <c r="H30" s="80">
        <v>7.3</v>
      </c>
      <c r="I30" s="80">
        <v>0.02</v>
      </c>
      <c r="J30" s="81" t="s">
        <v>2671</v>
      </c>
      <c r="K30" s="80">
        <v>7255</v>
      </c>
      <c r="L30" s="100">
        <v>7440</v>
      </c>
      <c r="M30" s="101"/>
      <c r="P30" s="53"/>
      <c r="R30" s="52"/>
      <c r="S30" s="52"/>
      <c r="T30" s="52"/>
    </row>
    <row r="31" spans="1:20" ht="57" customHeight="1">
      <c r="A31" s="78" t="s">
        <v>4721</v>
      </c>
      <c r="B31" s="80"/>
      <c r="C31" s="80"/>
      <c r="D31" s="80" t="s">
        <v>4722</v>
      </c>
      <c r="E31" s="80" t="s">
        <v>4095</v>
      </c>
      <c r="F31" s="80" t="s">
        <v>4723</v>
      </c>
      <c r="G31" s="80" t="s">
        <v>4724</v>
      </c>
      <c r="H31" s="80">
        <v>7.3</v>
      </c>
      <c r="I31" s="80">
        <v>0.02</v>
      </c>
      <c r="J31" s="81" t="s">
        <v>2671</v>
      </c>
      <c r="K31" s="80">
        <v>7980</v>
      </c>
      <c r="L31" s="100">
        <v>8185</v>
      </c>
      <c r="M31" s="101"/>
      <c r="P31" s="53"/>
      <c r="R31" s="52"/>
      <c r="S31" s="52"/>
      <c r="T31" s="52"/>
    </row>
    <row r="32" spans="1:20" ht="55.5" customHeight="1">
      <c r="A32" s="182" t="s">
        <v>4725</v>
      </c>
      <c r="B32" s="80"/>
      <c r="C32" s="80"/>
      <c r="D32" s="80" t="s">
        <v>4722</v>
      </c>
      <c r="E32" s="80" t="s">
        <v>1642</v>
      </c>
      <c r="F32" s="80" t="s">
        <v>4723</v>
      </c>
      <c r="G32" s="80" t="s">
        <v>4726</v>
      </c>
      <c r="H32" s="80">
        <v>3</v>
      </c>
      <c r="I32" s="80">
        <v>8.9999999999999993E-3</v>
      </c>
      <c r="J32" s="81" t="s">
        <v>2671</v>
      </c>
      <c r="K32" s="80">
        <v>4565</v>
      </c>
      <c r="L32" s="82">
        <v>4680</v>
      </c>
      <c r="P32" s="53"/>
      <c r="R32" s="52"/>
      <c r="S32" s="52"/>
      <c r="T32" s="52"/>
    </row>
    <row r="33" spans="1:20" ht="55.5" customHeight="1">
      <c r="A33" s="182" t="s">
        <v>4725</v>
      </c>
      <c r="B33" s="80"/>
      <c r="C33" s="80"/>
      <c r="D33" s="80" t="s">
        <v>4722</v>
      </c>
      <c r="E33" s="80" t="s">
        <v>4095</v>
      </c>
      <c r="F33" s="80" t="s">
        <v>4723</v>
      </c>
      <c r="G33" s="80" t="s">
        <v>4726</v>
      </c>
      <c r="H33" s="80">
        <v>3</v>
      </c>
      <c r="I33" s="80">
        <v>8.9999999999999993E-3</v>
      </c>
      <c r="J33" s="81" t="s">
        <v>2671</v>
      </c>
      <c r="K33" s="80">
        <v>5020</v>
      </c>
      <c r="L33" s="82">
        <v>5150</v>
      </c>
      <c r="P33" s="53"/>
      <c r="R33" s="52"/>
      <c r="S33" s="52"/>
      <c r="T33" s="52"/>
    </row>
    <row r="34" spans="1:20" ht="54.75" customHeight="1">
      <c r="A34" s="184" t="s">
        <v>4727</v>
      </c>
      <c r="B34" s="99"/>
      <c r="C34" s="99"/>
      <c r="D34" s="80" t="s">
        <v>4722</v>
      </c>
      <c r="E34" s="80" t="s">
        <v>1642</v>
      </c>
      <c r="F34" s="80" t="s">
        <v>4723</v>
      </c>
      <c r="G34" s="99" t="s">
        <v>4728</v>
      </c>
      <c r="H34" s="99">
        <v>11</v>
      </c>
      <c r="I34" s="99">
        <v>0.03</v>
      </c>
      <c r="J34" s="140" t="s">
        <v>2671</v>
      </c>
      <c r="K34" s="99">
        <v>8895</v>
      </c>
      <c r="L34" s="136">
        <v>9120</v>
      </c>
      <c r="P34" s="53"/>
      <c r="R34" s="52"/>
      <c r="S34" s="52"/>
      <c r="T34" s="52"/>
    </row>
    <row r="35" spans="1:20" ht="54.75" customHeight="1">
      <c r="A35" s="184" t="s">
        <v>4727</v>
      </c>
      <c r="B35" s="99"/>
      <c r="C35" s="99"/>
      <c r="D35" s="80" t="s">
        <v>4722</v>
      </c>
      <c r="E35" s="80" t="s">
        <v>4095</v>
      </c>
      <c r="F35" s="80" t="s">
        <v>4723</v>
      </c>
      <c r="G35" s="99" t="s">
        <v>4728</v>
      </c>
      <c r="H35" s="99">
        <v>11</v>
      </c>
      <c r="I35" s="99">
        <v>0.03</v>
      </c>
      <c r="J35" s="140" t="s">
        <v>2671</v>
      </c>
      <c r="K35" s="99">
        <v>9785</v>
      </c>
      <c r="L35" s="136">
        <v>10035</v>
      </c>
      <c r="P35" s="53"/>
      <c r="R35" s="52"/>
      <c r="S35" s="52"/>
      <c r="T35" s="52"/>
    </row>
    <row r="36" spans="1:20" ht="53.25" customHeight="1">
      <c r="A36" s="184" t="s">
        <v>4729</v>
      </c>
      <c r="B36" s="99"/>
      <c r="C36" s="99"/>
      <c r="D36" s="80" t="s">
        <v>4730</v>
      </c>
      <c r="E36" s="80" t="s">
        <v>1642</v>
      </c>
      <c r="F36" s="80" t="s">
        <v>4723</v>
      </c>
      <c r="G36" s="99" t="s">
        <v>4731</v>
      </c>
      <c r="H36" s="99">
        <v>5.5</v>
      </c>
      <c r="I36" s="99">
        <v>0.01</v>
      </c>
      <c r="J36" s="140" t="s">
        <v>2671</v>
      </c>
      <c r="K36" s="99">
        <v>6905</v>
      </c>
      <c r="L36" s="136">
        <v>7080</v>
      </c>
      <c r="P36" s="53"/>
      <c r="R36" s="52"/>
      <c r="S36" s="52"/>
      <c r="T36" s="52"/>
    </row>
    <row r="37" spans="1:20" ht="53.25" customHeight="1">
      <c r="A37" s="184" t="s">
        <v>4729</v>
      </c>
      <c r="B37" s="99"/>
      <c r="C37" s="99"/>
      <c r="D37" s="80" t="s">
        <v>4730</v>
      </c>
      <c r="E37" s="80" t="s">
        <v>4095</v>
      </c>
      <c r="F37" s="80" t="s">
        <v>4723</v>
      </c>
      <c r="G37" s="99" t="s">
        <v>4731</v>
      </c>
      <c r="H37" s="99">
        <v>5.5</v>
      </c>
      <c r="I37" s="99">
        <v>0.01</v>
      </c>
      <c r="J37" s="140" t="s">
        <v>2671</v>
      </c>
      <c r="K37" s="99">
        <v>7595</v>
      </c>
      <c r="L37" s="136">
        <v>7790</v>
      </c>
      <c r="P37" s="53"/>
      <c r="R37" s="52"/>
      <c r="S37" s="52"/>
      <c r="T37" s="52"/>
    </row>
    <row r="38" spans="1:20" ht="48" customHeight="1">
      <c r="A38" s="207" t="s">
        <v>4732</v>
      </c>
      <c r="B38" s="288"/>
      <c r="C38" s="288"/>
      <c r="D38" s="288" t="s">
        <v>4733</v>
      </c>
      <c r="E38" s="288" t="s">
        <v>1642</v>
      </c>
      <c r="F38" s="288" t="s">
        <v>2142</v>
      </c>
      <c r="G38" s="288" t="s">
        <v>4734</v>
      </c>
      <c r="H38" s="288">
        <v>7.6</v>
      </c>
      <c r="I38" s="288"/>
      <c r="J38" s="289" t="s">
        <v>2671</v>
      </c>
      <c r="K38" s="288">
        <v>2810</v>
      </c>
      <c r="L38" s="290">
        <v>2880</v>
      </c>
      <c r="M38" s="101"/>
      <c r="P38" s="53"/>
      <c r="R38" s="52"/>
      <c r="S38" s="52"/>
      <c r="T38" s="52"/>
    </row>
    <row r="39" spans="1:20" ht="143.25" customHeight="1">
      <c r="A39" s="2235" t="s">
        <v>4735</v>
      </c>
      <c r="B39" s="2235"/>
      <c r="C39" s="2235"/>
      <c r="D39" s="2235"/>
      <c r="E39" s="2235"/>
      <c r="F39" s="2235"/>
      <c r="G39" s="2235"/>
      <c r="H39" s="2235"/>
      <c r="I39" s="2235"/>
      <c r="J39" s="2235"/>
      <c r="K39" s="2235"/>
      <c r="L39" s="2235"/>
      <c r="R39" s="52"/>
      <c r="S39" s="52"/>
      <c r="T39" s="52"/>
    </row>
  </sheetData>
  <mergeCells count="20">
    <mergeCell ref="A1:C1"/>
    <mergeCell ref="A5:L5"/>
    <mergeCell ref="A7:A8"/>
    <mergeCell ref="B7:B8"/>
    <mergeCell ref="C7:C8"/>
    <mergeCell ref="E7:I7"/>
    <mergeCell ref="J7:J8"/>
    <mergeCell ref="K7:K8"/>
    <mergeCell ref="L7:L8"/>
    <mergeCell ref="E9:E11"/>
    <mergeCell ref="F9:F10"/>
    <mergeCell ref="A21:A23"/>
    <mergeCell ref="C21:C23"/>
    <mergeCell ref="E21:E23"/>
    <mergeCell ref="F21:F23"/>
    <mergeCell ref="C26:C27"/>
    <mergeCell ref="E26:E27"/>
    <mergeCell ref="C28:C29"/>
    <mergeCell ref="D28:D29"/>
    <mergeCell ref="A39:L39"/>
  </mergeCells>
  <hyperlinks>
    <hyperlink ref="A5" location="Меню!A1" display="ОГРАЖДЕНИЯ ПЕШЕХОД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>
  <dimension ref="A1:AMJ144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12.7109375" style="121" customWidth="1"/>
    <col min="2" max="2" width="15.7109375" style="121" customWidth="1"/>
    <col min="3" max="3" width="6.42578125" style="121" hidden="1" customWidth="1"/>
    <col min="4" max="4" width="10.5703125" style="385" customWidth="1"/>
    <col min="5" max="5" width="0.140625" style="121" hidden="1" customWidth="1"/>
    <col min="6" max="6" width="14.140625" style="121" customWidth="1"/>
    <col min="7" max="8" width="8.28515625" style="121" customWidth="1"/>
    <col min="9" max="9" width="9.5703125" style="121" customWidth="1"/>
    <col min="10" max="11" width="12.28515625" style="121" customWidth="1"/>
    <col min="12" max="12" width="9.85546875" style="121" customWidth="1"/>
    <col min="13" max="13" width="8.42578125" style="121" hidden="1" customWidth="1"/>
    <col min="14" max="14" width="8.42578125" style="121" customWidth="1"/>
    <col min="15" max="15" width="9" style="121" customWidth="1"/>
    <col min="16" max="16" width="9.140625" style="121"/>
    <col min="17" max="17" width="9.140625" style="52"/>
    <col min="18" max="18" width="9.85546875" style="52" customWidth="1"/>
    <col min="19" max="19" width="10" style="52" customWidth="1"/>
    <col min="20" max="20" width="14.28515625" style="387" customWidth="1"/>
    <col min="21" max="21" width="9.85546875" style="387" customWidth="1"/>
    <col min="22" max="22" width="13.42578125" style="879" customWidth="1"/>
    <col min="23" max="23" width="12.5703125" style="386" customWidth="1"/>
    <col min="24" max="24" width="9.140625" style="386"/>
    <col min="25" max="1024" width="9.140625" style="387"/>
  </cols>
  <sheetData>
    <row r="1" spans="1:24" ht="29.25" customHeight="1">
      <c r="A1" s="2115"/>
      <c r="B1" s="2115"/>
      <c r="C1" s="52"/>
      <c r="D1" s="52"/>
      <c r="E1" s="52"/>
      <c r="F1" s="52"/>
      <c r="G1" s="52"/>
      <c r="H1" s="366"/>
      <c r="I1" s="367"/>
      <c r="J1" s="52"/>
      <c r="K1" s="52"/>
      <c r="L1" s="52"/>
      <c r="M1" s="52"/>
      <c r="N1" s="52"/>
      <c r="V1" s="52"/>
      <c r="W1" s="52"/>
      <c r="X1" s="52"/>
    </row>
    <row r="2" spans="1:24" ht="12" customHeight="1">
      <c r="A2" s="52"/>
      <c r="B2" s="52"/>
      <c r="C2" s="52"/>
      <c r="D2" s="52"/>
      <c r="E2" s="52"/>
      <c r="F2" s="52"/>
      <c r="G2" s="52"/>
      <c r="H2" s="366"/>
      <c r="I2" s="367"/>
      <c r="J2" s="52"/>
      <c r="K2" s="52"/>
      <c r="L2" s="366" t="s">
        <v>131</v>
      </c>
      <c r="M2" s="367" t="s">
        <v>2</v>
      </c>
      <c r="N2" s="367" t="s">
        <v>2</v>
      </c>
      <c r="V2" s="52"/>
      <c r="W2" s="52"/>
      <c r="X2" s="52"/>
    </row>
    <row r="3" spans="1:24" ht="12.75" customHeight="1">
      <c r="A3" s="368" t="s">
        <v>4</v>
      </c>
      <c r="B3" s="58" t="s">
        <v>5</v>
      </c>
      <c r="C3" s="52"/>
      <c r="D3" s="52"/>
      <c r="E3" s="52"/>
      <c r="F3" s="52"/>
      <c r="G3" s="52"/>
      <c r="H3" s="52"/>
      <c r="I3" s="52"/>
      <c r="J3" s="52"/>
      <c r="K3" s="52"/>
      <c r="L3" s="366" t="s">
        <v>132</v>
      </c>
      <c r="M3" s="367" t="s">
        <v>7</v>
      </c>
      <c r="N3" s="367" t="s">
        <v>7</v>
      </c>
      <c r="O3" s="366"/>
      <c r="P3" s="367"/>
      <c r="V3" s="52"/>
      <c r="W3" s="52"/>
      <c r="X3" s="52"/>
    </row>
    <row r="4" spans="1:24">
      <c r="B4" s="385"/>
      <c r="D4" s="121"/>
      <c r="I4" s="368"/>
      <c r="J4" s="368"/>
      <c r="K4" s="368"/>
      <c r="L4" s="366"/>
      <c r="M4" s="367" t="s">
        <v>7</v>
      </c>
      <c r="N4" s="367"/>
      <c r="Q4" s="65"/>
      <c r="V4" s="52"/>
      <c r="W4" s="52"/>
      <c r="X4" s="52"/>
    </row>
    <row r="5" spans="1:24">
      <c r="A5" s="2116" t="s">
        <v>4736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  <c r="Q5" s="62"/>
      <c r="V5" s="52"/>
      <c r="W5" s="52"/>
      <c r="X5" s="52"/>
    </row>
    <row r="6" spans="1:24">
      <c r="V6" s="52"/>
      <c r="W6" s="52"/>
      <c r="X6" s="52"/>
    </row>
    <row r="7" spans="1:24" ht="12" customHeight="1">
      <c r="A7" s="2120" t="s">
        <v>562</v>
      </c>
      <c r="B7" s="2118" t="s">
        <v>135</v>
      </c>
      <c r="C7" s="2118"/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7"/>
      <c r="N7" s="66"/>
      <c r="O7" s="2120" t="s">
        <v>4737</v>
      </c>
      <c r="P7" s="2120" t="s">
        <v>4398</v>
      </c>
      <c r="V7" s="52"/>
      <c r="W7" s="52"/>
      <c r="X7" s="52"/>
    </row>
    <row r="8" spans="1:24" ht="48" customHeight="1">
      <c r="A8" s="2120"/>
      <c r="B8" s="2118"/>
      <c r="C8" s="2118"/>
      <c r="D8" s="69" t="s">
        <v>4738</v>
      </c>
      <c r="E8" s="880"/>
      <c r="F8" s="69" t="s">
        <v>593</v>
      </c>
      <c r="G8" s="69" t="s">
        <v>4739</v>
      </c>
      <c r="H8" s="69" t="s">
        <v>4740</v>
      </c>
      <c r="I8" s="69" t="s">
        <v>374</v>
      </c>
      <c r="J8" s="69" t="s">
        <v>1756</v>
      </c>
      <c r="K8" s="68" t="s">
        <v>2654</v>
      </c>
      <c r="L8" s="69" t="s">
        <v>568</v>
      </c>
      <c r="M8" s="69" t="s">
        <v>144</v>
      </c>
      <c r="N8" s="69" t="s">
        <v>144</v>
      </c>
      <c r="O8" s="2120"/>
      <c r="P8" s="2120"/>
      <c r="Q8" s="70"/>
      <c r="R8" s="70"/>
      <c r="S8" s="70"/>
      <c r="T8" s="388"/>
      <c r="U8" s="386"/>
      <c r="V8" s="70"/>
      <c r="W8" s="70"/>
      <c r="X8" s="70"/>
    </row>
    <row r="9" spans="1:24" ht="15" customHeight="1">
      <c r="A9" s="2175" t="s">
        <v>4741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N9" s="2175"/>
      <c r="O9" s="2175"/>
      <c r="P9" s="2175"/>
      <c r="Q9" s="70"/>
      <c r="R9" s="70"/>
      <c r="S9" s="70"/>
      <c r="T9" s="388"/>
      <c r="U9" s="386"/>
      <c r="V9" s="52"/>
      <c r="W9" s="52"/>
      <c r="X9" s="52"/>
    </row>
    <row r="10" spans="1:24" ht="96" customHeight="1">
      <c r="A10" s="881" t="s">
        <v>4742</v>
      </c>
      <c r="B10" s="882"/>
      <c r="C10" s="882"/>
      <c r="D10" s="127" t="s">
        <v>4743</v>
      </c>
      <c r="E10" s="882"/>
      <c r="F10" s="882"/>
      <c r="G10" s="339">
        <v>111</v>
      </c>
      <c r="H10" s="339">
        <v>20</v>
      </c>
      <c r="I10" s="127" t="s">
        <v>4390</v>
      </c>
      <c r="J10" s="2364" t="s">
        <v>4744</v>
      </c>
      <c r="K10" s="2364" t="s">
        <v>4745</v>
      </c>
      <c r="L10" s="127" t="s">
        <v>4746</v>
      </c>
      <c r="M10" s="127"/>
      <c r="N10" s="127">
        <v>0.122</v>
      </c>
      <c r="O10" s="127">
        <v>19845</v>
      </c>
      <c r="P10" s="738">
        <v>21500</v>
      </c>
      <c r="T10" s="53"/>
      <c r="U10" s="386"/>
      <c r="V10" s="52"/>
      <c r="W10" s="52"/>
      <c r="X10" s="52"/>
    </row>
    <row r="11" spans="1:24" ht="138.75" customHeight="1">
      <c r="A11" s="205" t="s">
        <v>4747</v>
      </c>
      <c r="B11" s="883"/>
      <c r="C11" s="883"/>
      <c r="D11" s="112" t="s">
        <v>4748</v>
      </c>
      <c r="E11" s="883"/>
      <c r="F11" s="883"/>
      <c r="G11" s="111">
        <v>111</v>
      </c>
      <c r="H11" s="111">
        <v>20</v>
      </c>
      <c r="I11" s="112" t="s">
        <v>4390</v>
      </c>
      <c r="J11" s="2364"/>
      <c r="K11" s="2364"/>
      <c r="L11" s="112" t="s">
        <v>4749</v>
      </c>
      <c r="M11" s="112"/>
      <c r="N11" s="112">
        <v>4.0000000000000002E-4</v>
      </c>
      <c r="O11" s="112">
        <v>6025</v>
      </c>
      <c r="P11" s="137">
        <v>6530</v>
      </c>
      <c r="T11" s="53"/>
      <c r="U11" s="386"/>
      <c r="V11" s="52"/>
      <c r="W11" s="52"/>
      <c r="X11" s="52"/>
    </row>
    <row r="12" spans="1:24" ht="15" customHeight="1">
      <c r="A12" s="2175" t="s">
        <v>4750</v>
      </c>
      <c r="B12" s="2175"/>
      <c r="C12" s="2175"/>
      <c r="D12" s="2175"/>
      <c r="E12" s="2175"/>
      <c r="F12" s="2175"/>
      <c r="G12" s="2175"/>
      <c r="H12" s="2175"/>
      <c r="I12" s="2175"/>
      <c r="J12" s="2175"/>
      <c r="K12" s="2175"/>
      <c r="L12" s="2175"/>
      <c r="M12" s="2175"/>
      <c r="N12" s="2175"/>
      <c r="O12" s="2175"/>
      <c r="P12" s="2175"/>
      <c r="Q12" s="70"/>
      <c r="R12" s="70"/>
      <c r="S12" s="70"/>
      <c r="T12" s="388"/>
      <c r="U12" s="386"/>
      <c r="V12" s="52"/>
      <c r="W12" s="52"/>
      <c r="X12" s="52"/>
    </row>
    <row r="13" spans="1:24" ht="101.25" customHeight="1">
      <c r="A13" s="884" t="s">
        <v>4751</v>
      </c>
      <c r="B13" s="885"/>
      <c r="C13" s="885"/>
      <c r="D13" s="333" t="s">
        <v>4743</v>
      </c>
      <c r="E13" s="885"/>
      <c r="F13" s="885"/>
      <c r="G13" s="130">
        <v>100</v>
      </c>
      <c r="H13" s="130">
        <v>40</v>
      </c>
      <c r="I13" s="333" t="s">
        <v>4390</v>
      </c>
      <c r="J13" s="333" t="s">
        <v>4752</v>
      </c>
      <c r="K13" s="333" t="s">
        <v>4745</v>
      </c>
      <c r="L13" s="333" t="s">
        <v>4753</v>
      </c>
      <c r="M13" s="333"/>
      <c r="N13" s="333">
        <v>0.1</v>
      </c>
      <c r="O13" s="333">
        <v>18785</v>
      </c>
      <c r="P13" s="886">
        <v>20205</v>
      </c>
      <c r="T13" s="53"/>
      <c r="U13" s="386"/>
      <c r="V13" s="52"/>
      <c r="W13" s="52"/>
      <c r="X13" s="52"/>
    </row>
    <row r="14" spans="1:24" ht="15" customHeight="1">
      <c r="A14" s="2175" t="s">
        <v>4754</v>
      </c>
      <c r="B14" s="2175"/>
      <c r="C14" s="2175"/>
      <c r="D14" s="2175"/>
      <c r="E14" s="2175"/>
      <c r="F14" s="2175"/>
      <c r="G14" s="2175"/>
      <c r="H14" s="2175"/>
      <c r="I14" s="2175"/>
      <c r="J14" s="2175"/>
      <c r="K14" s="2175"/>
      <c r="L14" s="2175"/>
      <c r="M14" s="2175"/>
      <c r="N14" s="2175"/>
      <c r="O14" s="2175"/>
      <c r="P14" s="2175"/>
      <c r="Q14" s="70"/>
      <c r="R14" s="70"/>
      <c r="S14" s="70"/>
      <c r="T14" s="388"/>
      <c r="U14" s="386"/>
      <c r="V14" s="52"/>
      <c r="W14" s="52"/>
      <c r="X14" s="52"/>
    </row>
    <row r="15" spans="1:24" ht="96" customHeight="1">
      <c r="A15" s="195" t="s">
        <v>4755</v>
      </c>
      <c r="B15" s="887"/>
      <c r="C15" s="887"/>
      <c r="D15" s="87" t="s">
        <v>4743</v>
      </c>
      <c r="E15" s="887"/>
      <c r="F15" s="887"/>
      <c r="G15" s="125">
        <v>65</v>
      </c>
      <c r="H15" s="125">
        <v>40</v>
      </c>
      <c r="I15" s="87" t="s">
        <v>4390</v>
      </c>
      <c r="J15" s="2614" t="s">
        <v>4744</v>
      </c>
      <c r="K15" s="2614" t="s">
        <v>4745</v>
      </c>
      <c r="L15" s="87" t="s">
        <v>4756</v>
      </c>
      <c r="M15" s="87"/>
      <c r="N15" s="87">
        <v>0.09</v>
      </c>
      <c r="O15" s="87">
        <v>11425</v>
      </c>
      <c r="P15" s="128">
        <v>12290</v>
      </c>
      <c r="T15" s="53"/>
      <c r="U15" s="386"/>
      <c r="V15" s="52"/>
      <c r="W15" s="52"/>
      <c r="X15" s="52"/>
    </row>
    <row r="16" spans="1:24" ht="102.75" customHeight="1">
      <c r="A16" s="205" t="s">
        <v>4747</v>
      </c>
      <c r="B16" s="883"/>
      <c r="C16" s="883"/>
      <c r="D16" s="112" t="s">
        <v>4748</v>
      </c>
      <c r="E16" s="883"/>
      <c r="F16" s="883"/>
      <c r="G16" s="111">
        <v>65</v>
      </c>
      <c r="H16" s="111">
        <v>40</v>
      </c>
      <c r="I16" s="112" t="s">
        <v>4390</v>
      </c>
      <c r="J16" s="2614"/>
      <c r="K16" s="2614"/>
      <c r="L16" s="112" t="s">
        <v>4749</v>
      </c>
      <c r="M16" s="112"/>
      <c r="N16" s="112">
        <v>4.0000000000000002E-4</v>
      </c>
      <c r="O16" s="112">
        <v>5975</v>
      </c>
      <c r="P16" s="137">
        <v>6430</v>
      </c>
      <c r="T16" s="53"/>
      <c r="U16" s="386"/>
      <c r="V16" s="52"/>
      <c r="W16" s="52"/>
      <c r="X16" s="52"/>
    </row>
    <row r="17" spans="1:24" ht="15" customHeight="1">
      <c r="A17" s="2175" t="s">
        <v>4757</v>
      </c>
      <c r="B17" s="2175"/>
      <c r="C17" s="2175"/>
      <c r="D17" s="2175"/>
      <c r="E17" s="2175"/>
      <c r="F17" s="2175"/>
      <c r="G17" s="2175"/>
      <c r="H17" s="2175"/>
      <c r="I17" s="2175"/>
      <c r="J17" s="2175"/>
      <c r="K17" s="2175"/>
      <c r="L17" s="2175"/>
      <c r="M17" s="2175"/>
      <c r="N17" s="2175"/>
      <c r="O17" s="2175"/>
      <c r="P17" s="2175"/>
      <c r="S17" s="70"/>
      <c r="T17" s="388"/>
      <c r="U17" s="386"/>
      <c r="V17" s="52"/>
      <c r="W17" s="52"/>
      <c r="X17" s="52"/>
    </row>
    <row r="18" spans="1:24" ht="88.5" customHeight="1">
      <c r="A18" s="884" t="s">
        <v>4758</v>
      </c>
      <c r="B18" s="885"/>
      <c r="C18" s="885"/>
      <c r="D18" s="333" t="s">
        <v>4743</v>
      </c>
      <c r="E18" s="885"/>
      <c r="F18" s="885"/>
      <c r="G18" s="333" t="s">
        <v>4759</v>
      </c>
      <c r="H18" s="130">
        <v>30</v>
      </c>
      <c r="I18" s="333" t="s">
        <v>4390</v>
      </c>
      <c r="J18" s="333" t="s">
        <v>4744</v>
      </c>
      <c r="K18" s="333" t="s">
        <v>4745</v>
      </c>
      <c r="L18" s="333" t="s">
        <v>4760</v>
      </c>
      <c r="M18" s="333"/>
      <c r="N18" s="333">
        <v>0.08</v>
      </c>
      <c r="O18" s="333">
        <v>16105</v>
      </c>
      <c r="P18" s="886">
        <v>17325</v>
      </c>
      <c r="T18" s="53"/>
      <c r="U18" s="386"/>
      <c r="V18" s="52"/>
      <c r="W18" s="52"/>
      <c r="X18" s="52"/>
    </row>
    <row r="19" spans="1:24" ht="15" customHeight="1">
      <c r="A19" s="2175" t="s">
        <v>4761</v>
      </c>
      <c r="B19" s="2175"/>
      <c r="C19" s="2175"/>
      <c r="D19" s="2175"/>
      <c r="E19" s="2175"/>
      <c r="F19" s="2175"/>
      <c r="G19" s="2175"/>
      <c r="H19" s="2175"/>
      <c r="I19" s="2175"/>
      <c r="J19" s="2175"/>
      <c r="K19" s="2175"/>
      <c r="L19" s="2175"/>
      <c r="M19" s="2175"/>
      <c r="N19" s="2175"/>
      <c r="O19" s="2175"/>
      <c r="P19" s="2175"/>
      <c r="S19" s="70"/>
      <c r="T19" s="388"/>
      <c r="U19" s="386"/>
      <c r="V19" s="52"/>
      <c r="W19" s="52"/>
      <c r="X19" s="52"/>
    </row>
    <row r="20" spans="1:24" ht="88.5" customHeight="1">
      <c r="A20" s="884" t="s">
        <v>4762</v>
      </c>
      <c r="B20" s="885"/>
      <c r="C20" s="885"/>
      <c r="D20" s="333" t="s">
        <v>4743</v>
      </c>
      <c r="E20" s="885"/>
      <c r="F20" s="885"/>
      <c r="G20" s="333" t="s">
        <v>4759</v>
      </c>
      <c r="H20" s="130">
        <v>30</v>
      </c>
      <c r="I20" s="333" t="s">
        <v>4390</v>
      </c>
      <c r="J20" s="333" t="s">
        <v>4744</v>
      </c>
      <c r="K20" s="333" t="s">
        <v>4745</v>
      </c>
      <c r="L20" s="333" t="s">
        <v>4760</v>
      </c>
      <c r="M20" s="333"/>
      <c r="N20" s="333">
        <v>0.08</v>
      </c>
      <c r="O20" s="333">
        <v>13610</v>
      </c>
      <c r="P20" s="886">
        <v>14640</v>
      </c>
      <c r="T20" s="53"/>
      <c r="U20" s="386"/>
      <c r="V20" s="52"/>
      <c r="W20" s="52"/>
      <c r="X20" s="52"/>
    </row>
    <row r="21" spans="1:24" ht="15" customHeight="1">
      <c r="A21" s="2175" t="s">
        <v>4763</v>
      </c>
      <c r="B21" s="2175"/>
      <c r="C21" s="2175"/>
      <c r="D21" s="2175"/>
      <c r="E21" s="2175"/>
      <c r="F21" s="2175"/>
      <c r="G21" s="2175"/>
      <c r="H21" s="2175"/>
      <c r="I21" s="2175"/>
      <c r="J21" s="2175"/>
      <c r="K21" s="2175"/>
      <c r="L21" s="2175"/>
      <c r="M21" s="2175"/>
      <c r="N21" s="2175"/>
      <c r="O21" s="2175"/>
      <c r="P21" s="2175"/>
      <c r="S21" s="70"/>
      <c r="T21" s="388"/>
      <c r="U21" s="386"/>
      <c r="V21" s="52"/>
      <c r="W21" s="52"/>
      <c r="X21" s="52"/>
    </row>
    <row r="22" spans="1:24" ht="88.5" customHeight="1">
      <c r="A22" s="2610" t="s">
        <v>4764</v>
      </c>
      <c r="B22" s="2607"/>
      <c r="C22" s="887"/>
      <c r="D22" s="87"/>
      <c r="E22" s="887"/>
      <c r="F22" s="2608" t="s">
        <v>4765</v>
      </c>
      <c r="G22" s="87"/>
      <c r="H22" s="887"/>
      <c r="I22" s="2608" t="s">
        <v>4390</v>
      </c>
      <c r="J22" s="2608" t="s">
        <v>4744</v>
      </c>
      <c r="K22" s="2608" t="s">
        <v>4745</v>
      </c>
      <c r="L22" s="87" t="s">
        <v>4766</v>
      </c>
      <c r="M22" s="87"/>
      <c r="N22" s="87"/>
      <c r="O22" s="87">
        <v>37440</v>
      </c>
      <c r="P22" s="128">
        <v>40270</v>
      </c>
      <c r="T22" s="53"/>
      <c r="U22" s="386"/>
      <c r="V22" s="52"/>
      <c r="W22" s="52"/>
      <c r="X22" s="52"/>
    </row>
    <row r="23" spans="1:24" ht="88.5" customHeight="1">
      <c r="A23" s="2610"/>
      <c r="B23" s="2607"/>
      <c r="C23" s="662"/>
      <c r="D23" s="86"/>
      <c r="E23" s="662"/>
      <c r="F23" s="2608"/>
      <c r="G23" s="86"/>
      <c r="H23" s="662"/>
      <c r="I23" s="2608"/>
      <c r="J23" s="2608"/>
      <c r="K23" s="2608"/>
      <c r="L23" s="86" t="s">
        <v>4767</v>
      </c>
      <c r="M23" s="86"/>
      <c r="N23" s="86"/>
      <c r="O23" s="86">
        <v>39595</v>
      </c>
      <c r="P23" s="89">
        <v>42590</v>
      </c>
      <c r="T23" s="53"/>
      <c r="U23" s="386"/>
      <c r="V23" s="52"/>
      <c r="W23" s="52"/>
      <c r="X23" s="52"/>
    </row>
    <row r="24" spans="1:24" ht="88.5" customHeight="1">
      <c r="A24" s="2613" t="s">
        <v>4768</v>
      </c>
      <c r="B24" s="2213"/>
      <c r="C24" s="662"/>
      <c r="D24" s="86"/>
      <c r="E24" s="662"/>
      <c r="F24" s="2184" t="s">
        <v>4765</v>
      </c>
      <c r="G24" s="86"/>
      <c r="H24" s="662"/>
      <c r="I24" s="86" t="s">
        <v>4390</v>
      </c>
      <c r="J24" s="86" t="s">
        <v>4744</v>
      </c>
      <c r="K24" s="2184" t="s">
        <v>4745</v>
      </c>
      <c r="L24" s="86" t="s">
        <v>4769</v>
      </c>
      <c r="M24" s="86"/>
      <c r="N24" s="86"/>
      <c r="O24" s="86">
        <v>45670</v>
      </c>
      <c r="P24" s="89">
        <v>49125</v>
      </c>
      <c r="T24" s="53"/>
      <c r="U24" s="386"/>
      <c r="V24" s="52"/>
      <c r="W24" s="52"/>
      <c r="X24" s="52"/>
    </row>
    <row r="25" spans="1:24" ht="88.5" customHeight="1">
      <c r="A25" s="2613"/>
      <c r="B25" s="2213"/>
      <c r="C25" s="662"/>
      <c r="D25" s="86"/>
      <c r="E25" s="662"/>
      <c r="F25" s="2184"/>
      <c r="G25" s="86"/>
      <c r="H25" s="662"/>
      <c r="I25" s="86"/>
      <c r="J25" s="86"/>
      <c r="K25" s="2184"/>
      <c r="L25" s="86" t="s">
        <v>4770</v>
      </c>
      <c r="M25" s="86"/>
      <c r="N25" s="86"/>
      <c r="O25" s="86">
        <v>47825</v>
      </c>
      <c r="P25" s="89">
        <v>51445</v>
      </c>
      <c r="T25" s="53"/>
      <c r="U25" s="386"/>
      <c r="V25" s="52"/>
      <c r="W25" s="52"/>
      <c r="X25" s="52"/>
    </row>
    <row r="26" spans="1:24" ht="88.5" customHeight="1">
      <c r="A26" s="2149" t="s">
        <v>4771</v>
      </c>
      <c r="B26" s="85"/>
      <c r="C26" s="662"/>
      <c r="D26" s="86"/>
      <c r="E26" s="662"/>
      <c r="F26" s="2183" t="s">
        <v>4765</v>
      </c>
      <c r="G26" s="86"/>
      <c r="H26" s="662"/>
      <c r="I26" s="2183" t="s">
        <v>4390</v>
      </c>
      <c r="J26" s="2183" t="s">
        <v>4744</v>
      </c>
      <c r="K26" s="2183" t="s">
        <v>4745</v>
      </c>
      <c r="L26" s="86" t="s">
        <v>4772</v>
      </c>
      <c r="M26" s="86"/>
      <c r="N26" s="86"/>
      <c r="O26" s="86">
        <v>48160</v>
      </c>
      <c r="P26" s="89">
        <v>51805</v>
      </c>
      <c r="T26" s="53"/>
      <c r="U26" s="386"/>
      <c r="V26" s="52"/>
      <c r="W26" s="52"/>
      <c r="X26" s="52"/>
    </row>
    <row r="27" spans="1:24" ht="88.5" customHeight="1">
      <c r="A27" s="2149"/>
      <c r="B27" s="111"/>
      <c r="C27" s="883"/>
      <c r="D27" s="112"/>
      <c r="E27" s="883"/>
      <c r="F27" s="2183"/>
      <c r="G27" s="112"/>
      <c r="H27" s="883"/>
      <c r="I27" s="2183"/>
      <c r="J27" s="2183"/>
      <c r="K27" s="2183"/>
      <c r="L27" s="112" t="s">
        <v>4773</v>
      </c>
      <c r="M27" s="112"/>
      <c r="N27" s="112"/>
      <c r="O27" s="112">
        <v>50320</v>
      </c>
      <c r="P27" s="137">
        <v>54125</v>
      </c>
      <c r="T27" s="53"/>
      <c r="U27" s="386"/>
      <c r="V27" s="52"/>
      <c r="W27" s="52"/>
      <c r="X27" s="52"/>
    </row>
    <row r="28" spans="1:24" ht="15" customHeight="1">
      <c r="A28" s="2175" t="s">
        <v>4774</v>
      </c>
      <c r="B28" s="2175"/>
      <c r="C28" s="2175"/>
      <c r="D28" s="2175"/>
      <c r="E28" s="2175"/>
      <c r="F28" s="2175"/>
      <c r="G28" s="2175"/>
      <c r="H28" s="2175"/>
      <c r="I28" s="2175"/>
      <c r="J28" s="2175"/>
      <c r="K28" s="2175"/>
      <c r="L28" s="2175"/>
      <c r="M28" s="2175"/>
      <c r="N28" s="2175"/>
      <c r="O28" s="2175"/>
      <c r="P28" s="2175"/>
      <c r="S28" s="70"/>
      <c r="T28" s="388"/>
      <c r="U28" s="386"/>
      <c r="V28" s="52"/>
      <c r="W28" s="52"/>
      <c r="X28" s="52"/>
    </row>
    <row r="29" spans="1:24" ht="88.5" customHeight="1">
      <c r="A29" s="2610" t="s">
        <v>4775</v>
      </c>
      <c r="B29" s="2607"/>
      <c r="C29" s="887"/>
      <c r="D29" s="87"/>
      <c r="E29" s="887"/>
      <c r="F29" s="2608" t="s">
        <v>4765</v>
      </c>
      <c r="G29" s="87"/>
      <c r="H29" s="887"/>
      <c r="I29" s="2608" t="s">
        <v>4390</v>
      </c>
      <c r="J29" s="2608" t="s">
        <v>4744</v>
      </c>
      <c r="K29" s="2608" t="s">
        <v>4745</v>
      </c>
      <c r="L29" s="87" t="s">
        <v>4776</v>
      </c>
      <c r="M29" s="87"/>
      <c r="N29" s="87"/>
      <c r="O29" s="87">
        <v>76050</v>
      </c>
      <c r="P29" s="128">
        <v>81800</v>
      </c>
      <c r="T29" s="53"/>
      <c r="U29" s="386"/>
      <c r="V29" s="52"/>
      <c r="W29" s="52"/>
      <c r="X29" s="52"/>
    </row>
    <row r="30" spans="1:24" ht="88.5" customHeight="1">
      <c r="A30" s="2610"/>
      <c r="B30" s="2607"/>
      <c r="C30" s="662"/>
      <c r="D30" s="86"/>
      <c r="E30" s="662"/>
      <c r="F30" s="2608"/>
      <c r="G30" s="86"/>
      <c r="H30" s="662"/>
      <c r="I30" s="2608"/>
      <c r="J30" s="2608"/>
      <c r="K30" s="2608"/>
      <c r="L30" s="86" t="s">
        <v>4777</v>
      </c>
      <c r="M30" s="86"/>
      <c r="N30" s="86"/>
      <c r="O30" s="86">
        <v>78320</v>
      </c>
      <c r="P30" s="89">
        <v>84240</v>
      </c>
      <c r="T30" s="53"/>
      <c r="U30" s="386"/>
      <c r="V30" s="52"/>
      <c r="W30" s="52"/>
      <c r="X30" s="52"/>
    </row>
    <row r="31" spans="1:24" ht="88.5" customHeight="1">
      <c r="A31" s="2611" t="s">
        <v>4778</v>
      </c>
      <c r="B31" s="2612"/>
      <c r="C31" s="662"/>
      <c r="D31" s="86"/>
      <c r="E31" s="662"/>
      <c r="F31" s="2183" t="s">
        <v>4765</v>
      </c>
      <c r="G31" s="86"/>
      <c r="H31" s="662"/>
      <c r="I31" s="86" t="s">
        <v>4390</v>
      </c>
      <c r="J31" s="86" t="s">
        <v>4744</v>
      </c>
      <c r="K31" s="2183" t="s">
        <v>4745</v>
      </c>
      <c r="L31" s="86" t="s">
        <v>4779</v>
      </c>
      <c r="M31" s="86"/>
      <c r="N31" s="86"/>
      <c r="O31" s="86">
        <v>82460</v>
      </c>
      <c r="P31" s="89">
        <v>88700</v>
      </c>
      <c r="T31" s="53"/>
      <c r="U31" s="386"/>
      <c r="V31" s="52"/>
      <c r="W31" s="52"/>
      <c r="X31" s="52"/>
    </row>
    <row r="32" spans="1:24" ht="88.5" customHeight="1">
      <c r="A32" s="2611"/>
      <c r="B32" s="2612"/>
      <c r="C32" s="883"/>
      <c r="D32" s="112"/>
      <c r="E32" s="883"/>
      <c r="F32" s="2183"/>
      <c r="G32" s="112"/>
      <c r="H32" s="883"/>
      <c r="I32" s="112"/>
      <c r="J32" s="112"/>
      <c r="K32" s="2183"/>
      <c r="L32" s="112" t="s">
        <v>4780</v>
      </c>
      <c r="M32" s="112"/>
      <c r="N32" s="112"/>
      <c r="O32" s="112">
        <v>84505</v>
      </c>
      <c r="P32" s="137">
        <v>90895</v>
      </c>
      <c r="T32" s="53"/>
      <c r="U32" s="386"/>
      <c r="V32" s="52"/>
      <c r="W32" s="52"/>
      <c r="X32" s="52"/>
    </row>
    <row r="33" spans="1:24">
      <c r="A33" s="2175" t="s">
        <v>4781</v>
      </c>
      <c r="B33" s="2175"/>
      <c r="C33" s="2175"/>
      <c r="D33" s="2175"/>
      <c r="E33" s="2175"/>
      <c r="F33" s="2175"/>
      <c r="G33" s="2175"/>
      <c r="H33" s="2175"/>
      <c r="I33" s="2175"/>
      <c r="J33" s="2175"/>
      <c r="K33" s="2175"/>
      <c r="L33" s="2175"/>
      <c r="M33" s="2175"/>
      <c r="N33" s="2175"/>
      <c r="O33" s="2175"/>
      <c r="P33" s="2175"/>
      <c r="T33" s="53"/>
      <c r="U33" s="386"/>
      <c r="V33" s="52"/>
      <c r="W33" s="52"/>
      <c r="X33" s="52"/>
    </row>
    <row r="34" spans="1:24" ht="88.5" customHeight="1">
      <c r="A34" s="2155" t="s">
        <v>4782</v>
      </c>
      <c r="B34" s="2607"/>
      <c r="C34" s="887"/>
      <c r="D34" s="87"/>
      <c r="E34" s="887"/>
      <c r="F34" s="2608" t="s">
        <v>4765</v>
      </c>
      <c r="G34" s="87"/>
      <c r="H34" s="887"/>
      <c r="I34" s="2608" t="s">
        <v>4390</v>
      </c>
      <c r="J34" s="2608" t="s">
        <v>4744</v>
      </c>
      <c r="K34" s="2608" t="s">
        <v>4745</v>
      </c>
      <c r="L34" s="87" t="s">
        <v>4783</v>
      </c>
      <c r="M34" s="87"/>
      <c r="N34" s="87"/>
      <c r="O34" s="87"/>
      <c r="P34" s="128"/>
      <c r="T34" s="53"/>
      <c r="U34" s="386"/>
      <c r="V34" s="52"/>
      <c r="W34" s="52"/>
      <c r="X34" s="52"/>
    </row>
    <row r="35" spans="1:24" ht="88.5" customHeight="1">
      <c r="A35" s="2155"/>
      <c r="B35" s="2607"/>
      <c r="C35" s="662"/>
      <c r="D35" s="86"/>
      <c r="E35" s="662"/>
      <c r="F35" s="2608"/>
      <c r="G35" s="86"/>
      <c r="H35" s="662"/>
      <c r="I35" s="2608"/>
      <c r="J35" s="2608"/>
      <c r="K35" s="2608"/>
      <c r="L35" s="86" t="s">
        <v>4784</v>
      </c>
      <c r="M35" s="86"/>
      <c r="N35" s="86"/>
      <c r="O35" s="86"/>
      <c r="P35" s="89"/>
      <c r="T35" s="53"/>
      <c r="U35" s="386"/>
      <c r="V35" s="52"/>
      <c r="W35" s="52"/>
      <c r="X35" s="52"/>
    </row>
    <row r="36" spans="1:24" ht="88.5" customHeight="1">
      <c r="A36" s="2155"/>
      <c r="B36" s="2607"/>
      <c r="C36" s="662"/>
      <c r="D36" s="86"/>
      <c r="E36" s="662"/>
      <c r="F36" s="2608"/>
      <c r="G36" s="86"/>
      <c r="H36" s="662"/>
      <c r="I36" s="2608"/>
      <c r="J36" s="2608"/>
      <c r="K36" s="2608"/>
      <c r="L36" s="86" t="s">
        <v>4785</v>
      </c>
      <c r="M36" s="86"/>
      <c r="N36" s="86"/>
      <c r="O36" s="86"/>
      <c r="P36" s="89"/>
      <c r="T36" s="53"/>
      <c r="U36" s="386"/>
      <c r="V36" s="52"/>
      <c r="W36" s="52"/>
      <c r="X36" s="52"/>
    </row>
    <row r="37" spans="1:24" ht="88.5" customHeight="1">
      <c r="A37" s="2609" t="s">
        <v>4786</v>
      </c>
      <c r="B37" s="2213"/>
      <c r="C37" s="662"/>
      <c r="D37" s="86"/>
      <c r="E37" s="662"/>
      <c r="F37" s="2184" t="s">
        <v>4765</v>
      </c>
      <c r="G37" s="86"/>
      <c r="H37" s="662"/>
      <c r="I37" s="2184" t="s">
        <v>4390</v>
      </c>
      <c r="J37" s="2184" t="s">
        <v>4744</v>
      </c>
      <c r="K37" s="2184" t="s">
        <v>4745</v>
      </c>
      <c r="L37" s="86" t="s">
        <v>4787</v>
      </c>
      <c r="M37" s="86"/>
      <c r="N37" s="86"/>
      <c r="O37" s="86"/>
      <c r="P37" s="89"/>
      <c r="T37" s="53"/>
      <c r="U37" s="386"/>
      <c r="V37" s="52"/>
      <c r="W37" s="52"/>
      <c r="X37" s="52"/>
    </row>
    <row r="38" spans="1:24" ht="88.5" customHeight="1">
      <c r="A38" s="2609"/>
      <c r="B38" s="2213"/>
      <c r="C38" s="662"/>
      <c r="D38" s="86"/>
      <c r="E38" s="662"/>
      <c r="F38" s="2184"/>
      <c r="G38" s="86"/>
      <c r="H38" s="662"/>
      <c r="I38" s="2184"/>
      <c r="J38" s="2184"/>
      <c r="K38" s="2184"/>
      <c r="L38" s="86" t="s">
        <v>4788</v>
      </c>
      <c r="M38" s="86"/>
      <c r="N38" s="86"/>
      <c r="O38" s="86"/>
      <c r="P38" s="89"/>
      <c r="T38" s="53"/>
      <c r="U38" s="386"/>
      <c r="V38" s="52"/>
      <c r="W38" s="52"/>
      <c r="X38" s="52"/>
    </row>
    <row r="39" spans="1:24" ht="88.5" customHeight="1">
      <c r="A39" s="2609"/>
      <c r="B39" s="2213"/>
      <c r="C39" s="662"/>
      <c r="D39" s="86"/>
      <c r="E39" s="662"/>
      <c r="F39" s="2184"/>
      <c r="G39" s="86"/>
      <c r="H39" s="662"/>
      <c r="I39" s="2184"/>
      <c r="J39" s="2184"/>
      <c r="K39" s="2184"/>
      <c r="L39" s="86" t="s">
        <v>4789</v>
      </c>
      <c r="M39" s="86"/>
      <c r="N39" s="86"/>
      <c r="O39" s="86"/>
      <c r="P39" s="89"/>
      <c r="T39" s="53"/>
      <c r="U39" s="386"/>
      <c r="V39" s="52"/>
      <c r="W39" s="52"/>
      <c r="X39" s="52"/>
    </row>
    <row r="40" spans="1:24" ht="88.5" customHeight="1">
      <c r="A40" s="2149" t="s">
        <v>4790</v>
      </c>
      <c r="B40" s="2612"/>
      <c r="C40" s="662"/>
      <c r="D40" s="86"/>
      <c r="E40" s="662"/>
      <c r="F40" s="2183" t="s">
        <v>4765</v>
      </c>
      <c r="G40" s="86"/>
      <c r="H40" s="662"/>
      <c r="I40" s="2183" t="s">
        <v>4390</v>
      </c>
      <c r="J40" s="2183" t="s">
        <v>4744</v>
      </c>
      <c r="K40" s="2183" t="s">
        <v>4745</v>
      </c>
      <c r="L40" s="86" t="s">
        <v>4791</v>
      </c>
      <c r="M40" s="86"/>
      <c r="N40" s="86"/>
      <c r="O40" s="86"/>
      <c r="P40" s="89"/>
      <c r="T40" s="53"/>
      <c r="U40" s="386"/>
      <c r="V40" s="52"/>
      <c r="W40" s="52"/>
      <c r="X40" s="52"/>
    </row>
    <row r="41" spans="1:24" ht="88.5" customHeight="1">
      <c r="A41" s="2149"/>
      <c r="B41" s="2612"/>
      <c r="C41" s="662"/>
      <c r="D41" s="86"/>
      <c r="E41" s="662"/>
      <c r="F41" s="2183"/>
      <c r="G41" s="86"/>
      <c r="H41" s="662"/>
      <c r="I41" s="2183"/>
      <c r="J41" s="2183"/>
      <c r="K41" s="2183"/>
      <c r="L41" s="86" t="s">
        <v>4792</v>
      </c>
      <c r="M41" s="86"/>
      <c r="N41" s="86"/>
      <c r="O41" s="86"/>
      <c r="P41" s="89"/>
      <c r="T41" s="53"/>
      <c r="U41" s="386"/>
      <c r="V41" s="52"/>
      <c r="W41" s="52"/>
      <c r="X41" s="52"/>
    </row>
    <row r="42" spans="1:24" ht="88.5" customHeight="1">
      <c r="A42" s="2149"/>
      <c r="B42" s="2612"/>
      <c r="C42" s="883"/>
      <c r="D42" s="112"/>
      <c r="E42" s="883"/>
      <c r="F42" s="2183"/>
      <c r="G42" s="112"/>
      <c r="H42" s="883"/>
      <c r="I42" s="2183"/>
      <c r="J42" s="2183"/>
      <c r="K42" s="2183"/>
      <c r="L42" s="112" t="s">
        <v>4793</v>
      </c>
      <c r="M42" s="112"/>
      <c r="N42" s="112"/>
      <c r="O42" s="112"/>
      <c r="P42" s="137"/>
      <c r="T42" s="53"/>
      <c r="U42" s="386"/>
      <c r="V42" s="52"/>
      <c r="W42" s="52"/>
      <c r="X42" s="52"/>
    </row>
    <row r="43" spans="1:24" ht="15" customHeight="1">
      <c r="A43" s="2175" t="s">
        <v>4794</v>
      </c>
      <c r="B43" s="2175"/>
      <c r="C43" s="2175"/>
      <c r="D43" s="2175"/>
      <c r="E43" s="2175"/>
      <c r="F43" s="2175"/>
      <c r="G43" s="2175"/>
      <c r="H43" s="2175"/>
      <c r="I43" s="2175"/>
      <c r="J43" s="2175"/>
      <c r="K43" s="2175"/>
      <c r="L43" s="2175"/>
      <c r="M43" s="2175"/>
      <c r="N43" s="2175"/>
      <c r="O43" s="2175"/>
      <c r="P43" s="2175"/>
      <c r="S43" s="70"/>
      <c r="T43" s="388"/>
      <c r="U43" s="386"/>
      <c r="V43" s="52"/>
      <c r="W43" s="52"/>
      <c r="X43" s="52"/>
    </row>
    <row r="44" spans="1:24" ht="88.5" customHeight="1">
      <c r="A44" s="2610" t="s">
        <v>4764</v>
      </c>
      <c r="B44" s="2607"/>
      <c r="C44" s="887"/>
      <c r="D44" s="87"/>
      <c r="E44" s="887"/>
      <c r="F44" s="2608" t="s">
        <v>4765</v>
      </c>
      <c r="G44" s="87"/>
      <c r="H44" s="887"/>
      <c r="I44" s="2608" t="s">
        <v>4390</v>
      </c>
      <c r="J44" s="2608" t="s">
        <v>4744</v>
      </c>
      <c r="K44" s="2608" t="s">
        <v>4745</v>
      </c>
      <c r="L44" s="87" t="s">
        <v>4766</v>
      </c>
      <c r="M44" s="87"/>
      <c r="N44" s="87"/>
      <c r="O44" s="87">
        <v>40125</v>
      </c>
      <c r="P44" s="128">
        <v>43160</v>
      </c>
      <c r="T44" s="53"/>
      <c r="U44" s="386"/>
      <c r="V44" s="52"/>
      <c r="W44" s="52"/>
      <c r="X44" s="52"/>
    </row>
    <row r="45" spans="1:24" ht="88.5" customHeight="1">
      <c r="A45" s="2610"/>
      <c r="B45" s="2607"/>
      <c r="C45" s="662"/>
      <c r="D45" s="86"/>
      <c r="E45" s="662"/>
      <c r="F45" s="2608"/>
      <c r="G45" s="86"/>
      <c r="H45" s="662"/>
      <c r="I45" s="2608"/>
      <c r="J45" s="2608"/>
      <c r="K45" s="2608"/>
      <c r="L45" s="86" t="s">
        <v>4767</v>
      </c>
      <c r="M45" s="86"/>
      <c r="N45" s="86"/>
      <c r="O45" s="86">
        <v>42700</v>
      </c>
      <c r="P45" s="89">
        <v>45930</v>
      </c>
      <c r="T45" s="53"/>
      <c r="U45" s="386"/>
      <c r="V45" s="52"/>
      <c r="W45" s="52"/>
      <c r="X45" s="52"/>
    </row>
    <row r="46" spans="1:24" ht="88.5" customHeight="1">
      <c r="A46" s="2613" t="s">
        <v>4768</v>
      </c>
      <c r="B46" s="2213"/>
      <c r="C46" s="662"/>
      <c r="D46" s="86"/>
      <c r="E46" s="662"/>
      <c r="F46" s="2184" t="s">
        <v>4765</v>
      </c>
      <c r="G46" s="86"/>
      <c r="H46" s="662"/>
      <c r="I46" s="2184" t="s">
        <v>4390</v>
      </c>
      <c r="J46" s="2184" t="s">
        <v>4744</v>
      </c>
      <c r="K46" s="2184" t="s">
        <v>4745</v>
      </c>
      <c r="L46" s="86" t="s">
        <v>4769</v>
      </c>
      <c r="M46" s="86"/>
      <c r="N46" s="86"/>
      <c r="O46" s="86">
        <v>48860</v>
      </c>
      <c r="P46" s="89">
        <v>52555</v>
      </c>
      <c r="T46" s="53"/>
      <c r="U46" s="386"/>
      <c r="V46" s="52"/>
      <c r="W46" s="52"/>
      <c r="X46" s="52"/>
    </row>
    <row r="47" spans="1:24" ht="88.5" customHeight="1">
      <c r="A47" s="2613"/>
      <c r="B47" s="2213"/>
      <c r="C47" s="662"/>
      <c r="D47" s="86"/>
      <c r="E47" s="662"/>
      <c r="F47" s="2184"/>
      <c r="G47" s="86"/>
      <c r="H47" s="662"/>
      <c r="I47" s="2184"/>
      <c r="J47" s="2184"/>
      <c r="K47" s="2184"/>
      <c r="L47" s="86" t="s">
        <v>4770</v>
      </c>
      <c r="M47" s="86"/>
      <c r="N47" s="86"/>
      <c r="O47" s="86">
        <v>51440</v>
      </c>
      <c r="P47" s="89">
        <v>55330</v>
      </c>
      <c r="T47" s="53"/>
      <c r="U47" s="386"/>
      <c r="V47" s="52"/>
      <c r="W47" s="52"/>
      <c r="X47" s="52"/>
    </row>
    <row r="48" spans="1:24" ht="88.5" customHeight="1">
      <c r="A48" s="2149" t="s">
        <v>4771</v>
      </c>
      <c r="B48" s="85"/>
      <c r="C48" s="662"/>
      <c r="D48" s="86"/>
      <c r="E48" s="662"/>
      <c r="F48" s="2183" t="s">
        <v>4765</v>
      </c>
      <c r="G48" s="86"/>
      <c r="H48" s="662"/>
      <c r="I48" s="2183" t="s">
        <v>4390</v>
      </c>
      <c r="J48" s="2183" t="s">
        <v>4744</v>
      </c>
      <c r="K48" s="2183" t="s">
        <v>4745</v>
      </c>
      <c r="L48" s="86" t="s">
        <v>4772</v>
      </c>
      <c r="M48" s="86"/>
      <c r="N48" s="86"/>
      <c r="O48" s="86">
        <v>51775</v>
      </c>
      <c r="P48" s="89">
        <v>55690</v>
      </c>
      <c r="T48" s="53"/>
      <c r="U48" s="386"/>
      <c r="V48" s="52"/>
      <c r="W48" s="52"/>
      <c r="X48" s="52"/>
    </row>
    <row r="49" spans="1:24" ht="88.5" customHeight="1">
      <c r="A49" s="2149"/>
      <c r="B49" s="111"/>
      <c r="C49" s="883"/>
      <c r="D49" s="112"/>
      <c r="E49" s="883"/>
      <c r="F49" s="2183"/>
      <c r="G49" s="112"/>
      <c r="H49" s="883"/>
      <c r="I49" s="2183"/>
      <c r="J49" s="2183"/>
      <c r="K49" s="2183"/>
      <c r="L49" s="112" t="s">
        <v>4773</v>
      </c>
      <c r="M49" s="112"/>
      <c r="N49" s="112"/>
      <c r="O49" s="112">
        <v>54350</v>
      </c>
      <c r="P49" s="137">
        <v>58460</v>
      </c>
      <c r="T49" s="53"/>
      <c r="U49" s="386"/>
      <c r="V49" s="52"/>
      <c r="W49" s="52"/>
      <c r="X49" s="52"/>
    </row>
    <row r="50" spans="1:24" ht="15" customHeight="1">
      <c r="A50" s="2175" t="s">
        <v>4795</v>
      </c>
      <c r="B50" s="2175"/>
      <c r="C50" s="2175"/>
      <c r="D50" s="2175"/>
      <c r="E50" s="2175"/>
      <c r="F50" s="2175"/>
      <c r="G50" s="2175"/>
      <c r="H50" s="2175"/>
      <c r="I50" s="2175"/>
      <c r="J50" s="2175"/>
      <c r="K50" s="2175"/>
      <c r="L50" s="2175"/>
      <c r="M50" s="2175"/>
      <c r="N50" s="2175"/>
      <c r="O50" s="2175"/>
      <c r="P50" s="2175"/>
      <c r="S50" s="70"/>
      <c r="T50" s="388"/>
      <c r="U50" s="386"/>
      <c r="V50" s="52"/>
      <c r="W50" s="52"/>
      <c r="X50" s="52"/>
    </row>
    <row r="51" spans="1:24" ht="88.5" customHeight="1">
      <c r="A51" s="2610" t="s">
        <v>4775</v>
      </c>
      <c r="B51" s="2607"/>
      <c r="C51" s="887"/>
      <c r="D51" s="87"/>
      <c r="E51" s="887"/>
      <c r="F51" s="2608" t="s">
        <v>4765</v>
      </c>
      <c r="G51" s="87"/>
      <c r="H51" s="887"/>
      <c r="I51" s="2608" t="s">
        <v>4390</v>
      </c>
      <c r="J51" s="2608" t="s">
        <v>4744</v>
      </c>
      <c r="K51" s="2608" t="s">
        <v>4745</v>
      </c>
      <c r="L51" s="87" t="s">
        <v>4776</v>
      </c>
      <c r="M51" s="87"/>
      <c r="N51" s="87"/>
      <c r="O51" s="87">
        <v>100280</v>
      </c>
      <c r="P51" s="128">
        <v>107860</v>
      </c>
      <c r="T51" s="53"/>
      <c r="U51" s="386"/>
      <c r="V51" s="52"/>
      <c r="W51" s="52"/>
      <c r="X51" s="52"/>
    </row>
    <row r="52" spans="1:24" ht="88.5" customHeight="1">
      <c r="A52" s="2610"/>
      <c r="B52" s="2607"/>
      <c r="C52" s="662"/>
      <c r="D52" s="86"/>
      <c r="E52" s="662"/>
      <c r="F52" s="2608"/>
      <c r="G52" s="86"/>
      <c r="H52" s="662"/>
      <c r="I52" s="2608"/>
      <c r="J52" s="2608"/>
      <c r="K52" s="2608"/>
      <c r="L52" s="86" t="s">
        <v>4777</v>
      </c>
      <c r="M52" s="86"/>
      <c r="N52" s="86"/>
      <c r="O52" s="86">
        <v>118055</v>
      </c>
      <c r="P52" s="89">
        <v>126985</v>
      </c>
      <c r="T52" s="53"/>
      <c r="U52" s="386"/>
      <c r="V52" s="52"/>
      <c r="W52" s="52"/>
      <c r="X52" s="52"/>
    </row>
    <row r="53" spans="1:24" ht="88.5" customHeight="1">
      <c r="A53" s="2611" t="s">
        <v>4778</v>
      </c>
      <c r="B53" s="2612"/>
      <c r="C53" s="662"/>
      <c r="D53" s="86"/>
      <c r="E53" s="662"/>
      <c r="F53" s="2183" t="s">
        <v>4765</v>
      </c>
      <c r="G53" s="86"/>
      <c r="H53" s="662"/>
      <c r="I53" s="86" t="s">
        <v>4390</v>
      </c>
      <c r="J53" s="86" t="s">
        <v>4744</v>
      </c>
      <c r="K53" s="2183" t="s">
        <v>4745</v>
      </c>
      <c r="L53" s="86" t="s">
        <v>4779</v>
      </c>
      <c r="M53" s="86"/>
      <c r="N53" s="86"/>
      <c r="O53" s="86">
        <v>108885</v>
      </c>
      <c r="P53" s="89">
        <v>117120</v>
      </c>
      <c r="T53" s="53"/>
      <c r="U53" s="386"/>
      <c r="V53" s="52"/>
      <c r="W53" s="52"/>
      <c r="X53" s="52"/>
    </row>
    <row r="54" spans="1:24" ht="88.5" customHeight="1">
      <c r="A54" s="2611"/>
      <c r="B54" s="2612"/>
      <c r="C54" s="883"/>
      <c r="D54" s="112"/>
      <c r="E54" s="883"/>
      <c r="F54" s="2183"/>
      <c r="G54" s="112"/>
      <c r="H54" s="883"/>
      <c r="I54" s="112"/>
      <c r="J54" s="112"/>
      <c r="K54" s="2183"/>
      <c r="L54" s="112" t="s">
        <v>4780</v>
      </c>
      <c r="M54" s="112"/>
      <c r="N54" s="112"/>
      <c r="O54" s="112">
        <v>128730</v>
      </c>
      <c r="P54" s="137">
        <v>138465</v>
      </c>
      <c r="T54" s="53"/>
      <c r="U54" s="386"/>
      <c r="V54" s="52"/>
      <c r="W54" s="52"/>
      <c r="X54" s="52"/>
    </row>
    <row r="55" spans="1:24">
      <c r="A55" s="2175" t="s">
        <v>4796</v>
      </c>
      <c r="B55" s="2175"/>
      <c r="C55" s="2175"/>
      <c r="D55" s="2175"/>
      <c r="E55" s="2175"/>
      <c r="F55" s="2175"/>
      <c r="G55" s="2175"/>
      <c r="H55" s="2175"/>
      <c r="I55" s="2175"/>
      <c r="J55" s="2175"/>
      <c r="K55" s="2175"/>
      <c r="L55" s="2175"/>
      <c r="M55" s="2175"/>
      <c r="N55" s="2175"/>
      <c r="O55" s="2175"/>
      <c r="P55" s="2175"/>
      <c r="T55" s="53"/>
      <c r="U55" s="386"/>
      <c r="V55" s="52"/>
      <c r="W55" s="52"/>
      <c r="X55" s="52"/>
    </row>
    <row r="56" spans="1:24" ht="88.5" customHeight="1">
      <c r="A56" s="2155" t="s">
        <v>4782</v>
      </c>
      <c r="B56" s="2607"/>
      <c r="C56" s="887"/>
      <c r="D56" s="87"/>
      <c r="E56" s="887"/>
      <c r="F56" s="2608" t="s">
        <v>4765</v>
      </c>
      <c r="G56" s="87"/>
      <c r="H56" s="887"/>
      <c r="I56" s="2608" t="s">
        <v>4390</v>
      </c>
      <c r="J56" s="2608" t="s">
        <v>4744</v>
      </c>
      <c r="K56" s="2608" t="s">
        <v>4745</v>
      </c>
      <c r="L56" s="87" t="s">
        <v>4783</v>
      </c>
      <c r="M56" s="87"/>
      <c r="N56" s="87"/>
      <c r="O56" s="87">
        <v>184170</v>
      </c>
      <c r="P56" s="128">
        <v>198100</v>
      </c>
      <c r="T56" s="53"/>
      <c r="U56" s="386"/>
      <c r="V56" s="52"/>
      <c r="W56" s="52"/>
      <c r="X56" s="52"/>
    </row>
    <row r="57" spans="1:24" ht="88.5" customHeight="1">
      <c r="A57" s="2155"/>
      <c r="B57" s="2607"/>
      <c r="C57" s="662"/>
      <c r="D57" s="86"/>
      <c r="E57" s="662"/>
      <c r="F57" s="2608"/>
      <c r="G57" s="86"/>
      <c r="H57" s="662"/>
      <c r="I57" s="2608"/>
      <c r="J57" s="2608"/>
      <c r="K57" s="2608"/>
      <c r="L57" s="86" t="s">
        <v>4784</v>
      </c>
      <c r="M57" s="86"/>
      <c r="N57" s="86"/>
      <c r="O57" s="86">
        <v>189595</v>
      </c>
      <c r="P57" s="89">
        <v>203935</v>
      </c>
      <c r="T57" s="53"/>
      <c r="U57" s="386"/>
      <c r="V57" s="52"/>
      <c r="W57" s="52"/>
      <c r="X57" s="52"/>
    </row>
    <row r="58" spans="1:24" ht="88.5" customHeight="1">
      <c r="A58" s="2155"/>
      <c r="B58" s="2607"/>
      <c r="C58" s="662"/>
      <c r="D58" s="86"/>
      <c r="E58" s="662"/>
      <c r="F58" s="2608"/>
      <c r="G58" s="86"/>
      <c r="H58" s="662"/>
      <c r="I58" s="2608"/>
      <c r="J58" s="2608"/>
      <c r="K58" s="2608"/>
      <c r="L58" s="86" t="s">
        <v>4785</v>
      </c>
      <c r="M58" s="86"/>
      <c r="N58" s="86"/>
      <c r="O58" s="86">
        <v>217385</v>
      </c>
      <c r="P58" s="89">
        <v>233830</v>
      </c>
      <c r="T58" s="53"/>
      <c r="U58" s="386"/>
      <c r="V58" s="52"/>
      <c r="W58" s="52"/>
      <c r="X58" s="52"/>
    </row>
    <row r="59" spans="1:24" ht="88.5" customHeight="1">
      <c r="A59" s="2609" t="s">
        <v>4786</v>
      </c>
      <c r="B59" s="2213"/>
      <c r="C59" s="662"/>
      <c r="D59" s="86"/>
      <c r="E59" s="662"/>
      <c r="F59" s="2184" t="s">
        <v>4765</v>
      </c>
      <c r="G59" s="86"/>
      <c r="H59" s="662"/>
      <c r="I59" s="2184" t="s">
        <v>4390</v>
      </c>
      <c r="J59" s="2184" t="s">
        <v>4744</v>
      </c>
      <c r="K59" s="2184" t="s">
        <v>4745</v>
      </c>
      <c r="L59" s="86" t="s">
        <v>4787</v>
      </c>
      <c r="M59" s="86"/>
      <c r="N59" s="86"/>
      <c r="O59" s="86">
        <v>257565</v>
      </c>
      <c r="P59" s="89">
        <v>277045</v>
      </c>
      <c r="T59" s="53"/>
      <c r="U59" s="386"/>
      <c r="V59" s="52"/>
      <c r="W59" s="52"/>
      <c r="X59" s="52"/>
    </row>
    <row r="60" spans="1:24" ht="88.5" customHeight="1">
      <c r="A60" s="2609"/>
      <c r="B60" s="2213"/>
      <c r="C60" s="662"/>
      <c r="D60" s="86"/>
      <c r="E60" s="662"/>
      <c r="F60" s="2184"/>
      <c r="G60" s="86"/>
      <c r="H60" s="662"/>
      <c r="I60" s="2184"/>
      <c r="J60" s="2184"/>
      <c r="K60" s="2184"/>
      <c r="L60" s="86" t="s">
        <v>4788</v>
      </c>
      <c r="M60" s="86"/>
      <c r="N60" s="86"/>
      <c r="O60" s="86">
        <v>273595</v>
      </c>
      <c r="P60" s="89">
        <v>294290</v>
      </c>
      <c r="T60" s="53"/>
      <c r="U60" s="386"/>
      <c r="V60" s="52"/>
      <c r="W60" s="52"/>
      <c r="X60" s="52"/>
    </row>
    <row r="61" spans="1:24" ht="88.5" customHeight="1">
      <c r="A61" s="2609"/>
      <c r="B61" s="2213"/>
      <c r="C61" s="662"/>
      <c r="D61" s="86"/>
      <c r="E61" s="662"/>
      <c r="F61" s="2184"/>
      <c r="G61" s="86"/>
      <c r="H61" s="662"/>
      <c r="I61" s="2184"/>
      <c r="J61" s="2184"/>
      <c r="K61" s="2184"/>
      <c r="L61" s="86" t="s">
        <v>4789</v>
      </c>
      <c r="M61" s="86"/>
      <c r="N61" s="86"/>
      <c r="O61" s="86">
        <v>300055</v>
      </c>
      <c r="P61" s="89">
        <v>322750</v>
      </c>
      <c r="T61" s="53"/>
      <c r="U61" s="386"/>
      <c r="V61" s="52"/>
      <c r="W61" s="52"/>
      <c r="X61" s="52"/>
    </row>
    <row r="62" spans="1:24" ht="88.5" customHeight="1">
      <c r="A62" s="2605" t="s">
        <v>4790</v>
      </c>
      <c r="B62" s="2606"/>
      <c r="C62" s="662"/>
      <c r="D62" s="86"/>
      <c r="E62" s="662"/>
      <c r="F62" s="2180" t="s">
        <v>4765</v>
      </c>
      <c r="G62" s="86"/>
      <c r="H62" s="662"/>
      <c r="I62" s="2180" t="s">
        <v>4390</v>
      </c>
      <c r="J62" s="2180" t="s">
        <v>4744</v>
      </c>
      <c r="K62" s="2180" t="s">
        <v>4745</v>
      </c>
      <c r="L62" s="86" t="s">
        <v>4791</v>
      </c>
      <c r="M62" s="86"/>
      <c r="N62" s="86"/>
      <c r="O62" s="86">
        <v>265720</v>
      </c>
      <c r="P62" s="89">
        <v>285820</v>
      </c>
      <c r="T62" s="53"/>
      <c r="U62" s="386"/>
      <c r="V62" s="52"/>
      <c r="W62" s="52"/>
      <c r="X62" s="52"/>
    </row>
    <row r="63" spans="1:24" ht="88.5" customHeight="1">
      <c r="A63" s="2605"/>
      <c r="B63" s="2606"/>
      <c r="C63" s="662"/>
      <c r="D63" s="86"/>
      <c r="E63" s="662"/>
      <c r="F63" s="2180"/>
      <c r="G63" s="86"/>
      <c r="H63" s="662"/>
      <c r="I63" s="2180"/>
      <c r="J63" s="2180"/>
      <c r="K63" s="2180"/>
      <c r="L63" s="86" t="s">
        <v>4792</v>
      </c>
      <c r="M63" s="86"/>
      <c r="N63" s="86"/>
      <c r="O63" s="86">
        <v>284480</v>
      </c>
      <c r="P63" s="89">
        <v>305995</v>
      </c>
      <c r="T63" s="53"/>
      <c r="U63" s="386"/>
      <c r="V63" s="52"/>
      <c r="W63" s="52"/>
      <c r="X63" s="52"/>
    </row>
    <row r="64" spans="1:24" ht="88.5" customHeight="1">
      <c r="A64" s="2605"/>
      <c r="B64" s="2606"/>
      <c r="C64" s="889"/>
      <c r="D64" s="329"/>
      <c r="E64" s="889"/>
      <c r="F64" s="2180"/>
      <c r="G64" s="329"/>
      <c r="H64" s="889"/>
      <c r="I64" s="2180"/>
      <c r="J64" s="2180"/>
      <c r="K64" s="2180"/>
      <c r="L64" s="329" t="s">
        <v>4793</v>
      </c>
      <c r="M64" s="329"/>
      <c r="N64" s="329"/>
      <c r="O64" s="329">
        <v>316365</v>
      </c>
      <c r="P64" s="890">
        <v>340295</v>
      </c>
      <c r="T64" s="53"/>
      <c r="U64" s="386"/>
      <c r="V64" s="52"/>
      <c r="W64" s="52"/>
      <c r="X64" s="52"/>
    </row>
    <row r="65" spans="1:24" ht="51" customHeight="1">
      <c r="A65" s="2217" t="s">
        <v>4797</v>
      </c>
      <c r="B65" s="2217"/>
      <c r="C65" s="2217"/>
      <c r="D65" s="2217"/>
      <c r="E65" s="2217"/>
      <c r="F65" s="2217"/>
      <c r="G65" s="2217"/>
      <c r="H65" s="2217"/>
      <c r="I65" s="2217"/>
      <c r="J65" s="2217"/>
      <c r="K65" s="2217"/>
      <c r="L65" s="2217"/>
      <c r="M65" s="2217"/>
      <c r="N65" s="2217"/>
      <c r="O65" s="2217"/>
      <c r="P65" s="2217"/>
      <c r="V65" s="52"/>
      <c r="W65" s="52"/>
      <c r="X65" s="52"/>
    </row>
    <row r="66" spans="1:24">
      <c r="V66" s="52"/>
      <c r="W66" s="52"/>
      <c r="X66" s="52"/>
    </row>
    <row r="67" spans="1:24">
      <c r="V67" s="52"/>
      <c r="W67" s="52"/>
      <c r="X67" s="52"/>
    </row>
    <row r="68" spans="1:24">
      <c r="V68" s="52"/>
      <c r="W68" s="52"/>
      <c r="X68" s="52"/>
    </row>
    <row r="69" spans="1:24">
      <c r="V69" s="52"/>
      <c r="W69" s="52"/>
      <c r="X69" s="52"/>
    </row>
    <row r="70" spans="1:24">
      <c r="V70" s="52"/>
      <c r="W70" s="52"/>
      <c r="X70" s="52"/>
    </row>
    <row r="71" spans="1:24">
      <c r="V71" s="52"/>
      <c r="W71" s="52"/>
      <c r="X71" s="52"/>
    </row>
    <row r="72" spans="1:24">
      <c r="V72" s="52"/>
      <c r="W72" s="52"/>
      <c r="X72" s="52"/>
    </row>
    <row r="73" spans="1:24">
      <c r="V73" s="52"/>
      <c r="W73" s="52"/>
      <c r="X73" s="52"/>
    </row>
    <row r="74" spans="1:24">
      <c r="V74" s="52"/>
      <c r="W74" s="52"/>
      <c r="X74" s="52"/>
    </row>
    <row r="75" spans="1:24">
      <c r="V75" s="52"/>
      <c r="W75" s="52"/>
      <c r="X75" s="52"/>
    </row>
    <row r="76" spans="1:24">
      <c r="V76" s="52"/>
      <c r="W76" s="52"/>
      <c r="X76" s="52"/>
    </row>
    <row r="77" spans="1:24">
      <c r="V77" s="52"/>
      <c r="W77" s="52"/>
      <c r="X77" s="52"/>
    </row>
    <row r="78" spans="1:24">
      <c r="V78" s="52"/>
      <c r="W78" s="52"/>
      <c r="X78" s="52"/>
    </row>
    <row r="79" spans="1:24">
      <c r="V79" s="52"/>
      <c r="W79" s="52"/>
      <c r="X79" s="52"/>
    </row>
    <row r="80" spans="1:24">
      <c r="V80" s="52"/>
      <c r="W80" s="52"/>
      <c r="X80" s="52"/>
    </row>
    <row r="81" spans="22:24">
      <c r="V81" s="52"/>
      <c r="W81" s="52"/>
      <c r="X81" s="52"/>
    </row>
    <row r="82" spans="22:24">
      <c r="V82" s="52"/>
      <c r="W82" s="52"/>
      <c r="X82" s="52"/>
    </row>
    <row r="83" spans="22:24">
      <c r="V83" s="52"/>
      <c r="W83" s="52"/>
      <c r="X83" s="52"/>
    </row>
    <row r="84" spans="22:24">
      <c r="V84" s="52"/>
      <c r="W84" s="52"/>
      <c r="X84" s="52"/>
    </row>
    <row r="85" spans="22:24">
      <c r="V85" s="52"/>
      <c r="W85" s="52"/>
      <c r="X85" s="52"/>
    </row>
    <row r="86" spans="22:24">
      <c r="V86" s="52"/>
      <c r="W86" s="52"/>
      <c r="X86" s="52"/>
    </row>
    <row r="87" spans="22:24">
      <c r="V87" s="52"/>
      <c r="W87" s="52"/>
      <c r="X87" s="52"/>
    </row>
    <row r="88" spans="22:24">
      <c r="V88" s="52"/>
      <c r="W88" s="52"/>
      <c r="X88" s="52"/>
    </row>
    <row r="89" spans="22:24">
      <c r="V89" s="52"/>
      <c r="W89" s="52"/>
      <c r="X89" s="52"/>
    </row>
    <row r="90" spans="22:24">
      <c r="V90" s="52"/>
      <c r="W90" s="52"/>
      <c r="X90" s="52"/>
    </row>
    <row r="91" spans="22:24">
      <c r="V91" s="52"/>
      <c r="W91" s="52"/>
      <c r="X91" s="52"/>
    </row>
    <row r="92" spans="22:24">
      <c r="V92" s="52"/>
      <c r="W92" s="52"/>
      <c r="X92" s="52"/>
    </row>
    <row r="93" spans="22:24">
      <c r="V93" s="52"/>
      <c r="W93" s="52"/>
      <c r="X93" s="52"/>
    </row>
    <row r="94" spans="22:24">
      <c r="V94" s="52"/>
      <c r="W94" s="52"/>
      <c r="X94" s="52"/>
    </row>
    <row r="95" spans="22:24">
      <c r="V95" s="52"/>
      <c r="W95" s="52"/>
      <c r="X95" s="52"/>
    </row>
    <row r="96" spans="22:24">
      <c r="V96" s="52"/>
      <c r="W96" s="52"/>
      <c r="X96" s="52"/>
    </row>
    <row r="97" spans="22:24">
      <c r="V97" s="52"/>
      <c r="W97" s="52"/>
      <c r="X97" s="52"/>
    </row>
    <row r="98" spans="22:24">
      <c r="V98" s="52"/>
      <c r="W98" s="52"/>
      <c r="X98" s="52"/>
    </row>
    <row r="99" spans="22:24">
      <c r="V99" s="52"/>
      <c r="W99" s="52"/>
      <c r="X99" s="52"/>
    </row>
    <row r="100" spans="22:24">
      <c r="V100" s="52"/>
      <c r="W100" s="52"/>
      <c r="X100" s="52"/>
    </row>
    <row r="101" spans="22:24">
      <c r="V101" s="52"/>
      <c r="W101" s="52"/>
      <c r="X101" s="52"/>
    </row>
    <row r="102" spans="22:24">
      <c r="V102" s="52"/>
      <c r="W102" s="52"/>
      <c r="X102" s="52"/>
    </row>
    <row r="103" spans="22:24">
      <c r="V103" s="52"/>
      <c r="W103" s="52"/>
      <c r="X103" s="52"/>
    </row>
    <row r="104" spans="22:24">
      <c r="V104" s="52"/>
      <c r="W104" s="52"/>
      <c r="X104" s="52"/>
    </row>
    <row r="105" spans="22:24">
      <c r="V105" s="52"/>
      <c r="W105" s="52"/>
      <c r="X105" s="52"/>
    </row>
    <row r="106" spans="22:24">
      <c r="V106" s="52"/>
      <c r="W106" s="52"/>
      <c r="X106" s="52"/>
    </row>
    <row r="107" spans="22:24">
      <c r="V107" s="52"/>
      <c r="W107" s="52"/>
      <c r="X107" s="52"/>
    </row>
    <row r="108" spans="22:24">
      <c r="V108" s="52"/>
      <c r="W108" s="52"/>
      <c r="X108" s="52"/>
    </row>
    <row r="109" spans="22:24">
      <c r="V109" s="52"/>
      <c r="W109" s="52"/>
      <c r="X109" s="52"/>
    </row>
    <row r="110" spans="22:24">
      <c r="V110" s="52"/>
      <c r="W110" s="52"/>
      <c r="X110" s="52"/>
    </row>
    <row r="111" spans="22:24">
      <c r="V111" s="52"/>
      <c r="W111" s="52"/>
      <c r="X111" s="52"/>
    </row>
    <row r="112" spans="22:24">
      <c r="V112" s="52"/>
      <c r="W112" s="52"/>
      <c r="X112" s="52"/>
    </row>
    <row r="113" spans="22:24">
      <c r="V113" s="52"/>
      <c r="W113" s="52"/>
      <c r="X113" s="52"/>
    </row>
    <row r="114" spans="22:24">
      <c r="V114" s="52"/>
      <c r="W114" s="52"/>
      <c r="X114" s="52"/>
    </row>
    <row r="115" spans="22:24">
      <c r="V115" s="52"/>
      <c r="W115" s="52"/>
      <c r="X115" s="52"/>
    </row>
    <row r="116" spans="22:24">
      <c r="V116" s="52"/>
      <c r="W116" s="52"/>
      <c r="X116" s="52"/>
    </row>
    <row r="117" spans="22:24">
      <c r="V117" s="52"/>
      <c r="W117" s="52"/>
      <c r="X117" s="52"/>
    </row>
    <row r="118" spans="22:24">
      <c r="V118" s="52"/>
      <c r="W118" s="52"/>
      <c r="X118" s="52"/>
    </row>
    <row r="119" spans="22:24">
      <c r="V119" s="52"/>
      <c r="W119" s="52"/>
      <c r="X119" s="52"/>
    </row>
    <row r="120" spans="22:24">
      <c r="V120" s="52"/>
      <c r="W120" s="52"/>
      <c r="X120" s="52"/>
    </row>
    <row r="121" spans="22:24">
      <c r="V121" s="52"/>
      <c r="W121" s="52"/>
      <c r="X121" s="52"/>
    </row>
    <row r="122" spans="22:24">
      <c r="V122" s="52"/>
      <c r="W122" s="52"/>
      <c r="X122" s="52"/>
    </row>
    <row r="123" spans="22:24">
      <c r="V123" s="52"/>
      <c r="W123" s="52"/>
      <c r="X123" s="52"/>
    </row>
    <row r="124" spans="22:24">
      <c r="V124" s="52"/>
      <c r="W124" s="52"/>
      <c r="X124" s="52"/>
    </row>
    <row r="125" spans="22:24">
      <c r="V125" s="52"/>
      <c r="W125" s="52"/>
      <c r="X125" s="52"/>
    </row>
    <row r="126" spans="22:24">
      <c r="V126" s="52"/>
      <c r="W126" s="52"/>
      <c r="X126" s="52"/>
    </row>
    <row r="127" spans="22:24">
      <c r="V127" s="52"/>
      <c r="W127" s="52"/>
      <c r="X127" s="52"/>
    </row>
    <row r="128" spans="22:24">
      <c r="V128" s="52"/>
      <c r="W128" s="52"/>
      <c r="X128" s="52"/>
    </row>
    <row r="129" spans="22:24">
      <c r="V129" s="52"/>
      <c r="W129" s="52"/>
      <c r="X129" s="52"/>
    </row>
    <row r="130" spans="22:24">
      <c r="V130" s="52"/>
      <c r="W130" s="52"/>
      <c r="X130" s="52"/>
    </row>
    <row r="131" spans="22:24">
      <c r="V131" s="52"/>
      <c r="W131" s="52"/>
      <c r="X131" s="52"/>
    </row>
    <row r="132" spans="22:24">
      <c r="V132" s="52"/>
      <c r="W132" s="52"/>
      <c r="X132" s="52"/>
    </row>
    <row r="133" spans="22:24">
      <c r="V133" s="52"/>
      <c r="W133" s="52"/>
      <c r="X133" s="52"/>
    </row>
    <row r="134" spans="22:24">
      <c r="V134" s="52"/>
      <c r="W134" s="52"/>
      <c r="X134" s="52"/>
    </row>
    <row r="135" spans="22:24">
      <c r="V135" s="52"/>
      <c r="W135" s="52"/>
      <c r="X135" s="52"/>
    </row>
    <row r="136" spans="22:24">
      <c r="V136" s="52"/>
      <c r="W136" s="52"/>
      <c r="X136" s="52"/>
    </row>
    <row r="137" spans="22:24">
      <c r="V137" s="52"/>
      <c r="W137" s="52"/>
      <c r="X137" s="52"/>
    </row>
    <row r="138" spans="22:24">
      <c r="V138" s="52"/>
      <c r="W138" s="52"/>
      <c r="X138" s="52"/>
    </row>
    <row r="139" spans="22:24">
      <c r="V139" s="52"/>
      <c r="W139" s="52"/>
      <c r="X139" s="52"/>
    </row>
    <row r="140" spans="22:24">
      <c r="V140" s="52"/>
      <c r="W140" s="52"/>
      <c r="X140" s="52"/>
    </row>
    <row r="141" spans="22:24">
      <c r="V141" s="52"/>
      <c r="W141" s="52"/>
      <c r="X141" s="52"/>
    </row>
    <row r="142" spans="22:24">
      <c r="V142" s="52"/>
      <c r="W142" s="52"/>
      <c r="X142" s="52"/>
    </row>
    <row r="143" spans="22:24">
      <c r="V143" s="52"/>
      <c r="W143" s="52"/>
      <c r="X143" s="52"/>
    </row>
    <row r="144" spans="22:24">
      <c r="V144" s="52"/>
      <c r="W144" s="52"/>
      <c r="X144" s="52"/>
    </row>
  </sheetData>
  <mergeCells count="111">
    <mergeCell ref="A1:B1"/>
    <mergeCell ref="A5:P5"/>
    <mergeCell ref="A7:A8"/>
    <mergeCell ref="B7:C8"/>
    <mergeCell ref="D7:M7"/>
    <mergeCell ref="O7:O8"/>
    <mergeCell ref="P7:P8"/>
    <mergeCell ref="A9:P9"/>
    <mergeCell ref="J10:J11"/>
    <mergeCell ref="K10:K11"/>
    <mergeCell ref="A12:P12"/>
    <mergeCell ref="A14:P14"/>
    <mergeCell ref="J15:J16"/>
    <mergeCell ref="K15:K16"/>
    <mergeCell ref="A17:P17"/>
    <mergeCell ref="A19:P19"/>
    <mergeCell ref="A21:P21"/>
    <mergeCell ref="A22:A23"/>
    <mergeCell ref="B22:B23"/>
    <mergeCell ref="F22:F23"/>
    <mergeCell ref="I22:I23"/>
    <mergeCell ref="J22:J23"/>
    <mergeCell ref="K22:K23"/>
    <mergeCell ref="A24:A25"/>
    <mergeCell ref="B24:B25"/>
    <mergeCell ref="F24:F25"/>
    <mergeCell ref="K24:K25"/>
    <mergeCell ref="A26:A27"/>
    <mergeCell ref="F26:F27"/>
    <mergeCell ref="I26:I27"/>
    <mergeCell ref="J26:J27"/>
    <mergeCell ref="K26:K27"/>
    <mergeCell ref="A28:P28"/>
    <mergeCell ref="A29:A30"/>
    <mergeCell ref="B29:B30"/>
    <mergeCell ref="F29:F30"/>
    <mergeCell ref="I29:I30"/>
    <mergeCell ref="J29:J30"/>
    <mergeCell ref="K29:K30"/>
    <mergeCell ref="A31:A32"/>
    <mergeCell ref="B31:B32"/>
    <mergeCell ref="F31:F32"/>
    <mergeCell ref="K31:K32"/>
    <mergeCell ref="A33:P33"/>
    <mergeCell ref="A34:A36"/>
    <mergeCell ref="B34:B36"/>
    <mergeCell ref="F34:F36"/>
    <mergeCell ref="I34:I36"/>
    <mergeCell ref="J34:J36"/>
    <mergeCell ref="K34:K36"/>
    <mergeCell ref="A37:A39"/>
    <mergeCell ref="B37:B39"/>
    <mergeCell ref="F37:F39"/>
    <mergeCell ref="I37:I39"/>
    <mergeCell ref="J37:J39"/>
    <mergeCell ref="K37:K39"/>
    <mergeCell ref="A40:A42"/>
    <mergeCell ref="B40:B42"/>
    <mergeCell ref="F40:F42"/>
    <mergeCell ref="I40:I42"/>
    <mergeCell ref="J40:J42"/>
    <mergeCell ref="K40:K42"/>
    <mergeCell ref="A43:P43"/>
    <mergeCell ref="A44:A45"/>
    <mergeCell ref="B44:B45"/>
    <mergeCell ref="F44:F45"/>
    <mergeCell ref="I44:I45"/>
    <mergeCell ref="J44:J45"/>
    <mergeCell ref="K44:K45"/>
    <mergeCell ref="A46:A47"/>
    <mergeCell ref="B46:B47"/>
    <mergeCell ref="F46:F47"/>
    <mergeCell ref="I46:I47"/>
    <mergeCell ref="J46:J47"/>
    <mergeCell ref="K46:K47"/>
    <mergeCell ref="A48:A49"/>
    <mergeCell ref="F48:F49"/>
    <mergeCell ref="I48:I49"/>
    <mergeCell ref="J48:J49"/>
    <mergeCell ref="K48:K49"/>
    <mergeCell ref="A50:P50"/>
    <mergeCell ref="A51:A52"/>
    <mergeCell ref="B51:B52"/>
    <mergeCell ref="F51:F52"/>
    <mergeCell ref="I51:I52"/>
    <mergeCell ref="J51:J52"/>
    <mergeCell ref="K51:K52"/>
    <mergeCell ref="A53:A54"/>
    <mergeCell ref="B53:B54"/>
    <mergeCell ref="F53:F54"/>
    <mergeCell ref="K53:K54"/>
    <mergeCell ref="A62:A64"/>
    <mergeCell ref="B62:B64"/>
    <mergeCell ref="F62:F64"/>
    <mergeCell ref="I62:I64"/>
    <mergeCell ref="J62:J64"/>
    <mergeCell ref="K62:K64"/>
    <mergeCell ref="A65:P65"/>
    <mergeCell ref="A55:P55"/>
    <mergeCell ref="A56:A58"/>
    <mergeCell ref="B56:B58"/>
    <mergeCell ref="F56:F58"/>
    <mergeCell ref="I56:I58"/>
    <mergeCell ref="J56:J58"/>
    <mergeCell ref="K56:K58"/>
    <mergeCell ref="A59:A61"/>
    <mergeCell ref="B59:B61"/>
    <mergeCell ref="F59:F61"/>
    <mergeCell ref="I59:I61"/>
    <mergeCell ref="J59:J61"/>
    <mergeCell ref="K59:K61"/>
  </mergeCells>
  <hyperlinks>
    <hyperlink ref="A5" location="Меню!A1" display="ЗАБОРЫ АЛЮМИНИЕВ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>
  <dimension ref="A1:AMJ33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7.85546875" style="121" customWidth="1"/>
    <col min="2" max="3" width="18.7109375" style="121" customWidth="1"/>
    <col min="4" max="4" width="13.28515625" style="385" customWidth="1"/>
    <col min="5" max="5" width="0.140625" style="121" customWidth="1"/>
    <col min="6" max="6" width="11.28515625" style="121" customWidth="1"/>
    <col min="7" max="7" width="11" style="121" customWidth="1"/>
    <col min="8" max="8" width="10" style="121" customWidth="1"/>
    <col min="9" max="11" width="9.140625" style="121"/>
    <col min="12" max="12" width="9.7109375" style="121" customWidth="1"/>
    <col min="13" max="13" width="10.28515625" style="1266" customWidth="1"/>
    <col min="14" max="14" width="12.28515625" style="386" customWidth="1"/>
    <col min="15" max="15" width="12.85546875" style="387" customWidth="1"/>
    <col min="16" max="16" width="12.5703125" style="386" customWidth="1"/>
    <col min="17" max="17" width="13.57031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2115"/>
      <c r="D1" s="52"/>
      <c r="E1" s="52"/>
      <c r="F1" s="52"/>
      <c r="G1" s="52"/>
      <c r="H1" s="52"/>
      <c r="P1" s="52"/>
      <c r="Q1" s="52"/>
      <c r="R1" s="52"/>
    </row>
    <row r="2" spans="1:18">
      <c r="A2" s="365"/>
      <c r="B2" s="192"/>
      <c r="C2" s="192"/>
      <c r="D2" s="365"/>
      <c r="E2" s="365"/>
      <c r="F2" s="365"/>
      <c r="H2" s="366" t="s">
        <v>131</v>
      </c>
      <c r="I2" s="367" t="s">
        <v>2</v>
      </c>
      <c r="J2" s="367"/>
      <c r="P2" s="52"/>
      <c r="Q2" s="52"/>
      <c r="R2" s="52"/>
    </row>
    <row r="3" spans="1:18" ht="15.75" customHeight="1">
      <c r="A3" s="368" t="s">
        <v>4</v>
      </c>
      <c r="B3" s="121" t="s">
        <v>5</v>
      </c>
      <c r="D3" s="121"/>
      <c r="E3" s="365"/>
      <c r="F3" s="365"/>
      <c r="H3" s="366" t="s">
        <v>132</v>
      </c>
      <c r="I3" s="367" t="s">
        <v>7</v>
      </c>
      <c r="J3" s="367"/>
      <c r="K3" s="367"/>
      <c r="P3" s="52"/>
      <c r="Q3" s="52"/>
      <c r="R3" s="52"/>
    </row>
    <row r="4" spans="1:18">
      <c r="B4" s="385"/>
      <c r="C4" s="385"/>
      <c r="D4" s="121"/>
      <c r="F4" s="368"/>
      <c r="J4" s="368"/>
      <c r="K4" s="368"/>
      <c r="P4" s="52"/>
      <c r="Q4" s="52"/>
      <c r="R4" s="52"/>
    </row>
    <row r="5" spans="1:18">
      <c r="A5" s="2116" t="s">
        <v>4798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P5" s="52"/>
      <c r="Q5" s="52"/>
      <c r="R5" s="52"/>
    </row>
    <row r="6" spans="1:18">
      <c r="P6" s="52"/>
      <c r="Q6" s="52"/>
      <c r="R6" s="52"/>
    </row>
    <row r="7" spans="1:18" ht="15" customHeight="1">
      <c r="A7" s="2119" t="s">
        <v>134</v>
      </c>
      <c r="B7" s="2117" t="s">
        <v>562</v>
      </c>
      <c r="C7" s="2117"/>
      <c r="D7" s="2117" t="s">
        <v>138</v>
      </c>
      <c r="E7" s="2117"/>
      <c r="F7" s="2117"/>
      <c r="G7" s="2117"/>
      <c r="H7" s="2117"/>
      <c r="I7" s="2119" t="s">
        <v>4737</v>
      </c>
      <c r="J7" s="2119" t="s">
        <v>4799</v>
      </c>
      <c r="P7" s="52"/>
      <c r="Q7" s="52"/>
      <c r="R7" s="52"/>
    </row>
    <row r="8" spans="1:18" ht="46.5" customHeight="1">
      <c r="A8" s="2119"/>
      <c r="B8" s="2117"/>
      <c r="C8" s="2117"/>
      <c r="D8" s="68" t="s">
        <v>4476</v>
      </c>
      <c r="E8" s="741"/>
      <c r="F8" s="68" t="s">
        <v>567</v>
      </c>
      <c r="G8" s="68" t="s">
        <v>568</v>
      </c>
      <c r="H8" s="68" t="s">
        <v>4800</v>
      </c>
      <c r="I8" s="2119"/>
      <c r="J8" s="2119"/>
      <c r="K8" s="70"/>
      <c r="L8" s="70"/>
      <c r="M8" s="1263"/>
      <c r="N8" s="388"/>
      <c r="O8" s="386"/>
      <c r="P8" s="70"/>
      <c r="Q8" s="70"/>
      <c r="R8" s="70"/>
    </row>
    <row r="9" spans="1:18" ht="35.25" customHeight="1">
      <c r="A9" s="455" t="s">
        <v>4801</v>
      </c>
      <c r="B9" s="362" t="s">
        <v>4802</v>
      </c>
      <c r="C9" s="362"/>
      <c r="D9" s="2338" t="s">
        <v>8561</v>
      </c>
      <c r="E9" s="891"/>
      <c r="F9" s="149" t="s">
        <v>4803</v>
      </c>
      <c r="G9" s="2338" t="s">
        <v>4804</v>
      </c>
      <c r="H9" s="149" t="s">
        <v>327</v>
      </c>
      <c r="I9" s="760">
        <v>1635</v>
      </c>
      <c r="J9" s="892">
        <v>1785</v>
      </c>
      <c r="K9" s="52"/>
      <c r="L9" s="52"/>
      <c r="M9" s="1161"/>
      <c r="N9" s="53"/>
      <c r="O9" s="386"/>
      <c r="P9" s="52"/>
      <c r="Q9" s="52"/>
      <c r="R9" s="52"/>
    </row>
    <row r="10" spans="1:18" ht="39" customHeight="1">
      <c r="A10" s="2353" t="s">
        <v>4805</v>
      </c>
      <c r="B10" s="105" t="s">
        <v>4806</v>
      </c>
      <c r="C10" s="2249"/>
      <c r="D10" s="2338"/>
      <c r="E10" s="893"/>
      <c r="F10" s="81" t="s">
        <v>4807</v>
      </c>
      <c r="G10" s="2338"/>
      <c r="H10" s="81" t="s">
        <v>327</v>
      </c>
      <c r="I10" s="322">
        <v>1360</v>
      </c>
      <c r="J10" s="894">
        <v>1485</v>
      </c>
      <c r="K10" s="52"/>
      <c r="L10" s="52"/>
      <c r="M10" s="1161"/>
      <c r="N10" s="1221"/>
      <c r="O10" s="386"/>
      <c r="P10" s="52"/>
      <c r="Q10" s="52"/>
      <c r="R10" s="52"/>
    </row>
    <row r="11" spans="1:18" ht="36">
      <c r="A11" s="2353"/>
      <c r="B11" s="105" t="s">
        <v>4808</v>
      </c>
      <c r="C11" s="2249"/>
      <c r="D11" s="2338"/>
      <c r="E11" s="893"/>
      <c r="F11" s="81" t="s">
        <v>4809</v>
      </c>
      <c r="G11" s="2338"/>
      <c r="H11" s="81" t="s">
        <v>327</v>
      </c>
      <c r="I11" s="322">
        <v>1620</v>
      </c>
      <c r="J11" s="894">
        <v>1770</v>
      </c>
      <c r="K11" s="52"/>
      <c r="L11" s="52"/>
      <c r="M11" s="1161"/>
      <c r="N11" s="1221"/>
      <c r="O11" s="386"/>
      <c r="P11" s="52"/>
      <c r="Q11" s="52"/>
      <c r="R11" s="52"/>
    </row>
    <row r="12" spans="1:18" ht="36" customHeight="1">
      <c r="A12" s="2353" t="s">
        <v>4810</v>
      </c>
      <c r="B12" s="105" t="s">
        <v>4811</v>
      </c>
      <c r="C12" s="2249"/>
      <c r="D12" s="2338"/>
      <c r="E12" s="893"/>
      <c r="F12" s="81" t="s">
        <v>4812</v>
      </c>
      <c r="G12" s="2338"/>
      <c r="H12" s="81" t="s">
        <v>327</v>
      </c>
      <c r="I12" s="322">
        <v>1525</v>
      </c>
      <c r="J12" s="894">
        <v>1665</v>
      </c>
      <c r="K12" s="52"/>
      <c r="L12" s="52"/>
      <c r="M12" s="1161"/>
      <c r="N12" s="1221"/>
      <c r="O12" s="386"/>
      <c r="P12" s="52"/>
      <c r="Q12" s="52"/>
      <c r="R12" s="52"/>
    </row>
    <row r="13" spans="1:18" ht="36">
      <c r="A13" s="2353"/>
      <c r="B13" s="105" t="s">
        <v>4813</v>
      </c>
      <c r="C13" s="2249"/>
      <c r="D13" s="2338"/>
      <c r="E13" s="893"/>
      <c r="F13" s="81" t="s">
        <v>4809</v>
      </c>
      <c r="G13" s="2338"/>
      <c r="H13" s="81" t="s">
        <v>327</v>
      </c>
      <c r="I13" s="322">
        <v>1860</v>
      </c>
      <c r="J13" s="894">
        <v>2030</v>
      </c>
      <c r="K13" s="52"/>
      <c r="L13" s="52"/>
      <c r="M13" s="1161"/>
      <c r="N13" s="1221"/>
      <c r="O13" s="386"/>
      <c r="P13" s="52"/>
      <c r="Q13" s="52"/>
      <c r="R13" s="52"/>
    </row>
    <row r="14" spans="1:18" ht="38.25" customHeight="1">
      <c r="A14" s="104" t="s">
        <v>4814</v>
      </c>
      <c r="B14" s="105" t="s">
        <v>4815</v>
      </c>
      <c r="C14" s="105"/>
      <c r="D14" s="2338"/>
      <c r="E14" s="893"/>
      <c r="F14" s="81" t="s">
        <v>4803</v>
      </c>
      <c r="G14" s="2338"/>
      <c r="H14" s="81" t="s">
        <v>327</v>
      </c>
      <c r="I14" s="322">
        <v>1335</v>
      </c>
      <c r="J14" s="894">
        <v>1460</v>
      </c>
      <c r="K14" s="52"/>
      <c r="L14" s="52"/>
      <c r="M14" s="1161"/>
      <c r="N14" s="1221"/>
      <c r="O14" s="386"/>
      <c r="P14" s="52"/>
      <c r="Q14" s="52"/>
      <c r="R14" s="52"/>
    </row>
    <row r="15" spans="1:18" ht="38.25" customHeight="1">
      <c r="A15" s="104" t="s">
        <v>4816</v>
      </c>
      <c r="B15" s="105" t="s">
        <v>4817</v>
      </c>
      <c r="C15" s="105"/>
      <c r="D15" s="2338"/>
      <c r="E15" s="893"/>
      <c r="F15" s="81" t="s">
        <v>4803</v>
      </c>
      <c r="G15" s="2338"/>
      <c r="H15" s="81" t="s">
        <v>327</v>
      </c>
      <c r="I15" s="322">
        <v>1335</v>
      </c>
      <c r="J15" s="894">
        <v>1460</v>
      </c>
      <c r="K15" s="52"/>
      <c r="L15" s="52"/>
      <c r="M15" s="1161"/>
      <c r="N15" s="1221"/>
      <c r="O15" s="386"/>
      <c r="P15" s="52"/>
      <c r="Q15" s="52"/>
      <c r="R15" s="52"/>
    </row>
    <row r="16" spans="1:18" ht="34.5" customHeight="1">
      <c r="A16" s="104" t="s">
        <v>4818</v>
      </c>
      <c r="B16" s="105" t="s">
        <v>4819</v>
      </c>
      <c r="C16" s="105"/>
      <c r="D16" s="2338"/>
      <c r="E16" s="893"/>
      <c r="F16" s="81" t="s">
        <v>4803</v>
      </c>
      <c r="G16" s="2338"/>
      <c r="H16" s="81" t="s">
        <v>327</v>
      </c>
      <c r="I16" s="322">
        <v>1360</v>
      </c>
      <c r="J16" s="894">
        <v>1485</v>
      </c>
      <c r="K16" s="52"/>
      <c r="L16" s="52"/>
      <c r="M16" s="1161"/>
      <c r="N16" s="1221"/>
      <c r="O16" s="386"/>
      <c r="P16" s="52"/>
      <c r="Q16" s="52"/>
      <c r="R16" s="52"/>
    </row>
    <row r="17" spans="1:18" ht="33.75" customHeight="1">
      <c r="A17" s="104" t="s">
        <v>4820</v>
      </c>
      <c r="B17" s="105" t="s">
        <v>4821</v>
      </c>
      <c r="C17" s="105"/>
      <c r="D17" s="2338"/>
      <c r="E17" s="893"/>
      <c r="F17" s="81" t="s">
        <v>4803</v>
      </c>
      <c r="G17" s="2338"/>
      <c r="H17" s="81" t="s">
        <v>327</v>
      </c>
      <c r="I17" s="322">
        <v>1215</v>
      </c>
      <c r="J17" s="894">
        <v>1330</v>
      </c>
      <c r="K17" s="52"/>
      <c r="L17" s="52"/>
      <c r="M17" s="1161"/>
      <c r="N17" s="1221"/>
      <c r="O17" s="386"/>
      <c r="P17" s="52"/>
      <c r="Q17" s="52"/>
      <c r="R17" s="52"/>
    </row>
    <row r="18" spans="1:18" ht="36.75" customHeight="1">
      <c r="A18" s="104" t="s">
        <v>4822</v>
      </c>
      <c r="B18" s="105" t="s">
        <v>4823</v>
      </c>
      <c r="C18" s="105"/>
      <c r="D18" s="2338"/>
      <c r="E18" s="893"/>
      <c r="F18" s="81" t="s">
        <v>4803</v>
      </c>
      <c r="G18" s="2338"/>
      <c r="H18" s="81" t="s">
        <v>327</v>
      </c>
      <c r="I18" s="322">
        <v>1540</v>
      </c>
      <c r="J18" s="894">
        <v>1680</v>
      </c>
      <c r="K18" s="52"/>
      <c r="L18" s="52"/>
      <c r="M18" s="1161"/>
      <c r="N18" s="1221"/>
      <c r="O18" s="386"/>
      <c r="P18" s="52"/>
      <c r="Q18" s="52"/>
      <c r="R18" s="52"/>
    </row>
    <row r="19" spans="1:18" ht="39" customHeight="1">
      <c r="A19" s="104" t="s">
        <v>4824</v>
      </c>
      <c r="B19" s="105" t="s">
        <v>4825</v>
      </c>
      <c r="C19" s="105"/>
      <c r="D19" s="2338"/>
      <c r="E19" s="893"/>
      <c r="F19" s="81" t="s">
        <v>4803</v>
      </c>
      <c r="G19" s="2338"/>
      <c r="H19" s="81" t="s">
        <v>327</v>
      </c>
      <c r="I19" s="322">
        <v>1480</v>
      </c>
      <c r="J19" s="894">
        <v>1615</v>
      </c>
      <c r="K19" s="52"/>
      <c r="L19" s="52"/>
      <c r="M19" s="1161"/>
      <c r="N19" s="1221"/>
      <c r="O19" s="386"/>
      <c r="P19" s="52"/>
      <c r="Q19" s="52"/>
      <c r="R19" s="52"/>
    </row>
    <row r="20" spans="1:18" ht="38.25" customHeight="1">
      <c r="A20" s="104" t="s">
        <v>4826</v>
      </c>
      <c r="B20" s="105" t="s">
        <v>4827</v>
      </c>
      <c r="C20" s="105"/>
      <c r="D20" s="2338"/>
      <c r="E20" s="893"/>
      <c r="F20" s="81" t="s">
        <v>4803</v>
      </c>
      <c r="G20" s="2338"/>
      <c r="H20" s="81" t="s">
        <v>327</v>
      </c>
      <c r="I20" s="322">
        <v>1360</v>
      </c>
      <c r="J20" s="894">
        <v>1485</v>
      </c>
      <c r="K20" s="52"/>
      <c r="L20" s="52"/>
      <c r="M20" s="1161"/>
      <c r="N20" s="1221"/>
      <c r="O20" s="386"/>
      <c r="P20" s="52"/>
      <c r="Q20" s="52"/>
      <c r="R20" s="52"/>
    </row>
    <row r="21" spans="1:18" ht="36" customHeight="1">
      <c r="A21" s="104" t="s">
        <v>4828</v>
      </c>
      <c r="B21" s="105" t="s">
        <v>4829</v>
      </c>
      <c r="C21" s="105"/>
      <c r="D21" s="2338"/>
      <c r="E21" s="893"/>
      <c r="F21" s="81" t="s">
        <v>4803</v>
      </c>
      <c r="G21" s="2338"/>
      <c r="H21" s="81" t="s">
        <v>327</v>
      </c>
      <c r="I21" s="322">
        <v>1455</v>
      </c>
      <c r="J21" s="894">
        <v>1590</v>
      </c>
      <c r="K21" s="52"/>
      <c r="L21" s="52"/>
      <c r="M21" s="1161"/>
      <c r="N21" s="1221"/>
      <c r="O21" s="386"/>
      <c r="P21" s="52"/>
      <c r="Q21" s="52"/>
      <c r="R21" s="52"/>
    </row>
    <row r="22" spans="1:18" ht="37.5" customHeight="1">
      <c r="A22" s="104" t="s">
        <v>4830</v>
      </c>
      <c r="B22" s="105" t="s">
        <v>4831</v>
      </c>
      <c r="C22" s="105"/>
      <c r="D22" s="2338"/>
      <c r="E22" s="893"/>
      <c r="F22" s="81" t="s">
        <v>4803</v>
      </c>
      <c r="G22" s="2338"/>
      <c r="H22" s="81" t="s">
        <v>327</v>
      </c>
      <c r="I22" s="322">
        <v>1215</v>
      </c>
      <c r="J22" s="894">
        <v>1330</v>
      </c>
      <c r="K22" s="52"/>
      <c r="L22" s="52"/>
      <c r="M22" s="1161"/>
      <c r="N22" s="1221"/>
      <c r="O22" s="386"/>
      <c r="P22" s="52"/>
      <c r="Q22" s="52"/>
      <c r="R22" s="52"/>
    </row>
    <row r="23" spans="1:18" ht="36.75" customHeight="1">
      <c r="A23" s="104" t="s">
        <v>4832</v>
      </c>
      <c r="B23" s="105" t="s">
        <v>4833</v>
      </c>
      <c r="C23" s="105"/>
      <c r="D23" s="2338"/>
      <c r="E23" s="893"/>
      <c r="F23" s="81" t="s">
        <v>4803</v>
      </c>
      <c r="G23" s="2338"/>
      <c r="H23" s="81" t="s">
        <v>327</v>
      </c>
      <c r="I23" s="322">
        <v>2000</v>
      </c>
      <c r="J23" s="894">
        <v>2185</v>
      </c>
      <c r="K23" s="52"/>
      <c r="L23" s="52"/>
      <c r="M23" s="1161"/>
      <c r="N23" s="1221"/>
      <c r="O23" s="386"/>
      <c r="P23" s="52"/>
      <c r="Q23" s="52"/>
      <c r="R23" s="52"/>
    </row>
    <row r="24" spans="1:18" ht="34.5" customHeight="1">
      <c r="A24" s="104" t="s">
        <v>4834</v>
      </c>
      <c r="B24" s="105" t="s">
        <v>4835</v>
      </c>
      <c r="C24" s="105"/>
      <c r="D24" s="2338"/>
      <c r="E24" s="893"/>
      <c r="F24" s="81" t="s">
        <v>4803</v>
      </c>
      <c r="G24" s="2338"/>
      <c r="H24" s="81" t="s">
        <v>327</v>
      </c>
      <c r="I24" s="322">
        <v>1620</v>
      </c>
      <c r="J24" s="894">
        <v>1770</v>
      </c>
      <c r="K24" s="52"/>
      <c r="L24" s="52"/>
      <c r="M24" s="1161"/>
      <c r="N24" s="1221"/>
      <c r="O24" s="386"/>
      <c r="P24" s="52"/>
      <c r="Q24" s="52"/>
      <c r="R24" s="52"/>
    </row>
    <row r="25" spans="1:18" ht="33" customHeight="1">
      <c r="A25" s="104" t="s">
        <v>4836</v>
      </c>
      <c r="B25" s="105" t="s">
        <v>4837</v>
      </c>
      <c r="C25" s="105"/>
      <c r="D25" s="2338"/>
      <c r="E25" s="893"/>
      <c r="F25" s="81" t="s">
        <v>4803</v>
      </c>
      <c r="G25" s="2338"/>
      <c r="H25" s="81" t="s">
        <v>327</v>
      </c>
      <c r="I25" s="322">
        <v>1360</v>
      </c>
      <c r="J25" s="894">
        <v>1485</v>
      </c>
      <c r="K25" s="52"/>
      <c r="L25" s="52"/>
      <c r="M25" s="1161"/>
      <c r="N25" s="1221"/>
      <c r="O25" s="386"/>
      <c r="P25" s="52"/>
      <c r="Q25" s="52"/>
      <c r="R25" s="52"/>
    </row>
    <row r="26" spans="1:18" ht="33" customHeight="1">
      <c r="A26" s="104" t="s">
        <v>4838</v>
      </c>
      <c r="B26" s="105" t="s">
        <v>4837</v>
      </c>
      <c r="C26" s="105"/>
      <c r="D26" s="2338"/>
      <c r="E26" s="893"/>
      <c r="F26" s="81" t="s">
        <v>4839</v>
      </c>
      <c r="G26" s="2338"/>
      <c r="H26" s="81" t="s">
        <v>327</v>
      </c>
      <c r="I26" s="322">
        <v>1455</v>
      </c>
      <c r="J26" s="894">
        <v>1590</v>
      </c>
      <c r="K26" s="52"/>
      <c r="L26" s="52"/>
      <c r="M26" s="1161"/>
      <c r="N26" s="1221"/>
      <c r="O26" s="386"/>
      <c r="P26" s="52"/>
      <c r="Q26" s="52"/>
      <c r="R26" s="52"/>
    </row>
    <row r="27" spans="1:18" ht="33.75" customHeight="1">
      <c r="A27" s="104" t="s">
        <v>4840</v>
      </c>
      <c r="B27" s="105" t="s">
        <v>4841</v>
      </c>
      <c r="C27" s="105"/>
      <c r="D27" s="2338"/>
      <c r="E27" s="893"/>
      <c r="F27" s="81" t="s">
        <v>4803</v>
      </c>
      <c r="G27" s="2338"/>
      <c r="H27" s="81" t="s">
        <v>327</v>
      </c>
      <c r="I27" s="81">
        <v>1455</v>
      </c>
      <c r="J27" s="198">
        <v>1590</v>
      </c>
      <c r="K27" s="52"/>
      <c r="L27" s="52"/>
      <c r="M27" s="1161"/>
      <c r="N27" s="1221"/>
      <c r="O27" s="386"/>
      <c r="P27" s="52"/>
      <c r="Q27" s="52"/>
      <c r="R27" s="52"/>
    </row>
    <row r="28" spans="1:18" ht="37.5" customHeight="1">
      <c r="A28" s="104" t="s">
        <v>4842</v>
      </c>
      <c r="B28" s="105" t="s">
        <v>4843</v>
      </c>
      <c r="C28" s="605"/>
      <c r="D28" s="2338"/>
      <c r="E28" s="895"/>
      <c r="F28" s="140" t="s">
        <v>4803</v>
      </c>
      <c r="G28" s="2338"/>
      <c r="H28" s="140" t="s">
        <v>327</v>
      </c>
      <c r="I28" s="140">
        <v>1490</v>
      </c>
      <c r="J28" s="607">
        <v>1625</v>
      </c>
      <c r="K28" s="52"/>
      <c r="L28" s="52"/>
      <c r="M28" s="1161"/>
      <c r="N28" s="1221"/>
      <c r="O28" s="386"/>
      <c r="P28" s="52"/>
      <c r="Q28" s="52"/>
      <c r="R28" s="52"/>
    </row>
    <row r="29" spans="1:18" ht="140.25" customHeight="1">
      <c r="A29" s="614" t="s">
        <v>4715</v>
      </c>
      <c r="B29" s="599"/>
      <c r="C29" s="2429"/>
      <c r="D29" s="2429" t="s">
        <v>4717</v>
      </c>
      <c r="E29" s="127"/>
      <c r="F29" s="2429" t="s">
        <v>4844</v>
      </c>
      <c r="G29" s="2429" t="s">
        <v>4845</v>
      </c>
      <c r="H29" s="462"/>
      <c r="I29" s="599">
        <v>1700</v>
      </c>
      <c r="J29" s="600">
        <v>1765</v>
      </c>
      <c r="K29" s="52"/>
      <c r="L29" s="52"/>
      <c r="M29" s="1161"/>
      <c r="N29" s="53"/>
      <c r="O29" s="386"/>
      <c r="P29" s="52"/>
      <c r="Q29" s="52"/>
      <c r="R29" s="52"/>
    </row>
    <row r="30" spans="1:18" ht="140.25" customHeight="1">
      <c r="A30" s="503" t="s">
        <v>4719</v>
      </c>
      <c r="B30" s="599"/>
      <c r="C30" s="2429"/>
      <c r="D30" s="2429"/>
      <c r="E30" s="86"/>
      <c r="F30" s="2429"/>
      <c r="G30" s="2429"/>
      <c r="H30" s="462"/>
      <c r="I30" s="504">
        <v>2020</v>
      </c>
      <c r="J30" s="505">
        <v>2095</v>
      </c>
      <c r="K30" s="52"/>
      <c r="L30" s="52"/>
      <c r="M30" s="1161"/>
      <c r="N30" s="53"/>
      <c r="O30" s="386"/>
      <c r="P30" s="52"/>
      <c r="Q30" s="52"/>
      <c r="R30" s="52"/>
    </row>
    <row r="31" spans="1:18" ht="34.5" customHeight="1">
      <c r="A31" s="2235" t="s">
        <v>4846</v>
      </c>
      <c r="B31" s="2235"/>
      <c r="C31" s="2235"/>
      <c r="D31" s="2235"/>
      <c r="E31" s="2235"/>
      <c r="F31" s="2235"/>
      <c r="G31" s="2235"/>
      <c r="H31" s="2235"/>
      <c r="I31" s="2235"/>
      <c r="J31" s="2235"/>
      <c r="P31" s="52"/>
      <c r="Q31" s="52"/>
      <c r="R31" s="52"/>
    </row>
    <row r="32" spans="1:18" ht="34.5" customHeight="1">
      <c r="A32" s="2235"/>
      <c r="B32" s="2235"/>
      <c r="C32" s="2235"/>
      <c r="D32" s="2235"/>
      <c r="E32" s="2235"/>
      <c r="F32" s="2235"/>
      <c r="G32" s="2235"/>
      <c r="H32" s="2235"/>
      <c r="I32" s="2235"/>
      <c r="J32" s="2235"/>
      <c r="P32" s="52"/>
      <c r="Q32" s="52"/>
      <c r="R32" s="52"/>
    </row>
    <row r="33" spans="1:18" ht="66.75" customHeight="1">
      <c r="A33" s="2235"/>
      <c r="B33" s="2235"/>
      <c r="C33" s="2235"/>
      <c r="D33" s="2235"/>
      <c r="E33" s="2235"/>
      <c r="F33" s="2235"/>
      <c r="G33" s="2235"/>
      <c r="H33" s="2235"/>
      <c r="I33" s="2235"/>
      <c r="J33" s="2235"/>
      <c r="P33" s="52"/>
      <c r="Q33" s="52"/>
      <c r="R33" s="52"/>
    </row>
  </sheetData>
  <mergeCells count="18">
    <mergeCell ref="A1:C1"/>
    <mergeCell ref="A5:J5"/>
    <mergeCell ref="A7:A8"/>
    <mergeCell ref="B7:C8"/>
    <mergeCell ref="D7:H7"/>
    <mergeCell ref="I7:I8"/>
    <mergeCell ref="J7:J8"/>
    <mergeCell ref="D9:D28"/>
    <mergeCell ref="G9:G28"/>
    <mergeCell ref="A10:A11"/>
    <mergeCell ref="C10:C11"/>
    <mergeCell ref="A12:A13"/>
    <mergeCell ref="C12:C13"/>
    <mergeCell ref="C29:C30"/>
    <mergeCell ref="D29:D30"/>
    <mergeCell ref="F29:F30"/>
    <mergeCell ref="G29:G30"/>
    <mergeCell ref="A31:J33"/>
  </mergeCells>
  <hyperlinks>
    <hyperlink ref="A5" location="Меню!A1" display="ОГРАЖДЕНИЯ ГАЗОННЫЕ ДЕКОРАТИВ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>
  <dimension ref="A1:AMJ61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3.5703125" style="121" customWidth="1"/>
    <col min="2" max="3" width="15.85546875" style="121" customWidth="1"/>
    <col min="4" max="4" width="7.7109375" style="385" customWidth="1"/>
    <col min="5" max="5" width="9.5703125" style="385" customWidth="1"/>
    <col min="6" max="7" width="11.7109375" style="121" customWidth="1"/>
    <col min="8" max="8" width="12.85546875" style="121" customWidth="1"/>
    <col min="9" max="9" width="7.7109375" style="121" customWidth="1"/>
    <col min="10" max="11" width="8.42578125" style="121" customWidth="1"/>
    <col min="12" max="12" width="7.140625" style="121" customWidth="1"/>
    <col min="13" max="13" width="7.42578125" style="121" customWidth="1"/>
    <col min="14" max="14" width="9.140625" style="121"/>
    <col min="15" max="15" width="9.7109375" style="121" customWidth="1"/>
    <col min="16" max="16" width="9.5703125" style="1266" customWidth="1"/>
    <col min="17" max="17" width="12.42578125" style="387" customWidth="1"/>
    <col min="18" max="18" width="12.28515625" style="386" customWidth="1"/>
    <col min="19" max="19" width="13" style="387" customWidth="1"/>
    <col min="20" max="20" width="12.28515625" style="387" customWidth="1"/>
    <col min="21" max="1024" width="9.140625" style="387"/>
  </cols>
  <sheetData>
    <row r="1" spans="1:21" ht="31.5" customHeight="1">
      <c r="A1" s="2115"/>
      <c r="B1" s="2115"/>
      <c r="C1" s="2115"/>
      <c r="D1" s="52"/>
      <c r="E1" s="52"/>
      <c r="F1" s="52"/>
      <c r="G1" s="52"/>
      <c r="H1" s="52"/>
      <c r="N1" s="52"/>
      <c r="O1" s="52"/>
      <c r="P1" s="1161"/>
      <c r="Q1" s="386"/>
      <c r="S1" s="52"/>
      <c r="T1" s="52"/>
      <c r="U1" s="52"/>
    </row>
    <row r="2" spans="1:21">
      <c r="A2" s="365"/>
      <c r="B2" s="192"/>
      <c r="C2" s="192"/>
      <c r="D2" s="365"/>
      <c r="E2" s="365"/>
      <c r="F2" s="365"/>
      <c r="G2" s="365"/>
      <c r="H2" s="365"/>
      <c r="I2" s="366" t="s">
        <v>131</v>
      </c>
      <c r="J2" s="367" t="s">
        <v>2</v>
      </c>
      <c r="K2" s="367"/>
      <c r="L2" s="367"/>
      <c r="Q2" s="896"/>
      <c r="S2" s="52"/>
      <c r="T2" s="52"/>
      <c r="U2" s="52"/>
    </row>
    <row r="3" spans="1:21" ht="15.75" customHeight="1">
      <c r="A3" s="368" t="s">
        <v>4</v>
      </c>
      <c r="B3" s="121" t="s">
        <v>5</v>
      </c>
      <c r="D3" s="121"/>
      <c r="E3" s="121"/>
      <c r="F3" s="365"/>
      <c r="G3" s="365"/>
      <c r="H3" s="365"/>
      <c r="I3" s="366" t="s">
        <v>132</v>
      </c>
      <c r="J3" s="367" t="s">
        <v>7</v>
      </c>
      <c r="K3" s="367"/>
      <c r="L3" s="367"/>
      <c r="Q3" s="896"/>
      <c r="S3" s="52"/>
      <c r="T3" s="52"/>
      <c r="U3" s="52"/>
    </row>
    <row r="4" spans="1:21">
      <c r="B4" s="385"/>
      <c r="C4" s="385"/>
      <c r="D4" s="121"/>
      <c r="E4" s="121"/>
      <c r="H4" s="368"/>
      <c r="J4" s="368"/>
      <c r="K4" s="368"/>
      <c r="L4" s="368"/>
      <c r="N4" s="65"/>
      <c r="O4" s="52"/>
      <c r="P4" s="1161"/>
      <c r="Q4" s="386"/>
      <c r="S4" s="52"/>
      <c r="T4" s="52"/>
      <c r="U4" s="52"/>
    </row>
    <row r="5" spans="1:21">
      <c r="A5" s="2116" t="s">
        <v>4847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62"/>
      <c r="O5" s="52"/>
      <c r="P5" s="1161"/>
      <c r="Q5" s="386"/>
      <c r="S5" s="52"/>
      <c r="T5" s="52"/>
      <c r="U5" s="52"/>
    </row>
    <row r="6" spans="1:21">
      <c r="N6" s="52"/>
      <c r="O6" s="52"/>
      <c r="P6" s="1161"/>
      <c r="Q6" s="386"/>
      <c r="S6" s="52"/>
      <c r="T6" s="52"/>
      <c r="U6" s="52"/>
    </row>
    <row r="7" spans="1:21" ht="15" customHeight="1">
      <c r="A7" s="2117" t="s">
        <v>134</v>
      </c>
      <c r="B7" s="2117" t="s">
        <v>562</v>
      </c>
      <c r="C7" s="2117" t="s">
        <v>135</v>
      </c>
      <c r="D7" s="2119" t="s">
        <v>4848</v>
      </c>
      <c r="E7" s="2117" t="s">
        <v>138</v>
      </c>
      <c r="F7" s="2117"/>
      <c r="G7" s="2117"/>
      <c r="H7" s="2117"/>
      <c r="I7" s="2117"/>
      <c r="J7" s="2117"/>
      <c r="K7" s="2119" t="s">
        <v>139</v>
      </c>
      <c r="L7" s="2119" t="s">
        <v>565</v>
      </c>
      <c r="M7" s="2119" t="s">
        <v>141</v>
      </c>
      <c r="N7" s="52"/>
      <c r="O7" s="52"/>
      <c r="P7" s="1161"/>
      <c r="Q7" s="386"/>
      <c r="S7" s="52"/>
      <c r="T7" s="52"/>
      <c r="U7" s="52"/>
    </row>
    <row r="8" spans="1:21" ht="46.5" customHeight="1">
      <c r="A8" s="2117"/>
      <c r="B8" s="2117"/>
      <c r="C8" s="2117"/>
      <c r="D8" s="2119"/>
      <c r="E8" s="68" t="s">
        <v>2654</v>
      </c>
      <c r="F8" s="68" t="s">
        <v>567</v>
      </c>
      <c r="G8" s="68" t="s">
        <v>4849</v>
      </c>
      <c r="H8" s="68" t="s">
        <v>568</v>
      </c>
      <c r="I8" s="68" t="s">
        <v>146</v>
      </c>
      <c r="J8" s="68" t="s">
        <v>144</v>
      </c>
      <c r="K8" s="2119"/>
      <c r="L8" s="2119"/>
      <c r="M8" s="2119"/>
      <c r="N8" s="70"/>
      <c r="O8" s="70"/>
      <c r="P8" s="1263"/>
      <c r="Q8" s="388"/>
      <c r="S8" s="70"/>
      <c r="T8" s="70"/>
      <c r="U8" s="70"/>
    </row>
    <row r="9" spans="1:21">
      <c r="A9" s="2117" t="s">
        <v>4850</v>
      </c>
      <c r="B9" s="2117"/>
      <c r="C9" s="2117"/>
      <c r="D9" s="2117"/>
      <c r="E9" s="2117"/>
      <c r="F9" s="2117"/>
      <c r="G9" s="2117"/>
      <c r="H9" s="2117"/>
      <c r="I9" s="2117"/>
      <c r="J9" s="2117"/>
      <c r="K9" s="2117"/>
      <c r="L9" s="2117"/>
      <c r="M9" s="2117"/>
      <c r="N9" s="70"/>
      <c r="O9" s="70"/>
      <c r="P9" s="1263"/>
      <c r="Q9" s="388"/>
      <c r="S9" s="52"/>
      <c r="T9" s="52"/>
      <c r="U9" s="52"/>
    </row>
    <row r="10" spans="1:21" ht="71.25" customHeight="1">
      <c r="A10" s="157" t="s">
        <v>4851</v>
      </c>
      <c r="B10" s="73" t="s">
        <v>4852</v>
      </c>
      <c r="C10" s="73"/>
      <c r="D10" s="74">
        <v>10</v>
      </c>
      <c r="E10" s="74">
        <v>9006</v>
      </c>
      <c r="F10" s="74" t="s">
        <v>4853</v>
      </c>
      <c r="G10" s="148" t="s">
        <v>4854</v>
      </c>
      <c r="H10" s="74" t="s">
        <v>4855</v>
      </c>
      <c r="I10" s="1797">
        <v>9</v>
      </c>
      <c r="J10" s="1797">
        <v>5.5E-2</v>
      </c>
      <c r="K10" s="1237" t="s">
        <v>158</v>
      </c>
      <c r="L10" s="1797">
        <v>2860</v>
      </c>
      <c r="M10" s="77">
        <v>3070</v>
      </c>
      <c r="N10" s="52"/>
      <c r="O10" s="52"/>
      <c r="P10" s="1161"/>
      <c r="Q10" s="53"/>
      <c r="S10" s="52"/>
      <c r="T10" s="52"/>
      <c r="U10" s="52"/>
    </row>
    <row r="11" spans="1:21" ht="76.5" customHeight="1">
      <c r="A11" s="83" t="s">
        <v>4856</v>
      </c>
      <c r="B11" s="79" t="s">
        <v>4857</v>
      </c>
      <c r="C11" s="79"/>
      <c r="D11" s="75">
        <v>1</v>
      </c>
      <c r="E11" s="75">
        <v>9006</v>
      </c>
      <c r="F11" s="80" t="s">
        <v>4858</v>
      </c>
      <c r="G11" s="80" t="s">
        <v>4854</v>
      </c>
      <c r="H11" s="80" t="s">
        <v>4855</v>
      </c>
      <c r="I11" s="1798">
        <v>6</v>
      </c>
      <c r="J11" s="1798">
        <v>0.38</v>
      </c>
      <c r="K11" s="1169" t="s">
        <v>158</v>
      </c>
      <c r="L11" s="1798">
        <v>2325</v>
      </c>
      <c r="M11" s="82">
        <v>2500</v>
      </c>
      <c r="N11" s="52"/>
      <c r="O11" s="52"/>
      <c r="P11" s="1161"/>
      <c r="Q11" s="1799"/>
      <c r="S11" s="52"/>
      <c r="T11" s="52"/>
      <c r="U11" s="52"/>
    </row>
    <row r="12" spans="1:21" ht="76.5" customHeight="1">
      <c r="A12" s="593" t="s">
        <v>4859</v>
      </c>
      <c r="B12" s="605" t="s">
        <v>4860</v>
      </c>
      <c r="C12" s="605"/>
      <c r="D12" s="76">
        <v>13</v>
      </c>
      <c r="E12" s="76"/>
      <c r="F12" s="81" t="s">
        <v>4861</v>
      </c>
      <c r="G12" s="81" t="s">
        <v>4854</v>
      </c>
      <c r="H12" s="81" t="s">
        <v>4862</v>
      </c>
      <c r="I12" s="76">
        <v>13</v>
      </c>
      <c r="J12" s="76">
        <v>1.65</v>
      </c>
      <c r="K12" s="76" t="s">
        <v>158</v>
      </c>
      <c r="L12" s="1226">
        <v>3995</v>
      </c>
      <c r="M12" s="1801">
        <v>4290</v>
      </c>
      <c r="N12" s="52"/>
      <c r="O12" s="52"/>
      <c r="P12" s="1161"/>
      <c r="Q12" s="1799"/>
      <c r="S12" s="52"/>
      <c r="T12" s="52"/>
      <c r="U12" s="52"/>
    </row>
    <row r="13" spans="1:21" ht="54.75" customHeight="1">
      <c r="A13" s="593" t="s">
        <v>4863</v>
      </c>
      <c r="B13" s="140" t="s">
        <v>4864</v>
      </c>
      <c r="C13" s="605"/>
      <c r="D13" s="76">
        <v>1</v>
      </c>
      <c r="E13" s="76"/>
      <c r="F13" s="81" t="s">
        <v>4861</v>
      </c>
      <c r="G13" s="81" t="s">
        <v>4854</v>
      </c>
      <c r="H13" s="81" t="s">
        <v>4862</v>
      </c>
      <c r="I13" s="76">
        <v>7</v>
      </c>
      <c r="J13" s="81">
        <v>1.65</v>
      </c>
      <c r="K13" s="81" t="s">
        <v>158</v>
      </c>
      <c r="L13" s="1226">
        <v>2895</v>
      </c>
      <c r="M13" s="1801">
        <v>3110</v>
      </c>
      <c r="N13" s="52"/>
      <c r="O13" s="52"/>
      <c r="P13" s="1161"/>
      <c r="Q13" s="1799"/>
      <c r="S13" s="52"/>
      <c r="T13" s="52"/>
      <c r="U13" s="52"/>
    </row>
    <row r="14" spans="1:21" ht="54.75" customHeight="1">
      <c r="A14" s="593" t="s">
        <v>4865</v>
      </c>
      <c r="B14" s="605"/>
      <c r="C14" s="2327"/>
      <c r="D14" s="76">
        <v>9</v>
      </c>
      <c r="E14" s="76" t="s">
        <v>1654</v>
      </c>
      <c r="F14" s="81" t="s">
        <v>4858</v>
      </c>
      <c r="G14" s="81" t="s">
        <v>4854</v>
      </c>
      <c r="H14" s="76" t="s">
        <v>4866</v>
      </c>
      <c r="I14" s="76">
        <v>7</v>
      </c>
      <c r="J14" s="76">
        <v>0.28399999999999997</v>
      </c>
      <c r="K14" s="76" t="s">
        <v>158</v>
      </c>
      <c r="L14" s="1226">
        <v>2615</v>
      </c>
      <c r="M14" s="1801">
        <v>2810</v>
      </c>
      <c r="N14" s="52"/>
      <c r="O14" s="52"/>
      <c r="P14" s="1161"/>
      <c r="Q14" s="1799"/>
      <c r="S14" s="52"/>
      <c r="T14" s="52"/>
      <c r="U14" s="52"/>
    </row>
    <row r="15" spans="1:21" ht="63" customHeight="1">
      <c r="A15" s="593" t="s">
        <v>4867</v>
      </c>
      <c r="B15" s="105"/>
      <c r="C15" s="2327"/>
      <c r="D15" s="76">
        <v>9</v>
      </c>
      <c r="E15" s="76" t="s">
        <v>1654</v>
      </c>
      <c r="F15" s="81" t="s">
        <v>4858</v>
      </c>
      <c r="G15" s="81" t="s">
        <v>4854</v>
      </c>
      <c r="H15" s="76" t="s">
        <v>4868</v>
      </c>
      <c r="I15" s="76">
        <v>11</v>
      </c>
      <c r="J15" s="76">
        <v>0.47299999999999998</v>
      </c>
      <c r="K15" s="76" t="s">
        <v>158</v>
      </c>
      <c r="L15" s="76">
        <v>3185</v>
      </c>
      <c r="M15" s="106">
        <v>3420</v>
      </c>
      <c r="N15" s="52"/>
      <c r="O15" s="52"/>
      <c r="P15" s="1161"/>
      <c r="Q15" s="53"/>
      <c r="S15" s="52"/>
      <c r="T15" s="52"/>
      <c r="U15" s="52"/>
    </row>
    <row r="16" spans="1:21" ht="48.75" customHeight="1">
      <c r="A16" s="321" t="s">
        <v>4869</v>
      </c>
      <c r="B16" s="105"/>
      <c r="C16" s="2327"/>
      <c r="D16" s="76">
        <v>9</v>
      </c>
      <c r="E16" s="76" t="s">
        <v>1654</v>
      </c>
      <c r="F16" s="81" t="s">
        <v>1646</v>
      </c>
      <c r="G16" s="81" t="s">
        <v>4854</v>
      </c>
      <c r="H16" s="81" t="s">
        <v>4870</v>
      </c>
      <c r="I16" s="81">
        <v>11</v>
      </c>
      <c r="J16" s="81">
        <v>0.126</v>
      </c>
      <c r="K16" s="81" t="s">
        <v>158</v>
      </c>
      <c r="L16" s="1169">
        <v>3355</v>
      </c>
      <c r="M16" s="1802">
        <v>3605</v>
      </c>
      <c r="N16" s="52"/>
      <c r="O16" s="52"/>
      <c r="P16" s="1161"/>
      <c r="Q16" s="1799"/>
      <c r="S16" s="52"/>
      <c r="T16" s="52"/>
      <c r="U16" s="52"/>
    </row>
    <row r="17" spans="1:21" ht="48.75" customHeight="1">
      <c r="A17" s="321" t="s">
        <v>4871</v>
      </c>
      <c r="B17" s="105"/>
      <c r="C17" s="2327"/>
      <c r="D17" s="76">
        <v>9</v>
      </c>
      <c r="E17" s="76" t="s">
        <v>1654</v>
      </c>
      <c r="F17" s="81" t="s">
        <v>1646</v>
      </c>
      <c r="G17" s="81" t="s">
        <v>4854</v>
      </c>
      <c r="H17" s="81" t="s">
        <v>4872</v>
      </c>
      <c r="I17" s="81">
        <v>13</v>
      </c>
      <c r="J17" s="81">
        <v>0.16800000000000001</v>
      </c>
      <c r="K17" s="81" t="s">
        <v>158</v>
      </c>
      <c r="L17" s="81">
        <v>3825</v>
      </c>
      <c r="M17" s="198">
        <v>4110</v>
      </c>
      <c r="N17" s="52"/>
      <c r="O17" s="52"/>
      <c r="P17" s="1161"/>
      <c r="Q17" s="53"/>
      <c r="S17" s="52"/>
      <c r="T17" s="52"/>
      <c r="U17" s="52"/>
    </row>
    <row r="18" spans="1:21" ht="36">
      <c r="A18" s="321" t="s">
        <v>4873</v>
      </c>
      <c r="B18" s="105"/>
      <c r="C18" s="2327"/>
      <c r="D18" s="76">
        <v>12</v>
      </c>
      <c r="E18" s="76" t="s">
        <v>1654</v>
      </c>
      <c r="F18" s="81" t="s">
        <v>1646</v>
      </c>
      <c r="G18" s="81" t="s">
        <v>4854</v>
      </c>
      <c r="H18" s="81" t="s">
        <v>4874</v>
      </c>
      <c r="I18" s="81">
        <v>16</v>
      </c>
      <c r="J18" s="81">
        <v>0.21</v>
      </c>
      <c r="K18" s="81" t="s">
        <v>158</v>
      </c>
      <c r="L18" s="81">
        <v>4445</v>
      </c>
      <c r="M18" s="198">
        <v>4775</v>
      </c>
      <c r="N18" s="52"/>
      <c r="O18" s="52"/>
      <c r="P18" s="1161"/>
      <c r="Q18" s="53"/>
      <c r="S18" s="52"/>
      <c r="T18" s="52"/>
      <c r="U18" s="52"/>
    </row>
    <row r="19" spans="1:21" ht="76.5" customHeight="1">
      <c r="A19" s="83" t="s">
        <v>4875</v>
      </c>
      <c r="B19" s="105" t="s">
        <v>4876</v>
      </c>
      <c r="C19" s="105"/>
      <c r="D19" s="75">
        <v>9</v>
      </c>
      <c r="E19" s="75">
        <v>9006</v>
      </c>
      <c r="F19" s="80" t="s">
        <v>4877</v>
      </c>
      <c r="G19" s="80" t="s">
        <v>4854</v>
      </c>
      <c r="H19" s="80" t="s">
        <v>4862</v>
      </c>
      <c r="I19" s="80">
        <v>11</v>
      </c>
      <c r="J19" s="80">
        <v>0.1</v>
      </c>
      <c r="K19" s="81" t="s">
        <v>158</v>
      </c>
      <c r="L19" s="80">
        <v>3500</v>
      </c>
      <c r="M19" s="82">
        <v>3760</v>
      </c>
      <c r="N19" s="1161"/>
      <c r="O19" s="1161"/>
      <c r="P19" s="1161"/>
      <c r="Q19" s="53"/>
      <c r="S19" s="52"/>
      <c r="T19" s="52"/>
      <c r="U19" s="52"/>
    </row>
    <row r="20" spans="1:21" ht="76.5" customHeight="1">
      <c r="A20" s="83" t="s">
        <v>4878</v>
      </c>
      <c r="B20" s="105" t="s">
        <v>4879</v>
      </c>
      <c r="C20" s="105"/>
      <c r="D20" s="75">
        <v>9</v>
      </c>
      <c r="E20" s="75">
        <v>9006</v>
      </c>
      <c r="F20" s="80" t="s">
        <v>4880</v>
      </c>
      <c r="G20" s="80" t="s">
        <v>4854</v>
      </c>
      <c r="H20" s="80" t="s">
        <v>4881</v>
      </c>
      <c r="I20" s="1798">
        <v>19</v>
      </c>
      <c r="J20" s="1798">
        <v>0.15</v>
      </c>
      <c r="K20" s="1169" t="s">
        <v>158</v>
      </c>
      <c r="L20" s="1798">
        <v>6380</v>
      </c>
      <c r="M20" s="82">
        <v>6855</v>
      </c>
      <c r="N20" s="52"/>
      <c r="O20" s="52"/>
      <c r="P20" s="1161"/>
      <c r="Q20" s="1799"/>
      <c r="S20" s="52"/>
      <c r="T20" s="52"/>
      <c r="U20" s="52"/>
    </row>
    <row r="21" spans="1:21" ht="67.5" customHeight="1">
      <c r="A21" s="78" t="s">
        <v>4882</v>
      </c>
      <c r="B21" s="105"/>
      <c r="C21" s="105"/>
      <c r="D21" s="75">
        <v>9</v>
      </c>
      <c r="E21" s="75">
        <v>9006</v>
      </c>
      <c r="F21" s="80" t="s">
        <v>4880</v>
      </c>
      <c r="G21" s="80" t="s">
        <v>4883</v>
      </c>
      <c r="H21" s="80" t="s">
        <v>4881</v>
      </c>
      <c r="I21" s="80">
        <v>22</v>
      </c>
      <c r="J21" s="80">
        <v>2.25</v>
      </c>
      <c r="K21" s="81" t="s">
        <v>158</v>
      </c>
      <c r="L21" s="80">
        <v>5135</v>
      </c>
      <c r="M21" s="82">
        <v>5515</v>
      </c>
      <c r="N21" s="52"/>
      <c r="O21" s="52"/>
      <c r="P21" s="1161"/>
      <c r="Q21" s="53"/>
      <c r="S21" s="52"/>
      <c r="T21" s="52"/>
      <c r="U21" s="52"/>
    </row>
    <row r="22" spans="1:21" ht="76.5" customHeight="1">
      <c r="A22" s="104" t="s">
        <v>4884</v>
      </c>
      <c r="B22" s="1903" t="s">
        <v>8634</v>
      </c>
      <c r="C22" s="605"/>
      <c r="D22" s="76">
        <v>5</v>
      </c>
      <c r="E22" s="76" t="s">
        <v>1614</v>
      </c>
      <c r="F22" s="81"/>
      <c r="G22" s="81" t="s">
        <v>4854</v>
      </c>
      <c r="H22" s="81" t="s">
        <v>4107</v>
      </c>
      <c r="I22" s="81"/>
      <c r="J22" s="81">
        <v>1.2</v>
      </c>
      <c r="K22" s="81" t="s">
        <v>327</v>
      </c>
      <c r="L22" s="1169">
        <v>3115</v>
      </c>
      <c r="M22" s="1802">
        <v>3490</v>
      </c>
      <c r="N22" s="101"/>
      <c r="O22" s="52"/>
      <c r="P22" s="1161"/>
      <c r="Q22" s="53"/>
      <c r="S22" s="52"/>
      <c r="T22" s="52"/>
      <c r="U22" s="52"/>
    </row>
    <row r="23" spans="1:21" ht="76.5" customHeight="1">
      <c r="A23" s="104" t="s">
        <v>4885</v>
      </c>
      <c r="B23" s="1903" t="s">
        <v>8635</v>
      </c>
      <c r="C23" s="605"/>
      <c r="D23" s="76">
        <v>4</v>
      </c>
      <c r="E23" s="76" t="s">
        <v>4886</v>
      </c>
      <c r="F23" s="1908" t="s">
        <v>1372</v>
      </c>
      <c r="G23" s="81"/>
      <c r="H23" s="81" t="s">
        <v>4887</v>
      </c>
      <c r="I23" s="81"/>
      <c r="J23" s="81">
        <v>0.11</v>
      </c>
      <c r="K23" s="81" t="s">
        <v>327</v>
      </c>
      <c r="L23" s="1169">
        <v>7560</v>
      </c>
      <c r="M23" s="1802">
        <v>8470</v>
      </c>
      <c r="N23" s="101"/>
      <c r="O23" s="52"/>
      <c r="P23" s="1161"/>
      <c r="Q23" s="1906"/>
      <c r="S23" s="52"/>
      <c r="T23" s="52"/>
      <c r="U23" s="52"/>
    </row>
    <row r="24" spans="1:21" ht="83.25" customHeight="1">
      <c r="A24" s="1914" t="s">
        <v>8637</v>
      </c>
      <c r="B24" s="1279" t="s">
        <v>8636</v>
      </c>
      <c r="C24" s="1915"/>
      <c r="D24" s="1226"/>
      <c r="E24" s="1226" t="s">
        <v>4888</v>
      </c>
      <c r="F24" s="1169" t="s">
        <v>1372</v>
      </c>
      <c r="G24" s="1169"/>
      <c r="H24" s="1169" t="s">
        <v>8638</v>
      </c>
      <c r="I24" s="1169"/>
      <c r="J24" s="1169">
        <v>7.4999999999999997E-2</v>
      </c>
      <c r="K24" s="1169" t="s">
        <v>327</v>
      </c>
      <c r="L24" s="1169">
        <v>7465</v>
      </c>
      <c r="M24" s="1802">
        <v>8365</v>
      </c>
      <c r="N24" s="101"/>
      <c r="O24" s="52"/>
      <c r="P24" s="1161"/>
      <c r="Q24" s="1906"/>
      <c r="S24" s="52"/>
      <c r="T24" s="52"/>
      <c r="U24" s="52"/>
    </row>
    <row r="25" spans="1:21" ht="76.5" customHeight="1">
      <c r="A25" s="104" t="s">
        <v>4889</v>
      </c>
      <c r="B25" s="605"/>
      <c r="C25" s="605"/>
      <c r="D25" s="76"/>
      <c r="E25" s="76"/>
      <c r="F25" s="81"/>
      <c r="G25" s="81" t="s">
        <v>4854</v>
      </c>
      <c r="H25" s="81" t="s">
        <v>4890</v>
      </c>
      <c r="I25" s="81">
        <v>12</v>
      </c>
      <c r="J25" s="81">
        <v>0.08</v>
      </c>
      <c r="K25" s="81" t="s">
        <v>1396</v>
      </c>
      <c r="L25" s="81">
        <v>6430</v>
      </c>
      <c r="M25" s="198">
        <v>6945</v>
      </c>
      <c r="N25" s="52"/>
      <c r="O25" s="52"/>
      <c r="P25" s="1161"/>
      <c r="Q25" s="53"/>
      <c r="S25" s="52"/>
      <c r="T25" s="52"/>
      <c r="U25" s="52"/>
    </row>
    <row r="26" spans="1:21" ht="76.5" customHeight="1">
      <c r="A26" s="104" t="s">
        <v>4891</v>
      </c>
      <c r="B26" s="605"/>
      <c r="C26" s="605"/>
      <c r="D26" s="76">
        <v>2</v>
      </c>
      <c r="E26" s="76"/>
      <c r="F26" s="81"/>
      <c r="G26" s="81" t="s">
        <v>4854</v>
      </c>
      <c r="H26" s="81" t="s">
        <v>4892</v>
      </c>
      <c r="I26" s="81"/>
      <c r="J26" s="81">
        <v>0.86399999999999999</v>
      </c>
      <c r="K26" s="81" t="s">
        <v>327</v>
      </c>
      <c r="L26" s="1169">
        <v>5880</v>
      </c>
      <c r="M26" s="1802">
        <v>6590</v>
      </c>
      <c r="N26" s="101"/>
      <c r="O26" s="52"/>
      <c r="P26" s="1161"/>
      <c r="Q26" s="53"/>
      <c r="R26" s="1907"/>
      <c r="S26" s="52"/>
      <c r="T26" s="52"/>
      <c r="U26" s="52"/>
    </row>
    <row r="27" spans="1:21" ht="76.5" customHeight="1">
      <c r="A27" s="104" t="s">
        <v>4893</v>
      </c>
      <c r="B27" s="605"/>
      <c r="C27" s="605"/>
      <c r="D27" s="76">
        <v>2</v>
      </c>
      <c r="E27" s="76"/>
      <c r="F27" s="81"/>
      <c r="G27" s="81" t="s">
        <v>4854</v>
      </c>
      <c r="H27" s="81" t="s">
        <v>4894</v>
      </c>
      <c r="I27" s="81"/>
      <c r="J27" s="1169">
        <v>5.0000000000000001E-3</v>
      </c>
      <c r="K27" s="81" t="s">
        <v>1386</v>
      </c>
      <c r="L27" s="1169">
        <v>10055</v>
      </c>
      <c r="M27" s="1802">
        <v>10695</v>
      </c>
      <c r="N27" s="52"/>
      <c r="O27" s="52"/>
      <c r="P27" s="1161"/>
      <c r="Q27" s="1921"/>
      <c r="S27" s="52"/>
      <c r="T27" s="52"/>
      <c r="U27" s="52"/>
    </row>
    <row r="28" spans="1:21" ht="76.5" customHeight="1">
      <c r="A28" s="104" t="s">
        <v>4895</v>
      </c>
      <c r="B28" s="605"/>
      <c r="C28" s="605"/>
      <c r="D28" s="76">
        <v>2</v>
      </c>
      <c r="E28" s="76"/>
      <c r="F28" s="81"/>
      <c r="G28" s="81" t="s">
        <v>4854</v>
      </c>
      <c r="H28" s="81" t="s">
        <v>4892</v>
      </c>
      <c r="I28" s="81"/>
      <c r="J28" s="1169">
        <v>8.0000000000000002E-3</v>
      </c>
      <c r="K28" s="81" t="s">
        <v>1386</v>
      </c>
      <c r="L28" s="1169">
        <v>6415</v>
      </c>
      <c r="M28" s="1802">
        <v>6830</v>
      </c>
      <c r="N28" s="52"/>
      <c r="O28" s="52"/>
      <c r="P28" s="1161"/>
      <c r="Q28" s="1921"/>
      <c r="S28" s="52"/>
      <c r="T28" s="52"/>
      <c r="U28" s="52"/>
    </row>
    <row r="29" spans="1:21" ht="76.5" customHeight="1">
      <c r="A29" s="104" t="s">
        <v>4896</v>
      </c>
      <c r="B29" s="605"/>
      <c r="C29" s="605"/>
      <c r="D29" s="76">
        <v>2</v>
      </c>
      <c r="E29" s="76"/>
      <c r="F29" s="81"/>
      <c r="G29" s="81" t="s">
        <v>4854</v>
      </c>
      <c r="H29" s="81" t="s">
        <v>4892</v>
      </c>
      <c r="I29" s="81"/>
      <c r="J29" s="1169">
        <v>8.0000000000000002E-3</v>
      </c>
      <c r="K29" s="81" t="s">
        <v>1386</v>
      </c>
      <c r="L29" s="1169">
        <v>10590</v>
      </c>
      <c r="M29" s="1802">
        <v>11270</v>
      </c>
      <c r="N29" s="52"/>
      <c r="O29" s="52"/>
      <c r="P29" s="1161"/>
      <c r="Q29" s="1921"/>
      <c r="S29" s="52"/>
      <c r="T29" s="52"/>
      <c r="U29" s="52"/>
    </row>
    <row r="30" spans="1:21" ht="76.5" customHeight="1">
      <c r="A30" s="104" t="s">
        <v>4897</v>
      </c>
      <c r="B30" s="605"/>
      <c r="C30" s="605"/>
      <c r="D30" s="76"/>
      <c r="E30" s="76"/>
      <c r="F30" s="81"/>
      <c r="G30" s="81" t="s">
        <v>4854</v>
      </c>
      <c r="H30" s="81" t="s">
        <v>4892</v>
      </c>
      <c r="I30" s="81"/>
      <c r="J30" s="1169">
        <v>8.0000000000000002E-3</v>
      </c>
      <c r="K30" s="81" t="s">
        <v>1386</v>
      </c>
      <c r="L30" s="1169">
        <v>4780</v>
      </c>
      <c r="M30" s="1802">
        <v>5085</v>
      </c>
      <c r="N30" s="52"/>
      <c r="O30" s="52"/>
      <c r="P30" s="1161"/>
      <c r="Q30" s="1921"/>
      <c r="S30" s="52"/>
      <c r="T30" s="52"/>
      <c r="U30" s="52"/>
    </row>
    <row r="31" spans="1:21" ht="76.5" customHeight="1">
      <c r="A31" s="104" t="s">
        <v>4898</v>
      </c>
      <c r="B31" s="605"/>
      <c r="C31" s="605"/>
      <c r="D31" s="76"/>
      <c r="E31" s="76"/>
      <c r="F31" s="81"/>
      <c r="G31" s="81" t="s">
        <v>4854</v>
      </c>
      <c r="H31" s="81" t="s">
        <v>4894</v>
      </c>
      <c r="I31" s="81"/>
      <c r="J31" s="1169">
        <v>5.0000000000000001E-3</v>
      </c>
      <c r="K31" s="81" t="s">
        <v>1386</v>
      </c>
      <c r="L31" s="1169">
        <v>8950</v>
      </c>
      <c r="M31" s="1802">
        <v>9525</v>
      </c>
      <c r="N31" s="52"/>
      <c r="O31" s="52"/>
      <c r="P31" s="1161"/>
      <c r="Q31" s="1921"/>
      <c r="S31" s="52"/>
      <c r="T31" s="52"/>
      <c r="U31" s="52"/>
    </row>
    <row r="32" spans="1:21" ht="76.5" customHeight="1">
      <c r="A32" s="1274" t="s">
        <v>8640</v>
      </c>
      <c r="B32" s="1903" t="s">
        <v>8641</v>
      </c>
      <c r="C32" s="605"/>
      <c r="D32" s="176"/>
      <c r="E32" s="1904" t="s">
        <v>8642</v>
      </c>
      <c r="F32" s="1903" t="s">
        <v>1372</v>
      </c>
      <c r="G32" s="140"/>
      <c r="H32" s="1903" t="s">
        <v>8639</v>
      </c>
      <c r="I32" s="140"/>
      <c r="J32" s="140">
        <v>0.09</v>
      </c>
      <c r="K32" s="140" t="s">
        <v>327</v>
      </c>
      <c r="L32" s="1279">
        <v>8450</v>
      </c>
      <c r="M32" s="1916">
        <v>9465</v>
      </c>
      <c r="N32" s="101"/>
      <c r="O32" s="52"/>
      <c r="P32" s="1161"/>
      <c r="Q32" s="53"/>
      <c r="S32" s="52"/>
      <c r="T32" s="52"/>
      <c r="U32" s="52"/>
    </row>
    <row r="33" spans="1:21" ht="12" customHeight="1">
      <c r="A33" s="2169" t="s">
        <v>4899</v>
      </c>
      <c r="B33" s="2169"/>
      <c r="C33" s="2169"/>
      <c r="D33" s="2169"/>
      <c r="E33" s="2169"/>
      <c r="F33" s="2169"/>
      <c r="G33" s="2169"/>
      <c r="H33" s="2169"/>
      <c r="I33" s="2169"/>
      <c r="J33" s="2169"/>
      <c r="K33" s="2169"/>
      <c r="L33" s="2169"/>
      <c r="M33" s="2169"/>
      <c r="N33" s="52"/>
      <c r="O33" s="52"/>
      <c r="P33" s="1161"/>
      <c r="Q33" s="53"/>
      <c r="S33" s="52"/>
      <c r="T33" s="52"/>
      <c r="U33" s="52"/>
    </row>
    <row r="34" spans="1:21" ht="76.5" customHeight="1">
      <c r="A34" s="2357" t="s">
        <v>4900</v>
      </c>
      <c r="B34" s="847"/>
      <c r="C34" s="847"/>
      <c r="D34" s="76"/>
      <c r="E34" s="76" t="s">
        <v>4901</v>
      </c>
      <c r="F34" s="76" t="s">
        <v>1731</v>
      </c>
      <c r="G34" s="76"/>
      <c r="H34" s="76" t="s">
        <v>4902</v>
      </c>
      <c r="I34" s="76">
        <v>2</v>
      </c>
      <c r="J34" s="76">
        <v>0.1</v>
      </c>
      <c r="K34" s="76" t="s">
        <v>1386</v>
      </c>
      <c r="L34" s="76">
        <v>1190</v>
      </c>
      <c r="M34" s="106">
        <v>1265</v>
      </c>
      <c r="N34" s="52"/>
      <c r="O34" s="52"/>
      <c r="P34" s="1161"/>
      <c r="Q34" s="53"/>
      <c r="S34" s="52"/>
      <c r="T34" s="52"/>
      <c r="U34" s="52"/>
    </row>
    <row r="35" spans="1:21" ht="76.5" customHeight="1">
      <c r="A35" s="2357"/>
      <c r="B35" s="605"/>
      <c r="C35" s="605"/>
      <c r="D35" s="76"/>
      <c r="E35" s="76" t="s">
        <v>1642</v>
      </c>
      <c r="F35" s="81"/>
      <c r="G35" s="81"/>
      <c r="H35" s="81" t="s">
        <v>4902</v>
      </c>
      <c r="I35" s="81"/>
      <c r="J35" s="76">
        <v>1.2999999999999999E-2</v>
      </c>
      <c r="K35" s="76" t="s">
        <v>327</v>
      </c>
      <c r="L35" s="1169">
        <v>1010</v>
      </c>
      <c r="M35" s="1802">
        <v>1130</v>
      </c>
      <c r="N35" s="101"/>
      <c r="O35" s="52"/>
      <c r="P35" s="1161"/>
      <c r="Q35" s="1906"/>
      <c r="S35" s="52"/>
      <c r="T35" s="52"/>
      <c r="U35" s="52"/>
    </row>
    <row r="36" spans="1:21" ht="76.5" customHeight="1">
      <c r="A36" s="2357"/>
      <c r="B36" s="605"/>
      <c r="C36" s="605"/>
      <c r="D36" s="76"/>
      <c r="E36" s="76" t="s">
        <v>2616</v>
      </c>
      <c r="F36" s="81"/>
      <c r="G36" s="81"/>
      <c r="H36" s="81" t="s">
        <v>4902</v>
      </c>
      <c r="I36" s="81"/>
      <c r="J36" s="76">
        <v>1.2999999999999999E-2</v>
      </c>
      <c r="K36" s="76" t="s">
        <v>327</v>
      </c>
      <c r="L36" s="81">
        <v>1345</v>
      </c>
      <c r="M36" s="198">
        <v>1505</v>
      </c>
      <c r="N36" s="101"/>
      <c r="O36" s="52"/>
      <c r="P36" s="1161"/>
      <c r="Q36" s="1906"/>
      <c r="S36" s="52"/>
      <c r="T36" s="52"/>
      <c r="U36" s="52"/>
    </row>
    <row r="37" spans="1:21" ht="57" customHeight="1">
      <c r="A37" s="78" t="s">
        <v>4903</v>
      </c>
      <c r="B37" s="79"/>
      <c r="C37" s="2134"/>
      <c r="D37" s="75"/>
      <c r="E37" s="75"/>
      <c r="F37" s="80" t="s">
        <v>1731</v>
      </c>
      <c r="G37" s="80"/>
      <c r="H37" s="1899" t="s">
        <v>8643</v>
      </c>
      <c r="I37" s="1899"/>
      <c r="J37" s="1899">
        <v>2.1999999999999999E-2</v>
      </c>
      <c r="K37" s="1169" t="s">
        <v>327</v>
      </c>
      <c r="L37" s="1899">
        <v>2605</v>
      </c>
      <c r="M37" s="82">
        <v>2915</v>
      </c>
      <c r="N37" s="101"/>
      <c r="O37" s="52"/>
      <c r="P37" s="1161"/>
      <c r="Q37" s="1906"/>
      <c r="S37" s="52"/>
      <c r="T37" s="52"/>
      <c r="U37" s="52"/>
    </row>
    <row r="38" spans="1:21" ht="50.25" customHeight="1">
      <c r="A38" s="78" t="s">
        <v>4904</v>
      </c>
      <c r="B38" s="79"/>
      <c r="C38" s="2134"/>
      <c r="D38" s="359"/>
      <c r="E38" s="359"/>
      <c r="F38" s="80" t="s">
        <v>1731</v>
      </c>
      <c r="G38" s="80"/>
      <c r="H38" s="1899" t="s">
        <v>8643</v>
      </c>
      <c r="I38" s="80"/>
      <c r="J38" s="1899">
        <v>2.1999999999999999E-2</v>
      </c>
      <c r="K38" s="81" t="s">
        <v>327</v>
      </c>
      <c r="L38" s="80">
        <v>3210</v>
      </c>
      <c r="M38" s="82">
        <v>3595</v>
      </c>
      <c r="N38" s="101"/>
      <c r="O38" s="52"/>
      <c r="P38" s="1161"/>
      <c r="Q38" s="1906"/>
      <c r="S38" s="52"/>
      <c r="T38" s="52"/>
      <c r="U38" s="52"/>
    </row>
    <row r="39" spans="1:21" ht="57" customHeight="1">
      <c r="A39" s="78" t="s">
        <v>4905</v>
      </c>
      <c r="B39" s="79"/>
      <c r="C39" s="79"/>
      <c r="D39" s="80"/>
      <c r="E39" s="80"/>
      <c r="F39" s="80" t="s">
        <v>1731</v>
      </c>
      <c r="G39" s="80"/>
      <c r="H39" s="81" t="s">
        <v>4906</v>
      </c>
      <c r="I39" s="81">
        <v>13</v>
      </c>
      <c r="J39" s="81">
        <v>0.04</v>
      </c>
      <c r="K39" s="81" t="s">
        <v>1396</v>
      </c>
      <c r="L39" s="80">
        <v>4580</v>
      </c>
      <c r="M39" s="82">
        <v>4945</v>
      </c>
      <c r="N39" s="52"/>
      <c r="O39" s="52"/>
      <c r="P39" s="1161"/>
      <c r="Q39" s="53"/>
      <c r="S39" s="52"/>
      <c r="T39" s="52"/>
      <c r="U39" s="52"/>
    </row>
    <row r="40" spans="1:21" ht="57" customHeight="1">
      <c r="A40" s="1909" t="s">
        <v>4908</v>
      </c>
      <c r="B40" s="108" t="s">
        <v>4907</v>
      </c>
      <c r="C40" s="105"/>
      <c r="D40" s="81"/>
      <c r="E40" s="81"/>
      <c r="F40" s="81" t="s">
        <v>2142</v>
      </c>
      <c r="G40" s="81" t="s">
        <v>4854</v>
      </c>
      <c r="H40" s="81" t="s">
        <v>4908</v>
      </c>
      <c r="I40" s="81"/>
      <c r="J40" s="81"/>
      <c r="K40" s="81" t="s">
        <v>327</v>
      </c>
      <c r="L40" s="1169">
        <v>1725</v>
      </c>
      <c r="M40" s="1802">
        <v>1930</v>
      </c>
      <c r="N40" s="101"/>
      <c r="O40" s="52"/>
      <c r="P40" s="1161"/>
      <c r="Q40" s="1906"/>
      <c r="S40" s="52"/>
      <c r="T40" s="52"/>
      <c r="U40" s="52"/>
    </row>
    <row r="41" spans="1:21" ht="57" customHeight="1">
      <c r="A41" s="78" t="s">
        <v>4909</v>
      </c>
      <c r="B41" s="1781" t="s">
        <v>8554</v>
      </c>
      <c r="C41" s="79"/>
      <c r="D41" s="80"/>
      <c r="E41" s="80"/>
      <c r="F41" s="80" t="s">
        <v>1731</v>
      </c>
      <c r="G41" s="80"/>
      <c r="H41" s="80" t="s">
        <v>4910</v>
      </c>
      <c r="I41" s="80">
        <v>7</v>
      </c>
      <c r="J41" s="80"/>
      <c r="K41" s="81" t="s">
        <v>1396</v>
      </c>
      <c r="L41" s="80">
        <v>3215</v>
      </c>
      <c r="M41" s="82">
        <v>3475</v>
      </c>
      <c r="N41" s="52"/>
      <c r="O41" s="52"/>
      <c r="P41" s="1161"/>
      <c r="Q41" s="53"/>
      <c r="S41" s="52"/>
      <c r="T41" s="52"/>
      <c r="U41" s="52"/>
    </row>
    <row r="42" spans="1:21" ht="54" customHeight="1">
      <c r="A42" s="401" t="s">
        <v>8555</v>
      </c>
      <c r="B42" s="1899" t="s">
        <v>4911</v>
      </c>
      <c r="C42" s="79"/>
      <c r="D42" s="80"/>
      <c r="E42" s="80" t="s">
        <v>2616</v>
      </c>
      <c r="F42" s="80" t="s">
        <v>1731</v>
      </c>
      <c r="G42" s="80"/>
      <c r="H42" s="80" t="s">
        <v>4912</v>
      </c>
      <c r="I42" s="80">
        <v>1</v>
      </c>
      <c r="J42" s="80">
        <v>3.0000000000000001E-3</v>
      </c>
      <c r="K42" s="81" t="s">
        <v>1396</v>
      </c>
      <c r="L42" s="80">
        <v>665</v>
      </c>
      <c r="M42" s="82">
        <v>795</v>
      </c>
      <c r="N42" s="52"/>
      <c r="O42" s="52"/>
      <c r="P42" s="1161"/>
      <c r="Q42" s="1221"/>
      <c r="S42" s="52"/>
      <c r="T42" s="52"/>
      <c r="U42" s="52"/>
    </row>
    <row r="43" spans="1:21" ht="14.25" hidden="1" customHeight="1">
      <c r="A43" s="632"/>
      <c r="B43" s="633"/>
      <c r="C43" s="633"/>
      <c r="D43" s="897"/>
      <c r="E43" s="897"/>
      <c r="F43" s="897"/>
      <c r="G43" s="897"/>
      <c r="H43" s="897"/>
      <c r="I43" s="897"/>
      <c r="J43" s="897"/>
      <c r="K43" s="897"/>
      <c r="L43" s="897"/>
      <c r="M43" s="898"/>
      <c r="N43" s="52"/>
      <c r="O43" s="52"/>
      <c r="S43" s="52"/>
      <c r="T43" s="52"/>
      <c r="U43" s="121"/>
    </row>
    <row r="44" spans="1:21" ht="67.5" customHeight="1">
      <c r="A44" s="1793"/>
      <c r="B44" s="1790" t="s">
        <v>8551</v>
      </c>
      <c r="C44" s="1765"/>
      <c r="D44" s="1786"/>
      <c r="E44" s="1786" t="s">
        <v>5289</v>
      </c>
      <c r="F44" s="1789" t="s">
        <v>8553</v>
      </c>
      <c r="G44" s="1790" t="s">
        <v>2352</v>
      </c>
      <c r="H44" s="1790" t="s">
        <v>8550</v>
      </c>
      <c r="I44" s="1789">
        <v>4.2</v>
      </c>
      <c r="J44" s="1789">
        <v>4.7E-2</v>
      </c>
      <c r="K44" s="1734" t="s">
        <v>1962</v>
      </c>
      <c r="L44" s="1786">
        <v>6275</v>
      </c>
      <c r="M44" s="1787">
        <v>7530</v>
      </c>
      <c r="N44" s="1775"/>
      <c r="O44" s="1775"/>
      <c r="P44" s="1161"/>
      <c r="Q44" s="1776"/>
      <c r="R44" s="1782"/>
      <c r="S44" s="1775"/>
      <c r="T44" s="1775"/>
      <c r="U44" s="1775"/>
    </row>
    <row r="45" spans="1:21" ht="68.25" customHeight="1">
      <c r="A45" s="1783"/>
      <c r="B45" s="1785" t="s">
        <v>8552</v>
      </c>
      <c r="C45" s="1791"/>
      <c r="D45" s="1785"/>
      <c r="E45" s="1785" t="s">
        <v>5289</v>
      </c>
      <c r="F45" s="1785" t="s">
        <v>8553</v>
      </c>
      <c r="G45" s="1784" t="s">
        <v>2352</v>
      </c>
      <c r="H45" s="1784" t="s">
        <v>8550</v>
      </c>
      <c r="I45" s="1785">
        <v>4.2</v>
      </c>
      <c r="J45" s="1785">
        <v>4.7E-2</v>
      </c>
      <c r="K45" s="1734" t="s">
        <v>1962</v>
      </c>
      <c r="L45" s="1785">
        <v>6935</v>
      </c>
      <c r="M45" s="1788">
        <v>8325</v>
      </c>
      <c r="N45" s="1775"/>
      <c r="O45" s="1775"/>
      <c r="P45" s="1161"/>
      <c r="Q45" s="1776"/>
      <c r="R45" s="1782"/>
      <c r="S45" s="1775"/>
      <c r="T45" s="1775"/>
      <c r="U45" s="1775"/>
    </row>
    <row r="46" spans="1:21" ht="12" customHeight="1">
      <c r="A46" s="2169" t="s">
        <v>2752</v>
      </c>
      <c r="B46" s="2169"/>
      <c r="C46" s="2169"/>
      <c r="D46" s="2169"/>
      <c r="E46" s="2169"/>
      <c r="F46" s="2169"/>
      <c r="G46" s="2169"/>
      <c r="H46" s="2169"/>
      <c r="I46" s="2169"/>
      <c r="J46" s="2169"/>
      <c r="K46" s="2169"/>
      <c r="L46" s="2169"/>
      <c r="M46" s="2169"/>
      <c r="N46" s="52"/>
      <c r="O46" s="52"/>
      <c r="S46" s="52"/>
      <c r="T46" s="52"/>
      <c r="U46" s="52"/>
    </row>
    <row r="47" spans="1:21" ht="68.25" customHeight="1">
      <c r="A47" s="78" t="s">
        <v>2615</v>
      </c>
      <c r="B47" s="79"/>
      <c r="C47" s="79"/>
      <c r="D47" s="80"/>
      <c r="E47" s="80" t="s">
        <v>2616</v>
      </c>
      <c r="F47" s="80" t="s">
        <v>2617</v>
      </c>
      <c r="G47" s="80"/>
      <c r="H47" s="80" t="s">
        <v>2618</v>
      </c>
      <c r="I47" s="80">
        <v>12</v>
      </c>
      <c r="J47" s="80"/>
      <c r="K47" s="81" t="s">
        <v>3448</v>
      </c>
      <c r="L47" s="80">
        <v>1415</v>
      </c>
      <c r="M47" s="82">
        <v>1585</v>
      </c>
      <c r="N47" s="101"/>
      <c r="O47" s="52"/>
      <c r="P47" s="1161"/>
      <c r="Q47" s="53"/>
      <c r="S47" s="52"/>
      <c r="T47" s="52"/>
      <c r="U47" s="52"/>
    </row>
    <row r="48" spans="1:21" ht="68.25" customHeight="1">
      <c r="A48" s="78" t="s">
        <v>2140</v>
      </c>
      <c r="B48" s="79"/>
      <c r="C48" s="79"/>
      <c r="D48" s="80"/>
      <c r="E48" s="80" t="s">
        <v>2616</v>
      </c>
      <c r="F48" s="80" t="s">
        <v>2617</v>
      </c>
      <c r="G48" s="80"/>
      <c r="H48" s="80" t="s">
        <v>2619</v>
      </c>
      <c r="I48" s="80">
        <v>24</v>
      </c>
      <c r="J48" s="80"/>
      <c r="K48" s="81" t="s">
        <v>3448</v>
      </c>
      <c r="L48" s="80">
        <v>2400</v>
      </c>
      <c r="M48" s="82">
        <v>2690</v>
      </c>
      <c r="N48" s="101"/>
      <c r="O48" s="52"/>
      <c r="P48" s="1161"/>
      <c r="Q48" s="53"/>
      <c r="S48" s="52"/>
      <c r="T48" s="52"/>
      <c r="U48" s="52"/>
    </row>
    <row r="49" spans="1:1024" ht="68.25" customHeight="1">
      <c r="A49" s="78" t="s">
        <v>2620</v>
      </c>
      <c r="B49" s="79"/>
      <c r="C49" s="79"/>
      <c r="D49" s="80"/>
      <c r="E49" s="80" t="s">
        <v>2616</v>
      </c>
      <c r="F49" s="80" t="s">
        <v>2617</v>
      </c>
      <c r="G49" s="80"/>
      <c r="H49" s="80" t="s">
        <v>2621</v>
      </c>
      <c r="I49" s="80">
        <v>12</v>
      </c>
      <c r="J49" s="80"/>
      <c r="K49" s="81" t="s">
        <v>3448</v>
      </c>
      <c r="L49" s="80">
        <v>2130</v>
      </c>
      <c r="M49" s="82">
        <v>2390</v>
      </c>
      <c r="N49" s="101"/>
      <c r="O49" s="52"/>
      <c r="P49" s="1161"/>
      <c r="Q49" s="53"/>
      <c r="S49" s="52"/>
      <c r="T49" s="52"/>
      <c r="U49" s="52"/>
    </row>
    <row r="50" spans="1:1024" ht="68.25" customHeight="1">
      <c r="A50" s="78" t="s">
        <v>2622</v>
      </c>
      <c r="B50" s="79"/>
      <c r="C50" s="79"/>
      <c r="D50" s="80"/>
      <c r="E50" s="80" t="s">
        <v>2616</v>
      </c>
      <c r="F50" s="80" t="s">
        <v>2617</v>
      </c>
      <c r="G50" s="80"/>
      <c r="H50" s="80" t="s">
        <v>2623</v>
      </c>
      <c r="I50" s="80">
        <v>12</v>
      </c>
      <c r="J50" s="80"/>
      <c r="K50" s="81" t="s">
        <v>3448</v>
      </c>
      <c r="L50" s="80">
        <v>2130</v>
      </c>
      <c r="M50" s="82">
        <v>2390</v>
      </c>
      <c r="N50" s="101"/>
      <c r="O50" s="52"/>
      <c r="P50" s="1161"/>
      <c r="Q50" s="53"/>
      <c r="S50" s="52"/>
      <c r="T50" s="52"/>
      <c r="U50" s="52"/>
    </row>
    <row r="51" spans="1:1024" ht="68.25" customHeight="1">
      <c r="A51" s="78" t="s">
        <v>2651</v>
      </c>
      <c r="B51" s="79"/>
      <c r="C51" s="79"/>
      <c r="D51" s="80"/>
      <c r="E51" s="80" t="s">
        <v>2616</v>
      </c>
      <c r="F51" s="80" t="s">
        <v>740</v>
      </c>
      <c r="G51" s="80"/>
      <c r="H51" s="80"/>
      <c r="I51" s="80"/>
      <c r="J51" s="80"/>
      <c r="K51" s="81" t="s">
        <v>327</v>
      </c>
      <c r="L51" s="1868">
        <v>120</v>
      </c>
      <c r="M51" s="1869">
        <v>130</v>
      </c>
      <c r="N51" s="52"/>
      <c r="O51" s="52"/>
      <c r="P51" s="1161"/>
      <c r="Q51" s="53"/>
      <c r="S51" s="52"/>
      <c r="T51" s="52"/>
      <c r="U51" s="52"/>
    </row>
    <row r="52" spans="1:1024" ht="49.5" customHeight="1">
      <c r="A52" s="1959" t="s">
        <v>4924</v>
      </c>
      <c r="B52" s="1956" t="s">
        <v>8661</v>
      </c>
      <c r="C52" s="2327"/>
      <c r="D52" s="2253"/>
      <c r="E52" s="2201" t="s">
        <v>1642</v>
      </c>
      <c r="F52" s="2253" t="s">
        <v>1731</v>
      </c>
      <c r="G52" s="2253"/>
      <c r="H52" s="2328" t="s">
        <v>4925</v>
      </c>
      <c r="I52" s="1956">
        <v>4</v>
      </c>
      <c r="J52" s="1945">
        <v>0.02</v>
      </c>
      <c r="K52" s="1945" t="s">
        <v>327</v>
      </c>
      <c r="L52" s="1169">
        <v>905</v>
      </c>
      <c r="M52" s="1802">
        <v>1015</v>
      </c>
      <c r="N52" s="101"/>
      <c r="O52" s="1922"/>
      <c r="P52" s="1161"/>
      <c r="Q52" s="1942"/>
      <c r="R52" s="1943"/>
      <c r="S52" s="1922"/>
      <c r="T52" s="1922"/>
      <c r="U52" s="1922"/>
      <c r="V52" s="1922"/>
      <c r="W52" s="1943"/>
      <c r="X52" s="1943"/>
      <c r="Y52" s="1943"/>
      <c r="Z52" s="1943"/>
      <c r="AA52" s="1943"/>
      <c r="AB52" s="1943"/>
      <c r="AC52" s="1943"/>
      <c r="AD52" s="1943"/>
      <c r="AE52" s="1943"/>
      <c r="AF52" s="1943"/>
      <c r="AG52" s="1943"/>
      <c r="AH52" s="1943"/>
      <c r="AI52" s="1943"/>
      <c r="AJ52" s="1943"/>
      <c r="AK52" s="1943"/>
      <c r="AL52" s="1943"/>
      <c r="AM52" s="1943"/>
      <c r="AN52" s="1943"/>
      <c r="AO52" s="1943"/>
      <c r="AP52" s="1943"/>
      <c r="AQ52" s="1943"/>
      <c r="AR52" s="1943"/>
      <c r="AS52" s="1943"/>
      <c r="AT52" s="1943"/>
      <c r="AU52" s="1943"/>
      <c r="AV52" s="1943"/>
      <c r="AW52" s="1943"/>
      <c r="AX52" s="1943"/>
      <c r="AY52" s="1943"/>
      <c r="AZ52" s="1943"/>
      <c r="BA52" s="1943"/>
      <c r="BB52" s="1943"/>
      <c r="BC52" s="1943"/>
      <c r="BD52" s="1943"/>
      <c r="BE52" s="1943"/>
      <c r="BF52" s="1943"/>
      <c r="BG52" s="1943"/>
      <c r="BH52" s="1943"/>
      <c r="BI52" s="1943"/>
      <c r="BJ52" s="1943"/>
      <c r="BK52" s="1943"/>
      <c r="BL52" s="1943"/>
      <c r="BM52" s="1943"/>
      <c r="BN52" s="1943"/>
      <c r="BO52" s="1943"/>
      <c r="BP52" s="1943"/>
      <c r="BQ52" s="1943"/>
      <c r="BR52" s="1943"/>
      <c r="BS52" s="1943"/>
      <c r="BT52" s="1943"/>
      <c r="BU52" s="1943"/>
      <c r="BV52" s="1943"/>
      <c r="BW52" s="1943"/>
      <c r="BX52" s="1943"/>
      <c r="BY52" s="1943"/>
      <c r="BZ52" s="1943"/>
      <c r="CA52" s="1943"/>
      <c r="CB52" s="1943"/>
      <c r="CC52" s="1943"/>
      <c r="CD52" s="1943"/>
      <c r="CE52" s="1943"/>
      <c r="CF52" s="1943"/>
      <c r="CG52" s="1943"/>
      <c r="CH52" s="1943"/>
      <c r="CI52" s="1943"/>
      <c r="CJ52" s="1943"/>
      <c r="CK52" s="1943"/>
      <c r="CL52" s="1943"/>
      <c r="CM52" s="1943"/>
      <c r="CN52" s="1943"/>
      <c r="CO52" s="1943"/>
      <c r="CP52" s="1943"/>
      <c r="CQ52" s="1943"/>
      <c r="CR52" s="1943"/>
      <c r="CS52" s="1943"/>
      <c r="CT52" s="1943"/>
      <c r="CU52" s="1943"/>
      <c r="CV52" s="1943"/>
      <c r="CW52" s="1943"/>
      <c r="CX52" s="1943"/>
      <c r="CY52" s="1943"/>
      <c r="CZ52" s="1943"/>
      <c r="DA52" s="1943"/>
      <c r="DB52" s="1943"/>
      <c r="DC52" s="1943"/>
      <c r="DD52" s="1943"/>
      <c r="DE52" s="1943"/>
      <c r="DF52" s="1943"/>
      <c r="DG52" s="1943"/>
      <c r="DH52" s="1943"/>
      <c r="DI52" s="1943"/>
      <c r="DJ52" s="1943"/>
      <c r="DK52" s="1943"/>
      <c r="DL52" s="1943"/>
      <c r="DM52" s="1943"/>
      <c r="DN52" s="1943"/>
      <c r="DO52" s="1943"/>
      <c r="DP52" s="1943"/>
      <c r="DQ52" s="1943"/>
      <c r="DR52" s="1943"/>
      <c r="DS52" s="1943"/>
      <c r="DT52" s="1943"/>
      <c r="DU52" s="1943"/>
      <c r="DV52" s="1943"/>
      <c r="DW52" s="1943"/>
      <c r="DX52" s="1943"/>
      <c r="DY52" s="1943"/>
      <c r="DZ52" s="1943"/>
      <c r="EA52" s="1943"/>
      <c r="EB52" s="1943"/>
      <c r="EC52" s="1943"/>
      <c r="ED52" s="1943"/>
      <c r="EE52" s="1943"/>
      <c r="EF52" s="1943"/>
      <c r="EG52" s="1943"/>
      <c r="EH52" s="1943"/>
      <c r="EI52" s="1943"/>
      <c r="EJ52" s="1943"/>
      <c r="EK52" s="1943"/>
      <c r="EL52" s="1943"/>
      <c r="EM52" s="1943"/>
      <c r="EN52" s="1943"/>
      <c r="EO52" s="1943"/>
      <c r="EP52" s="1943"/>
      <c r="EQ52" s="1943"/>
      <c r="ER52" s="1943"/>
      <c r="ES52" s="1943"/>
      <c r="ET52" s="1943"/>
      <c r="EU52" s="1943"/>
      <c r="EV52" s="1943"/>
      <c r="EW52" s="1943"/>
      <c r="EX52" s="1943"/>
      <c r="EY52" s="1943"/>
      <c r="EZ52" s="1943"/>
      <c r="FA52" s="1943"/>
      <c r="FB52" s="1943"/>
      <c r="FC52" s="1943"/>
      <c r="FD52" s="1943"/>
      <c r="FE52" s="1943"/>
      <c r="FF52" s="1943"/>
      <c r="FG52" s="1943"/>
      <c r="FH52" s="1943"/>
      <c r="FI52" s="1943"/>
      <c r="FJ52" s="1943"/>
      <c r="FK52" s="1943"/>
      <c r="FL52" s="1943"/>
      <c r="FM52" s="1943"/>
      <c r="FN52" s="1943"/>
      <c r="FO52" s="1943"/>
      <c r="FP52" s="1943"/>
      <c r="FQ52" s="1943"/>
      <c r="FR52" s="1943"/>
      <c r="FS52" s="1943"/>
      <c r="FT52" s="1943"/>
      <c r="FU52" s="1943"/>
      <c r="FV52" s="1943"/>
      <c r="FW52" s="1943"/>
      <c r="FX52" s="1943"/>
      <c r="FY52" s="1943"/>
      <c r="FZ52" s="1943"/>
      <c r="GA52" s="1943"/>
      <c r="GB52" s="1943"/>
      <c r="GC52" s="1943"/>
      <c r="GD52" s="1943"/>
      <c r="GE52" s="1943"/>
      <c r="GF52" s="1943"/>
      <c r="GG52" s="1943"/>
      <c r="GH52" s="1943"/>
      <c r="GI52" s="1943"/>
      <c r="GJ52" s="1943"/>
      <c r="GK52" s="1943"/>
      <c r="GL52" s="1943"/>
      <c r="GM52" s="1943"/>
      <c r="GN52" s="1943"/>
      <c r="GO52" s="1943"/>
      <c r="GP52" s="1943"/>
      <c r="GQ52" s="1943"/>
      <c r="GR52" s="1943"/>
      <c r="GS52" s="1943"/>
      <c r="GT52" s="1943"/>
      <c r="GU52" s="1943"/>
      <c r="GV52" s="1943"/>
      <c r="GW52" s="1943"/>
      <c r="GX52" s="1943"/>
      <c r="GY52" s="1943"/>
      <c r="GZ52" s="1943"/>
      <c r="HA52" s="1943"/>
      <c r="HB52" s="1943"/>
      <c r="HC52" s="1943"/>
      <c r="HD52" s="1943"/>
      <c r="HE52" s="1943"/>
      <c r="HF52" s="1943"/>
      <c r="HG52" s="1943"/>
      <c r="HH52" s="1943"/>
      <c r="HI52" s="1943"/>
      <c r="HJ52" s="1943"/>
      <c r="HK52" s="1943"/>
      <c r="HL52" s="1943"/>
      <c r="HM52" s="1943"/>
      <c r="HN52" s="1943"/>
      <c r="HO52" s="1943"/>
      <c r="HP52" s="1943"/>
      <c r="HQ52" s="1943"/>
      <c r="HR52" s="1943"/>
      <c r="HS52" s="1943"/>
      <c r="HT52" s="1943"/>
      <c r="HU52" s="1943"/>
      <c r="HV52" s="1943"/>
      <c r="HW52" s="1943"/>
      <c r="HX52" s="1943"/>
      <c r="HY52" s="1943"/>
      <c r="HZ52" s="1943"/>
      <c r="IA52" s="1943"/>
      <c r="IB52" s="1943"/>
      <c r="IC52" s="1943"/>
      <c r="ID52" s="1943"/>
      <c r="IE52" s="1943"/>
      <c r="IF52" s="1943"/>
      <c r="IG52" s="1943"/>
      <c r="IH52" s="1943"/>
      <c r="II52" s="1943"/>
      <c r="IJ52" s="1943"/>
      <c r="IK52" s="1943"/>
      <c r="IL52" s="1943"/>
      <c r="IM52" s="1943"/>
      <c r="IN52" s="1943"/>
      <c r="IO52" s="1943"/>
      <c r="IP52" s="1943"/>
      <c r="IQ52" s="1943"/>
      <c r="IR52" s="1943"/>
      <c r="IS52" s="1943"/>
      <c r="IT52" s="1943"/>
      <c r="IU52" s="1943"/>
      <c r="IV52" s="1943"/>
      <c r="IW52" s="1943"/>
      <c r="IX52" s="1943"/>
      <c r="IY52" s="1943"/>
      <c r="IZ52" s="1943"/>
      <c r="JA52" s="1943"/>
      <c r="JB52" s="1943"/>
      <c r="JC52" s="1943"/>
      <c r="JD52" s="1943"/>
      <c r="JE52" s="1943"/>
      <c r="JF52" s="1943"/>
      <c r="JG52" s="1943"/>
      <c r="JH52" s="1943"/>
      <c r="JI52" s="1943"/>
      <c r="JJ52" s="1943"/>
      <c r="JK52" s="1943"/>
      <c r="JL52" s="1943"/>
      <c r="JM52" s="1943"/>
      <c r="JN52" s="1943"/>
      <c r="JO52" s="1943"/>
      <c r="JP52" s="1943"/>
      <c r="JQ52" s="1943"/>
      <c r="JR52" s="1943"/>
      <c r="JS52" s="1943"/>
      <c r="JT52" s="1943"/>
      <c r="JU52" s="1943"/>
      <c r="JV52" s="1943"/>
      <c r="JW52" s="1943"/>
      <c r="JX52" s="1943"/>
      <c r="JY52" s="1943"/>
      <c r="JZ52" s="1943"/>
      <c r="KA52" s="1943"/>
      <c r="KB52" s="1943"/>
      <c r="KC52" s="1943"/>
      <c r="KD52" s="1943"/>
      <c r="KE52" s="1943"/>
      <c r="KF52" s="1943"/>
      <c r="KG52" s="1943"/>
      <c r="KH52" s="1943"/>
      <c r="KI52" s="1943"/>
      <c r="KJ52" s="1943"/>
      <c r="KK52" s="1943"/>
      <c r="KL52" s="1943"/>
      <c r="KM52" s="1943"/>
      <c r="KN52" s="1943"/>
      <c r="KO52" s="1943"/>
      <c r="KP52" s="1943"/>
      <c r="KQ52" s="1943"/>
      <c r="KR52" s="1943"/>
      <c r="KS52" s="1943"/>
      <c r="KT52" s="1943"/>
      <c r="KU52" s="1943"/>
      <c r="KV52" s="1943"/>
      <c r="KW52" s="1943"/>
      <c r="KX52" s="1943"/>
      <c r="KY52" s="1943"/>
      <c r="KZ52" s="1943"/>
      <c r="LA52" s="1943"/>
      <c r="LB52" s="1943"/>
      <c r="LC52" s="1943"/>
      <c r="LD52" s="1943"/>
      <c r="LE52" s="1943"/>
      <c r="LF52" s="1943"/>
      <c r="LG52" s="1943"/>
      <c r="LH52" s="1943"/>
      <c r="LI52" s="1943"/>
      <c r="LJ52" s="1943"/>
      <c r="LK52" s="1943"/>
      <c r="LL52" s="1943"/>
      <c r="LM52" s="1943"/>
      <c r="LN52" s="1943"/>
      <c r="LO52" s="1943"/>
      <c r="LP52" s="1943"/>
      <c r="LQ52" s="1943"/>
      <c r="LR52" s="1943"/>
      <c r="LS52" s="1943"/>
      <c r="LT52" s="1943"/>
      <c r="LU52" s="1943"/>
      <c r="LV52" s="1943"/>
      <c r="LW52" s="1943"/>
      <c r="LX52" s="1943"/>
      <c r="LY52" s="1943"/>
      <c r="LZ52" s="1943"/>
      <c r="MA52" s="1943"/>
      <c r="MB52" s="1943"/>
      <c r="MC52" s="1943"/>
      <c r="MD52" s="1943"/>
      <c r="ME52" s="1943"/>
      <c r="MF52" s="1943"/>
      <c r="MG52" s="1943"/>
      <c r="MH52" s="1943"/>
      <c r="MI52" s="1943"/>
      <c r="MJ52" s="1943"/>
      <c r="MK52" s="1943"/>
      <c r="ML52" s="1943"/>
      <c r="MM52" s="1943"/>
      <c r="MN52" s="1943"/>
      <c r="MO52" s="1943"/>
      <c r="MP52" s="1943"/>
      <c r="MQ52" s="1943"/>
      <c r="MR52" s="1943"/>
      <c r="MS52" s="1943"/>
      <c r="MT52" s="1943"/>
      <c r="MU52" s="1943"/>
      <c r="MV52" s="1943"/>
      <c r="MW52" s="1943"/>
      <c r="MX52" s="1943"/>
      <c r="MY52" s="1943"/>
      <c r="MZ52" s="1943"/>
      <c r="NA52" s="1943"/>
      <c r="NB52" s="1943"/>
      <c r="NC52" s="1943"/>
      <c r="ND52" s="1943"/>
      <c r="NE52" s="1943"/>
      <c r="NF52" s="1943"/>
      <c r="NG52" s="1943"/>
      <c r="NH52" s="1943"/>
      <c r="NI52" s="1943"/>
      <c r="NJ52" s="1943"/>
      <c r="NK52" s="1943"/>
      <c r="NL52" s="1943"/>
      <c r="NM52" s="1943"/>
      <c r="NN52" s="1943"/>
      <c r="NO52" s="1943"/>
      <c r="NP52" s="1943"/>
      <c r="NQ52" s="1943"/>
      <c r="NR52" s="1943"/>
      <c r="NS52" s="1943"/>
      <c r="NT52" s="1943"/>
      <c r="NU52" s="1943"/>
      <c r="NV52" s="1943"/>
      <c r="NW52" s="1943"/>
      <c r="NX52" s="1943"/>
      <c r="NY52" s="1943"/>
      <c r="NZ52" s="1943"/>
      <c r="OA52" s="1943"/>
      <c r="OB52" s="1943"/>
      <c r="OC52" s="1943"/>
      <c r="OD52" s="1943"/>
      <c r="OE52" s="1943"/>
      <c r="OF52" s="1943"/>
      <c r="OG52" s="1943"/>
      <c r="OH52" s="1943"/>
      <c r="OI52" s="1943"/>
      <c r="OJ52" s="1943"/>
      <c r="OK52" s="1943"/>
      <c r="OL52" s="1943"/>
      <c r="OM52" s="1943"/>
      <c r="ON52" s="1943"/>
      <c r="OO52" s="1943"/>
      <c r="OP52" s="1943"/>
      <c r="OQ52" s="1943"/>
      <c r="OR52" s="1943"/>
      <c r="OS52" s="1943"/>
      <c r="OT52" s="1943"/>
      <c r="OU52" s="1943"/>
      <c r="OV52" s="1943"/>
      <c r="OW52" s="1943"/>
      <c r="OX52" s="1943"/>
      <c r="OY52" s="1943"/>
      <c r="OZ52" s="1943"/>
      <c r="PA52" s="1943"/>
      <c r="PB52" s="1943"/>
      <c r="PC52" s="1943"/>
      <c r="PD52" s="1943"/>
      <c r="PE52" s="1943"/>
      <c r="PF52" s="1943"/>
      <c r="PG52" s="1943"/>
      <c r="PH52" s="1943"/>
      <c r="PI52" s="1943"/>
      <c r="PJ52" s="1943"/>
      <c r="PK52" s="1943"/>
      <c r="PL52" s="1943"/>
      <c r="PM52" s="1943"/>
      <c r="PN52" s="1943"/>
      <c r="PO52" s="1943"/>
      <c r="PP52" s="1943"/>
      <c r="PQ52" s="1943"/>
      <c r="PR52" s="1943"/>
      <c r="PS52" s="1943"/>
      <c r="PT52" s="1943"/>
      <c r="PU52" s="1943"/>
      <c r="PV52" s="1943"/>
      <c r="PW52" s="1943"/>
      <c r="PX52" s="1943"/>
      <c r="PY52" s="1943"/>
      <c r="PZ52" s="1943"/>
      <c r="QA52" s="1943"/>
      <c r="QB52" s="1943"/>
      <c r="QC52" s="1943"/>
      <c r="QD52" s="1943"/>
      <c r="QE52" s="1943"/>
      <c r="QF52" s="1943"/>
      <c r="QG52" s="1943"/>
      <c r="QH52" s="1943"/>
      <c r="QI52" s="1943"/>
      <c r="QJ52" s="1943"/>
      <c r="QK52" s="1943"/>
      <c r="QL52" s="1943"/>
      <c r="QM52" s="1943"/>
      <c r="QN52" s="1943"/>
      <c r="QO52" s="1943"/>
      <c r="QP52" s="1943"/>
      <c r="QQ52" s="1943"/>
      <c r="QR52" s="1943"/>
      <c r="QS52" s="1943"/>
      <c r="QT52" s="1943"/>
      <c r="QU52" s="1943"/>
      <c r="QV52" s="1943"/>
      <c r="QW52" s="1943"/>
      <c r="QX52" s="1943"/>
      <c r="QY52" s="1943"/>
      <c r="QZ52" s="1943"/>
      <c r="RA52" s="1943"/>
      <c r="RB52" s="1943"/>
      <c r="RC52" s="1943"/>
      <c r="RD52" s="1943"/>
      <c r="RE52" s="1943"/>
      <c r="RF52" s="1943"/>
      <c r="RG52" s="1943"/>
      <c r="RH52" s="1943"/>
      <c r="RI52" s="1943"/>
      <c r="RJ52" s="1943"/>
      <c r="RK52" s="1943"/>
      <c r="RL52" s="1943"/>
      <c r="RM52" s="1943"/>
      <c r="RN52" s="1943"/>
      <c r="RO52" s="1943"/>
      <c r="RP52" s="1943"/>
      <c r="RQ52" s="1943"/>
      <c r="RR52" s="1943"/>
      <c r="RS52" s="1943"/>
      <c r="RT52" s="1943"/>
      <c r="RU52" s="1943"/>
      <c r="RV52" s="1943"/>
      <c r="RW52" s="1943"/>
      <c r="RX52" s="1943"/>
      <c r="RY52" s="1943"/>
      <c r="RZ52" s="1943"/>
      <c r="SA52" s="1943"/>
      <c r="SB52" s="1943"/>
      <c r="SC52" s="1943"/>
      <c r="SD52" s="1943"/>
      <c r="SE52" s="1943"/>
      <c r="SF52" s="1943"/>
      <c r="SG52" s="1943"/>
      <c r="SH52" s="1943"/>
      <c r="SI52" s="1943"/>
      <c r="SJ52" s="1943"/>
      <c r="SK52" s="1943"/>
      <c r="SL52" s="1943"/>
      <c r="SM52" s="1943"/>
      <c r="SN52" s="1943"/>
      <c r="SO52" s="1943"/>
      <c r="SP52" s="1943"/>
      <c r="SQ52" s="1943"/>
      <c r="SR52" s="1943"/>
      <c r="SS52" s="1943"/>
      <c r="ST52" s="1943"/>
      <c r="SU52" s="1943"/>
      <c r="SV52" s="1943"/>
      <c r="SW52" s="1943"/>
      <c r="SX52" s="1943"/>
      <c r="SY52" s="1943"/>
      <c r="SZ52" s="1943"/>
      <c r="TA52" s="1943"/>
      <c r="TB52" s="1943"/>
      <c r="TC52" s="1943"/>
      <c r="TD52" s="1943"/>
      <c r="TE52" s="1943"/>
      <c r="TF52" s="1943"/>
      <c r="TG52" s="1943"/>
      <c r="TH52" s="1943"/>
      <c r="TI52" s="1943"/>
      <c r="TJ52" s="1943"/>
      <c r="TK52" s="1943"/>
      <c r="TL52" s="1943"/>
      <c r="TM52" s="1943"/>
      <c r="TN52" s="1943"/>
      <c r="TO52" s="1943"/>
      <c r="TP52" s="1943"/>
      <c r="TQ52" s="1943"/>
      <c r="TR52" s="1943"/>
      <c r="TS52" s="1943"/>
      <c r="TT52" s="1943"/>
      <c r="TU52" s="1943"/>
      <c r="TV52" s="1943"/>
      <c r="TW52" s="1943"/>
      <c r="TX52" s="1943"/>
      <c r="TY52" s="1943"/>
      <c r="TZ52" s="1943"/>
      <c r="UA52" s="1943"/>
      <c r="UB52" s="1943"/>
      <c r="UC52" s="1943"/>
      <c r="UD52" s="1943"/>
      <c r="UE52" s="1943"/>
      <c r="UF52" s="1943"/>
      <c r="UG52" s="1943"/>
      <c r="UH52" s="1943"/>
      <c r="UI52" s="1943"/>
      <c r="UJ52" s="1943"/>
      <c r="UK52" s="1943"/>
      <c r="UL52" s="1943"/>
      <c r="UM52" s="1943"/>
      <c r="UN52" s="1943"/>
      <c r="UO52" s="1943"/>
      <c r="UP52" s="1943"/>
      <c r="UQ52" s="1943"/>
      <c r="UR52" s="1943"/>
      <c r="US52" s="1943"/>
      <c r="UT52" s="1943"/>
      <c r="UU52" s="1943"/>
      <c r="UV52" s="1943"/>
      <c r="UW52" s="1943"/>
      <c r="UX52" s="1943"/>
      <c r="UY52" s="1943"/>
      <c r="UZ52" s="1943"/>
      <c r="VA52" s="1943"/>
      <c r="VB52" s="1943"/>
      <c r="VC52" s="1943"/>
      <c r="VD52" s="1943"/>
      <c r="VE52" s="1943"/>
      <c r="VF52" s="1943"/>
      <c r="VG52" s="1943"/>
      <c r="VH52" s="1943"/>
      <c r="VI52" s="1943"/>
      <c r="VJ52" s="1943"/>
      <c r="VK52" s="1943"/>
      <c r="VL52" s="1943"/>
      <c r="VM52" s="1943"/>
      <c r="VN52" s="1943"/>
      <c r="VO52" s="1943"/>
      <c r="VP52" s="1943"/>
      <c r="VQ52" s="1943"/>
      <c r="VR52" s="1943"/>
      <c r="VS52" s="1943"/>
      <c r="VT52" s="1943"/>
      <c r="VU52" s="1943"/>
      <c r="VV52" s="1943"/>
      <c r="VW52" s="1943"/>
      <c r="VX52" s="1943"/>
      <c r="VY52" s="1943"/>
      <c r="VZ52" s="1943"/>
      <c r="WA52" s="1943"/>
      <c r="WB52" s="1943"/>
      <c r="WC52" s="1943"/>
      <c r="WD52" s="1943"/>
      <c r="WE52" s="1943"/>
      <c r="WF52" s="1943"/>
      <c r="WG52" s="1943"/>
      <c r="WH52" s="1943"/>
      <c r="WI52" s="1943"/>
      <c r="WJ52" s="1943"/>
      <c r="WK52" s="1943"/>
      <c r="WL52" s="1943"/>
      <c r="WM52" s="1943"/>
      <c r="WN52" s="1943"/>
      <c r="WO52" s="1943"/>
      <c r="WP52" s="1943"/>
      <c r="WQ52" s="1943"/>
      <c r="WR52" s="1943"/>
      <c r="WS52" s="1943"/>
      <c r="WT52" s="1943"/>
      <c r="WU52" s="1943"/>
      <c r="WV52" s="1943"/>
      <c r="WW52" s="1943"/>
      <c r="WX52" s="1943"/>
      <c r="WY52" s="1943"/>
      <c r="WZ52" s="1943"/>
      <c r="XA52" s="1943"/>
      <c r="XB52" s="1943"/>
      <c r="XC52" s="1943"/>
      <c r="XD52" s="1943"/>
      <c r="XE52" s="1943"/>
      <c r="XF52" s="1943"/>
      <c r="XG52" s="1943"/>
      <c r="XH52" s="1943"/>
      <c r="XI52" s="1943"/>
      <c r="XJ52" s="1943"/>
      <c r="XK52" s="1943"/>
      <c r="XL52" s="1943"/>
      <c r="XM52" s="1943"/>
      <c r="XN52" s="1943"/>
      <c r="XO52" s="1943"/>
      <c r="XP52" s="1943"/>
      <c r="XQ52" s="1943"/>
      <c r="XR52" s="1943"/>
      <c r="XS52" s="1943"/>
      <c r="XT52" s="1943"/>
      <c r="XU52" s="1943"/>
      <c r="XV52" s="1943"/>
      <c r="XW52" s="1943"/>
      <c r="XX52" s="1943"/>
      <c r="XY52" s="1943"/>
      <c r="XZ52" s="1943"/>
      <c r="YA52" s="1943"/>
      <c r="YB52" s="1943"/>
      <c r="YC52" s="1943"/>
      <c r="YD52" s="1943"/>
      <c r="YE52" s="1943"/>
      <c r="YF52" s="1943"/>
      <c r="YG52" s="1943"/>
      <c r="YH52" s="1943"/>
      <c r="YI52" s="1943"/>
      <c r="YJ52" s="1943"/>
      <c r="YK52" s="1943"/>
      <c r="YL52" s="1943"/>
      <c r="YM52" s="1943"/>
      <c r="YN52" s="1943"/>
      <c r="YO52" s="1943"/>
      <c r="YP52" s="1943"/>
      <c r="YQ52" s="1943"/>
      <c r="YR52" s="1943"/>
      <c r="YS52" s="1943"/>
      <c r="YT52" s="1943"/>
      <c r="YU52" s="1943"/>
      <c r="YV52" s="1943"/>
      <c r="YW52" s="1943"/>
      <c r="YX52" s="1943"/>
      <c r="YY52" s="1943"/>
      <c r="YZ52" s="1943"/>
      <c r="ZA52" s="1943"/>
      <c r="ZB52" s="1943"/>
      <c r="ZC52" s="1943"/>
      <c r="ZD52" s="1943"/>
      <c r="ZE52" s="1943"/>
      <c r="ZF52" s="1943"/>
      <c r="ZG52" s="1943"/>
      <c r="ZH52" s="1943"/>
      <c r="ZI52" s="1943"/>
      <c r="ZJ52" s="1943"/>
      <c r="ZK52" s="1943"/>
      <c r="ZL52" s="1943"/>
      <c r="ZM52" s="1943"/>
      <c r="ZN52" s="1943"/>
      <c r="ZO52" s="1943"/>
      <c r="ZP52" s="1943"/>
      <c r="ZQ52" s="1943"/>
      <c r="ZR52" s="1943"/>
      <c r="ZS52" s="1943"/>
      <c r="ZT52" s="1943"/>
      <c r="ZU52" s="1943"/>
      <c r="ZV52" s="1943"/>
      <c r="ZW52" s="1943"/>
      <c r="ZX52" s="1943"/>
      <c r="ZY52" s="1943"/>
      <c r="ZZ52" s="1943"/>
      <c r="AAA52" s="1943"/>
      <c r="AAB52" s="1943"/>
      <c r="AAC52" s="1943"/>
      <c r="AAD52" s="1943"/>
      <c r="AAE52" s="1943"/>
      <c r="AAF52" s="1943"/>
      <c r="AAG52" s="1943"/>
      <c r="AAH52" s="1943"/>
      <c r="AAI52" s="1943"/>
      <c r="AAJ52" s="1943"/>
      <c r="AAK52" s="1943"/>
      <c r="AAL52" s="1943"/>
      <c r="AAM52" s="1943"/>
      <c r="AAN52" s="1943"/>
      <c r="AAO52" s="1943"/>
      <c r="AAP52" s="1943"/>
      <c r="AAQ52" s="1943"/>
      <c r="AAR52" s="1943"/>
      <c r="AAS52" s="1943"/>
      <c r="AAT52" s="1943"/>
      <c r="AAU52" s="1943"/>
      <c r="AAV52" s="1943"/>
      <c r="AAW52" s="1943"/>
      <c r="AAX52" s="1943"/>
      <c r="AAY52" s="1943"/>
      <c r="AAZ52" s="1943"/>
      <c r="ABA52" s="1943"/>
      <c r="ABB52" s="1943"/>
      <c r="ABC52" s="1943"/>
      <c r="ABD52" s="1943"/>
      <c r="ABE52" s="1943"/>
      <c r="ABF52" s="1943"/>
      <c r="ABG52" s="1943"/>
      <c r="ABH52" s="1943"/>
      <c r="ABI52" s="1943"/>
      <c r="ABJ52" s="1943"/>
      <c r="ABK52" s="1943"/>
      <c r="ABL52" s="1943"/>
      <c r="ABM52" s="1943"/>
      <c r="ABN52" s="1943"/>
      <c r="ABO52" s="1943"/>
      <c r="ABP52" s="1943"/>
      <c r="ABQ52" s="1943"/>
      <c r="ABR52" s="1943"/>
      <c r="ABS52" s="1943"/>
      <c r="ABT52" s="1943"/>
      <c r="ABU52" s="1943"/>
      <c r="ABV52" s="1943"/>
      <c r="ABW52" s="1943"/>
      <c r="ABX52" s="1943"/>
      <c r="ABY52" s="1943"/>
      <c r="ABZ52" s="1943"/>
      <c r="ACA52" s="1943"/>
      <c r="ACB52" s="1943"/>
      <c r="ACC52" s="1943"/>
      <c r="ACD52" s="1943"/>
      <c r="ACE52" s="1943"/>
      <c r="ACF52" s="1943"/>
      <c r="ACG52" s="1943"/>
      <c r="ACH52" s="1943"/>
      <c r="ACI52" s="1943"/>
      <c r="ACJ52" s="1943"/>
      <c r="ACK52" s="1943"/>
      <c r="ACL52" s="1943"/>
      <c r="ACM52" s="1943"/>
      <c r="ACN52" s="1943"/>
      <c r="ACO52" s="1943"/>
      <c r="ACP52" s="1943"/>
      <c r="ACQ52" s="1943"/>
      <c r="ACR52" s="1943"/>
      <c r="ACS52" s="1943"/>
      <c r="ACT52" s="1943"/>
      <c r="ACU52" s="1943"/>
      <c r="ACV52" s="1943"/>
      <c r="ACW52" s="1943"/>
      <c r="ACX52" s="1943"/>
      <c r="ACY52" s="1943"/>
      <c r="ACZ52" s="1943"/>
      <c r="ADA52" s="1943"/>
      <c r="ADB52" s="1943"/>
      <c r="ADC52" s="1943"/>
      <c r="ADD52" s="1943"/>
      <c r="ADE52" s="1943"/>
      <c r="ADF52" s="1943"/>
      <c r="ADG52" s="1943"/>
      <c r="ADH52" s="1943"/>
      <c r="ADI52" s="1943"/>
      <c r="ADJ52" s="1943"/>
      <c r="ADK52" s="1943"/>
      <c r="ADL52" s="1943"/>
      <c r="ADM52" s="1943"/>
      <c r="ADN52" s="1943"/>
      <c r="ADO52" s="1943"/>
      <c r="ADP52" s="1943"/>
      <c r="ADQ52" s="1943"/>
      <c r="ADR52" s="1943"/>
      <c r="ADS52" s="1943"/>
      <c r="ADT52" s="1943"/>
      <c r="ADU52" s="1943"/>
      <c r="ADV52" s="1943"/>
      <c r="ADW52" s="1943"/>
      <c r="ADX52" s="1943"/>
      <c r="ADY52" s="1943"/>
      <c r="ADZ52" s="1943"/>
      <c r="AEA52" s="1943"/>
      <c r="AEB52" s="1943"/>
      <c r="AEC52" s="1943"/>
      <c r="AED52" s="1943"/>
      <c r="AEE52" s="1943"/>
      <c r="AEF52" s="1943"/>
      <c r="AEG52" s="1943"/>
      <c r="AEH52" s="1943"/>
      <c r="AEI52" s="1943"/>
      <c r="AEJ52" s="1943"/>
      <c r="AEK52" s="1943"/>
      <c r="AEL52" s="1943"/>
      <c r="AEM52" s="1943"/>
      <c r="AEN52" s="1943"/>
      <c r="AEO52" s="1943"/>
      <c r="AEP52" s="1943"/>
      <c r="AEQ52" s="1943"/>
      <c r="AER52" s="1943"/>
      <c r="AES52" s="1943"/>
      <c r="AET52" s="1943"/>
      <c r="AEU52" s="1943"/>
      <c r="AEV52" s="1943"/>
      <c r="AEW52" s="1943"/>
      <c r="AEX52" s="1943"/>
      <c r="AEY52" s="1943"/>
      <c r="AEZ52" s="1943"/>
      <c r="AFA52" s="1943"/>
      <c r="AFB52" s="1943"/>
      <c r="AFC52" s="1943"/>
      <c r="AFD52" s="1943"/>
      <c r="AFE52" s="1943"/>
      <c r="AFF52" s="1943"/>
      <c r="AFG52" s="1943"/>
      <c r="AFH52" s="1943"/>
      <c r="AFI52" s="1943"/>
      <c r="AFJ52" s="1943"/>
      <c r="AFK52" s="1943"/>
      <c r="AFL52" s="1943"/>
      <c r="AFM52" s="1943"/>
      <c r="AFN52" s="1943"/>
      <c r="AFO52" s="1943"/>
      <c r="AFP52" s="1943"/>
      <c r="AFQ52" s="1943"/>
      <c r="AFR52" s="1943"/>
      <c r="AFS52" s="1943"/>
      <c r="AFT52" s="1943"/>
      <c r="AFU52" s="1943"/>
      <c r="AFV52" s="1943"/>
      <c r="AFW52" s="1943"/>
      <c r="AFX52" s="1943"/>
      <c r="AFY52" s="1943"/>
      <c r="AFZ52" s="1943"/>
      <c r="AGA52" s="1943"/>
      <c r="AGB52" s="1943"/>
      <c r="AGC52" s="1943"/>
      <c r="AGD52" s="1943"/>
      <c r="AGE52" s="1943"/>
      <c r="AGF52" s="1943"/>
      <c r="AGG52" s="1943"/>
      <c r="AGH52" s="1943"/>
      <c r="AGI52" s="1943"/>
      <c r="AGJ52" s="1943"/>
      <c r="AGK52" s="1943"/>
      <c r="AGL52" s="1943"/>
      <c r="AGM52" s="1943"/>
      <c r="AGN52" s="1943"/>
      <c r="AGO52" s="1943"/>
      <c r="AGP52" s="1943"/>
      <c r="AGQ52" s="1943"/>
      <c r="AGR52" s="1943"/>
      <c r="AGS52" s="1943"/>
      <c r="AGT52" s="1943"/>
      <c r="AGU52" s="1943"/>
      <c r="AGV52" s="1943"/>
      <c r="AGW52" s="1943"/>
      <c r="AGX52" s="1943"/>
      <c r="AGY52" s="1943"/>
      <c r="AGZ52" s="1943"/>
      <c r="AHA52" s="1943"/>
      <c r="AHB52" s="1943"/>
      <c r="AHC52" s="1943"/>
      <c r="AHD52" s="1943"/>
      <c r="AHE52" s="1943"/>
      <c r="AHF52" s="1943"/>
      <c r="AHG52" s="1943"/>
      <c r="AHH52" s="1943"/>
      <c r="AHI52" s="1943"/>
      <c r="AHJ52" s="1943"/>
      <c r="AHK52" s="1943"/>
      <c r="AHL52" s="1943"/>
      <c r="AHM52" s="1943"/>
      <c r="AHN52" s="1943"/>
      <c r="AHO52" s="1943"/>
      <c r="AHP52" s="1943"/>
      <c r="AHQ52" s="1943"/>
      <c r="AHR52" s="1943"/>
      <c r="AHS52" s="1943"/>
      <c r="AHT52" s="1943"/>
      <c r="AHU52" s="1943"/>
      <c r="AHV52" s="1943"/>
      <c r="AHW52" s="1943"/>
      <c r="AHX52" s="1943"/>
      <c r="AHY52" s="1943"/>
      <c r="AHZ52" s="1943"/>
      <c r="AIA52" s="1943"/>
      <c r="AIB52" s="1943"/>
      <c r="AIC52" s="1943"/>
      <c r="AID52" s="1943"/>
      <c r="AIE52" s="1943"/>
      <c r="AIF52" s="1943"/>
      <c r="AIG52" s="1943"/>
      <c r="AIH52" s="1943"/>
      <c r="AII52" s="1943"/>
      <c r="AIJ52" s="1943"/>
      <c r="AIK52" s="1943"/>
      <c r="AIL52" s="1943"/>
      <c r="AIM52" s="1943"/>
      <c r="AIN52" s="1943"/>
      <c r="AIO52" s="1943"/>
      <c r="AIP52" s="1943"/>
      <c r="AIQ52" s="1943"/>
      <c r="AIR52" s="1943"/>
      <c r="AIS52" s="1943"/>
      <c r="AIT52" s="1943"/>
      <c r="AIU52" s="1943"/>
      <c r="AIV52" s="1943"/>
      <c r="AIW52" s="1943"/>
      <c r="AIX52" s="1943"/>
      <c r="AIY52" s="1943"/>
      <c r="AIZ52" s="1943"/>
      <c r="AJA52" s="1943"/>
      <c r="AJB52" s="1943"/>
      <c r="AJC52" s="1943"/>
      <c r="AJD52" s="1943"/>
      <c r="AJE52" s="1943"/>
      <c r="AJF52" s="1943"/>
      <c r="AJG52" s="1943"/>
      <c r="AJH52" s="1943"/>
      <c r="AJI52" s="1943"/>
      <c r="AJJ52" s="1943"/>
      <c r="AJK52" s="1943"/>
      <c r="AJL52" s="1943"/>
      <c r="AJM52" s="1943"/>
      <c r="AJN52" s="1943"/>
      <c r="AJO52" s="1943"/>
      <c r="AJP52" s="1943"/>
      <c r="AJQ52" s="1943"/>
      <c r="AJR52" s="1943"/>
      <c r="AJS52" s="1943"/>
      <c r="AJT52" s="1943"/>
      <c r="AJU52" s="1943"/>
      <c r="AJV52" s="1943"/>
      <c r="AJW52" s="1943"/>
      <c r="AJX52" s="1943"/>
      <c r="AJY52" s="1943"/>
      <c r="AJZ52" s="1943"/>
      <c r="AKA52" s="1943"/>
      <c r="AKB52" s="1943"/>
      <c r="AKC52" s="1943"/>
      <c r="AKD52" s="1943"/>
      <c r="AKE52" s="1943"/>
      <c r="AKF52" s="1943"/>
      <c r="AKG52" s="1943"/>
      <c r="AKH52" s="1943"/>
      <c r="AKI52" s="1943"/>
      <c r="AKJ52" s="1943"/>
      <c r="AKK52" s="1943"/>
      <c r="AKL52" s="1943"/>
      <c r="AKM52" s="1943"/>
      <c r="AKN52" s="1943"/>
      <c r="AKO52" s="1943"/>
      <c r="AKP52" s="1943"/>
      <c r="AKQ52" s="1943"/>
      <c r="AKR52" s="1943"/>
      <c r="AKS52" s="1943"/>
      <c r="AKT52" s="1943"/>
      <c r="AKU52" s="1943"/>
      <c r="AKV52" s="1943"/>
      <c r="AKW52" s="1943"/>
      <c r="AKX52" s="1943"/>
      <c r="AKY52" s="1943"/>
      <c r="AKZ52" s="1943"/>
      <c r="ALA52" s="1943"/>
      <c r="ALB52" s="1943"/>
      <c r="ALC52" s="1943"/>
      <c r="ALD52" s="1943"/>
      <c r="ALE52" s="1943"/>
      <c r="ALF52" s="1943"/>
      <c r="ALG52" s="1943"/>
      <c r="ALH52" s="1943"/>
      <c r="ALI52" s="1943"/>
      <c r="ALJ52" s="1943"/>
      <c r="ALK52" s="1943"/>
      <c r="ALL52" s="1943"/>
      <c r="ALM52" s="1943"/>
      <c r="ALN52" s="1943"/>
      <c r="ALO52" s="1943"/>
      <c r="ALP52" s="1943"/>
      <c r="ALQ52" s="1943"/>
      <c r="ALR52" s="1943"/>
      <c r="ALS52" s="1943"/>
      <c r="ALT52" s="1943"/>
      <c r="ALU52" s="1943"/>
      <c r="ALV52" s="1943"/>
      <c r="ALW52" s="1943"/>
      <c r="ALX52" s="1943"/>
      <c r="ALY52" s="1943"/>
      <c r="ALZ52" s="1943"/>
      <c r="AMA52" s="1943"/>
      <c r="AMB52" s="1943"/>
      <c r="AMC52" s="1943"/>
      <c r="AMD52" s="1943"/>
      <c r="AME52" s="1943"/>
      <c r="AMF52" s="1943"/>
      <c r="AMG52" s="1943"/>
      <c r="AMH52" s="1943"/>
      <c r="AMI52" s="1943"/>
      <c r="AMJ52" s="1943"/>
    </row>
    <row r="53" spans="1:1024" s="1973" customFormat="1" ht="49.5" customHeight="1">
      <c r="A53" s="1959" t="s">
        <v>8647</v>
      </c>
      <c r="B53" s="1956" t="s">
        <v>8661</v>
      </c>
      <c r="C53" s="2219"/>
      <c r="D53" s="2254"/>
      <c r="E53" s="2210"/>
      <c r="F53" s="2254"/>
      <c r="G53" s="2254"/>
      <c r="H53" s="2328"/>
      <c r="I53" s="1956">
        <v>35</v>
      </c>
      <c r="J53" s="1945">
        <v>0.02</v>
      </c>
      <c r="K53" s="1945" t="s">
        <v>327</v>
      </c>
      <c r="L53" s="1169">
        <v>1860</v>
      </c>
      <c r="M53" s="1802">
        <v>2085</v>
      </c>
      <c r="N53" s="101"/>
      <c r="O53" s="1922"/>
      <c r="P53" s="1161"/>
      <c r="Q53" s="1942"/>
      <c r="R53" s="1943"/>
      <c r="S53" s="1922"/>
      <c r="T53" s="1922"/>
      <c r="U53" s="1922"/>
      <c r="V53" s="1922"/>
      <c r="W53" s="1943"/>
      <c r="X53" s="1943"/>
      <c r="Y53" s="1943"/>
      <c r="Z53" s="1943"/>
      <c r="AA53" s="1943"/>
      <c r="AB53" s="1943"/>
      <c r="AC53" s="1943"/>
      <c r="AD53" s="1943"/>
      <c r="AE53" s="1943"/>
      <c r="AF53" s="1943"/>
      <c r="AG53" s="1943"/>
      <c r="AH53" s="1943"/>
      <c r="AI53" s="1943"/>
      <c r="AJ53" s="1943"/>
      <c r="AK53" s="1943"/>
      <c r="AL53" s="1943"/>
      <c r="AM53" s="1943"/>
      <c r="AN53" s="1972"/>
      <c r="AO53" s="1972"/>
      <c r="AP53" s="1972"/>
      <c r="AQ53" s="1972"/>
      <c r="AR53" s="1972"/>
      <c r="AS53" s="1972"/>
      <c r="AT53" s="1972"/>
      <c r="AU53" s="1972"/>
      <c r="AV53" s="1972"/>
      <c r="AW53" s="1972"/>
      <c r="AX53" s="1972"/>
      <c r="AY53" s="1972"/>
      <c r="AZ53" s="1972"/>
      <c r="BA53" s="1972"/>
      <c r="BB53" s="1972"/>
      <c r="BC53" s="1972"/>
      <c r="BD53" s="1972"/>
      <c r="BE53" s="1972"/>
      <c r="BF53" s="1972"/>
      <c r="BG53" s="1972"/>
      <c r="BH53" s="1972"/>
      <c r="BI53" s="1972"/>
      <c r="BJ53" s="1972"/>
      <c r="BK53" s="1972"/>
      <c r="BL53" s="1972"/>
      <c r="BM53" s="1972"/>
      <c r="BN53" s="1972"/>
      <c r="BO53" s="1972"/>
      <c r="BP53" s="1972"/>
      <c r="BQ53" s="1972"/>
      <c r="BR53" s="1972"/>
      <c r="BS53" s="1972"/>
      <c r="BT53" s="1972"/>
      <c r="BU53" s="1972"/>
      <c r="BV53" s="1972"/>
      <c r="BW53" s="1972"/>
      <c r="BX53" s="1972"/>
      <c r="BY53" s="1972"/>
      <c r="BZ53" s="1972"/>
      <c r="CA53" s="1972"/>
      <c r="CB53" s="1972"/>
      <c r="CC53" s="1972"/>
      <c r="CD53" s="1972"/>
      <c r="CE53" s="1972"/>
      <c r="CF53" s="1972"/>
      <c r="CG53" s="1972"/>
      <c r="CH53" s="1972"/>
      <c r="CI53" s="1972"/>
      <c r="CJ53" s="1972"/>
      <c r="CK53" s="1972"/>
      <c r="CL53" s="1972"/>
      <c r="CM53" s="1972"/>
      <c r="CN53" s="1972"/>
      <c r="CO53" s="1972"/>
      <c r="CP53" s="1972"/>
      <c r="CQ53" s="1972"/>
      <c r="CR53" s="1972"/>
      <c r="CS53" s="1972"/>
      <c r="CT53" s="1972"/>
      <c r="CU53" s="1972"/>
      <c r="CV53" s="1972"/>
      <c r="CW53" s="1972"/>
      <c r="CX53" s="1972"/>
      <c r="CY53" s="1972"/>
      <c r="CZ53" s="1972"/>
      <c r="DA53" s="1972"/>
      <c r="DB53" s="1972"/>
      <c r="DC53" s="1972"/>
      <c r="DD53" s="1972"/>
      <c r="DE53" s="1972"/>
      <c r="DF53" s="1972"/>
      <c r="DG53" s="1972"/>
      <c r="DH53" s="1972"/>
      <c r="DI53" s="1972"/>
      <c r="DJ53" s="1972"/>
      <c r="DK53" s="1972"/>
      <c r="DL53" s="1972"/>
      <c r="DM53" s="1972"/>
      <c r="DN53" s="1972"/>
      <c r="DO53" s="1972"/>
      <c r="DP53" s="1972"/>
      <c r="DQ53" s="1972"/>
      <c r="DR53" s="1972"/>
      <c r="DS53" s="1972"/>
      <c r="DT53" s="1972"/>
      <c r="DU53" s="1972"/>
      <c r="DV53" s="1972"/>
      <c r="DW53" s="1972"/>
      <c r="DX53" s="1972"/>
      <c r="DY53" s="1972"/>
      <c r="DZ53" s="1972"/>
      <c r="EA53" s="1972"/>
      <c r="EB53" s="1972"/>
      <c r="EC53" s="1972"/>
      <c r="ED53" s="1972"/>
      <c r="EE53" s="1972"/>
      <c r="EF53" s="1972"/>
      <c r="EG53" s="1972"/>
      <c r="EH53" s="1972"/>
      <c r="EI53" s="1972"/>
      <c r="EJ53" s="1972"/>
      <c r="EK53" s="1972"/>
      <c r="EL53" s="1972"/>
      <c r="EM53" s="1972"/>
      <c r="EN53" s="1972"/>
      <c r="EO53" s="1972"/>
      <c r="EP53" s="1972"/>
      <c r="EQ53" s="1972"/>
      <c r="ER53" s="1972"/>
      <c r="ES53" s="1972"/>
      <c r="ET53" s="1972"/>
      <c r="EU53" s="1972"/>
      <c r="EV53" s="1972"/>
      <c r="EW53" s="1972"/>
      <c r="EX53" s="1972"/>
      <c r="EY53" s="1972"/>
      <c r="EZ53" s="1972"/>
      <c r="FA53" s="1972"/>
      <c r="FB53" s="1972"/>
      <c r="FC53" s="1972"/>
      <c r="FD53" s="1972"/>
      <c r="FE53" s="1972"/>
      <c r="FF53" s="1972"/>
      <c r="FG53" s="1972"/>
      <c r="FH53" s="1972"/>
      <c r="FI53" s="1972"/>
      <c r="FJ53" s="1972"/>
      <c r="FK53" s="1972"/>
      <c r="FL53" s="1972"/>
      <c r="FM53" s="1972"/>
      <c r="FN53" s="1972"/>
      <c r="FO53" s="1972"/>
      <c r="FP53" s="1972"/>
      <c r="FQ53" s="1972"/>
      <c r="FR53" s="1972"/>
      <c r="FS53" s="1972"/>
      <c r="FT53" s="1972"/>
      <c r="FU53" s="1972"/>
      <c r="FV53" s="1972"/>
      <c r="FW53" s="1972"/>
      <c r="FX53" s="1972"/>
      <c r="FY53" s="1972"/>
      <c r="FZ53" s="1972"/>
      <c r="GA53" s="1972"/>
      <c r="GB53" s="1972"/>
      <c r="GC53" s="1972"/>
      <c r="GD53" s="1972"/>
      <c r="GE53" s="1972"/>
      <c r="GF53" s="1972"/>
      <c r="GG53" s="1972"/>
      <c r="GH53" s="1972"/>
      <c r="GI53" s="1972"/>
      <c r="GJ53" s="1972"/>
      <c r="GK53" s="1972"/>
      <c r="GL53" s="1972"/>
      <c r="GM53" s="1972"/>
      <c r="GN53" s="1972"/>
      <c r="GO53" s="1972"/>
      <c r="GP53" s="1972"/>
      <c r="GQ53" s="1972"/>
      <c r="GR53" s="1972"/>
      <c r="GS53" s="1972"/>
      <c r="GT53" s="1972"/>
      <c r="GU53" s="1972"/>
      <c r="GV53" s="1972"/>
      <c r="GW53" s="1972"/>
      <c r="GX53" s="1972"/>
      <c r="GY53" s="1972"/>
      <c r="GZ53" s="1972"/>
      <c r="HA53" s="1972"/>
      <c r="HB53" s="1972"/>
      <c r="HC53" s="1972"/>
      <c r="HD53" s="1972"/>
      <c r="HE53" s="1972"/>
      <c r="HF53" s="1972"/>
      <c r="HG53" s="1972"/>
      <c r="HH53" s="1972"/>
      <c r="HI53" s="1972"/>
      <c r="HJ53" s="1972"/>
      <c r="HK53" s="1972"/>
      <c r="HL53" s="1972"/>
      <c r="HM53" s="1972"/>
      <c r="HN53" s="1972"/>
      <c r="HO53" s="1972"/>
      <c r="HP53" s="1972"/>
      <c r="HQ53" s="1972"/>
      <c r="HR53" s="1972"/>
      <c r="HS53" s="1972"/>
      <c r="HT53" s="1972"/>
      <c r="HU53" s="1972"/>
      <c r="HV53" s="1972"/>
      <c r="HW53" s="1972"/>
      <c r="HX53" s="1972"/>
      <c r="HY53" s="1972"/>
      <c r="HZ53" s="1972"/>
      <c r="IA53" s="1972"/>
      <c r="IB53" s="1972"/>
      <c r="IC53" s="1972"/>
      <c r="ID53" s="1972"/>
      <c r="IE53" s="1972"/>
      <c r="IF53" s="1972"/>
      <c r="IG53" s="1972"/>
      <c r="IH53" s="1972"/>
      <c r="II53" s="1972"/>
      <c r="IJ53" s="1972"/>
      <c r="IK53" s="1972"/>
      <c r="IL53" s="1972"/>
      <c r="IM53" s="1972"/>
      <c r="IN53" s="1972"/>
      <c r="IO53" s="1972"/>
      <c r="IP53" s="1972"/>
      <c r="IQ53" s="1972"/>
      <c r="IR53" s="1972"/>
      <c r="IS53" s="1972"/>
      <c r="IT53" s="1972"/>
      <c r="IU53" s="1972"/>
      <c r="IV53" s="1972"/>
      <c r="IW53" s="1972"/>
      <c r="IX53" s="1972"/>
      <c r="IY53" s="1972"/>
      <c r="IZ53" s="1972"/>
      <c r="JA53" s="1972"/>
      <c r="JB53" s="1972"/>
      <c r="JC53" s="1972"/>
      <c r="JD53" s="1972"/>
      <c r="JE53" s="1972"/>
      <c r="JF53" s="1972"/>
      <c r="JG53" s="1972"/>
      <c r="JH53" s="1972"/>
      <c r="JI53" s="1972"/>
      <c r="JJ53" s="1972"/>
      <c r="JK53" s="1972"/>
      <c r="JL53" s="1972"/>
      <c r="JM53" s="1972"/>
      <c r="JN53" s="1972"/>
      <c r="JO53" s="1972"/>
      <c r="JP53" s="1972"/>
      <c r="JQ53" s="1972"/>
      <c r="JR53" s="1972"/>
      <c r="JS53" s="1972"/>
      <c r="JT53" s="1972"/>
      <c r="JU53" s="1972"/>
      <c r="JV53" s="1972"/>
      <c r="JW53" s="1972"/>
      <c r="JX53" s="1972"/>
      <c r="JY53" s="1972"/>
      <c r="JZ53" s="1972"/>
      <c r="KA53" s="1972"/>
      <c r="KB53" s="1972"/>
      <c r="KC53" s="1972"/>
      <c r="KD53" s="1972"/>
      <c r="KE53" s="1972"/>
      <c r="KF53" s="1972"/>
      <c r="KG53" s="1972"/>
      <c r="KH53" s="1972"/>
      <c r="KI53" s="1972"/>
      <c r="KJ53" s="1972"/>
      <c r="KK53" s="1972"/>
      <c r="KL53" s="1972"/>
      <c r="KM53" s="1972"/>
      <c r="KN53" s="1972"/>
      <c r="KO53" s="1972"/>
      <c r="KP53" s="1972"/>
      <c r="KQ53" s="1972"/>
      <c r="KR53" s="1972"/>
      <c r="KS53" s="1972"/>
      <c r="KT53" s="1972"/>
      <c r="KU53" s="1972"/>
      <c r="KV53" s="1972"/>
      <c r="KW53" s="1972"/>
      <c r="KX53" s="1972"/>
      <c r="KY53" s="1972"/>
      <c r="KZ53" s="1972"/>
      <c r="LA53" s="1972"/>
      <c r="LB53" s="1972"/>
      <c r="LC53" s="1972"/>
      <c r="LD53" s="1972"/>
      <c r="LE53" s="1972"/>
      <c r="LF53" s="1972"/>
      <c r="LG53" s="1972"/>
      <c r="LH53" s="1972"/>
      <c r="LI53" s="1972"/>
      <c r="LJ53" s="1972"/>
      <c r="LK53" s="1972"/>
      <c r="LL53" s="1972"/>
      <c r="LM53" s="1972"/>
      <c r="LN53" s="1972"/>
      <c r="LO53" s="1972"/>
      <c r="LP53" s="1972"/>
      <c r="LQ53" s="1972"/>
      <c r="LR53" s="1972"/>
      <c r="LS53" s="1972"/>
      <c r="LT53" s="1972"/>
      <c r="LU53" s="1972"/>
      <c r="LV53" s="1972"/>
      <c r="LW53" s="1972"/>
      <c r="LX53" s="1972"/>
      <c r="LY53" s="1972"/>
      <c r="LZ53" s="1972"/>
      <c r="MA53" s="1972"/>
      <c r="MB53" s="1972"/>
      <c r="MC53" s="1972"/>
      <c r="MD53" s="1972"/>
      <c r="ME53" s="1972"/>
      <c r="MF53" s="1972"/>
      <c r="MG53" s="1972"/>
      <c r="MH53" s="1972"/>
      <c r="MI53" s="1972"/>
      <c r="MJ53" s="1972"/>
      <c r="MK53" s="1972"/>
      <c r="ML53" s="1972"/>
      <c r="MM53" s="1972"/>
      <c r="MN53" s="1972"/>
      <c r="MO53" s="1972"/>
      <c r="MP53" s="1972"/>
      <c r="MQ53" s="1972"/>
      <c r="MR53" s="1972"/>
      <c r="MS53" s="1972"/>
      <c r="MT53" s="1972"/>
      <c r="MU53" s="1972"/>
      <c r="MV53" s="1972"/>
      <c r="MW53" s="1972"/>
      <c r="MX53" s="1972"/>
      <c r="MY53" s="1972"/>
      <c r="MZ53" s="1972"/>
      <c r="NA53" s="1972"/>
      <c r="NB53" s="1972"/>
      <c r="NC53" s="1972"/>
      <c r="ND53" s="1972"/>
      <c r="NE53" s="1972"/>
      <c r="NF53" s="1972"/>
      <c r="NG53" s="1972"/>
      <c r="NH53" s="1972"/>
      <c r="NI53" s="1972"/>
      <c r="NJ53" s="1972"/>
      <c r="NK53" s="1972"/>
      <c r="NL53" s="1972"/>
      <c r="NM53" s="1972"/>
      <c r="NN53" s="1972"/>
      <c r="NO53" s="1972"/>
      <c r="NP53" s="1972"/>
      <c r="NQ53" s="1972"/>
      <c r="NR53" s="1972"/>
      <c r="NS53" s="1972"/>
      <c r="NT53" s="1972"/>
      <c r="NU53" s="1972"/>
      <c r="NV53" s="1972"/>
      <c r="NW53" s="1972"/>
      <c r="NX53" s="1972"/>
      <c r="NY53" s="1972"/>
      <c r="NZ53" s="1972"/>
      <c r="OA53" s="1972"/>
      <c r="OB53" s="1972"/>
      <c r="OC53" s="1972"/>
      <c r="OD53" s="1972"/>
      <c r="OE53" s="1972"/>
      <c r="OF53" s="1972"/>
      <c r="OG53" s="1972"/>
      <c r="OH53" s="1972"/>
      <c r="OI53" s="1972"/>
      <c r="OJ53" s="1972"/>
      <c r="OK53" s="1972"/>
      <c r="OL53" s="1972"/>
      <c r="OM53" s="1972"/>
      <c r="ON53" s="1972"/>
      <c r="OO53" s="1972"/>
      <c r="OP53" s="1972"/>
      <c r="OQ53" s="1972"/>
      <c r="OR53" s="1972"/>
      <c r="OS53" s="1972"/>
      <c r="OT53" s="1972"/>
      <c r="OU53" s="1972"/>
      <c r="OV53" s="1972"/>
      <c r="OW53" s="1972"/>
      <c r="OX53" s="1972"/>
      <c r="OY53" s="1972"/>
      <c r="OZ53" s="1972"/>
      <c r="PA53" s="1972"/>
      <c r="PB53" s="1972"/>
      <c r="PC53" s="1972"/>
      <c r="PD53" s="1972"/>
      <c r="PE53" s="1972"/>
      <c r="PF53" s="1972"/>
      <c r="PG53" s="1972"/>
      <c r="PH53" s="1972"/>
      <c r="PI53" s="1972"/>
      <c r="PJ53" s="1972"/>
      <c r="PK53" s="1972"/>
      <c r="PL53" s="1972"/>
      <c r="PM53" s="1972"/>
      <c r="PN53" s="1972"/>
      <c r="PO53" s="1972"/>
      <c r="PP53" s="1972"/>
      <c r="PQ53" s="1972"/>
      <c r="PR53" s="1972"/>
      <c r="PS53" s="1972"/>
      <c r="PT53" s="1972"/>
      <c r="PU53" s="1972"/>
      <c r="PV53" s="1972"/>
      <c r="PW53" s="1972"/>
      <c r="PX53" s="1972"/>
      <c r="PY53" s="1972"/>
      <c r="PZ53" s="1972"/>
      <c r="QA53" s="1972"/>
      <c r="QB53" s="1972"/>
      <c r="QC53" s="1972"/>
      <c r="QD53" s="1972"/>
      <c r="QE53" s="1972"/>
      <c r="QF53" s="1972"/>
      <c r="QG53" s="1972"/>
      <c r="QH53" s="1972"/>
      <c r="QI53" s="1972"/>
      <c r="QJ53" s="1972"/>
      <c r="QK53" s="1972"/>
      <c r="QL53" s="1972"/>
      <c r="QM53" s="1972"/>
      <c r="QN53" s="1972"/>
      <c r="QO53" s="1972"/>
      <c r="QP53" s="1972"/>
      <c r="QQ53" s="1972"/>
      <c r="QR53" s="1972"/>
      <c r="QS53" s="1972"/>
      <c r="QT53" s="1972"/>
      <c r="QU53" s="1972"/>
      <c r="QV53" s="1972"/>
      <c r="QW53" s="1972"/>
      <c r="QX53" s="1972"/>
      <c r="QY53" s="1972"/>
      <c r="QZ53" s="1972"/>
      <c r="RA53" s="1972"/>
      <c r="RB53" s="1972"/>
      <c r="RC53" s="1972"/>
      <c r="RD53" s="1972"/>
      <c r="RE53" s="1972"/>
      <c r="RF53" s="1972"/>
      <c r="RG53" s="1972"/>
      <c r="RH53" s="1972"/>
      <c r="RI53" s="1972"/>
      <c r="RJ53" s="1972"/>
      <c r="RK53" s="1972"/>
      <c r="RL53" s="1972"/>
      <c r="RM53" s="1972"/>
      <c r="RN53" s="1972"/>
      <c r="RO53" s="1972"/>
      <c r="RP53" s="1972"/>
      <c r="RQ53" s="1972"/>
      <c r="RR53" s="1972"/>
      <c r="RS53" s="1972"/>
      <c r="RT53" s="1972"/>
      <c r="RU53" s="1972"/>
      <c r="RV53" s="1972"/>
      <c r="RW53" s="1972"/>
      <c r="RX53" s="1972"/>
      <c r="RY53" s="1972"/>
      <c r="RZ53" s="1972"/>
      <c r="SA53" s="1972"/>
      <c r="SB53" s="1972"/>
      <c r="SC53" s="1972"/>
      <c r="SD53" s="1972"/>
      <c r="SE53" s="1972"/>
      <c r="SF53" s="1972"/>
      <c r="SG53" s="1972"/>
      <c r="SH53" s="1972"/>
      <c r="SI53" s="1972"/>
      <c r="SJ53" s="1972"/>
      <c r="SK53" s="1972"/>
      <c r="SL53" s="1972"/>
      <c r="SM53" s="1972"/>
      <c r="SN53" s="1972"/>
      <c r="SO53" s="1972"/>
      <c r="SP53" s="1972"/>
      <c r="SQ53" s="1972"/>
      <c r="SR53" s="1972"/>
      <c r="SS53" s="1972"/>
      <c r="ST53" s="1972"/>
      <c r="SU53" s="1972"/>
      <c r="SV53" s="1972"/>
      <c r="SW53" s="1972"/>
      <c r="SX53" s="1972"/>
      <c r="SY53" s="1972"/>
      <c r="SZ53" s="1972"/>
      <c r="TA53" s="1972"/>
      <c r="TB53" s="1972"/>
      <c r="TC53" s="1972"/>
      <c r="TD53" s="1972"/>
      <c r="TE53" s="1972"/>
      <c r="TF53" s="1972"/>
      <c r="TG53" s="1972"/>
      <c r="TH53" s="1972"/>
      <c r="TI53" s="1972"/>
      <c r="TJ53" s="1972"/>
      <c r="TK53" s="1972"/>
      <c r="TL53" s="1972"/>
      <c r="TM53" s="1972"/>
      <c r="TN53" s="1972"/>
      <c r="TO53" s="1972"/>
      <c r="TP53" s="1972"/>
      <c r="TQ53" s="1972"/>
      <c r="TR53" s="1972"/>
      <c r="TS53" s="1972"/>
      <c r="TT53" s="1972"/>
      <c r="TU53" s="1972"/>
      <c r="TV53" s="1972"/>
      <c r="TW53" s="1972"/>
      <c r="TX53" s="1972"/>
      <c r="TY53" s="1972"/>
      <c r="TZ53" s="1972"/>
      <c r="UA53" s="1972"/>
      <c r="UB53" s="1972"/>
      <c r="UC53" s="1972"/>
      <c r="UD53" s="1972"/>
      <c r="UE53" s="1972"/>
      <c r="UF53" s="1972"/>
      <c r="UG53" s="1972"/>
      <c r="UH53" s="1972"/>
      <c r="UI53" s="1972"/>
      <c r="UJ53" s="1972"/>
      <c r="UK53" s="1972"/>
      <c r="UL53" s="1972"/>
      <c r="UM53" s="1972"/>
      <c r="UN53" s="1972"/>
      <c r="UO53" s="1972"/>
      <c r="UP53" s="1972"/>
      <c r="UQ53" s="1972"/>
      <c r="UR53" s="1972"/>
      <c r="US53" s="1972"/>
      <c r="UT53" s="1972"/>
      <c r="UU53" s="1972"/>
      <c r="UV53" s="1972"/>
      <c r="UW53" s="1972"/>
      <c r="UX53" s="1972"/>
      <c r="UY53" s="1972"/>
      <c r="UZ53" s="1972"/>
      <c r="VA53" s="1972"/>
      <c r="VB53" s="1972"/>
      <c r="VC53" s="1972"/>
      <c r="VD53" s="1972"/>
      <c r="VE53" s="1972"/>
      <c r="VF53" s="1972"/>
      <c r="VG53" s="1972"/>
      <c r="VH53" s="1972"/>
      <c r="VI53" s="1972"/>
      <c r="VJ53" s="1972"/>
      <c r="VK53" s="1972"/>
      <c r="VL53" s="1972"/>
      <c r="VM53" s="1972"/>
      <c r="VN53" s="1972"/>
      <c r="VO53" s="1972"/>
      <c r="VP53" s="1972"/>
      <c r="VQ53" s="1972"/>
      <c r="VR53" s="1972"/>
      <c r="VS53" s="1972"/>
      <c r="VT53" s="1972"/>
      <c r="VU53" s="1972"/>
      <c r="VV53" s="1972"/>
      <c r="VW53" s="1972"/>
      <c r="VX53" s="1972"/>
      <c r="VY53" s="1972"/>
      <c r="VZ53" s="1972"/>
      <c r="WA53" s="1972"/>
      <c r="WB53" s="1972"/>
      <c r="WC53" s="1972"/>
      <c r="WD53" s="1972"/>
      <c r="WE53" s="1972"/>
      <c r="WF53" s="1972"/>
      <c r="WG53" s="1972"/>
      <c r="WH53" s="1972"/>
      <c r="WI53" s="1972"/>
      <c r="WJ53" s="1972"/>
      <c r="WK53" s="1972"/>
      <c r="WL53" s="1972"/>
      <c r="WM53" s="1972"/>
      <c r="WN53" s="1972"/>
      <c r="WO53" s="1972"/>
      <c r="WP53" s="1972"/>
      <c r="WQ53" s="1972"/>
      <c r="WR53" s="1972"/>
      <c r="WS53" s="1972"/>
      <c r="WT53" s="1972"/>
      <c r="WU53" s="1972"/>
      <c r="WV53" s="1972"/>
      <c r="WW53" s="1972"/>
      <c r="WX53" s="1972"/>
      <c r="WY53" s="1972"/>
      <c r="WZ53" s="1972"/>
      <c r="XA53" s="1972"/>
      <c r="XB53" s="1972"/>
      <c r="XC53" s="1972"/>
      <c r="XD53" s="1972"/>
      <c r="XE53" s="1972"/>
      <c r="XF53" s="1972"/>
      <c r="XG53" s="1972"/>
      <c r="XH53" s="1972"/>
      <c r="XI53" s="1972"/>
      <c r="XJ53" s="1972"/>
      <c r="XK53" s="1972"/>
      <c r="XL53" s="1972"/>
      <c r="XM53" s="1972"/>
      <c r="XN53" s="1972"/>
      <c r="XO53" s="1972"/>
      <c r="XP53" s="1972"/>
      <c r="XQ53" s="1972"/>
      <c r="XR53" s="1972"/>
      <c r="XS53" s="1972"/>
      <c r="XT53" s="1972"/>
      <c r="XU53" s="1972"/>
      <c r="XV53" s="1972"/>
      <c r="XW53" s="1972"/>
      <c r="XX53" s="1972"/>
      <c r="XY53" s="1972"/>
      <c r="XZ53" s="1972"/>
      <c r="YA53" s="1972"/>
      <c r="YB53" s="1972"/>
      <c r="YC53" s="1972"/>
      <c r="YD53" s="1972"/>
      <c r="YE53" s="1972"/>
      <c r="YF53" s="1972"/>
      <c r="YG53" s="1972"/>
      <c r="YH53" s="1972"/>
      <c r="YI53" s="1972"/>
      <c r="YJ53" s="1972"/>
      <c r="YK53" s="1972"/>
      <c r="YL53" s="1972"/>
      <c r="YM53" s="1972"/>
      <c r="YN53" s="1972"/>
      <c r="YO53" s="1972"/>
      <c r="YP53" s="1972"/>
      <c r="YQ53" s="1972"/>
      <c r="YR53" s="1972"/>
      <c r="YS53" s="1972"/>
      <c r="YT53" s="1972"/>
      <c r="YU53" s="1972"/>
      <c r="YV53" s="1972"/>
      <c r="YW53" s="1972"/>
      <c r="YX53" s="1972"/>
      <c r="YY53" s="1972"/>
      <c r="YZ53" s="1972"/>
      <c r="ZA53" s="1972"/>
      <c r="ZB53" s="1972"/>
      <c r="ZC53" s="1972"/>
      <c r="ZD53" s="1972"/>
      <c r="ZE53" s="1972"/>
      <c r="ZF53" s="1972"/>
      <c r="ZG53" s="1972"/>
      <c r="ZH53" s="1972"/>
      <c r="ZI53" s="1972"/>
      <c r="ZJ53" s="1972"/>
      <c r="ZK53" s="1972"/>
      <c r="ZL53" s="1972"/>
      <c r="ZM53" s="1972"/>
      <c r="ZN53" s="1972"/>
      <c r="ZO53" s="1972"/>
      <c r="ZP53" s="1972"/>
      <c r="ZQ53" s="1972"/>
      <c r="ZR53" s="1972"/>
      <c r="ZS53" s="1972"/>
      <c r="ZT53" s="1972"/>
      <c r="ZU53" s="1972"/>
      <c r="ZV53" s="1972"/>
      <c r="ZW53" s="1972"/>
      <c r="ZX53" s="1972"/>
      <c r="ZY53" s="1972"/>
      <c r="ZZ53" s="1972"/>
      <c r="AAA53" s="1972"/>
      <c r="AAB53" s="1972"/>
      <c r="AAC53" s="1972"/>
      <c r="AAD53" s="1972"/>
      <c r="AAE53" s="1972"/>
      <c r="AAF53" s="1972"/>
      <c r="AAG53" s="1972"/>
      <c r="AAH53" s="1972"/>
      <c r="AAI53" s="1972"/>
      <c r="AAJ53" s="1972"/>
      <c r="AAK53" s="1972"/>
      <c r="AAL53" s="1972"/>
      <c r="AAM53" s="1972"/>
      <c r="AAN53" s="1972"/>
      <c r="AAO53" s="1972"/>
      <c r="AAP53" s="1972"/>
      <c r="AAQ53" s="1972"/>
      <c r="AAR53" s="1972"/>
      <c r="AAS53" s="1972"/>
      <c r="AAT53" s="1972"/>
      <c r="AAU53" s="1972"/>
      <c r="AAV53" s="1972"/>
      <c r="AAW53" s="1972"/>
      <c r="AAX53" s="1972"/>
      <c r="AAY53" s="1972"/>
      <c r="AAZ53" s="1972"/>
      <c r="ABA53" s="1972"/>
      <c r="ABB53" s="1972"/>
      <c r="ABC53" s="1972"/>
      <c r="ABD53" s="1972"/>
      <c r="ABE53" s="1972"/>
      <c r="ABF53" s="1972"/>
      <c r="ABG53" s="1972"/>
      <c r="ABH53" s="1972"/>
      <c r="ABI53" s="1972"/>
      <c r="ABJ53" s="1972"/>
      <c r="ABK53" s="1972"/>
      <c r="ABL53" s="1972"/>
      <c r="ABM53" s="1972"/>
      <c r="ABN53" s="1972"/>
      <c r="ABO53" s="1972"/>
      <c r="ABP53" s="1972"/>
      <c r="ABQ53" s="1972"/>
      <c r="ABR53" s="1972"/>
      <c r="ABS53" s="1972"/>
      <c r="ABT53" s="1972"/>
      <c r="ABU53" s="1972"/>
      <c r="ABV53" s="1972"/>
      <c r="ABW53" s="1972"/>
      <c r="ABX53" s="1972"/>
      <c r="ABY53" s="1972"/>
      <c r="ABZ53" s="1972"/>
      <c r="ACA53" s="1972"/>
      <c r="ACB53" s="1972"/>
      <c r="ACC53" s="1972"/>
      <c r="ACD53" s="1972"/>
      <c r="ACE53" s="1972"/>
      <c r="ACF53" s="1972"/>
      <c r="ACG53" s="1972"/>
      <c r="ACH53" s="1972"/>
      <c r="ACI53" s="1972"/>
      <c r="ACJ53" s="1972"/>
      <c r="ACK53" s="1972"/>
      <c r="ACL53" s="1972"/>
      <c r="ACM53" s="1972"/>
      <c r="ACN53" s="1972"/>
      <c r="ACO53" s="1972"/>
      <c r="ACP53" s="1972"/>
      <c r="ACQ53" s="1972"/>
      <c r="ACR53" s="1972"/>
      <c r="ACS53" s="1972"/>
      <c r="ACT53" s="1972"/>
      <c r="ACU53" s="1972"/>
      <c r="ACV53" s="1972"/>
      <c r="ACW53" s="1972"/>
      <c r="ACX53" s="1972"/>
      <c r="ACY53" s="1972"/>
      <c r="ACZ53" s="1972"/>
      <c r="ADA53" s="1972"/>
      <c r="ADB53" s="1972"/>
      <c r="ADC53" s="1972"/>
      <c r="ADD53" s="1972"/>
      <c r="ADE53" s="1972"/>
      <c r="ADF53" s="1972"/>
      <c r="ADG53" s="1972"/>
      <c r="ADH53" s="1972"/>
      <c r="ADI53" s="1972"/>
      <c r="ADJ53" s="1972"/>
      <c r="ADK53" s="1972"/>
      <c r="ADL53" s="1972"/>
      <c r="ADM53" s="1972"/>
      <c r="ADN53" s="1972"/>
      <c r="ADO53" s="1972"/>
      <c r="ADP53" s="1972"/>
      <c r="ADQ53" s="1972"/>
      <c r="ADR53" s="1972"/>
      <c r="ADS53" s="1972"/>
      <c r="ADT53" s="1972"/>
      <c r="ADU53" s="1972"/>
      <c r="ADV53" s="1972"/>
      <c r="ADW53" s="1972"/>
      <c r="ADX53" s="1972"/>
      <c r="ADY53" s="1972"/>
      <c r="ADZ53" s="1972"/>
      <c r="AEA53" s="1972"/>
      <c r="AEB53" s="1972"/>
      <c r="AEC53" s="1972"/>
      <c r="AED53" s="1972"/>
      <c r="AEE53" s="1972"/>
      <c r="AEF53" s="1972"/>
      <c r="AEG53" s="1972"/>
      <c r="AEH53" s="1972"/>
      <c r="AEI53" s="1972"/>
      <c r="AEJ53" s="1972"/>
      <c r="AEK53" s="1972"/>
      <c r="AEL53" s="1972"/>
      <c r="AEM53" s="1972"/>
      <c r="AEN53" s="1972"/>
      <c r="AEO53" s="1972"/>
      <c r="AEP53" s="1972"/>
      <c r="AEQ53" s="1972"/>
      <c r="AER53" s="1972"/>
      <c r="AES53" s="1972"/>
      <c r="AET53" s="1972"/>
      <c r="AEU53" s="1972"/>
      <c r="AEV53" s="1972"/>
      <c r="AEW53" s="1972"/>
      <c r="AEX53" s="1972"/>
      <c r="AEY53" s="1972"/>
      <c r="AEZ53" s="1972"/>
      <c r="AFA53" s="1972"/>
      <c r="AFB53" s="1972"/>
      <c r="AFC53" s="1972"/>
      <c r="AFD53" s="1972"/>
      <c r="AFE53" s="1972"/>
      <c r="AFF53" s="1972"/>
      <c r="AFG53" s="1972"/>
      <c r="AFH53" s="1972"/>
      <c r="AFI53" s="1972"/>
      <c r="AFJ53" s="1972"/>
      <c r="AFK53" s="1972"/>
      <c r="AFL53" s="1972"/>
      <c r="AFM53" s="1972"/>
      <c r="AFN53" s="1972"/>
      <c r="AFO53" s="1972"/>
      <c r="AFP53" s="1972"/>
      <c r="AFQ53" s="1972"/>
      <c r="AFR53" s="1972"/>
      <c r="AFS53" s="1972"/>
      <c r="AFT53" s="1972"/>
      <c r="AFU53" s="1972"/>
      <c r="AFV53" s="1972"/>
      <c r="AFW53" s="1972"/>
      <c r="AFX53" s="1972"/>
      <c r="AFY53" s="1972"/>
      <c r="AFZ53" s="1972"/>
      <c r="AGA53" s="1972"/>
      <c r="AGB53" s="1972"/>
      <c r="AGC53" s="1972"/>
      <c r="AGD53" s="1972"/>
      <c r="AGE53" s="1972"/>
      <c r="AGF53" s="1972"/>
      <c r="AGG53" s="1972"/>
      <c r="AGH53" s="1972"/>
      <c r="AGI53" s="1972"/>
      <c r="AGJ53" s="1972"/>
      <c r="AGK53" s="1972"/>
      <c r="AGL53" s="1972"/>
      <c r="AGM53" s="1972"/>
      <c r="AGN53" s="1972"/>
      <c r="AGO53" s="1972"/>
      <c r="AGP53" s="1972"/>
      <c r="AGQ53" s="1972"/>
      <c r="AGR53" s="1972"/>
      <c r="AGS53" s="1972"/>
      <c r="AGT53" s="1972"/>
      <c r="AGU53" s="1972"/>
      <c r="AGV53" s="1972"/>
      <c r="AGW53" s="1972"/>
      <c r="AGX53" s="1972"/>
      <c r="AGY53" s="1972"/>
      <c r="AGZ53" s="1972"/>
      <c r="AHA53" s="1972"/>
      <c r="AHB53" s="1972"/>
      <c r="AHC53" s="1972"/>
      <c r="AHD53" s="1972"/>
      <c r="AHE53" s="1972"/>
      <c r="AHF53" s="1972"/>
      <c r="AHG53" s="1972"/>
      <c r="AHH53" s="1972"/>
      <c r="AHI53" s="1972"/>
      <c r="AHJ53" s="1972"/>
      <c r="AHK53" s="1972"/>
      <c r="AHL53" s="1972"/>
      <c r="AHM53" s="1972"/>
      <c r="AHN53" s="1972"/>
      <c r="AHO53" s="1972"/>
      <c r="AHP53" s="1972"/>
      <c r="AHQ53" s="1972"/>
      <c r="AHR53" s="1972"/>
      <c r="AHS53" s="1972"/>
      <c r="AHT53" s="1972"/>
      <c r="AHU53" s="1972"/>
      <c r="AHV53" s="1972"/>
      <c r="AHW53" s="1972"/>
      <c r="AHX53" s="1972"/>
      <c r="AHY53" s="1972"/>
      <c r="AHZ53" s="1972"/>
      <c r="AIA53" s="1972"/>
      <c r="AIB53" s="1972"/>
      <c r="AIC53" s="1972"/>
      <c r="AID53" s="1972"/>
      <c r="AIE53" s="1972"/>
      <c r="AIF53" s="1972"/>
      <c r="AIG53" s="1972"/>
      <c r="AIH53" s="1972"/>
      <c r="AII53" s="1972"/>
      <c r="AIJ53" s="1972"/>
      <c r="AIK53" s="1972"/>
      <c r="AIL53" s="1972"/>
      <c r="AIM53" s="1972"/>
      <c r="AIN53" s="1972"/>
      <c r="AIO53" s="1972"/>
      <c r="AIP53" s="1972"/>
      <c r="AIQ53" s="1972"/>
      <c r="AIR53" s="1972"/>
      <c r="AIS53" s="1972"/>
      <c r="AIT53" s="1972"/>
      <c r="AIU53" s="1972"/>
      <c r="AIV53" s="1972"/>
      <c r="AIW53" s="1972"/>
      <c r="AIX53" s="1972"/>
      <c r="AIY53" s="1972"/>
      <c r="AIZ53" s="1972"/>
      <c r="AJA53" s="1972"/>
      <c r="AJB53" s="1972"/>
      <c r="AJC53" s="1972"/>
      <c r="AJD53" s="1972"/>
      <c r="AJE53" s="1972"/>
      <c r="AJF53" s="1972"/>
      <c r="AJG53" s="1972"/>
      <c r="AJH53" s="1972"/>
      <c r="AJI53" s="1972"/>
      <c r="AJJ53" s="1972"/>
      <c r="AJK53" s="1972"/>
      <c r="AJL53" s="1972"/>
      <c r="AJM53" s="1972"/>
      <c r="AJN53" s="1972"/>
      <c r="AJO53" s="1972"/>
      <c r="AJP53" s="1972"/>
      <c r="AJQ53" s="1972"/>
      <c r="AJR53" s="1972"/>
      <c r="AJS53" s="1972"/>
      <c r="AJT53" s="1972"/>
      <c r="AJU53" s="1972"/>
      <c r="AJV53" s="1972"/>
      <c r="AJW53" s="1972"/>
      <c r="AJX53" s="1972"/>
      <c r="AJY53" s="1972"/>
      <c r="AJZ53" s="1972"/>
      <c r="AKA53" s="1972"/>
      <c r="AKB53" s="1972"/>
      <c r="AKC53" s="1972"/>
      <c r="AKD53" s="1972"/>
      <c r="AKE53" s="1972"/>
      <c r="AKF53" s="1972"/>
      <c r="AKG53" s="1972"/>
      <c r="AKH53" s="1972"/>
      <c r="AKI53" s="1972"/>
      <c r="AKJ53" s="1972"/>
      <c r="AKK53" s="1972"/>
      <c r="AKL53" s="1972"/>
      <c r="AKM53" s="1972"/>
      <c r="AKN53" s="1972"/>
      <c r="AKO53" s="1972"/>
      <c r="AKP53" s="1972"/>
      <c r="AKQ53" s="1972"/>
      <c r="AKR53" s="1972"/>
      <c r="AKS53" s="1972"/>
      <c r="AKT53" s="1972"/>
      <c r="AKU53" s="1972"/>
      <c r="AKV53" s="1972"/>
      <c r="AKW53" s="1972"/>
      <c r="AKX53" s="1972"/>
      <c r="AKY53" s="1972"/>
      <c r="AKZ53" s="1972"/>
      <c r="ALA53" s="1972"/>
      <c r="ALB53" s="1972"/>
      <c r="ALC53" s="1972"/>
      <c r="ALD53" s="1972"/>
      <c r="ALE53" s="1972"/>
      <c r="ALF53" s="1972"/>
      <c r="ALG53" s="1972"/>
      <c r="ALH53" s="1972"/>
      <c r="ALI53" s="1972"/>
      <c r="ALJ53" s="1972"/>
      <c r="ALK53" s="1972"/>
      <c r="ALL53" s="1972"/>
      <c r="ALM53" s="1972"/>
      <c r="ALN53" s="1972"/>
      <c r="ALO53" s="1972"/>
      <c r="ALP53" s="1972"/>
      <c r="ALQ53" s="1972"/>
      <c r="ALR53" s="1972"/>
      <c r="ALS53" s="1972"/>
      <c r="ALT53" s="1972"/>
      <c r="ALU53" s="1972"/>
      <c r="ALV53" s="1972"/>
      <c r="ALW53" s="1972"/>
      <c r="ALX53" s="1972"/>
      <c r="ALY53" s="1972"/>
      <c r="ALZ53" s="1972"/>
      <c r="AMA53" s="1972"/>
      <c r="AMB53" s="1972"/>
      <c r="AMC53" s="1972"/>
      <c r="AMD53" s="1972"/>
      <c r="AME53" s="1972"/>
      <c r="AMF53" s="1972"/>
      <c r="AMG53" s="1972"/>
      <c r="AMH53" s="1972"/>
      <c r="AMI53" s="1972"/>
      <c r="AMJ53" s="1972"/>
    </row>
    <row r="54" spans="1:1024" s="1974" customFormat="1" ht="49.5" customHeight="1">
      <c r="A54" s="1959" t="s">
        <v>4926</v>
      </c>
      <c r="B54" s="1956" t="s">
        <v>8661</v>
      </c>
      <c r="C54" s="1944"/>
      <c r="D54" s="2255"/>
      <c r="E54" s="2170"/>
      <c r="F54" s="2255"/>
      <c r="G54" s="2255"/>
      <c r="H54" s="2328"/>
      <c r="I54" s="1956">
        <v>4</v>
      </c>
      <c r="J54" s="1945">
        <v>0.02</v>
      </c>
      <c r="K54" s="1945" t="s">
        <v>327</v>
      </c>
      <c r="L54" s="1169">
        <v>1185</v>
      </c>
      <c r="M54" s="1802">
        <v>1330</v>
      </c>
      <c r="N54" s="101"/>
      <c r="O54" s="1922"/>
      <c r="P54" s="1161"/>
      <c r="Q54" s="1942"/>
      <c r="R54" s="1943"/>
      <c r="S54" s="1922"/>
      <c r="T54" s="1922"/>
      <c r="U54" s="1922"/>
      <c r="V54" s="1922"/>
      <c r="W54" s="1943"/>
      <c r="X54" s="1943"/>
      <c r="Y54" s="1943"/>
      <c r="Z54" s="1943"/>
      <c r="AA54" s="1943"/>
      <c r="AB54" s="1943"/>
      <c r="AC54" s="1943"/>
      <c r="AD54" s="1943"/>
      <c r="AE54" s="1943"/>
      <c r="AF54" s="1943"/>
      <c r="AG54" s="1943"/>
      <c r="AH54" s="1943"/>
      <c r="AI54" s="1943"/>
      <c r="AJ54" s="1943"/>
      <c r="AK54" s="1943"/>
      <c r="AL54" s="1943"/>
      <c r="AM54" s="1943"/>
      <c r="AN54" s="1943"/>
      <c r="AO54" s="1943"/>
      <c r="AP54" s="1943"/>
      <c r="AQ54" s="1943"/>
      <c r="AR54" s="1943"/>
      <c r="AS54" s="1943"/>
      <c r="AT54" s="1943"/>
      <c r="AU54" s="1943"/>
      <c r="AV54" s="1943"/>
      <c r="AW54" s="1943"/>
      <c r="AX54" s="1943"/>
      <c r="AY54" s="1943"/>
      <c r="AZ54" s="1943"/>
      <c r="BA54" s="1943"/>
      <c r="BB54" s="1943"/>
      <c r="BC54" s="1943"/>
      <c r="BD54" s="1943"/>
      <c r="BE54" s="1943"/>
      <c r="BF54" s="1943"/>
      <c r="BG54" s="1943"/>
      <c r="BH54" s="1943"/>
      <c r="BI54" s="1943"/>
      <c r="BJ54" s="1943"/>
      <c r="BK54" s="1943"/>
      <c r="BL54" s="1943"/>
      <c r="BM54" s="1943"/>
      <c r="BN54" s="1943"/>
      <c r="BO54" s="1943"/>
      <c r="BP54" s="1943"/>
      <c r="BQ54" s="1943"/>
      <c r="BR54" s="1943"/>
      <c r="BS54" s="1943"/>
      <c r="BT54" s="1943"/>
      <c r="BU54" s="1943"/>
      <c r="BV54" s="1943"/>
      <c r="BW54" s="1943"/>
      <c r="BX54" s="1943"/>
      <c r="BY54" s="1943"/>
      <c r="BZ54" s="1943"/>
      <c r="CA54" s="1943"/>
      <c r="CB54" s="1943"/>
      <c r="CC54" s="1943"/>
      <c r="CD54" s="1943"/>
      <c r="CE54" s="1943"/>
      <c r="CF54" s="1943"/>
      <c r="CG54" s="1943"/>
      <c r="CH54" s="1943"/>
      <c r="CI54" s="1943"/>
      <c r="CJ54" s="1943"/>
      <c r="CK54" s="1943"/>
      <c r="CL54" s="1943"/>
      <c r="CM54" s="1943"/>
      <c r="CN54" s="1943"/>
      <c r="CO54" s="1943"/>
      <c r="CP54" s="1943"/>
      <c r="CQ54" s="1943"/>
      <c r="CR54" s="1943"/>
      <c r="CS54" s="1943"/>
      <c r="CT54" s="1943"/>
      <c r="CU54" s="1943"/>
      <c r="CV54" s="1943"/>
      <c r="CW54" s="1943"/>
      <c r="CX54" s="1943"/>
      <c r="CY54" s="1943"/>
      <c r="CZ54" s="1943"/>
      <c r="DA54" s="1943"/>
      <c r="DB54" s="1943"/>
      <c r="DC54" s="1943"/>
      <c r="DD54" s="1943"/>
      <c r="DE54" s="1943"/>
      <c r="DF54" s="1943"/>
      <c r="DG54" s="1943"/>
      <c r="DH54" s="1943"/>
      <c r="DI54" s="1943"/>
      <c r="DJ54" s="1943"/>
      <c r="DK54" s="1943"/>
      <c r="DL54" s="1943"/>
      <c r="DM54" s="1943"/>
      <c r="DN54" s="1943"/>
      <c r="DO54" s="1943"/>
      <c r="DP54" s="1943"/>
      <c r="DQ54" s="1943"/>
      <c r="DR54" s="1943"/>
      <c r="DS54" s="1943"/>
      <c r="DT54" s="1943"/>
      <c r="DU54" s="1943"/>
      <c r="DV54" s="1943"/>
      <c r="DW54" s="1943"/>
      <c r="DX54" s="1943"/>
      <c r="DY54" s="1943"/>
      <c r="DZ54" s="1943"/>
      <c r="EA54" s="1943"/>
      <c r="EB54" s="1943"/>
      <c r="EC54" s="1943"/>
      <c r="ED54" s="1943"/>
      <c r="EE54" s="1943"/>
      <c r="EF54" s="1943"/>
      <c r="EG54" s="1943"/>
      <c r="EH54" s="1943"/>
      <c r="EI54" s="1943"/>
      <c r="EJ54" s="1943"/>
      <c r="EK54" s="1943"/>
      <c r="EL54" s="1943"/>
      <c r="EM54" s="1943"/>
      <c r="EN54" s="1943"/>
      <c r="EO54" s="1943"/>
      <c r="EP54" s="1943"/>
      <c r="EQ54" s="1943"/>
      <c r="ER54" s="1943"/>
      <c r="ES54" s="1943"/>
      <c r="ET54" s="1943"/>
      <c r="EU54" s="1943"/>
      <c r="EV54" s="1943"/>
      <c r="EW54" s="1943"/>
      <c r="EX54" s="1943"/>
      <c r="EY54" s="1943"/>
      <c r="EZ54" s="1943"/>
      <c r="FA54" s="1943"/>
      <c r="FB54" s="1943"/>
      <c r="FC54" s="1943"/>
      <c r="FD54" s="1943"/>
      <c r="FE54" s="1943"/>
      <c r="FF54" s="1943"/>
      <c r="FG54" s="1943"/>
      <c r="FH54" s="1943"/>
      <c r="FI54" s="1943"/>
      <c r="FJ54" s="1943"/>
      <c r="FK54" s="1943"/>
      <c r="FL54" s="1943"/>
      <c r="FM54" s="1943"/>
      <c r="FN54" s="1943"/>
      <c r="FO54" s="1943"/>
      <c r="FP54" s="1943"/>
      <c r="FQ54" s="1943"/>
      <c r="FR54" s="1943"/>
      <c r="FS54" s="1943"/>
      <c r="FT54" s="1943"/>
      <c r="FU54" s="1943"/>
      <c r="FV54" s="1943"/>
      <c r="FW54" s="1943"/>
      <c r="FX54" s="1943"/>
      <c r="FY54" s="1943"/>
      <c r="FZ54" s="1943"/>
      <c r="GA54" s="1943"/>
      <c r="GB54" s="1943"/>
      <c r="GC54" s="1943"/>
      <c r="GD54" s="1943"/>
      <c r="GE54" s="1943"/>
      <c r="GF54" s="1943"/>
      <c r="GG54" s="1943"/>
      <c r="GH54" s="1943"/>
      <c r="GI54" s="1943"/>
      <c r="GJ54" s="1943"/>
      <c r="GK54" s="1943"/>
      <c r="GL54" s="1943"/>
      <c r="GM54" s="1943"/>
      <c r="GN54" s="1943"/>
      <c r="GO54" s="1943"/>
      <c r="GP54" s="1943"/>
      <c r="GQ54" s="1943"/>
      <c r="GR54" s="1943"/>
      <c r="GS54" s="1943"/>
      <c r="GT54" s="1943"/>
      <c r="GU54" s="1943"/>
      <c r="GV54" s="1943"/>
      <c r="GW54" s="1943"/>
      <c r="GX54" s="1943"/>
      <c r="GY54" s="1943"/>
      <c r="GZ54" s="1943"/>
      <c r="HA54" s="1943"/>
      <c r="HB54" s="1943"/>
      <c r="HC54" s="1943"/>
      <c r="HD54" s="1943"/>
      <c r="HE54" s="1943"/>
      <c r="HF54" s="1943"/>
      <c r="HG54" s="1943"/>
      <c r="HH54" s="1943"/>
      <c r="HI54" s="1943"/>
      <c r="HJ54" s="1943"/>
      <c r="HK54" s="1943"/>
      <c r="HL54" s="1943"/>
      <c r="HM54" s="1943"/>
      <c r="HN54" s="1943"/>
      <c r="HO54" s="1943"/>
      <c r="HP54" s="1943"/>
      <c r="HQ54" s="1943"/>
      <c r="HR54" s="1943"/>
      <c r="HS54" s="1943"/>
      <c r="HT54" s="1943"/>
      <c r="HU54" s="1943"/>
      <c r="HV54" s="1943"/>
      <c r="HW54" s="1943"/>
      <c r="HX54" s="1943"/>
      <c r="HY54" s="1943"/>
      <c r="HZ54" s="1943"/>
      <c r="IA54" s="1943"/>
      <c r="IB54" s="1943"/>
      <c r="IC54" s="1943"/>
      <c r="ID54" s="1943"/>
      <c r="IE54" s="1943"/>
      <c r="IF54" s="1943"/>
      <c r="IG54" s="1943"/>
      <c r="IH54" s="1943"/>
      <c r="II54" s="1943"/>
      <c r="IJ54" s="1943"/>
      <c r="IK54" s="1943"/>
      <c r="IL54" s="1943"/>
      <c r="IM54" s="1943"/>
      <c r="IN54" s="1943"/>
      <c r="IO54" s="1943"/>
      <c r="IP54" s="1943"/>
      <c r="IQ54" s="1943"/>
      <c r="IR54" s="1943"/>
      <c r="IS54" s="1943"/>
      <c r="IT54" s="1943"/>
      <c r="IU54" s="1943"/>
      <c r="IV54" s="1943"/>
      <c r="IW54" s="1943"/>
      <c r="IX54" s="1943"/>
      <c r="IY54" s="1943"/>
      <c r="IZ54" s="1943"/>
      <c r="JA54" s="1943"/>
      <c r="JB54" s="1943"/>
      <c r="JC54" s="1943"/>
      <c r="JD54" s="1943"/>
      <c r="JE54" s="1943"/>
      <c r="JF54" s="1943"/>
      <c r="JG54" s="1943"/>
      <c r="JH54" s="1943"/>
      <c r="JI54" s="1943"/>
      <c r="JJ54" s="1943"/>
      <c r="JK54" s="1943"/>
      <c r="JL54" s="1943"/>
      <c r="JM54" s="1943"/>
      <c r="JN54" s="1943"/>
      <c r="JO54" s="1943"/>
      <c r="JP54" s="1943"/>
      <c r="JQ54" s="1943"/>
      <c r="JR54" s="1943"/>
      <c r="JS54" s="1943"/>
      <c r="JT54" s="1943"/>
      <c r="JU54" s="1943"/>
      <c r="JV54" s="1943"/>
      <c r="JW54" s="1943"/>
      <c r="JX54" s="1943"/>
      <c r="JY54" s="1943"/>
      <c r="JZ54" s="1943"/>
      <c r="KA54" s="1943"/>
      <c r="KB54" s="1943"/>
      <c r="KC54" s="1943"/>
      <c r="KD54" s="1943"/>
      <c r="KE54" s="1943"/>
      <c r="KF54" s="1943"/>
      <c r="KG54" s="1943"/>
      <c r="KH54" s="1943"/>
      <c r="KI54" s="1943"/>
      <c r="KJ54" s="1943"/>
      <c r="KK54" s="1943"/>
      <c r="KL54" s="1943"/>
      <c r="KM54" s="1943"/>
      <c r="KN54" s="1943"/>
      <c r="KO54" s="1943"/>
      <c r="KP54" s="1943"/>
      <c r="KQ54" s="1943"/>
      <c r="KR54" s="1943"/>
      <c r="KS54" s="1943"/>
      <c r="KT54" s="1943"/>
      <c r="KU54" s="1943"/>
      <c r="KV54" s="1943"/>
      <c r="KW54" s="1943"/>
      <c r="KX54" s="1943"/>
      <c r="KY54" s="1943"/>
      <c r="KZ54" s="1943"/>
      <c r="LA54" s="1943"/>
      <c r="LB54" s="1943"/>
      <c r="LC54" s="1943"/>
      <c r="LD54" s="1943"/>
      <c r="LE54" s="1943"/>
      <c r="LF54" s="1943"/>
      <c r="LG54" s="1943"/>
      <c r="LH54" s="1943"/>
      <c r="LI54" s="1943"/>
      <c r="LJ54" s="1943"/>
      <c r="LK54" s="1943"/>
      <c r="LL54" s="1943"/>
      <c r="LM54" s="1943"/>
      <c r="LN54" s="1943"/>
      <c r="LO54" s="1943"/>
      <c r="LP54" s="1943"/>
      <c r="LQ54" s="1943"/>
      <c r="LR54" s="1943"/>
      <c r="LS54" s="1943"/>
      <c r="LT54" s="1943"/>
      <c r="LU54" s="1943"/>
      <c r="LV54" s="1943"/>
      <c r="LW54" s="1943"/>
      <c r="LX54" s="1943"/>
      <c r="LY54" s="1943"/>
      <c r="LZ54" s="1943"/>
      <c r="MA54" s="1943"/>
      <c r="MB54" s="1943"/>
      <c r="MC54" s="1943"/>
      <c r="MD54" s="1943"/>
      <c r="ME54" s="1943"/>
      <c r="MF54" s="1943"/>
      <c r="MG54" s="1943"/>
      <c r="MH54" s="1943"/>
      <c r="MI54" s="1943"/>
      <c r="MJ54" s="1943"/>
      <c r="MK54" s="1943"/>
      <c r="ML54" s="1943"/>
      <c r="MM54" s="1943"/>
      <c r="MN54" s="1943"/>
      <c r="MO54" s="1943"/>
      <c r="MP54" s="1943"/>
      <c r="MQ54" s="1943"/>
      <c r="MR54" s="1943"/>
      <c r="MS54" s="1943"/>
      <c r="MT54" s="1943"/>
      <c r="MU54" s="1943"/>
      <c r="MV54" s="1943"/>
      <c r="MW54" s="1943"/>
      <c r="MX54" s="1943"/>
      <c r="MY54" s="1943"/>
      <c r="MZ54" s="1943"/>
      <c r="NA54" s="1943"/>
      <c r="NB54" s="1943"/>
      <c r="NC54" s="1943"/>
      <c r="ND54" s="1943"/>
      <c r="NE54" s="1943"/>
      <c r="NF54" s="1943"/>
      <c r="NG54" s="1943"/>
      <c r="NH54" s="1943"/>
      <c r="NI54" s="1943"/>
      <c r="NJ54" s="1943"/>
      <c r="NK54" s="1943"/>
      <c r="NL54" s="1943"/>
      <c r="NM54" s="1943"/>
      <c r="NN54" s="1943"/>
      <c r="NO54" s="1943"/>
      <c r="NP54" s="1943"/>
      <c r="NQ54" s="1943"/>
      <c r="NR54" s="1943"/>
      <c r="NS54" s="1943"/>
      <c r="NT54" s="1943"/>
      <c r="NU54" s="1943"/>
      <c r="NV54" s="1943"/>
      <c r="NW54" s="1943"/>
      <c r="NX54" s="1943"/>
      <c r="NY54" s="1943"/>
      <c r="NZ54" s="1943"/>
      <c r="OA54" s="1943"/>
      <c r="OB54" s="1943"/>
      <c r="OC54" s="1943"/>
      <c r="OD54" s="1943"/>
      <c r="OE54" s="1943"/>
      <c r="OF54" s="1943"/>
      <c r="OG54" s="1943"/>
      <c r="OH54" s="1943"/>
      <c r="OI54" s="1943"/>
      <c r="OJ54" s="1943"/>
      <c r="OK54" s="1943"/>
      <c r="OL54" s="1943"/>
      <c r="OM54" s="1943"/>
      <c r="ON54" s="1943"/>
      <c r="OO54" s="1943"/>
      <c r="OP54" s="1943"/>
      <c r="OQ54" s="1943"/>
      <c r="OR54" s="1943"/>
      <c r="OS54" s="1943"/>
      <c r="OT54" s="1943"/>
      <c r="OU54" s="1943"/>
      <c r="OV54" s="1943"/>
      <c r="OW54" s="1943"/>
      <c r="OX54" s="1943"/>
      <c r="OY54" s="1943"/>
      <c r="OZ54" s="1943"/>
      <c r="PA54" s="1943"/>
      <c r="PB54" s="1943"/>
      <c r="PC54" s="1943"/>
      <c r="PD54" s="1943"/>
      <c r="PE54" s="1943"/>
      <c r="PF54" s="1943"/>
      <c r="PG54" s="1943"/>
      <c r="PH54" s="1943"/>
      <c r="PI54" s="1943"/>
      <c r="PJ54" s="1943"/>
      <c r="PK54" s="1943"/>
      <c r="PL54" s="1943"/>
      <c r="PM54" s="1943"/>
      <c r="PN54" s="1943"/>
      <c r="PO54" s="1943"/>
      <c r="PP54" s="1943"/>
      <c r="PQ54" s="1943"/>
      <c r="PR54" s="1943"/>
      <c r="PS54" s="1943"/>
      <c r="PT54" s="1943"/>
      <c r="PU54" s="1943"/>
      <c r="PV54" s="1943"/>
      <c r="PW54" s="1943"/>
      <c r="PX54" s="1943"/>
      <c r="PY54" s="1943"/>
      <c r="PZ54" s="1943"/>
      <c r="QA54" s="1943"/>
      <c r="QB54" s="1943"/>
      <c r="QC54" s="1943"/>
      <c r="QD54" s="1943"/>
      <c r="QE54" s="1943"/>
      <c r="QF54" s="1943"/>
      <c r="QG54" s="1943"/>
      <c r="QH54" s="1943"/>
      <c r="QI54" s="1943"/>
      <c r="QJ54" s="1943"/>
      <c r="QK54" s="1943"/>
      <c r="QL54" s="1943"/>
      <c r="QM54" s="1943"/>
      <c r="QN54" s="1943"/>
      <c r="QO54" s="1943"/>
      <c r="QP54" s="1943"/>
      <c r="QQ54" s="1943"/>
      <c r="QR54" s="1943"/>
      <c r="QS54" s="1943"/>
      <c r="QT54" s="1943"/>
      <c r="QU54" s="1943"/>
      <c r="QV54" s="1943"/>
      <c r="QW54" s="1943"/>
      <c r="QX54" s="1943"/>
      <c r="QY54" s="1943"/>
      <c r="QZ54" s="1943"/>
      <c r="RA54" s="1943"/>
      <c r="RB54" s="1943"/>
      <c r="RC54" s="1943"/>
      <c r="RD54" s="1943"/>
      <c r="RE54" s="1943"/>
      <c r="RF54" s="1943"/>
      <c r="RG54" s="1943"/>
      <c r="RH54" s="1943"/>
      <c r="RI54" s="1943"/>
      <c r="RJ54" s="1943"/>
      <c r="RK54" s="1943"/>
      <c r="RL54" s="1943"/>
      <c r="RM54" s="1943"/>
      <c r="RN54" s="1943"/>
      <c r="RO54" s="1943"/>
      <c r="RP54" s="1943"/>
      <c r="RQ54" s="1943"/>
      <c r="RR54" s="1943"/>
      <c r="RS54" s="1943"/>
      <c r="RT54" s="1943"/>
      <c r="RU54" s="1943"/>
      <c r="RV54" s="1943"/>
      <c r="RW54" s="1943"/>
      <c r="RX54" s="1943"/>
      <c r="RY54" s="1943"/>
      <c r="RZ54" s="1943"/>
      <c r="SA54" s="1943"/>
      <c r="SB54" s="1943"/>
      <c r="SC54" s="1943"/>
      <c r="SD54" s="1943"/>
      <c r="SE54" s="1943"/>
      <c r="SF54" s="1943"/>
      <c r="SG54" s="1943"/>
      <c r="SH54" s="1943"/>
      <c r="SI54" s="1943"/>
      <c r="SJ54" s="1943"/>
      <c r="SK54" s="1943"/>
      <c r="SL54" s="1943"/>
      <c r="SM54" s="1943"/>
      <c r="SN54" s="1943"/>
      <c r="SO54" s="1943"/>
      <c r="SP54" s="1943"/>
      <c r="SQ54" s="1943"/>
      <c r="SR54" s="1943"/>
      <c r="SS54" s="1943"/>
      <c r="ST54" s="1943"/>
      <c r="SU54" s="1943"/>
      <c r="SV54" s="1943"/>
      <c r="SW54" s="1943"/>
      <c r="SX54" s="1943"/>
      <c r="SY54" s="1943"/>
      <c r="SZ54" s="1943"/>
      <c r="TA54" s="1943"/>
      <c r="TB54" s="1943"/>
      <c r="TC54" s="1943"/>
      <c r="TD54" s="1943"/>
      <c r="TE54" s="1943"/>
      <c r="TF54" s="1943"/>
      <c r="TG54" s="1943"/>
      <c r="TH54" s="1943"/>
      <c r="TI54" s="1943"/>
      <c r="TJ54" s="1943"/>
      <c r="TK54" s="1943"/>
      <c r="TL54" s="1943"/>
      <c r="TM54" s="1943"/>
      <c r="TN54" s="1943"/>
      <c r="TO54" s="1943"/>
      <c r="TP54" s="1943"/>
      <c r="TQ54" s="1943"/>
      <c r="TR54" s="1943"/>
      <c r="TS54" s="1943"/>
      <c r="TT54" s="1943"/>
      <c r="TU54" s="1943"/>
      <c r="TV54" s="1943"/>
      <c r="TW54" s="1943"/>
      <c r="TX54" s="1943"/>
      <c r="TY54" s="1943"/>
      <c r="TZ54" s="1943"/>
      <c r="UA54" s="1943"/>
      <c r="UB54" s="1943"/>
      <c r="UC54" s="1943"/>
      <c r="UD54" s="1943"/>
      <c r="UE54" s="1943"/>
      <c r="UF54" s="1943"/>
      <c r="UG54" s="1943"/>
      <c r="UH54" s="1943"/>
      <c r="UI54" s="1943"/>
      <c r="UJ54" s="1943"/>
      <c r="UK54" s="1943"/>
      <c r="UL54" s="1943"/>
      <c r="UM54" s="1943"/>
      <c r="UN54" s="1943"/>
      <c r="UO54" s="1943"/>
      <c r="UP54" s="1943"/>
      <c r="UQ54" s="1943"/>
      <c r="UR54" s="1943"/>
      <c r="US54" s="1943"/>
      <c r="UT54" s="1943"/>
      <c r="UU54" s="1943"/>
      <c r="UV54" s="1943"/>
      <c r="UW54" s="1943"/>
      <c r="UX54" s="1943"/>
      <c r="UY54" s="1943"/>
      <c r="UZ54" s="1943"/>
      <c r="VA54" s="1943"/>
      <c r="VB54" s="1943"/>
      <c r="VC54" s="1943"/>
      <c r="VD54" s="1943"/>
      <c r="VE54" s="1943"/>
      <c r="VF54" s="1943"/>
      <c r="VG54" s="1943"/>
      <c r="VH54" s="1943"/>
      <c r="VI54" s="1943"/>
      <c r="VJ54" s="1943"/>
      <c r="VK54" s="1943"/>
      <c r="VL54" s="1943"/>
      <c r="VM54" s="1943"/>
      <c r="VN54" s="1943"/>
      <c r="VO54" s="1943"/>
      <c r="VP54" s="1943"/>
      <c r="VQ54" s="1943"/>
      <c r="VR54" s="1943"/>
      <c r="VS54" s="1943"/>
      <c r="VT54" s="1943"/>
      <c r="VU54" s="1943"/>
      <c r="VV54" s="1943"/>
      <c r="VW54" s="1943"/>
      <c r="VX54" s="1943"/>
      <c r="VY54" s="1943"/>
      <c r="VZ54" s="1943"/>
      <c r="WA54" s="1943"/>
      <c r="WB54" s="1943"/>
      <c r="WC54" s="1943"/>
      <c r="WD54" s="1943"/>
      <c r="WE54" s="1943"/>
      <c r="WF54" s="1943"/>
      <c r="WG54" s="1943"/>
      <c r="WH54" s="1943"/>
      <c r="WI54" s="1943"/>
      <c r="WJ54" s="1943"/>
      <c r="WK54" s="1943"/>
      <c r="WL54" s="1943"/>
      <c r="WM54" s="1943"/>
      <c r="WN54" s="1943"/>
      <c r="WO54" s="1943"/>
      <c r="WP54" s="1943"/>
      <c r="WQ54" s="1943"/>
      <c r="WR54" s="1943"/>
      <c r="WS54" s="1943"/>
      <c r="WT54" s="1943"/>
      <c r="WU54" s="1943"/>
      <c r="WV54" s="1943"/>
      <c r="WW54" s="1943"/>
      <c r="WX54" s="1943"/>
      <c r="WY54" s="1943"/>
      <c r="WZ54" s="1943"/>
      <c r="XA54" s="1943"/>
      <c r="XB54" s="1943"/>
      <c r="XC54" s="1943"/>
      <c r="XD54" s="1943"/>
      <c r="XE54" s="1943"/>
      <c r="XF54" s="1943"/>
      <c r="XG54" s="1943"/>
      <c r="XH54" s="1943"/>
      <c r="XI54" s="1943"/>
      <c r="XJ54" s="1943"/>
      <c r="XK54" s="1943"/>
      <c r="XL54" s="1943"/>
      <c r="XM54" s="1943"/>
      <c r="XN54" s="1943"/>
      <c r="XO54" s="1943"/>
      <c r="XP54" s="1943"/>
      <c r="XQ54" s="1943"/>
      <c r="XR54" s="1943"/>
      <c r="XS54" s="1943"/>
      <c r="XT54" s="1943"/>
      <c r="XU54" s="1943"/>
      <c r="XV54" s="1943"/>
      <c r="XW54" s="1943"/>
      <c r="XX54" s="1943"/>
      <c r="XY54" s="1943"/>
      <c r="XZ54" s="1943"/>
      <c r="YA54" s="1943"/>
      <c r="YB54" s="1943"/>
      <c r="YC54" s="1943"/>
      <c r="YD54" s="1943"/>
      <c r="YE54" s="1943"/>
      <c r="YF54" s="1943"/>
      <c r="YG54" s="1943"/>
      <c r="YH54" s="1943"/>
      <c r="YI54" s="1943"/>
      <c r="YJ54" s="1943"/>
      <c r="YK54" s="1943"/>
      <c r="YL54" s="1943"/>
      <c r="YM54" s="1943"/>
      <c r="YN54" s="1943"/>
      <c r="YO54" s="1943"/>
      <c r="YP54" s="1943"/>
      <c r="YQ54" s="1943"/>
      <c r="YR54" s="1943"/>
      <c r="YS54" s="1943"/>
      <c r="YT54" s="1943"/>
      <c r="YU54" s="1943"/>
      <c r="YV54" s="1943"/>
      <c r="YW54" s="1943"/>
      <c r="YX54" s="1943"/>
      <c r="YY54" s="1943"/>
      <c r="YZ54" s="1943"/>
      <c r="ZA54" s="1943"/>
      <c r="ZB54" s="1943"/>
      <c r="ZC54" s="1943"/>
      <c r="ZD54" s="1943"/>
      <c r="ZE54" s="1943"/>
      <c r="ZF54" s="1943"/>
      <c r="ZG54" s="1943"/>
      <c r="ZH54" s="1943"/>
      <c r="ZI54" s="1943"/>
      <c r="ZJ54" s="1943"/>
      <c r="ZK54" s="1943"/>
      <c r="ZL54" s="1943"/>
      <c r="ZM54" s="1943"/>
      <c r="ZN54" s="1943"/>
      <c r="ZO54" s="1943"/>
      <c r="ZP54" s="1943"/>
      <c r="ZQ54" s="1943"/>
      <c r="ZR54" s="1943"/>
      <c r="ZS54" s="1943"/>
      <c r="ZT54" s="1943"/>
      <c r="ZU54" s="1943"/>
      <c r="ZV54" s="1943"/>
      <c r="ZW54" s="1943"/>
      <c r="ZX54" s="1943"/>
      <c r="ZY54" s="1943"/>
      <c r="ZZ54" s="1943"/>
      <c r="AAA54" s="1943"/>
      <c r="AAB54" s="1943"/>
      <c r="AAC54" s="1943"/>
      <c r="AAD54" s="1943"/>
      <c r="AAE54" s="1943"/>
      <c r="AAF54" s="1943"/>
      <c r="AAG54" s="1943"/>
      <c r="AAH54" s="1943"/>
      <c r="AAI54" s="1943"/>
      <c r="AAJ54" s="1943"/>
      <c r="AAK54" s="1943"/>
      <c r="AAL54" s="1943"/>
      <c r="AAM54" s="1943"/>
      <c r="AAN54" s="1943"/>
      <c r="AAO54" s="1943"/>
      <c r="AAP54" s="1943"/>
      <c r="AAQ54" s="1943"/>
      <c r="AAR54" s="1943"/>
      <c r="AAS54" s="1943"/>
      <c r="AAT54" s="1943"/>
      <c r="AAU54" s="1943"/>
      <c r="AAV54" s="1943"/>
      <c r="AAW54" s="1943"/>
      <c r="AAX54" s="1943"/>
      <c r="AAY54" s="1943"/>
      <c r="AAZ54" s="1943"/>
      <c r="ABA54" s="1943"/>
      <c r="ABB54" s="1943"/>
      <c r="ABC54" s="1943"/>
      <c r="ABD54" s="1943"/>
      <c r="ABE54" s="1943"/>
      <c r="ABF54" s="1943"/>
      <c r="ABG54" s="1943"/>
      <c r="ABH54" s="1943"/>
      <c r="ABI54" s="1943"/>
      <c r="ABJ54" s="1943"/>
      <c r="ABK54" s="1943"/>
      <c r="ABL54" s="1943"/>
      <c r="ABM54" s="1943"/>
      <c r="ABN54" s="1943"/>
      <c r="ABO54" s="1943"/>
      <c r="ABP54" s="1943"/>
      <c r="ABQ54" s="1943"/>
      <c r="ABR54" s="1943"/>
      <c r="ABS54" s="1943"/>
      <c r="ABT54" s="1943"/>
      <c r="ABU54" s="1943"/>
      <c r="ABV54" s="1943"/>
      <c r="ABW54" s="1943"/>
      <c r="ABX54" s="1943"/>
      <c r="ABY54" s="1943"/>
      <c r="ABZ54" s="1943"/>
      <c r="ACA54" s="1943"/>
      <c r="ACB54" s="1943"/>
      <c r="ACC54" s="1943"/>
      <c r="ACD54" s="1943"/>
      <c r="ACE54" s="1943"/>
      <c r="ACF54" s="1943"/>
      <c r="ACG54" s="1943"/>
      <c r="ACH54" s="1943"/>
      <c r="ACI54" s="1943"/>
      <c r="ACJ54" s="1943"/>
      <c r="ACK54" s="1943"/>
      <c r="ACL54" s="1943"/>
      <c r="ACM54" s="1943"/>
      <c r="ACN54" s="1943"/>
      <c r="ACO54" s="1943"/>
      <c r="ACP54" s="1943"/>
      <c r="ACQ54" s="1943"/>
      <c r="ACR54" s="1943"/>
      <c r="ACS54" s="1943"/>
      <c r="ACT54" s="1943"/>
      <c r="ACU54" s="1943"/>
      <c r="ACV54" s="1943"/>
      <c r="ACW54" s="1943"/>
      <c r="ACX54" s="1943"/>
      <c r="ACY54" s="1943"/>
      <c r="ACZ54" s="1943"/>
      <c r="ADA54" s="1943"/>
      <c r="ADB54" s="1943"/>
      <c r="ADC54" s="1943"/>
      <c r="ADD54" s="1943"/>
      <c r="ADE54" s="1943"/>
      <c r="ADF54" s="1943"/>
      <c r="ADG54" s="1943"/>
      <c r="ADH54" s="1943"/>
      <c r="ADI54" s="1943"/>
      <c r="ADJ54" s="1943"/>
      <c r="ADK54" s="1943"/>
      <c r="ADL54" s="1943"/>
      <c r="ADM54" s="1943"/>
      <c r="ADN54" s="1943"/>
      <c r="ADO54" s="1943"/>
      <c r="ADP54" s="1943"/>
      <c r="ADQ54" s="1943"/>
      <c r="ADR54" s="1943"/>
      <c r="ADS54" s="1943"/>
      <c r="ADT54" s="1943"/>
      <c r="ADU54" s="1943"/>
      <c r="ADV54" s="1943"/>
      <c r="ADW54" s="1943"/>
      <c r="ADX54" s="1943"/>
      <c r="ADY54" s="1943"/>
      <c r="ADZ54" s="1943"/>
      <c r="AEA54" s="1943"/>
      <c r="AEB54" s="1943"/>
      <c r="AEC54" s="1943"/>
      <c r="AED54" s="1943"/>
      <c r="AEE54" s="1943"/>
      <c r="AEF54" s="1943"/>
      <c r="AEG54" s="1943"/>
      <c r="AEH54" s="1943"/>
      <c r="AEI54" s="1943"/>
      <c r="AEJ54" s="1943"/>
      <c r="AEK54" s="1943"/>
      <c r="AEL54" s="1943"/>
      <c r="AEM54" s="1943"/>
      <c r="AEN54" s="1943"/>
      <c r="AEO54" s="1943"/>
      <c r="AEP54" s="1943"/>
      <c r="AEQ54" s="1943"/>
      <c r="AER54" s="1943"/>
      <c r="AES54" s="1943"/>
      <c r="AET54" s="1943"/>
      <c r="AEU54" s="1943"/>
      <c r="AEV54" s="1943"/>
      <c r="AEW54" s="1943"/>
      <c r="AEX54" s="1943"/>
      <c r="AEY54" s="1943"/>
      <c r="AEZ54" s="1943"/>
      <c r="AFA54" s="1943"/>
      <c r="AFB54" s="1943"/>
      <c r="AFC54" s="1943"/>
      <c r="AFD54" s="1943"/>
      <c r="AFE54" s="1943"/>
      <c r="AFF54" s="1943"/>
      <c r="AFG54" s="1943"/>
      <c r="AFH54" s="1943"/>
      <c r="AFI54" s="1943"/>
      <c r="AFJ54" s="1943"/>
      <c r="AFK54" s="1943"/>
      <c r="AFL54" s="1943"/>
      <c r="AFM54" s="1943"/>
      <c r="AFN54" s="1943"/>
      <c r="AFO54" s="1943"/>
      <c r="AFP54" s="1943"/>
      <c r="AFQ54" s="1943"/>
      <c r="AFR54" s="1943"/>
      <c r="AFS54" s="1943"/>
      <c r="AFT54" s="1943"/>
      <c r="AFU54" s="1943"/>
      <c r="AFV54" s="1943"/>
      <c r="AFW54" s="1943"/>
      <c r="AFX54" s="1943"/>
      <c r="AFY54" s="1943"/>
      <c r="AFZ54" s="1943"/>
      <c r="AGA54" s="1943"/>
      <c r="AGB54" s="1943"/>
      <c r="AGC54" s="1943"/>
      <c r="AGD54" s="1943"/>
      <c r="AGE54" s="1943"/>
      <c r="AGF54" s="1943"/>
      <c r="AGG54" s="1943"/>
      <c r="AGH54" s="1943"/>
      <c r="AGI54" s="1943"/>
      <c r="AGJ54" s="1943"/>
      <c r="AGK54" s="1943"/>
      <c r="AGL54" s="1943"/>
      <c r="AGM54" s="1943"/>
      <c r="AGN54" s="1943"/>
      <c r="AGO54" s="1943"/>
      <c r="AGP54" s="1943"/>
      <c r="AGQ54" s="1943"/>
      <c r="AGR54" s="1943"/>
      <c r="AGS54" s="1943"/>
      <c r="AGT54" s="1943"/>
      <c r="AGU54" s="1943"/>
      <c r="AGV54" s="1943"/>
      <c r="AGW54" s="1943"/>
      <c r="AGX54" s="1943"/>
      <c r="AGY54" s="1943"/>
      <c r="AGZ54" s="1943"/>
      <c r="AHA54" s="1943"/>
      <c r="AHB54" s="1943"/>
      <c r="AHC54" s="1943"/>
      <c r="AHD54" s="1943"/>
      <c r="AHE54" s="1943"/>
      <c r="AHF54" s="1943"/>
      <c r="AHG54" s="1943"/>
      <c r="AHH54" s="1943"/>
      <c r="AHI54" s="1943"/>
      <c r="AHJ54" s="1943"/>
      <c r="AHK54" s="1943"/>
      <c r="AHL54" s="1943"/>
      <c r="AHM54" s="1943"/>
      <c r="AHN54" s="1943"/>
      <c r="AHO54" s="1943"/>
      <c r="AHP54" s="1943"/>
      <c r="AHQ54" s="1943"/>
      <c r="AHR54" s="1943"/>
      <c r="AHS54" s="1943"/>
      <c r="AHT54" s="1943"/>
      <c r="AHU54" s="1943"/>
      <c r="AHV54" s="1943"/>
      <c r="AHW54" s="1943"/>
      <c r="AHX54" s="1943"/>
      <c r="AHY54" s="1943"/>
      <c r="AHZ54" s="1943"/>
      <c r="AIA54" s="1943"/>
      <c r="AIB54" s="1943"/>
      <c r="AIC54" s="1943"/>
      <c r="AID54" s="1943"/>
      <c r="AIE54" s="1943"/>
      <c r="AIF54" s="1943"/>
      <c r="AIG54" s="1943"/>
      <c r="AIH54" s="1943"/>
      <c r="AII54" s="1943"/>
      <c r="AIJ54" s="1943"/>
      <c r="AIK54" s="1943"/>
      <c r="AIL54" s="1943"/>
      <c r="AIM54" s="1943"/>
      <c r="AIN54" s="1943"/>
      <c r="AIO54" s="1943"/>
      <c r="AIP54" s="1943"/>
      <c r="AIQ54" s="1943"/>
      <c r="AIR54" s="1943"/>
      <c r="AIS54" s="1943"/>
      <c r="AIT54" s="1943"/>
      <c r="AIU54" s="1943"/>
      <c r="AIV54" s="1943"/>
      <c r="AIW54" s="1943"/>
      <c r="AIX54" s="1943"/>
      <c r="AIY54" s="1943"/>
      <c r="AIZ54" s="1943"/>
      <c r="AJA54" s="1943"/>
      <c r="AJB54" s="1943"/>
      <c r="AJC54" s="1943"/>
      <c r="AJD54" s="1943"/>
      <c r="AJE54" s="1943"/>
      <c r="AJF54" s="1943"/>
      <c r="AJG54" s="1943"/>
      <c r="AJH54" s="1943"/>
      <c r="AJI54" s="1943"/>
      <c r="AJJ54" s="1943"/>
      <c r="AJK54" s="1943"/>
      <c r="AJL54" s="1943"/>
      <c r="AJM54" s="1943"/>
      <c r="AJN54" s="1943"/>
      <c r="AJO54" s="1943"/>
      <c r="AJP54" s="1943"/>
      <c r="AJQ54" s="1943"/>
      <c r="AJR54" s="1943"/>
      <c r="AJS54" s="1943"/>
      <c r="AJT54" s="1943"/>
      <c r="AJU54" s="1943"/>
      <c r="AJV54" s="1943"/>
      <c r="AJW54" s="1943"/>
      <c r="AJX54" s="1943"/>
      <c r="AJY54" s="1943"/>
      <c r="AJZ54" s="1943"/>
      <c r="AKA54" s="1943"/>
      <c r="AKB54" s="1943"/>
      <c r="AKC54" s="1943"/>
      <c r="AKD54" s="1943"/>
      <c r="AKE54" s="1943"/>
      <c r="AKF54" s="1943"/>
      <c r="AKG54" s="1943"/>
      <c r="AKH54" s="1943"/>
      <c r="AKI54" s="1943"/>
      <c r="AKJ54" s="1943"/>
      <c r="AKK54" s="1943"/>
      <c r="AKL54" s="1943"/>
      <c r="AKM54" s="1943"/>
      <c r="AKN54" s="1943"/>
      <c r="AKO54" s="1943"/>
      <c r="AKP54" s="1943"/>
      <c r="AKQ54" s="1943"/>
      <c r="AKR54" s="1943"/>
      <c r="AKS54" s="1943"/>
      <c r="AKT54" s="1943"/>
      <c r="AKU54" s="1943"/>
      <c r="AKV54" s="1943"/>
      <c r="AKW54" s="1943"/>
      <c r="AKX54" s="1943"/>
      <c r="AKY54" s="1943"/>
      <c r="AKZ54" s="1943"/>
      <c r="ALA54" s="1943"/>
      <c r="ALB54" s="1943"/>
      <c r="ALC54" s="1943"/>
      <c r="ALD54" s="1943"/>
      <c r="ALE54" s="1943"/>
      <c r="ALF54" s="1943"/>
      <c r="ALG54" s="1943"/>
      <c r="ALH54" s="1943"/>
      <c r="ALI54" s="1943"/>
      <c r="ALJ54" s="1943"/>
      <c r="ALK54" s="1943"/>
      <c r="ALL54" s="1943"/>
      <c r="ALM54" s="1943"/>
      <c r="ALN54" s="1943"/>
      <c r="ALO54" s="1943"/>
      <c r="ALP54" s="1943"/>
      <c r="ALQ54" s="1943"/>
      <c r="ALR54" s="1943"/>
      <c r="ALS54" s="1943"/>
      <c r="ALT54" s="1943"/>
      <c r="ALU54" s="1943"/>
      <c r="ALV54" s="1943"/>
      <c r="ALW54" s="1943"/>
      <c r="ALX54" s="1943"/>
      <c r="ALY54" s="1943"/>
      <c r="ALZ54" s="1943"/>
      <c r="AMA54" s="1943"/>
      <c r="AMB54" s="1943"/>
      <c r="AMC54" s="1943"/>
      <c r="AMD54" s="1943"/>
      <c r="AME54" s="1943"/>
      <c r="AMF54" s="1943"/>
      <c r="AMG54" s="1943"/>
      <c r="AMH54" s="1943"/>
      <c r="AMI54" s="1943"/>
      <c r="AMJ54" s="1943"/>
    </row>
    <row r="55" spans="1:1024" ht="82.5" customHeight="1">
      <c r="A55" s="421" t="s">
        <v>4927</v>
      </c>
      <c r="B55" s="384"/>
      <c r="C55" s="384"/>
      <c r="D55" s="289"/>
      <c r="E55" s="289" t="s">
        <v>1642</v>
      </c>
      <c r="F55" s="289" t="s">
        <v>2617</v>
      </c>
      <c r="G55" s="289"/>
      <c r="H55" s="289" t="s">
        <v>4928</v>
      </c>
      <c r="I55" s="289">
        <v>8</v>
      </c>
      <c r="J55" s="289">
        <v>1.0999999999999999E-2</v>
      </c>
      <c r="K55" s="289" t="s">
        <v>327</v>
      </c>
      <c r="L55" s="1234">
        <v>1795</v>
      </c>
      <c r="M55" s="1917">
        <v>2010</v>
      </c>
      <c r="N55" s="101"/>
      <c r="O55" s="52"/>
      <c r="P55" s="1161"/>
      <c r="Q55" s="1906"/>
      <c r="S55" s="52"/>
      <c r="T55" s="52"/>
      <c r="U55" s="52"/>
    </row>
    <row r="56" spans="1:1024" ht="12" customHeight="1">
      <c r="A56" s="2169" t="s">
        <v>8664</v>
      </c>
      <c r="B56" s="2169"/>
      <c r="C56" s="2169"/>
      <c r="D56" s="2169"/>
      <c r="E56" s="2169"/>
      <c r="F56" s="2169"/>
      <c r="G56" s="2169"/>
      <c r="H56" s="2169"/>
      <c r="I56" s="2169"/>
      <c r="J56" s="2169"/>
      <c r="K56" s="2169"/>
      <c r="L56" s="2169"/>
      <c r="M56" s="2169"/>
      <c r="N56" s="1922"/>
      <c r="O56" s="1922"/>
      <c r="R56" s="1943"/>
      <c r="S56" s="1922"/>
      <c r="T56" s="1922"/>
      <c r="U56" s="1922"/>
    </row>
    <row r="57" spans="1:1024" ht="82.5" customHeight="1">
      <c r="A57" s="1919" t="s">
        <v>4929</v>
      </c>
      <c r="B57" s="1910" t="s">
        <v>4929</v>
      </c>
      <c r="C57" s="847"/>
      <c r="D57" s="76"/>
      <c r="E57" s="76"/>
      <c r="F57" s="1905" t="s">
        <v>1731</v>
      </c>
      <c r="G57" s="76"/>
      <c r="H57" s="76" t="s">
        <v>4930</v>
      </c>
      <c r="I57" s="76"/>
      <c r="J57" s="76"/>
      <c r="K57" s="76" t="s">
        <v>327</v>
      </c>
      <c r="L57" s="1226">
        <v>155</v>
      </c>
      <c r="M57" s="1801">
        <v>170</v>
      </c>
      <c r="N57" s="101"/>
      <c r="O57" s="52"/>
      <c r="P57" s="1161"/>
      <c r="Q57" s="1906"/>
      <c r="S57" s="52"/>
      <c r="T57" s="52"/>
      <c r="U57" s="52"/>
    </row>
    <row r="58" spans="1:1024" ht="82.5" customHeight="1">
      <c r="A58" s="1909" t="s">
        <v>8648</v>
      </c>
      <c r="B58" s="108" t="s">
        <v>4931</v>
      </c>
      <c r="C58" s="105"/>
      <c r="D58" s="81"/>
      <c r="E58" s="81"/>
      <c r="F58" s="1908" t="s">
        <v>2142</v>
      </c>
      <c r="G58" s="81"/>
      <c r="H58" s="81"/>
      <c r="I58" s="81"/>
      <c r="J58" s="81"/>
      <c r="K58" s="81" t="s">
        <v>327</v>
      </c>
      <c r="L58" s="1169">
        <v>175</v>
      </c>
      <c r="M58" s="1802">
        <v>195</v>
      </c>
      <c r="N58" s="101"/>
      <c r="O58" s="52"/>
      <c r="P58" s="1161"/>
      <c r="Q58" s="1906"/>
      <c r="S58" s="52"/>
      <c r="T58" s="52"/>
      <c r="U58" s="52"/>
    </row>
    <row r="59" spans="1:1024" ht="55.5" customHeight="1">
      <c r="A59" s="421" t="s">
        <v>4932</v>
      </c>
      <c r="B59" s="289"/>
      <c r="C59" s="289"/>
      <c r="D59" s="289"/>
      <c r="E59" s="289" t="s">
        <v>4933</v>
      </c>
      <c r="F59" s="289"/>
      <c r="G59" s="289"/>
      <c r="H59" s="289" t="s">
        <v>4934</v>
      </c>
      <c r="I59" s="289"/>
      <c r="J59" s="289"/>
      <c r="K59" s="289" t="s">
        <v>327</v>
      </c>
      <c r="L59" s="1234">
        <v>920</v>
      </c>
      <c r="M59" s="1917">
        <v>1030</v>
      </c>
      <c r="N59" s="101"/>
      <c r="O59" s="52"/>
      <c r="P59" s="1263"/>
      <c r="Q59" s="1906"/>
      <c r="S59" s="52"/>
      <c r="T59" s="52"/>
      <c r="U59" s="52"/>
    </row>
    <row r="60" spans="1:1024" s="900" customFormat="1" ht="241.5" customHeight="1">
      <c r="A60" s="2124" t="s">
        <v>4935</v>
      </c>
      <c r="B60" s="2124"/>
      <c r="C60" s="2124"/>
      <c r="D60" s="2124"/>
      <c r="E60" s="2124"/>
      <c r="F60" s="2124"/>
      <c r="G60" s="2124"/>
      <c r="H60" s="2124"/>
      <c r="I60" s="2124"/>
      <c r="J60" s="2124"/>
      <c r="K60" s="2124"/>
      <c r="L60" s="2124"/>
      <c r="M60" s="2124"/>
      <c r="N60" s="121"/>
      <c r="O60" s="121"/>
      <c r="P60" s="1266"/>
      <c r="Q60" s="387"/>
      <c r="R60" s="386"/>
      <c r="S60" s="52"/>
      <c r="T60" s="52"/>
      <c r="U60" s="52"/>
    </row>
    <row r="61" spans="1:1024" ht="211.5" customHeight="1"/>
  </sheetData>
  <mergeCells count="24">
    <mergeCell ref="A1:C1"/>
    <mergeCell ref="A5:M5"/>
    <mergeCell ref="A7:A8"/>
    <mergeCell ref="B7:B8"/>
    <mergeCell ref="C7:C8"/>
    <mergeCell ref="D7:D8"/>
    <mergeCell ref="E7:J7"/>
    <mergeCell ref="K7:K8"/>
    <mergeCell ref="L7:L8"/>
    <mergeCell ref="M7:M8"/>
    <mergeCell ref="A9:M9"/>
    <mergeCell ref="C14:C18"/>
    <mergeCell ref="A33:M33"/>
    <mergeCell ref="A34:A36"/>
    <mergeCell ref="C37:C38"/>
    <mergeCell ref="E52:E54"/>
    <mergeCell ref="A56:M56"/>
    <mergeCell ref="A60:M60"/>
    <mergeCell ref="A46:M46"/>
    <mergeCell ref="C52:C53"/>
    <mergeCell ref="D52:D54"/>
    <mergeCell ref="F52:F54"/>
    <mergeCell ref="G52:G54"/>
    <mergeCell ref="H52:H54"/>
  </mergeCells>
  <hyperlinks>
    <hyperlink ref="A5" location="Меню!A1" display="ОГРАЖДЕНИЯ ПЕРЕДВИЖ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>
  <dimension ref="A1:AMJ28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1.140625" style="121" customWidth="1"/>
    <col min="2" max="2" width="16.28515625" style="121" customWidth="1"/>
    <col min="3" max="3" width="6.28515625" style="385" customWidth="1"/>
    <col min="4" max="4" width="0.140625" style="121" hidden="1" customWidth="1"/>
    <col min="5" max="5" width="15.28515625" style="121" customWidth="1"/>
    <col min="6" max="6" width="10.42578125" style="121" customWidth="1"/>
    <col min="7" max="7" width="6.28515625" style="121" customWidth="1"/>
    <col min="8" max="9" width="8.7109375" style="121" customWidth="1"/>
    <col min="10" max="10" width="7.42578125" style="121" customWidth="1"/>
    <col min="11" max="11" width="6.140625" style="121" customWidth="1"/>
    <col min="12" max="12" width="11.7109375" style="52" customWidth="1"/>
    <col min="13" max="13" width="9.7109375" style="52" customWidth="1"/>
    <col min="14" max="14" width="9.5703125" style="52" customWidth="1"/>
    <col min="15" max="15" width="12.5703125" style="386" customWidth="1"/>
    <col min="16" max="16" width="13.5703125" style="386" customWidth="1"/>
    <col min="17" max="17" width="13.42578125" style="387" customWidth="1"/>
    <col min="18" max="18" width="12.7109375" style="387" customWidth="1"/>
    <col min="19" max="1024" width="9.140625" style="387"/>
  </cols>
  <sheetData>
    <row r="1" spans="1:19" ht="31.5" customHeight="1">
      <c r="A1" s="2115"/>
      <c r="B1" s="2115"/>
      <c r="C1" s="52"/>
      <c r="D1" s="52"/>
      <c r="E1" s="52"/>
      <c r="F1" s="52"/>
      <c r="Q1" s="52"/>
      <c r="R1" s="52"/>
      <c r="S1" s="52"/>
    </row>
    <row r="2" spans="1:19">
      <c r="A2" s="365"/>
      <c r="B2" s="192"/>
      <c r="C2" s="365"/>
      <c r="D2" s="365"/>
      <c r="E2" s="365"/>
      <c r="F2" s="366" t="s">
        <v>131</v>
      </c>
      <c r="G2" s="367" t="s">
        <v>2</v>
      </c>
      <c r="H2" s="867"/>
      <c r="I2" s="867"/>
      <c r="J2" s="868"/>
      <c r="K2" s="365"/>
      <c r="L2" s="60"/>
      <c r="Q2" s="52"/>
      <c r="R2" s="52"/>
      <c r="S2" s="52"/>
    </row>
    <row r="3" spans="1:19" ht="15.75" customHeight="1">
      <c r="A3" s="368" t="s">
        <v>4</v>
      </c>
      <c r="B3" s="121" t="s">
        <v>5</v>
      </c>
      <c r="C3" s="868"/>
      <c r="D3" s="365"/>
      <c r="E3" s="365"/>
      <c r="F3" s="366" t="s">
        <v>132</v>
      </c>
      <c r="G3" s="367" t="s">
        <v>7</v>
      </c>
      <c r="H3" s="867"/>
      <c r="I3" s="867"/>
      <c r="J3" s="868"/>
      <c r="K3" s="365"/>
      <c r="L3" s="60"/>
      <c r="Q3" s="52"/>
      <c r="R3" s="52"/>
      <c r="S3" s="52"/>
    </row>
    <row r="4" spans="1:19">
      <c r="B4" s="385"/>
      <c r="C4" s="121"/>
      <c r="D4" s="368"/>
      <c r="F4" s="368"/>
      <c r="J4" s="368"/>
      <c r="Q4" s="52"/>
      <c r="R4" s="52"/>
      <c r="S4" s="52"/>
    </row>
    <row r="5" spans="1:19">
      <c r="A5" s="2116" t="s">
        <v>4936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Q5" s="52"/>
      <c r="R5" s="52"/>
      <c r="S5" s="52"/>
    </row>
    <row r="6" spans="1:19">
      <c r="Q6" s="52"/>
      <c r="R6" s="52"/>
      <c r="S6" s="52"/>
    </row>
    <row r="7" spans="1:19" ht="15" customHeight="1">
      <c r="A7" s="2117" t="s">
        <v>134</v>
      </c>
      <c r="B7" s="2117" t="s">
        <v>135</v>
      </c>
      <c r="C7" s="2316" t="s">
        <v>138</v>
      </c>
      <c r="D7" s="2316"/>
      <c r="E7" s="2316"/>
      <c r="F7" s="2316"/>
      <c r="G7" s="2316"/>
      <c r="H7" s="2316"/>
      <c r="I7" s="2119" t="s">
        <v>4606</v>
      </c>
      <c r="J7" s="2119" t="s">
        <v>1649</v>
      </c>
      <c r="K7" s="2119" t="s">
        <v>141</v>
      </c>
      <c r="Q7" s="52"/>
      <c r="R7" s="52"/>
      <c r="S7" s="52"/>
    </row>
    <row r="8" spans="1:19" ht="46.5" customHeight="1">
      <c r="A8" s="2117"/>
      <c r="B8" s="2117"/>
      <c r="C8" s="750" t="s">
        <v>3585</v>
      </c>
      <c r="D8" s="901"/>
      <c r="E8" s="68" t="s">
        <v>4937</v>
      </c>
      <c r="F8" s="68" t="s">
        <v>568</v>
      </c>
      <c r="G8" s="68" t="s">
        <v>146</v>
      </c>
      <c r="H8" s="68" t="s">
        <v>144</v>
      </c>
      <c r="I8" s="2119"/>
      <c r="J8" s="2119"/>
      <c r="K8" s="2119"/>
      <c r="L8" s="70"/>
      <c r="M8" s="70"/>
      <c r="N8" s="70"/>
      <c r="O8" s="388"/>
      <c r="Q8" s="70"/>
      <c r="R8" s="70"/>
      <c r="S8" s="70"/>
    </row>
    <row r="9" spans="1:19" ht="117" customHeight="1">
      <c r="A9" s="72" t="s">
        <v>4938</v>
      </c>
      <c r="B9" s="133"/>
      <c r="C9" s="75" t="s">
        <v>4939</v>
      </c>
      <c r="D9" s="378"/>
      <c r="E9" s="75" t="s">
        <v>4940</v>
      </c>
      <c r="F9" s="75" t="s">
        <v>4941</v>
      </c>
      <c r="G9" s="75">
        <v>8.5</v>
      </c>
      <c r="H9" s="75">
        <v>1.2</v>
      </c>
      <c r="I9" s="149" t="s">
        <v>158</v>
      </c>
      <c r="J9" s="75">
        <v>1830</v>
      </c>
      <c r="K9" s="102">
        <v>1965</v>
      </c>
      <c r="O9" s="53"/>
      <c r="Q9" s="52"/>
      <c r="R9" s="52"/>
      <c r="S9" s="52"/>
    </row>
    <row r="10" spans="1:19" ht="118.5" customHeight="1">
      <c r="A10" s="72" t="s">
        <v>4942</v>
      </c>
      <c r="B10" s="133"/>
      <c r="C10" s="75"/>
      <c r="D10" s="378"/>
      <c r="E10" s="75" t="s">
        <v>4943</v>
      </c>
      <c r="F10" s="75" t="s">
        <v>1571</v>
      </c>
      <c r="G10" s="75">
        <v>7.8</v>
      </c>
      <c r="H10" s="75"/>
      <c r="I10" s="76" t="s">
        <v>158</v>
      </c>
      <c r="J10" s="75">
        <v>2000</v>
      </c>
      <c r="K10" s="102">
        <v>2145</v>
      </c>
      <c r="O10" s="53"/>
      <c r="Q10" s="52"/>
      <c r="R10" s="52"/>
      <c r="S10" s="52"/>
    </row>
    <row r="11" spans="1:19" ht="76.5" customHeight="1">
      <c r="A11" s="182" t="s">
        <v>4944</v>
      </c>
      <c r="B11" s="133"/>
      <c r="C11" s="75"/>
      <c r="D11" s="378"/>
      <c r="E11" s="80" t="s">
        <v>4943</v>
      </c>
      <c r="F11" s="80" t="s">
        <v>1571</v>
      </c>
      <c r="G11" s="75">
        <v>8.5</v>
      </c>
      <c r="H11" s="75"/>
      <c r="I11" s="76" t="s">
        <v>158</v>
      </c>
      <c r="J11" s="75">
        <v>1830</v>
      </c>
      <c r="K11" s="102">
        <v>1965</v>
      </c>
      <c r="O11" s="53"/>
      <c r="Q11" s="52"/>
      <c r="R11" s="52"/>
      <c r="S11" s="52"/>
    </row>
    <row r="12" spans="1:19" ht="76.5" customHeight="1">
      <c r="A12" s="72" t="s">
        <v>4945</v>
      </c>
      <c r="B12" s="133"/>
      <c r="C12" s="75"/>
      <c r="D12" s="378"/>
      <c r="E12" s="1811" t="s">
        <v>8559</v>
      </c>
      <c r="F12" s="1810" t="s">
        <v>8558</v>
      </c>
      <c r="G12" s="75">
        <v>19</v>
      </c>
      <c r="H12" s="75">
        <v>0.13</v>
      </c>
      <c r="I12" s="76" t="s">
        <v>158</v>
      </c>
      <c r="J12" s="75">
        <v>6995</v>
      </c>
      <c r="K12" s="102">
        <v>7515</v>
      </c>
      <c r="O12" s="53"/>
      <c r="Q12" s="52"/>
      <c r="R12" s="52"/>
      <c r="S12" s="52"/>
    </row>
    <row r="13" spans="1:19" ht="112.5" customHeight="1">
      <c r="A13" s="83" t="s">
        <v>4946</v>
      </c>
      <c r="B13" s="79"/>
      <c r="C13" s="80" t="s">
        <v>4939</v>
      </c>
      <c r="D13" s="433"/>
      <c r="E13" s="80" t="s">
        <v>4940</v>
      </c>
      <c r="F13" s="80" t="s">
        <v>4941</v>
      </c>
      <c r="G13" s="80">
        <v>8.5</v>
      </c>
      <c r="H13" s="80">
        <v>1.2</v>
      </c>
      <c r="I13" s="81" t="s">
        <v>158</v>
      </c>
      <c r="J13" s="80">
        <v>2555</v>
      </c>
      <c r="K13" s="82">
        <v>2745</v>
      </c>
      <c r="O13" s="53"/>
      <c r="Q13" s="52"/>
      <c r="R13" s="52"/>
      <c r="S13" s="52"/>
    </row>
    <row r="14" spans="1:19" ht="75.75" customHeight="1">
      <c r="A14" s="78" t="s">
        <v>4947</v>
      </c>
      <c r="B14" s="79"/>
      <c r="C14" s="2177" t="s">
        <v>628</v>
      </c>
      <c r="D14" s="2177"/>
      <c r="E14" s="80" t="s">
        <v>4948</v>
      </c>
      <c r="F14" s="80" t="s">
        <v>4949</v>
      </c>
      <c r="G14" s="80">
        <v>17.5</v>
      </c>
      <c r="H14" s="80"/>
      <c r="I14" s="81" t="s">
        <v>327</v>
      </c>
      <c r="J14" s="80">
        <v>3735</v>
      </c>
      <c r="K14" s="82">
        <v>4185</v>
      </c>
      <c r="O14" s="53"/>
      <c r="Q14" s="52"/>
      <c r="R14" s="52"/>
      <c r="S14" s="52"/>
    </row>
    <row r="15" spans="1:19" ht="60.75" customHeight="1">
      <c r="A15" s="503" t="s">
        <v>4950</v>
      </c>
      <c r="B15" s="604"/>
      <c r="C15" s="504" t="s">
        <v>628</v>
      </c>
      <c r="D15" s="80"/>
      <c r="E15" s="504" t="s">
        <v>4951</v>
      </c>
      <c r="F15" s="504" t="s">
        <v>4949</v>
      </c>
      <c r="G15" s="504">
        <v>13.3</v>
      </c>
      <c r="H15" s="504"/>
      <c r="I15" s="504" t="s">
        <v>327</v>
      </c>
      <c r="J15" s="504">
        <v>4040</v>
      </c>
      <c r="K15" s="505">
        <v>4265</v>
      </c>
      <c r="O15" s="53"/>
      <c r="Q15" s="52"/>
      <c r="R15" s="52"/>
      <c r="S15" s="52"/>
    </row>
    <row r="16" spans="1:19" ht="120" customHeight="1">
      <c r="A16" s="78" t="s">
        <v>4952</v>
      </c>
      <c r="B16" s="79"/>
      <c r="C16" s="2177" t="s">
        <v>628</v>
      </c>
      <c r="D16" s="2177"/>
      <c r="E16" s="1984" t="s">
        <v>8680</v>
      </c>
      <c r="F16" s="80" t="s">
        <v>4953</v>
      </c>
      <c r="G16" s="80">
        <v>13.4</v>
      </c>
      <c r="H16" s="79">
        <v>0.308</v>
      </c>
      <c r="I16" s="105" t="s">
        <v>327</v>
      </c>
      <c r="J16" s="1984">
        <v>1160</v>
      </c>
      <c r="K16" s="82">
        <v>1300</v>
      </c>
      <c r="O16" s="53"/>
      <c r="Q16" s="52"/>
      <c r="R16" s="52"/>
      <c r="S16" s="52"/>
    </row>
    <row r="17" spans="1:19" ht="14.25" hidden="1" customHeight="1">
      <c r="A17" s="632"/>
      <c r="B17" s="633"/>
      <c r="C17" s="2615"/>
      <c r="D17" s="2615"/>
      <c r="E17" s="897"/>
      <c r="F17" s="897"/>
      <c r="G17" s="897"/>
      <c r="H17" s="897"/>
      <c r="I17" s="897" t="s">
        <v>327</v>
      </c>
      <c r="J17" s="112">
        <v>0</v>
      </c>
      <c r="K17" s="137">
        <v>0</v>
      </c>
      <c r="Q17" s="52"/>
      <c r="R17" s="52"/>
      <c r="S17" s="52"/>
    </row>
    <row r="18" spans="1:19" ht="144">
      <c r="A18" s="610" t="s">
        <v>4954</v>
      </c>
      <c r="B18" s="667"/>
      <c r="C18" s="564" t="s">
        <v>4955</v>
      </c>
      <c r="D18" s="378"/>
      <c r="E18" s="564" t="s">
        <v>4956</v>
      </c>
      <c r="F18" s="564" t="s">
        <v>4957</v>
      </c>
      <c r="G18" s="564"/>
      <c r="H18" s="564"/>
      <c r="I18" s="564" t="s">
        <v>327</v>
      </c>
      <c r="J18" s="564">
        <v>4305</v>
      </c>
      <c r="K18" s="603">
        <v>4625</v>
      </c>
      <c r="O18" s="53"/>
      <c r="Q18" s="52"/>
      <c r="R18" s="52"/>
      <c r="S18" s="52"/>
    </row>
    <row r="19" spans="1:19" ht="60">
      <c r="A19" s="503" t="s">
        <v>4958</v>
      </c>
      <c r="B19" s="604"/>
      <c r="C19" s="504"/>
      <c r="D19" s="80"/>
      <c r="E19" s="504" t="s">
        <v>4959</v>
      </c>
      <c r="F19" s="504"/>
      <c r="G19" s="504"/>
      <c r="H19" s="504"/>
      <c r="I19" s="504" t="s">
        <v>327</v>
      </c>
      <c r="J19" s="504">
        <v>1855</v>
      </c>
      <c r="K19" s="871">
        <v>1955</v>
      </c>
      <c r="L19" s="101"/>
      <c r="O19" s="53"/>
      <c r="Q19" s="52"/>
      <c r="R19" s="52"/>
      <c r="S19" s="52"/>
    </row>
    <row r="20" spans="1:19" ht="48">
      <c r="A20" s="78" t="s">
        <v>4960</v>
      </c>
      <c r="B20" s="79"/>
      <c r="C20" s="80"/>
      <c r="D20" s="80"/>
      <c r="E20" s="80"/>
      <c r="F20" s="80"/>
      <c r="G20" s="80"/>
      <c r="H20" s="80"/>
      <c r="I20" s="81" t="s">
        <v>327</v>
      </c>
      <c r="J20" s="80">
        <v>80</v>
      </c>
      <c r="K20" s="82">
        <v>90</v>
      </c>
      <c r="O20" s="53"/>
      <c r="Q20" s="52"/>
      <c r="R20" s="52"/>
      <c r="S20" s="52"/>
    </row>
    <row r="21" spans="1:19" ht="36">
      <c r="A21" s="503" t="s">
        <v>4961</v>
      </c>
      <c r="B21" s="2134"/>
      <c r="C21" s="504"/>
      <c r="D21" s="80"/>
      <c r="E21" s="504"/>
      <c r="F21" s="504" t="s">
        <v>4962</v>
      </c>
      <c r="G21" s="504"/>
      <c r="H21" s="504"/>
      <c r="I21" s="504" t="s">
        <v>327</v>
      </c>
      <c r="J21" s="504">
        <v>680</v>
      </c>
      <c r="K21" s="505">
        <v>715</v>
      </c>
      <c r="O21" s="53"/>
      <c r="Q21" s="52"/>
      <c r="R21" s="52"/>
      <c r="S21" s="52"/>
    </row>
    <row r="22" spans="1:19" ht="60">
      <c r="A22" s="78" t="s">
        <v>4963</v>
      </c>
      <c r="B22" s="2134"/>
      <c r="C22" s="80"/>
      <c r="D22" s="80"/>
      <c r="E22" s="80"/>
      <c r="F22" s="80" t="s">
        <v>4962</v>
      </c>
      <c r="G22" s="80"/>
      <c r="H22" s="80"/>
      <c r="I22" s="81" t="s">
        <v>327</v>
      </c>
      <c r="J22" s="80">
        <v>605</v>
      </c>
      <c r="K22" s="82">
        <v>675</v>
      </c>
      <c r="O22" s="53"/>
      <c r="Q22" s="52"/>
      <c r="R22" s="52"/>
      <c r="S22" s="52"/>
    </row>
    <row r="23" spans="1:19" ht="39" customHeight="1">
      <c r="A23" s="668" t="s">
        <v>4964</v>
      </c>
      <c r="B23" s="663"/>
      <c r="C23" s="546"/>
      <c r="D23" s="99"/>
      <c r="E23" s="546"/>
      <c r="F23" s="546" t="s">
        <v>4965</v>
      </c>
      <c r="G23" s="546"/>
      <c r="H23" s="546"/>
      <c r="I23" s="546" t="s">
        <v>327</v>
      </c>
      <c r="J23" s="546">
        <v>2075</v>
      </c>
      <c r="K23" s="669">
        <v>2190</v>
      </c>
      <c r="O23" s="53"/>
      <c r="Q23" s="52"/>
      <c r="R23" s="52"/>
      <c r="S23" s="52"/>
    </row>
    <row r="24" spans="1:19" ht="39" customHeight="1">
      <c r="A24" s="503" t="s">
        <v>4966</v>
      </c>
      <c r="B24" s="604"/>
      <c r="C24" s="504"/>
      <c r="D24" s="80"/>
      <c r="E24" s="504"/>
      <c r="F24" s="504" t="s">
        <v>4967</v>
      </c>
      <c r="G24" s="504">
        <v>1.36</v>
      </c>
      <c r="H24" s="504"/>
      <c r="I24" s="504" t="s">
        <v>327</v>
      </c>
      <c r="J24" s="504">
        <v>455</v>
      </c>
      <c r="K24" s="505">
        <v>480</v>
      </c>
      <c r="O24" s="53"/>
      <c r="Q24" s="52"/>
      <c r="R24" s="52"/>
      <c r="S24" s="52"/>
    </row>
    <row r="25" spans="1:19" ht="48">
      <c r="A25" s="503" t="s">
        <v>4968</v>
      </c>
      <c r="B25" s="604"/>
      <c r="C25" s="504"/>
      <c r="D25" s="80"/>
      <c r="E25" s="504"/>
      <c r="F25" s="504"/>
      <c r="G25" s="504"/>
      <c r="H25" s="504"/>
      <c r="I25" s="504" t="s">
        <v>327</v>
      </c>
      <c r="J25" s="504">
        <v>90</v>
      </c>
      <c r="K25" s="505">
        <v>95</v>
      </c>
      <c r="O25" s="53"/>
      <c r="Q25" s="52"/>
      <c r="R25" s="52"/>
      <c r="S25" s="52"/>
    </row>
    <row r="26" spans="1:19" ht="96" customHeight="1">
      <c r="A26" s="78" t="s">
        <v>4969</v>
      </c>
      <c r="B26" s="79"/>
      <c r="C26" s="80"/>
      <c r="D26" s="80"/>
      <c r="E26" s="80" t="s">
        <v>4970</v>
      </c>
      <c r="F26" s="80" t="s">
        <v>4971</v>
      </c>
      <c r="G26" s="80"/>
      <c r="H26" s="80"/>
      <c r="I26" s="81" t="s">
        <v>327</v>
      </c>
      <c r="J26" s="80">
        <v>29190</v>
      </c>
      <c r="K26" s="82">
        <v>32710</v>
      </c>
      <c r="O26" s="53"/>
      <c r="Q26" s="52"/>
      <c r="R26" s="52"/>
      <c r="S26" s="52"/>
    </row>
    <row r="27" spans="1:19" ht="96">
      <c r="A27" s="184" t="s">
        <v>4972</v>
      </c>
      <c r="B27" s="98"/>
      <c r="C27" s="99"/>
      <c r="D27" s="99"/>
      <c r="E27" s="99" t="s">
        <v>4973</v>
      </c>
      <c r="F27" s="99" t="s">
        <v>4974</v>
      </c>
      <c r="G27" s="99"/>
      <c r="H27" s="99"/>
      <c r="I27" s="140" t="s">
        <v>327</v>
      </c>
      <c r="J27" s="99">
        <v>6930</v>
      </c>
      <c r="K27" s="136">
        <v>7310</v>
      </c>
      <c r="O27" s="53"/>
      <c r="Q27" s="52"/>
      <c r="R27" s="52"/>
      <c r="S27" s="52"/>
    </row>
    <row r="28" spans="1:19" ht="128.25" customHeight="1">
      <c r="A28" s="2124" t="s">
        <v>4975</v>
      </c>
      <c r="B28" s="2124"/>
      <c r="C28" s="2124"/>
      <c r="D28" s="2124"/>
      <c r="E28" s="2124"/>
      <c r="F28" s="2124"/>
      <c r="G28" s="2124"/>
      <c r="H28" s="2124"/>
      <c r="I28" s="2124"/>
      <c r="J28" s="2124"/>
      <c r="K28" s="2124"/>
      <c r="O28" s="53"/>
      <c r="Q28" s="52"/>
      <c r="R28" s="52"/>
      <c r="S28" s="52"/>
    </row>
  </sheetData>
  <mergeCells count="13">
    <mergeCell ref="A1:B1"/>
    <mergeCell ref="A5:K5"/>
    <mergeCell ref="A7:A8"/>
    <mergeCell ref="B7:B8"/>
    <mergeCell ref="C7:H7"/>
    <mergeCell ref="I7:I8"/>
    <mergeCell ref="J7:J8"/>
    <mergeCell ref="K7:K8"/>
    <mergeCell ref="C14:D14"/>
    <mergeCell ref="C16:D16"/>
    <mergeCell ref="C17:D17"/>
    <mergeCell ref="B21:B22"/>
    <mergeCell ref="A28:K28"/>
  </mergeCells>
  <hyperlinks>
    <hyperlink ref="A5" location="Меню!A1" display="ОГРАЖДЕНИЯ СТРОИТЕЛЬНЫЕ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72.xml><?xml version="1.0" encoding="utf-8"?>
<worksheet xmlns="http://schemas.openxmlformats.org/spreadsheetml/2006/main" xmlns:r="http://schemas.openxmlformats.org/officeDocument/2006/relationships">
  <dimension ref="A1:AMJ119"/>
  <sheetViews>
    <sheetView zoomScaleNormal="100" workbookViewId="0">
      <pane xSplit="2" ySplit="8" topLeftCell="C9" activePane="bottomRight" state="frozen"/>
      <selection pane="topRight" activeCell="C1" sqref="C1"/>
      <selection pane="bottomLeft" activeCell="A9" sqref="A9"/>
      <selection pane="bottomRight" activeCell="A5" sqref="A5:H5"/>
    </sheetView>
  </sheetViews>
  <sheetFormatPr defaultColWidth="8.85546875" defaultRowHeight="14.25"/>
  <cols>
    <col min="1" max="1" width="14.5703125" style="1317" customWidth="1"/>
    <col min="2" max="2" width="15.42578125" style="1317" customWidth="1"/>
    <col min="3" max="3" width="10.7109375" style="1317" customWidth="1"/>
    <col min="4" max="4" width="8.85546875" style="1317"/>
    <col min="5" max="5" width="27.7109375" style="1317" customWidth="1"/>
    <col min="6" max="6" width="10" style="1317" customWidth="1"/>
    <col min="7" max="7" width="8.85546875" style="1317"/>
    <col min="8" max="8" width="8.42578125" style="1317" customWidth="1"/>
    <col min="9" max="9" width="9.7109375" style="1317" customWidth="1"/>
    <col min="10" max="10" width="10" style="1317" customWidth="1"/>
    <col min="11" max="11" width="11" style="1317" customWidth="1"/>
    <col min="12" max="12" width="12.85546875" style="1318" customWidth="1"/>
    <col min="13" max="13" width="13.7109375" style="1318" customWidth="1"/>
    <col min="14" max="14" width="13" style="1318" customWidth="1"/>
    <col min="15" max="15" width="13.28515625" style="1318" customWidth="1"/>
    <col min="16" max="1024" width="8.85546875" style="1318"/>
    <col min="1025" max="16384" width="8.85546875" style="1319"/>
  </cols>
  <sheetData>
    <row r="1" spans="1:16" ht="33" customHeight="1">
      <c r="A1" s="2604"/>
      <c r="B1" s="2604"/>
    </row>
    <row r="2" spans="1:16">
      <c r="A2" s="1640"/>
      <c r="B2" s="1330"/>
      <c r="C2" s="1640"/>
      <c r="D2" s="1640"/>
      <c r="E2" s="1640"/>
      <c r="F2" s="1327" t="s">
        <v>8514</v>
      </c>
      <c r="G2" s="1641" t="s">
        <v>2</v>
      </c>
      <c r="H2" s="1642"/>
      <c r="I2" s="1643"/>
    </row>
    <row r="3" spans="1:16">
      <c r="A3" s="1644" t="s">
        <v>4</v>
      </c>
      <c r="B3" s="1645" t="s">
        <v>5</v>
      </c>
      <c r="C3" s="1643"/>
      <c r="D3" s="1640"/>
      <c r="E3" s="1640"/>
      <c r="F3" s="1327" t="s">
        <v>8515</v>
      </c>
      <c r="G3" s="1646" t="s">
        <v>7</v>
      </c>
      <c r="H3" s="1642"/>
      <c r="I3" s="1643"/>
    </row>
    <row r="5" spans="1:16">
      <c r="A5" s="2383" t="s">
        <v>4976</v>
      </c>
      <c r="B5" s="2383"/>
      <c r="C5" s="2383"/>
      <c r="D5" s="2383"/>
      <c r="E5" s="2383"/>
      <c r="F5" s="2383"/>
      <c r="G5" s="2383"/>
      <c r="H5" s="2383"/>
      <c r="I5" s="1327"/>
    </row>
    <row r="7" spans="1:16" s="1419" customFormat="1" ht="31.5" customHeight="1">
      <c r="A7" s="2470" t="s">
        <v>562</v>
      </c>
      <c r="B7" s="2470" t="s">
        <v>135</v>
      </c>
      <c r="C7" s="2470" t="s">
        <v>138</v>
      </c>
      <c r="D7" s="2470"/>
      <c r="E7" s="2470"/>
      <c r="F7" s="2552" t="s">
        <v>4977</v>
      </c>
      <c r="G7" s="2470" t="s">
        <v>4978</v>
      </c>
      <c r="H7" s="2470" t="s">
        <v>4979</v>
      </c>
      <c r="I7" s="1418"/>
      <c r="J7" s="1418"/>
      <c r="K7" s="1418"/>
    </row>
    <row r="8" spans="1:16" s="1419" customFormat="1" ht="36">
      <c r="A8" s="2470"/>
      <c r="B8" s="2470"/>
      <c r="C8" s="1329" t="s">
        <v>3539</v>
      </c>
      <c r="D8" s="1329" t="s">
        <v>2654</v>
      </c>
      <c r="E8" s="1329" t="s">
        <v>4980</v>
      </c>
      <c r="F8" s="2552"/>
      <c r="G8" s="2470"/>
      <c r="H8" s="2470"/>
      <c r="I8" s="1418"/>
      <c r="J8" s="1418"/>
      <c r="K8" s="1418"/>
      <c r="M8" s="1318"/>
      <c r="N8" s="1418"/>
      <c r="O8" s="1418"/>
      <c r="P8" s="1418"/>
    </row>
    <row r="9" spans="1:16" s="1419" customFormat="1" ht="84" customHeight="1">
      <c r="A9" s="2635" t="s">
        <v>4981</v>
      </c>
      <c r="B9" s="2574"/>
      <c r="C9" s="1526">
        <v>2</v>
      </c>
      <c r="D9" s="2569" t="s">
        <v>4982</v>
      </c>
      <c r="E9" s="1526" t="s">
        <v>4983</v>
      </c>
      <c r="F9" s="1526">
        <v>2500</v>
      </c>
      <c r="G9" s="1526">
        <v>1285</v>
      </c>
      <c r="H9" s="1550">
        <v>1355</v>
      </c>
      <c r="I9" s="1317"/>
      <c r="J9" s="1317"/>
      <c r="K9" s="1317"/>
      <c r="L9" s="1336"/>
      <c r="M9" s="1318"/>
      <c r="N9" s="1418"/>
      <c r="O9" s="1418"/>
      <c r="P9" s="1418"/>
    </row>
    <row r="10" spans="1:16" s="1419" customFormat="1" ht="84">
      <c r="A10" s="2635"/>
      <c r="B10" s="2574"/>
      <c r="C10" s="1526">
        <v>2</v>
      </c>
      <c r="D10" s="2569"/>
      <c r="E10" s="1526" t="s">
        <v>4984</v>
      </c>
      <c r="F10" s="1526">
        <v>3000</v>
      </c>
      <c r="G10" s="1526">
        <v>1410</v>
      </c>
      <c r="H10" s="1550">
        <v>1490</v>
      </c>
      <c r="I10" s="1317"/>
      <c r="J10" s="1317"/>
      <c r="K10" s="1317"/>
      <c r="L10" s="1336"/>
      <c r="M10" s="1318"/>
      <c r="N10" s="1418"/>
      <c r="O10" s="1418"/>
      <c r="P10" s="1418"/>
    </row>
    <row r="11" spans="1:16" s="1419" customFormat="1" ht="84" customHeight="1">
      <c r="A11" s="2562" t="s">
        <v>4985</v>
      </c>
      <c r="B11" s="2574"/>
      <c r="C11" s="1526">
        <v>2</v>
      </c>
      <c r="D11" s="2574" t="s">
        <v>4986</v>
      </c>
      <c r="E11" s="1526" t="s">
        <v>4983</v>
      </c>
      <c r="F11" s="1526">
        <v>2500</v>
      </c>
      <c r="G11" s="1526">
        <v>1530</v>
      </c>
      <c r="H11" s="1550">
        <v>1615</v>
      </c>
      <c r="I11" s="1317"/>
      <c r="J11" s="1317"/>
      <c r="K11" s="1317"/>
      <c r="L11" s="1336"/>
      <c r="M11" s="1318"/>
      <c r="N11" s="1418"/>
      <c r="O11" s="1418"/>
      <c r="P11" s="1418"/>
    </row>
    <row r="12" spans="1:16" s="1419" customFormat="1" ht="84">
      <c r="A12" s="2562"/>
      <c r="B12" s="2574"/>
      <c r="C12" s="1536">
        <v>2</v>
      </c>
      <c r="D12" s="2574"/>
      <c r="E12" s="1536" t="s">
        <v>4984</v>
      </c>
      <c r="F12" s="1536">
        <v>3000</v>
      </c>
      <c r="G12" s="1536">
        <v>1675</v>
      </c>
      <c r="H12" s="1563">
        <v>1765</v>
      </c>
      <c r="I12" s="1317"/>
      <c r="J12" s="1317"/>
      <c r="K12" s="1317"/>
      <c r="L12" s="1336"/>
      <c r="M12" s="1318"/>
      <c r="N12" s="1418"/>
      <c r="O12" s="1418"/>
      <c r="P12" s="1418"/>
    </row>
    <row r="13" spans="1:16" s="1419" customFormat="1" ht="66.599999999999994" customHeight="1">
      <c r="A13" s="2629" t="s">
        <v>4987</v>
      </c>
      <c r="B13" s="2630"/>
      <c r="C13" s="1541">
        <v>1.65</v>
      </c>
      <c r="D13" s="2532" t="s">
        <v>4988</v>
      </c>
      <c r="E13" s="2630" t="s">
        <v>4989</v>
      </c>
      <c r="F13" s="1541">
        <v>2500</v>
      </c>
      <c r="G13" s="1541">
        <v>3730</v>
      </c>
      <c r="H13" s="1647">
        <v>3935</v>
      </c>
      <c r="I13" s="1317"/>
      <c r="J13" s="1317"/>
      <c r="K13" s="1317"/>
      <c r="L13" s="1336"/>
      <c r="M13" s="1318"/>
      <c r="N13" s="1418"/>
      <c r="O13" s="1418"/>
      <c r="P13" s="1418"/>
    </row>
    <row r="14" spans="1:16" s="1419" customFormat="1" ht="66.599999999999994" customHeight="1">
      <c r="A14" s="2629"/>
      <c r="B14" s="2630"/>
      <c r="C14" s="1526">
        <v>2</v>
      </c>
      <c r="D14" s="2532"/>
      <c r="E14" s="2532"/>
      <c r="F14" s="1526">
        <v>2500</v>
      </c>
      <c r="G14" s="1526">
        <v>4170</v>
      </c>
      <c r="H14" s="1552">
        <v>4395</v>
      </c>
      <c r="I14" s="1317"/>
      <c r="J14" s="1317"/>
      <c r="K14" s="1317"/>
      <c r="L14" s="1336"/>
      <c r="M14" s="1318"/>
      <c r="N14" s="1418"/>
      <c r="O14" s="1418"/>
      <c r="P14" s="1418"/>
    </row>
    <row r="15" spans="1:16" s="1419" customFormat="1" ht="66.599999999999994" customHeight="1">
      <c r="A15" s="2629"/>
      <c r="B15" s="2630"/>
      <c r="C15" s="1559">
        <v>1.65</v>
      </c>
      <c r="D15" s="2532"/>
      <c r="E15" s="2532"/>
      <c r="F15" s="1559">
        <v>3000</v>
      </c>
      <c r="G15" s="1526">
        <v>3905</v>
      </c>
      <c r="H15" s="1648">
        <v>4115</v>
      </c>
      <c r="I15" s="1317"/>
      <c r="J15" s="1317"/>
      <c r="K15" s="1317"/>
      <c r="L15" s="1336"/>
      <c r="M15" s="1318"/>
      <c r="N15" s="1418"/>
      <c r="O15" s="1418"/>
      <c r="P15" s="1418"/>
    </row>
    <row r="16" spans="1:16" s="1419" customFormat="1" ht="66.599999999999994" customHeight="1">
      <c r="A16" s="2629"/>
      <c r="B16" s="2630"/>
      <c r="C16" s="1536">
        <v>2</v>
      </c>
      <c r="D16" s="2532"/>
      <c r="E16" s="2630"/>
      <c r="F16" s="1536">
        <v>3000</v>
      </c>
      <c r="G16" s="1536">
        <v>4345</v>
      </c>
      <c r="H16" s="1649">
        <v>4580</v>
      </c>
      <c r="I16" s="1317"/>
      <c r="J16" s="1317"/>
      <c r="K16" s="1317"/>
      <c r="L16" s="1336"/>
      <c r="M16" s="1318"/>
      <c r="N16" s="1418"/>
      <c r="O16" s="1418"/>
      <c r="P16" s="1418"/>
    </row>
    <row r="17" spans="1:16" s="1419" customFormat="1" ht="66.599999999999994" customHeight="1">
      <c r="A17" s="2631" t="s">
        <v>4990</v>
      </c>
      <c r="B17" s="2532"/>
      <c r="C17" s="1511">
        <v>2</v>
      </c>
      <c r="D17" s="2532"/>
      <c r="E17" s="2532" t="s">
        <v>4991</v>
      </c>
      <c r="F17" s="1541">
        <v>2500</v>
      </c>
      <c r="G17" s="1541">
        <v>4820</v>
      </c>
      <c r="H17" s="1515">
        <v>5085</v>
      </c>
      <c r="I17" s="1317"/>
      <c r="J17" s="1317"/>
      <c r="K17" s="1317"/>
      <c r="L17" s="1336"/>
      <c r="M17" s="1318"/>
      <c r="N17" s="1418"/>
      <c r="O17" s="1418"/>
      <c r="P17" s="1418"/>
    </row>
    <row r="18" spans="1:16" s="1419" customFormat="1" ht="66.599999999999994" customHeight="1">
      <c r="A18" s="2631"/>
      <c r="B18" s="2532"/>
      <c r="C18" s="1559">
        <v>2.4</v>
      </c>
      <c r="D18" s="2532"/>
      <c r="E18" s="2532"/>
      <c r="F18" s="1526">
        <v>2500</v>
      </c>
      <c r="G18" s="1526">
        <v>6540</v>
      </c>
      <c r="H18" s="1552">
        <v>6895</v>
      </c>
      <c r="I18" s="1317"/>
      <c r="J18" s="1317"/>
      <c r="K18" s="1317"/>
      <c r="L18" s="1336"/>
      <c r="M18" s="1318"/>
      <c r="N18" s="1418"/>
      <c r="O18" s="1418"/>
      <c r="P18" s="1418"/>
    </row>
    <row r="19" spans="1:16" s="1419" customFormat="1" ht="66.599999999999994" customHeight="1">
      <c r="A19" s="2631"/>
      <c r="B19" s="2532"/>
      <c r="C19" s="1526">
        <v>2</v>
      </c>
      <c r="D19" s="2532"/>
      <c r="E19" s="2532"/>
      <c r="F19" s="1559">
        <v>3000</v>
      </c>
      <c r="G19" s="1559">
        <v>5000</v>
      </c>
      <c r="H19" s="1648">
        <v>5275</v>
      </c>
      <c r="I19" s="1317"/>
      <c r="J19" s="1317"/>
      <c r="K19" s="1317"/>
      <c r="L19" s="1336"/>
      <c r="M19" s="1318"/>
      <c r="N19" s="1418"/>
      <c r="O19" s="1418"/>
      <c r="P19" s="1418"/>
    </row>
    <row r="20" spans="1:16" s="1419" customFormat="1" ht="66.599999999999994" customHeight="1">
      <c r="A20" s="2631"/>
      <c r="B20" s="2532"/>
      <c r="C20" s="1536">
        <v>2.4</v>
      </c>
      <c r="D20" s="2532"/>
      <c r="E20" s="2532"/>
      <c r="F20" s="1536">
        <v>3000</v>
      </c>
      <c r="G20" s="1536">
        <v>7405</v>
      </c>
      <c r="H20" s="1649">
        <v>7810</v>
      </c>
      <c r="I20" s="1317"/>
      <c r="J20" s="1317"/>
      <c r="K20" s="1317"/>
      <c r="L20" s="1336"/>
      <c r="M20" s="1318"/>
      <c r="N20" s="1418"/>
      <c r="O20" s="1418"/>
      <c r="P20" s="1418"/>
    </row>
    <row r="21" spans="1:16" s="1419" customFormat="1" ht="12" customHeight="1">
      <c r="A21" s="2623" t="s">
        <v>4992</v>
      </c>
      <c r="B21" s="2623"/>
      <c r="C21" s="2623"/>
      <c r="D21" s="2623"/>
      <c r="E21" s="2623"/>
      <c r="F21" s="2623"/>
      <c r="G21" s="2623"/>
      <c r="H21" s="2623"/>
      <c r="I21" s="1317"/>
      <c r="J21" s="1317"/>
      <c r="K21" s="1418"/>
      <c r="N21" s="1418"/>
      <c r="O21" s="1418"/>
      <c r="P21" s="1418"/>
    </row>
    <row r="22" spans="1:16" s="1419" customFormat="1" ht="26.25" customHeight="1">
      <c r="A22" s="2632" t="s">
        <v>4981</v>
      </c>
      <c r="B22" s="2626"/>
      <c r="C22" s="1650">
        <v>1.6</v>
      </c>
      <c r="D22" s="2633" t="s">
        <v>4993</v>
      </c>
      <c r="E22" s="2634" t="s">
        <v>4994</v>
      </c>
      <c r="F22" s="1651"/>
      <c r="G22" s="1541">
        <v>25755</v>
      </c>
      <c r="H22" s="1647">
        <v>28860</v>
      </c>
      <c r="I22" s="1317"/>
      <c r="J22" s="1317"/>
      <c r="K22" s="1418"/>
      <c r="L22" s="1336"/>
      <c r="M22" s="1318"/>
      <c r="N22" s="1418"/>
      <c r="O22" s="1418"/>
      <c r="P22" s="1418"/>
    </row>
    <row r="23" spans="1:16" s="1419" customFormat="1" ht="26.25" customHeight="1">
      <c r="A23" s="2632"/>
      <c r="B23" s="2626"/>
      <c r="C23" s="1652">
        <v>1.8</v>
      </c>
      <c r="D23" s="2633"/>
      <c r="E23" s="2634"/>
      <c r="F23" s="1587"/>
      <c r="G23" s="1526">
        <v>26615</v>
      </c>
      <c r="H23" s="1552">
        <v>29825</v>
      </c>
      <c r="I23" s="1317"/>
      <c r="J23" s="1317"/>
      <c r="K23" s="1418"/>
      <c r="L23" s="1336"/>
      <c r="M23" s="1318"/>
      <c r="N23" s="1418"/>
      <c r="O23" s="1418"/>
      <c r="P23" s="1418"/>
    </row>
    <row r="24" spans="1:16" s="1419" customFormat="1" ht="26.25" customHeight="1">
      <c r="A24" s="2632"/>
      <c r="B24" s="2626"/>
      <c r="C24" s="1511">
        <v>2</v>
      </c>
      <c r="D24" s="2633"/>
      <c r="E24" s="2634"/>
      <c r="F24" s="1587"/>
      <c r="G24" s="1526">
        <v>28330</v>
      </c>
      <c r="H24" s="1552">
        <v>31750</v>
      </c>
      <c r="I24" s="1317"/>
      <c r="J24" s="1317"/>
      <c r="K24" s="1418"/>
      <c r="L24" s="1336"/>
      <c r="M24" s="1318"/>
      <c r="N24" s="1418"/>
      <c r="O24" s="1418"/>
      <c r="P24" s="1418"/>
    </row>
    <row r="25" spans="1:16" s="1419" customFormat="1" ht="43.5" customHeight="1">
      <c r="A25" s="2593" t="s">
        <v>4987</v>
      </c>
      <c r="B25" s="2569"/>
      <c r="C25" s="1526">
        <v>1.65</v>
      </c>
      <c r="D25" s="2574" t="s">
        <v>4995</v>
      </c>
      <c r="E25" s="2569" t="s">
        <v>4996</v>
      </c>
      <c r="F25" s="1587"/>
      <c r="G25" s="1526">
        <v>42215</v>
      </c>
      <c r="H25" s="1552">
        <v>44520</v>
      </c>
      <c r="I25" s="1317"/>
      <c r="J25" s="1317"/>
      <c r="K25" s="1418"/>
      <c r="L25" s="1336"/>
      <c r="M25" s="1318"/>
      <c r="N25" s="1418"/>
      <c r="O25" s="1418"/>
      <c r="P25" s="1418"/>
    </row>
    <row r="26" spans="1:16" s="1419" customFormat="1" ht="27.75" customHeight="1">
      <c r="A26" s="2593"/>
      <c r="B26" s="2569"/>
      <c r="C26" s="1526">
        <v>2</v>
      </c>
      <c r="D26" s="2574"/>
      <c r="E26" s="2569"/>
      <c r="F26" s="1587"/>
      <c r="G26" s="1526">
        <v>42920</v>
      </c>
      <c r="H26" s="1552">
        <v>48100</v>
      </c>
      <c r="I26" s="1317"/>
      <c r="J26" s="1317"/>
      <c r="K26" s="1418"/>
      <c r="L26" s="1336"/>
      <c r="M26" s="1318"/>
      <c r="N26" s="1418"/>
      <c r="O26" s="1418"/>
      <c r="P26" s="1418"/>
    </row>
    <row r="27" spans="1:16" s="1419" customFormat="1" ht="33" customHeight="1">
      <c r="A27" s="2562" t="s">
        <v>4990</v>
      </c>
      <c r="B27" s="2574"/>
      <c r="C27" s="1530">
        <v>2</v>
      </c>
      <c r="D27" s="2574"/>
      <c r="E27" s="2574" t="s">
        <v>4996</v>
      </c>
      <c r="F27" s="1653"/>
      <c r="G27" s="1530">
        <v>45500</v>
      </c>
      <c r="H27" s="1654">
        <v>50990</v>
      </c>
      <c r="I27" s="1317"/>
      <c r="J27" s="1317"/>
      <c r="K27" s="1418"/>
      <c r="L27" s="1336"/>
      <c r="M27" s="1318"/>
      <c r="N27" s="1418"/>
      <c r="O27" s="1418"/>
      <c r="P27" s="1418"/>
    </row>
    <row r="28" spans="1:16" s="1419" customFormat="1" ht="33" customHeight="1">
      <c r="A28" s="2562"/>
      <c r="B28" s="2574"/>
      <c r="C28" s="1530">
        <v>2.4</v>
      </c>
      <c r="D28" s="2574"/>
      <c r="E28" s="2574"/>
      <c r="F28" s="1655"/>
      <c r="G28" s="1536">
        <v>51150</v>
      </c>
      <c r="H28" s="1649">
        <v>53945</v>
      </c>
      <c r="I28" s="1317"/>
      <c r="J28" s="1317"/>
      <c r="K28" s="1418"/>
      <c r="L28" s="1336"/>
      <c r="M28" s="1318"/>
      <c r="N28" s="1418"/>
      <c r="O28" s="1418"/>
      <c r="P28" s="1418"/>
    </row>
    <row r="29" spans="1:16" s="1419" customFormat="1" ht="12" customHeight="1">
      <c r="A29" s="2627" t="s">
        <v>4605</v>
      </c>
      <c r="B29" s="2627"/>
      <c r="C29" s="2627"/>
      <c r="D29" s="2627"/>
      <c r="E29" s="2627"/>
      <c r="F29" s="2627"/>
      <c r="G29" s="2627"/>
      <c r="H29" s="2627"/>
      <c r="I29" s="1317"/>
      <c r="J29" s="1317"/>
      <c r="K29" s="1418"/>
      <c r="N29" s="1418"/>
      <c r="O29" s="1418"/>
      <c r="P29" s="1418"/>
    </row>
    <row r="30" spans="1:16" s="1419" customFormat="1" ht="46.5" customHeight="1">
      <c r="A30" s="2596" t="s">
        <v>4981</v>
      </c>
      <c r="B30" s="2626"/>
      <c r="C30" s="1656" t="s">
        <v>4997</v>
      </c>
      <c r="D30" s="2572" t="s">
        <v>4998</v>
      </c>
      <c r="E30" s="2628" t="s">
        <v>4999</v>
      </c>
      <c r="F30" s="1657"/>
      <c r="G30" s="1656">
        <v>40345</v>
      </c>
      <c r="H30" s="1658">
        <v>45215</v>
      </c>
      <c r="I30" s="1317"/>
      <c r="J30" s="1317"/>
      <c r="K30" s="1418"/>
      <c r="L30" s="1336"/>
      <c r="M30" s="1318"/>
      <c r="N30" s="1418"/>
      <c r="O30" s="1418"/>
      <c r="P30" s="1418"/>
    </row>
    <row r="31" spans="1:16" s="1419" customFormat="1" ht="46.5" customHeight="1">
      <c r="A31" s="2596"/>
      <c r="B31" s="2626"/>
      <c r="C31" s="1659" t="s">
        <v>5000</v>
      </c>
      <c r="D31" s="2572"/>
      <c r="E31" s="2628"/>
      <c r="F31" s="1660"/>
      <c r="G31" s="1661">
        <v>42920</v>
      </c>
      <c r="H31" s="1662">
        <v>48100</v>
      </c>
      <c r="I31" s="1317"/>
      <c r="J31" s="1317"/>
      <c r="K31" s="1418"/>
      <c r="L31" s="1336"/>
      <c r="M31" s="1318"/>
      <c r="N31" s="1418"/>
      <c r="O31" s="1418"/>
      <c r="P31" s="1418"/>
    </row>
    <row r="32" spans="1:16" s="1419" customFormat="1" ht="46.5" customHeight="1">
      <c r="A32" s="2596"/>
      <c r="B32" s="2626"/>
      <c r="C32" s="1652" t="s">
        <v>5001</v>
      </c>
      <c r="D32" s="2572"/>
      <c r="E32" s="2628"/>
      <c r="F32" s="1660"/>
      <c r="G32" s="1661">
        <v>53225</v>
      </c>
      <c r="H32" s="1662">
        <v>59645</v>
      </c>
      <c r="I32" s="1317"/>
      <c r="J32" s="1317"/>
      <c r="K32" s="1418"/>
      <c r="L32" s="1336"/>
      <c r="M32" s="1318"/>
      <c r="N32" s="1418"/>
      <c r="O32" s="1418"/>
      <c r="P32" s="1418"/>
    </row>
    <row r="33" spans="1:16" s="1419" customFormat="1" ht="46.5" customHeight="1">
      <c r="A33" s="2596"/>
      <c r="B33" s="2626"/>
      <c r="C33" s="1511" t="s">
        <v>5002</v>
      </c>
      <c r="D33" s="2572"/>
      <c r="E33" s="2628"/>
      <c r="F33" s="1587"/>
      <c r="G33" s="1526">
        <v>45500</v>
      </c>
      <c r="H33" s="1552">
        <v>50990</v>
      </c>
      <c r="I33" s="1317"/>
      <c r="J33" s="1317"/>
      <c r="K33" s="1418"/>
      <c r="L33" s="1336"/>
      <c r="M33" s="1318"/>
      <c r="N33" s="1418"/>
      <c r="O33" s="1418"/>
      <c r="P33" s="1418"/>
    </row>
    <row r="34" spans="1:16" s="1419" customFormat="1" ht="46.5" customHeight="1">
      <c r="A34" s="2596"/>
      <c r="B34" s="2626"/>
      <c r="C34" s="1511" t="s">
        <v>5003</v>
      </c>
      <c r="D34" s="2572"/>
      <c r="E34" s="2628"/>
      <c r="F34" s="1587"/>
      <c r="G34" s="1526">
        <v>57515</v>
      </c>
      <c r="H34" s="1552">
        <v>64455</v>
      </c>
      <c r="I34" s="1317"/>
      <c r="J34" s="1317"/>
      <c r="K34" s="1418"/>
      <c r="L34" s="1336"/>
      <c r="M34" s="1318"/>
      <c r="N34" s="1418"/>
      <c r="O34" s="1418"/>
      <c r="P34" s="1418"/>
    </row>
    <row r="35" spans="1:16" s="1419" customFormat="1" ht="36.75" customHeight="1">
      <c r="A35" s="2593" t="s">
        <v>4987</v>
      </c>
      <c r="B35" s="2624"/>
      <c r="C35" s="1511" t="s">
        <v>5004</v>
      </c>
      <c r="D35" s="2574" t="s">
        <v>4995</v>
      </c>
      <c r="E35" s="2569" t="s">
        <v>5005</v>
      </c>
      <c r="F35" s="1587"/>
      <c r="G35" s="1526">
        <v>91915</v>
      </c>
      <c r="H35" s="1552">
        <v>96945</v>
      </c>
      <c r="I35" s="1317"/>
      <c r="J35" s="1317"/>
      <c r="K35" s="1418"/>
      <c r="L35" s="1336"/>
      <c r="M35" s="1318"/>
      <c r="N35" s="1418"/>
      <c r="O35" s="1418"/>
      <c r="P35" s="1418"/>
    </row>
    <row r="36" spans="1:16" s="1419" customFormat="1" ht="36.75" customHeight="1">
      <c r="A36" s="2593"/>
      <c r="B36" s="2624"/>
      <c r="C36" s="1526" t="s">
        <v>5006</v>
      </c>
      <c r="D36" s="2574"/>
      <c r="E36" s="2569"/>
      <c r="F36" s="1587"/>
      <c r="G36" s="1526">
        <v>90135</v>
      </c>
      <c r="H36" s="1552">
        <v>101010</v>
      </c>
      <c r="I36" s="1317"/>
      <c r="J36" s="1317"/>
      <c r="K36" s="1418"/>
      <c r="L36" s="1336"/>
      <c r="M36" s="1318"/>
      <c r="N36" s="1418"/>
      <c r="O36" s="1418"/>
      <c r="P36" s="1418"/>
    </row>
    <row r="37" spans="1:16" s="1419" customFormat="1" ht="45" customHeight="1">
      <c r="A37" s="2562" t="s">
        <v>4990</v>
      </c>
      <c r="B37" s="2574"/>
      <c r="C37" s="1526" t="s">
        <v>5006</v>
      </c>
      <c r="D37" s="2574"/>
      <c r="E37" s="2574" t="s">
        <v>5005</v>
      </c>
      <c r="F37" s="1653"/>
      <c r="G37" s="1530">
        <v>97860</v>
      </c>
      <c r="H37" s="1654">
        <v>109670</v>
      </c>
      <c r="I37" s="1317"/>
      <c r="J37" s="1317"/>
      <c r="K37" s="1418"/>
      <c r="L37" s="1336"/>
      <c r="M37" s="1318"/>
      <c r="N37" s="1418"/>
      <c r="O37" s="1418"/>
      <c r="P37" s="1418"/>
    </row>
    <row r="38" spans="1:16" s="1419" customFormat="1" ht="45" customHeight="1">
      <c r="A38" s="2562"/>
      <c r="B38" s="2574"/>
      <c r="C38" s="1530" t="s">
        <v>5007</v>
      </c>
      <c r="D38" s="2574"/>
      <c r="E38" s="2574"/>
      <c r="F38" s="1655"/>
      <c r="G38" s="1536">
        <v>128975</v>
      </c>
      <c r="H38" s="1649">
        <v>136025</v>
      </c>
      <c r="I38" s="1317"/>
      <c r="J38" s="1317"/>
      <c r="K38" s="1418"/>
      <c r="L38" s="1336"/>
      <c r="M38" s="1318"/>
      <c r="N38" s="1418"/>
      <c r="O38" s="1418"/>
      <c r="P38" s="1418"/>
    </row>
    <row r="39" spans="1:16" s="1419" customFormat="1" ht="12" customHeight="1">
      <c r="A39" s="2623" t="s">
        <v>5008</v>
      </c>
      <c r="B39" s="2623"/>
      <c r="C39" s="2623"/>
      <c r="D39" s="2623"/>
      <c r="E39" s="2623"/>
      <c r="F39" s="2623"/>
      <c r="G39" s="2623"/>
      <c r="H39" s="2623"/>
      <c r="I39" s="1317"/>
      <c r="J39" s="1317"/>
      <c r="K39" s="1418"/>
      <c r="N39" s="1418"/>
      <c r="O39" s="1418"/>
      <c r="P39" s="1418"/>
    </row>
    <row r="40" spans="1:16" s="1419" customFormat="1" ht="17.25" customHeight="1">
      <c r="A40" s="2625" t="s">
        <v>5009</v>
      </c>
      <c r="B40" s="2626"/>
      <c r="C40" s="1661" t="s">
        <v>5002</v>
      </c>
      <c r="D40" s="2626" t="s">
        <v>4995</v>
      </c>
      <c r="E40" s="2626" t="s">
        <v>5010</v>
      </c>
      <c r="F40" s="1657"/>
      <c r="G40" s="1656">
        <v>80970</v>
      </c>
      <c r="H40" s="1658">
        <v>85395</v>
      </c>
      <c r="I40" s="1317"/>
      <c r="J40" s="1317"/>
      <c r="K40" s="1418"/>
      <c r="L40" s="1336"/>
      <c r="M40" s="1318"/>
      <c r="N40" s="1418"/>
      <c r="O40" s="1418"/>
      <c r="P40" s="1418"/>
    </row>
    <row r="41" spans="1:16" s="1419" customFormat="1" ht="17.25" customHeight="1">
      <c r="A41" s="2625"/>
      <c r="B41" s="2626"/>
      <c r="C41" s="1661" t="s">
        <v>4657</v>
      </c>
      <c r="D41" s="2626"/>
      <c r="E41" s="2626"/>
      <c r="F41" s="1660"/>
      <c r="G41" s="1661">
        <v>97000</v>
      </c>
      <c r="H41" s="1662">
        <v>108710</v>
      </c>
      <c r="I41" s="1317"/>
      <c r="J41" s="1317"/>
      <c r="K41" s="1418"/>
      <c r="L41" s="1336"/>
      <c r="M41" s="1318"/>
      <c r="N41" s="1418"/>
      <c r="O41" s="1418"/>
      <c r="P41" s="1418"/>
    </row>
    <row r="42" spans="1:16" s="1419" customFormat="1" ht="17.25" customHeight="1">
      <c r="A42" s="2625"/>
      <c r="B42" s="2626"/>
      <c r="C42" s="1661" t="s">
        <v>4621</v>
      </c>
      <c r="D42" s="2626"/>
      <c r="E42" s="2626"/>
      <c r="F42" s="1660"/>
      <c r="G42" s="1661">
        <v>106445</v>
      </c>
      <c r="H42" s="1662">
        <v>119290</v>
      </c>
      <c r="I42" s="1317"/>
      <c r="J42" s="1317"/>
      <c r="K42" s="1418"/>
      <c r="L42" s="1336"/>
      <c r="M42" s="1318"/>
      <c r="N42" s="1418"/>
      <c r="O42" s="1418"/>
      <c r="P42" s="1418"/>
    </row>
    <row r="43" spans="1:16" s="1419" customFormat="1" ht="17.25" customHeight="1">
      <c r="A43" s="2625"/>
      <c r="B43" s="2626"/>
      <c r="C43" s="1661" t="s">
        <v>5011</v>
      </c>
      <c r="D43" s="2626"/>
      <c r="E43" s="2626"/>
      <c r="F43" s="1660"/>
      <c r="G43" s="1661">
        <v>108665</v>
      </c>
      <c r="H43" s="1662">
        <v>114605</v>
      </c>
      <c r="I43" s="1317"/>
      <c r="J43" s="1317"/>
      <c r="K43" s="1418"/>
      <c r="L43" s="1336"/>
      <c r="M43" s="1318"/>
      <c r="N43" s="1418"/>
      <c r="O43" s="1418"/>
      <c r="P43" s="1418"/>
    </row>
    <row r="44" spans="1:16" s="1419" customFormat="1" ht="17.25" customHeight="1">
      <c r="A44" s="2625"/>
      <c r="B44" s="2626"/>
      <c r="C44" s="1661" t="s">
        <v>5012</v>
      </c>
      <c r="D44" s="2626"/>
      <c r="E44" s="2626"/>
      <c r="F44" s="1660"/>
      <c r="G44" s="1661">
        <v>113115</v>
      </c>
      <c r="H44" s="1662">
        <v>119300</v>
      </c>
      <c r="I44" s="1317"/>
      <c r="J44" s="1317"/>
      <c r="K44" s="1418"/>
      <c r="L44" s="1336"/>
      <c r="M44" s="1318"/>
      <c r="N44" s="1418"/>
      <c r="O44" s="1418"/>
      <c r="P44" s="1418"/>
    </row>
    <row r="45" spans="1:16" s="1419" customFormat="1" ht="17.25" customHeight="1">
      <c r="A45" s="2625"/>
      <c r="B45" s="2626"/>
      <c r="C45" s="1661" t="s">
        <v>5013</v>
      </c>
      <c r="D45" s="2626"/>
      <c r="E45" s="2626"/>
      <c r="F45" s="1660"/>
      <c r="G45" s="1661">
        <v>117625</v>
      </c>
      <c r="H45" s="1662">
        <v>124055</v>
      </c>
      <c r="I45" s="1317"/>
      <c r="J45" s="1317"/>
      <c r="K45" s="1418"/>
      <c r="L45" s="1336"/>
      <c r="M45" s="1318"/>
      <c r="N45" s="1418"/>
      <c r="O45" s="1418"/>
      <c r="P45" s="1418"/>
    </row>
    <row r="46" spans="1:16" s="1419" customFormat="1" ht="17.25" customHeight="1">
      <c r="A46" s="2625"/>
      <c r="B46" s="2626"/>
      <c r="C46" s="1661" t="s">
        <v>5014</v>
      </c>
      <c r="D46" s="2626"/>
      <c r="E46" s="2626"/>
      <c r="F46" s="1660"/>
      <c r="G46" s="1661">
        <v>144930</v>
      </c>
      <c r="H46" s="1662">
        <v>152855</v>
      </c>
      <c r="I46" s="1317"/>
      <c r="J46" s="1317"/>
      <c r="K46" s="1418"/>
      <c r="L46" s="1336"/>
      <c r="M46" s="1318"/>
      <c r="N46" s="1418"/>
      <c r="O46" s="1418"/>
      <c r="P46" s="1418"/>
    </row>
    <row r="47" spans="1:16" s="1419" customFormat="1" ht="17.25" customHeight="1">
      <c r="A47" s="2625"/>
      <c r="B47" s="2626"/>
      <c r="C47" s="1661" t="s">
        <v>5015</v>
      </c>
      <c r="D47" s="2626"/>
      <c r="E47" s="2626"/>
      <c r="F47" s="1660"/>
      <c r="G47" s="1661">
        <v>181680</v>
      </c>
      <c r="H47" s="1662">
        <v>191615</v>
      </c>
      <c r="I47" s="1317"/>
      <c r="J47" s="1317"/>
      <c r="K47" s="1418"/>
      <c r="L47" s="1336"/>
      <c r="M47" s="1318"/>
      <c r="N47" s="1418"/>
      <c r="O47" s="1418"/>
      <c r="P47" s="1418"/>
    </row>
    <row r="48" spans="1:16" s="1419" customFormat="1" ht="17.25" customHeight="1">
      <c r="A48" s="2625"/>
      <c r="B48" s="2626"/>
      <c r="C48" s="1661" t="s">
        <v>5016</v>
      </c>
      <c r="D48" s="2626"/>
      <c r="E48" s="2626"/>
      <c r="F48" s="1660"/>
      <c r="G48" s="1661">
        <v>200305</v>
      </c>
      <c r="H48" s="1662">
        <v>211255</v>
      </c>
      <c r="I48" s="1317"/>
      <c r="J48" s="1317"/>
      <c r="K48" s="1418"/>
      <c r="L48" s="1336"/>
      <c r="M48" s="1318"/>
      <c r="N48" s="1418"/>
      <c r="O48" s="1418"/>
      <c r="P48" s="1418"/>
    </row>
    <row r="49" spans="1:16" s="1419" customFormat="1" ht="17.25" customHeight="1">
      <c r="A49" s="2625"/>
      <c r="B49" s="2626"/>
      <c r="C49" s="1661" t="s">
        <v>5017</v>
      </c>
      <c r="D49" s="2626"/>
      <c r="E49" s="2626"/>
      <c r="F49" s="1660"/>
      <c r="G49" s="1661">
        <v>207005</v>
      </c>
      <c r="H49" s="1662">
        <v>218325</v>
      </c>
      <c r="I49" s="1317"/>
      <c r="J49" s="1317"/>
      <c r="K49" s="1418"/>
      <c r="L49" s="1336"/>
      <c r="M49" s="1318"/>
      <c r="N49" s="1418"/>
      <c r="O49" s="1418"/>
      <c r="P49" s="1418"/>
    </row>
    <row r="50" spans="1:16" s="1419" customFormat="1" ht="17.25" customHeight="1">
      <c r="A50" s="2625"/>
      <c r="B50" s="2626"/>
      <c r="C50" s="1661" t="s">
        <v>5018</v>
      </c>
      <c r="D50" s="2626"/>
      <c r="E50" s="2626"/>
      <c r="F50" s="1660"/>
      <c r="G50" s="1661">
        <v>224375</v>
      </c>
      <c r="H50" s="1662">
        <v>236645</v>
      </c>
      <c r="I50" s="1317"/>
      <c r="J50" s="1317"/>
      <c r="K50" s="1418"/>
      <c r="L50" s="1336"/>
      <c r="M50" s="1318"/>
      <c r="N50" s="1418"/>
      <c r="O50" s="1418"/>
      <c r="P50" s="1418"/>
    </row>
    <row r="51" spans="1:16" s="1419" customFormat="1" ht="17.25" customHeight="1">
      <c r="A51" s="2625"/>
      <c r="B51" s="2626"/>
      <c r="C51" s="1661" t="s">
        <v>5019</v>
      </c>
      <c r="D51" s="2626"/>
      <c r="E51" s="2626"/>
      <c r="F51" s="1660"/>
      <c r="G51" s="1661">
        <v>231035</v>
      </c>
      <c r="H51" s="1662">
        <v>243670</v>
      </c>
      <c r="I51" s="1317"/>
      <c r="J51" s="1317"/>
      <c r="K51" s="1418"/>
      <c r="L51" s="1336"/>
      <c r="M51" s="1318"/>
      <c r="N51" s="1418"/>
      <c r="O51" s="1418"/>
      <c r="P51" s="1418"/>
    </row>
    <row r="52" spans="1:16" s="1419" customFormat="1" ht="58.5" customHeight="1">
      <c r="A52" s="2593" t="s">
        <v>4987</v>
      </c>
      <c r="B52" s="2621"/>
      <c r="C52" s="1526" t="s">
        <v>4638</v>
      </c>
      <c r="D52" s="2621" t="s">
        <v>4995</v>
      </c>
      <c r="E52" s="2621" t="s">
        <v>5020</v>
      </c>
      <c r="F52" s="1587"/>
      <c r="G52" s="1526">
        <v>98175</v>
      </c>
      <c r="H52" s="1552">
        <v>110020</v>
      </c>
      <c r="I52" s="1317"/>
      <c r="J52" s="1317"/>
      <c r="K52" s="1418"/>
      <c r="L52" s="1336"/>
      <c r="M52" s="1318"/>
      <c r="N52" s="1418"/>
      <c r="O52" s="1418"/>
      <c r="P52" s="1418"/>
    </row>
    <row r="53" spans="1:16" s="1419" customFormat="1" ht="58.5" customHeight="1">
      <c r="A53" s="2593"/>
      <c r="B53" s="2621"/>
      <c r="C53" s="1526" t="s">
        <v>4621</v>
      </c>
      <c r="D53" s="2621"/>
      <c r="E53" s="2621"/>
      <c r="F53" s="1587"/>
      <c r="G53" s="1526">
        <v>111595</v>
      </c>
      <c r="H53" s="1552">
        <v>125060</v>
      </c>
      <c r="I53" s="1317"/>
      <c r="J53" s="1317"/>
      <c r="K53" s="1418"/>
      <c r="L53" s="1336"/>
      <c r="M53" s="1318"/>
      <c r="N53" s="1418"/>
      <c r="O53" s="1418"/>
      <c r="P53" s="1418"/>
    </row>
    <row r="54" spans="1:16" s="1419" customFormat="1" ht="58.5" customHeight="1">
      <c r="A54" s="2622" t="s">
        <v>4990</v>
      </c>
      <c r="B54" s="2621"/>
      <c r="C54" s="1526" t="s">
        <v>4638</v>
      </c>
      <c r="D54" s="2621"/>
      <c r="E54" s="2621"/>
      <c r="F54" s="1587"/>
      <c r="G54" s="1526">
        <v>111595</v>
      </c>
      <c r="H54" s="1552">
        <v>125060</v>
      </c>
      <c r="I54" s="1317"/>
      <c r="J54" s="1317"/>
      <c r="K54" s="1418"/>
      <c r="L54" s="1336"/>
      <c r="M54" s="1318"/>
      <c r="N54" s="1418"/>
      <c r="O54" s="1418"/>
      <c r="P54" s="1418"/>
    </row>
    <row r="55" spans="1:16" s="1419" customFormat="1" ht="58.5" customHeight="1">
      <c r="A55" s="2622"/>
      <c r="B55" s="2621"/>
      <c r="C55" s="1530" t="s">
        <v>4621</v>
      </c>
      <c r="D55" s="2621"/>
      <c r="E55" s="2621"/>
      <c r="F55" s="1653"/>
      <c r="G55" s="1530">
        <v>128760</v>
      </c>
      <c r="H55" s="1654">
        <v>144300</v>
      </c>
      <c r="I55" s="1317"/>
      <c r="J55" s="1317"/>
      <c r="K55" s="1418"/>
      <c r="L55" s="1336"/>
      <c r="M55" s="1318"/>
      <c r="N55" s="1418"/>
      <c r="O55" s="1418"/>
      <c r="P55" s="1418"/>
    </row>
    <row r="56" spans="1:16" s="1419" customFormat="1" ht="58.5" customHeight="1">
      <c r="A56" s="2622"/>
      <c r="B56" s="2621"/>
      <c r="C56" s="1530" t="s">
        <v>5021</v>
      </c>
      <c r="D56" s="2621"/>
      <c r="E56" s="2621"/>
      <c r="F56" s="1653"/>
      <c r="G56" s="1530">
        <v>141595</v>
      </c>
      <c r="H56" s="1654">
        <v>149340</v>
      </c>
      <c r="I56" s="1317"/>
      <c r="J56" s="1317"/>
      <c r="K56" s="1418"/>
      <c r="L56" s="1336"/>
      <c r="M56" s="1318"/>
      <c r="N56" s="1418"/>
      <c r="O56" s="1418"/>
      <c r="P56" s="1418"/>
    </row>
    <row r="57" spans="1:16" s="1419" customFormat="1" ht="58.5" customHeight="1">
      <c r="A57" s="2622"/>
      <c r="B57" s="2621"/>
      <c r="C57" s="1536" t="s">
        <v>5022</v>
      </c>
      <c r="D57" s="2621"/>
      <c r="E57" s="2621"/>
      <c r="F57" s="1655"/>
      <c r="G57" s="1536">
        <v>163140</v>
      </c>
      <c r="H57" s="1649">
        <v>172065</v>
      </c>
      <c r="I57" s="1317"/>
      <c r="J57" s="1317"/>
      <c r="K57" s="1418"/>
      <c r="L57" s="1336"/>
      <c r="M57" s="1318"/>
      <c r="N57" s="1418"/>
      <c r="O57" s="1418"/>
      <c r="P57" s="1418"/>
    </row>
    <row r="58" spans="1:16" s="1419" customFormat="1" ht="12" customHeight="1">
      <c r="A58" s="2623" t="s">
        <v>5023</v>
      </c>
      <c r="B58" s="2623"/>
      <c r="C58" s="2623"/>
      <c r="D58" s="2623"/>
      <c r="E58" s="2623"/>
      <c r="F58" s="2623"/>
      <c r="G58" s="2623"/>
      <c r="H58" s="2623"/>
      <c r="I58" s="1317"/>
      <c r="J58" s="1317"/>
      <c r="K58" s="1418"/>
      <c r="L58" s="1336"/>
      <c r="M58" s="1318"/>
      <c r="N58" s="1418"/>
      <c r="O58" s="1418"/>
      <c r="P58" s="1418"/>
    </row>
    <row r="59" spans="1:16" s="1419" customFormat="1" ht="12" customHeight="1">
      <c r="A59" s="2470" t="s">
        <v>562</v>
      </c>
      <c r="B59" s="2470" t="s">
        <v>135</v>
      </c>
      <c r="C59" s="2470" t="s">
        <v>138</v>
      </c>
      <c r="D59" s="2470"/>
      <c r="E59" s="2470"/>
      <c r="F59" s="2470" t="s">
        <v>5024</v>
      </c>
      <c r="G59" s="2470" t="s">
        <v>4978</v>
      </c>
      <c r="H59" s="2470" t="s">
        <v>4979</v>
      </c>
      <c r="I59" s="1317"/>
      <c r="J59" s="1317"/>
      <c r="K59" s="1418"/>
      <c r="L59" s="1336"/>
      <c r="M59" s="1318"/>
      <c r="N59" s="1418"/>
      <c r="O59" s="1418"/>
      <c r="P59" s="1418"/>
    </row>
    <row r="60" spans="1:16" s="1419" customFormat="1" ht="24">
      <c r="A60" s="2470"/>
      <c r="B60" s="2470"/>
      <c r="C60" s="1329" t="s">
        <v>5025</v>
      </c>
      <c r="D60" s="1329" t="s">
        <v>4549</v>
      </c>
      <c r="E60" s="1329" t="s">
        <v>1756</v>
      </c>
      <c r="F60" s="2470"/>
      <c r="G60" s="2470"/>
      <c r="H60" s="2470"/>
      <c r="I60" s="1317"/>
      <c r="J60" s="1317"/>
      <c r="K60" s="1418"/>
      <c r="L60" s="1336"/>
      <c r="M60" s="1318"/>
      <c r="N60" s="1418"/>
      <c r="O60" s="1418"/>
      <c r="P60" s="1418"/>
    </row>
    <row r="61" spans="1:16" s="1419" customFormat="1" ht="24.75" customHeight="1">
      <c r="A61" s="2619" t="s">
        <v>5026</v>
      </c>
      <c r="B61" s="2572"/>
      <c r="C61" s="1541" t="s">
        <v>5027</v>
      </c>
      <c r="D61" s="2572">
        <v>0.5</v>
      </c>
      <c r="E61" s="2572" t="s">
        <v>5028</v>
      </c>
      <c r="F61" s="1541"/>
      <c r="G61" s="1541">
        <v>1460</v>
      </c>
      <c r="H61" s="1663">
        <v>1640</v>
      </c>
      <c r="I61" s="1317"/>
      <c r="J61" s="1317"/>
      <c r="K61" s="1418"/>
      <c r="L61" s="1336"/>
      <c r="M61" s="1318"/>
      <c r="N61" s="1418"/>
      <c r="O61" s="1418"/>
      <c r="P61" s="1418"/>
    </row>
    <row r="62" spans="1:16" s="1419" customFormat="1" ht="27.75" customHeight="1">
      <c r="A62" s="2619"/>
      <c r="B62" s="2572"/>
      <c r="C62" s="1526" t="s">
        <v>5029</v>
      </c>
      <c r="D62" s="2572"/>
      <c r="E62" s="2572"/>
      <c r="F62" s="1526"/>
      <c r="G62" s="1526">
        <v>1805</v>
      </c>
      <c r="H62" s="1550">
        <v>2025</v>
      </c>
      <c r="I62" s="1317"/>
      <c r="J62" s="1317"/>
      <c r="K62" s="1418"/>
      <c r="L62" s="1336"/>
      <c r="M62" s="1318"/>
      <c r="N62" s="1418"/>
      <c r="O62" s="1418"/>
      <c r="P62" s="1418"/>
    </row>
    <row r="63" spans="1:16" s="1419" customFormat="1" ht="40.5" customHeight="1">
      <c r="A63" s="1664" t="s">
        <v>5030</v>
      </c>
      <c r="B63" s="1526"/>
      <c r="C63" s="1526" t="s">
        <v>5031</v>
      </c>
      <c r="D63" s="1526">
        <v>1</v>
      </c>
      <c r="E63" s="1526" t="s">
        <v>5032</v>
      </c>
      <c r="F63" s="1526">
        <v>3.3</v>
      </c>
      <c r="G63" s="1526">
        <v>1015</v>
      </c>
      <c r="H63" s="1550">
        <v>1135</v>
      </c>
      <c r="I63" s="1317"/>
      <c r="J63" s="1317"/>
      <c r="K63" s="1418"/>
      <c r="L63" s="1336"/>
      <c r="M63" s="1318"/>
      <c r="N63" s="1418"/>
      <c r="O63" s="1418"/>
      <c r="P63" s="1418"/>
    </row>
    <row r="64" spans="1:16" s="1419" customFormat="1" ht="42.75" customHeight="1">
      <c r="A64" s="1572" t="s">
        <v>5033</v>
      </c>
      <c r="B64" s="1526"/>
      <c r="C64" s="1526" t="s">
        <v>5034</v>
      </c>
      <c r="D64" s="1526">
        <v>0.5</v>
      </c>
      <c r="E64" s="1526" t="s">
        <v>5035</v>
      </c>
      <c r="F64" s="1526">
        <v>3.6</v>
      </c>
      <c r="G64" s="1526">
        <v>1460</v>
      </c>
      <c r="H64" s="1550">
        <v>1640</v>
      </c>
      <c r="I64" s="1317"/>
      <c r="J64" s="1317"/>
      <c r="K64" s="1418"/>
      <c r="L64" s="1336"/>
      <c r="M64" s="1318"/>
      <c r="N64" s="1418"/>
      <c r="O64" s="1418"/>
      <c r="P64" s="1418"/>
    </row>
    <row r="65" spans="1:16" s="1419" customFormat="1" ht="42.75" customHeight="1">
      <c r="A65" s="2593" t="s">
        <v>5036</v>
      </c>
      <c r="B65" s="2569"/>
      <c r="C65" s="1526" t="s">
        <v>5037</v>
      </c>
      <c r="D65" s="2569">
        <v>1</v>
      </c>
      <c r="E65" s="1526" t="s">
        <v>5032</v>
      </c>
      <c r="F65" s="1526">
        <v>3.3</v>
      </c>
      <c r="G65" s="1526">
        <v>1015</v>
      </c>
      <c r="H65" s="1550">
        <v>1135</v>
      </c>
      <c r="I65" s="1317"/>
      <c r="J65" s="1317"/>
      <c r="K65" s="1418"/>
      <c r="L65" s="1336"/>
      <c r="M65" s="1318"/>
      <c r="N65" s="1418"/>
      <c r="O65" s="1418"/>
      <c r="P65" s="1418"/>
    </row>
    <row r="66" spans="1:16" s="1419" customFormat="1" ht="42.75" customHeight="1">
      <c r="A66" s="2593"/>
      <c r="B66" s="2569"/>
      <c r="C66" s="1526" t="s">
        <v>5038</v>
      </c>
      <c r="D66" s="2569"/>
      <c r="E66" s="1526" t="s">
        <v>5039</v>
      </c>
      <c r="F66" s="1526">
        <v>3.96</v>
      </c>
      <c r="G66" s="1526">
        <v>1205</v>
      </c>
      <c r="H66" s="1550">
        <v>1350</v>
      </c>
      <c r="I66" s="1317"/>
      <c r="J66" s="1317"/>
      <c r="K66" s="1418"/>
      <c r="L66" s="1336"/>
      <c r="M66" s="1318"/>
      <c r="N66" s="1418"/>
      <c r="O66" s="1418"/>
      <c r="P66" s="1418"/>
    </row>
    <row r="67" spans="1:16" s="1419" customFormat="1" ht="36" customHeight="1">
      <c r="A67" s="1329" t="s">
        <v>562</v>
      </c>
      <c r="B67" s="1329" t="s">
        <v>135</v>
      </c>
      <c r="C67" s="2470" t="s">
        <v>593</v>
      </c>
      <c r="D67" s="2470"/>
      <c r="E67" s="2470"/>
      <c r="F67" s="1328"/>
      <c r="G67" s="1329" t="s">
        <v>4978</v>
      </c>
      <c r="H67" s="1329" t="s">
        <v>4979</v>
      </c>
      <c r="I67" s="1317"/>
      <c r="J67" s="1317"/>
      <c r="K67" s="1418"/>
      <c r="L67" s="1336"/>
      <c r="M67" s="1318"/>
      <c r="N67" s="1418"/>
      <c r="O67" s="1418"/>
      <c r="P67" s="1418"/>
    </row>
    <row r="68" spans="1:16" s="1419" customFormat="1" ht="59.45" customHeight="1">
      <c r="A68" s="1551" t="s">
        <v>5040</v>
      </c>
      <c r="B68" s="1559"/>
      <c r="C68" s="2620" t="s">
        <v>5041</v>
      </c>
      <c r="D68" s="2620"/>
      <c r="E68" s="2620"/>
      <c r="F68" s="1559"/>
      <c r="G68" s="1559">
        <v>23720</v>
      </c>
      <c r="H68" s="1665">
        <v>25015</v>
      </c>
      <c r="I68" s="1317"/>
      <c r="J68" s="1317"/>
      <c r="K68" s="1418"/>
      <c r="L68" s="1336"/>
      <c r="M68" s="1318"/>
      <c r="N68" s="1418"/>
      <c r="O68" s="1418"/>
      <c r="P68" s="1418"/>
    </row>
    <row r="69" spans="1:16" s="1419" customFormat="1" ht="105.75" customHeight="1">
      <c r="A69" s="1572" t="s">
        <v>5042</v>
      </c>
      <c r="B69" s="1526"/>
      <c r="C69" s="2569" t="s">
        <v>5043</v>
      </c>
      <c r="D69" s="2569"/>
      <c r="E69" s="2569"/>
      <c r="F69" s="1526"/>
      <c r="G69" s="1526">
        <v>49475</v>
      </c>
      <c r="H69" s="1550">
        <v>52180</v>
      </c>
      <c r="I69" s="1317"/>
      <c r="J69" s="1317"/>
      <c r="K69" s="1418"/>
      <c r="L69" s="1336"/>
      <c r="M69" s="1318"/>
      <c r="N69" s="1418"/>
      <c r="O69" s="1418"/>
      <c r="P69" s="1418"/>
    </row>
    <row r="70" spans="1:16" s="1419" customFormat="1" ht="48" customHeight="1">
      <c r="A70" s="1594" t="s">
        <v>5044</v>
      </c>
      <c r="B70" s="1536"/>
      <c r="C70" s="2574" t="s">
        <v>5045</v>
      </c>
      <c r="D70" s="2574"/>
      <c r="E70" s="2574"/>
      <c r="F70" s="1536"/>
      <c r="G70" s="1536">
        <v>23460</v>
      </c>
      <c r="H70" s="1563">
        <v>24745</v>
      </c>
      <c r="I70" s="1317"/>
      <c r="J70" s="1317"/>
      <c r="K70" s="1418"/>
      <c r="L70" s="1336"/>
      <c r="M70" s="1318"/>
      <c r="N70" s="1418"/>
      <c r="O70" s="1418"/>
      <c r="P70" s="1418"/>
    </row>
    <row r="71" spans="1:16" s="1419" customFormat="1" ht="36" customHeight="1">
      <c r="A71" s="1329" t="s">
        <v>562</v>
      </c>
      <c r="B71" s="1329" t="s">
        <v>135</v>
      </c>
      <c r="C71" s="2618" t="s">
        <v>593</v>
      </c>
      <c r="D71" s="2618"/>
      <c r="E71" s="2618"/>
      <c r="F71" s="1328" t="s">
        <v>5046</v>
      </c>
      <c r="G71" s="1329" t="s">
        <v>4978</v>
      </c>
      <c r="H71" s="1666" t="s">
        <v>4979</v>
      </c>
      <c r="I71" s="1317"/>
      <c r="J71" s="1317"/>
      <c r="K71" s="1418"/>
      <c r="L71" s="1336"/>
      <c r="M71" s="1318"/>
      <c r="N71" s="1418"/>
      <c r="O71" s="1418"/>
      <c r="P71" s="1418"/>
    </row>
    <row r="72" spans="1:16" s="1419" customFormat="1" ht="45.75" customHeight="1">
      <c r="A72" s="2617" t="s">
        <v>5047</v>
      </c>
      <c r="B72" s="1511"/>
      <c r="C72" s="2586" t="s">
        <v>5048</v>
      </c>
      <c r="D72" s="2586"/>
      <c r="E72" s="2586"/>
      <c r="F72" s="1511" t="s">
        <v>5049</v>
      </c>
      <c r="G72" s="1511">
        <v>54080</v>
      </c>
      <c r="H72" s="1663">
        <v>57040</v>
      </c>
      <c r="I72" s="1317"/>
      <c r="J72" s="1317"/>
      <c r="K72" s="1418"/>
      <c r="L72" s="1336"/>
      <c r="M72" s="1318"/>
      <c r="N72" s="1418"/>
      <c r="O72" s="1418"/>
      <c r="P72" s="1418"/>
    </row>
    <row r="73" spans="1:16" s="1419" customFormat="1" ht="48" customHeight="1">
      <c r="A73" s="2617"/>
      <c r="B73" s="1526"/>
      <c r="C73" s="2569" t="s">
        <v>5050</v>
      </c>
      <c r="D73" s="2569"/>
      <c r="E73" s="2569"/>
      <c r="F73" s="1526" t="s">
        <v>5051</v>
      </c>
      <c r="G73" s="1526">
        <v>60070</v>
      </c>
      <c r="H73" s="1550">
        <v>63355</v>
      </c>
      <c r="I73" s="1317"/>
      <c r="J73" s="1317"/>
      <c r="K73" s="1418"/>
      <c r="L73" s="1336"/>
      <c r="M73" s="1318"/>
      <c r="N73" s="1418"/>
      <c r="O73" s="1418"/>
      <c r="P73" s="1418"/>
    </row>
    <row r="74" spans="1:16" s="1419" customFormat="1" ht="50.25" customHeight="1">
      <c r="A74" s="1572" t="s">
        <v>5052</v>
      </c>
      <c r="B74" s="1526"/>
      <c r="C74" s="2569"/>
      <c r="D74" s="2569"/>
      <c r="E74" s="2569"/>
      <c r="F74" s="1526" t="s">
        <v>5053</v>
      </c>
      <c r="G74" s="1526">
        <v>4065</v>
      </c>
      <c r="H74" s="1550">
        <v>4285</v>
      </c>
      <c r="I74" s="1317"/>
      <c r="J74" s="1317"/>
      <c r="K74" s="1418"/>
      <c r="L74" s="1336"/>
      <c r="M74" s="1318"/>
      <c r="N74" s="1418"/>
      <c r="O74" s="1418"/>
      <c r="P74" s="1418"/>
    </row>
    <row r="75" spans="1:16" s="1419" customFormat="1" ht="49.5" customHeight="1">
      <c r="A75" s="1572" t="s">
        <v>5054</v>
      </c>
      <c r="B75" s="1526"/>
      <c r="C75" s="2569"/>
      <c r="D75" s="2569"/>
      <c r="E75" s="2569"/>
      <c r="F75" s="1526" t="s">
        <v>5055</v>
      </c>
      <c r="G75" s="1526">
        <v>4030</v>
      </c>
      <c r="H75" s="1550">
        <v>4250</v>
      </c>
      <c r="I75" s="1317"/>
      <c r="J75" s="1317"/>
      <c r="K75" s="1418"/>
      <c r="L75" s="1336"/>
      <c r="M75" s="1318"/>
      <c r="N75" s="1418"/>
      <c r="O75" s="1418"/>
      <c r="P75" s="1418"/>
    </row>
    <row r="76" spans="1:16" s="1419" customFormat="1" ht="47.25" customHeight="1">
      <c r="A76" s="1572" t="s">
        <v>5056</v>
      </c>
      <c r="B76" s="1526"/>
      <c r="C76" s="2569"/>
      <c r="D76" s="2569"/>
      <c r="E76" s="2569"/>
      <c r="F76" s="1526"/>
      <c r="G76" s="1526">
        <v>1795</v>
      </c>
      <c r="H76" s="1550">
        <v>1895</v>
      </c>
      <c r="I76" s="1317"/>
      <c r="J76" s="1317"/>
      <c r="K76" s="1418"/>
      <c r="L76" s="1336"/>
      <c r="M76" s="1318"/>
      <c r="N76" s="1418"/>
      <c r="O76" s="1418"/>
      <c r="P76" s="1418"/>
    </row>
    <row r="77" spans="1:16" s="1419" customFormat="1" ht="24">
      <c r="A77" s="1572" t="s">
        <v>5057</v>
      </c>
      <c r="B77" s="1526"/>
      <c r="C77" s="2569"/>
      <c r="D77" s="2569"/>
      <c r="E77" s="2569"/>
      <c r="F77" s="1526"/>
      <c r="G77" s="1526">
        <v>3635</v>
      </c>
      <c r="H77" s="1550">
        <v>3830</v>
      </c>
      <c r="I77" s="1317"/>
      <c r="J77" s="1317"/>
      <c r="K77" s="1418"/>
      <c r="L77" s="1336"/>
      <c r="M77" s="1318"/>
      <c r="N77" s="1418"/>
      <c r="O77" s="1418"/>
      <c r="P77" s="1418"/>
    </row>
    <row r="78" spans="1:16" s="1419" customFormat="1" ht="48" customHeight="1">
      <c r="A78" s="1576" t="s">
        <v>5058</v>
      </c>
      <c r="B78" s="1511"/>
      <c r="C78" s="2586" t="s">
        <v>5059</v>
      </c>
      <c r="D78" s="2586"/>
      <c r="E78" s="2586"/>
      <c r="F78" s="1511" t="s">
        <v>5060</v>
      </c>
      <c r="G78" s="1511">
        <v>1220</v>
      </c>
      <c r="H78" s="1663">
        <v>1285</v>
      </c>
      <c r="I78" s="1317"/>
      <c r="J78" s="1317"/>
      <c r="K78" s="1418"/>
      <c r="L78" s="1336"/>
      <c r="M78" s="1318"/>
      <c r="N78" s="1418"/>
      <c r="O78" s="1418"/>
      <c r="P78" s="1418"/>
    </row>
    <row r="79" spans="1:16" s="1419" customFormat="1" ht="51.75" customHeight="1">
      <c r="A79" s="1572" t="s">
        <v>5061</v>
      </c>
      <c r="B79" s="1526"/>
      <c r="C79" s="2569" t="s">
        <v>5062</v>
      </c>
      <c r="D79" s="2569"/>
      <c r="E79" s="2569"/>
      <c r="F79" s="1526" t="s">
        <v>5060</v>
      </c>
      <c r="G79" s="1526">
        <v>625</v>
      </c>
      <c r="H79" s="1550">
        <v>660</v>
      </c>
      <c r="I79" s="1317"/>
      <c r="J79" s="1317"/>
      <c r="K79" s="1418"/>
      <c r="L79" s="1336"/>
      <c r="M79" s="1318"/>
      <c r="N79" s="1418"/>
      <c r="O79" s="1418"/>
      <c r="P79" s="1418"/>
    </row>
    <row r="80" spans="1:16" s="1419" customFormat="1" ht="48" customHeight="1">
      <c r="A80" s="1572" t="s">
        <v>5063</v>
      </c>
      <c r="B80" s="1526"/>
      <c r="C80" s="2569" t="s">
        <v>5064</v>
      </c>
      <c r="D80" s="2569"/>
      <c r="E80" s="2569"/>
      <c r="F80" s="1526" t="s">
        <v>5060</v>
      </c>
      <c r="G80" s="1526">
        <v>1990</v>
      </c>
      <c r="H80" s="1550">
        <v>2100</v>
      </c>
      <c r="I80" s="1317"/>
      <c r="J80" s="1317"/>
      <c r="K80" s="1418"/>
      <c r="L80" s="1336"/>
      <c r="M80" s="1318"/>
      <c r="N80" s="1418"/>
      <c r="O80" s="1418"/>
      <c r="P80" s="1418"/>
    </row>
    <row r="81" spans="1:16" s="1419" customFormat="1" ht="27" customHeight="1">
      <c r="A81" s="1572" t="s">
        <v>5065</v>
      </c>
      <c r="B81" s="1526"/>
      <c r="C81" s="2569" t="s">
        <v>5066</v>
      </c>
      <c r="D81" s="2569"/>
      <c r="E81" s="2569"/>
      <c r="F81" s="1526" t="s">
        <v>5067</v>
      </c>
      <c r="G81" s="1526">
        <v>2040</v>
      </c>
      <c r="H81" s="1550">
        <v>2150</v>
      </c>
      <c r="I81" s="1317"/>
      <c r="J81" s="1317"/>
      <c r="K81" s="1418"/>
      <c r="L81" s="1336"/>
      <c r="M81" s="1318"/>
      <c r="N81" s="1418"/>
      <c r="O81" s="1418"/>
      <c r="P81" s="1418"/>
    </row>
    <row r="82" spans="1:16" s="1419" customFormat="1" ht="72" customHeight="1">
      <c r="A82" s="1572" t="s">
        <v>5068</v>
      </c>
      <c r="B82" s="1526"/>
      <c r="C82" s="2569" t="s">
        <v>5069</v>
      </c>
      <c r="D82" s="2569"/>
      <c r="E82" s="2569"/>
      <c r="F82" s="1526" t="s">
        <v>5070</v>
      </c>
      <c r="G82" s="1526">
        <v>1605</v>
      </c>
      <c r="H82" s="1563">
        <v>1695</v>
      </c>
      <c r="I82" s="1317"/>
      <c r="J82" s="1317"/>
      <c r="K82" s="1418"/>
      <c r="L82" s="1336"/>
      <c r="M82" s="1318"/>
      <c r="N82" s="1418"/>
      <c r="O82" s="1418"/>
      <c r="P82" s="1418"/>
    </row>
    <row r="83" spans="1:16" s="1419" customFormat="1" ht="12" customHeight="1">
      <c r="A83" s="2470" t="s">
        <v>562</v>
      </c>
      <c r="B83" s="2470" t="s">
        <v>135</v>
      </c>
      <c r="C83" s="2387" t="s">
        <v>5071</v>
      </c>
      <c r="D83" s="2387"/>
      <c r="E83" s="2470" t="s">
        <v>593</v>
      </c>
      <c r="F83" s="2470" t="s">
        <v>563</v>
      </c>
      <c r="G83" s="2470" t="s">
        <v>4978</v>
      </c>
      <c r="H83" s="2470" t="s">
        <v>4979</v>
      </c>
      <c r="I83" s="1317"/>
      <c r="J83" s="1317"/>
      <c r="K83" s="1418"/>
      <c r="L83" s="1336"/>
      <c r="M83" s="1318"/>
      <c r="N83" s="1418"/>
      <c r="O83" s="1418"/>
      <c r="P83" s="1418"/>
    </row>
    <row r="84" spans="1:16" s="1419" customFormat="1" ht="12">
      <c r="A84" s="2470"/>
      <c r="B84" s="2470"/>
      <c r="C84" s="1329" t="s">
        <v>5072</v>
      </c>
      <c r="D84" s="1666" t="s">
        <v>5073</v>
      </c>
      <c r="E84" s="2470"/>
      <c r="F84" s="2470"/>
      <c r="G84" s="2470"/>
      <c r="H84" s="2470"/>
      <c r="I84" s="1428"/>
      <c r="J84" s="1317"/>
      <c r="K84" s="1418"/>
      <c r="L84" s="1336"/>
      <c r="M84" s="1318"/>
      <c r="N84" s="1418"/>
      <c r="O84" s="1418"/>
      <c r="P84" s="1418"/>
    </row>
    <row r="85" spans="1:16" s="1419" customFormat="1" ht="51.2" customHeight="1">
      <c r="A85" s="2617" t="s">
        <v>5074</v>
      </c>
      <c r="B85" s="1511"/>
      <c r="C85" s="1511">
        <v>60</v>
      </c>
      <c r="D85" s="1511">
        <v>80</v>
      </c>
      <c r="E85" s="2586" t="s">
        <v>5075</v>
      </c>
      <c r="F85" s="1511" t="s">
        <v>5076</v>
      </c>
      <c r="G85" s="1511">
        <v>18975</v>
      </c>
      <c r="H85" s="1651">
        <v>20010</v>
      </c>
      <c r="I85" s="1428"/>
      <c r="J85" s="1317"/>
      <c r="K85" s="1418"/>
      <c r="L85" s="1336"/>
      <c r="M85" s="1318"/>
      <c r="N85" s="1418"/>
      <c r="O85" s="1418"/>
      <c r="P85" s="1418"/>
    </row>
    <row r="86" spans="1:16" s="1419" customFormat="1" ht="51.2" customHeight="1">
      <c r="A86" s="2617"/>
      <c r="B86" s="1526"/>
      <c r="C86" s="1526">
        <v>40</v>
      </c>
      <c r="D86" s="1526">
        <v>60</v>
      </c>
      <c r="E86" s="2586"/>
      <c r="F86" s="1526" t="s">
        <v>5077</v>
      </c>
      <c r="G86" s="1526">
        <v>3510</v>
      </c>
      <c r="H86" s="1587">
        <v>3700</v>
      </c>
      <c r="I86" s="1428"/>
      <c r="J86" s="1317"/>
      <c r="K86" s="1418"/>
      <c r="L86" s="1336"/>
      <c r="M86" s="1318"/>
      <c r="N86" s="1418"/>
      <c r="O86" s="1418"/>
      <c r="P86" s="1418"/>
    </row>
    <row r="87" spans="1:16" s="1419" customFormat="1" ht="51.2" customHeight="1">
      <c r="A87" s="2593" t="s">
        <v>5078</v>
      </c>
      <c r="B87" s="1526"/>
      <c r="C87" s="1526">
        <v>60</v>
      </c>
      <c r="D87" s="1526">
        <v>80</v>
      </c>
      <c r="E87" s="2569" t="s">
        <v>5079</v>
      </c>
      <c r="F87" s="1526" t="s">
        <v>5080</v>
      </c>
      <c r="G87" s="1526">
        <v>47785</v>
      </c>
      <c r="H87" s="1587">
        <v>50400</v>
      </c>
      <c r="I87" s="1428"/>
      <c r="J87" s="1317"/>
      <c r="K87" s="1418"/>
      <c r="L87" s="1336"/>
      <c r="M87" s="1318"/>
      <c r="N87" s="1418"/>
      <c r="O87" s="1418"/>
      <c r="P87" s="1418"/>
    </row>
    <row r="88" spans="1:16" s="1419" customFormat="1" ht="51.2" customHeight="1">
      <c r="A88" s="2593"/>
      <c r="B88" s="1526"/>
      <c r="C88" s="1526">
        <v>40</v>
      </c>
      <c r="D88" s="1526">
        <v>60</v>
      </c>
      <c r="E88" s="2569"/>
      <c r="F88" s="1526" t="s">
        <v>5077</v>
      </c>
      <c r="G88" s="1526">
        <v>3510</v>
      </c>
      <c r="H88" s="1587">
        <v>3700</v>
      </c>
      <c r="I88" s="1428"/>
      <c r="J88" s="1317"/>
      <c r="K88" s="1418"/>
      <c r="L88" s="1336"/>
      <c r="M88" s="1318"/>
      <c r="N88" s="1418"/>
      <c r="O88" s="1418"/>
      <c r="P88" s="1418"/>
    </row>
    <row r="89" spans="1:16" s="1419" customFormat="1" ht="39" customHeight="1">
      <c r="A89" s="2593" t="s">
        <v>5081</v>
      </c>
      <c r="B89" s="1526"/>
      <c r="C89" s="2569">
        <v>60</v>
      </c>
      <c r="D89" s="2569"/>
      <c r="E89" s="2569" t="s">
        <v>5082</v>
      </c>
      <c r="F89" s="1526" t="s">
        <v>5083</v>
      </c>
      <c r="G89" s="1526">
        <v>12085</v>
      </c>
      <c r="H89" s="1587">
        <v>12745</v>
      </c>
      <c r="I89" s="1428"/>
      <c r="J89" s="1317"/>
      <c r="K89" s="1418"/>
      <c r="L89" s="1336"/>
      <c r="M89" s="1318"/>
      <c r="N89" s="1418"/>
      <c r="O89" s="1418"/>
      <c r="P89" s="1418"/>
    </row>
    <row r="90" spans="1:16" s="1419" customFormat="1" ht="42" customHeight="1">
      <c r="A90" s="2593"/>
      <c r="B90" s="1526"/>
      <c r="C90" s="1526">
        <v>40</v>
      </c>
      <c r="D90" s="1526">
        <v>60</v>
      </c>
      <c r="E90" s="2569"/>
      <c r="F90" s="1526" t="s">
        <v>5077</v>
      </c>
      <c r="G90" s="1526">
        <v>3510</v>
      </c>
      <c r="H90" s="1587">
        <v>3700</v>
      </c>
      <c r="I90" s="1428"/>
      <c r="J90" s="1317"/>
      <c r="K90" s="1418"/>
      <c r="L90" s="1336"/>
      <c r="M90" s="1318"/>
      <c r="N90" s="1418"/>
      <c r="O90" s="1418"/>
      <c r="P90" s="1418"/>
    </row>
    <row r="91" spans="1:16" s="1419" customFormat="1" ht="72">
      <c r="A91" s="1572" t="s">
        <v>5084</v>
      </c>
      <c r="B91" s="1526"/>
      <c r="C91" s="2569">
        <v>60</v>
      </c>
      <c r="D91" s="2569"/>
      <c r="E91" s="1526" t="s">
        <v>5085</v>
      </c>
      <c r="F91" s="1526" t="s">
        <v>5086</v>
      </c>
      <c r="G91" s="1526">
        <v>19175</v>
      </c>
      <c r="H91" s="1587">
        <v>20225</v>
      </c>
      <c r="I91" s="1428"/>
      <c r="J91" s="1317"/>
      <c r="K91" s="1418"/>
      <c r="L91" s="1336"/>
      <c r="M91" s="1318"/>
      <c r="N91" s="1418"/>
      <c r="O91" s="1418"/>
      <c r="P91" s="1418"/>
    </row>
    <row r="92" spans="1:16" s="1419" customFormat="1" ht="72">
      <c r="A92" s="1572" t="s">
        <v>5087</v>
      </c>
      <c r="B92" s="1526"/>
      <c r="C92" s="2569">
        <v>40</v>
      </c>
      <c r="D92" s="2569"/>
      <c r="E92" s="1526" t="s">
        <v>5088</v>
      </c>
      <c r="F92" s="1526" t="s">
        <v>5089</v>
      </c>
      <c r="G92" s="1526">
        <v>16645</v>
      </c>
      <c r="H92" s="1587">
        <v>17555</v>
      </c>
      <c r="I92" s="1428"/>
      <c r="J92" s="1317"/>
      <c r="K92" s="1418"/>
      <c r="L92" s="1336"/>
      <c r="M92" s="1318"/>
      <c r="N92" s="1418"/>
      <c r="O92" s="1418"/>
      <c r="P92" s="1418"/>
    </row>
    <row r="93" spans="1:16" s="1419" customFormat="1" ht="36" customHeight="1">
      <c r="A93" s="2593" t="s">
        <v>5090</v>
      </c>
      <c r="B93" s="1526"/>
      <c r="C93" s="2569">
        <v>60</v>
      </c>
      <c r="D93" s="2569"/>
      <c r="E93" s="1526" t="s">
        <v>5091</v>
      </c>
      <c r="F93" s="1526" t="s">
        <v>5092</v>
      </c>
      <c r="G93" s="1526">
        <v>22480</v>
      </c>
      <c r="H93" s="1587">
        <v>23710</v>
      </c>
      <c r="I93" s="1428"/>
      <c r="J93" s="1317"/>
      <c r="K93" s="1418"/>
      <c r="L93" s="1336"/>
      <c r="M93" s="1318"/>
      <c r="N93" s="1418"/>
      <c r="O93" s="1418"/>
      <c r="P93" s="1418"/>
    </row>
    <row r="94" spans="1:16" s="1419" customFormat="1" ht="36">
      <c r="A94" s="2593"/>
      <c r="B94" s="1526"/>
      <c r="C94" s="1526">
        <v>80</v>
      </c>
      <c r="D94" s="1526" t="s">
        <v>5093</v>
      </c>
      <c r="E94" s="1526" t="s">
        <v>5094</v>
      </c>
      <c r="F94" s="1526" t="s">
        <v>5095</v>
      </c>
      <c r="G94" s="1526">
        <v>7870</v>
      </c>
      <c r="H94" s="1587">
        <v>8300</v>
      </c>
      <c r="I94" s="1428"/>
      <c r="J94" s="1317"/>
      <c r="K94" s="1418"/>
      <c r="L94" s="1336"/>
      <c r="M94" s="1318"/>
      <c r="N94" s="1418"/>
      <c r="O94" s="1418"/>
      <c r="P94" s="1418"/>
    </row>
    <row r="95" spans="1:16" s="1419" customFormat="1" ht="60">
      <c r="A95" s="2593"/>
      <c r="B95" s="1526"/>
      <c r="C95" s="1526">
        <v>80</v>
      </c>
      <c r="D95" s="1526" t="s">
        <v>5093</v>
      </c>
      <c r="E95" s="1526" t="s">
        <v>5096</v>
      </c>
      <c r="F95" s="1526" t="s">
        <v>5097</v>
      </c>
      <c r="G95" s="1526">
        <v>2595</v>
      </c>
      <c r="H95" s="1587">
        <v>2740</v>
      </c>
      <c r="I95" s="1428"/>
      <c r="J95" s="1317"/>
      <c r="K95" s="1418"/>
      <c r="L95" s="1336"/>
      <c r="M95" s="1318"/>
      <c r="N95" s="1418"/>
      <c r="O95" s="1418"/>
      <c r="P95" s="1418"/>
    </row>
    <row r="96" spans="1:16" s="1419" customFormat="1" ht="38.25" customHeight="1">
      <c r="A96" s="1572" t="s">
        <v>5098</v>
      </c>
      <c r="B96" s="1526"/>
      <c r="C96" s="1526">
        <v>40</v>
      </c>
      <c r="D96" s="1526">
        <v>60</v>
      </c>
      <c r="E96" s="1526" t="s">
        <v>5096</v>
      </c>
      <c r="F96" s="1526" t="s">
        <v>5099</v>
      </c>
      <c r="G96" s="1526">
        <v>4135</v>
      </c>
      <c r="H96" s="1587">
        <v>4360</v>
      </c>
      <c r="I96" s="1428"/>
      <c r="J96" s="1317"/>
      <c r="K96" s="1418"/>
      <c r="L96" s="1336"/>
      <c r="M96" s="1318"/>
      <c r="N96" s="1418"/>
      <c r="O96" s="1418"/>
      <c r="P96" s="1418"/>
    </row>
    <row r="97" spans="1:16" s="1419" customFormat="1" ht="37.5" customHeight="1">
      <c r="A97" s="1572" t="s">
        <v>5100</v>
      </c>
      <c r="B97" s="1526"/>
      <c r="C97" s="1526">
        <v>30</v>
      </c>
      <c r="D97" s="1526">
        <v>40</v>
      </c>
      <c r="E97" s="1526" t="s">
        <v>5096</v>
      </c>
      <c r="F97" s="1526" t="s">
        <v>5101</v>
      </c>
      <c r="G97" s="1526">
        <v>2635</v>
      </c>
      <c r="H97" s="1550">
        <v>2780</v>
      </c>
      <c r="I97" s="1317"/>
      <c r="J97" s="1317"/>
      <c r="K97" s="1418"/>
      <c r="L97" s="1336"/>
      <c r="M97" s="1318"/>
      <c r="N97" s="1418"/>
      <c r="O97" s="1418"/>
      <c r="P97" s="1418"/>
    </row>
    <row r="98" spans="1:16" s="1419" customFormat="1" ht="36.75" customHeight="1">
      <c r="A98" s="1572" t="s">
        <v>5102</v>
      </c>
      <c r="B98" s="1526"/>
      <c r="C98" s="1526">
        <v>40</v>
      </c>
      <c r="D98" s="1526" t="s">
        <v>5093</v>
      </c>
      <c r="E98" s="1526" t="s">
        <v>5103</v>
      </c>
      <c r="F98" s="1526" t="s">
        <v>5104</v>
      </c>
      <c r="G98" s="1526">
        <v>2065</v>
      </c>
      <c r="H98" s="1550">
        <v>2175</v>
      </c>
      <c r="I98" s="1317"/>
      <c r="J98" s="1317"/>
      <c r="K98" s="1418"/>
      <c r="L98" s="1336"/>
      <c r="M98" s="1318"/>
      <c r="N98" s="1418"/>
      <c r="O98" s="1418"/>
      <c r="P98" s="1418"/>
    </row>
    <row r="99" spans="1:16" s="1419" customFormat="1" ht="36.75" customHeight="1">
      <c r="A99" s="1589" t="s">
        <v>5105</v>
      </c>
      <c r="B99" s="1530"/>
      <c r="C99" s="1526"/>
      <c r="D99" s="1526"/>
      <c r="E99" s="1526" t="s">
        <v>5106</v>
      </c>
      <c r="F99" s="1526" t="s">
        <v>5107</v>
      </c>
      <c r="G99" s="1526">
        <v>530</v>
      </c>
      <c r="H99" s="1550">
        <v>560</v>
      </c>
      <c r="I99" s="1317"/>
      <c r="J99" s="1317"/>
      <c r="K99" s="1418"/>
      <c r="L99" s="1336"/>
      <c r="M99" s="1318"/>
      <c r="N99" s="1418"/>
      <c r="O99" s="1418"/>
      <c r="P99" s="1418"/>
    </row>
    <row r="100" spans="1:16" s="1419" customFormat="1" ht="30" customHeight="1">
      <c r="A100" s="2593" t="s">
        <v>5108</v>
      </c>
      <c r="B100" s="2569"/>
      <c r="C100" s="2569" t="s">
        <v>5109</v>
      </c>
      <c r="D100" s="2569"/>
      <c r="E100" s="2569" t="s">
        <v>5110</v>
      </c>
      <c r="F100" s="1526" t="s">
        <v>5111</v>
      </c>
      <c r="G100" s="1526">
        <v>3020</v>
      </c>
      <c r="H100" s="1550">
        <v>3185</v>
      </c>
      <c r="I100" s="1317"/>
      <c r="J100" s="1317"/>
      <c r="K100" s="1418"/>
      <c r="L100" s="1336"/>
      <c r="M100" s="1318"/>
      <c r="N100" s="1418"/>
      <c r="O100" s="1418"/>
      <c r="P100" s="1418"/>
    </row>
    <row r="101" spans="1:16" s="1419" customFormat="1" ht="24" customHeight="1">
      <c r="A101" s="2593"/>
      <c r="B101" s="2569"/>
      <c r="C101" s="2569" t="s">
        <v>5112</v>
      </c>
      <c r="D101" s="2569"/>
      <c r="E101" s="2569"/>
      <c r="F101" s="1526" t="s">
        <v>5113</v>
      </c>
      <c r="G101" s="1526">
        <v>3550</v>
      </c>
      <c r="H101" s="1550">
        <v>3745</v>
      </c>
      <c r="I101" s="1317"/>
      <c r="J101" s="1317"/>
      <c r="K101" s="1418"/>
      <c r="L101" s="1336"/>
      <c r="M101" s="1318"/>
      <c r="N101" s="1418"/>
      <c r="O101" s="1418"/>
      <c r="P101" s="1418"/>
    </row>
    <row r="102" spans="1:16" s="1419" customFormat="1" ht="32.25" customHeight="1">
      <c r="A102" s="2593"/>
      <c r="B102" s="2569"/>
      <c r="C102" s="2569" t="s">
        <v>5114</v>
      </c>
      <c r="D102" s="2569"/>
      <c r="E102" s="2569" t="s">
        <v>5115</v>
      </c>
      <c r="F102" s="1526" t="s">
        <v>5116</v>
      </c>
      <c r="G102" s="1526">
        <v>3235</v>
      </c>
      <c r="H102" s="1550">
        <v>3410</v>
      </c>
      <c r="I102" s="1317"/>
      <c r="J102" s="1317"/>
      <c r="K102" s="1418"/>
      <c r="L102" s="1336"/>
      <c r="M102" s="1318"/>
      <c r="N102" s="1418"/>
      <c r="O102" s="1418"/>
      <c r="P102" s="1418"/>
    </row>
    <row r="103" spans="1:16" s="1419" customFormat="1" ht="27.75" customHeight="1">
      <c r="A103" s="2593"/>
      <c r="B103" s="2569"/>
      <c r="C103" s="2569" t="s">
        <v>5117</v>
      </c>
      <c r="D103" s="2569"/>
      <c r="E103" s="2569"/>
      <c r="F103" s="1526" t="s">
        <v>5118</v>
      </c>
      <c r="G103" s="1526">
        <v>5440</v>
      </c>
      <c r="H103" s="1550">
        <v>5740</v>
      </c>
      <c r="I103" s="1317"/>
      <c r="J103" s="1317"/>
      <c r="K103" s="1418"/>
      <c r="L103" s="1336"/>
      <c r="M103" s="1318"/>
      <c r="N103" s="1418"/>
      <c r="O103" s="1418"/>
      <c r="P103" s="1418"/>
    </row>
    <row r="104" spans="1:16" s="1419" customFormat="1" ht="36" customHeight="1">
      <c r="A104" s="1572" t="s">
        <v>5108</v>
      </c>
      <c r="B104" s="1526"/>
      <c r="C104" s="2569" t="s">
        <v>5119</v>
      </c>
      <c r="D104" s="2569"/>
      <c r="E104" s="1526" t="s">
        <v>5120</v>
      </c>
      <c r="F104" s="1526" t="s">
        <v>5121</v>
      </c>
      <c r="G104" s="1526">
        <v>1115</v>
      </c>
      <c r="H104" s="1550">
        <v>1180</v>
      </c>
      <c r="I104" s="1317"/>
      <c r="J104" s="1317"/>
      <c r="K104" s="1418"/>
      <c r="L104" s="1336"/>
      <c r="M104" s="1318"/>
      <c r="N104" s="1418"/>
      <c r="O104" s="1418"/>
      <c r="P104" s="1418"/>
    </row>
    <row r="105" spans="1:16" s="1419" customFormat="1" ht="60" customHeight="1">
      <c r="A105" s="2593" t="s">
        <v>5122</v>
      </c>
      <c r="B105" s="2569"/>
      <c r="C105" s="2569" t="s">
        <v>5109</v>
      </c>
      <c r="D105" s="2569"/>
      <c r="E105" s="2569" t="s">
        <v>5123</v>
      </c>
      <c r="F105" s="1526" t="s">
        <v>5124</v>
      </c>
      <c r="G105" s="1526">
        <v>1505</v>
      </c>
      <c r="H105" s="1550">
        <v>1585</v>
      </c>
      <c r="I105" s="1317"/>
      <c r="J105" s="1317"/>
      <c r="K105" s="1418"/>
      <c r="L105" s="1336"/>
      <c r="M105" s="1318"/>
      <c r="N105" s="1418"/>
      <c r="O105" s="1418"/>
      <c r="P105" s="1418"/>
    </row>
    <row r="106" spans="1:16" s="1419" customFormat="1" ht="48">
      <c r="A106" s="2593"/>
      <c r="B106" s="2569"/>
      <c r="C106" s="2569"/>
      <c r="D106" s="2569"/>
      <c r="E106" s="2569"/>
      <c r="F106" s="1526" t="s">
        <v>5125</v>
      </c>
      <c r="G106" s="1526">
        <v>1650</v>
      </c>
      <c r="H106" s="1550">
        <v>1745</v>
      </c>
      <c r="I106" s="1317"/>
      <c r="J106" s="1317"/>
      <c r="K106" s="1418"/>
      <c r="L106" s="1336"/>
      <c r="M106" s="1318"/>
      <c r="N106" s="1418"/>
      <c r="O106" s="1418"/>
      <c r="P106" s="1418"/>
    </row>
    <row r="107" spans="1:16" s="1419" customFormat="1" ht="72">
      <c r="A107" s="1572" t="s">
        <v>5126</v>
      </c>
      <c r="B107" s="1526"/>
      <c r="C107" s="1526" t="s">
        <v>5127</v>
      </c>
      <c r="D107" s="1526" t="s">
        <v>5128</v>
      </c>
      <c r="E107" s="1526" t="s">
        <v>5129</v>
      </c>
      <c r="F107" s="1526" t="s">
        <v>5130</v>
      </c>
      <c r="G107" s="1526">
        <v>5215</v>
      </c>
      <c r="H107" s="1550">
        <v>5500</v>
      </c>
      <c r="I107" s="1317"/>
      <c r="J107" s="1317"/>
      <c r="K107" s="1418"/>
      <c r="L107" s="1336"/>
      <c r="M107" s="1318"/>
      <c r="N107" s="1418"/>
      <c r="O107" s="1418"/>
      <c r="P107" s="1418"/>
    </row>
    <row r="108" spans="1:16" s="1419" customFormat="1" ht="60">
      <c r="A108" s="1572" t="s">
        <v>5131</v>
      </c>
      <c r="B108" s="1526"/>
      <c r="C108" s="1526" t="s">
        <v>5132</v>
      </c>
      <c r="D108" s="1526" t="s">
        <v>5133</v>
      </c>
      <c r="E108" s="1526" t="s">
        <v>5134</v>
      </c>
      <c r="F108" s="1526" t="s">
        <v>5135</v>
      </c>
      <c r="G108" s="1526">
        <v>6870</v>
      </c>
      <c r="H108" s="1550">
        <v>7245</v>
      </c>
      <c r="I108" s="1317"/>
      <c r="J108" s="1317"/>
      <c r="K108" s="1418"/>
      <c r="L108" s="1336"/>
      <c r="M108" s="1318"/>
      <c r="N108" s="1418"/>
      <c r="O108" s="1418"/>
      <c r="P108" s="1418"/>
    </row>
    <row r="109" spans="1:16" s="1419" customFormat="1" ht="60">
      <c r="A109" s="1572" t="s">
        <v>5136</v>
      </c>
      <c r="B109" s="1526"/>
      <c r="C109" s="1526" t="s">
        <v>5137</v>
      </c>
      <c r="D109" s="1526" t="s">
        <v>5138</v>
      </c>
      <c r="E109" s="1526" t="s">
        <v>5139</v>
      </c>
      <c r="F109" s="1526" t="s">
        <v>5140</v>
      </c>
      <c r="G109" s="1526">
        <v>5525</v>
      </c>
      <c r="H109" s="1550">
        <v>5830</v>
      </c>
      <c r="I109" s="1317"/>
      <c r="J109" s="1317"/>
      <c r="K109" s="1418"/>
      <c r="L109" s="1336"/>
      <c r="M109" s="1318"/>
      <c r="N109" s="1418"/>
      <c r="O109" s="1418"/>
      <c r="P109" s="1418"/>
    </row>
    <row r="110" spans="1:16" s="1419" customFormat="1" ht="60" customHeight="1">
      <c r="A110" s="1572" t="s">
        <v>5141</v>
      </c>
      <c r="B110" s="1526"/>
      <c r="C110" s="2569" t="s">
        <v>5142</v>
      </c>
      <c r="D110" s="2569"/>
      <c r="E110" s="1526" t="s">
        <v>5143</v>
      </c>
      <c r="F110" s="1526" t="s">
        <v>5144</v>
      </c>
      <c r="G110" s="1526">
        <v>86575</v>
      </c>
      <c r="H110" s="1550">
        <v>91305</v>
      </c>
      <c r="I110" s="1317"/>
      <c r="J110" s="1317"/>
      <c r="K110" s="1418"/>
      <c r="L110" s="1336"/>
      <c r="M110" s="1318"/>
      <c r="N110" s="1418"/>
      <c r="O110" s="1418"/>
      <c r="P110" s="1418"/>
    </row>
    <row r="111" spans="1:16" s="1419" customFormat="1" ht="45.75" customHeight="1">
      <c r="A111" s="1572" t="s">
        <v>5145</v>
      </c>
      <c r="B111" s="1526"/>
      <c r="C111" s="2569" t="s">
        <v>5146</v>
      </c>
      <c r="D111" s="2569"/>
      <c r="E111" s="1526" t="s">
        <v>5147</v>
      </c>
      <c r="F111" s="1526" t="s">
        <v>5148</v>
      </c>
      <c r="G111" s="1526">
        <v>61340</v>
      </c>
      <c r="H111" s="1550">
        <v>64695</v>
      </c>
      <c r="I111" s="1317"/>
      <c r="J111" s="1317"/>
      <c r="K111" s="1418"/>
      <c r="L111" s="1336"/>
      <c r="M111" s="1318"/>
      <c r="N111" s="1418"/>
      <c r="O111" s="1418"/>
      <c r="P111" s="1418"/>
    </row>
    <row r="112" spans="1:16" s="1419" customFormat="1" ht="39.75" customHeight="1">
      <c r="A112" s="1572" t="s">
        <v>5149</v>
      </c>
      <c r="B112" s="1526"/>
      <c r="C112" s="2569" t="s">
        <v>5150</v>
      </c>
      <c r="D112" s="2569"/>
      <c r="E112" s="1526" t="s">
        <v>5151</v>
      </c>
      <c r="F112" s="1526" t="s">
        <v>5152</v>
      </c>
      <c r="G112" s="1526">
        <v>71685</v>
      </c>
      <c r="H112" s="1550">
        <v>75605</v>
      </c>
      <c r="I112" s="1317"/>
      <c r="J112" s="1317"/>
      <c r="K112" s="1418"/>
      <c r="L112" s="1336"/>
      <c r="M112" s="1318"/>
      <c r="N112" s="1418"/>
      <c r="O112" s="1418"/>
      <c r="P112" s="1418"/>
    </row>
    <row r="113" spans="1:16" s="1419" customFormat="1" ht="48" customHeight="1">
      <c r="A113" s="1572" t="s">
        <v>5153</v>
      </c>
      <c r="B113" s="1526"/>
      <c r="C113" s="2569" t="s">
        <v>5154</v>
      </c>
      <c r="D113" s="2569"/>
      <c r="E113" s="1526" t="s">
        <v>5155</v>
      </c>
      <c r="F113" s="1526" t="s">
        <v>5156</v>
      </c>
      <c r="G113" s="1526">
        <v>87170</v>
      </c>
      <c r="H113" s="1550">
        <v>91935</v>
      </c>
      <c r="I113" s="1317"/>
      <c r="J113" s="1317"/>
      <c r="K113" s="1418"/>
      <c r="L113" s="1336"/>
      <c r="M113" s="1318"/>
      <c r="N113" s="1418"/>
      <c r="O113" s="1418"/>
      <c r="P113" s="1418"/>
    </row>
    <row r="114" spans="1:16" s="1419" customFormat="1" ht="48" customHeight="1">
      <c r="A114" s="1572" t="s">
        <v>5157</v>
      </c>
      <c r="B114" s="1526"/>
      <c r="C114" s="2569" t="s">
        <v>5158</v>
      </c>
      <c r="D114" s="2569"/>
      <c r="E114" s="1526" t="s">
        <v>5159</v>
      </c>
      <c r="F114" s="1526" t="s">
        <v>5160</v>
      </c>
      <c r="G114" s="1526">
        <v>82730</v>
      </c>
      <c r="H114" s="1550">
        <v>87255</v>
      </c>
      <c r="I114" s="1317"/>
      <c r="J114" s="1317"/>
      <c r="K114" s="1418"/>
      <c r="L114" s="1336"/>
      <c r="M114" s="1318"/>
      <c r="N114" s="1418"/>
      <c r="O114" s="1418"/>
      <c r="P114" s="1418"/>
    </row>
    <row r="115" spans="1:16" s="1419" customFormat="1" ht="45.75" customHeight="1">
      <c r="A115" s="1594" t="s">
        <v>5161</v>
      </c>
      <c r="B115" s="1536"/>
      <c r="C115" s="1536" t="s">
        <v>5162</v>
      </c>
      <c r="D115" s="1536" t="s">
        <v>5094</v>
      </c>
      <c r="E115" s="1536" t="s">
        <v>5163</v>
      </c>
      <c r="F115" s="1536" t="s">
        <v>5164</v>
      </c>
      <c r="G115" s="1536">
        <v>2275</v>
      </c>
      <c r="H115" s="1563">
        <v>2400</v>
      </c>
      <c r="I115" s="1317"/>
      <c r="J115" s="1317"/>
      <c r="K115" s="1418"/>
      <c r="L115" s="1336"/>
      <c r="M115" s="1318"/>
      <c r="N115" s="1418"/>
      <c r="O115" s="1418"/>
      <c r="P115" s="1418"/>
    </row>
    <row r="116" spans="1:16" s="1419" customFormat="1" ht="18.2" customHeight="1">
      <c r="A116" s="2616" t="s">
        <v>5165</v>
      </c>
      <c r="B116" s="2616"/>
      <c r="C116" s="2616"/>
      <c r="D116" s="2616"/>
      <c r="E116" s="2616"/>
      <c r="F116" s="2616"/>
      <c r="G116" s="2616"/>
      <c r="H116" s="2616"/>
      <c r="I116" s="1418"/>
      <c r="J116" s="1418"/>
      <c r="K116" s="1418"/>
    </row>
    <row r="117" spans="1:16" s="1419" customFormat="1" ht="12">
      <c r="A117" s="1418"/>
      <c r="B117" s="1418"/>
      <c r="C117" s="1418"/>
      <c r="D117" s="1418"/>
      <c r="E117" s="1418"/>
      <c r="F117" s="1418"/>
      <c r="G117" s="1418"/>
      <c r="H117" s="1418"/>
      <c r="I117" s="1418"/>
      <c r="J117" s="1418"/>
      <c r="K117" s="1418"/>
    </row>
    <row r="118" spans="1:16" s="1419" customFormat="1" ht="12">
      <c r="A118" s="1418"/>
      <c r="B118" s="1418"/>
      <c r="C118" s="1418"/>
      <c r="D118" s="1418"/>
      <c r="E118" s="1418"/>
      <c r="F118" s="1418"/>
      <c r="G118" s="1418"/>
      <c r="H118" s="1418"/>
      <c r="I118" s="1418"/>
      <c r="J118" s="1418"/>
      <c r="K118" s="1418"/>
    </row>
    <row r="119" spans="1:16" s="1419" customFormat="1" ht="12">
      <c r="A119" s="1418"/>
      <c r="B119" s="1418"/>
      <c r="C119" s="1418"/>
      <c r="D119" s="1418"/>
      <c r="E119" s="1418"/>
      <c r="F119" s="1418"/>
      <c r="G119" s="1418"/>
      <c r="H119" s="1418"/>
      <c r="I119" s="1418"/>
      <c r="J119" s="1418"/>
      <c r="K119" s="1418"/>
    </row>
  </sheetData>
  <mergeCells count="122">
    <mergeCell ref="A1:B1"/>
    <mergeCell ref="A5:H5"/>
    <mergeCell ref="A7:A8"/>
    <mergeCell ref="B7:B8"/>
    <mergeCell ref="C7:E7"/>
    <mergeCell ref="F7:F8"/>
    <mergeCell ref="G7:G8"/>
    <mergeCell ref="H7:H8"/>
    <mergeCell ref="A9:A10"/>
    <mergeCell ref="B9:B12"/>
    <mergeCell ref="D9:D10"/>
    <mergeCell ref="A11:A12"/>
    <mergeCell ref="D11:D12"/>
    <mergeCell ref="A13:A16"/>
    <mergeCell ref="B13:B16"/>
    <mergeCell ref="D13:D20"/>
    <mergeCell ref="E13:E16"/>
    <mergeCell ref="A17:A20"/>
    <mergeCell ref="B17:B20"/>
    <mergeCell ref="E17:E20"/>
    <mergeCell ref="A21:H21"/>
    <mergeCell ref="A22:A24"/>
    <mergeCell ref="B22:B24"/>
    <mergeCell ref="D22:D24"/>
    <mergeCell ref="E22:E24"/>
    <mergeCell ref="A25:A26"/>
    <mergeCell ref="B25:B26"/>
    <mergeCell ref="D25:D28"/>
    <mergeCell ref="E25:E26"/>
    <mergeCell ref="A27:A28"/>
    <mergeCell ref="B27:B28"/>
    <mergeCell ref="E27:E28"/>
    <mergeCell ref="A29:H29"/>
    <mergeCell ref="A30:A34"/>
    <mergeCell ref="B30:B34"/>
    <mergeCell ref="D30:D34"/>
    <mergeCell ref="E30:E34"/>
    <mergeCell ref="A35:A36"/>
    <mergeCell ref="B35:B36"/>
    <mergeCell ref="D35:D38"/>
    <mergeCell ref="E35:E36"/>
    <mergeCell ref="A37:A38"/>
    <mergeCell ref="B37:B38"/>
    <mergeCell ref="E37:E38"/>
    <mergeCell ref="A39:H39"/>
    <mergeCell ref="A40:A51"/>
    <mergeCell ref="B40:B51"/>
    <mergeCell ref="D40:D51"/>
    <mergeCell ref="E40:E51"/>
    <mergeCell ref="A52:A53"/>
    <mergeCell ref="B52:B57"/>
    <mergeCell ref="D52:D57"/>
    <mergeCell ref="E52:E57"/>
    <mergeCell ref="A54:A57"/>
    <mergeCell ref="A58:H58"/>
    <mergeCell ref="A59:A60"/>
    <mergeCell ref="B59:B60"/>
    <mergeCell ref="C59:E59"/>
    <mergeCell ref="F59:F60"/>
    <mergeCell ref="G59:G60"/>
    <mergeCell ref="H59:H60"/>
    <mergeCell ref="A61:A62"/>
    <mergeCell ref="B61:B62"/>
    <mergeCell ref="D61:D62"/>
    <mergeCell ref="E61:E62"/>
    <mergeCell ref="A65:A66"/>
    <mergeCell ref="B65:B66"/>
    <mergeCell ref="D65:D66"/>
    <mergeCell ref="C67:E67"/>
    <mergeCell ref="C68:E68"/>
    <mergeCell ref="C69:E69"/>
    <mergeCell ref="C70:E70"/>
    <mergeCell ref="C71:E71"/>
    <mergeCell ref="A72:A73"/>
    <mergeCell ref="C72:E72"/>
    <mergeCell ref="C73:E73"/>
    <mergeCell ref="C74:E74"/>
    <mergeCell ref="C75:E75"/>
    <mergeCell ref="C76:E76"/>
    <mergeCell ref="C77:E77"/>
    <mergeCell ref="C78:E78"/>
    <mergeCell ref="C79:E79"/>
    <mergeCell ref="C80:E80"/>
    <mergeCell ref="C81:E81"/>
    <mergeCell ref="C82:E82"/>
    <mergeCell ref="A83:A84"/>
    <mergeCell ref="B83:B84"/>
    <mergeCell ref="C83:D83"/>
    <mergeCell ref="E83:E84"/>
    <mergeCell ref="F83:F84"/>
    <mergeCell ref="G83:G84"/>
    <mergeCell ref="H83:H84"/>
    <mergeCell ref="A85:A86"/>
    <mergeCell ref="E85:E86"/>
    <mergeCell ref="A87:A88"/>
    <mergeCell ref="E87:E88"/>
    <mergeCell ref="A89:A90"/>
    <mergeCell ref="C89:D89"/>
    <mergeCell ref="E89:E90"/>
    <mergeCell ref="C91:D91"/>
    <mergeCell ref="C92:D92"/>
    <mergeCell ref="A93:A95"/>
    <mergeCell ref="C93:D93"/>
    <mergeCell ref="A100:A103"/>
    <mergeCell ref="B100:B103"/>
    <mergeCell ref="C100:D100"/>
    <mergeCell ref="E100:E101"/>
    <mergeCell ref="C101:D101"/>
    <mergeCell ref="C102:D102"/>
    <mergeCell ref="E102:E103"/>
    <mergeCell ref="C103:D103"/>
    <mergeCell ref="C114:D114"/>
    <mergeCell ref="A116:H116"/>
    <mergeCell ref="C104:D104"/>
    <mergeCell ref="A105:A106"/>
    <mergeCell ref="B105:B106"/>
    <mergeCell ref="C105:D106"/>
    <mergeCell ref="E105:E106"/>
    <mergeCell ref="C110:D110"/>
    <mergeCell ref="C111:D111"/>
    <mergeCell ref="C112:D112"/>
    <mergeCell ref="C113:D113"/>
  </mergeCells>
  <hyperlinks>
    <hyperlink ref="A5" location="Меню!A1" display="ОГРАЖДЕНИЯ МОДУ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>
  <dimension ref="A1:AMJ34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2"/>
  <cols>
    <col min="1" max="1" width="14.7109375" style="1324" customWidth="1"/>
    <col min="2" max="2" width="7.42578125" style="1324" hidden="1" customWidth="1"/>
    <col min="3" max="3" width="3.7109375" style="1324" hidden="1" customWidth="1"/>
    <col min="4" max="4" width="15.28515625" style="1326" customWidth="1"/>
    <col min="5" max="5" width="1.5703125" style="1324" hidden="1" customWidth="1"/>
    <col min="6" max="6" width="8.85546875" style="1324" customWidth="1"/>
    <col min="7" max="7" width="12.5703125" style="1324" customWidth="1"/>
    <col min="8" max="8" width="9.5703125" style="1324" customWidth="1"/>
    <col min="9" max="9" width="7.140625" style="1324" customWidth="1"/>
    <col min="10" max="10" width="8.28515625" style="1324" customWidth="1"/>
    <col min="11" max="11" width="7.140625" style="1324" customWidth="1"/>
    <col min="12" max="12" width="6.7109375" style="1324" customWidth="1"/>
    <col min="13" max="13" width="10.42578125" style="1317" customWidth="1"/>
    <col min="14" max="14" width="9.5703125" style="1317" customWidth="1"/>
    <col min="15" max="15" width="10.42578125" style="1317" customWidth="1"/>
    <col min="16" max="16" width="13.28515625" style="1318" customWidth="1"/>
    <col min="17" max="17" width="13.42578125" style="1318" customWidth="1"/>
    <col min="18" max="18" width="13.85546875" style="1318" customWidth="1"/>
    <col min="19" max="19" width="14.7109375" style="1318" customWidth="1"/>
    <col min="20" max="20" width="9.140625" style="1318"/>
    <col min="21" max="1024" width="9.140625" style="1290"/>
    <col min="1025" max="16384" width="9.140625" style="1412"/>
  </cols>
  <sheetData>
    <row r="1" spans="1:20" ht="31.5" customHeight="1">
      <c r="A1" s="2382"/>
      <c r="B1" s="2382"/>
      <c r="C1" s="2382"/>
      <c r="D1" s="2382"/>
      <c r="E1" s="1316"/>
      <c r="F1" s="1316"/>
      <c r="G1" s="1316"/>
      <c r="H1" s="1316"/>
      <c r="I1" s="1316"/>
      <c r="J1" s="1316"/>
      <c r="K1" s="1317"/>
      <c r="R1" s="1317"/>
      <c r="S1" s="1317"/>
      <c r="T1" s="1317"/>
    </row>
    <row r="2" spans="1:20" ht="13.5" customHeight="1">
      <c r="A2" s="1320"/>
      <c r="B2" s="1321"/>
      <c r="C2" s="1320"/>
      <c r="D2" s="1320"/>
      <c r="E2" s="1320"/>
      <c r="F2" s="1322"/>
      <c r="G2" s="1322"/>
      <c r="H2" s="1322" t="s">
        <v>8514</v>
      </c>
      <c r="I2" s="1323" t="s">
        <v>2</v>
      </c>
      <c r="J2" s="1323"/>
      <c r="K2" s="1323"/>
      <c r="L2" s="1323"/>
      <c r="N2" s="1640"/>
      <c r="O2" s="1640"/>
      <c r="R2" s="1317"/>
      <c r="S2" s="1317"/>
      <c r="T2" s="1317"/>
    </row>
    <row r="3" spans="1:20" ht="15.75" customHeight="1">
      <c r="A3" s="1325" t="s">
        <v>4</v>
      </c>
      <c r="B3" s="1324" t="s">
        <v>5</v>
      </c>
      <c r="D3" s="1324" t="s">
        <v>5</v>
      </c>
      <c r="E3" s="1320"/>
      <c r="F3" s="1322"/>
      <c r="G3" s="1322"/>
      <c r="H3" s="1322" t="s">
        <v>8515</v>
      </c>
      <c r="I3" s="1323" t="s">
        <v>7</v>
      </c>
      <c r="J3" s="1323"/>
      <c r="K3" s="1323"/>
      <c r="L3" s="1323"/>
      <c r="M3" s="1646"/>
      <c r="N3" s="1640"/>
      <c r="O3" s="1640"/>
      <c r="R3" s="1317"/>
      <c r="S3" s="1317"/>
      <c r="T3" s="1317"/>
    </row>
    <row r="4" spans="1:20">
      <c r="B4" s="1326"/>
      <c r="D4" s="1324"/>
      <c r="H4" s="1325"/>
      <c r="L4" s="1325"/>
      <c r="M4" s="1503"/>
      <c r="R4" s="1317"/>
      <c r="S4" s="1317"/>
      <c r="T4" s="1317"/>
    </row>
    <row r="5" spans="1:20">
      <c r="A5" s="2383" t="s">
        <v>5166</v>
      </c>
      <c r="B5" s="2383"/>
      <c r="C5" s="2383"/>
      <c r="D5" s="2383"/>
      <c r="E5" s="2383"/>
      <c r="F5" s="2383"/>
      <c r="G5" s="2383"/>
      <c r="H5" s="2383"/>
      <c r="I5" s="2383"/>
      <c r="J5" s="2383"/>
      <c r="K5" s="2383"/>
      <c r="L5" s="2383"/>
      <c r="M5" s="1327"/>
      <c r="N5" s="1327"/>
      <c r="R5" s="1317"/>
      <c r="S5" s="1317"/>
      <c r="T5" s="1317"/>
    </row>
    <row r="6" spans="1:20">
      <c r="R6" s="1317"/>
      <c r="S6" s="1317"/>
      <c r="T6" s="1317"/>
    </row>
    <row r="7" spans="1:20" ht="15" customHeight="1">
      <c r="A7" s="2385" t="s">
        <v>134</v>
      </c>
      <c r="B7" s="2385" t="s">
        <v>135</v>
      </c>
      <c r="C7" s="2385"/>
      <c r="D7" s="2385" t="s">
        <v>138</v>
      </c>
      <c r="E7" s="2385"/>
      <c r="F7" s="2385"/>
      <c r="G7" s="2385"/>
      <c r="H7" s="2385"/>
      <c r="I7" s="2385"/>
      <c r="J7" s="2470" t="s">
        <v>4606</v>
      </c>
      <c r="K7" s="2470" t="s">
        <v>5167</v>
      </c>
      <c r="L7" s="2470" t="s">
        <v>141</v>
      </c>
      <c r="R7" s="1317"/>
      <c r="S7" s="1317"/>
      <c r="T7" s="1317"/>
    </row>
    <row r="8" spans="1:20" ht="46.5" customHeight="1">
      <c r="A8" s="2385"/>
      <c r="B8" s="2385"/>
      <c r="C8" s="2385"/>
      <c r="D8" s="1329" t="s">
        <v>4476</v>
      </c>
      <c r="E8" s="1667"/>
      <c r="F8" s="1329" t="s">
        <v>374</v>
      </c>
      <c r="G8" s="1329" t="s">
        <v>568</v>
      </c>
      <c r="H8" s="1329" t="s">
        <v>5168</v>
      </c>
      <c r="I8" s="1329" t="s">
        <v>146</v>
      </c>
      <c r="J8" s="2470"/>
      <c r="K8" s="2470"/>
      <c r="L8" s="2470"/>
      <c r="M8" s="1418"/>
      <c r="N8" s="1418"/>
      <c r="O8" s="1418"/>
      <c r="P8" s="1419"/>
      <c r="R8" s="1668"/>
      <c r="S8" s="1418"/>
      <c r="T8" s="1418"/>
    </row>
    <row r="9" spans="1:20" ht="21" customHeight="1">
      <c r="A9" s="1426" t="s">
        <v>5169</v>
      </c>
      <c r="B9" s="1669"/>
      <c r="D9" s="1670" t="s">
        <v>4993</v>
      </c>
      <c r="E9" s="1671"/>
      <c r="F9" s="2636" t="s">
        <v>5170</v>
      </c>
      <c r="G9" s="1425" t="s">
        <v>4489</v>
      </c>
      <c r="H9" s="1426"/>
      <c r="I9" s="1426">
        <v>8.1</v>
      </c>
      <c r="J9" s="1426" t="s">
        <v>575</v>
      </c>
      <c r="K9" s="1426">
        <v>1890</v>
      </c>
      <c r="L9" s="1672">
        <v>2120</v>
      </c>
      <c r="P9" s="1336"/>
      <c r="R9" s="1317"/>
      <c r="S9" s="1317"/>
      <c r="T9" s="1317"/>
    </row>
    <row r="10" spans="1:20" ht="21" customHeight="1">
      <c r="A10" s="1277" t="s">
        <v>5171</v>
      </c>
      <c r="D10" s="1277" t="s">
        <v>4460</v>
      </c>
      <c r="E10" s="1423"/>
      <c r="F10" s="2636"/>
      <c r="G10" s="1183" t="s">
        <v>4487</v>
      </c>
      <c r="H10" s="1277"/>
      <c r="I10" s="1277">
        <v>5.21</v>
      </c>
      <c r="J10" s="1277" t="s">
        <v>575</v>
      </c>
      <c r="K10" s="1277">
        <v>1590</v>
      </c>
      <c r="L10" s="1556">
        <v>1780</v>
      </c>
      <c r="P10" s="1336"/>
      <c r="R10" s="1317"/>
      <c r="S10" s="1317"/>
      <c r="T10" s="1317"/>
    </row>
    <row r="11" spans="1:20" ht="21" customHeight="1">
      <c r="A11" s="1277" t="s">
        <v>5172</v>
      </c>
      <c r="B11" s="1277" t="s">
        <v>5173</v>
      </c>
      <c r="C11" s="2637"/>
      <c r="D11" s="1277" t="s">
        <v>4460</v>
      </c>
      <c r="E11" s="1277"/>
      <c r="F11" s="2636"/>
      <c r="G11" s="1277" t="s">
        <v>4501</v>
      </c>
      <c r="H11" s="1277"/>
      <c r="I11" s="1183">
        <v>19.2</v>
      </c>
      <c r="J11" s="1277" t="s">
        <v>575</v>
      </c>
      <c r="K11" s="1402">
        <v>4125</v>
      </c>
      <c r="L11" s="1585">
        <v>4620</v>
      </c>
      <c r="P11" s="1336"/>
      <c r="R11" s="1317"/>
      <c r="S11" s="1317"/>
      <c r="T11" s="1317"/>
    </row>
    <row r="12" spans="1:20" ht="21" customHeight="1">
      <c r="A12" s="1277" t="s">
        <v>5174</v>
      </c>
      <c r="B12" s="1277" t="s">
        <v>5173</v>
      </c>
      <c r="C12" s="2637"/>
      <c r="D12" s="1277" t="s">
        <v>4460</v>
      </c>
      <c r="E12" s="1277"/>
      <c r="F12" s="2636"/>
      <c r="G12" s="1277" t="s">
        <v>4502</v>
      </c>
      <c r="H12" s="1277"/>
      <c r="I12" s="1183">
        <v>24</v>
      </c>
      <c r="J12" s="1277" t="s">
        <v>575</v>
      </c>
      <c r="K12" s="1402">
        <v>5155</v>
      </c>
      <c r="L12" s="1585">
        <v>5775</v>
      </c>
      <c r="P12" s="1336"/>
      <c r="R12" s="1317"/>
      <c r="S12" s="1317"/>
      <c r="T12" s="1317"/>
    </row>
    <row r="13" spans="1:20" ht="21" customHeight="1">
      <c r="A13" s="1277" t="s">
        <v>5175</v>
      </c>
      <c r="B13" s="1183" t="s">
        <v>5176</v>
      </c>
      <c r="C13" s="2637"/>
      <c r="D13" s="1277" t="s">
        <v>4460</v>
      </c>
      <c r="E13" s="1183">
        <v>1.2</v>
      </c>
      <c r="F13" s="2636"/>
      <c r="G13" s="1183" t="s">
        <v>4483</v>
      </c>
      <c r="H13" s="1183"/>
      <c r="I13" s="1402">
        <v>3.56</v>
      </c>
      <c r="J13" s="1402" t="s">
        <v>575</v>
      </c>
      <c r="K13" s="1402">
        <v>905</v>
      </c>
      <c r="L13" s="1585">
        <v>1015</v>
      </c>
      <c r="P13" s="1336"/>
      <c r="R13" s="1317"/>
      <c r="S13" s="1317"/>
      <c r="T13" s="1317"/>
    </row>
    <row r="14" spans="1:20" ht="21" customHeight="1">
      <c r="A14" s="1277" t="s">
        <v>5177</v>
      </c>
      <c r="B14" s="1183">
        <v>6005</v>
      </c>
      <c r="C14" s="2637"/>
      <c r="D14" s="1277" t="s">
        <v>4460</v>
      </c>
      <c r="E14" s="1183">
        <v>1.2</v>
      </c>
      <c r="F14" s="2636"/>
      <c r="G14" s="1183" t="s">
        <v>4485</v>
      </c>
      <c r="H14" s="1183"/>
      <c r="I14" s="1183">
        <v>4.45</v>
      </c>
      <c r="J14" s="1277" t="s">
        <v>575</v>
      </c>
      <c r="K14" s="1402">
        <v>1160</v>
      </c>
      <c r="L14" s="1585">
        <v>1300</v>
      </c>
      <c r="P14" s="1336"/>
      <c r="R14" s="1317"/>
      <c r="S14" s="1317"/>
      <c r="T14" s="1317"/>
    </row>
    <row r="15" spans="1:20" ht="21" customHeight="1">
      <c r="A15" s="1277" t="s">
        <v>5178</v>
      </c>
      <c r="B15" s="1183">
        <v>6005</v>
      </c>
      <c r="C15" s="2637"/>
      <c r="D15" s="1277" t="s">
        <v>4460</v>
      </c>
      <c r="E15" s="1183">
        <v>1.2</v>
      </c>
      <c r="F15" s="2636"/>
      <c r="G15" s="1183" t="s">
        <v>4240</v>
      </c>
      <c r="H15" s="1183"/>
      <c r="I15" s="1183">
        <v>5.34</v>
      </c>
      <c r="J15" s="1277" t="s">
        <v>575</v>
      </c>
      <c r="K15" s="1402">
        <v>1375</v>
      </c>
      <c r="L15" s="1585">
        <v>1540</v>
      </c>
      <c r="P15" s="1336"/>
      <c r="R15" s="1317"/>
      <c r="S15" s="1317"/>
      <c r="T15" s="1317"/>
    </row>
    <row r="16" spans="1:20" ht="21" customHeight="1">
      <c r="A16" s="1526" t="s">
        <v>5179</v>
      </c>
      <c r="D16" s="1633" t="s">
        <v>4993</v>
      </c>
      <c r="E16" s="1423"/>
      <c r="F16" s="2636"/>
      <c r="G16" s="1526" t="s">
        <v>4489</v>
      </c>
      <c r="H16" s="1526"/>
      <c r="I16" s="1526">
        <v>10.74</v>
      </c>
      <c r="J16" s="1526" t="s">
        <v>575</v>
      </c>
      <c r="K16" s="1526">
        <v>1630</v>
      </c>
      <c r="L16" s="1550">
        <v>1695</v>
      </c>
      <c r="P16" s="1336"/>
      <c r="R16" s="1317"/>
      <c r="S16" s="1317"/>
      <c r="T16" s="1317"/>
    </row>
    <row r="17" spans="1:20" ht="21" customHeight="1">
      <c r="A17" s="1526" t="s">
        <v>5180</v>
      </c>
      <c r="B17" s="1392"/>
      <c r="C17" s="1392"/>
      <c r="D17" s="1526" t="s">
        <v>5181</v>
      </c>
      <c r="E17" s="1423"/>
      <c r="F17" s="2636"/>
      <c r="G17" s="1526" t="s">
        <v>5182</v>
      </c>
      <c r="H17" s="1526"/>
      <c r="I17" s="1526">
        <v>2.4249999999999998</v>
      </c>
      <c r="J17" s="1526" t="s">
        <v>575</v>
      </c>
      <c r="K17" s="1526">
        <v>675</v>
      </c>
      <c r="L17" s="1550">
        <v>705</v>
      </c>
      <c r="P17" s="1336"/>
      <c r="R17" s="1317"/>
      <c r="S17" s="1317"/>
      <c r="T17" s="1317"/>
    </row>
    <row r="18" spans="1:20" ht="21" customHeight="1">
      <c r="A18" s="1526" t="s">
        <v>5183</v>
      </c>
      <c r="B18" s="1392"/>
      <c r="C18" s="1392"/>
      <c r="D18" s="1526">
        <v>8017</v>
      </c>
      <c r="E18" s="1423"/>
      <c r="F18" s="2636"/>
      <c r="G18" s="1526" t="s">
        <v>5184</v>
      </c>
      <c r="H18" s="1526"/>
      <c r="I18" s="1526">
        <v>2.91</v>
      </c>
      <c r="J18" s="1526" t="s">
        <v>575</v>
      </c>
      <c r="K18" s="1526">
        <v>815</v>
      </c>
      <c r="L18" s="1550">
        <v>845</v>
      </c>
      <c r="P18" s="1336"/>
      <c r="R18" s="1317"/>
      <c r="S18" s="1317"/>
      <c r="T18" s="1317"/>
    </row>
    <row r="19" spans="1:20" ht="21" customHeight="1">
      <c r="A19" s="1526" t="s">
        <v>5185</v>
      </c>
      <c r="B19" s="1392"/>
      <c r="C19" s="1392"/>
      <c r="D19" s="1526" t="s">
        <v>5186</v>
      </c>
      <c r="E19" s="1423"/>
      <c r="F19" s="2636"/>
      <c r="G19" s="1526" t="s">
        <v>5184</v>
      </c>
      <c r="H19" s="1526"/>
      <c r="I19" s="1526">
        <v>3.87</v>
      </c>
      <c r="J19" s="1526" t="s">
        <v>575</v>
      </c>
      <c r="K19" s="1526">
        <v>600</v>
      </c>
      <c r="L19" s="1550">
        <v>625</v>
      </c>
      <c r="P19" s="1336"/>
      <c r="R19" s="1317"/>
      <c r="S19" s="1317"/>
      <c r="T19" s="1317"/>
    </row>
    <row r="20" spans="1:20" ht="21" customHeight="1">
      <c r="A20" s="1526" t="s">
        <v>5187</v>
      </c>
      <c r="B20" s="1392"/>
      <c r="C20" s="1392"/>
      <c r="D20" s="1526" t="s">
        <v>5186</v>
      </c>
      <c r="E20" s="1423"/>
      <c r="F20" s="2636"/>
      <c r="G20" s="1526" t="s">
        <v>5184</v>
      </c>
      <c r="H20" s="1526"/>
      <c r="I20" s="1526">
        <v>5.0999999999999996</v>
      </c>
      <c r="J20" s="1526" t="s">
        <v>575</v>
      </c>
      <c r="K20" s="1526">
        <v>720</v>
      </c>
      <c r="L20" s="1550">
        <v>745</v>
      </c>
      <c r="P20" s="1336"/>
      <c r="R20" s="1317"/>
      <c r="S20" s="1317"/>
      <c r="T20" s="1317"/>
    </row>
    <row r="21" spans="1:20" ht="12.75" customHeight="1">
      <c r="A21" s="1526" t="s">
        <v>5188</v>
      </c>
      <c r="B21" s="1422"/>
      <c r="C21" s="1422"/>
      <c r="D21" s="1526">
        <v>6005</v>
      </c>
      <c r="E21" s="1444"/>
      <c r="F21" s="2636"/>
      <c r="G21" s="1526" t="s">
        <v>5189</v>
      </c>
      <c r="H21" s="1526"/>
      <c r="I21" s="1526">
        <v>4.1500000000000004</v>
      </c>
      <c r="J21" s="1526" t="s">
        <v>575</v>
      </c>
      <c r="K21" s="1526">
        <v>1170</v>
      </c>
      <c r="L21" s="1550">
        <v>1215</v>
      </c>
      <c r="P21" s="1336"/>
      <c r="R21" s="1317"/>
      <c r="S21" s="1317"/>
      <c r="T21" s="1317"/>
    </row>
    <row r="22" spans="1:20" ht="15" customHeight="1">
      <c r="A22" s="1277" t="s">
        <v>5175</v>
      </c>
      <c r="B22" s="1422"/>
      <c r="C22" s="1422"/>
      <c r="D22" s="1277" t="s">
        <v>5173</v>
      </c>
      <c r="E22" s="1444"/>
      <c r="F22" s="2636"/>
      <c r="G22" s="1183" t="s">
        <v>4483</v>
      </c>
      <c r="H22" s="1183"/>
      <c r="I22" s="1183">
        <v>3.56</v>
      </c>
      <c r="J22" s="1277" t="s">
        <v>575</v>
      </c>
      <c r="K22" s="1277">
        <v>860</v>
      </c>
      <c r="L22" s="1556">
        <v>890</v>
      </c>
      <c r="P22" s="1336"/>
      <c r="R22" s="1317"/>
      <c r="S22" s="1317"/>
      <c r="T22" s="1317"/>
    </row>
    <row r="23" spans="1:20" ht="15" customHeight="1">
      <c r="A23" s="1277" t="s">
        <v>5177</v>
      </c>
      <c r="B23" s="1422"/>
      <c r="C23" s="1422"/>
      <c r="D23" s="1277" t="s">
        <v>5173</v>
      </c>
      <c r="E23" s="1444"/>
      <c r="F23" s="2636"/>
      <c r="G23" s="1183" t="s">
        <v>4485</v>
      </c>
      <c r="H23" s="1183"/>
      <c r="I23" s="1183">
        <v>4.45</v>
      </c>
      <c r="J23" s="1277" t="s">
        <v>575</v>
      </c>
      <c r="K23" s="1277">
        <v>1100</v>
      </c>
      <c r="L23" s="1556">
        <v>1145</v>
      </c>
      <c r="P23" s="1336"/>
      <c r="R23" s="1317"/>
      <c r="S23" s="1317"/>
      <c r="T23" s="1317"/>
    </row>
    <row r="24" spans="1:20" ht="15" customHeight="1">
      <c r="A24" s="1277" t="s">
        <v>5178</v>
      </c>
      <c r="B24" s="1422"/>
      <c r="C24" s="1422"/>
      <c r="D24" s="1277" t="s">
        <v>5173</v>
      </c>
      <c r="E24" s="1444"/>
      <c r="F24" s="2636"/>
      <c r="G24" s="1183" t="s">
        <v>4240</v>
      </c>
      <c r="H24" s="1183"/>
      <c r="I24" s="1183">
        <v>5.34</v>
      </c>
      <c r="J24" s="1277" t="s">
        <v>575</v>
      </c>
      <c r="K24" s="1277">
        <v>1305</v>
      </c>
      <c r="L24" s="1556">
        <v>1355</v>
      </c>
      <c r="P24" s="1336"/>
      <c r="R24" s="1317"/>
      <c r="S24" s="1317"/>
      <c r="T24" s="1317"/>
    </row>
    <row r="25" spans="1:20" ht="15" customHeight="1">
      <c r="A25" s="1277" t="s">
        <v>5171</v>
      </c>
      <c r="B25" s="1422"/>
      <c r="C25" s="1422"/>
      <c r="D25" s="1277" t="s">
        <v>5173</v>
      </c>
      <c r="E25" s="1444"/>
      <c r="F25" s="2636"/>
      <c r="G25" s="1183" t="s">
        <v>4487</v>
      </c>
      <c r="H25" s="1183"/>
      <c r="I25" s="1183">
        <v>5.21</v>
      </c>
      <c r="J25" s="1277" t="s">
        <v>575</v>
      </c>
      <c r="K25" s="1277">
        <v>1395</v>
      </c>
      <c r="L25" s="1556">
        <v>1560</v>
      </c>
      <c r="P25" s="1336"/>
      <c r="R25" s="1317"/>
      <c r="S25" s="1317"/>
      <c r="T25" s="1317"/>
    </row>
    <row r="26" spans="1:20" ht="15" customHeight="1">
      <c r="A26" s="1277" t="s">
        <v>5169</v>
      </c>
      <c r="B26" s="1422"/>
      <c r="C26" s="1422"/>
      <c r="D26" s="1277" t="s">
        <v>5173</v>
      </c>
      <c r="E26" s="1444"/>
      <c r="F26" s="2636"/>
      <c r="G26" s="1183" t="s">
        <v>4489</v>
      </c>
      <c r="H26" s="1183"/>
      <c r="I26" s="1183">
        <v>6.24</v>
      </c>
      <c r="J26" s="1277" t="s">
        <v>575</v>
      </c>
      <c r="K26" s="1277">
        <v>1675</v>
      </c>
      <c r="L26" s="1556">
        <v>1880</v>
      </c>
      <c r="P26" s="1336"/>
      <c r="R26" s="1317"/>
      <c r="S26" s="1317"/>
      <c r="T26" s="1317"/>
    </row>
    <row r="27" spans="1:20" ht="15" customHeight="1">
      <c r="A27" s="1526" t="s">
        <v>5190</v>
      </c>
      <c r="B27" s="1422"/>
      <c r="C27" s="1422"/>
      <c r="D27" s="1526" t="s">
        <v>5191</v>
      </c>
      <c r="E27" s="1444"/>
      <c r="F27" s="2636"/>
      <c r="G27" s="1526" t="s">
        <v>4499</v>
      </c>
      <c r="H27" s="1526"/>
      <c r="I27" s="1526">
        <v>6.7750000000000004</v>
      </c>
      <c r="J27" s="1526" t="s">
        <v>575</v>
      </c>
      <c r="K27" s="1526">
        <v>1675</v>
      </c>
      <c r="L27" s="1550">
        <v>1880</v>
      </c>
      <c r="P27" s="1336"/>
      <c r="R27" s="1317"/>
      <c r="S27" s="1317"/>
      <c r="T27" s="1317"/>
    </row>
    <row r="28" spans="1:20" ht="15" customHeight="1">
      <c r="A28" s="1526" t="s">
        <v>5192</v>
      </c>
      <c r="B28" s="1422"/>
      <c r="C28" s="1422"/>
      <c r="D28" s="1526" t="s">
        <v>5193</v>
      </c>
      <c r="E28" s="1444"/>
      <c r="F28" s="2636"/>
      <c r="G28" s="1526" t="s">
        <v>4500</v>
      </c>
      <c r="H28" s="1526"/>
      <c r="I28" s="1526">
        <v>8.1300000000000008</v>
      </c>
      <c r="J28" s="1526" t="s">
        <v>575</v>
      </c>
      <c r="K28" s="1526">
        <v>2115</v>
      </c>
      <c r="L28" s="1550">
        <v>2200</v>
      </c>
      <c r="P28" s="1336"/>
      <c r="R28" s="1317"/>
      <c r="S28" s="1317"/>
      <c r="T28" s="1317"/>
    </row>
    <row r="29" spans="1:20" ht="15" customHeight="1">
      <c r="A29" s="1526" t="s">
        <v>5192</v>
      </c>
      <c r="B29" s="1281"/>
      <c r="C29" s="1281"/>
      <c r="D29" s="1526" t="s">
        <v>5173</v>
      </c>
      <c r="E29" s="1429"/>
      <c r="F29" s="2636"/>
      <c r="G29" s="1526" t="s">
        <v>4500</v>
      </c>
      <c r="H29" s="1526"/>
      <c r="I29" s="1526">
        <v>8.1300000000000008</v>
      </c>
      <c r="J29" s="1526" t="s">
        <v>575</v>
      </c>
      <c r="K29" s="1526">
        <v>1905</v>
      </c>
      <c r="L29" s="1550">
        <v>1980</v>
      </c>
      <c r="P29" s="1336"/>
      <c r="R29" s="1317"/>
      <c r="S29" s="1317"/>
      <c r="T29" s="1317"/>
    </row>
    <row r="30" spans="1:20" ht="15" customHeight="1">
      <c r="A30" s="1526" t="s">
        <v>5180</v>
      </c>
      <c r="B30" s="1392"/>
      <c r="C30" s="1392"/>
      <c r="D30" s="1526" t="s">
        <v>5173</v>
      </c>
      <c r="E30" s="1673"/>
      <c r="F30" s="2636"/>
      <c r="G30" s="1526" t="s">
        <v>5182</v>
      </c>
      <c r="H30" s="1526"/>
      <c r="I30" s="1526">
        <v>2.4249999999999998</v>
      </c>
      <c r="J30" s="1526" t="s">
        <v>575</v>
      </c>
      <c r="K30" s="1526">
        <v>580</v>
      </c>
      <c r="L30" s="1550">
        <v>605</v>
      </c>
      <c r="P30" s="1336"/>
      <c r="R30" s="1317"/>
      <c r="S30" s="1317"/>
      <c r="T30" s="1317"/>
    </row>
    <row r="31" spans="1:20" ht="15" customHeight="1">
      <c r="A31" s="1526" t="s">
        <v>5183</v>
      </c>
      <c r="B31" s="1674"/>
      <c r="C31" s="1674"/>
      <c r="D31" s="1526" t="s">
        <v>5173</v>
      </c>
      <c r="E31" s="1675"/>
      <c r="F31" s="2636"/>
      <c r="G31" s="1526" t="s">
        <v>5184</v>
      </c>
      <c r="H31" s="1526"/>
      <c r="I31" s="1526">
        <v>2.8359999999999999</v>
      </c>
      <c r="J31" s="1526" t="s">
        <v>575</v>
      </c>
      <c r="K31" s="1526">
        <v>700</v>
      </c>
      <c r="L31" s="1550">
        <v>725</v>
      </c>
      <c r="P31" s="1336"/>
      <c r="R31" s="1317"/>
      <c r="S31" s="1317"/>
      <c r="T31" s="1317"/>
    </row>
    <row r="32" spans="1:20">
      <c r="A32" s="1277" t="s">
        <v>5172</v>
      </c>
      <c r="B32" s="1676"/>
      <c r="C32" s="1677"/>
      <c r="D32" s="1277" t="s">
        <v>5173</v>
      </c>
      <c r="E32" s="1678"/>
      <c r="F32" s="2636"/>
      <c r="G32" s="1277" t="s">
        <v>4501</v>
      </c>
      <c r="H32" s="1277"/>
      <c r="I32" s="1277">
        <v>19.2</v>
      </c>
      <c r="J32" s="1277" t="s">
        <v>575</v>
      </c>
      <c r="K32" s="1277">
        <v>3820</v>
      </c>
      <c r="L32" s="1556">
        <v>3970</v>
      </c>
      <c r="P32" s="1336"/>
      <c r="R32" s="1317"/>
      <c r="S32" s="1317"/>
      <c r="T32" s="1317"/>
    </row>
    <row r="33" spans="1:20">
      <c r="A33" s="1509" t="s">
        <v>5174</v>
      </c>
      <c r="B33" s="1676"/>
      <c r="C33" s="1677"/>
      <c r="D33" s="1277" t="s">
        <v>5173</v>
      </c>
      <c r="E33" s="1678"/>
      <c r="F33" s="2636"/>
      <c r="G33" s="1277" t="s">
        <v>4502</v>
      </c>
      <c r="H33" s="1277"/>
      <c r="I33" s="1277">
        <v>24</v>
      </c>
      <c r="J33" s="1277" t="s">
        <v>575</v>
      </c>
      <c r="K33" s="1277">
        <v>4775</v>
      </c>
      <c r="L33" s="1556">
        <v>4965</v>
      </c>
      <c r="P33" s="1336"/>
      <c r="R33" s="1317"/>
      <c r="S33" s="1317"/>
      <c r="T33" s="1317"/>
    </row>
    <row r="34" spans="1:20" ht="62.25" customHeight="1">
      <c r="A34" s="2366" t="s">
        <v>5194</v>
      </c>
      <c r="B34" s="2366"/>
      <c r="C34" s="2366"/>
      <c r="D34" s="2366"/>
      <c r="E34" s="2366"/>
      <c r="F34" s="2366"/>
      <c r="G34" s="2366"/>
      <c r="H34" s="2366"/>
      <c r="I34" s="2366"/>
      <c r="J34" s="2366"/>
      <c r="K34" s="2366"/>
      <c r="L34" s="2366"/>
      <c r="M34" s="1428"/>
      <c r="N34" s="1324"/>
      <c r="R34" s="1317"/>
      <c r="S34" s="1317"/>
      <c r="T34" s="1317"/>
    </row>
  </sheetData>
  <mergeCells count="12">
    <mergeCell ref="F9:F33"/>
    <mergeCell ref="C11:C12"/>
    <mergeCell ref="C13:C15"/>
    <mergeCell ref="A34:L34"/>
    <mergeCell ref="A1:D1"/>
    <mergeCell ref="A5:L5"/>
    <mergeCell ref="A7:A8"/>
    <mergeCell ref="B7:C8"/>
    <mergeCell ref="D7:I7"/>
    <mergeCell ref="J7:J8"/>
    <mergeCell ref="K7:K8"/>
    <mergeCell ref="L7:L8"/>
  </mergeCells>
  <hyperlinks>
    <hyperlink ref="A5" location="Меню!A1" display="СТОЛБЫ ЗАБО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>
  <dimension ref="A1:AMJ15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9.5703125" style="121" customWidth="1"/>
    <col min="2" max="2" width="15.28515625" style="385" customWidth="1"/>
    <col min="3" max="3" width="1.5703125" style="121" hidden="1" customWidth="1"/>
    <col min="4" max="4" width="10.7109375" style="121" customWidth="1"/>
    <col min="5" max="5" width="13.7109375" style="52" customWidth="1"/>
    <col min="6" max="6" width="7.7109375" style="121" customWidth="1"/>
    <col min="7" max="7" width="7.85546875" style="121" customWidth="1"/>
    <col min="8" max="8" width="8.42578125" style="121" customWidth="1"/>
    <col min="9" max="9" width="7.28515625" style="121" customWidth="1"/>
    <col min="10" max="10" width="6.7109375" style="121" customWidth="1"/>
    <col min="11" max="11" width="9.140625" style="121"/>
    <col min="12" max="12" width="10.140625" style="121" customWidth="1"/>
    <col min="13" max="13" width="10.7109375" style="121" customWidth="1"/>
    <col min="14" max="14" width="14.42578125" style="387" customWidth="1"/>
    <col min="15" max="15" width="13.140625" style="386" customWidth="1"/>
    <col min="16" max="17" width="13.285156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F1" s="52"/>
      <c r="G1" s="52"/>
      <c r="H1" s="52"/>
      <c r="I1" s="52"/>
      <c r="L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K2" s="367"/>
      <c r="M2" s="365"/>
      <c r="N2" s="670"/>
      <c r="P2" s="52"/>
      <c r="Q2" s="52"/>
      <c r="R2" s="52"/>
    </row>
    <row r="3" spans="1:18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K3" s="367"/>
      <c r="L3" s="367"/>
      <c r="M3" s="365"/>
      <c r="N3" s="670"/>
      <c r="P3" s="52"/>
      <c r="Q3" s="52"/>
      <c r="R3" s="52"/>
    </row>
    <row r="4" spans="1:18">
      <c r="B4" s="121"/>
      <c r="D4" s="368"/>
      <c r="K4" s="368"/>
      <c r="L4" s="368"/>
      <c r="P4" s="52"/>
      <c r="Q4" s="52"/>
      <c r="R4" s="52"/>
    </row>
    <row r="5" spans="1:18">
      <c r="A5" s="2116" t="s">
        <v>5195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L5" s="366"/>
      <c r="P5" s="52"/>
      <c r="Q5" s="52"/>
      <c r="R5" s="52"/>
    </row>
    <row r="6" spans="1:18">
      <c r="P6" s="52"/>
      <c r="Q6" s="52"/>
      <c r="R6" s="52"/>
    </row>
    <row r="7" spans="1:18" ht="12" customHeight="1">
      <c r="A7" s="2117" t="s">
        <v>134</v>
      </c>
      <c r="B7" s="2316" t="s">
        <v>138</v>
      </c>
      <c r="C7" s="2316"/>
      <c r="D7" s="2316"/>
      <c r="E7" s="2316"/>
      <c r="F7" s="2316"/>
      <c r="G7" s="2316"/>
      <c r="H7" s="2119" t="s">
        <v>139</v>
      </c>
      <c r="I7" s="2119" t="s">
        <v>5196</v>
      </c>
      <c r="J7" s="2119" t="s">
        <v>141</v>
      </c>
      <c r="P7" s="52"/>
      <c r="Q7" s="52"/>
      <c r="R7" s="52"/>
    </row>
    <row r="8" spans="1:18" ht="48">
      <c r="A8" s="2117"/>
      <c r="B8" s="878" t="s">
        <v>2654</v>
      </c>
      <c r="C8" s="914"/>
      <c r="D8" s="68" t="s">
        <v>567</v>
      </c>
      <c r="E8" s="68" t="s">
        <v>568</v>
      </c>
      <c r="F8" s="68" t="s">
        <v>146</v>
      </c>
      <c r="G8" s="68" t="s">
        <v>5168</v>
      </c>
      <c r="H8" s="2119"/>
      <c r="I8" s="2119"/>
      <c r="J8" s="2119"/>
      <c r="K8" s="70"/>
      <c r="L8" s="70"/>
      <c r="M8" s="70"/>
      <c r="N8" s="388"/>
      <c r="P8" s="70"/>
      <c r="Q8" s="70"/>
      <c r="R8" s="70"/>
    </row>
    <row r="9" spans="1:18" ht="26.25" customHeight="1">
      <c r="A9" s="903" t="s">
        <v>5197</v>
      </c>
      <c r="B9" s="2428" t="s">
        <v>4993</v>
      </c>
      <c r="C9" s="685"/>
      <c r="D9" s="2638" t="s">
        <v>5198</v>
      </c>
      <c r="E9" s="599" t="s">
        <v>5184</v>
      </c>
      <c r="F9" s="599">
        <v>3.87</v>
      </c>
      <c r="G9" s="564">
        <v>1.5</v>
      </c>
      <c r="H9" s="599" t="s">
        <v>575</v>
      </c>
      <c r="I9" s="564">
        <v>660</v>
      </c>
      <c r="J9" s="600">
        <v>690</v>
      </c>
      <c r="K9" s="52"/>
      <c r="L9" s="52"/>
      <c r="M9" s="52"/>
      <c r="N9" s="53"/>
      <c r="P9" s="52"/>
      <c r="Q9" s="52"/>
      <c r="R9" s="52"/>
    </row>
    <row r="10" spans="1:18" ht="26.25" customHeight="1">
      <c r="A10" s="503" t="s">
        <v>5199</v>
      </c>
      <c r="B10" s="2428"/>
      <c r="C10" s="433"/>
      <c r="D10" s="2638"/>
      <c r="E10" s="504" t="s">
        <v>5184</v>
      </c>
      <c r="F10" s="504">
        <v>5.0999999999999996</v>
      </c>
      <c r="G10" s="504">
        <v>2</v>
      </c>
      <c r="H10" s="504" t="s">
        <v>575</v>
      </c>
      <c r="I10" s="504">
        <v>790</v>
      </c>
      <c r="J10" s="505">
        <v>825</v>
      </c>
      <c r="K10" s="52"/>
      <c r="L10" s="52"/>
      <c r="M10" s="52"/>
      <c r="N10" s="53"/>
      <c r="P10" s="52"/>
      <c r="Q10" s="52"/>
      <c r="R10" s="52"/>
    </row>
    <row r="11" spans="1:18" ht="12" customHeight="1">
      <c r="A11" s="78" t="s">
        <v>5200</v>
      </c>
      <c r="B11" s="2177" t="s">
        <v>628</v>
      </c>
      <c r="C11" s="433"/>
      <c r="D11" s="2639" t="s">
        <v>5201</v>
      </c>
      <c r="E11" s="80" t="s">
        <v>5182</v>
      </c>
      <c r="F11" s="80">
        <v>3</v>
      </c>
      <c r="G11" s="2171">
        <v>1</v>
      </c>
      <c r="H11" s="81" t="s">
        <v>575</v>
      </c>
      <c r="I11" s="80">
        <v>585</v>
      </c>
      <c r="J11" s="82">
        <v>655</v>
      </c>
      <c r="K11" s="52"/>
      <c r="L11" s="52"/>
      <c r="M11" s="52"/>
      <c r="N11" s="53"/>
      <c r="P11" s="52"/>
      <c r="Q11" s="52"/>
      <c r="R11" s="52"/>
    </row>
    <row r="12" spans="1:18">
      <c r="A12" s="78" t="s">
        <v>5202</v>
      </c>
      <c r="B12" s="2177"/>
      <c r="C12" s="433"/>
      <c r="D12" s="2639"/>
      <c r="E12" s="80" t="s">
        <v>5184</v>
      </c>
      <c r="F12" s="80">
        <v>3.6</v>
      </c>
      <c r="G12" s="2171"/>
      <c r="H12" s="81" t="s">
        <v>575</v>
      </c>
      <c r="I12" s="80">
        <v>690</v>
      </c>
      <c r="J12" s="82">
        <v>770</v>
      </c>
      <c r="K12" s="52"/>
      <c r="L12" s="52"/>
      <c r="M12" s="52"/>
      <c r="N12" s="53"/>
      <c r="P12" s="52"/>
      <c r="Q12" s="52"/>
      <c r="R12" s="52"/>
    </row>
    <row r="13" spans="1:18" ht="12" customHeight="1">
      <c r="A13" s="78" t="s">
        <v>5200</v>
      </c>
      <c r="B13" s="2259" t="s">
        <v>4717</v>
      </c>
      <c r="C13" s="433"/>
      <c r="D13" s="2639"/>
      <c r="E13" s="80" t="s">
        <v>5182</v>
      </c>
      <c r="F13" s="80">
        <v>3</v>
      </c>
      <c r="G13" s="2171"/>
      <c r="H13" s="81" t="s">
        <v>575</v>
      </c>
      <c r="I13" s="80">
        <v>690</v>
      </c>
      <c r="J13" s="82">
        <v>770</v>
      </c>
      <c r="K13" s="52"/>
      <c r="L13" s="52"/>
      <c r="M13" s="52"/>
      <c r="N13" s="53"/>
      <c r="P13" s="52"/>
      <c r="Q13" s="52"/>
      <c r="R13" s="52"/>
    </row>
    <row r="14" spans="1:18">
      <c r="A14" s="207" t="s">
        <v>5202</v>
      </c>
      <c r="B14" s="2259"/>
      <c r="C14" s="390"/>
      <c r="D14" s="2639"/>
      <c r="E14" s="288" t="s">
        <v>5184</v>
      </c>
      <c r="F14" s="288">
        <v>3.6</v>
      </c>
      <c r="G14" s="2171"/>
      <c r="H14" s="289" t="s">
        <v>575</v>
      </c>
      <c r="I14" s="288">
        <v>820</v>
      </c>
      <c r="J14" s="290">
        <v>915</v>
      </c>
      <c r="K14" s="52"/>
      <c r="L14" s="52"/>
      <c r="M14" s="52"/>
      <c r="N14" s="53"/>
      <c r="P14" s="52"/>
      <c r="Q14" s="52"/>
      <c r="R14" s="52"/>
    </row>
    <row r="15" spans="1:18" ht="74.25" customHeight="1">
      <c r="A15" s="2235" t="s">
        <v>5203</v>
      </c>
      <c r="B15" s="2235"/>
      <c r="C15" s="2235"/>
      <c r="D15" s="2235"/>
      <c r="E15" s="2235"/>
      <c r="F15" s="2235"/>
      <c r="G15" s="2235"/>
      <c r="H15" s="2235"/>
      <c r="I15" s="2235"/>
      <c r="J15" s="2235"/>
      <c r="N15" s="53"/>
      <c r="P15" s="52"/>
      <c r="Q15" s="52"/>
      <c r="R15" s="52"/>
    </row>
  </sheetData>
  <mergeCells count="14">
    <mergeCell ref="A1:B1"/>
    <mergeCell ref="A5:J5"/>
    <mergeCell ref="A7:A8"/>
    <mergeCell ref="B7:G7"/>
    <mergeCell ref="H7:H8"/>
    <mergeCell ref="I7:I8"/>
    <mergeCell ref="J7:J8"/>
    <mergeCell ref="A15:J15"/>
    <mergeCell ref="B9:B10"/>
    <mergeCell ref="D9:D10"/>
    <mergeCell ref="B11:B12"/>
    <mergeCell ref="D11:D14"/>
    <mergeCell ref="G11:G14"/>
    <mergeCell ref="B13:B14"/>
  </mergeCells>
  <hyperlinks>
    <hyperlink ref="A5" location="Меню!A1" display="ЛАГИ ЗАБО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>
  <dimension ref="A1:AMJ15"/>
  <sheetViews>
    <sheetView zoomScaleNormal="100" workbookViewId="0">
      <pane xSplit="2" ySplit="8" topLeftCell="C9" activePane="bottomRight" state="frozen"/>
      <selection pane="topRight" activeCell="C1" sqref="C1"/>
      <selection pane="bottomLeft" activeCell="A9" sqref="A9"/>
      <selection pane="bottomRight" activeCell="A5" sqref="A5:J5"/>
    </sheetView>
  </sheetViews>
  <sheetFormatPr defaultColWidth="9.140625" defaultRowHeight="15"/>
  <cols>
    <col min="1" max="1" width="11.85546875" style="121" customWidth="1"/>
    <col min="2" max="2" width="13.5703125" style="121" customWidth="1"/>
    <col min="3" max="3" width="6.28515625" style="385" customWidth="1"/>
    <col min="4" max="4" width="0.140625" style="121" hidden="1" customWidth="1"/>
    <col min="5" max="5" width="10.85546875" style="121" customWidth="1"/>
    <col min="6" max="6" width="12" style="121" customWidth="1"/>
    <col min="7" max="7" width="7.7109375" style="121" customWidth="1"/>
    <col min="8" max="8" width="8.28515625" style="121" customWidth="1"/>
    <col min="9" max="9" width="9" style="121" customWidth="1"/>
    <col min="10" max="10" width="8.28515625" style="121" customWidth="1"/>
    <col min="11" max="11" width="9.140625" style="52"/>
    <col min="12" max="13" width="10.7109375" style="52" customWidth="1"/>
    <col min="14" max="14" width="12.42578125" style="386" customWidth="1"/>
    <col min="15" max="15" width="13.28515625" style="386" customWidth="1"/>
    <col min="16" max="16" width="12.7109375" style="386" customWidth="1"/>
    <col min="17" max="17" width="13.285156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/>
      <c r="G2" s="367"/>
      <c r="H2" s="366" t="s">
        <v>131</v>
      </c>
      <c r="I2" s="367" t="s">
        <v>2</v>
      </c>
      <c r="P2" s="52"/>
      <c r="Q2" s="52"/>
      <c r="R2" s="52"/>
    </row>
    <row r="3" spans="1:18" ht="15.75" customHeight="1">
      <c r="A3" s="368" t="s">
        <v>4</v>
      </c>
      <c r="B3" s="121" t="s">
        <v>5</v>
      </c>
      <c r="C3" s="121"/>
      <c r="D3" s="365"/>
      <c r="E3" s="365"/>
      <c r="F3" s="366"/>
      <c r="G3" s="367"/>
      <c r="H3" s="366" t="s">
        <v>132</v>
      </c>
      <c r="I3" s="367" t="s">
        <v>7</v>
      </c>
      <c r="P3" s="52"/>
      <c r="Q3" s="52"/>
      <c r="R3" s="52"/>
    </row>
    <row r="4" spans="1:18">
      <c r="B4" s="385"/>
      <c r="C4" s="121"/>
      <c r="E4" s="368"/>
      <c r="J4" s="368"/>
      <c r="P4" s="52"/>
      <c r="Q4" s="52"/>
      <c r="R4" s="52"/>
    </row>
    <row r="5" spans="1:18">
      <c r="A5" s="2116" t="s">
        <v>5204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P6" s="52"/>
      <c r="Q6" s="52"/>
      <c r="R6" s="52"/>
    </row>
    <row r="7" spans="1:18" ht="15" customHeight="1">
      <c r="A7" s="2117" t="s">
        <v>134</v>
      </c>
      <c r="B7" s="2135" t="s">
        <v>135</v>
      </c>
      <c r="C7" s="2117" t="s">
        <v>138</v>
      </c>
      <c r="D7" s="2117"/>
      <c r="E7" s="2117"/>
      <c r="F7" s="2117"/>
      <c r="G7" s="2117"/>
      <c r="H7" s="2117"/>
      <c r="I7" s="2119" t="s">
        <v>5205</v>
      </c>
      <c r="J7" s="2119" t="s">
        <v>141</v>
      </c>
      <c r="P7" s="52"/>
      <c r="Q7" s="52"/>
      <c r="R7" s="52"/>
    </row>
    <row r="8" spans="1:18" ht="48" customHeight="1">
      <c r="A8" s="2117"/>
      <c r="B8" s="2135"/>
      <c r="C8" s="68" t="s">
        <v>4476</v>
      </c>
      <c r="D8" s="741"/>
      <c r="E8" s="68" t="s">
        <v>567</v>
      </c>
      <c r="F8" s="68" t="s">
        <v>568</v>
      </c>
      <c r="G8" s="68" t="s">
        <v>146</v>
      </c>
      <c r="H8" s="68" t="s">
        <v>144</v>
      </c>
      <c r="I8" s="2119"/>
      <c r="J8" s="2119"/>
      <c r="K8" s="70"/>
      <c r="L8" s="70"/>
      <c r="M8" s="70"/>
      <c r="N8" s="388"/>
      <c r="P8" s="70"/>
      <c r="Q8" s="70"/>
      <c r="R8" s="70"/>
    </row>
    <row r="9" spans="1:18" ht="23.25" customHeight="1">
      <c r="A9" s="2152" t="s">
        <v>5206</v>
      </c>
      <c r="B9" s="2134"/>
      <c r="C9" s="80" t="s">
        <v>2747</v>
      </c>
      <c r="D9" s="433"/>
      <c r="E9" s="2177" t="s">
        <v>5207</v>
      </c>
      <c r="F9" s="2177" t="s">
        <v>5208</v>
      </c>
      <c r="G9" s="2177">
        <v>0.2</v>
      </c>
      <c r="H9" s="80"/>
      <c r="I9" s="100"/>
      <c r="J9" s="82">
        <v>100</v>
      </c>
      <c r="N9" s="53"/>
      <c r="P9" s="52"/>
      <c r="Q9" s="52"/>
      <c r="R9" s="52"/>
    </row>
    <row r="10" spans="1:18" ht="23.25" customHeight="1">
      <c r="A10" s="2152"/>
      <c r="B10" s="2134"/>
      <c r="C10" s="80" t="s">
        <v>628</v>
      </c>
      <c r="D10" s="433"/>
      <c r="E10" s="2177"/>
      <c r="F10" s="2177"/>
      <c r="G10" s="2177"/>
      <c r="H10" s="80"/>
      <c r="I10" s="100"/>
      <c r="J10" s="82">
        <v>110</v>
      </c>
      <c r="N10" s="53"/>
      <c r="P10" s="52"/>
      <c r="Q10" s="52"/>
      <c r="R10" s="52"/>
    </row>
    <row r="11" spans="1:18" ht="23.25" customHeight="1">
      <c r="A11" s="2152"/>
      <c r="B11" s="2134"/>
      <c r="C11" s="80" t="s">
        <v>5209</v>
      </c>
      <c r="D11" s="433"/>
      <c r="E11" s="2177"/>
      <c r="F11" s="2177"/>
      <c r="G11" s="2177"/>
      <c r="H11" s="80"/>
      <c r="I11" s="100"/>
      <c r="J11" s="82">
        <v>120</v>
      </c>
      <c r="N11" s="53"/>
      <c r="P11" s="52"/>
      <c r="Q11" s="52"/>
      <c r="R11" s="52"/>
    </row>
    <row r="12" spans="1:18" ht="21" customHeight="1">
      <c r="A12" s="2154" t="s">
        <v>5210</v>
      </c>
      <c r="B12" s="2216"/>
      <c r="C12" s="80" t="s">
        <v>2747</v>
      </c>
      <c r="D12" s="433"/>
      <c r="E12" s="2201" t="s">
        <v>5207</v>
      </c>
      <c r="F12" s="75"/>
      <c r="G12" s="2201">
        <v>0.14000000000000001</v>
      </c>
      <c r="H12" s="80"/>
      <c r="I12" s="100"/>
      <c r="J12" s="82">
        <v>80</v>
      </c>
      <c r="N12" s="53"/>
      <c r="P12" s="52"/>
      <c r="Q12" s="52"/>
      <c r="R12" s="52"/>
    </row>
    <row r="13" spans="1:18" ht="21" customHeight="1">
      <c r="A13" s="2154"/>
      <c r="B13" s="2216"/>
      <c r="C13" s="80" t="s">
        <v>628</v>
      </c>
      <c r="D13" s="433"/>
      <c r="E13" s="2201"/>
      <c r="F13" s="75"/>
      <c r="G13" s="2201"/>
      <c r="H13" s="80"/>
      <c r="I13" s="100"/>
      <c r="J13" s="82">
        <v>85</v>
      </c>
      <c r="N13" s="53"/>
      <c r="P13" s="52"/>
      <c r="Q13" s="52"/>
      <c r="R13" s="52"/>
    </row>
    <row r="14" spans="1:18" ht="21" customHeight="1">
      <c r="A14" s="2154"/>
      <c r="B14" s="2216"/>
      <c r="C14" s="288" t="s">
        <v>5209</v>
      </c>
      <c r="D14" s="375"/>
      <c r="E14" s="2201"/>
      <c r="F14" s="99"/>
      <c r="G14" s="2201"/>
      <c r="H14" s="99"/>
      <c r="I14" s="357"/>
      <c r="J14" s="136">
        <v>105</v>
      </c>
      <c r="N14" s="53"/>
      <c r="P14" s="52"/>
      <c r="Q14" s="52"/>
      <c r="R14" s="52"/>
    </row>
    <row r="15" spans="1:18" ht="12" customHeight="1">
      <c r="A15" s="2217" t="s">
        <v>5211</v>
      </c>
      <c r="B15" s="2217"/>
      <c r="C15" s="2217"/>
      <c r="D15" s="2217"/>
      <c r="E15" s="2217"/>
      <c r="F15" s="2217"/>
      <c r="G15" s="2217"/>
      <c r="H15" s="2217"/>
      <c r="I15" s="2217"/>
      <c r="J15" s="2217"/>
      <c r="P15" s="52"/>
      <c r="Q15" s="52"/>
      <c r="R15" s="52"/>
    </row>
  </sheetData>
  <mergeCells count="17">
    <mergeCell ref="A1:B1"/>
    <mergeCell ref="A5:J5"/>
    <mergeCell ref="A7:A8"/>
    <mergeCell ref="B7:B8"/>
    <mergeCell ref="C7:H7"/>
    <mergeCell ref="I7:I8"/>
    <mergeCell ref="J7:J8"/>
    <mergeCell ref="A9:A11"/>
    <mergeCell ref="B9:B11"/>
    <mergeCell ref="E9:E11"/>
    <mergeCell ref="F9:F11"/>
    <mergeCell ref="G9:G11"/>
    <mergeCell ref="A12:A14"/>
    <mergeCell ref="B12:B14"/>
    <mergeCell ref="E12:E14"/>
    <mergeCell ref="G12:G14"/>
    <mergeCell ref="A15:J15"/>
  </mergeCells>
  <hyperlinks>
    <hyperlink ref="A5" location="Меню!A1" display="ДОБОРНЫЕ ЭЛЕМЕНТЫ ОГРАЖДЕНИЙ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>
  <dimension ref="A1:AMJ45"/>
  <sheetViews>
    <sheetView zoomScaleNormal="100" workbookViewId="0">
      <pane xSplit="10" ySplit="6" topLeftCell="K7" activePane="bottomRight" state="frozen"/>
      <selection pane="topRight" activeCell="K1" sqref="K1"/>
      <selection pane="bottomLeft" activeCell="A7" sqref="A7"/>
      <selection pane="bottomRight" activeCell="A5" sqref="A5:J5"/>
    </sheetView>
  </sheetViews>
  <sheetFormatPr defaultColWidth="8.85546875" defaultRowHeight="15"/>
  <cols>
    <col min="1" max="1" width="19.5703125" style="121" customWidth="1"/>
    <col min="2" max="2" width="9.42578125" style="121" customWidth="1"/>
    <col min="3" max="3" width="9.140625" style="121" customWidth="1"/>
    <col min="4" max="4" width="8.42578125" style="121" customWidth="1"/>
    <col min="5" max="5" width="9.85546875" style="121" customWidth="1"/>
    <col min="6" max="6" width="6.28515625" style="121" customWidth="1"/>
    <col min="7" max="9" width="8.85546875" style="121"/>
    <col min="10" max="10" width="7.28515625" style="121" customWidth="1"/>
    <col min="11" max="11" width="10" style="121" customWidth="1"/>
    <col min="12" max="12" width="9.42578125" style="121" customWidth="1"/>
    <col min="13" max="13" width="11.42578125" style="121" customWidth="1"/>
    <col min="14" max="14" width="13.28515625" style="386" customWidth="1"/>
    <col min="15" max="15" width="16.42578125" style="386" customWidth="1"/>
    <col min="16" max="16" width="13.28515625" style="386" customWidth="1"/>
    <col min="17" max="17" width="13" style="386" customWidth="1"/>
    <col min="18" max="18" width="8.85546875" style="386"/>
    <col min="19" max="1024" width="8.8554687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P1" s="52"/>
      <c r="Q1" s="52"/>
      <c r="R1" s="52"/>
    </row>
    <row r="2" spans="1:18">
      <c r="A2" s="365"/>
      <c r="B2" s="365"/>
      <c r="C2" s="365"/>
      <c r="D2" s="365"/>
      <c r="E2" s="366"/>
      <c r="F2" s="366" t="s">
        <v>131</v>
      </c>
      <c r="G2" s="367" t="s">
        <v>2</v>
      </c>
      <c r="H2" s="367"/>
      <c r="K2" s="367"/>
      <c r="M2" s="365"/>
      <c r="P2" s="52"/>
      <c r="Q2" s="52"/>
      <c r="R2" s="52"/>
    </row>
    <row r="3" spans="1:18" ht="15.75" customHeight="1">
      <c r="A3" s="61" t="s">
        <v>4</v>
      </c>
      <c r="B3" s="58" t="s">
        <v>5</v>
      </c>
      <c r="C3" s="365"/>
      <c r="D3" s="365"/>
      <c r="E3" s="366"/>
      <c r="F3" s="366" t="s">
        <v>132</v>
      </c>
      <c r="G3" s="367" t="s">
        <v>7</v>
      </c>
      <c r="H3" s="367"/>
      <c r="K3" s="367"/>
      <c r="L3" s="367"/>
      <c r="M3" s="365"/>
      <c r="P3" s="52"/>
      <c r="Q3" s="52"/>
      <c r="R3" s="52"/>
    </row>
    <row r="4" spans="1:18">
      <c r="C4" s="368"/>
      <c r="D4" s="368"/>
      <c r="E4" s="368"/>
      <c r="K4" s="368"/>
      <c r="L4" s="368"/>
      <c r="P4" s="52"/>
      <c r="Q4" s="52"/>
      <c r="R4" s="52"/>
    </row>
    <row r="5" spans="1:18">
      <c r="A5" s="2116" t="s">
        <v>8560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A6" s="62"/>
      <c r="B6" s="62"/>
      <c r="C6" s="62"/>
      <c r="D6" s="62"/>
      <c r="E6" s="62"/>
      <c r="F6" s="62"/>
      <c r="G6" s="62"/>
      <c r="H6" s="62"/>
      <c r="I6" s="62"/>
      <c r="J6" s="62"/>
      <c r="P6" s="52"/>
      <c r="Q6" s="52"/>
      <c r="R6" s="52"/>
    </row>
    <row r="7" spans="1:18" ht="21.6" customHeight="1">
      <c r="A7" s="2117" t="s">
        <v>134</v>
      </c>
      <c r="B7" s="2117" t="s">
        <v>138</v>
      </c>
      <c r="C7" s="2117"/>
      <c r="D7" s="2117"/>
      <c r="E7" s="2117"/>
      <c r="F7" s="2117"/>
      <c r="G7" s="2117"/>
      <c r="H7" s="2119" t="s">
        <v>4606</v>
      </c>
      <c r="I7" s="2119" t="s">
        <v>1649</v>
      </c>
      <c r="J7" s="2119" t="s">
        <v>141</v>
      </c>
      <c r="P7" s="52"/>
      <c r="Q7" s="52"/>
      <c r="R7" s="52"/>
    </row>
    <row r="8" spans="1:18" ht="52.5" customHeight="1">
      <c r="A8" s="2117"/>
      <c r="B8" s="68" t="s">
        <v>374</v>
      </c>
      <c r="C8" s="68" t="s">
        <v>4607</v>
      </c>
      <c r="D8" s="68" t="s">
        <v>4053</v>
      </c>
      <c r="E8" s="68" t="s">
        <v>5212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70"/>
      <c r="N8" s="388"/>
      <c r="P8" s="70"/>
      <c r="Q8" s="70"/>
      <c r="R8" s="70"/>
    </row>
    <row r="9" spans="1:18" ht="22.5" customHeight="1">
      <c r="A9" s="2640" t="s">
        <v>5213</v>
      </c>
      <c r="B9" s="2202" t="s">
        <v>1731</v>
      </c>
      <c r="C9" s="149" t="s">
        <v>5214</v>
      </c>
      <c r="D9" s="149" t="s">
        <v>5215</v>
      </c>
      <c r="E9" s="74">
        <v>150</v>
      </c>
      <c r="F9" s="74">
        <v>6.2</v>
      </c>
      <c r="G9" s="74">
        <v>4.2999999999999997E-2</v>
      </c>
      <c r="H9" s="149" t="s">
        <v>575</v>
      </c>
      <c r="I9" s="74">
        <v>3265</v>
      </c>
      <c r="J9" s="77">
        <v>3475</v>
      </c>
      <c r="K9" s="101"/>
      <c r="L9" s="52"/>
      <c r="M9" s="52"/>
      <c r="N9" s="53"/>
      <c r="P9" s="52"/>
      <c r="Q9" s="52"/>
      <c r="R9" s="52"/>
    </row>
    <row r="10" spans="1:18" ht="22.5" customHeight="1">
      <c r="A10" s="2640"/>
      <c r="B10" s="2202"/>
      <c r="C10" s="81" t="s">
        <v>5216</v>
      </c>
      <c r="D10" s="81" t="s">
        <v>5215</v>
      </c>
      <c r="E10" s="80">
        <v>150</v>
      </c>
      <c r="F10" s="80">
        <v>9.5</v>
      </c>
      <c r="G10" s="80">
        <v>6.6000000000000003E-2</v>
      </c>
      <c r="H10" s="81" t="s">
        <v>575</v>
      </c>
      <c r="I10" s="80">
        <v>5045</v>
      </c>
      <c r="J10" s="82">
        <v>5370</v>
      </c>
      <c r="K10" s="101"/>
      <c r="L10" s="52"/>
      <c r="M10" s="52"/>
      <c r="N10" s="53"/>
      <c r="P10" s="52"/>
      <c r="Q10" s="52"/>
      <c r="R10" s="52"/>
    </row>
    <row r="11" spans="1:18" ht="22.5" customHeight="1">
      <c r="A11" s="2640"/>
      <c r="B11" s="2202"/>
      <c r="C11" s="863" t="s">
        <v>5214</v>
      </c>
      <c r="D11" s="863" t="s">
        <v>5217</v>
      </c>
      <c r="E11" s="863">
        <v>150</v>
      </c>
      <c r="F11" s="863">
        <v>6.2</v>
      </c>
      <c r="G11" s="863">
        <v>4.2999999999999997E-2</v>
      </c>
      <c r="H11" s="863" t="s">
        <v>575</v>
      </c>
      <c r="I11" s="863">
        <v>2742</v>
      </c>
      <c r="J11" s="915">
        <v>2850</v>
      </c>
      <c r="K11" s="101"/>
      <c r="L11" s="52"/>
      <c r="M11" s="52"/>
      <c r="N11" s="53"/>
      <c r="P11" s="52"/>
      <c r="Q11" s="52"/>
      <c r="R11" s="52"/>
    </row>
    <row r="12" spans="1:18" ht="22.5" customHeight="1">
      <c r="A12" s="2640"/>
      <c r="B12" s="2202"/>
      <c r="C12" s="88" t="s">
        <v>5216</v>
      </c>
      <c r="D12" s="88" t="s">
        <v>5217</v>
      </c>
      <c r="E12" s="88">
        <v>150</v>
      </c>
      <c r="F12" s="88">
        <v>9.5</v>
      </c>
      <c r="G12" s="88">
        <v>6.6000000000000003E-2</v>
      </c>
      <c r="H12" s="88" t="s">
        <v>575</v>
      </c>
      <c r="I12" s="88">
        <v>4242</v>
      </c>
      <c r="J12" s="916">
        <v>4160</v>
      </c>
      <c r="K12" s="101"/>
      <c r="L12" s="52"/>
      <c r="M12" s="52"/>
      <c r="N12" s="53"/>
      <c r="P12" s="52"/>
      <c r="Q12" s="52"/>
      <c r="R12" s="52"/>
    </row>
    <row r="13" spans="1:18" ht="24">
      <c r="A13" s="104" t="s">
        <v>5218</v>
      </c>
      <c r="B13" s="2202"/>
      <c r="C13" s="81" t="s">
        <v>5219</v>
      </c>
      <c r="D13" s="81" t="s">
        <v>5220</v>
      </c>
      <c r="E13" s="80">
        <v>150</v>
      </c>
      <c r="F13" s="80">
        <v>7.5</v>
      </c>
      <c r="G13" s="80">
        <v>3.7999999999999999E-2</v>
      </c>
      <c r="H13" s="81" t="s">
        <v>575</v>
      </c>
      <c r="I13" s="80">
        <v>3830</v>
      </c>
      <c r="J13" s="82">
        <v>4075</v>
      </c>
      <c r="K13" s="101"/>
      <c r="L13" s="52"/>
      <c r="M13" s="52"/>
      <c r="N13" s="53"/>
      <c r="P13" s="52"/>
      <c r="Q13" s="52"/>
      <c r="R13" s="52"/>
    </row>
    <row r="14" spans="1:18" ht="18.75" customHeight="1">
      <c r="A14" s="2151" t="s">
        <v>5221</v>
      </c>
      <c r="B14" s="2202"/>
      <c r="C14" s="81" t="s">
        <v>5219</v>
      </c>
      <c r="D14" s="81" t="s">
        <v>5222</v>
      </c>
      <c r="E14" s="80">
        <v>90</v>
      </c>
      <c r="F14" s="80">
        <v>5</v>
      </c>
      <c r="G14" s="80">
        <v>2.5999999999999999E-2</v>
      </c>
      <c r="H14" s="81" t="s">
        <v>575</v>
      </c>
      <c r="I14" s="80">
        <v>2920</v>
      </c>
      <c r="J14" s="204">
        <v>3110</v>
      </c>
      <c r="K14" s="101"/>
      <c r="L14" s="52"/>
      <c r="M14" s="52"/>
      <c r="N14" s="53"/>
      <c r="P14" s="52"/>
      <c r="Q14" s="52"/>
      <c r="R14" s="52"/>
    </row>
    <row r="15" spans="1:18" ht="18.75" customHeight="1">
      <c r="A15" s="2151"/>
      <c r="B15" s="2202"/>
      <c r="C15" s="81" t="s">
        <v>5223</v>
      </c>
      <c r="D15" s="81" t="s">
        <v>5222</v>
      </c>
      <c r="E15" s="80">
        <v>90</v>
      </c>
      <c r="F15" s="80">
        <v>6</v>
      </c>
      <c r="G15" s="80">
        <v>3.1E-2</v>
      </c>
      <c r="H15" s="81" t="s">
        <v>575</v>
      </c>
      <c r="I15" s="80">
        <v>3540</v>
      </c>
      <c r="J15" s="204">
        <v>3765</v>
      </c>
      <c r="K15" s="101"/>
      <c r="L15" s="52"/>
      <c r="M15" s="52"/>
      <c r="N15" s="53"/>
      <c r="P15" s="52"/>
      <c r="Q15" s="52"/>
      <c r="R15" s="52"/>
    </row>
    <row r="16" spans="1:18">
      <c r="A16" s="2151"/>
      <c r="B16" s="2202"/>
      <c r="C16" s="88" t="s">
        <v>5219</v>
      </c>
      <c r="D16" s="88" t="s">
        <v>5224</v>
      </c>
      <c r="E16" s="88">
        <v>90</v>
      </c>
      <c r="F16" s="88">
        <v>5</v>
      </c>
      <c r="G16" s="88">
        <v>2.5999999999999999E-2</v>
      </c>
      <c r="H16" s="88" t="s">
        <v>575</v>
      </c>
      <c r="I16" s="88">
        <v>2455</v>
      </c>
      <c r="J16" s="917">
        <v>1950</v>
      </c>
      <c r="K16" s="101"/>
      <c r="L16" s="52"/>
      <c r="M16" s="52"/>
      <c r="N16" s="53"/>
      <c r="P16" s="52"/>
      <c r="Q16" s="52"/>
      <c r="R16" s="52"/>
    </row>
    <row r="17" spans="1:18">
      <c r="A17" s="2151"/>
      <c r="B17" s="2202"/>
      <c r="C17" s="88" t="s">
        <v>5223</v>
      </c>
      <c r="D17" s="88" t="s">
        <v>5224</v>
      </c>
      <c r="E17" s="88">
        <v>90</v>
      </c>
      <c r="F17" s="88">
        <v>6</v>
      </c>
      <c r="G17" s="88">
        <v>3.1E-2</v>
      </c>
      <c r="H17" s="88" t="s">
        <v>575</v>
      </c>
      <c r="I17" s="88">
        <v>2974</v>
      </c>
      <c r="J17" s="917">
        <v>2500</v>
      </c>
      <c r="K17" s="101"/>
      <c r="L17" s="52"/>
      <c r="M17" s="52"/>
      <c r="N17" s="53"/>
      <c r="P17" s="52"/>
      <c r="Q17" s="52"/>
      <c r="R17" s="52"/>
    </row>
    <row r="18" spans="1:18" ht="12" customHeight="1">
      <c r="A18" s="2151" t="s">
        <v>5225</v>
      </c>
      <c r="B18" s="2202"/>
      <c r="C18" s="81" t="s">
        <v>5219</v>
      </c>
      <c r="D18" s="81" t="s">
        <v>5226</v>
      </c>
      <c r="E18" s="80">
        <v>60</v>
      </c>
      <c r="F18" s="80">
        <v>3.25</v>
      </c>
      <c r="G18" s="80"/>
      <c r="H18" s="81" t="s">
        <v>575</v>
      </c>
      <c r="I18" s="80">
        <v>1630</v>
      </c>
      <c r="J18" s="204">
        <v>1735</v>
      </c>
      <c r="K18" s="101"/>
      <c r="L18" s="52"/>
      <c r="M18" s="52"/>
      <c r="N18" s="53"/>
      <c r="P18" s="52"/>
      <c r="Q18" s="52"/>
      <c r="R18" s="52"/>
    </row>
    <row r="19" spans="1:18">
      <c r="A19" s="2151"/>
      <c r="B19" s="2202"/>
      <c r="C19" s="88" t="s">
        <v>5219</v>
      </c>
      <c r="D19" s="88" t="s">
        <v>5227</v>
      </c>
      <c r="E19" s="88">
        <v>60</v>
      </c>
      <c r="F19" s="88">
        <v>3.25</v>
      </c>
      <c r="G19" s="88"/>
      <c r="H19" s="88" t="s">
        <v>575</v>
      </c>
      <c r="I19" s="88">
        <v>1575</v>
      </c>
      <c r="J19" s="917">
        <v>2020</v>
      </c>
      <c r="K19" s="101"/>
      <c r="L19" s="52"/>
      <c r="M19" s="52"/>
      <c r="N19" s="53"/>
      <c r="P19" s="52"/>
      <c r="Q19" s="52"/>
      <c r="R19" s="52"/>
    </row>
    <row r="20" spans="1:18" ht="15" customHeight="1">
      <c r="A20" s="503" t="s">
        <v>5228</v>
      </c>
      <c r="B20" s="2202"/>
      <c r="C20" s="80" t="s">
        <v>5229</v>
      </c>
      <c r="D20" s="81"/>
      <c r="E20" s="80">
        <v>130</v>
      </c>
      <c r="F20" s="80">
        <v>8</v>
      </c>
      <c r="G20" s="80">
        <v>3.5999999999999997E-2</v>
      </c>
      <c r="H20" s="500"/>
      <c r="I20" s="918">
        <v>4000</v>
      </c>
      <c r="J20" s="919">
        <v>4000</v>
      </c>
      <c r="K20" s="52"/>
      <c r="L20" s="52"/>
      <c r="M20" s="52"/>
      <c r="N20" s="53"/>
      <c r="P20" s="52"/>
      <c r="Q20" s="52"/>
      <c r="R20" s="52"/>
    </row>
    <row r="21" spans="1:18" ht="15" customHeight="1">
      <c r="A21" s="503" t="s">
        <v>5230</v>
      </c>
      <c r="B21" s="2202"/>
      <c r="C21" s="80" t="s">
        <v>5229</v>
      </c>
      <c r="D21" s="81"/>
      <c r="E21" s="80">
        <v>150</v>
      </c>
      <c r="F21" s="80">
        <v>8.5</v>
      </c>
      <c r="G21" s="80">
        <v>3.5999999999999997E-2</v>
      </c>
      <c r="H21" s="500"/>
      <c r="I21" s="920">
        <v>5000</v>
      </c>
      <c r="J21" s="919">
        <v>5000</v>
      </c>
      <c r="K21" s="52"/>
      <c r="L21" s="52"/>
      <c r="M21" s="52"/>
      <c r="P21" s="52"/>
      <c r="Q21" s="52"/>
      <c r="R21" s="52"/>
    </row>
    <row r="22" spans="1:18" ht="15" customHeight="1">
      <c r="A22" s="503" t="s">
        <v>5231</v>
      </c>
      <c r="B22" s="2202"/>
      <c r="C22" s="80" t="s">
        <v>5223</v>
      </c>
      <c r="D22" s="81"/>
      <c r="E22" s="80">
        <v>90</v>
      </c>
      <c r="F22" s="80"/>
      <c r="G22" s="80">
        <v>2.4E-2</v>
      </c>
      <c r="H22" s="500"/>
      <c r="I22" s="918">
        <v>2000</v>
      </c>
      <c r="J22" s="919">
        <v>2000</v>
      </c>
      <c r="K22" s="52"/>
      <c r="L22" s="52"/>
      <c r="M22" s="52"/>
      <c r="P22" s="52"/>
      <c r="Q22" s="52"/>
      <c r="R22" s="52"/>
    </row>
    <row r="23" spans="1:18" ht="15" customHeight="1">
      <c r="A23" s="668" t="s">
        <v>5232</v>
      </c>
      <c r="B23" s="2202"/>
      <c r="C23" s="99" t="s">
        <v>5223</v>
      </c>
      <c r="D23" s="140"/>
      <c r="E23" s="99">
        <v>110</v>
      </c>
      <c r="F23" s="99"/>
      <c r="G23" s="99">
        <v>2.4E-2</v>
      </c>
      <c r="H23" s="897"/>
      <c r="I23" s="921">
        <v>2615</v>
      </c>
      <c r="J23" s="922">
        <v>2765</v>
      </c>
      <c r="K23" s="52"/>
      <c r="L23" s="52"/>
      <c r="M23" s="52"/>
      <c r="P23" s="52"/>
      <c r="Q23" s="52"/>
      <c r="R23" s="52"/>
    </row>
    <row r="24" spans="1:18" ht="12.95" customHeight="1">
      <c r="A24" s="78" t="s">
        <v>5233</v>
      </c>
      <c r="B24" s="2202"/>
      <c r="C24" s="80" t="s">
        <v>5234</v>
      </c>
      <c r="D24" s="81" t="s">
        <v>5235</v>
      </c>
      <c r="E24" s="80">
        <v>80</v>
      </c>
      <c r="F24" s="80">
        <v>3.2</v>
      </c>
      <c r="G24" s="80">
        <v>1.4999999999999999E-2</v>
      </c>
      <c r="H24" s="81" t="s">
        <v>158</v>
      </c>
      <c r="I24" s="305">
        <v>1950</v>
      </c>
      <c r="J24" s="744">
        <v>2075</v>
      </c>
      <c r="K24" s="52"/>
      <c r="L24" s="52"/>
      <c r="M24" s="1161"/>
      <c r="N24" s="53"/>
      <c r="P24" s="52"/>
      <c r="Q24" s="52"/>
      <c r="R24" s="52"/>
    </row>
    <row r="25" spans="1:18" ht="15" customHeight="1">
      <c r="A25" s="78" t="s">
        <v>5236</v>
      </c>
      <c r="B25" s="2202"/>
      <c r="C25" s="80" t="s">
        <v>5237</v>
      </c>
      <c r="D25" s="81" t="s">
        <v>5238</v>
      </c>
      <c r="E25" s="80">
        <v>85</v>
      </c>
      <c r="F25" s="80">
        <v>4.0999999999999996</v>
      </c>
      <c r="G25" s="80">
        <v>2.1999999999999999E-2</v>
      </c>
      <c r="H25" s="81" t="s">
        <v>158</v>
      </c>
      <c r="I25" s="305">
        <v>2675</v>
      </c>
      <c r="J25" s="744">
        <v>2850</v>
      </c>
      <c r="K25" s="52"/>
      <c r="L25" s="52"/>
      <c r="M25" s="1161"/>
      <c r="N25" s="1221"/>
      <c r="P25" s="52"/>
      <c r="Q25" s="52"/>
      <c r="R25" s="52"/>
    </row>
    <row r="26" spans="1:18" ht="15" customHeight="1">
      <c r="A26" s="78" t="s">
        <v>5239</v>
      </c>
      <c r="B26" s="2202"/>
      <c r="C26" s="80" t="s">
        <v>5240</v>
      </c>
      <c r="D26" s="81" t="s">
        <v>5241</v>
      </c>
      <c r="E26" s="80">
        <v>200</v>
      </c>
      <c r="F26" s="81">
        <v>5.2</v>
      </c>
      <c r="G26" s="80" t="s">
        <v>5242</v>
      </c>
      <c r="H26" s="81" t="s">
        <v>158</v>
      </c>
      <c r="I26" s="305">
        <v>3250</v>
      </c>
      <c r="J26" s="744">
        <v>3460</v>
      </c>
      <c r="K26" s="52"/>
      <c r="L26" s="52"/>
      <c r="M26" s="1161"/>
      <c r="N26" s="1221"/>
      <c r="P26" s="52"/>
      <c r="Q26" s="52"/>
      <c r="R26" s="52"/>
    </row>
    <row r="27" spans="1:18" ht="15" customHeight="1">
      <c r="A27" s="78" t="s">
        <v>5243</v>
      </c>
      <c r="B27" s="2202"/>
      <c r="C27" s="99" t="s">
        <v>5229</v>
      </c>
      <c r="D27" s="140" t="s">
        <v>5241</v>
      </c>
      <c r="E27" s="99">
        <v>200</v>
      </c>
      <c r="F27" s="99">
        <v>10</v>
      </c>
      <c r="G27" s="99">
        <v>0.06</v>
      </c>
      <c r="H27" s="140" t="s">
        <v>158</v>
      </c>
      <c r="I27" s="308">
        <v>6500</v>
      </c>
      <c r="J27" s="923">
        <v>6920</v>
      </c>
      <c r="K27" s="52"/>
      <c r="L27" s="52"/>
      <c r="M27" s="1161"/>
      <c r="N27" s="1221"/>
      <c r="P27" s="52"/>
      <c r="Q27" s="52"/>
      <c r="R27" s="52"/>
    </row>
    <row r="28" spans="1:18" ht="15" customHeight="1">
      <c r="A28" s="184" t="s">
        <v>5244</v>
      </c>
      <c r="B28" s="2202"/>
      <c r="C28" s="99" t="s">
        <v>5237</v>
      </c>
      <c r="D28" s="140" t="s">
        <v>5245</v>
      </c>
      <c r="E28" s="99">
        <v>225</v>
      </c>
      <c r="F28" s="99">
        <v>8.6999999999999993</v>
      </c>
      <c r="G28" s="99">
        <v>5.1999999999999998E-2</v>
      </c>
      <c r="H28" s="140" t="s">
        <v>158</v>
      </c>
      <c r="I28" s="308">
        <v>5200</v>
      </c>
      <c r="J28" s="923">
        <v>5535</v>
      </c>
      <c r="K28" s="52"/>
      <c r="L28" s="52"/>
      <c r="M28" s="1161"/>
      <c r="N28" s="1221"/>
      <c r="P28" s="52"/>
      <c r="Q28" s="52"/>
      <c r="R28" s="52"/>
    </row>
    <row r="29" spans="1:18" ht="18" customHeight="1">
      <c r="A29" s="184" t="s">
        <v>5246</v>
      </c>
      <c r="B29" s="2202"/>
      <c r="C29" s="99" t="s">
        <v>5247</v>
      </c>
      <c r="D29" s="140" t="s">
        <v>5245</v>
      </c>
      <c r="E29" s="99">
        <v>225</v>
      </c>
      <c r="F29" s="99">
        <v>6.6</v>
      </c>
      <c r="G29" s="99"/>
      <c r="H29" s="140" t="s">
        <v>158</v>
      </c>
      <c r="I29" s="308">
        <v>4290</v>
      </c>
      <c r="J29" s="923">
        <v>4565</v>
      </c>
      <c r="K29" s="52"/>
      <c r="L29" s="52"/>
      <c r="M29" s="1161"/>
      <c r="N29" s="1221"/>
      <c r="P29" s="52"/>
      <c r="Q29" s="52"/>
      <c r="R29" s="52"/>
    </row>
    <row r="30" spans="1:18" ht="18" customHeight="1">
      <c r="A30" s="78" t="s">
        <v>5248</v>
      </c>
      <c r="B30" s="80"/>
      <c r="C30" s="80" t="s">
        <v>5249</v>
      </c>
      <c r="D30" s="81" t="s">
        <v>5250</v>
      </c>
      <c r="E30" s="80"/>
      <c r="F30" s="80"/>
      <c r="G30" s="80"/>
      <c r="H30" s="81" t="s">
        <v>327</v>
      </c>
      <c r="I30" s="305">
        <v>1100</v>
      </c>
      <c r="J30" s="744">
        <v>1175</v>
      </c>
      <c r="K30" s="52"/>
      <c r="L30" s="52"/>
      <c r="M30" s="1161"/>
      <c r="N30" s="1221"/>
      <c r="P30" s="52"/>
      <c r="Q30" s="52"/>
      <c r="R30" s="52"/>
    </row>
    <row r="31" spans="1:18" ht="18" customHeight="1">
      <c r="A31" s="78" t="s">
        <v>5248</v>
      </c>
      <c r="B31" s="80"/>
      <c r="C31" s="80" t="s">
        <v>5219</v>
      </c>
      <c r="D31" s="81" t="s">
        <v>5250</v>
      </c>
      <c r="E31" s="80"/>
      <c r="F31" s="80"/>
      <c r="G31" s="80"/>
      <c r="H31" s="81" t="s">
        <v>327</v>
      </c>
      <c r="I31" s="305">
        <v>1720</v>
      </c>
      <c r="J31" s="744">
        <v>1830</v>
      </c>
      <c r="K31" s="52"/>
      <c r="L31" s="52"/>
      <c r="M31" s="1161"/>
      <c r="N31" s="1221"/>
      <c r="P31" s="52"/>
      <c r="Q31" s="52"/>
      <c r="R31" s="52"/>
    </row>
    <row r="32" spans="1:18" ht="18" customHeight="1">
      <c r="A32" s="78" t="s">
        <v>5251</v>
      </c>
      <c r="B32" s="80"/>
      <c r="C32" s="80" t="s">
        <v>5252</v>
      </c>
      <c r="D32" s="81" t="s">
        <v>5253</v>
      </c>
      <c r="E32" s="80"/>
      <c r="F32" s="80"/>
      <c r="G32" s="80"/>
      <c r="H32" s="81" t="s">
        <v>327</v>
      </c>
      <c r="I32" s="305">
        <v>1310</v>
      </c>
      <c r="J32" s="744">
        <v>1390</v>
      </c>
      <c r="K32" s="52"/>
      <c r="L32" s="52"/>
      <c r="M32" s="1161"/>
      <c r="N32" s="1221"/>
      <c r="P32" s="52"/>
      <c r="Q32" s="52"/>
      <c r="R32" s="52"/>
    </row>
    <row r="33" spans="1:18" ht="18" customHeight="1">
      <c r="A33" s="104" t="s">
        <v>5251</v>
      </c>
      <c r="B33" s="80"/>
      <c r="C33" s="80" t="s">
        <v>5223</v>
      </c>
      <c r="D33" s="81" t="s">
        <v>5253</v>
      </c>
      <c r="E33" s="80"/>
      <c r="F33" s="80"/>
      <c r="G33" s="80"/>
      <c r="H33" s="81" t="s">
        <v>327</v>
      </c>
      <c r="I33" s="305">
        <v>2270</v>
      </c>
      <c r="J33" s="744">
        <v>2415</v>
      </c>
      <c r="K33" s="52"/>
      <c r="L33" s="52"/>
      <c r="M33" s="1161"/>
      <c r="N33" s="1221"/>
      <c r="P33" s="52"/>
      <c r="Q33" s="52"/>
      <c r="R33" s="52"/>
    </row>
    <row r="34" spans="1:18" ht="24" customHeight="1">
      <c r="A34" s="104" t="s">
        <v>5254</v>
      </c>
      <c r="B34" s="80"/>
      <c r="C34" s="80" t="s">
        <v>5249</v>
      </c>
      <c r="D34" s="81" t="s">
        <v>5255</v>
      </c>
      <c r="E34" s="80"/>
      <c r="F34" s="80"/>
      <c r="G34" s="80"/>
      <c r="H34" s="81" t="s">
        <v>327</v>
      </c>
      <c r="I34" s="305">
        <v>1320</v>
      </c>
      <c r="J34" s="744">
        <v>1405</v>
      </c>
      <c r="K34" s="52"/>
      <c r="L34" s="52"/>
      <c r="M34" s="52"/>
      <c r="N34" s="1221"/>
      <c r="P34" s="52"/>
      <c r="Q34" s="52"/>
      <c r="R34" s="52"/>
    </row>
    <row r="35" spans="1:18" ht="24" customHeight="1">
      <c r="A35" s="104" t="s">
        <v>5254</v>
      </c>
      <c r="B35" s="80"/>
      <c r="C35" s="80" t="s">
        <v>5219</v>
      </c>
      <c r="D35" s="81" t="s">
        <v>5255</v>
      </c>
      <c r="E35" s="80"/>
      <c r="F35" s="80"/>
      <c r="G35" s="80"/>
      <c r="H35" s="81" t="s">
        <v>327</v>
      </c>
      <c r="I35" s="305">
        <v>2340</v>
      </c>
      <c r="J35" s="744">
        <v>2490</v>
      </c>
      <c r="K35" s="52"/>
      <c r="L35" s="52"/>
      <c r="M35" s="52"/>
      <c r="N35" s="1221"/>
      <c r="P35" s="52"/>
      <c r="Q35" s="52"/>
      <c r="R35" s="52"/>
    </row>
    <row r="36" spans="1:18" ht="24">
      <c r="A36" s="104" t="s">
        <v>5256</v>
      </c>
      <c r="B36" s="80"/>
      <c r="C36" s="80" t="s">
        <v>5257</v>
      </c>
      <c r="D36" s="81" t="s">
        <v>5255</v>
      </c>
      <c r="E36" s="80"/>
      <c r="F36" s="80"/>
      <c r="G36" s="80"/>
      <c r="H36" s="81" t="s">
        <v>327</v>
      </c>
      <c r="I36" s="305">
        <v>2340</v>
      </c>
      <c r="J36" s="744">
        <v>2490</v>
      </c>
      <c r="K36" s="52"/>
      <c r="L36" s="52"/>
      <c r="M36" s="52"/>
      <c r="N36" s="1221"/>
      <c r="P36" s="52"/>
      <c r="Q36" s="52"/>
      <c r="R36" s="52"/>
    </row>
    <row r="37" spans="1:18" ht="24">
      <c r="A37" s="104" t="s">
        <v>5258</v>
      </c>
      <c r="B37" s="80"/>
      <c r="C37" s="80" t="s">
        <v>5229</v>
      </c>
      <c r="D37" s="81" t="s">
        <v>5255</v>
      </c>
      <c r="E37" s="80"/>
      <c r="F37" s="80"/>
      <c r="G37" s="80"/>
      <c r="H37" s="81" t="s">
        <v>327</v>
      </c>
      <c r="I37" s="305">
        <v>3575</v>
      </c>
      <c r="J37" s="744">
        <v>3805</v>
      </c>
      <c r="K37" s="52"/>
      <c r="L37" s="52"/>
      <c r="M37" s="52"/>
      <c r="N37" s="1221"/>
      <c r="P37" s="52"/>
      <c r="Q37" s="52"/>
      <c r="R37" s="52"/>
    </row>
    <row r="38" spans="1:18" ht="24">
      <c r="A38" s="104" t="s">
        <v>5259</v>
      </c>
      <c r="B38" s="80"/>
      <c r="C38" s="80" t="s">
        <v>5257</v>
      </c>
      <c r="D38" s="81" t="s">
        <v>5255</v>
      </c>
      <c r="E38" s="80"/>
      <c r="F38" s="80"/>
      <c r="G38" s="80"/>
      <c r="H38" s="81" t="s">
        <v>327</v>
      </c>
      <c r="I38" s="305">
        <v>2750</v>
      </c>
      <c r="J38" s="744">
        <v>2930</v>
      </c>
      <c r="K38" s="52"/>
      <c r="L38" s="52"/>
      <c r="M38" s="52"/>
      <c r="N38" s="1221"/>
      <c r="P38" s="52"/>
      <c r="Q38" s="52"/>
      <c r="R38" s="52"/>
    </row>
    <row r="39" spans="1:18" ht="24.75" customHeight="1">
      <c r="A39" s="104" t="s">
        <v>5259</v>
      </c>
      <c r="B39" s="80"/>
      <c r="C39" s="80" t="s">
        <v>5229</v>
      </c>
      <c r="D39" s="81" t="s">
        <v>5255</v>
      </c>
      <c r="E39" s="80"/>
      <c r="F39" s="80"/>
      <c r="G39" s="80"/>
      <c r="H39" s="81" t="s">
        <v>327</v>
      </c>
      <c r="I39" s="305">
        <v>4400</v>
      </c>
      <c r="J39" s="744">
        <v>4685</v>
      </c>
      <c r="K39" s="52"/>
      <c r="L39" s="52"/>
      <c r="M39" s="52"/>
      <c r="N39" s="1221"/>
      <c r="P39" s="52"/>
      <c r="Q39" s="52"/>
      <c r="R39" s="52"/>
    </row>
    <row r="40" spans="1:18" ht="22.5" customHeight="1">
      <c r="A40" s="78" t="s">
        <v>5260</v>
      </c>
      <c r="B40" s="80"/>
      <c r="C40" s="80" t="s">
        <v>5216</v>
      </c>
      <c r="D40" s="81" t="s">
        <v>5255</v>
      </c>
      <c r="E40" s="80"/>
      <c r="F40" s="80"/>
      <c r="G40" s="80"/>
      <c r="H40" s="81" t="s">
        <v>327</v>
      </c>
      <c r="I40" s="305">
        <v>2615</v>
      </c>
      <c r="J40" s="744">
        <v>2780</v>
      </c>
      <c r="K40" s="52"/>
      <c r="L40" s="52"/>
      <c r="M40" s="52"/>
      <c r="N40" s="1221"/>
      <c r="P40" s="52"/>
      <c r="Q40" s="52"/>
      <c r="R40" s="52"/>
    </row>
    <row r="41" spans="1:18" ht="17.25" customHeight="1">
      <c r="A41" s="78" t="s">
        <v>5260</v>
      </c>
      <c r="B41" s="80"/>
      <c r="C41" s="80" t="s">
        <v>5261</v>
      </c>
      <c r="D41" s="81" t="s">
        <v>5255</v>
      </c>
      <c r="E41" s="80"/>
      <c r="F41" s="80"/>
      <c r="G41" s="80"/>
      <c r="H41" s="81" t="s">
        <v>327</v>
      </c>
      <c r="I41" s="305">
        <v>4400</v>
      </c>
      <c r="J41" s="744">
        <v>4685</v>
      </c>
      <c r="K41" s="52"/>
      <c r="L41" s="52"/>
      <c r="M41" s="52"/>
      <c r="N41" s="1221"/>
      <c r="P41" s="52"/>
      <c r="Q41" s="52"/>
      <c r="R41" s="52"/>
    </row>
    <row r="42" spans="1:18" ht="24">
      <c r="A42" s="78" t="s">
        <v>5262</v>
      </c>
      <c r="B42" s="80"/>
      <c r="C42" s="80" t="s">
        <v>5216</v>
      </c>
      <c r="D42" s="81" t="s">
        <v>5255</v>
      </c>
      <c r="E42" s="80"/>
      <c r="F42" s="80"/>
      <c r="G42" s="80"/>
      <c r="H42" s="81" t="s">
        <v>327</v>
      </c>
      <c r="I42" s="305">
        <v>3715</v>
      </c>
      <c r="J42" s="744">
        <v>3955</v>
      </c>
      <c r="K42" s="52"/>
      <c r="L42" s="52"/>
      <c r="M42" s="52"/>
      <c r="N42" s="1221"/>
      <c r="P42" s="52"/>
      <c r="Q42" s="52"/>
      <c r="R42" s="52"/>
    </row>
    <row r="43" spans="1:18" ht="24">
      <c r="A43" s="78" t="s">
        <v>5262</v>
      </c>
      <c r="B43" s="80"/>
      <c r="C43" s="80" t="s">
        <v>5261</v>
      </c>
      <c r="D43" s="81" t="s">
        <v>5255</v>
      </c>
      <c r="E43" s="80"/>
      <c r="F43" s="80"/>
      <c r="G43" s="80"/>
      <c r="H43" s="81" t="s">
        <v>327</v>
      </c>
      <c r="I43" s="305">
        <v>5775</v>
      </c>
      <c r="J43" s="744">
        <v>6145</v>
      </c>
      <c r="K43" s="52"/>
      <c r="L43" s="52"/>
      <c r="M43" s="52"/>
      <c r="N43" s="1221"/>
      <c r="P43" s="52"/>
      <c r="Q43" s="52"/>
      <c r="R43" s="52"/>
    </row>
    <row r="44" spans="1:18" ht="18" customHeight="1">
      <c r="A44" s="207" t="s">
        <v>5263</v>
      </c>
      <c r="B44" s="288"/>
      <c r="C44" s="288" t="s">
        <v>5216</v>
      </c>
      <c r="D44" s="288" t="s">
        <v>2765</v>
      </c>
      <c r="E44" s="288"/>
      <c r="F44" s="288"/>
      <c r="G44" s="288"/>
      <c r="H44" s="289" t="s">
        <v>327</v>
      </c>
      <c r="I44" s="763">
        <v>4675</v>
      </c>
      <c r="J44" s="924">
        <v>4975</v>
      </c>
      <c r="K44" s="52"/>
      <c r="L44" s="52"/>
      <c r="M44" s="1161"/>
      <c r="N44" s="1221"/>
      <c r="P44" s="52"/>
      <c r="Q44" s="52"/>
      <c r="R44" s="52"/>
    </row>
    <row r="45" spans="1:18" ht="193.5" customHeight="1">
      <c r="A45" s="2142" t="s">
        <v>5264</v>
      </c>
      <c r="B45" s="2142"/>
      <c r="C45" s="2142"/>
      <c r="D45" s="2142"/>
      <c r="E45" s="2142"/>
      <c r="F45" s="2142"/>
      <c r="G45" s="2142"/>
      <c r="H45" s="2142"/>
      <c r="I45" s="2142"/>
      <c r="J45" s="2142"/>
      <c r="P45" s="52"/>
      <c r="Q45" s="52"/>
      <c r="R45" s="52"/>
    </row>
  </sheetData>
  <mergeCells count="12">
    <mergeCell ref="A1:B1"/>
    <mergeCell ref="A5:J5"/>
    <mergeCell ref="A7:A8"/>
    <mergeCell ref="B7:G7"/>
    <mergeCell ref="H7:H8"/>
    <mergeCell ref="I7:I8"/>
    <mergeCell ref="J7:J8"/>
    <mergeCell ref="A9:A12"/>
    <mergeCell ref="B9:B29"/>
    <mergeCell ref="A14:A17"/>
    <mergeCell ref="A18:A19"/>
    <mergeCell ref="A45:J45"/>
  </mergeCells>
  <hyperlinks>
    <hyperlink ref="A5" location="Меню!A1" display="ОГРАЖДЕНИЕ АВАРИЙНО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>
  <dimension ref="A1:AMJ186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9.42578125" style="121" customWidth="1"/>
    <col min="2" max="2" width="17.140625" style="121" customWidth="1"/>
    <col min="3" max="3" width="6.42578125" style="121" customWidth="1"/>
    <col min="4" max="4" width="8.42578125" style="121" customWidth="1"/>
    <col min="5" max="5" width="10.140625" style="121" customWidth="1"/>
    <col min="6" max="6" width="7.5703125" style="121" customWidth="1"/>
    <col min="7" max="8" width="8.85546875" style="121" customWidth="1"/>
    <col min="9" max="9" width="9.28515625" style="121" customWidth="1"/>
    <col min="10" max="10" width="7" style="121" customWidth="1"/>
    <col min="11" max="11" width="9.7109375" style="52" customWidth="1"/>
    <col min="12" max="12" width="9.85546875" style="52" customWidth="1"/>
    <col min="13" max="13" width="10.85546875" style="1161" customWidth="1"/>
    <col min="14" max="14" width="12.28515625" style="386" customWidth="1"/>
    <col min="15" max="15" width="16.42578125" style="386" customWidth="1"/>
    <col min="16" max="17" width="13.1406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K2" s="60"/>
      <c r="L2" s="60"/>
      <c r="P2" s="52"/>
      <c r="Q2" s="52"/>
      <c r="R2" s="52"/>
    </row>
    <row r="3" spans="1:18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K3" s="60"/>
      <c r="L3" s="60"/>
      <c r="P3" s="52"/>
      <c r="Q3" s="52"/>
      <c r="R3" s="52"/>
    </row>
    <row r="4" spans="1:18" ht="15.75" customHeight="1">
      <c r="A4" s="365"/>
      <c r="B4" s="365"/>
      <c r="C4" s="365"/>
      <c r="D4" s="365"/>
      <c r="F4" s="366"/>
      <c r="I4" s="366"/>
      <c r="K4" s="60"/>
      <c r="L4" s="60"/>
      <c r="P4" s="52"/>
      <c r="Q4" s="52"/>
      <c r="R4" s="52"/>
    </row>
    <row r="5" spans="1:18">
      <c r="A5" s="2116" t="s">
        <v>5265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P6" s="52"/>
      <c r="Q6" s="52"/>
      <c r="R6" s="52"/>
    </row>
    <row r="7" spans="1:18" s="386" customFormat="1" ht="15" customHeight="1">
      <c r="A7" s="2117" t="s">
        <v>562</v>
      </c>
      <c r="B7" s="2135" t="s">
        <v>138</v>
      </c>
      <c r="C7" s="2135"/>
      <c r="D7" s="2135"/>
      <c r="E7" s="2135"/>
      <c r="F7" s="2135"/>
      <c r="G7" s="2135"/>
      <c r="H7" s="2441" t="s">
        <v>139</v>
      </c>
      <c r="I7" s="2119" t="s">
        <v>1649</v>
      </c>
      <c r="J7" s="2119" t="s">
        <v>141</v>
      </c>
      <c r="K7" s="52"/>
      <c r="L7" s="52"/>
      <c r="M7" s="1161"/>
      <c r="P7" s="52"/>
      <c r="Q7" s="52"/>
      <c r="R7" s="52"/>
    </row>
    <row r="8" spans="1:18" s="386" customFormat="1" ht="63" customHeight="1">
      <c r="A8" s="2117"/>
      <c r="B8" s="750" t="s">
        <v>1650</v>
      </c>
      <c r="C8" s="68" t="s">
        <v>5266</v>
      </c>
      <c r="D8" s="68" t="s">
        <v>5267</v>
      </c>
      <c r="E8" s="68" t="s">
        <v>5268</v>
      </c>
      <c r="F8" s="68" t="s">
        <v>146</v>
      </c>
      <c r="G8" s="68" t="s">
        <v>5269</v>
      </c>
      <c r="H8" s="2441"/>
      <c r="I8" s="2119"/>
      <c r="J8" s="2119"/>
      <c r="K8" s="70"/>
      <c r="L8" s="70"/>
      <c r="M8" s="1263"/>
      <c r="N8" s="388"/>
      <c r="P8" s="70"/>
      <c r="Q8" s="70"/>
      <c r="R8" s="70"/>
    </row>
    <row r="9" spans="1:18" s="386" customFormat="1" ht="54" customHeight="1">
      <c r="A9" s="925" t="s">
        <v>5270</v>
      </c>
      <c r="B9" s="80" t="s">
        <v>5271</v>
      </c>
      <c r="C9" s="80">
        <v>250</v>
      </c>
      <c r="D9" s="80">
        <v>50</v>
      </c>
      <c r="E9" s="80">
        <v>35</v>
      </c>
      <c r="F9" s="80">
        <v>0.45</v>
      </c>
      <c r="G9" s="80">
        <v>1E-3</v>
      </c>
      <c r="H9" s="81" t="s">
        <v>158</v>
      </c>
      <c r="I9" s="80">
        <v>195</v>
      </c>
      <c r="J9" s="82">
        <v>205</v>
      </c>
      <c r="K9" s="52"/>
      <c r="L9" s="52"/>
      <c r="M9" s="1161"/>
      <c r="N9" s="53"/>
      <c r="P9" s="52"/>
      <c r="Q9" s="52"/>
      <c r="R9" s="52"/>
    </row>
    <row r="10" spans="1:18" s="386" customFormat="1" ht="52.5" customHeight="1">
      <c r="A10" s="925" t="s">
        <v>5272</v>
      </c>
      <c r="B10" s="80" t="s">
        <v>5273</v>
      </c>
      <c r="C10" s="80">
        <v>250</v>
      </c>
      <c r="D10" s="80">
        <v>75</v>
      </c>
      <c r="E10" s="80">
        <v>35</v>
      </c>
      <c r="F10" s="80">
        <v>0.73</v>
      </c>
      <c r="G10" s="80">
        <v>2E-3</v>
      </c>
      <c r="H10" s="81" t="s">
        <v>158</v>
      </c>
      <c r="I10" s="80">
        <v>295</v>
      </c>
      <c r="J10" s="82">
        <v>310</v>
      </c>
      <c r="K10" s="52"/>
      <c r="L10" s="52"/>
      <c r="M10" s="1161"/>
      <c r="N10" s="53"/>
      <c r="P10" s="52"/>
      <c r="Q10" s="52"/>
      <c r="R10" s="52"/>
    </row>
    <row r="11" spans="1:18" ht="54.75" customHeight="1">
      <c r="A11" s="925" t="s">
        <v>5274</v>
      </c>
      <c r="B11" s="80" t="s">
        <v>5275</v>
      </c>
      <c r="C11" s="80">
        <v>100</v>
      </c>
      <c r="D11" s="80">
        <v>75</v>
      </c>
      <c r="E11" s="80">
        <v>50</v>
      </c>
      <c r="F11" s="80"/>
      <c r="G11" s="80"/>
      <c r="H11" s="81" t="s">
        <v>327</v>
      </c>
      <c r="I11" s="80">
        <v>225</v>
      </c>
      <c r="J11" s="82">
        <v>235</v>
      </c>
      <c r="N11" s="53"/>
      <c r="P11" s="52"/>
      <c r="Q11" s="52"/>
      <c r="R11" s="52"/>
    </row>
    <row r="12" spans="1:18" ht="24">
      <c r="A12" s="926" t="s">
        <v>5276</v>
      </c>
      <c r="B12" s="75" t="s">
        <v>5275</v>
      </c>
      <c r="C12" s="75">
        <v>200</v>
      </c>
      <c r="D12" s="75">
        <v>50</v>
      </c>
      <c r="E12" s="75">
        <v>35</v>
      </c>
      <c r="F12" s="75"/>
      <c r="G12" s="75"/>
      <c r="H12" s="76" t="s">
        <v>327</v>
      </c>
      <c r="I12" s="75">
        <v>205</v>
      </c>
      <c r="J12" s="102">
        <v>215</v>
      </c>
      <c r="N12" s="1221"/>
      <c r="P12" s="52"/>
      <c r="Q12" s="52"/>
      <c r="R12" s="52"/>
    </row>
    <row r="13" spans="1:18" ht="24">
      <c r="A13" s="925" t="s">
        <v>5276</v>
      </c>
      <c r="B13" s="80" t="s">
        <v>5275</v>
      </c>
      <c r="C13" s="80">
        <v>200</v>
      </c>
      <c r="D13" s="80">
        <v>75</v>
      </c>
      <c r="E13" s="80">
        <v>35</v>
      </c>
      <c r="F13" s="80"/>
      <c r="G13" s="80"/>
      <c r="H13" s="81" t="s">
        <v>327</v>
      </c>
      <c r="I13" s="80">
        <v>290</v>
      </c>
      <c r="J13" s="82">
        <v>305</v>
      </c>
      <c r="N13" s="1221"/>
      <c r="P13" s="52"/>
      <c r="Q13" s="52"/>
      <c r="R13" s="52"/>
    </row>
    <row r="14" spans="1:18" ht="24">
      <c r="A14" s="925" t="s">
        <v>5277</v>
      </c>
      <c r="B14" s="80" t="s">
        <v>5275</v>
      </c>
      <c r="C14" s="80">
        <v>250</v>
      </c>
      <c r="D14" s="80">
        <v>75</v>
      </c>
      <c r="E14" s="80">
        <v>35</v>
      </c>
      <c r="F14" s="80">
        <v>0.49</v>
      </c>
      <c r="G14" s="80"/>
      <c r="H14" s="81" t="s">
        <v>327</v>
      </c>
      <c r="I14" s="80">
        <v>350</v>
      </c>
      <c r="J14" s="82">
        <v>370</v>
      </c>
      <c r="N14" s="1221"/>
      <c r="P14" s="52"/>
      <c r="Q14" s="52"/>
      <c r="R14" s="52"/>
    </row>
    <row r="15" spans="1:18" ht="24">
      <c r="A15" s="927" t="s">
        <v>5278</v>
      </c>
      <c r="B15" s="80" t="s">
        <v>5275</v>
      </c>
      <c r="C15" s="79">
        <v>250</v>
      </c>
      <c r="D15" s="79">
        <v>75</v>
      </c>
      <c r="E15" s="79">
        <v>50</v>
      </c>
      <c r="F15" s="79"/>
      <c r="G15" s="79"/>
      <c r="H15" s="105" t="s">
        <v>327</v>
      </c>
      <c r="I15" s="80">
        <v>525</v>
      </c>
      <c r="J15" s="82">
        <v>555</v>
      </c>
      <c r="N15" s="1221"/>
      <c r="P15" s="52"/>
      <c r="Q15" s="52"/>
      <c r="R15" s="52"/>
    </row>
    <row r="16" spans="1:18" ht="24">
      <c r="A16" s="927" t="s">
        <v>5279</v>
      </c>
      <c r="B16" s="80" t="s">
        <v>5275</v>
      </c>
      <c r="C16" s="79">
        <v>500</v>
      </c>
      <c r="D16" s="79">
        <v>75</v>
      </c>
      <c r="E16" s="79">
        <v>50</v>
      </c>
      <c r="F16" s="79"/>
      <c r="G16" s="79"/>
      <c r="H16" s="105" t="s">
        <v>327</v>
      </c>
      <c r="I16" s="80">
        <v>685</v>
      </c>
      <c r="J16" s="82">
        <v>720</v>
      </c>
      <c r="N16" s="1221"/>
      <c r="P16" s="52"/>
      <c r="Q16" s="52"/>
      <c r="R16" s="52"/>
    </row>
    <row r="17" spans="1:18">
      <c r="A17" s="927" t="s">
        <v>5280</v>
      </c>
      <c r="B17" s="80" t="s">
        <v>5273</v>
      </c>
      <c r="C17" s="80">
        <v>250</v>
      </c>
      <c r="D17" s="80">
        <v>75</v>
      </c>
      <c r="E17" s="80">
        <v>50</v>
      </c>
      <c r="F17" s="80"/>
      <c r="G17" s="80"/>
      <c r="H17" s="81" t="s">
        <v>327</v>
      </c>
      <c r="I17" s="80">
        <v>540</v>
      </c>
      <c r="J17" s="82">
        <v>570</v>
      </c>
      <c r="N17" s="1221"/>
      <c r="P17" s="52"/>
      <c r="Q17" s="52"/>
      <c r="R17" s="52"/>
    </row>
    <row r="18" spans="1:18">
      <c r="A18" s="927" t="s">
        <v>5281</v>
      </c>
      <c r="B18" s="80" t="s">
        <v>5273</v>
      </c>
      <c r="C18" s="80">
        <v>500</v>
      </c>
      <c r="D18" s="80">
        <v>75</v>
      </c>
      <c r="E18" s="80">
        <v>50</v>
      </c>
      <c r="F18" s="80"/>
      <c r="G18" s="80"/>
      <c r="H18" s="81" t="s">
        <v>327</v>
      </c>
      <c r="I18" s="80">
        <v>1045</v>
      </c>
      <c r="J18" s="82">
        <v>1100</v>
      </c>
      <c r="N18" s="1221"/>
      <c r="P18" s="52"/>
      <c r="Q18" s="52"/>
      <c r="R18" s="52"/>
    </row>
    <row r="19" spans="1:18" ht="24">
      <c r="A19" s="927" t="s">
        <v>5282</v>
      </c>
      <c r="B19" s="80" t="s">
        <v>5273</v>
      </c>
      <c r="C19" s="80">
        <v>250</v>
      </c>
      <c r="D19" s="80">
        <v>75</v>
      </c>
      <c r="E19" s="80">
        <v>50</v>
      </c>
      <c r="F19" s="80"/>
      <c r="G19" s="80"/>
      <c r="H19" s="81" t="s">
        <v>327</v>
      </c>
      <c r="I19" s="80">
        <v>540</v>
      </c>
      <c r="J19" s="82">
        <v>570</v>
      </c>
      <c r="N19" s="1221"/>
      <c r="P19" s="52"/>
      <c r="Q19" s="52"/>
      <c r="R19" s="52"/>
    </row>
    <row r="20" spans="1:18" ht="24">
      <c r="A20" s="927" t="s">
        <v>5283</v>
      </c>
      <c r="B20" s="80" t="s">
        <v>5273</v>
      </c>
      <c r="C20" s="80">
        <v>500</v>
      </c>
      <c r="D20" s="80">
        <v>75</v>
      </c>
      <c r="E20" s="80">
        <v>50</v>
      </c>
      <c r="F20" s="80"/>
      <c r="G20" s="80"/>
      <c r="H20" s="81" t="s">
        <v>327</v>
      </c>
      <c r="I20" s="80">
        <v>1045</v>
      </c>
      <c r="J20" s="82">
        <v>1100</v>
      </c>
      <c r="N20" s="1221"/>
      <c r="P20" s="52"/>
      <c r="Q20" s="52"/>
      <c r="R20" s="52"/>
    </row>
    <row r="21" spans="1:18" ht="60">
      <c r="A21" s="84" t="s">
        <v>5284</v>
      </c>
      <c r="B21" s="94" t="s">
        <v>5285</v>
      </c>
      <c r="C21" s="94">
        <v>250</v>
      </c>
      <c r="D21" s="94">
        <v>75</v>
      </c>
      <c r="E21" s="94">
        <v>50</v>
      </c>
      <c r="F21" s="94"/>
      <c r="G21" s="94"/>
      <c r="H21" s="94"/>
      <c r="I21" s="94">
        <v>230</v>
      </c>
      <c r="J21" s="96">
        <v>280</v>
      </c>
      <c r="P21" s="52"/>
      <c r="Q21" s="52"/>
      <c r="R21" s="52"/>
    </row>
    <row r="22" spans="1:18" ht="12" customHeight="1">
      <c r="A22" s="104" t="s">
        <v>5286</v>
      </c>
      <c r="B22" s="2328" t="s">
        <v>2616</v>
      </c>
      <c r="C22" s="81">
        <v>250</v>
      </c>
      <c r="D22" s="81">
        <v>200</v>
      </c>
      <c r="E22" s="81">
        <v>25</v>
      </c>
      <c r="F22" s="81">
        <v>1.3</v>
      </c>
      <c r="G22" s="81">
        <v>2.3E-3</v>
      </c>
      <c r="H22" s="81" t="s">
        <v>327</v>
      </c>
      <c r="I22" s="81">
        <v>975</v>
      </c>
      <c r="J22" s="198">
        <v>1025</v>
      </c>
      <c r="N22" s="1221"/>
      <c r="P22" s="52"/>
      <c r="Q22" s="52"/>
      <c r="R22" s="52"/>
    </row>
    <row r="23" spans="1:18">
      <c r="A23" s="104" t="s">
        <v>5287</v>
      </c>
      <c r="B23" s="2328"/>
      <c r="C23" s="81">
        <v>250</v>
      </c>
      <c r="D23" s="81">
        <v>200</v>
      </c>
      <c r="E23" s="81">
        <v>25</v>
      </c>
      <c r="F23" s="81">
        <v>2.1</v>
      </c>
      <c r="G23" s="81">
        <v>1.7999999999999999E-2</v>
      </c>
      <c r="H23" s="81" t="s">
        <v>327</v>
      </c>
      <c r="I23" s="81">
        <v>3180</v>
      </c>
      <c r="J23" s="198">
        <v>3345</v>
      </c>
      <c r="N23" s="1221"/>
      <c r="P23" s="52"/>
      <c r="Q23" s="52"/>
      <c r="R23" s="52"/>
    </row>
    <row r="24" spans="1:18">
      <c r="A24" s="104" t="s">
        <v>5288</v>
      </c>
      <c r="B24" s="81" t="s">
        <v>5289</v>
      </c>
      <c r="C24" s="81">
        <v>250</v>
      </c>
      <c r="D24" s="81">
        <v>200</v>
      </c>
      <c r="E24" s="81">
        <v>200</v>
      </c>
      <c r="F24" s="81">
        <v>9.1999999999999993</v>
      </c>
      <c r="G24" s="81">
        <v>0.03</v>
      </c>
      <c r="H24" s="81" t="s">
        <v>327</v>
      </c>
      <c r="I24" s="81">
        <v>5185</v>
      </c>
      <c r="J24" s="198">
        <v>5460</v>
      </c>
      <c r="N24" s="1221"/>
      <c r="P24" s="52"/>
      <c r="Q24" s="52"/>
      <c r="R24" s="52"/>
    </row>
    <row r="25" spans="1:18">
      <c r="A25" s="104" t="s">
        <v>5290</v>
      </c>
      <c r="B25" s="81" t="s">
        <v>5289</v>
      </c>
      <c r="C25" s="81">
        <v>150</v>
      </c>
      <c r="D25" s="81">
        <v>200</v>
      </c>
      <c r="E25" s="81">
        <v>200</v>
      </c>
      <c r="F25" s="81">
        <v>6.1</v>
      </c>
      <c r="G25" s="81">
        <v>0.02</v>
      </c>
      <c r="H25" s="81" t="s">
        <v>327</v>
      </c>
      <c r="I25" s="81">
        <v>4000</v>
      </c>
      <c r="J25" s="198">
        <v>4210</v>
      </c>
      <c r="L25" s="1191"/>
      <c r="N25" s="1221"/>
      <c r="P25" s="52"/>
      <c r="Q25" s="52"/>
      <c r="R25" s="52"/>
    </row>
    <row r="26" spans="1:18" ht="24" customHeight="1">
      <c r="A26" s="104" t="s">
        <v>5291</v>
      </c>
      <c r="B26" s="2328" t="s">
        <v>2711</v>
      </c>
      <c r="C26" s="2328">
        <v>100</v>
      </c>
      <c r="D26" s="81">
        <v>150</v>
      </c>
      <c r="E26" s="81">
        <v>180</v>
      </c>
      <c r="F26" s="81">
        <v>2.8</v>
      </c>
      <c r="G26" s="81">
        <v>1.4999999999999999E-2</v>
      </c>
      <c r="H26" s="81" t="s">
        <v>327</v>
      </c>
      <c r="I26" s="81">
        <v>1300</v>
      </c>
      <c r="J26" s="198">
        <v>1365</v>
      </c>
      <c r="N26" s="1221"/>
      <c r="P26" s="52"/>
      <c r="Q26" s="52"/>
      <c r="R26" s="52"/>
    </row>
    <row r="27" spans="1:18" ht="24">
      <c r="A27" s="104" t="s">
        <v>5292</v>
      </c>
      <c r="B27" s="2328"/>
      <c r="C27" s="2328"/>
      <c r="D27" s="81">
        <v>250</v>
      </c>
      <c r="E27" s="81">
        <v>180</v>
      </c>
      <c r="F27" s="81">
        <v>4.8</v>
      </c>
      <c r="G27" s="81">
        <v>8.0000000000000002E-3</v>
      </c>
      <c r="H27" s="81" t="s">
        <v>327</v>
      </c>
      <c r="I27" s="81">
        <v>2185</v>
      </c>
      <c r="J27" s="198">
        <v>2300</v>
      </c>
      <c r="N27" s="1221"/>
      <c r="P27" s="52"/>
      <c r="Q27" s="52"/>
      <c r="R27" s="52"/>
    </row>
    <row r="28" spans="1:18" ht="24">
      <c r="A28" s="104" t="s">
        <v>5293</v>
      </c>
      <c r="B28" s="2328"/>
      <c r="C28" s="2328"/>
      <c r="D28" s="81">
        <v>300</v>
      </c>
      <c r="E28" s="81">
        <v>180</v>
      </c>
      <c r="F28" s="81">
        <v>5.8</v>
      </c>
      <c r="G28" s="81">
        <v>0.01</v>
      </c>
      <c r="H28" s="81" t="s">
        <v>327</v>
      </c>
      <c r="I28" s="81">
        <v>2600</v>
      </c>
      <c r="J28" s="198">
        <v>2735</v>
      </c>
      <c r="N28" s="1221"/>
      <c r="P28" s="52"/>
      <c r="Q28" s="52"/>
      <c r="R28" s="52"/>
    </row>
    <row r="29" spans="1:18" ht="24">
      <c r="A29" s="104" t="s">
        <v>5294</v>
      </c>
      <c r="B29" s="2328"/>
      <c r="C29" s="2328"/>
      <c r="D29" s="81">
        <v>450</v>
      </c>
      <c r="E29" s="81">
        <v>180</v>
      </c>
      <c r="F29" s="81">
        <v>8.6999999999999993</v>
      </c>
      <c r="G29" s="81">
        <v>1.4999999999999999E-2</v>
      </c>
      <c r="H29" s="81" t="s">
        <v>327</v>
      </c>
      <c r="I29" s="81">
        <v>3885</v>
      </c>
      <c r="J29" s="198">
        <v>4090</v>
      </c>
      <c r="N29" s="1221"/>
      <c r="P29" s="52"/>
      <c r="Q29" s="52"/>
      <c r="R29" s="52"/>
    </row>
    <row r="30" spans="1:18" ht="24">
      <c r="A30" s="104" t="s">
        <v>5295</v>
      </c>
      <c r="B30" s="2328"/>
      <c r="C30" s="2328"/>
      <c r="D30" s="81">
        <v>600</v>
      </c>
      <c r="E30" s="81">
        <v>180</v>
      </c>
      <c r="F30" s="81">
        <v>11.6</v>
      </c>
      <c r="G30" s="81">
        <v>0.02</v>
      </c>
      <c r="H30" s="81" t="s">
        <v>327</v>
      </c>
      <c r="I30" s="81">
        <v>5220</v>
      </c>
      <c r="J30" s="198">
        <v>5495</v>
      </c>
      <c r="N30" s="1221"/>
      <c r="P30" s="52"/>
      <c r="Q30" s="52"/>
      <c r="R30" s="52"/>
    </row>
    <row r="31" spans="1:18" ht="24">
      <c r="A31" s="104" t="s">
        <v>5296</v>
      </c>
      <c r="B31" s="2328"/>
      <c r="C31" s="2328"/>
      <c r="D31" s="81">
        <v>750</v>
      </c>
      <c r="E31" s="81">
        <v>180</v>
      </c>
      <c r="F31" s="81">
        <v>14.6</v>
      </c>
      <c r="G31" s="81">
        <v>2.5000000000000001E-2</v>
      </c>
      <c r="H31" s="81" t="s">
        <v>327</v>
      </c>
      <c r="I31" s="81">
        <v>6550</v>
      </c>
      <c r="J31" s="198">
        <v>6895</v>
      </c>
      <c r="N31" s="1221"/>
      <c r="P31" s="52"/>
      <c r="Q31" s="52"/>
      <c r="R31" s="52"/>
    </row>
    <row r="32" spans="1:18" ht="24">
      <c r="A32" s="104" t="s">
        <v>5297</v>
      </c>
      <c r="B32" s="2328"/>
      <c r="C32" s="2328"/>
      <c r="D32" s="81">
        <v>900</v>
      </c>
      <c r="E32" s="81">
        <v>180</v>
      </c>
      <c r="F32" s="81">
        <v>17.5</v>
      </c>
      <c r="G32" s="81">
        <v>0.03</v>
      </c>
      <c r="H32" s="81" t="s">
        <v>327</v>
      </c>
      <c r="I32" s="81">
        <v>7830</v>
      </c>
      <c r="J32" s="198">
        <v>8245</v>
      </c>
      <c r="N32" s="1221"/>
      <c r="P32" s="52"/>
      <c r="Q32" s="52"/>
      <c r="R32" s="52"/>
    </row>
    <row r="33" spans="1:18" ht="24" customHeight="1">
      <c r="A33" s="104" t="s">
        <v>5298</v>
      </c>
      <c r="B33" s="2328" t="s">
        <v>2711</v>
      </c>
      <c r="C33" s="2328">
        <v>50</v>
      </c>
      <c r="D33" s="81">
        <v>125</v>
      </c>
      <c r="E33" s="81">
        <v>300</v>
      </c>
      <c r="F33" s="81">
        <v>15</v>
      </c>
      <c r="G33" s="81">
        <v>1.4999999999999999E-2</v>
      </c>
      <c r="H33" s="81" t="s">
        <v>327</v>
      </c>
      <c r="I33" s="81">
        <v>4945</v>
      </c>
      <c r="J33" s="198">
        <v>5205</v>
      </c>
      <c r="N33" s="1221"/>
      <c r="P33" s="52"/>
      <c r="Q33" s="52"/>
      <c r="R33" s="52"/>
    </row>
    <row r="34" spans="1:18" ht="24">
      <c r="A34" s="104" t="s">
        <v>5299</v>
      </c>
      <c r="B34" s="2328"/>
      <c r="C34" s="2328"/>
      <c r="D34" s="81">
        <v>250</v>
      </c>
      <c r="E34" s="81">
        <v>300</v>
      </c>
      <c r="F34" s="81">
        <v>30</v>
      </c>
      <c r="G34" s="81">
        <v>0.05</v>
      </c>
      <c r="H34" s="81" t="s">
        <v>327</v>
      </c>
      <c r="I34" s="81">
        <v>9895</v>
      </c>
      <c r="J34" s="198">
        <v>10415</v>
      </c>
      <c r="N34" s="1221"/>
      <c r="P34" s="52"/>
      <c r="Q34" s="52"/>
      <c r="R34" s="52"/>
    </row>
    <row r="35" spans="1:18">
      <c r="A35" s="421" t="s">
        <v>5300</v>
      </c>
      <c r="B35" s="289" t="s">
        <v>2616</v>
      </c>
      <c r="C35" s="289">
        <v>25</v>
      </c>
      <c r="D35" s="289">
        <v>200</v>
      </c>
      <c r="E35" s="289"/>
      <c r="F35" s="289"/>
      <c r="G35" s="289"/>
      <c r="H35" s="289" t="s">
        <v>1396</v>
      </c>
      <c r="I35" s="289">
        <v>780</v>
      </c>
      <c r="J35" s="423">
        <v>875</v>
      </c>
      <c r="K35" s="101"/>
      <c r="N35" s="1221"/>
      <c r="P35" s="52"/>
      <c r="Q35" s="52"/>
      <c r="R35" s="52"/>
    </row>
    <row r="36" spans="1:18" ht="147.75" customHeight="1">
      <c r="A36" s="2217" t="s">
        <v>5301</v>
      </c>
      <c r="B36" s="2217"/>
      <c r="C36" s="2217"/>
      <c r="D36" s="2217"/>
      <c r="E36" s="2217"/>
      <c r="F36" s="2217"/>
      <c r="G36" s="2217"/>
      <c r="H36" s="2217"/>
      <c r="I36" s="2217"/>
      <c r="J36" s="2217"/>
      <c r="P36" s="52"/>
      <c r="Q36" s="52"/>
      <c r="R36" s="52"/>
    </row>
    <row r="37" spans="1:18" ht="12.75" customHeight="1">
      <c r="A37" s="385"/>
      <c r="B37" s="385"/>
      <c r="C37" s="385"/>
      <c r="D37" s="385"/>
      <c r="E37" s="385"/>
      <c r="F37" s="385"/>
      <c r="G37" s="385"/>
      <c r="H37" s="385"/>
      <c r="I37" s="385"/>
      <c r="J37" s="385"/>
      <c r="P37" s="52"/>
      <c r="Q37" s="52"/>
      <c r="R37" s="52"/>
    </row>
    <row r="38" spans="1:18" ht="15" customHeight="1">
      <c r="A38" s="385"/>
      <c r="B38" s="385"/>
      <c r="C38" s="385"/>
      <c r="D38" s="385"/>
      <c r="E38" s="385"/>
      <c r="F38" s="385"/>
      <c r="G38" s="385"/>
      <c r="H38" s="385"/>
      <c r="I38" s="385"/>
      <c r="J38" s="385"/>
      <c r="P38" s="52"/>
      <c r="Q38" s="52"/>
      <c r="R38" s="52"/>
    </row>
    <row r="39" spans="1:18" ht="12.75" customHeight="1">
      <c r="A39" s="385"/>
      <c r="B39" s="385"/>
      <c r="C39" s="385"/>
      <c r="D39" s="385"/>
      <c r="E39" s="385"/>
      <c r="F39" s="385"/>
      <c r="G39" s="385"/>
      <c r="H39" s="385"/>
      <c r="I39" s="385"/>
      <c r="J39" s="385"/>
      <c r="P39" s="52"/>
      <c r="Q39" s="52"/>
      <c r="R39" s="52"/>
    </row>
    <row r="40" spans="1:18" ht="12.75" customHeight="1">
      <c r="A40" s="385"/>
      <c r="B40" s="385"/>
      <c r="C40" s="385"/>
      <c r="D40" s="385"/>
      <c r="E40" s="385"/>
      <c r="F40" s="385"/>
      <c r="G40" s="385"/>
      <c r="H40" s="385"/>
      <c r="I40" s="385"/>
      <c r="J40" s="385"/>
      <c r="P40" s="52"/>
      <c r="Q40" s="52"/>
      <c r="R40" s="52"/>
    </row>
    <row r="41" spans="1:18" ht="12.75" customHeight="1">
      <c r="A41" s="385"/>
      <c r="B41" s="385"/>
      <c r="C41" s="385"/>
      <c r="D41" s="385"/>
      <c r="E41" s="385"/>
      <c r="F41" s="385"/>
      <c r="G41" s="385"/>
      <c r="H41" s="385"/>
      <c r="I41" s="385"/>
      <c r="J41" s="385"/>
      <c r="P41" s="52"/>
      <c r="Q41" s="52"/>
      <c r="R41" s="52"/>
    </row>
    <row r="42" spans="1:18" ht="12.75" customHeight="1">
      <c r="A42" s="385"/>
      <c r="B42" s="385"/>
      <c r="C42" s="385"/>
      <c r="D42" s="385"/>
      <c r="E42" s="385"/>
      <c r="F42" s="385"/>
      <c r="G42" s="385"/>
      <c r="H42" s="385"/>
      <c r="I42" s="385"/>
      <c r="J42" s="385"/>
      <c r="P42" s="52"/>
      <c r="Q42" s="52"/>
      <c r="R42" s="52"/>
    </row>
    <row r="43" spans="1:18" ht="12.75" customHeight="1">
      <c r="A43" s="385"/>
      <c r="B43" s="385"/>
      <c r="C43" s="385"/>
      <c r="D43" s="385"/>
      <c r="E43" s="385"/>
      <c r="F43" s="385"/>
      <c r="G43" s="385"/>
      <c r="H43" s="385"/>
      <c r="I43" s="385"/>
      <c r="J43" s="385"/>
      <c r="P43" s="52"/>
      <c r="Q43" s="52"/>
      <c r="R43" s="52"/>
    </row>
    <row r="44" spans="1:18" ht="12.75" customHeight="1">
      <c r="A44" s="385"/>
      <c r="B44" s="385"/>
      <c r="C44" s="488"/>
      <c r="D44" s="385"/>
      <c r="E44" s="385"/>
      <c r="F44" s="385"/>
      <c r="G44" s="385"/>
      <c r="H44" s="385"/>
      <c r="I44" s="385"/>
      <c r="J44" s="385"/>
      <c r="P44" s="52"/>
      <c r="Q44" s="52"/>
      <c r="R44" s="52"/>
    </row>
    <row r="45" spans="1:18" ht="12.75" customHeight="1">
      <c r="A45" s="385"/>
      <c r="B45" s="385"/>
      <c r="C45" s="385"/>
      <c r="D45" s="385"/>
      <c r="E45" s="385"/>
      <c r="F45" s="385"/>
      <c r="G45" s="385"/>
      <c r="H45" s="385"/>
      <c r="I45" s="385"/>
      <c r="J45" s="385"/>
      <c r="P45" s="52"/>
      <c r="Q45" s="52"/>
      <c r="R45" s="52"/>
    </row>
    <row r="46" spans="1:18" ht="12.75" customHeight="1">
      <c r="A46" s="385"/>
      <c r="B46" s="385"/>
      <c r="C46" s="385"/>
      <c r="D46" s="385"/>
      <c r="E46" s="385"/>
      <c r="F46" s="385"/>
      <c r="G46" s="385"/>
      <c r="H46" s="385"/>
      <c r="I46" s="385"/>
      <c r="J46" s="385"/>
      <c r="P46" s="52"/>
      <c r="Q46" s="52"/>
      <c r="R46" s="52"/>
    </row>
    <row r="47" spans="1:18" ht="12.75" customHeight="1">
      <c r="A47" s="385"/>
      <c r="B47" s="385"/>
      <c r="C47" s="385"/>
      <c r="D47" s="385"/>
      <c r="E47" s="385"/>
      <c r="F47" s="385"/>
      <c r="G47" s="385"/>
      <c r="H47" s="385"/>
      <c r="I47" s="385"/>
      <c r="J47" s="385"/>
      <c r="P47" s="52"/>
      <c r="Q47" s="52"/>
      <c r="R47" s="52"/>
    </row>
    <row r="48" spans="1:18" ht="12.75" customHeight="1">
      <c r="A48" s="385"/>
      <c r="B48" s="385"/>
      <c r="C48" s="385"/>
      <c r="D48" s="385"/>
      <c r="E48" s="385"/>
      <c r="F48" s="385"/>
      <c r="G48" s="385"/>
      <c r="H48" s="385"/>
      <c r="I48" s="385"/>
      <c r="J48" s="385"/>
      <c r="P48" s="52"/>
      <c r="Q48" s="52"/>
      <c r="R48" s="52"/>
    </row>
    <row r="49" spans="1:18" ht="12.75" customHeight="1">
      <c r="A49" s="385"/>
      <c r="B49" s="385"/>
      <c r="C49" s="385"/>
      <c r="D49" s="385"/>
      <c r="E49" s="385"/>
      <c r="F49" s="385"/>
      <c r="G49" s="385"/>
      <c r="H49" s="385"/>
      <c r="I49" s="385"/>
      <c r="J49" s="385"/>
      <c r="P49" s="52"/>
      <c r="Q49" s="52"/>
      <c r="R49" s="52"/>
    </row>
    <row r="50" spans="1:18" ht="14.25" customHeight="1">
      <c r="A50" s="385"/>
      <c r="B50" s="385"/>
      <c r="C50" s="385"/>
      <c r="D50" s="385"/>
      <c r="E50" s="385"/>
      <c r="F50" s="385"/>
      <c r="G50" s="385"/>
      <c r="H50" s="385"/>
      <c r="I50" s="385"/>
      <c r="J50" s="385"/>
      <c r="P50" s="52"/>
      <c r="Q50" s="52"/>
      <c r="R50" s="52"/>
    </row>
    <row r="51" spans="1:18" ht="14.25" customHeight="1">
      <c r="A51" s="385"/>
      <c r="B51" s="385"/>
      <c r="C51" s="385"/>
      <c r="D51" s="385"/>
      <c r="E51" s="385"/>
      <c r="F51" s="385"/>
      <c r="G51" s="385"/>
      <c r="H51" s="385"/>
      <c r="I51" s="385"/>
      <c r="J51" s="385"/>
      <c r="P51" s="52"/>
      <c r="Q51" s="52"/>
      <c r="R51" s="52"/>
    </row>
    <row r="52" spans="1:18" ht="14.25" customHeight="1">
      <c r="A52" s="385"/>
      <c r="B52" s="385"/>
      <c r="C52" s="385"/>
      <c r="D52" s="385"/>
      <c r="E52" s="385"/>
      <c r="F52" s="385"/>
      <c r="G52" s="385"/>
      <c r="H52" s="385"/>
      <c r="I52" s="385"/>
      <c r="J52" s="385"/>
      <c r="P52" s="52"/>
      <c r="Q52" s="52"/>
      <c r="R52" s="52"/>
    </row>
    <row r="53" spans="1:18" ht="14.25" customHeight="1">
      <c r="A53" s="385"/>
      <c r="B53" s="385"/>
      <c r="C53" s="385"/>
      <c r="D53" s="385"/>
      <c r="E53" s="385"/>
      <c r="F53" s="385"/>
      <c r="G53" s="385"/>
      <c r="H53" s="385"/>
      <c r="I53" s="385"/>
      <c r="J53" s="385"/>
      <c r="P53" s="52"/>
      <c r="Q53" s="52"/>
      <c r="R53" s="52"/>
    </row>
    <row r="54" spans="1:18" ht="14.25" customHeight="1">
      <c r="A54" s="385"/>
      <c r="B54" s="385"/>
      <c r="C54" s="385"/>
      <c r="D54" s="385"/>
      <c r="E54" s="385"/>
      <c r="F54" s="385"/>
      <c r="G54" s="385"/>
      <c r="H54" s="385"/>
      <c r="I54" s="385"/>
      <c r="J54" s="385"/>
      <c r="P54" s="52"/>
      <c r="Q54" s="52"/>
      <c r="R54" s="52"/>
    </row>
    <row r="55" spans="1:18" ht="14.25" customHeight="1">
      <c r="A55" s="385"/>
      <c r="B55" s="385"/>
      <c r="C55" s="385"/>
      <c r="D55" s="385"/>
      <c r="E55" s="385"/>
      <c r="F55" s="385"/>
      <c r="G55" s="385"/>
      <c r="H55" s="385"/>
      <c r="I55" s="385"/>
      <c r="J55" s="385"/>
      <c r="P55" s="52"/>
      <c r="Q55" s="52"/>
      <c r="R55" s="52"/>
    </row>
    <row r="56" spans="1:18" ht="14.25" customHeight="1">
      <c r="A56" s="385"/>
      <c r="B56" s="385"/>
      <c r="C56" s="385"/>
      <c r="D56" s="385"/>
      <c r="E56" s="385"/>
      <c r="F56" s="385"/>
      <c r="G56" s="385"/>
      <c r="H56" s="385"/>
      <c r="I56" s="385"/>
      <c r="J56" s="385"/>
      <c r="P56" s="52"/>
      <c r="Q56" s="52"/>
      <c r="R56" s="52"/>
    </row>
    <row r="57" spans="1:18" ht="14.25" customHeight="1">
      <c r="A57" s="385"/>
      <c r="B57" s="385"/>
      <c r="C57" s="385"/>
      <c r="D57" s="385"/>
      <c r="E57" s="385"/>
      <c r="F57" s="385"/>
      <c r="G57" s="385"/>
      <c r="H57" s="385"/>
      <c r="I57" s="385"/>
      <c r="J57" s="385"/>
      <c r="P57" s="52"/>
      <c r="Q57" s="52"/>
      <c r="R57" s="52"/>
    </row>
    <row r="58" spans="1:18" ht="14.25" customHeight="1">
      <c r="A58" s="385"/>
      <c r="B58" s="385"/>
      <c r="C58" s="385"/>
      <c r="D58" s="385"/>
      <c r="E58" s="385"/>
      <c r="F58" s="385"/>
      <c r="G58" s="385"/>
      <c r="H58" s="385"/>
      <c r="I58" s="385"/>
      <c r="J58" s="385"/>
      <c r="P58" s="52"/>
      <c r="Q58" s="52"/>
      <c r="R58" s="52"/>
    </row>
    <row r="59" spans="1:18" ht="14.25" customHeight="1">
      <c r="A59" s="385"/>
      <c r="B59" s="385"/>
      <c r="C59" s="385"/>
      <c r="D59" s="385"/>
      <c r="E59" s="385"/>
      <c r="F59" s="385"/>
      <c r="G59" s="385"/>
      <c r="H59" s="385"/>
      <c r="I59" s="385"/>
      <c r="J59" s="385"/>
      <c r="P59" s="52"/>
      <c r="Q59" s="52"/>
      <c r="R59" s="52"/>
    </row>
    <row r="60" spans="1:18" ht="14.25" customHeight="1">
      <c r="A60" s="385"/>
      <c r="B60" s="385"/>
      <c r="C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 ht="14.25" customHeight="1">
      <c r="A61" s="385"/>
      <c r="B61" s="385"/>
      <c r="C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 ht="15" customHeight="1">
      <c r="A62" s="385"/>
      <c r="B62" s="385"/>
      <c r="C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>
      <c r="A63" s="385"/>
      <c r="B63" s="385"/>
      <c r="C63" s="385"/>
      <c r="D63" s="385"/>
      <c r="E63" s="385"/>
      <c r="F63" s="385"/>
      <c r="G63" s="385"/>
      <c r="H63" s="385"/>
      <c r="I63" s="385"/>
      <c r="J63" s="385"/>
      <c r="P63" s="52"/>
      <c r="Q63" s="52"/>
      <c r="R63" s="52"/>
    </row>
    <row r="64" spans="1:18">
      <c r="A64" s="385"/>
      <c r="B64" s="385"/>
      <c r="C64" s="385"/>
      <c r="D64" s="385"/>
      <c r="E64" s="385"/>
      <c r="F64" s="385"/>
      <c r="G64" s="385"/>
      <c r="H64" s="385"/>
      <c r="I64" s="385"/>
      <c r="J64" s="385"/>
      <c r="P64" s="52"/>
      <c r="Q64" s="52"/>
      <c r="R64" s="52"/>
    </row>
    <row r="65" spans="1:18" ht="14.25" customHeight="1">
      <c r="A65" s="385"/>
      <c r="B65" s="385"/>
      <c r="C65" s="385"/>
      <c r="D65" s="385"/>
      <c r="E65" s="385"/>
      <c r="F65" s="385"/>
      <c r="G65" s="385"/>
      <c r="H65" s="385"/>
      <c r="I65" s="385"/>
      <c r="J65" s="385"/>
      <c r="P65" s="52"/>
      <c r="Q65" s="52"/>
      <c r="R65" s="52"/>
    </row>
    <row r="66" spans="1:18" ht="14.25" customHeight="1">
      <c r="A66" s="385"/>
      <c r="B66" s="385"/>
      <c r="C66" s="385"/>
      <c r="D66" s="385"/>
      <c r="E66" s="385"/>
      <c r="F66" s="385"/>
      <c r="G66" s="385"/>
      <c r="H66" s="385"/>
      <c r="I66" s="385"/>
      <c r="J66" s="385"/>
      <c r="P66" s="52"/>
      <c r="Q66" s="52"/>
      <c r="R66" s="52"/>
    </row>
    <row r="67" spans="1:18" ht="14.25" customHeight="1">
      <c r="A67" s="385"/>
      <c r="B67" s="385"/>
      <c r="C67" s="385"/>
      <c r="D67" s="385"/>
      <c r="E67" s="385"/>
      <c r="F67" s="385"/>
      <c r="G67" s="385"/>
      <c r="H67" s="385"/>
      <c r="I67" s="385"/>
      <c r="J67" s="385"/>
      <c r="P67" s="52"/>
      <c r="Q67" s="52"/>
      <c r="R67" s="52"/>
    </row>
    <row r="68" spans="1:18" ht="14.25" customHeight="1">
      <c r="A68" s="385"/>
      <c r="B68" s="385"/>
      <c r="C68" s="385"/>
      <c r="D68" s="385"/>
      <c r="E68" s="385"/>
      <c r="F68" s="385"/>
      <c r="G68" s="385"/>
      <c r="H68" s="385"/>
      <c r="I68" s="385"/>
      <c r="J68" s="385"/>
      <c r="P68" s="52"/>
      <c r="Q68" s="52"/>
      <c r="R68" s="52"/>
    </row>
    <row r="69" spans="1:18" ht="14.25" customHeight="1">
      <c r="A69" s="385"/>
      <c r="B69" s="385"/>
      <c r="C69" s="385"/>
      <c r="D69" s="385"/>
      <c r="E69" s="385"/>
      <c r="F69" s="385"/>
      <c r="G69" s="385"/>
      <c r="H69" s="385"/>
      <c r="I69" s="385"/>
      <c r="J69" s="385"/>
      <c r="P69" s="52"/>
      <c r="Q69" s="52"/>
      <c r="R69" s="52"/>
    </row>
    <row r="70" spans="1:18" ht="14.25" customHeight="1">
      <c r="A70" s="385"/>
      <c r="B70" s="385"/>
      <c r="C70" s="385"/>
      <c r="D70" s="385"/>
      <c r="E70" s="385"/>
      <c r="F70" s="385"/>
      <c r="G70" s="385"/>
      <c r="H70" s="385"/>
      <c r="I70" s="385"/>
      <c r="J70" s="385"/>
      <c r="P70" s="52"/>
      <c r="Q70" s="52"/>
      <c r="R70" s="52"/>
    </row>
    <row r="71" spans="1:18" ht="14.25" customHeight="1">
      <c r="A71" s="385"/>
      <c r="B71" s="385"/>
      <c r="C71" s="385"/>
      <c r="D71" s="385"/>
      <c r="E71" s="385"/>
      <c r="F71" s="385"/>
      <c r="G71" s="385"/>
      <c r="H71" s="385"/>
      <c r="I71" s="385"/>
      <c r="J71" s="385"/>
      <c r="P71" s="52"/>
      <c r="Q71" s="52"/>
      <c r="R71" s="52"/>
    </row>
    <row r="72" spans="1:18" ht="14.25" customHeight="1">
      <c r="A72" s="385"/>
      <c r="B72" s="385"/>
      <c r="C72" s="385"/>
      <c r="D72" s="385"/>
      <c r="E72" s="385"/>
      <c r="F72" s="385"/>
      <c r="G72" s="385"/>
      <c r="H72" s="385"/>
      <c r="I72" s="385"/>
      <c r="J72" s="385"/>
      <c r="P72" s="52"/>
      <c r="Q72" s="52"/>
      <c r="R72" s="52"/>
    </row>
    <row r="73" spans="1:18" ht="14.25" customHeight="1">
      <c r="A73" s="385"/>
      <c r="B73" s="385"/>
      <c r="C73" s="385"/>
      <c r="D73" s="385"/>
      <c r="E73" s="385"/>
      <c r="F73" s="385"/>
      <c r="G73" s="385"/>
      <c r="H73" s="385"/>
      <c r="I73" s="385"/>
      <c r="J73" s="385"/>
      <c r="P73" s="52"/>
      <c r="Q73" s="52"/>
      <c r="R73" s="52"/>
    </row>
    <row r="74" spans="1:18" ht="14.25" customHeight="1">
      <c r="A74" s="385"/>
      <c r="B74" s="385"/>
      <c r="C74" s="385"/>
      <c r="D74" s="385"/>
      <c r="E74" s="385"/>
      <c r="F74" s="385"/>
      <c r="G74" s="385"/>
      <c r="H74" s="385"/>
      <c r="I74" s="385"/>
      <c r="J74" s="385"/>
      <c r="P74" s="52"/>
      <c r="Q74" s="52"/>
      <c r="R74" s="52"/>
    </row>
    <row r="75" spans="1:18" ht="14.25" customHeight="1">
      <c r="A75" s="385"/>
      <c r="B75" s="385"/>
      <c r="C75" s="385"/>
      <c r="D75" s="385"/>
      <c r="E75" s="385"/>
      <c r="F75" s="385"/>
      <c r="G75" s="385"/>
      <c r="H75" s="385"/>
      <c r="I75" s="385"/>
      <c r="J75" s="385"/>
      <c r="P75" s="52"/>
      <c r="Q75" s="52"/>
      <c r="R75" s="52"/>
    </row>
    <row r="76" spans="1:18" ht="14.25" customHeight="1">
      <c r="A76" s="385"/>
      <c r="B76" s="385"/>
      <c r="C76" s="385"/>
      <c r="D76" s="385"/>
      <c r="E76" s="385"/>
      <c r="F76" s="385"/>
      <c r="G76" s="385"/>
      <c r="H76" s="385"/>
      <c r="I76" s="385"/>
      <c r="J76" s="385"/>
      <c r="P76" s="52"/>
      <c r="Q76" s="52"/>
      <c r="R76" s="52"/>
    </row>
    <row r="77" spans="1:18" ht="14.25" customHeight="1">
      <c r="A77" s="385"/>
      <c r="B77" s="385"/>
      <c r="C77" s="385"/>
      <c r="D77" s="385"/>
      <c r="E77" s="385"/>
      <c r="F77" s="385"/>
      <c r="G77" s="385"/>
      <c r="H77" s="385"/>
      <c r="I77" s="385"/>
      <c r="J77" s="385"/>
      <c r="P77" s="52"/>
      <c r="Q77" s="52"/>
      <c r="R77" s="52"/>
    </row>
    <row r="78" spans="1:18" ht="14.25" customHeight="1">
      <c r="A78" s="385"/>
      <c r="B78" s="385"/>
      <c r="C78" s="385"/>
      <c r="D78" s="385"/>
      <c r="E78" s="385"/>
      <c r="F78" s="385"/>
      <c r="G78" s="385"/>
      <c r="H78" s="385"/>
      <c r="I78" s="385"/>
      <c r="J78" s="385"/>
      <c r="P78" s="52"/>
      <c r="Q78" s="52"/>
      <c r="R78" s="52"/>
    </row>
    <row r="79" spans="1:18" ht="14.25" customHeight="1">
      <c r="A79" s="385"/>
      <c r="B79" s="385"/>
      <c r="C79" s="385"/>
      <c r="D79" s="385"/>
      <c r="E79" s="385"/>
      <c r="F79" s="385"/>
      <c r="G79" s="385"/>
      <c r="H79" s="385"/>
      <c r="I79" s="385"/>
      <c r="J79" s="385"/>
      <c r="P79" s="52"/>
      <c r="Q79" s="52"/>
      <c r="R79" s="52"/>
    </row>
    <row r="80" spans="1:18" ht="14.25" customHeight="1">
      <c r="A80" s="385"/>
      <c r="B80" s="385"/>
      <c r="C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 ht="14.25" customHeight="1">
      <c r="A81" s="385"/>
      <c r="B81" s="385"/>
      <c r="C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 ht="14.25" customHeight="1">
      <c r="A82" s="385"/>
      <c r="B82" s="385"/>
      <c r="C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 ht="14.25" customHeight="1">
      <c r="A83" s="385"/>
      <c r="B83" s="385"/>
      <c r="C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 ht="14.25" customHeight="1">
      <c r="A84" s="385"/>
      <c r="B84" s="385"/>
      <c r="C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 ht="14.25" customHeight="1">
      <c r="A85" s="385"/>
      <c r="B85" s="385"/>
      <c r="C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  <row r="86" spans="1:18" ht="14.25" customHeight="1">
      <c r="A86" s="385"/>
      <c r="B86" s="385"/>
      <c r="C86" s="385"/>
      <c r="D86" s="385"/>
      <c r="E86" s="385"/>
      <c r="F86" s="385"/>
      <c r="G86" s="385"/>
      <c r="H86" s="385"/>
      <c r="I86" s="385"/>
      <c r="J86" s="385"/>
      <c r="P86" s="52"/>
      <c r="Q86" s="52"/>
      <c r="R86" s="52"/>
    </row>
    <row r="87" spans="1:18" ht="14.25" customHeight="1">
      <c r="A87" s="385"/>
      <c r="B87" s="385"/>
      <c r="C87" s="385"/>
      <c r="D87" s="385"/>
      <c r="E87" s="385"/>
      <c r="F87" s="385"/>
      <c r="G87" s="385"/>
      <c r="H87" s="385"/>
      <c r="I87" s="385"/>
      <c r="J87" s="385"/>
      <c r="P87" s="52"/>
      <c r="Q87" s="52"/>
      <c r="R87" s="52"/>
    </row>
    <row r="88" spans="1:18" ht="14.25" customHeight="1">
      <c r="A88" s="385"/>
      <c r="B88" s="385"/>
      <c r="C88" s="385"/>
      <c r="D88" s="385"/>
      <c r="E88" s="385"/>
      <c r="F88" s="385"/>
      <c r="G88" s="385"/>
      <c r="H88" s="385"/>
      <c r="I88" s="385"/>
      <c r="J88" s="385"/>
      <c r="P88" s="52"/>
      <c r="Q88" s="52"/>
      <c r="R88" s="52"/>
    </row>
    <row r="89" spans="1:18" ht="14.25" customHeight="1">
      <c r="A89" s="385"/>
      <c r="B89" s="385"/>
      <c r="C89" s="385"/>
      <c r="D89" s="385"/>
      <c r="E89" s="385"/>
      <c r="F89" s="385"/>
      <c r="G89" s="385"/>
      <c r="H89" s="385"/>
      <c r="I89" s="385"/>
      <c r="J89" s="385"/>
      <c r="P89" s="52"/>
      <c r="Q89" s="52"/>
      <c r="R89" s="52"/>
    </row>
    <row r="90" spans="1:18" ht="14.25" customHeight="1">
      <c r="A90" s="385"/>
      <c r="B90" s="385"/>
      <c r="C90" s="385"/>
      <c r="D90" s="385"/>
      <c r="E90" s="385"/>
      <c r="F90" s="385"/>
      <c r="G90" s="385"/>
      <c r="H90" s="385"/>
      <c r="I90" s="385"/>
      <c r="J90" s="385"/>
      <c r="P90" s="52"/>
      <c r="Q90" s="52"/>
      <c r="R90" s="52"/>
    </row>
    <row r="91" spans="1:18" ht="14.25" customHeight="1">
      <c r="A91" s="385"/>
      <c r="B91" s="385"/>
      <c r="C91" s="385"/>
      <c r="D91" s="385"/>
      <c r="E91" s="385"/>
      <c r="F91" s="385"/>
      <c r="G91" s="385"/>
      <c r="H91" s="385"/>
      <c r="I91" s="385"/>
      <c r="J91" s="385"/>
      <c r="P91" s="52"/>
      <c r="Q91" s="52"/>
      <c r="R91" s="52"/>
    </row>
    <row r="92" spans="1:18" ht="14.25" customHeight="1">
      <c r="A92" s="385"/>
      <c r="B92" s="385"/>
      <c r="C92" s="385"/>
      <c r="D92" s="385"/>
      <c r="E92" s="385"/>
      <c r="F92" s="385"/>
      <c r="G92" s="385"/>
      <c r="H92" s="385"/>
      <c r="I92" s="385"/>
      <c r="J92" s="385"/>
      <c r="P92" s="52"/>
      <c r="Q92" s="52"/>
      <c r="R92" s="52"/>
    </row>
    <row r="93" spans="1:18" ht="14.25" customHeight="1">
      <c r="A93" s="385"/>
      <c r="B93" s="385"/>
      <c r="C93" s="385"/>
      <c r="D93" s="385"/>
      <c r="E93" s="385"/>
      <c r="F93" s="385"/>
      <c r="G93" s="385"/>
      <c r="H93" s="385"/>
      <c r="I93" s="385"/>
      <c r="J93" s="385"/>
      <c r="P93" s="52"/>
      <c r="Q93" s="52"/>
      <c r="R93" s="52"/>
    </row>
    <row r="94" spans="1:18" ht="14.25" customHeight="1">
      <c r="A94" s="385"/>
      <c r="B94" s="385"/>
      <c r="C94" s="385"/>
      <c r="D94" s="385"/>
      <c r="E94" s="385"/>
      <c r="F94" s="385"/>
      <c r="G94" s="385"/>
      <c r="H94" s="385"/>
      <c r="I94" s="385"/>
      <c r="J94" s="385"/>
      <c r="P94" s="52"/>
      <c r="Q94" s="52"/>
      <c r="R94" s="52"/>
    </row>
    <row r="95" spans="1:18" ht="14.25" customHeight="1">
      <c r="A95" s="385"/>
      <c r="B95" s="385"/>
      <c r="C95" s="385"/>
      <c r="D95" s="385"/>
      <c r="E95" s="385"/>
      <c r="F95" s="385"/>
      <c r="G95" s="385"/>
      <c r="H95" s="385"/>
      <c r="I95" s="385"/>
      <c r="J95" s="385"/>
      <c r="P95" s="52"/>
      <c r="Q95" s="52"/>
      <c r="R95" s="52"/>
    </row>
    <row r="96" spans="1:18" ht="14.25" customHeight="1">
      <c r="A96" s="385"/>
      <c r="B96" s="385"/>
      <c r="C96" s="385"/>
      <c r="D96" s="385"/>
      <c r="E96" s="385"/>
      <c r="F96" s="385"/>
      <c r="G96" s="385"/>
      <c r="H96" s="385"/>
      <c r="I96" s="385"/>
      <c r="J96" s="385"/>
      <c r="P96" s="52"/>
      <c r="Q96" s="52"/>
      <c r="R96" s="52"/>
    </row>
    <row r="97" spans="1:18" ht="14.25" customHeight="1">
      <c r="A97" s="385"/>
      <c r="B97" s="385"/>
      <c r="C97" s="385"/>
      <c r="D97" s="385"/>
      <c r="E97" s="385"/>
      <c r="F97" s="385"/>
      <c r="G97" s="385"/>
      <c r="H97" s="385"/>
      <c r="I97" s="385"/>
      <c r="J97" s="385"/>
      <c r="P97" s="52"/>
      <c r="Q97" s="52"/>
      <c r="R97" s="52"/>
    </row>
    <row r="98" spans="1:18" ht="14.25" customHeight="1">
      <c r="A98" s="385"/>
      <c r="B98" s="385"/>
      <c r="C98" s="385"/>
      <c r="D98" s="385"/>
      <c r="E98" s="385"/>
      <c r="F98" s="385"/>
      <c r="G98" s="385"/>
      <c r="H98" s="385"/>
      <c r="I98" s="385"/>
      <c r="J98" s="385"/>
      <c r="P98" s="52"/>
      <c r="Q98" s="52"/>
      <c r="R98" s="52"/>
    </row>
    <row r="99" spans="1:18" ht="14.25" customHeight="1">
      <c r="A99" s="385"/>
      <c r="B99" s="385"/>
      <c r="C99" s="385"/>
      <c r="D99" s="385"/>
      <c r="E99" s="385"/>
      <c r="F99" s="385"/>
      <c r="G99" s="385"/>
      <c r="H99" s="385"/>
      <c r="I99" s="385"/>
      <c r="J99" s="385"/>
      <c r="P99" s="52"/>
      <c r="Q99" s="52"/>
      <c r="R99" s="52"/>
    </row>
    <row r="100" spans="1:18" ht="14.25" customHeight="1">
      <c r="A100" s="385"/>
      <c r="B100" s="385"/>
      <c r="C100" s="385"/>
      <c r="D100" s="385"/>
      <c r="E100" s="385"/>
      <c r="F100" s="385"/>
      <c r="G100" s="385"/>
      <c r="H100" s="385"/>
      <c r="I100" s="385"/>
      <c r="J100" s="385"/>
      <c r="P100" s="52"/>
      <c r="Q100" s="52"/>
      <c r="R100" s="52"/>
    </row>
    <row r="101" spans="1:18" ht="14.25" customHeight="1">
      <c r="A101" s="385"/>
      <c r="B101" s="385"/>
      <c r="C101" s="385"/>
      <c r="D101" s="385"/>
      <c r="E101" s="385"/>
      <c r="F101" s="385"/>
      <c r="G101" s="385"/>
      <c r="H101" s="385"/>
      <c r="I101" s="385"/>
      <c r="J101" s="385"/>
      <c r="P101" s="52"/>
      <c r="Q101" s="52"/>
      <c r="R101" s="52"/>
    </row>
    <row r="102" spans="1:18" ht="14.25" customHeight="1">
      <c r="A102" s="385"/>
      <c r="B102" s="385"/>
      <c r="C102" s="385"/>
      <c r="D102" s="385"/>
      <c r="E102" s="385"/>
      <c r="F102" s="385"/>
      <c r="G102" s="385"/>
      <c r="H102" s="385"/>
      <c r="I102" s="385"/>
      <c r="J102" s="385"/>
      <c r="P102" s="52"/>
      <c r="Q102" s="52"/>
      <c r="R102" s="52"/>
    </row>
    <row r="103" spans="1:18" ht="14.25" customHeight="1">
      <c r="A103" s="385"/>
      <c r="B103" s="385"/>
      <c r="C103" s="385"/>
      <c r="D103" s="385"/>
      <c r="E103" s="385"/>
      <c r="F103" s="385"/>
      <c r="G103" s="385"/>
      <c r="H103" s="385"/>
      <c r="I103" s="385"/>
      <c r="J103" s="385"/>
      <c r="P103" s="52"/>
      <c r="Q103" s="52"/>
      <c r="R103" s="52"/>
    </row>
    <row r="104" spans="1:18" ht="14.25" customHeight="1">
      <c r="A104" s="385"/>
      <c r="B104" s="385"/>
      <c r="C104" s="385"/>
      <c r="D104" s="385"/>
      <c r="E104" s="385"/>
      <c r="F104" s="385"/>
      <c r="G104" s="385"/>
      <c r="H104" s="385"/>
      <c r="I104" s="385"/>
      <c r="J104" s="385"/>
      <c r="P104" s="52"/>
      <c r="Q104" s="52"/>
      <c r="R104" s="52"/>
    </row>
    <row r="105" spans="1:18" ht="14.25" customHeight="1">
      <c r="A105" s="385"/>
      <c r="B105" s="385"/>
      <c r="C105" s="385"/>
      <c r="D105" s="385"/>
      <c r="E105" s="385"/>
      <c r="F105" s="385"/>
      <c r="G105" s="385"/>
      <c r="H105" s="385"/>
      <c r="I105" s="385"/>
      <c r="J105" s="385"/>
      <c r="P105" s="52"/>
      <c r="Q105" s="52"/>
      <c r="R105" s="52"/>
    </row>
    <row r="106" spans="1:18" ht="14.25" customHeight="1">
      <c r="A106" s="385"/>
      <c r="B106" s="385"/>
      <c r="C106" s="385"/>
      <c r="D106" s="385"/>
      <c r="E106" s="385"/>
      <c r="F106" s="385"/>
      <c r="G106" s="385"/>
      <c r="H106" s="385"/>
      <c r="I106" s="385"/>
      <c r="J106" s="385"/>
      <c r="P106" s="52"/>
      <c r="Q106" s="52"/>
      <c r="R106" s="52"/>
    </row>
    <row r="107" spans="1:18" ht="14.25" customHeight="1">
      <c r="A107" s="385"/>
      <c r="B107" s="385"/>
      <c r="C107" s="385"/>
      <c r="D107" s="385"/>
      <c r="E107" s="385"/>
      <c r="F107" s="385"/>
      <c r="G107" s="385"/>
      <c r="H107" s="385"/>
      <c r="I107" s="385"/>
      <c r="J107" s="385"/>
      <c r="P107" s="52"/>
      <c r="Q107" s="52"/>
      <c r="R107" s="52"/>
    </row>
    <row r="108" spans="1:18" ht="14.25" customHeight="1">
      <c r="A108" s="385"/>
      <c r="B108" s="385"/>
      <c r="C108" s="385"/>
      <c r="D108" s="385"/>
      <c r="E108" s="385"/>
      <c r="F108" s="385"/>
      <c r="G108" s="385"/>
      <c r="H108" s="385"/>
      <c r="I108" s="385"/>
      <c r="J108" s="385"/>
      <c r="P108" s="52"/>
      <c r="Q108" s="52"/>
      <c r="R108" s="52"/>
    </row>
    <row r="109" spans="1:18" ht="14.25" customHeight="1">
      <c r="A109" s="385"/>
      <c r="B109" s="385"/>
      <c r="C109" s="385"/>
      <c r="D109" s="385"/>
      <c r="E109" s="385"/>
      <c r="F109" s="385"/>
      <c r="G109" s="385"/>
      <c r="H109" s="385"/>
      <c r="I109" s="385"/>
      <c r="J109" s="385"/>
      <c r="P109" s="52"/>
      <c r="Q109" s="52"/>
      <c r="R109" s="52"/>
    </row>
    <row r="110" spans="1:18" ht="14.25" customHeight="1">
      <c r="A110" s="385"/>
      <c r="B110" s="385"/>
      <c r="C110" s="385"/>
      <c r="D110" s="385"/>
      <c r="E110" s="385"/>
      <c r="F110" s="385"/>
      <c r="G110" s="385"/>
      <c r="H110" s="385"/>
      <c r="I110" s="385"/>
      <c r="J110" s="385"/>
      <c r="P110" s="52"/>
      <c r="Q110" s="52"/>
      <c r="R110" s="52"/>
    </row>
    <row r="111" spans="1:18" ht="14.25" customHeight="1">
      <c r="A111" s="385"/>
      <c r="B111" s="385"/>
      <c r="C111" s="385"/>
      <c r="D111" s="385"/>
      <c r="E111" s="385"/>
      <c r="F111" s="385"/>
      <c r="G111" s="385"/>
      <c r="H111" s="385"/>
      <c r="I111" s="385"/>
      <c r="J111" s="385"/>
      <c r="P111" s="52"/>
      <c r="Q111" s="52"/>
      <c r="R111" s="52"/>
    </row>
    <row r="112" spans="1:18" ht="14.25" customHeight="1">
      <c r="A112" s="385"/>
      <c r="B112" s="385"/>
      <c r="C112" s="385"/>
      <c r="D112" s="385"/>
      <c r="E112" s="385"/>
      <c r="F112" s="385"/>
      <c r="G112" s="385"/>
      <c r="H112" s="385"/>
      <c r="I112" s="385"/>
      <c r="J112" s="385"/>
      <c r="P112" s="52"/>
      <c r="Q112" s="52"/>
      <c r="R112" s="52"/>
    </row>
    <row r="113" spans="1:18" ht="14.25" customHeight="1">
      <c r="A113" s="385"/>
      <c r="B113" s="385"/>
      <c r="C113" s="385"/>
      <c r="D113" s="385"/>
      <c r="E113" s="385"/>
      <c r="F113" s="385"/>
      <c r="G113" s="385"/>
      <c r="H113" s="385"/>
      <c r="I113" s="385"/>
      <c r="J113" s="385"/>
      <c r="P113" s="52"/>
      <c r="Q113" s="52"/>
      <c r="R113" s="52"/>
    </row>
    <row r="114" spans="1:18" ht="14.25" customHeight="1">
      <c r="A114" s="385"/>
      <c r="B114" s="385"/>
      <c r="C114" s="385"/>
      <c r="D114" s="385"/>
      <c r="E114" s="385"/>
      <c r="F114" s="385"/>
      <c r="G114" s="385"/>
      <c r="H114" s="385"/>
      <c r="I114" s="385"/>
      <c r="J114" s="385"/>
      <c r="P114" s="52"/>
      <c r="Q114" s="52"/>
      <c r="R114" s="52"/>
    </row>
    <row r="115" spans="1:18" ht="14.25" customHeight="1">
      <c r="A115" s="385"/>
      <c r="B115" s="385"/>
      <c r="C115" s="385"/>
      <c r="D115" s="385"/>
      <c r="E115" s="385"/>
      <c r="F115" s="385"/>
      <c r="G115" s="385"/>
      <c r="H115" s="385"/>
      <c r="I115" s="385"/>
      <c r="J115" s="385"/>
      <c r="P115" s="52"/>
      <c r="Q115" s="52"/>
      <c r="R115" s="52"/>
    </row>
    <row r="116" spans="1:18" ht="14.25" customHeight="1">
      <c r="A116" s="385"/>
      <c r="B116" s="385"/>
      <c r="C116" s="385"/>
      <c r="D116" s="385"/>
      <c r="E116" s="385"/>
      <c r="F116" s="385"/>
      <c r="G116" s="385"/>
      <c r="H116" s="385"/>
      <c r="I116" s="385"/>
      <c r="J116" s="385"/>
      <c r="P116" s="52"/>
      <c r="Q116" s="52"/>
      <c r="R116" s="52"/>
    </row>
    <row r="117" spans="1:18" ht="14.25" customHeight="1">
      <c r="A117" s="385"/>
      <c r="B117" s="385"/>
      <c r="C117" s="385"/>
      <c r="D117" s="385"/>
      <c r="E117" s="385"/>
      <c r="F117" s="385"/>
      <c r="G117" s="385"/>
      <c r="H117" s="385"/>
      <c r="I117" s="385"/>
      <c r="J117" s="385"/>
      <c r="P117" s="52"/>
      <c r="Q117" s="52"/>
      <c r="R117" s="52"/>
    </row>
    <row r="118" spans="1:18" ht="14.25" customHeight="1">
      <c r="A118" s="385"/>
      <c r="B118" s="385"/>
      <c r="C118" s="385"/>
      <c r="D118" s="385"/>
      <c r="E118" s="385"/>
      <c r="F118" s="385"/>
      <c r="G118" s="385"/>
      <c r="H118" s="385"/>
      <c r="I118" s="385"/>
      <c r="J118" s="385"/>
      <c r="P118" s="52"/>
      <c r="Q118" s="52"/>
      <c r="R118" s="52"/>
    </row>
    <row r="119" spans="1:18" ht="14.25" customHeight="1">
      <c r="A119" s="385"/>
      <c r="B119" s="385"/>
      <c r="C119" s="385"/>
      <c r="D119" s="385"/>
      <c r="E119" s="385"/>
      <c r="F119" s="385"/>
      <c r="G119" s="385"/>
      <c r="H119" s="385"/>
      <c r="I119" s="385"/>
      <c r="J119" s="385"/>
      <c r="P119" s="52"/>
      <c r="Q119" s="52"/>
      <c r="R119" s="52"/>
    </row>
    <row r="120" spans="1:18" ht="14.25" customHeight="1">
      <c r="A120" s="385"/>
      <c r="B120" s="385"/>
      <c r="C120" s="385"/>
      <c r="D120" s="385"/>
      <c r="E120" s="385"/>
      <c r="F120" s="385"/>
      <c r="G120" s="385"/>
      <c r="H120" s="385"/>
      <c r="I120" s="385"/>
      <c r="J120" s="385"/>
      <c r="P120" s="52"/>
      <c r="Q120" s="52"/>
      <c r="R120" s="52"/>
    </row>
    <row r="121" spans="1:18" ht="14.25" customHeight="1">
      <c r="A121" s="385"/>
      <c r="B121" s="385"/>
      <c r="C121" s="385"/>
      <c r="D121" s="385"/>
      <c r="E121" s="385"/>
      <c r="F121" s="385"/>
      <c r="G121" s="385"/>
      <c r="H121" s="385"/>
      <c r="I121" s="385"/>
      <c r="J121" s="385"/>
      <c r="P121" s="52"/>
      <c r="Q121" s="52"/>
      <c r="R121" s="52"/>
    </row>
    <row r="122" spans="1:18" ht="14.25" customHeight="1">
      <c r="A122" s="385"/>
      <c r="B122" s="385"/>
      <c r="C122" s="385"/>
      <c r="D122" s="385"/>
      <c r="E122" s="385"/>
      <c r="F122" s="385"/>
      <c r="G122" s="385"/>
      <c r="H122" s="385"/>
      <c r="I122" s="385"/>
      <c r="J122" s="385"/>
      <c r="P122" s="52"/>
      <c r="Q122" s="52"/>
      <c r="R122" s="52"/>
    </row>
    <row r="123" spans="1:18" ht="14.25" customHeight="1">
      <c r="A123" s="385"/>
      <c r="B123" s="385"/>
      <c r="C123" s="385"/>
      <c r="D123" s="385"/>
      <c r="E123" s="385"/>
      <c r="F123" s="385"/>
      <c r="G123" s="385"/>
      <c r="H123" s="385"/>
      <c r="I123" s="385"/>
      <c r="J123" s="385"/>
      <c r="P123" s="52"/>
      <c r="Q123" s="52"/>
      <c r="R123" s="52"/>
    </row>
    <row r="124" spans="1:18" ht="14.25" customHeight="1">
      <c r="A124" s="385"/>
      <c r="B124" s="385"/>
      <c r="C124" s="385"/>
      <c r="D124" s="385"/>
      <c r="E124" s="385"/>
      <c r="F124" s="385"/>
      <c r="G124" s="385"/>
      <c r="H124" s="385"/>
      <c r="I124" s="385"/>
      <c r="J124" s="385"/>
      <c r="P124" s="52"/>
      <c r="Q124" s="52"/>
      <c r="R124" s="52"/>
    </row>
    <row r="125" spans="1:18" ht="14.25" customHeight="1">
      <c r="A125" s="385"/>
      <c r="B125" s="385"/>
      <c r="C125" s="385"/>
      <c r="D125" s="385"/>
      <c r="E125" s="385"/>
      <c r="F125" s="385"/>
      <c r="G125" s="385"/>
      <c r="H125" s="385"/>
      <c r="I125" s="385"/>
      <c r="J125" s="385"/>
      <c r="P125" s="52"/>
      <c r="Q125" s="52"/>
      <c r="R125" s="52"/>
    </row>
    <row r="126" spans="1:18" ht="14.25" customHeight="1">
      <c r="A126" s="385"/>
      <c r="B126" s="385"/>
      <c r="C126" s="385"/>
      <c r="D126" s="385"/>
      <c r="E126" s="385"/>
      <c r="F126" s="385"/>
      <c r="G126" s="385"/>
      <c r="H126" s="385"/>
      <c r="I126" s="385"/>
      <c r="J126" s="385"/>
      <c r="P126" s="52"/>
      <c r="Q126" s="52"/>
      <c r="R126" s="52"/>
    </row>
    <row r="127" spans="1:18" ht="14.25" customHeight="1">
      <c r="A127" s="385"/>
      <c r="B127" s="385"/>
      <c r="C127" s="385"/>
      <c r="D127" s="385"/>
      <c r="E127" s="385"/>
      <c r="F127" s="385"/>
      <c r="G127" s="385"/>
      <c r="H127" s="385"/>
      <c r="I127" s="385"/>
      <c r="J127" s="385"/>
      <c r="P127" s="52"/>
      <c r="Q127" s="52"/>
      <c r="R127" s="52"/>
    </row>
    <row r="128" spans="1:18" ht="14.25" customHeight="1">
      <c r="A128" s="385"/>
      <c r="C128" s="385"/>
      <c r="D128" s="385"/>
      <c r="E128" s="385"/>
      <c r="F128" s="385"/>
      <c r="G128" s="385"/>
      <c r="H128" s="385"/>
      <c r="I128" s="385"/>
      <c r="J128" s="385"/>
      <c r="P128" s="52"/>
      <c r="Q128" s="52"/>
      <c r="R128" s="52"/>
    </row>
    <row r="129" spans="1:18" ht="14.25" customHeight="1">
      <c r="A129" s="385"/>
      <c r="C129" s="385"/>
      <c r="D129" s="385"/>
      <c r="E129" s="385"/>
      <c r="F129" s="385"/>
      <c r="G129" s="385"/>
      <c r="H129" s="385"/>
      <c r="I129" s="385"/>
      <c r="J129" s="385"/>
      <c r="P129" s="52"/>
      <c r="Q129" s="52"/>
      <c r="R129" s="52"/>
    </row>
    <row r="130" spans="1:18" ht="14.25" customHeight="1">
      <c r="A130" s="385"/>
      <c r="C130" s="385"/>
      <c r="D130" s="385"/>
      <c r="E130" s="385"/>
      <c r="F130" s="385"/>
      <c r="G130" s="385"/>
      <c r="H130" s="385"/>
      <c r="I130" s="385"/>
      <c r="J130" s="385"/>
      <c r="P130" s="52"/>
      <c r="Q130" s="52"/>
      <c r="R130" s="52"/>
    </row>
    <row r="131" spans="1:18" ht="14.25" customHeight="1">
      <c r="A131" s="385"/>
      <c r="C131" s="385"/>
      <c r="D131" s="385"/>
      <c r="E131" s="385"/>
      <c r="F131" s="385"/>
      <c r="G131" s="385"/>
      <c r="H131" s="385"/>
      <c r="I131" s="385"/>
      <c r="J131" s="385"/>
      <c r="P131" s="52"/>
      <c r="Q131" s="52"/>
      <c r="R131" s="52"/>
    </row>
    <row r="132" spans="1:18" ht="14.25" customHeight="1">
      <c r="A132" s="385"/>
      <c r="C132" s="385"/>
      <c r="D132" s="385"/>
      <c r="E132" s="385"/>
      <c r="F132" s="385"/>
      <c r="G132" s="385"/>
      <c r="H132" s="385"/>
      <c r="I132" s="385"/>
      <c r="J132" s="385"/>
      <c r="P132" s="52"/>
      <c r="Q132" s="52"/>
      <c r="R132" s="52"/>
    </row>
    <row r="133" spans="1:18" ht="14.25" customHeight="1">
      <c r="A133" s="385"/>
      <c r="C133" s="385"/>
      <c r="D133" s="385"/>
      <c r="E133" s="385"/>
      <c r="F133" s="385"/>
      <c r="G133" s="385"/>
      <c r="H133" s="385"/>
      <c r="I133" s="385"/>
      <c r="J133" s="385"/>
      <c r="P133" s="52"/>
      <c r="Q133" s="52"/>
      <c r="R133" s="52"/>
    </row>
    <row r="134" spans="1:18" ht="14.25" customHeight="1">
      <c r="A134" s="385"/>
      <c r="C134" s="385"/>
      <c r="D134" s="385"/>
      <c r="E134" s="385"/>
      <c r="F134" s="385"/>
      <c r="G134" s="385"/>
      <c r="H134" s="385"/>
      <c r="I134" s="385"/>
      <c r="J134" s="385"/>
      <c r="P134" s="52"/>
      <c r="Q134" s="52"/>
      <c r="R134" s="52"/>
    </row>
    <row r="135" spans="1:18" ht="14.25" customHeight="1">
      <c r="A135" s="385"/>
      <c r="C135" s="385"/>
      <c r="D135" s="385"/>
      <c r="E135" s="385"/>
      <c r="F135" s="385"/>
      <c r="G135" s="385"/>
      <c r="H135" s="385"/>
      <c r="I135" s="385"/>
      <c r="J135" s="385"/>
      <c r="P135" s="52"/>
      <c r="Q135" s="52"/>
      <c r="R135" s="52"/>
    </row>
    <row r="136" spans="1:18" ht="14.25" customHeight="1">
      <c r="A136" s="385"/>
      <c r="C136" s="385"/>
      <c r="D136" s="385"/>
      <c r="E136" s="385"/>
      <c r="F136" s="385"/>
      <c r="G136" s="385"/>
      <c r="H136" s="385"/>
      <c r="I136" s="385"/>
      <c r="J136" s="385"/>
      <c r="P136" s="52"/>
      <c r="Q136" s="52"/>
      <c r="R136" s="52"/>
    </row>
    <row r="137" spans="1:18" ht="14.25" customHeight="1">
      <c r="A137" s="385"/>
      <c r="C137" s="385"/>
      <c r="D137" s="385"/>
      <c r="E137" s="385"/>
      <c r="F137" s="385"/>
      <c r="G137" s="385"/>
      <c r="H137" s="385"/>
      <c r="I137" s="385"/>
      <c r="J137" s="385"/>
      <c r="P137" s="52"/>
      <c r="Q137" s="52"/>
      <c r="R137" s="52"/>
    </row>
    <row r="138" spans="1:18" ht="14.25" customHeight="1">
      <c r="A138" s="385"/>
      <c r="C138" s="385"/>
      <c r="D138" s="385"/>
      <c r="E138" s="385"/>
      <c r="F138" s="385"/>
      <c r="G138" s="385"/>
      <c r="H138" s="385"/>
      <c r="I138" s="385"/>
      <c r="J138" s="385"/>
      <c r="P138" s="52"/>
      <c r="Q138" s="52"/>
      <c r="R138" s="52"/>
    </row>
    <row r="139" spans="1:18" s="386" customFormat="1" ht="14.25" customHeight="1">
      <c r="A139" s="385"/>
      <c r="B139" s="121"/>
      <c r="C139" s="385"/>
      <c r="D139" s="385"/>
      <c r="E139" s="385"/>
      <c r="F139" s="385"/>
      <c r="G139" s="385"/>
      <c r="H139" s="385"/>
      <c r="I139" s="385"/>
      <c r="J139" s="385"/>
      <c r="K139" s="52"/>
      <c r="L139" s="52"/>
      <c r="M139" s="1161"/>
      <c r="P139" s="52"/>
      <c r="Q139" s="52"/>
      <c r="R139" s="52"/>
    </row>
    <row r="140" spans="1:18" s="386" customFormat="1" ht="14.25" customHeight="1">
      <c r="A140" s="385"/>
      <c r="B140" s="121"/>
      <c r="C140" s="385"/>
      <c r="D140" s="385"/>
      <c r="E140" s="385"/>
      <c r="F140" s="385"/>
      <c r="G140" s="385"/>
      <c r="H140" s="385"/>
      <c r="I140" s="385"/>
      <c r="J140" s="385"/>
      <c r="K140" s="52"/>
      <c r="L140" s="52"/>
      <c r="M140" s="1161"/>
      <c r="P140" s="52"/>
      <c r="Q140" s="52"/>
      <c r="R140" s="52"/>
    </row>
    <row r="141" spans="1:18" s="386" customFormat="1" ht="14.25" customHeight="1">
      <c r="A141" s="385"/>
      <c r="B141" s="121"/>
      <c r="C141" s="385"/>
      <c r="D141" s="385"/>
      <c r="E141" s="385"/>
      <c r="F141" s="385"/>
      <c r="G141" s="385"/>
      <c r="H141" s="385"/>
      <c r="I141" s="385"/>
      <c r="J141" s="385"/>
      <c r="K141" s="52"/>
      <c r="L141" s="52"/>
      <c r="M141" s="1161"/>
      <c r="P141" s="52"/>
      <c r="Q141" s="52"/>
      <c r="R141" s="52"/>
    </row>
    <row r="142" spans="1:18" s="386" customFormat="1" ht="14.25" customHeight="1">
      <c r="A142" s="385"/>
      <c r="B142" s="121"/>
      <c r="C142" s="385"/>
      <c r="D142" s="385"/>
      <c r="E142" s="385"/>
      <c r="F142" s="385"/>
      <c r="G142" s="385"/>
      <c r="H142" s="385"/>
      <c r="I142" s="385"/>
      <c r="J142" s="385"/>
      <c r="K142" s="52"/>
      <c r="L142" s="52"/>
      <c r="M142" s="1161"/>
      <c r="P142" s="52"/>
      <c r="Q142" s="52"/>
      <c r="R142" s="52"/>
    </row>
    <row r="143" spans="1:18" s="386" customFormat="1" ht="14.25" customHeight="1">
      <c r="A143" s="385"/>
      <c r="B143" s="121"/>
      <c r="C143" s="385"/>
      <c r="D143" s="385"/>
      <c r="E143" s="385"/>
      <c r="F143" s="385"/>
      <c r="G143" s="385"/>
      <c r="H143" s="385"/>
      <c r="I143" s="385"/>
      <c r="J143" s="385"/>
      <c r="K143" s="52"/>
      <c r="L143" s="52"/>
      <c r="M143" s="1161"/>
      <c r="P143" s="52"/>
      <c r="Q143" s="52"/>
      <c r="R143" s="52"/>
    </row>
    <row r="144" spans="1:18" s="386" customFormat="1" ht="14.25" customHeight="1">
      <c r="A144" s="385"/>
      <c r="B144" s="121"/>
      <c r="C144" s="385"/>
      <c r="D144" s="385"/>
      <c r="E144" s="385"/>
      <c r="F144" s="385"/>
      <c r="G144" s="385"/>
      <c r="H144" s="385"/>
      <c r="I144" s="385"/>
      <c r="J144" s="385"/>
      <c r="K144" s="52"/>
      <c r="L144" s="52"/>
      <c r="M144" s="1161"/>
      <c r="P144" s="52"/>
      <c r="Q144" s="52"/>
      <c r="R144" s="52"/>
    </row>
    <row r="145" spans="1:18" s="386" customFormat="1" ht="14.25" customHeight="1">
      <c r="A145" s="385"/>
      <c r="B145" s="121"/>
      <c r="C145" s="385"/>
      <c r="D145" s="385"/>
      <c r="E145" s="385"/>
      <c r="F145" s="385"/>
      <c r="G145" s="385"/>
      <c r="H145" s="385"/>
      <c r="I145" s="385"/>
      <c r="J145" s="385"/>
      <c r="K145" s="52"/>
      <c r="L145" s="52"/>
      <c r="M145" s="1161"/>
      <c r="P145" s="52"/>
      <c r="Q145" s="52"/>
      <c r="R145" s="52"/>
    </row>
    <row r="146" spans="1:18" s="386" customFormat="1" ht="14.25" customHeight="1">
      <c r="A146" s="385"/>
      <c r="B146" s="121"/>
      <c r="C146" s="385"/>
      <c r="D146" s="385"/>
      <c r="E146" s="385"/>
      <c r="F146" s="385"/>
      <c r="G146" s="385"/>
      <c r="H146" s="385"/>
      <c r="I146" s="385"/>
      <c r="J146" s="385"/>
      <c r="K146" s="52"/>
      <c r="L146" s="52"/>
      <c r="M146" s="1161"/>
      <c r="P146" s="52"/>
      <c r="Q146" s="52"/>
      <c r="R146" s="52"/>
    </row>
    <row r="147" spans="1:18" s="386" customFormat="1" ht="14.25" customHeight="1">
      <c r="A147" s="385"/>
      <c r="B147" s="121"/>
      <c r="C147" s="385"/>
      <c r="D147" s="385"/>
      <c r="E147" s="385"/>
      <c r="F147" s="385"/>
      <c r="G147" s="385"/>
      <c r="H147" s="385"/>
      <c r="I147" s="385"/>
      <c r="J147" s="385"/>
      <c r="K147" s="52"/>
      <c r="L147" s="52"/>
      <c r="M147" s="1161"/>
      <c r="P147" s="52"/>
      <c r="Q147" s="52"/>
      <c r="R147" s="52"/>
    </row>
    <row r="148" spans="1:18" s="386" customFormat="1" ht="14.25" customHeight="1">
      <c r="A148" s="385"/>
      <c r="B148" s="121"/>
      <c r="C148" s="385"/>
      <c r="D148" s="385"/>
      <c r="E148" s="385"/>
      <c r="F148" s="385"/>
      <c r="G148" s="385"/>
      <c r="H148" s="385"/>
      <c r="I148" s="385"/>
      <c r="J148" s="385"/>
      <c r="K148" s="52"/>
      <c r="L148" s="52"/>
      <c r="M148" s="1161"/>
      <c r="P148" s="52"/>
      <c r="Q148" s="52"/>
      <c r="R148" s="52"/>
    </row>
    <row r="149" spans="1:18" s="386" customFormat="1" ht="14.25" customHeight="1">
      <c r="A149" s="385"/>
      <c r="B149" s="121"/>
      <c r="C149" s="385"/>
      <c r="D149" s="385"/>
      <c r="E149" s="385"/>
      <c r="F149" s="385"/>
      <c r="G149" s="385"/>
      <c r="H149" s="385"/>
      <c r="I149" s="385"/>
      <c r="J149" s="385"/>
      <c r="K149" s="52"/>
      <c r="L149" s="52"/>
      <c r="M149" s="1161"/>
      <c r="P149" s="52"/>
      <c r="Q149" s="52"/>
      <c r="R149" s="52"/>
    </row>
    <row r="150" spans="1:18" s="386" customFormat="1" ht="14.25" customHeight="1">
      <c r="A150" s="385"/>
      <c r="B150" s="121"/>
      <c r="C150" s="385"/>
      <c r="D150" s="385"/>
      <c r="E150" s="385"/>
      <c r="F150" s="385"/>
      <c r="G150" s="385"/>
      <c r="H150" s="385"/>
      <c r="I150" s="385"/>
      <c r="J150" s="385"/>
      <c r="K150" s="52"/>
      <c r="L150" s="52"/>
      <c r="M150" s="1161"/>
      <c r="P150" s="52"/>
      <c r="Q150" s="52"/>
      <c r="R150" s="52"/>
    </row>
    <row r="151" spans="1:18" s="386" customFormat="1" ht="14.25" customHeight="1">
      <c r="A151" s="385"/>
      <c r="B151" s="121"/>
      <c r="C151" s="385"/>
      <c r="D151" s="385"/>
      <c r="E151" s="385"/>
      <c r="F151" s="385"/>
      <c r="G151" s="385"/>
      <c r="H151" s="385"/>
      <c r="I151" s="385"/>
      <c r="J151" s="385"/>
      <c r="K151" s="52"/>
      <c r="L151" s="52"/>
      <c r="M151" s="1161"/>
      <c r="P151" s="52"/>
      <c r="Q151" s="52"/>
      <c r="R151" s="52"/>
    </row>
    <row r="152" spans="1:18" s="386" customFormat="1" ht="14.25" customHeight="1">
      <c r="A152" s="385"/>
      <c r="B152" s="121"/>
      <c r="C152" s="385"/>
      <c r="D152" s="385"/>
      <c r="E152" s="385"/>
      <c r="F152" s="385"/>
      <c r="G152" s="385"/>
      <c r="H152" s="385"/>
      <c r="I152" s="385"/>
      <c r="J152" s="385"/>
      <c r="K152" s="52"/>
      <c r="L152" s="52"/>
      <c r="M152" s="1161"/>
      <c r="P152" s="52"/>
      <c r="Q152" s="52"/>
      <c r="R152" s="52"/>
    </row>
    <row r="153" spans="1:18" s="386" customFormat="1" ht="14.25" customHeight="1">
      <c r="A153" s="385"/>
      <c r="B153" s="121"/>
      <c r="C153" s="385"/>
      <c r="D153" s="385"/>
      <c r="E153" s="385"/>
      <c r="F153" s="385"/>
      <c r="G153" s="385"/>
      <c r="H153" s="385"/>
      <c r="I153" s="385"/>
      <c r="J153" s="385"/>
      <c r="K153" s="52"/>
      <c r="L153" s="52"/>
      <c r="M153" s="1161"/>
      <c r="P153" s="52"/>
      <c r="Q153" s="52"/>
      <c r="R153" s="52"/>
    </row>
    <row r="154" spans="1:18" s="386" customFormat="1" ht="14.25" customHeight="1">
      <c r="A154" s="385"/>
      <c r="B154" s="121"/>
      <c r="C154" s="385"/>
      <c r="D154" s="385"/>
      <c r="E154" s="385"/>
      <c r="F154" s="385"/>
      <c r="G154" s="385"/>
      <c r="H154" s="385"/>
      <c r="I154" s="385"/>
      <c r="J154" s="385"/>
      <c r="K154" s="52"/>
      <c r="L154" s="52"/>
      <c r="M154" s="1161"/>
      <c r="P154" s="52"/>
      <c r="Q154" s="52"/>
      <c r="R154" s="52"/>
    </row>
    <row r="155" spans="1:18" s="386" customFormat="1" ht="14.25" customHeight="1">
      <c r="A155" s="385"/>
      <c r="B155" s="121"/>
      <c r="C155" s="385"/>
      <c r="D155" s="385"/>
      <c r="E155" s="385"/>
      <c r="F155" s="385"/>
      <c r="G155" s="385"/>
      <c r="H155" s="385"/>
      <c r="I155" s="385"/>
      <c r="J155" s="385"/>
      <c r="K155" s="52"/>
      <c r="L155" s="52"/>
      <c r="M155" s="1161"/>
      <c r="P155" s="52"/>
      <c r="Q155" s="52"/>
      <c r="R155" s="52"/>
    </row>
    <row r="156" spans="1:18" ht="14.25" customHeight="1">
      <c r="A156" s="385"/>
      <c r="C156" s="385"/>
      <c r="D156" s="385"/>
      <c r="E156" s="385"/>
      <c r="F156" s="385"/>
      <c r="G156" s="385"/>
      <c r="H156" s="385"/>
      <c r="I156" s="385"/>
      <c r="J156" s="385"/>
      <c r="P156" s="52"/>
      <c r="Q156" s="52"/>
      <c r="R156" s="52"/>
    </row>
    <row r="157" spans="1:18" ht="14.25" customHeight="1">
      <c r="A157" s="385"/>
      <c r="C157" s="385"/>
      <c r="D157" s="385"/>
      <c r="E157" s="385"/>
      <c r="F157" s="385"/>
      <c r="G157" s="385"/>
      <c r="H157" s="385"/>
      <c r="I157" s="385"/>
      <c r="J157" s="385"/>
      <c r="P157" s="52"/>
      <c r="Q157" s="52"/>
      <c r="R157" s="52"/>
    </row>
    <row r="158" spans="1:18" ht="14.25" customHeight="1">
      <c r="A158" s="385"/>
      <c r="C158" s="385"/>
      <c r="D158" s="385"/>
      <c r="E158" s="385"/>
      <c r="F158" s="385"/>
      <c r="G158" s="385"/>
      <c r="H158" s="385"/>
      <c r="I158" s="385"/>
      <c r="J158" s="385"/>
      <c r="P158" s="52"/>
      <c r="Q158" s="52"/>
      <c r="R158" s="52"/>
    </row>
    <row r="159" spans="1:18" ht="14.25" customHeight="1">
      <c r="A159" s="385"/>
      <c r="C159" s="385"/>
      <c r="D159" s="385"/>
      <c r="E159" s="385"/>
      <c r="F159" s="385"/>
      <c r="G159" s="385"/>
      <c r="H159" s="385"/>
      <c r="I159" s="385"/>
      <c r="J159" s="385"/>
      <c r="P159" s="52"/>
      <c r="Q159" s="52"/>
      <c r="R159" s="52"/>
    </row>
    <row r="160" spans="1:18" ht="14.25" customHeight="1">
      <c r="A160" s="385"/>
      <c r="C160" s="385"/>
      <c r="D160" s="385"/>
      <c r="E160" s="385"/>
      <c r="F160" s="385"/>
      <c r="G160" s="385"/>
      <c r="H160" s="385"/>
      <c r="I160" s="385"/>
      <c r="J160" s="385"/>
      <c r="P160" s="52"/>
      <c r="Q160" s="52"/>
      <c r="R160" s="52"/>
    </row>
    <row r="161" spans="1:18" ht="14.25" customHeight="1">
      <c r="A161" s="385"/>
      <c r="C161" s="385"/>
      <c r="D161" s="385"/>
      <c r="E161" s="385"/>
      <c r="F161" s="385"/>
      <c r="G161" s="385"/>
      <c r="H161" s="385"/>
      <c r="I161" s="385"/>
      <c r="J161" s="385"/>
      <c r="P161" s="52"/>
      <c r="Q161" s="52"/>
      <c r="R161" s="52"/>
    </row>
    <row r="162" spans="1:18" ht="14.25" customHeight="1">
      <c r="A162" s="385"/>
      <c r="C162" s="385"/>
      <c r="D162" s="385"/>
      <c r="E162" s="385"/>
      <c r="F162" s="385"/>
      <c r="G162" s="385"/>
      <c r="H162" s="385"/>
      <c r="I162" s="385"/>
      <c r="J162" s="385"/>
      <c r="P162" s="52"/>
      <c r="Q162" s="52"/>
      <c r="R162" s="52"/>
    </row>
    <row r="163" spans="1:18" ht="14.25" customHeight="1">
      <c r="A163" s="385"/>
      <c r="C163" s="385"/>
      <c r="D163" s="385"/>
      <c r="E163" s="385"/>
      <c r="F163" s="385"/>
      <c r="G163" s="385"/>
      <c r="H163" s="385"/>
      <c r="I163" s="385"/>
      <c r="J163" s="385"/>
      <c r="P163" s="52"/>
      <c r="Q163" s="52"/>
      <c r="R163" s="52"/>
    </row>
    <row r="164" spans="1:18" ht="14.25" customHeight="1">
      <c r="A164" s="385"/>
      <c r="C164" s="385"/>
      <c r="D164" s="385"/>
      <c r="E164" s="385"/>
      <c r="F164" s="385"/>
      <c r="G164" s="385"/>
      <c r="H164" s="385"/>
      <c r="I164" s="385"/>
      <c r="J164" s="385"/>
      <c r="P164" s="52"/>
      <c r="Q164" s="52"/>
      <c r="R164" s="52"/>
    </row>
    <row r="165" spans="1:18" ht="14.25" customHeight="1">
      <c r="A165" s="385"/>
      <c r="C165" s="385"/>
      <c r="D165" s="385"/>
      <c r="E165" s="385"/>
      <c r="F165" s="385"/>
      <c r="G165" s="385"/>
      <c r="H165" s="385"/>
      <c r="I165" s="385"/>
      <c r="J165" s="385"/>
      <c r="P165" s="52"/>
      <c r="Q165" s="52"/>
      <c r="R165" s="52"/>
    </row>
    <row r="166" spans="1:18" ht="14.25" customHeight="1">
      <c r="A166" s="385"/>
      <c r="C166" s="385"/>
      <c r="D166" s="385"/>
      <c r="E166" s="385"/>
      <c r="F166" s="385"/>
      <c r="G166" s="385"/>
      <c r="H166" s="385"/>
      <c r="I166" s="385"/>
      <c r="J166" s="385"/>
      <c r="P166" s="52"/>
      <c r="Q166" s="52"/>
      <c r="R166" s="52"/>
    </row>
    <row r="167" spans="1:18" ht="14.25" customHeight="1">
      <c r="A167" s="385"/>
      <c r="C167" s="385"/>
      <c r="D167" s="385"/>
      <c r="E167" s="385"/>
      <c r="F167" s="385"/>
      <c r="G167" s="385"/>
      <c r="H167" s="385"/>
      <c r="I167" s="385"/>
      <c r="J167" s="385"/>
      <c r="P167" s="52"/>
      <c r="Q167" s="52"/>
      <c r="R167" s="52"/>
    </row>
    <row r="168" spans="1:18" ht="14.25" customHeight="1">
      <c r="A168" s="385"/>
      <c r="C168" s="385"/>
      <c r="D168" s="385"/>
      <c r="E168" s="385"/>
      <c r="F168" s="385"/>
      <c r="G168" s="385"/>
      <c r="H168" s="385"/>
      <c r="I168" s="385"/>
      <c r="J168" s="385"/>
      <c r="P168" s="52"/>
      <c r="Q168" s="52"/>
      <c r="R168" s="52"/>
    </row>
    <row r="169" spans="1:18" ht="14.25" customHeight="1">
      <c r="A169" s="385"/>
      <c r="C169" s="385"/>
      <c r="D169" s="385"/>
      <c r="E169" s="385"/>
      <c r="F169" s="385"/>
      <c r="G169" s="385"/>
      <c r="H169" s="385"/>
      <c r="I169" s="385"/>
      <c r="J169" s="385"/>
      <c r="P169" s="52"/>
      <c r="Q169" s="52"/>
      <c r="R169" s="52"/>
    </row>
    <row r="170" spans="1:18" ht="14.25" customHeight="1">
      <c r="A170" s="385"/>
      <c r="C170" s="385"/>
      <c r="D170" s="385"/>
      <c r="E170" s="385"/>
      <c r="F170" s="385"/>
      <c r="G170" s="385"/>
      <c r="H170" s="385"/>
      <c r="I170" s="385"/>
      <c r="J170" s="385"/>
      <c r="P170" s="52"/>
      <c r="Q170" s="52"/>
      <c r="R170" s="52"/>
    </row>
    <row r="171" spans="1:18" ht="14.25" customHeight="1">
      <c r="A171" s="385"/>
      <c r="C171" s="385"/>
      <c r="D171" s="385"/>
      <c r="E171" s="385"/>
      <c r="F171" s="385"/>
      <c r="G171" s="385"/>
      <c r="H171" s="385"/>
      <c r="I171" s="385"/>
      <c r="J171" s="385"/>
      <c r="P171" s="52"/>
      <c r="Q171" s="52"/>
      <c r="R171" s="52"/>
    </row>
    <row r="172" spans="1:18" ht="14.25" customHeight="1">
      <c r="A172" s="385"/>
      <c r="C172" s="385"/>
      <c r="D172" s="385"/>
      <c r="E172" s="385"/>
      <c r="F172" s="385"/>
      <c r="G172" s="385"/>
      <c r="H172" s="385"/>
      <c r="I172" s="385"/>
      <c r="J172" s="385"/>
      <c r="P172" s="52"/>
      <c r="Q172" s="52"/>
      <c r="R172" s="52"/>
    </row>
    <row r="173" spans="1:18" ht="14.25" customHeight="1">
      <c r="A173" s="385"/>
      <c r="C173" s="385"/>
      <c r="D173" s="385"/>
      <c r="E173" s="385"/>
      <c r="F173" s="385"/>
      <c r="G173" s="385"/>
      <c r="H173" s="385"/>
      <c r="I173" s="385"/>
      <c r="J173" s="385"/>
      <c r="P173" s="52"/>
      <c r="Q173" s="52"/>
      <c r="R173" s="52"/>
    </row>
    <row r="174" spans="1:18" ht="14.25" customHeight="1">
      <c r="P174" s="52"/>
      <c r="Q174" s="52"/>
      <c r="R174" s="52"/>
    </row>
    <row r="175" spans="1:18" ht="14.25" customHeight="1">
      <c r="P175" s="52"/>
      <c r="Q175" s="52"/>
      <c r="R175" s="52"/>
    </row>
    <row r="176" spans="1:18" ht="14.25" customHeight="1">
      <c r="P176" s="52"/>
      <c r="Q176" s="52"/>
      <c r="R176" s="52"/>
    </row>
    <row r="177" spans="16:18" ht="14.25" customHeight="1">
      <c r="P177" s="52"/>
      <c r="Q177" s="52"/>
      <c r="R177" s="52"/>
    </row>
    <row r="178" spans="16:18" ht="14.25" customHeight="1">
      <c r="P178" s="52"/>
      <c r="Q178" s="52"/>
      <c r="R178" s="52"/>
    </row>
    <row r="179" spans="16:18" ht="14.25" customHeight="1">
      <c r="P179" s="52"/>
      <c r="Q179" s="52"/>
      <c r="R179" s="52"/>
    </row>
    <row r="180" spans="16:18" ht="14.25" customHeight="1">
      <c r="P180" s="52"/>
      <c r="Q180" s="52"/>
      <c r="R180" s="52"/>
    </row>
    <row r="181" spans="16:18" ht="14.25" customHeight="1">
      <c r="P181" s="52"/>
      <c r="Q181" s="52"/>
      <c r="R181" s="52"/>
    </row>
    <row r="182" spans="16:18" ht="14.25" customHeight="1">
      <c r="P182" s="52"/>
      <c r="Q182" s="52"/>
      <c r="R182" s="52"/>
    </row>
    <row r="183" spans="16:18" ht="14.25" customHeight="1">
      <c r="P183" s="52"/>
      <c r="Q183" s="52"/>
      <c r="R183" s="52"/>
    </row>
    <row r="184" spans="16:18" ht="14.25" customHeight="1">
      <c r="P184" s="52"/>
      <c r="Q184" s="52"/>
      <c r="R184" s="52"/>
    </row>
    <row r="185" spans="16:18" ht="14.25" customHeight="1">
      <c r="P185" s="52"/>
      <c r="Q185" s="52"/>
      <c r="R185" s="52"/>
    </row>
    <row r="186" spans="16:18" ht="14.25" customHeight="1">
      <c r="P186" s="52"/>
      <c r="Q186" s="52"/>
      <c r="R186" s="52"/>
    </row>
  </sheetData>
  <mergeCells count="13">
    <mergeCell ref="A1:B1"/>
    <mergeCell ref="A5:J5"/>
    <mergeCell ref="A7:A8"/>
    <mergeCell ref="B7:G7"/>
    <mergeCell ref="H7:H8"/>
    <mergeCell ref="I7:I8"/>
    <mergeCell ref="J7:J8"/>
    <mergeCell ref="A36:J36"/>
    <mergeCell ref="B22:B23"/>
    <mergeCell ref="B26:B32"/>
    <mergeCell ref="C26:C32"/>
    <mergeCell ref="B33:B34"/>
    <mergeCell ref="C33:C34"/>
  </mergeCells>
  <hyperlinks>
    <hyperlink ref="A5" location="Меню!A1" display="ЛЕНТЫ ОГРАДИТЕ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>
  <dimension ref="A1:AMJ157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12" defaultRowHeight="15"/>
  <cols>
    <col min="1" max="1" width="9.140625" style="121" customWidth="1"/>
    <col min="2" max="2" width="12" style="121"/>
    <col min="3" max="3" width="14" style="121" customWidth="1"/>
    <col min="4" max="4" width="10.7109375" style="121" customWidth="1"/>
    <col min="5" max="5" width="8.28515625" style="121" customWidth="1"/>
    <col min="6" max="8" width="12" style="121"/>
    <col min="9" max="9" width="8.28515625" style="121" customWidth="1"/>
    <col min="10" max="10" width="7.7109375" style="121" customWidth="1"/>
    <col min="11" max="11" width="9.42578125" style="121" customWidth="1"/>
    <col min="12" max="12" width="10.140625" style="121" customWidth="1"/>
    <col min="13" max="13" width="12" style="121"/>
    <col min="14" max="14" width="12" style="387"/>
    <col min="15" max="15" width="12" style="386"/>
    <col min="16" max="16" width="12.85546875" style="386" customWidth="1"/>
    <col min="17" max="17" width="13.140625" style="386" customWidth="1"/>
    <col min="18" max="18" width="12" style="386"/>
    <col min="19" max="1024" width="12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K2" s="367"/>
      <c r="L2" s="365"/>
      <c r="P2" s="52"/>
      <c r="Q2" s="52"/>
      <c r="R2" s="52"/>
    </row>
    <row r="3" spans="1:18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K3" s="367"/>
      <c r="L3" s="365"/>
      <c r="P3" s="52"/>
      <c r="Q3" s="52"/>
      <c r="R3" s="52"/>
    </row>
    <row r="4" spans="1:18">
      <c r="B4" s="385"/>
      <c r="C4" s="385"/>
      <c r="K4" s="368"/>
      <c r="P4" s="52"/>
      <c r="Q4" s="52"/>
      <c r="R4" s="52"/>
    </row>
    <row r="5" spans="1:18">
      <c r="A5" s="2116" t="s">
        <v>5302</v>
      </c>
      <c r="B5" s="2116"/>
      <c r="C5" s="2116"/>
      <c r="D5" s="2116"/>
      <c r="E5" s="2116"/>
      <c r="F5" s="2116"/>
      <c r="G5" s="2116"/>
      <c r="H5" s="2116"/>
      <c r="I5" s="2116"/>
      <c r="J5" s="2116"/>
      <c r="P5" s="52"/>
      <c r="Q5" s="52"/>
      <c r="R5" s="52"/>
    </row>
    <row r="6" spans="1:18">
      <c r="P6" s="52"/>
      <c r="Q6" s="52"/>
      <c r="R6" s="52"/>
    </row>
    <row r="7" spans="1:18" ht="15" customHeight="1">
      <c r="A7" s="2119" t="s">
        <v>5303</v>
      </c>
      <c r="B7" s="2117" t="s">
        <v>135</v>
      </c>
      <c r="C7" s="2117" t="s">
        <v>138</v>
      </c>
      <c r="D7" s="2117"/>
      <c r="E7" s="2117"/>
      <c r="F7" s="2117"/>
      <c r="G7" s="2117"/>
      <c r="H7" s="2117" t="s">
        <v>139</v>
      </c>
      <c r="I7" s="2119" t="s">
        <v>5304</v>
      </c>
      <c r="J7" s="2119" t="s">
        <v>5305</v>
      </c>
      <c r="P7" s="52"/>
      <c r="Q7" s="52"/>
      <c r="R7" s="52"/>
    </row>
    <row r="8" spans="1:18" ht="54.75" customHeight="1">
      <c r="A8" s="2119"/>
      <c r="B8" s="2117"/>
      <c r="C8" s="928" t="s">
        <v>374</v>
      </c>
      <c r="D8" s="775" t="s">
        <v>1609</v>
      </c>
      <c r="E8" s="191" t="s">
        <v>4053</v>
      </c>
      <c r="F8" s="191" t="s">
        <v>5306</v>
      </c>
      <c r="G8" s="191" t="s">
        <v>5212</v>
      </c>
      <c r="H8" s="2117"/>
      <c r="I8" s="2119"/>
      <c r="J8" s="2119"/>
      <c r="K8" s="70"/>
      <c r="L8" s="70"/>
      <c r="M8" s="70"/>
      <c r="N8" s="388"/>
      <c r="P8" s="70"/>
      <c r="Q8" s="70"/>
      <c r="R8" s="70"/>
    </row>
    <row r="9" spans="1:18" s="386" customFormat="1" ht="105" customHeight="1">
      <c r="A9" s="78" t="s">
        <v>5307</v>
      </c>
      <c r="B9" s="79"/>
      <c r="C9" s="80" t="s">
        <v>5308</v>
      </c>
      <c r="D9" s="80" t="s">
        <v>5309</v>
      </c>
      <c r="E9" s="80" t="s">
        <v>5310</v>
      </c>
      <c r="F9" s="80" t="s">
        <v>5311</v>
      </c>
      <c r="G9" s="80">
        <v>35</v>
      </c>
      <c r="H9" s="81" t="s">
        <v>575</v>
      </c>
      <c r="I9" s="80">
        <v>20</v>
      </c>
      <c r="J9" s="82">
        <v>20</v>
      </c>
      <c r="K9" s="52"/>
      <c r="L9" s="52"/>
      <c r="M9" s="52"/>
      <c r="N9" s="1164"/>
      <c r="O9" s="388"/>
      <c r="P9" s="52"/>
      <c r="Q9" s="52"/>
      <c r="R9" s="52"/>
    </row>
    <row r="10" spans="1:18" s="386" customFormat="1" ht="105" customHeight="1">
      <c r="A10" s="182" t="s">
        <v>5312</v>
      </c>
      <c r="B10" s="133"/>
      <c r="C10" s="80" t="s">
        <v>5308</v>
      </c>
      <c r="D10" s="75" t="s">
        <v>5313</v>
      </c>
      <c r="E10" s="75" t="s">
        <v>5314</v>
      </c>
      <c r="F10" s="75" t="s">
        <v>5315</v>
      </c>
      <c r="G10" s="75">
        <v>55</v>
      </c>
      <c r="H10" s="76" t="s">
        <v>575</v>
      </c>
      <c r="I10" s="75">
        <v>30</v>
      </c>
      <c r="J10" s="102">
        <v>30</v>
      </c>
      <c r="K10" s="52"/>
      <c r="L10" s="52"/>
      <c r="M10" s="52"/>
      <c r="N10" s="1164"/>
      <c r="O10" s="388"/>
      <c r="P10" s="52"/>
      <c r="Q10" s="52"/>
      <c r="R10" s="52"/>
    </row>
    <row r="11" spans="1:18" s="386" customFormat="1" ht="105" customHeight="1">
      <c r="A11" s="84" t="s">
        <v>5316</v>
      </c>
      <c r="B11" s="655"/>
      <c r="C11" s="94" t="s">
        <v>5317</v>
      </c>
      <c r="D11" s="94" t="s">
        <v>5318</v>
      </c>
      <c r="E11" s="94" t="s">
        <v>5319</v>
      </c>
      <c r="F11" s="94" t="s">
        <v>5320</v>
      </c>
      <c r="G11" s="94">
        <v>60</v>
      </c>
      <c r="H11" s="94"/>
      <c r="I11" s="94">
        <v>35</v>
      </c>
      <c r="J11" s="96">
        <v>38</v>
      </c>
      <c r="K11" s="52"/>
      <c r="L11" s="52"/>
      <c r="M11" s="52"/>
      <c r="P11" s="52"/>
      <c r="Q11" s="52"/>
      <c r="R11" s="52"/>
    </row>
    <row r="12" spans="1:18" s="386" customFormat="1" ht="105" customHeight="1">
      <c r="A12" s="78" t="s">
        <v>5321</v>
      </c>
      <c r="B12" s="79"/>
      <c r="C12" s="80" t="s">
        <v>5308</v>
      </c>
      <c r="D12" s="75" t="s">
        <v>5313</v>
      </c>
      <c r="E12" s="80" t="s">
        <v>5322</v>
      </c>
      <c r="F12" s="80" t="s">
        <v>5323</v>
      </c>
      <c r="G12" s="80">
        <v>80</v>
      </c>
      <c r="H12" s="81" t="s">
        <v>575</v>
      </c>
      <c r="I12" s="80">
        <v>40</v>
      </c>
      <c r="J12" s="82">
        <v>40</v>
      </c>
      <c r="K12" s="52"/>
      <c r="L12" s="52"/>
      <c r="M12" s="52"/>
      <c r="N12" s="1164"/>
      <c r="O12" s="388"/>
      <c r="P12" s="52"/>
      <c r="Q12" s="52"/>
      <c r="R12" s="52"/>
    </row>
    <row r="13" spans="1:18" s="386" customFormat="1" ht="12" customHeight="1">
      <c r="A13" s="2169" t="s">
        <v>5324</v>
      </c>
      <c r="B13" s="2169"/>
      <c r="C13" s="2169"/>
      <c r="D13" s="2169"/>
      <c r="E13" s="2169"/>
      <c r="F13" s="2169"/>
      <c r="G13" s="2169"/>
      <c r="H13" s="2169"/>
      <c r="I13" s="2169"/>
      <c r="J13" s="2169"/>
      <c r="K13" s="52"/>
      <c r="L13" s="52"/>
      <c r="M13" s="52"/>
      <c r="N13" s="53"/>
      <c r="O13" s="388"/>
      <c r="P13" s="52"/>
      <c r="Q13" s="52"/>
      <c r="R13" s="52"/>
    </row>
    <row r="14" spans="1:18" s="386" customFormat="1" ht="60">
      <c r="A14" s="104" t="s">
        <v>5325</v>
      </c>
      <c r="B14" s="2255"/>
      <c r="C14" s="418" t="s">
        <v>5326</v>
      </c>
      <c r="D14" s="76" t="s">
        <v>5327</v>
      </c>
      <c r="E14" s="76" t="s">
        <v>5310</v>
      </c>
      <c r="F14" s="76" t="s">
        <v>5320</v>
      </c>
      <c r="G14" s="76">
        <v>35</v>
      </c>
      <c r="H14" s="76"/>
      <c r="I14" s="76">
        <v>20</v>
      </c>
      <c r="J14" s="106">
        <v>20</v>
      </c>
      <c r="K14" s="52"/>
      <c r="L14" s="52"/>
      <c r="M14" s="52"/>
      <c r="N14" s="53"/>
      <c r="O14" s="388"/>
      <c r="P14" s="52"/>
      <c r="Q14" s="52"/>
      <c r="R14" s="52"/>
    </row>
    <row r="15" spans="1:18" s="386" customFormat="1" ht="36">
      <c r="A15" s="104" t="s">
        <v>5328</v>
      </c>
      <c r="B15" s="2255"/>
      <c r="C15" s="81" t="s">
        <v>5329</v>
      </c>
      <c r="D15" s="81" t="s">
        <v>5327</v>
      </c>
      <c r="E15" s="76" t="s">
        <v>5330</v>
      </c>
      <c r="F15" s="76" t="s">
        <v>5320</v>
      </c>
      <c r="G15" s="76">
        <v>55</v>
      </c>
      <c r="H15" s="76"/>
      <c r="I15" s="76">
        <v>35</v>
      </c>
      <c r="J15" s="106">
        <v>40</v>
      </c>
      <c r="K15" s="52"/>
      <c r="L15" s="52"/>
      <c r="M15" s="52"/>
      <c r="N15" s="53"/>
      <c r="O15" s="388"/>
      <c r="P15" s="52"/>
      <c r="Q15" s="52"/>
      <c r="R15" s="52"/>
    </row>
    <row r="16" spans="1:18" s="386" customFormat="1" ht="60">
      <c r="A16" s="104" t="s">
        <v>5331</v>
      </c>
      <c r="B16" s="2255"/>
      <c r="C16" s="81" t="s">
        <v>5326</v>
      </c>
      <c r="D16" s="81" t="s">
        <v>5327</v>
      </c>
      <c r="E16" s="76"/>
      <c r="F16" s="76" t="s">
        <v>5332</v>
      </c>
      <c r="G16" s="76">
        <v>55</v>
      </c>
      <c r="H16" s="76"/>
      <c r="I16" s="76">
        <v>50</v>
      </c>
      <c r="J16" s="106">
        <v>55</v>
      </c>
      <c r="K16" s="52"/>
      <c r="L16" s="52"/>
      <c r="M16" s="52"/>
      <c r="N16" s="53"/>
      <c r="O16" s="388"/>
      <c r="P16" s="52"/>
      <c r="Q16" s="52"/>
      <c r="R16" s="52"/>
    </row>
    <row r="17" spans="1:18" s="386" customFormat="1" ht="36">
      <c r="A17" s="417" t="s">
        <v>5333</v>
      </c>
      <c r="B17" s="2255"/>
      <c r="C17" s="81" t="s">
        <v>5329</v>
      </c>
      <c r="D17" s="81" t="s">
        <v>5313</v>
      </c>
      <c r="E17" s="76"/>
      <c r="F17" s="76" t="s">
        <v>5334</v>
      </c>
      <c r="G17" s="76">
        <v>60</v>
      </c>
      <c r="H17" s="76"/>
      <c r="I17" s="76">
        <v>35</v>
      </c>
      <c r="J17" s="106">
        <v>35</v>
      </c>
      <c r="K17" s="52"/>
      <c r="L17" s="52"/>
      <c r="M17" s="52"/>
      <c r="N17" s="53"/>
      <c r="O17" s="388"/>
      <c r="P17" s="52"/>
      <c r="Q17" s="52"/>
      <c r="R17" s="52"/>
    </row>
    <row r="18" spans="1:18" s="386" customFormat="1" ht="42" customHeight="1">
      <c r="A18" s="104" t="s">
        <v>5335</v>
      </c>
      <c r="B18" s="2255"/>
      <c r="C18" s="81" t="s">
        <v>5329</v>
      </c>
      <c r="D18" s="81" t="s">
        <v>5309</v>
      </c>
      <c r="E18" s="81"/>
      <c r="F18" s="81" t="s">
        <v>5336</v>
      </c>
      <c r="G18" s="81">
        <v>72</v>
      </c>
      <c r="H18" s="81"/>
      <c r="I18" s="81">
        <v>35</v>
      </c>
      <c r="J18" s="198">
        <v>40</v>
      </c>
      <c r="K18" s="52"/>
      <c r="L18" s="52"/>
      <c r="M18" s="52"/>
      <c r="N18" s="53"/>
      <c r="O18" s="388"/>
      <c r="P18" s="52"/>
      <c r="Q18" s="52"/>
      <c r="R18" s="52"/>
    </row>
    <row r="19" spans="1:18" s="386" customFormat="1" ht="48">
      <c r="A19" s="421" t="s">
        <v>5337</v>
      </c>
      <c r="B19" s="2255"/>
      <c r="C19" s="289" t="s">
        <v>5338</v>
      </c>
      <c r="D19" s="289" t="s">
        <v>5313</v>
      </c>
      <c r="E19" s="289" t="s">
        <v>5339</v>
      </c>
      <c r="F19" s="289" t="s">
        <v>5340</v>
      </c>
      <c r="G19" s="289">
        <v>80</v>
      </c>
      <c r="H19" s="289"/>
      <c r="I19" s="289">
        <v>50</v>
      </c>
      <c r="J19" s="423">
        <v>55</v>
      </c>
      <c r="K19" s="52"/>
      <c r="L19" s="52"/>
      <c r="M19" s="52"/>
      <c r="N19" s="53"/>
      <c r="O19" s="388"/>
      <c r="P19" s="52"/>
      <c r="Q19" s="52"/>
      <c r="R19" s="52"/>
    </row>
    <row r="20" spans="1:18" ht="98.25" customHeight="1">
      <c r="A20" s="2217" t="s">
        <v>5341</v>
      </c>
      <c r="B20" s="2217"/>
      <c r="C20" s="2217"/>
      <c r="D20" s="2217"/>
      <c r="E20" s="2217"/>
      <c r="F20" s="2217"/>
      <c r="G20" s="2217"/>
      <c r="H20" s="2217"/>
      <c r="I20" s="2217"/>
      <c r="J20" s="2217"/>
      <c r="P20" s="52"/>
      <c r="Q20" s="52"/>
      <c r="R20" s="52"/>
    </row>
    <row r="21" spans="1:18">
      <c r="A21" s="385"/>
      <c r="D21" s="385"/>
      <c r="E21" s="385"/>
      <c r="F21" s="385"/>
      <c r="G21" s="385"/>
      <c r="H21" s="385"/>
      <c r="I21" s="385"/>
      <c r="J21" s="385"/>
      <c r="P21" s="52"/>
      <c r="Q21" s="52"/>
      <c r="R21" s="52"/>
    </row>
    <row r="22" spans="1:18">
      <c r="A22" s="385"/>
      <c r="D22" s="385"/>
      <c r="E22" s="385"/>
      <c r="F22" s="385"/>
      <c r="G22" s="385"/>
      <c r="H22" s="385"/>
      <c r="I22" s="385"/>
      <c r="J22" s="385"/>
      <c r="P22" s="52"/>
      <c r="Q22" s="52"/>
      <c r="R22" s="52"/>
    </row>
    <row r="23" spans="1:18">
      <c r="A23" s="385"/>
      <c r="D23" s="385"/>
      <c r="E23" s="385"/>
      <c r="F23" s="385"/>
      <c r="G23" s="385"/>
      <c r="H23" s="385"/>
      <c r="I23" s="385"/>
      <c r="J23" s="385"/>
      <c r="P23" s="52"/>
      <c r="Q23" s="52"/>
      <c r="R23" s="52"/>
    </row>
    <row r="24" spans="1:18">
      <c r="A24" s="385"/>
      <c r="D24" s="385"/>
      <c r="E24" s="385"/>
      <c r="F24" s="385"/>
      <c r="G24" s="385"/>
      <c r="H24" s="385"/>
      <c r="I24" s="385"/>
      <c r="J24" s="385"/>
      <c r="P24" s="52"/>
      <c r="Q24" s="52"/>
      <c r="R24" s="52"/>
    </row>
    <row r="25" spans="1:18">
      <c r="A25" s="385"/>
      <c r="D25" s="385"/>
      <c r="E25" s="385"/>
      <c r="F25" s="385"/>
      <c r="G25" s="385"/>
      <c r="H25" s="385"/>
      <c r="I25" s="385"/>
      <c r="J25" s="385"/>
      <c r="P25" s="52"/>
      <c r="Q25" s="52"/>
      <c r="R25" s="52"/>
    </row>
    <row r="26" spans="1:18">
      <c r="A26" s="385"/>
      <c r="D26" s="385"/>
      <c r="E26" s="385"/>
      <c r="F26" s="385"/>
      <c r="G26" s="385"/>
      <c r="H26" s="385"/>
      <c r="I26" s="385"/>
      <c r="J26" s="385"/>
      <c r="P26" s="52"/>
      <c r="Q26" s="52"/>
      <c r="R26" s="52"/>
    </row>
    <row r="27" spans="1:18">
      <c r="A27" s="385"/>
      <c r="D27" s="385"/>
      <c r="E27" s="385"/>
      <c r="F27" s="385"/>
      <c r="G27" s="385"/>
      <c r="H27" s="385"/>
      <c r="I27" s="385"/>
      <c r="J27" s="385"/>
      <c r="P27" s="52"/>
      <c r="Q27" s="52"/>
      <c r="R27" s="52"/>
    </row>
    <row r="28" spans="1:18">
      <c r="A28" s="385"/>
      <c r="D28" s="385"/>
      <c r="E28" s="488"/>
      <c r="F28" s="385"/>
      <c r="G28" s="385"/>
      <c r="H28" s="385"/>
      <c r="I28" s="385"/>
      <c r="J28" s="385"/>
      <c r="P28" s="52"/>
      <c r="Q28" s="52"/>
      <c r="R28" s="52"/>
    </row>
    <row r="29" spans="1:18">
      <c r="A29" s="385"/>
      <c r="D29" s="385"/>
      <c r="E29" s="385"/>
      <c r="F29" s="385"/>
      <c r="G29" s="385"/>
      <c r="H29" s="385"/>
      <c r="I29" s="385"/>
      <c r="J29" s="385"/>
      <c r="P29" s="52"/>
      <c r="Q29" s="52"/>
      <c r="R29" s="52"/>
    </row>
    <row r="30" spans="1:18">
      <c r="A30" s="385"/>
      <c r="D30" s="385"/>
      <c r="E30" s="385"/>
      <c r="F30" s="385"/>
      <c r="G30" s="385"/>
      <c r="H30" s="385"/>
      <c r="I30" s="385"/>
      <c r="J30" s="385"/>
      <c r="P30" s="52"/>
      <c r="Q30" s="52"/>
      <c r="R30" s="52"/>
    </row>
    <row r="31" spans="1:18">
      <c r="A31" s="385"/>
      <c r="D31" s="385"/>
      <c r="E31" s="385"/>
      <c r="F31" s="385"/>
      <c r="G31" s="385"/>
      <c r="H31" s="385"/>
      <c r="I31" s="385"/>
      <c r="J31" s="385"/>
      <c r="P31" s="52"/>
      <c r="Q31" s="52"/>
      <c r="R31" s="52"/>
    </row>
    <row r="32" spans="1:18">
      <c r="A32" s="385"/>
      <c r="D32" s="385"/>
      <c r="E32" s="385"/>
      <c r="F32" s="385"/>
      <c r="G32" s="385"/>
      <c r="H32" s="385"/>
      <c r="I32" s="385"/>
      <c r="J32" s="385"/>
      <c r="P32" s="52"/>
      <c r="Q32" s="52"/>
      <c r="R32" s="52"/>
    </row>
    <row r="33" spans="1:18">
      <c r="A33" s="385"/>
      <c r="D33" s="385"/>
      <c r="E33" s="385"/>
      <c r="F33" s="385"/>
      <c r="G33" s="385"/>
      <c r="H33" s="385"/>
      <c r="I33" s="385"/>
      <c r="J33" s="385"/>
      <c r="P33" s="52"/>
      <c r="Q33" s="52"/>
      <c r="R33" s="52"/>
    </row>
    <row r="34" spans="1:18">
      <c r="A34" s="385"/>
      <c r="D34" s="385"/>
      <c r="E34" s="385"/>
      <c r="F34" s="385"/>
      <c r="G34" s="385"/>
      <c r="H34" s="385"/>
      <c r="I34" s="385"/>
      <c r="J34" s="385"/>
      <c r="P34" s="52"/>
      <c r="Q34" s="52"/>
      <c r="R34" s="52"/>
    </row>
    <row r="35" spans="1:18">
      <c r="A35" s="385"/>
      <c r="D35" s="385"/>
      <c r="E35" s="385"/>
      <c r="F35" s="385"/>
      <c r="G35" s="385"/>
      <c r="H35" s="385"/>
      <c r="I35" s="385"/>
      <c r="J35" s="385"/>
      <c r="P35" s="52"/>
      <c r="Q35" s="52"/>
      <c r="R35" s="52"/>
    </row>
    <row r="36" spans="1:18">
      <c r="A36" s="385"/>
      <c r="D36" s="385"/>
      <c r="E36" s="385"/>
      <c r="F36" s="385"/>
      <c r="G36" s="385"/>
      <c r="H36" s="385"/>
      <c r="I36" s="385"/>
      <c r="J36" s="385"/>
      <c r="P36" s="52"/>
      <c r="Q36" s="52"/>
      <c r="R36" s="52"/>
    </row>
    <row r="37" spans="1:18">
      <c r="A37" s="385"/>
      <c r="D37" s="385"/>
      <c r="E37" s="385"/>
      <c r="F37" s="385"/>
      <c r="G37" s="385"/>
      <c r="H37" s="385"/>
      <c r="I37" s="385"/>
      <c r="J37" s="385"/>
      <c r="P37" s="52"/>
      <c r="Q37" s="52"/>
      <c r="R37" s="52"/>
    </row>
    <row r="38" spans="1:18">
      <c r="A38" s="385"/>
      <c r="D38" s="385"/>
      <c r="E38" s="385"/>
      <c r="F38" s="385"/>
      <c r="G38" s="385"/>
      <c r="H38" s="385"/>
      <c r="I38" s="385"/>
      <c r="J38" s="385"/>
      <c r="P38" s="52"/>
      <c r="Q38" s="52"/>
      <c r="R38" s="52"/>
    </row>
    <row r="39" spans="1:18">
      <c r="A39" s="385"/>
      <c r="D39" s="385"/>
      <c r="E39" s="385"/>
      <c r="F39" s="385"/>
      <c r="G39" s="385"/>
      <c r="H39" s="385"/>
      <c r="I39" s="385"/>
      <c r="J39" s="385"/>
      <c r="P39" s="52"/>
      <c r="Q39" s="52"/>
      <c r="R39" s="52"/>
    </row>
    <row r="40" spans="1:18">
      <c r="A40" s="385"/>
      <c r="D40" s="385"/>
      <c r="E40" s="385"/>
      <c r="F40" s="385"/>
      <c r="G40" s="385"/>
      <c r="H40" s="385"/>
      <c r="I40" s="385"/>
      <c r="J40" s="385"/>
      <c r="P40" s="52"/>
      <c r="Q40" s="52"/>
      <c r="R40" s="52"/>
    </row>
    <row r="41" spans="1:18">
      <c r="A41" s="385"/>
      <c r="D41" s="385"/>
      <c r="E41" s="385"/>
      <c r="F41" s="385"/>
      <c r="G41" s="385"/>
      <c r="H41" s="385"/>
      <c r="I41" s="385"/>
      <c r="J41" s="385"/>
      <c r="P41" s="52"/>
      <c r="Q41" s="52"/>
      <c r="R41" s="52"/>
    </row>
    <row r="42" spans="1:18">
      <c r="A42" s="385"/>
      <c r="D42" s="385"/>
      <c r="E42" s="385"/>
      <c r="F42" s="385"/>
      <c r="G42" s="385"/>
      <c r="H42" s="385"/>
      <c r="I42" s="385"/>
      <c r="J42" s="385"/>
      <c r="P42" s="52"/>
      <c r="Q42" s="52"/>
      <c r="R42" s="52"/>
    </row>
    <row r="43" spans="1:18">
      <c r="A43" s="385"/>
      <c r="D43" s="385"/>
      <c r="E43" s="385"/>
      <c r="F43" s="385"/>
      <c r="G43" s="385"/>
      <c r="H43" s="385"/>
      <c r="I43" s="385"/>
      <c r="J43" s="385"/>
      <c r="P43" s="52"/>
      <c r="Q43" s="52"/>
      <c r="R43" s="52"/>
    </row>
    <row r="44" spans="1:18">
      <c r="A44" s="385"/>
      <c r="D44" s="385"/>
      <c r="E44" s="385"/>
      <c r="F44" s="385"/>
      <c r="G44" s="385"/>
      <c r="H44" s="385"/>
      <c r="I44" s="385"/>
      <c r="J44" s="385"/>
      <c r="P44" s="52"/>
      <c r="Q44" s="52"/>
      <c r="R44" s="52"/>
    </row>
    <row r="45" spans="1:18">
      <c r="A45" s="385"/>
      <c r="D45" s="385"/>
      <c r="E45" s="385"/>
      <c r="F45" s="385"/>
      <c r="G45" s="385"/>
      <c r="H45" s="385"/>
      <c r="I45" s="385"/>
      <c r="J45" s="385"/>
      <c r="P45" s="52"/>
      <c r="Q45" s="52"/>
      <c r="R45" s="52"/>
    </row>
    <row r="46" spans="1:18">
      <c r="A46" s="385"/>
      <c r="D46" s="385"/>
      <c r="E46" s="385"/>
      <c r="F46" s="385"/>
      <c r="G46" s="385"/>
      <c r="H46" s="385"/>
      <c r="I46" s="385"/>
      <c r="J46" s="385"/>
      <c r="P46" s="52"/>
      <c r="Q46" s="52"/>
      <c r="R46" s="52"/>
    </row>
    <row r="47" spans="1:18">
      <c r="A47" s="385"/>
      <c r="D47" s="385"/>
      <c r="E47" s="385"/>
      <c r="F47" s="385"/>
      <c r="G47" s="385"/>
      <c r="H47" s="385"/>
      <c r="I47" s="385"/>
      <c r="J47" s="385"/>
      <c r="P47" s="52"/>
      <c r="Q47" s="52"/>
      <c r="R47" s="52"/>
    </row>
    <row r="48" spans="1:18">
      <c r="A48" s="385"/>
      <c r="D48" s="385"/>
      <c r="E48" s="385"/>
      <c r="F48" s="385"/>
      <c r="G48" s="385"/>
      <c r="H48" s="385"/>
      <c r="I48" s="385"/>
      <c r="J48" s="385"/>
      <c r="P48" s="52"/>
      <c r="Q48" s="52"/>
      <c r="R48" s="52"/>
    </row>
    <row r="49" spans="1:18">
      <c r="A49" s="385"/>
      <c r="D49" s="385"/>
      <c r="E49" s="385"/>
      <c r="F49" s="385"/>
      <c r="G49" s="385"/>
      <c r="H49" s="385"/>
      <c r="I49" s="385"/>
      <c r="J49" s="385"/>
      <c r="P49" s="52"/>
      <c r="Q49" s="52"/>
      <c r="R49" s="52"/>
    </row>
    <row r="50" spans="1:18">
      <c r="A50" s="385"/>
      <c r="D50" s="385"/>
      <c r="E50" s="385"/>
      <c r="F50" s="385"/>
      <c r="G50" s="385"/>
      <c r="H50" s="385"/>
      <c r="I50" s="385"/>
      <c r="J50" s="385"/>
      <c r="P50" s="52"/>
      <c r="Q50" s="52"/>
      <c r="R50" s="52"/>
    </row>
    <row r="51" spans="1:18">
      <c r="A51" s="385"/>
      <c r="D51" s="385"/>
      <c r="E51" s="385"/>
      <c r="F51" s="385"/>
      <c r="G51" s="385"/>
      <c r="H51" s="385"/>
      <c r="I51" s="385"/>
      <c r="J51" s="385"/>
      <c r="P51" s="52"/>
      <c r="Q51" s="52"/>
      <c r="R51" s="52"/>
    </row>
    <row r="52" spans="1:18">
      <c r="A52" s="385"/>
      <c r="D52" s="385"/>
      <c r="E52" s="385"/>
      <c r="F52" s="385"/>
      <c r="G52" s="385"/>
      <c r="H52" s="385"/>
      <c r="I52" s="385"/>
      <c r="J52" s="385"/>
      <c r="P52" s="52"/>
      <c r="Q52" s="52"/>
      <c r="R52" s="52"/>
    </row>
    <row r="53" spans="1:18">
      <c r="A53" s="385"/>
      <c r="D53" s="385"/>
      <c r="E53" s="385"/>
      <c r="F53" s="385"/>
      <c r="G53" s="385"/>
      <c r="H53" s="385"/>
      <c r="I53" s="385"/>
      <c r="J53" s="385"/>
      <c r="P53" s="52"/>
      <c r="Q53" s="52"/>
      <c r="R53" s="52"/>
    </row>
    <row r="54" spans="1:18">
      <c r="A54" s="385"/>
      <c r="D54" s="385"/>
      <c r="E54" s="385"/>
      <c r="F54" s="385"/>
      <c r="G54" s="385"/>
      <c r="H54" s="385"/>
      <c r="I54" s="385"/>
      <c r="J54" s="385"/>
      <c r="P54" s="52"/>
      <c r="Q54" s="52"/>
      <c r="R54" s="52"/>
    </row>
    <row r="55" spans="1:18">
      <c r="A55" s="385"/>
      <c r="D55" s="385"/>
      <c r="E55" s="385"/>
      <c r="F55" s="385"/>
      <c r="G55" s="385"/>
      <c r="H55" s="385"/>
      <c r="I55" s="385"/>
      <c r="J55" s="385"/>
      <c r="P55" s="52"/>
      <c r="Q55" s="52"/>
      <c r="R55" s="52"/>
    </row>
    <row r="56" spans="1:18">
      <c r="A56" s="385"/>
      <c r="D56" s="385"/>
      <c r="E56" s="385"/>
      <c r="F56" s="385"/>
      <c r="G56" s="385"/>
      <c r="H56" s="385"/>
      <c r="I56" s="385"/>
      <c r="J56" s="385"/>
      <c r="P56" s="52"/>
      <c r="Q56" s="52"/>
      <c r="R56" s="52"/>
    </row>
    <row r="57" spans="1:18">
      <c r="A57" s="385"/>
      <c r="D57" s="385"/>
      <c r="E57" s="385"/>
      <c r="F57" s="385"/>
      <c r="G57" s="385"/>
      <c r="H57" s="385"/>
      <c r="I57" s="385"/>
      <c r="J57" s="385"/>
      <c r="P57" s="52"/>
      <c r="Q57" s="52"/>
      <c r="R57" s="52"/>
    </row>
    <row r="58" spans="1:18">
      <c r="A58" s="385"/>
      <c r="D58" s="385"/>
      <c r="E58" s="385"/>
      <c r="F58" s="385"/>
      <c r="G58" s="385"/>
      <c r="H58" s="385"/>
      <c r="I58" s="385"/>
      <c r="J58" s="385"/>
      <c r="P58" s="52"/>
      <c r="Q58" s="52"/>
      <c r="R58" s="52"/>
    </row>
    <row r="59" spans="1:18">
      <c r="A59" s="385"/>
      <c r="D59" s="385"/>
      <c r="E59" s="385"/>
      <c r="F59" s="385"/>
      <c r="G59" s="385"/>
      <c r="H59" s="385"/>
      <c r="I59" s="385"/>
      <c r="J59" s="385"/>
      <c r="P59" s="52"/>
      <c r="Q59" s="52"/>
      <c r="R59" s="52"/>
    </row>
    <row r="60" spans="1:18">
      <c r="A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>
      <c r="A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>
      <c r="A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>
      <c r="A63" s="385"/>
      <c r="D63" s="385"/>
      <c r="E63" s="385"/>
      <c r="F63" s="385"/>
      <c r="G63" s="385"/>
      <c r="H63" s="385"/>
      <c r="I63" s="385"/>
      <c r="J63" s="385"/>
      <c r="P63" s="52"/>
      <c r="Q63" s="52"/>
      <c r="R63" s="52"/>
    </row>
    <row r="64" spans="1:18">
      <c r="A64" s="385"/>
      <c r="D64" s="385"/>
      <c r="E64" s="385"/>
      <c r="F64" s="385"/>
      <c r="G64" s="385"/>
      <c r="H64" s="385"/>
      <c r="I64" s="385"/>
      <c r="J64" s="385"/>
      <c r="P64" s="52"/>
      <c r="Q64" s="52"/>
      <c r="R64" s="52"/>
    </row>
    <row r="65" spans="1:18">
      <c r="A65" s="385"/>
      <c r="D65" s="385"/>
      <c r="E65" s="385"/>
      <c r="F65" s="385"/>
      <c r="G65" s="385"/>
      <c r="H65" s="385"/>
      <c r="I65" s="385"/>
      <c r="J65" s="385"/>
      <c r="P65" s="52"/>
      <c r="Q65" s="52"/>
      <c r="R65" s="52"/>
    </row>
    <row r="66" spans="1:18">
      <c r="A66" s="385"/>
      <c r="D66" s="385"/>
      <c r="E66" s="385"/>
      <c r="F66" s="385"/>
      <c r="G66" s="385"/>
      <c r="H66" s="385"/>
      <c r="I66" s="385"/>
      <c r="J66" s="385"/>
      <c r="P66" s="52"/>
      <c r="Q66" s="52"/>
      <c r="R66" s="52"/>
    </row>
    <row r="67" spans="1:18">
      <c r="A67" s="385"/>
      <c r="D67" s="385"/>
      <c r="E67" s="385"/>
      <c r="F67" s="385"/>
      <c r="G67" s="385"/>
      <c r="H67" s="385"/>
      <c r="I67" s="385"/>
      <c r="J67" s="385"/>
      <c r="P67" s="52"/>
      <c r="Q67" s="52"/>
      <c r="R67" s="52"/>
    </row>
    <row r="68" spans="1:18">
      <c r="A68" s="385"/>
      <c r="D68" s="385"/>
      <c r="E68" s="385"/>
      <c r="F68" s="385"/>
      <c r="G68" s="385"/>
      <c r="H68" s="385"/>
      <c r="I68" s="385"/>
      <c r="J68" s="385"/>
      <c r="P68" s="52"/>
      <c r="Q68" s="52"/>
      <c r="R68" s="52"/>
    </row>
    <row r="69" spans="1:18">
      <c r="A69" s="385"/>
      <c r="D69" s="385"/>
      <c r="E69" s="385"/>
      <c r="F69" s="385"/>
      <c r="G69" s="385"/>
      <c r="H69" s="385"/>
      <c r="I69" s="385"/>
      <c r="J69" s="385"/>
      <c r="P69" s="52"/>
      <c r="Q69" s="52"/>
      <c r="R69" s="52"/>
    </row>
    <row r="70" spans="1:18">
      <c r="A70" s="385"/>
      <c r="D70" s="385"/>
      <c r="E70" s="385"/>
      <c r="F70" s="385"/>
      <c r="G70" s="385"/>
      <c r="H70" s="385"/>
      <c r="I70" s="385"/>
      <c r="J70" s="385"/>
      <c r="P70" s="52"/>
      <c r="Q70" s="52"/>
      <c r="R70" s="52"/>
    </row>
    <row r="71" spans="1:18">
      <c r="A71" s="385"/>
      <c r="D71" s="385"/>
      <c r="E71" s="385"/>
      <c r="F71" s="385"/>
      <c r="G71" s="385"/>
      <c r="H71" s="385"/>
      <c r="I71" s="385"/>
      <c r="J71" s="385"/>
      <c r="P71" s="52"/>
      <c r="Q71" s="52"/>
      <c r="R71" s="52"/>
    </row>
    <row r="72" spans="1:18">
      <c r="A72" s="385"/>
      <c r="D72" s="385"/>
      <c r="E72" s="385"/>
      <c r="F72" s="385"/>
      <c r="G72" s="385"/>
      <c r="H72" s="385"/>
      <c r="I72" s="385"/>
      <c r="J72" s="385"/>
      <c r="P72" s="52"/>
      <c r="Q72" s="52"/>
      <c r="R72" s="52"/>
    </row>
    <row r="73" spans="1:18">
      <c r="A73" s="385"/>
      <c r="D73" s="385"/>
      <c r="E73" s="385"/>
      <c r="F73" s="385"/>
      <c r="G73" s="385"/>
      <c r="H73" s="385"/>
      <c r="I73" s="385"/>
      <c r="J73" s="385"/>
      <c r="P73" s="52"/>
      <c r="Q73" s="52"/>
      <c r="R73" s="52"/>
    </row>
    <row r="74" spans="1:18">
      <c r="A74" s="385"/>
      <c r="D74" s="385"/>
      <c r="E74" s="385"/>
      <c r="F74" s="385"/>
      <c r="G74" s="385"/>
      <c r="H74" s="385"/>
      <c r="I74" s="385"/>
      <c r="J74" s="385"/>
      <c r="P74" s="52"/>
      <c r="Q74" s="52"/>
      <c r="R74" s="52"/>
    </row>
    <row r="75" spans="1:18">
      <c r="A75" s="385"/>
      <c r="D75" s="385"/>
      <c r="E75" s="385"/>
      <c r="F75" s="385"/>
      <c r="G75" s="385"/>
      <c r="H75" s="385"/>
      <c r="I75" s="385"/>
      <c r="J75" s="385"/>
      <c r="P75" s="52"/>
      <c r="Q75" s="52"/>
      <c r="R75" s="52"/>
    </row>
    <row r="76" spans="1:18">
      <c r="A76" s="385"/>
      <c r="D76" s="385"/>
      <c r="E76" s="385"/>
      <c r="F76" s="385"/>
      <c r="G76" s="385"/>
      <c r="H76" s="385"/>
      <c r="I76" s="385"/>
      <c r="J76" s="385"/>
      <c r="P76" s="52"/>
      <c r="Q76" s="52"/>
      <c r="R76" s="52"/>
    </row>
    <row r="77" spans="1:18">
      <c r="A77" s="385"/>
      <c r="D77" s="385"/>
      <c r="E77" s="385"/>
      <c r="F77" s="385"/>
      <c r="G77" s="385"/>
      <c r="H77" s="385"/>
      <c r="I77" s="385"/>
      <c r="J77" s="385"/>
      <c r="P77" s="52"/>
      <c r="Q77" s="52"/>
      <c r="R77" s="52"/>
    </row>
    <row r="78" spans="1:18">
      <c r="A78" s="385"/>
      <c r="D78" s="385"/>
      <c r="E78" s="385"/>
      <c r="F78" s="385"/>
      <c r="G78" s="385"/>
      <c r="H78" s="385"/>
      <c r="I78" s="385"/>
      <c r="J78" s="385"/>
      <c r="P78" s="52"/>
      <c r="Q78" s="52"/>
      <c r="R78" s="52"/>
    </row>
    <row r="79" spans="1:18">
      <c r="A79" s="385"/>
      <c r="D79" s="385"/>
      <c r="E79" s="385"/>
      <c r="F79" s="385"/>
      <c r="G79" s="385"/>
      <c r="H79" s="385"/>
      <c r="I79" s="385"/>
      <c r="J79" s="385"/>
      <c r="P79" s="52"/>
      <c r="Q79" s="52"/>
      <c r="R79" s="52"/>
    </row>
    <row r="80" spans="1:18">
      <c r="A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>
      <c r="A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>
      <c r="A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>
      <c r="A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>
      <c r="A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>
      <c r="A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  <row r="86" spans="1:18">
      <c r="A86" s="385"/>
      <c r="D86" s="385"/>
      <c r="E86" s="385"/>
      <c r="F86" s="385"/>
      <c r="G86" s="385"/>
      <c r="H86" s="385"/>
      <c r="I86" s="385"/>
      <c r="J86" s="385"/>
      <c r="P86" s="52"/>
      <c r="Q86" s="52"/>
      <c r="R86" s="52"/>
    </row>
    <row r="87" spans="1:18">
      <c r="A87" s="385"/>
      <c r="D87" s="385"/>
      <c r="E87" s="385"/>
      <c r="F87" s="385"/>
      <c r="G87" s="385"/>
      <c r="H87" s="385"/>
      <c r="I87" s="385"/>
      <c r="J87" s="385"/>
      <c r="P87" s="52"/>
      <c r="Q87" s="52"/>
      <c r="R87" s="52"/>
    </row>
    <row r="88" spans="1:18">
      <c r="A88" s="385"/>
      <c r="D88" s="385"/>
      <c r="E88" s="385"/>
      <c r="F88" s="385"/>
      <c r="G88" s="385"/>
      <c r="H88" s="385"/>
      <c r="I88" s="385"/>
      <c r="J88" s="385"/>
      <c r="P88" s="52"/>
      <c r="Q88" s="52"/>
      <c r="R88" s="52"/>
    </row>
    <row r="89" spans="1:18">
      <c r="A89" s="385"/>
      <c r="D89" s="385"/>
      <c r="E89" s="385"/>
      <c r="F89" s="385"/>
      <c r="G89" s="385"/>
      <c r="H89" s="385"/>
      <c r="I89" s="385"/>
      <c r="J89" s="385"/>
      <c r="P89" s="52"/>
      <c r="Q89" s="52"/>
      <c r="R89" s="52"/>
    </row>
    <row r="90" spans="1:18">
      <c r="A90" s="385"/>
      <c r="D90" s="385"/>
      <c r="E90" s="385"/>
      <c r="F90" s="385"/>
      <c r="G90" s="385"/>
      <c r="H90" s="385"/>
      <c r="I90" s="385"/>
      <c r="J90" s="385"/>
      <c r="P90" s="52"/>
      <c r="Q90" s="52"/>
      <c r="R90" s="52"/>
    </row>
    <row r="91" spans="1:18">
      <c r="A91" s="385"/>
      <c r="D91" s="385"/>
      <c r="E91" s="385"/>
      <c r="F91" s="385"/>
      <c r="G91" s="385"/>
      <c r="H91" s="385"/>
      <c r="I91" s="385"/>
      <c r="J91" s="385"/>
      <c r="P91" s="52"/>
      <c r="Q91" s="52"/>
      <c r="R91" s="52"/>
    </row>
    <row r="92" spans="1:18">
      <c r="A92" s="385"/>
      <c r="D92" s="385"/>
      <c r="E92" s="385"/>
      <c r="F92" s="385"/>
      <c r="G92" s="385"/>
      <c r="H92" s="385"/>
      <c r="I92" s="385"/>
      <c r="J92" s="385"/>
      <c r="P92" s="52"/>
      <c r="Q92" s="52"/>
      <c r="R92" s="52"/>
    </row>
    <row r="93" spans="1:18">
      <c r="A93" s="385"/>
      <c r="D93" s="385"/>
      <c r="E93" s="385"/>
      <c r="F93" s="385"/>
      <c r="G93" s="385"/>
      <c r="H93" s="385"/>
      <c r="I93" s="385"/>
      <c r="J93" s="385"/>
      <c r="P93" s="52"/>
      <c r="Q93" s="52"/>
      <c r="R93" s="52"/>
    </row>
    <row r="94" spans="1:18">
      <c r="A94" s="385"/>
      <c r="D94" s="385"/>
      <c r="E94" s="385"/>
      <c r="F94" s="385"/>
      <c r="G94" s="385"/>
      <c r="H94" s="385"/>
      <c r="I94" s="385"/>
      <c r="J94" s="385"/>
      <c r="P94" s="52"/>
      <c r="Q94" s="52"/>
      <c r="R94" s="52"/>
    </row>
    <row r="95" spans="1:18">
      <c r="A95" s="385"/>
      <c r="D95" s="385"/>
      <c r="E95" s="385"/>
      <c r="F95" s="385"/>
      <c r="G95" s="385"/>
      <c r="H95" s="385"/>
      <c r="I95" s="385"/>
      <c r="J95" s="385"/>
      <c r="P95" s="52"/>
      <c r="Q95" s="52"/>
      <c r="R95" s="52"/>
    </row>
    <row r="96" spans="1:18">
      <c r="A96" s="385"/>
      <c r="D96" s="385"/>
      <c r="E96" s="385"/>
      <c r="F96" s="385"/>
      <c r="G96" s="385"/>
      <c r="H96" s="385"/>
      <c r="I96" s="385"/>
      <c r="J96" s="385"/>
      <c r="P96" s="52"/>
      <c r="Q96" s="52"/>
      <c r="R96" s="52"/>
    </row>
    <row r="97" spans="1:18">
      <c r="A97" s="385"/>
      <c r="D97" s="385"/>
      <c r="E97" s="385"/>
      <c r="F97" s="385"/>
      <c r="G97" s="385"/>
      <c r="H97" s="385"/>
      <c r="I97" s="385"/>
      <c r="J97" s="385"/>
      <c r="P97" s="52"/>
      <c r="Q97" s="52"/>
      <c r="R97" s="52"/>
    </row>
    <row r="98" spans="1:18">
      <c r="A98" s="385"/>
      <c r="D98" s="385"/>
      <c r="E98" s="385"/>
      <c r="F98" s="385"/>
      <c r="G98" s="385"/>
      <c r="H98" s="385"/>
      <c r="I98" s="385"/>
      <c r="J98" s="385"/>
      <c r="P98" s="52"/>
      <c r="Q98" s="52"/>
      <c r="R98" s="52"/>
    </row>
    <row r="99" spans="1:18">
      <c r="A99" s="385"/>
      <c r="D99" s="385"/>
      <c r="E99" s="385"/>
      <c r="F99" s="385"/>
      <c r="G99" s="385"/>
      <c r="H99" s="385"/>
      <c r="I99" s="385"/>
      <c r="J99" s="385"/>
      <c r="P99" s="52"/>
      <c r="Q99" s="52"/>
      <c r="R99" s="52"/>
    </row>
    <row r="100" spans="1:18">
      <c r="A100" s="385"/>
      <c r="D100" s="385"/>
      <c r="E100" s="385"/>
      <c r="F100" s="385"/>
      <c r="G100" s="385"/>
      <c r="H100" s="385"/>
      <c r="I100" s="385"/>
      <c r="J100" s="385"/>
      <c r="P100" s="52"/>
      <c r="Q100" s="52"/>
      <c r="R100" s="52"/>
    </row>
    <row r="101" spans="1:18">
      <c r="A101" s="385"/>
      <c r="D101" s="385"/>
      <c r="E101" s="385"/>
      <c r="F101" s="385"/>
      <c r="G101" s="385"/>
      <c r="H101" s="385"/>
      <c r="I101" s="385"/>
      <c r="J101" s="385"/>
      <c r="P101" s="52"/>
      <c r="Q101" s="52"/>
      <c r="R101" s="52"/>
    </row>
    <row r="102" spans="1:18">
      <c r="A102" s="385"/>
      <c r="D102" s="385"/>
      <c r="E102" s="385"/>
      <c r="F102" s="385"/>
      <c r="G102" s="385"/>
      <c r="H102" s="385"/>
      <c r="I102" s="385"/>
      <c r="J102" s="385"/>
      <c r="P102" s="52"/>
      <c r="Q102" s="52"/>
      <c r="R102" s="52"/>
    </row>
    <row r="103" spans="1:18">
      <c r="A103" s="385"/>
      <c r="D103" s="385"/>
      <c r="E103" s="385"/>
      <c r="F103" s="385"/>
      <c r="G103" s="385"/>
      <c r="H103" s="385"/>
      <c r="I103" s="385"/>
      <c r="J103" s="385"/>
      <c r="P103" s="52"/>
      <c r="Q103" s="52"/>
      <c r="R103" s="52"/>
    </row>
    <row r="104" spans="1:18">
      <c r="A104" s="385"/>
      <c r="D104" s="385"/>
      <c r="E104" s="385"/>
      <c r="F104" s="385"/>
      <c r="G104" s="385"/>
      <c r="H104" s="385"/>
      <c r="I104" s="385"/>
      <c r="J104" s="385"/>
      <c r="P104" s="52"/>
      <c r="Q104" s="52"/>
      <c r="R104" s="52"/>
    </row>
    <row r="105" spans="1:18">
      <c r="A105" s="385"/>
      <c r="D105" s="385"/>
      <c r="E105" s="385"/>
      <c r="F105" s="385"/>
      <c r="G105" s="385"/>
      <c r="H105" s="385"/>
      <c r="I105" s="385"/>
      <c r="J105" s="385"/>
      <c r="P105" s="52"/>
      <c r="Q105" s="52"/>
      <c r="R105" s="52"/>
    </row>
    <row r="106" spans="1:18">
      <c r="A106" s="385"/>
      <c r="D106" s="385"/>
      <c r="E106" s="385"/>
      <c r="F106" s="385"/>
      <c r="G106" s="385"/>
      <c r="H106" s="385"/>
      <c r="I106" s="385"/>
      <c r="J106" s="385"/>
      <c r="P106" s="52"/>
      <c r="Q106" s="52"/>
      <c r="R106" s="52"/>
    </row>
    <row r="107" spans="1:18">
      <c r="A107" s="385"/>
      <c r="D107" s="385"/>
      <c r="E107" s="385"/>
      <c r="F107" s="385"/>
      <c r="G107" s="385"/>
      <c r="H107" s="385"/>
      <c r="I107" s="385"/>
      <c r="J107" s="385"/>
      <c r="P107" s="52"/>
      <c r="Q107" s="52"/>
      <c r="R107" s="52"/>
    </row>
    <row r="108" spans="1:18">
      <c r="A108" s="385"/>
      <c r="D108" s="385"/>
      <c r="E108" s="385"/>
      <c r="F108" s="385"/>
      <c r="G108" s="385"/>
      <c r="H108" s="385"/>
      <c r="I108" s="385"/>
      <c r="J108" s="385"/>
      <c r="P108" s="52"/>
      <c r="Q108" s="52"/>
      <c r="R108" s="52"/>
    </row>
    <row r="109" spans="1:18">
      <c r="A109" s="385"/>
      <c r="D109" s="385"/>
      <c r="E109" s="385"/>
      <c r="F109" s="385"/>
      <c r="G109" s="385"/>
      <c r="H109" s="385"/>
      <c r="I109" s="385"/>
      <c r="J109" s="385"/>
      <c r="P109" s="52"/>
      <c r="Q109" s="52"/>
      <c r="R109" s="52"/>
    </row>
    <row r="110" spans="1:18">
      <c r="A110" s="385"/>
      <c r="D110" s="385"/>
      <c r="E110" s="385"/>
      <c r="F110" s="385"/>
      <c r="G110" s="385"/>
      <c r="H110" s="385"/>
      <c r="I110" s="385"/>
      <c r="J110" s="385"/>
      <c r="P110" s="52"/>
      <c r="Q110" s="52"/>
      <c r="R110" s="52"/>
    </row>
    <row r="111" spans="1:18">
      <c r="A111" s="385"/>
      <c r="D111" s="385"/>
      <c r="E111" s="385"/>
      <c r="F111" s="385"/>
      <c r="G111" s="385"/>
      <c r="H111" s="385"/>
      <c r="I111" s="385"/>
      <c r="J111" s="385"/>
      <c r="P111" s="52"/>
      <c r="Q111" s="52"/>
      <c r="R111" s="52"/>
    </row>
    <row r="112" spans="1:18">
      <c r="A112" s="385"/>
      <c r="E112" s="385"/>
      <c r="F112" s="385"/>
      <c r="G112" s="385"/>
      <c r="H112" s="385"/>
      <c r="I112" s="385"/>
      <c r="J112" s="385"/>
      <c r="P112" s="52"/>
      <c r="Q112" s="52"/>
      <c r="R112" s="52"/>
    </row>
    <row r="113" spans="1:18">
      <c r="A113" s="385"/>
      <c r="E113" s="385"/>
      <c r="F113" s="385"/>
      <c r="G113" s="385"/>
      <c r="H113" s="385"/>
      <c r="I113" s="385"/>
      <c r="J113" s="385"/>
      <c r="P113" s="52"/>
      <c r="Q113" s="52"/>
      <c r="R113" s="52"/>
    </row>
    <row r="114" spans="1:18">
      <c r="A114" s="385"/>
      <c r="E114" s="385"/>
      <c r="F114" s="385"/>
      <c r="G114" s="385"/>
      <c r="H114" s="385"/>
      <c r="I114" s="385"/>
      <c r="J114" s="385"/>
      <c r="P114" s="52"/>
      <c r="Q114" s="52"/>
      <c r="R114" s="52"/>
    </row>
    <row r="115" spans="1:18">
      <c r="A115" s="385"/>
      <c r="E115" s="385"/>
      <c r="F115" s="385"/>
      <c r="G115" s="385"/>
      <c r="H115" s="385"/>
      <c r="I115" s="385"/>
      <c r="J115" s="385"/>
      <c r="P115" s="52"/>
      <c r="Q115" s="52"/>
      <c r="R115" s="52"/>
    </row>
    <row r="116" spans="1:18">
      <c r="A116" s="385"/>
      <c r="E116" s="385"/>
      <c r="F116" s="385"/>
      <c r="G116" s="385"/>
      <c r="H116" s="385"/>
      <c r="I116" s="385"/>
      <c r="J116" s="385"/>
      <c r="P116" s="52"/>
      <c r="Q116" s="52"/>
      <c r="R116" s="52"/>
    </row>
    <row r="117" spans="1:18">
      <c r="A117" s="385"/>
      <c r="E117" s="385"/>
      <c r="F117" s="385"/>
      <c r="G117" s="385"/>
      <c r="H117" s="385"/>
      <c r="I117" s="385"/>
      <c r="J117" s="385"/>
      <c r="P117" s="52"/>
      <c r="Q117" s="52"/>
      <c r="R117" s="52"/>
    </row>
    <row r="118" spans="1:18">
      <c r="A118" s="385"/>
      <c r="E118" s="385"/>
      <c r="F118" s="385"/>
      <c r="G118" s="385"/>
      <c r="H118" s="385"/>
      <c r="I118" s="385"/>
      <c r="J118" s="385"/>
      <c r="P118" s="52"/>
      <c r="Q118" s="52"/>
      <c r="R118" s="52"/>
    </row>
    <row r="119" spans="1:18">
      <c r="A119" s="385"/>
      <c r="E119" s="385"/>
      <c r="F119" s="385"/>
      <c r="G119" s="385"/>
      <c r="H119" s="385"/>
      <c r="I119" s="385"/>
      <c r="J119" s="385"/>
      <c r="P119" s="52"/>
      <c r="Q119" s="52"/>
      <c r="R119" s="52"/>
    </row>
    <row r="120" spans="1:18">
      <c r="A120" s="385"/>
      <c r="E120" s="385"/>
      <c r="F120" s="385"/>
      <c r="G120" s="385"/>
      <c r="H120" s="385"/>
      <c r="I120" s="385"/>
      <c r="J120" s="385"/>
      <c r="P120" s="52"/>
      <c r="Q120" s="52"/>
      <c r="R120" s="52"/>
    </row>
    <row r="121" spans="1:18">
      <c r="A121" s="385"/>
      <c r="E121" s="385"/>
      <c r="F121" s="385"/>
      <c r="G121" s="385"/>
      <c r="H121" s="385"/>
      <c r="I121" s="385"/>
      <c r="J121" s="385"/>
      <c r="P121" s="52"/>
      <c r="Q121" s="52"/>
      <c r="R121" s="52"/>
    </row>
    <row r="122" spans="1:18">
      <c r="A122" s="385"/>
      <c r="E122" s="385"/>
      <c r="F122" s="385"/>
      <c r="G122" s="385"/>
      <c r="H122" s="385"/>
      <c r="I122" s="385"/>
      <c r="J122" s="385"/>
      <c r="P122" s="52"/>
      <c r="Q122" s="52"/>
      <c r="R122" s="52"/>
    </row>
    <row r="123" spans="1:18" s="386" customFormat="1" ht="12">
      <c r="A123" s="385"/>
      <c r="B123" s="121"/>
      <c r="C123" s="121"/>
      <c r="D123" s="121"/>
      <c r="E123" s="385"/>
      <c r="F123" s="385"/>
      <c r="G123" s="385"/>
      <c r="H123" s="385"/>
      <c r="I123" s="385"/>
      <c r="J123" s="385"/>
      <c r="K123" s="52"/>
      <c r="L123" s="52"/>
      <c r="M123" s="52"/>
      <c r="P123" s="52"/>
      <c r="Q123" s="52"/>
      <c r="R123" s="52"/>
    </row>
    <row r="124" spans="1:18" s="386" customFormat="1" ht="12">
      <c r="A124" s="385"/>
      <c r="B124" s="121"/>
      <c r="C124" s="121"/>
      <c r="D124" s="121"/>
      <c r="E124" s="385"/>
      <c r="F124" s="385"/>
      <c r="G124" s="385"/>
      <c r="H124" s="385"/>
      <c r="I124" s="385"/>
      <c r="J124" s="385"/>
      <c r="K124" s="52"/>
      <c r="L124" s="52"/>
      <c r="M124" s="52"/>
      <c r="P124" s="52"/>
      <c r="Q124" s="52"/>
      <c r="R124" s="52"/>
    </row>
    <row r="125" spans="1:18" s="386" customFormat="1" ht="12">
      <c r="A125" s="385"/>
      <c r="B125" s="121"/>
      <c r="C125" s="121"/>
      <c r="D125" s="121"/>
      <c r="E125" s="385"/>
      <c r="F125" s="385"/>
      <c r="G125" s="385"/>
      <c r="H125" s="385"/>
      <c r="I125" s="385"/>
      <c r="J125" s="385"/>
      <c r="K125" s="52"/>
      <c r="L125" s="52"/>
      <c r="M125" s="52"/>
      <c r="P125" s="52"/>
      <c r="Q125" s="52"/>
      <c r="R125" s="52"/>
    </row>
    <row r="126" spans="1:18" s="386" customFormat="1" ht="12">
      <c r="A126" s="385"/>
      <c r="B126" s="121"/>
      <c r="C126" s="121"/>
      <c r="D126" s="121"/>
      <c r="E126" s="385"/>
      <c r="F126" s="385"/>
      <c r="G126" s="385"/>
      <c r="H126" s="385"/>
      <c r="I126" s="385"/>
      <c r="J126" s="385"/>
      <c r="K126" s="52"/>
      <c r="L126" s="52"/>
      <c r="M126" s="52"/>
      <c r="P126" s="52"/>
      <c r="Q126" s="52"/>
      <c r="R126" s="52"/>
    </row>
    <row r="127" spans="1:18" s="386" customFormat="1" ht="12">
      <c r="A127" s="385"/>
      <c r="B127" s="121"/>
      <c r="C127" s="121"/>
      <c r="D127" s="121"/>
      <c r="E127" s="385"/>
      <c r="F127" s="385"/>
      <c r="G127" s="385"/>
      <c r="H127" s="385"/>
      <c r="I127" s="385"/>
      <c r="J127" s="385"/>
      <c r="K127" s="52"/>
      <c r="L127" s="52"/>
      <c r="M127" s="52"/>
      <c r="P127" s="52"/>
      <c r="Q127" s="52"/>
      <c r="R127" s="52"/>
    </row>
    <row r="128" spans="1:18" s="386" customFormat="1" ht="12">
      <c r="A128" s="385"/>
      <c r="B128" s="121"/>
      <c r="C128" s="121"/>
      <c r="D128" s="121"/>
      <c r="E128" s="385"/>
      <c r="F128" s="385"/>
      <c r="G128" s="385"/>
      <c r="H128" s="385"/>
      <c r="I128" s="385"/>
      <c r="J128" s="385"/>
      <c r="K128" s="52"/>
      <c r="L128" s="52"/>
      <c r="M128" s="52"/>
      <c r="P128" s="52"/>
      <c r="Q128" s="52"/>
      <c r="R128" s="52"/>
    </row>
    <row r="129" spans="1:18" s="386" customFormat="1" ht="12">
      <c r="A129" s="385"/>
      <c r="B129" s="121"/>
      <c r="C129" s="121"/>
      <c r="D129" s="121"/>
      <c r="E129" s="385"/>
      <c r="F129" s="385"/>
      <c r="G129" s="385"/>
      <c r="H129" s="385"/>
      <c r="I129" s="385"/>
      <c r="J129" s="385"/>
      <c r="K129" s="52"/>
      <c r="L129" s="52"/>
      <c r="M129" s="52"/>
      <c r="P129" s="52"/>
      <c r="Q129" s="52"/>
      <c r="R129" s="52"/>
    </row>
    <row r="130" spans="1:18" s="386" customFormat="1" ht="12">
      <c r="A130" s="385"/>
      <c r="B130" s="121"/>
      <c r="C130" s="121"/>
      <c r="D130" s="121"/>
      <c r="E130" s="385"/>
      <c r="F130" s="385"/>
      <c r="G130" s="385"/>
      <c r="H130" s="385"/>
      <c r="I130" s="385"/>
      <c r="J130" s="385"/>
      <c r="K130" s="52"/>
      <c r="L130" s="52"/>
      <c r="M130" s="52"/>
      <c r="P130" s="52"/>
      <c r="Q130" s="52"/>
      <c r="R130" s="52"/>
    </row>
    <row r="131" spans="1:18" s="386" customFormat="1" ht="12">
      <c r="A131" s="385"/>
      <c r="B131" s="121"/>
      <c r="C131" s="121"/>
      <c r="D131" s="121"/>
      <c r="E131" s="385"/>
      <c r="F131" s="385"/>
      <c r="G131" s="385"/>
      <c r="H131" s="385"/>
      <c r="I131" s="385"/>
      <c r="J131" s="385"/>
      <c r="K131" s="52"/>
      <c r="L131" s="52"/>
      <c r="M131" s="52"/>
      <c r="P131" s="52"/>
      <c r="Q131" s="52"/>
      <c r="R131" s="52"/>
    </row>
    <row r="132" spans="1:18" s="386" customFormat="1" ht="12">
      <c r="A132" s="385"/>
      <c r="B132" s="121"/>
      <c r="C132" s="121"/>
      <c r="D132" s="121"/>
      <c r="E132" s="385"/>
      <c r="F132" s="385"/>
      <c r="G132" s="385"/>
      <c r="H132" s="385"/>
      <c r="I132" s="385"/>
      <c r="J132" s="385"/>
      <c r="K132" s="52"/>
      <c r="L132" s="52"/>
      <c r="M132" s="52"/>
      <c r="P132" s="52"/>
      <c r="Q132" s="52"/>
      <c r="R132" s="52"/>
    </row>
    <row r="133" spans="1:18" s="386" customFormat="1" ht="12">
      <c r="A133" s="385"/>
      <c r="B133" s="121"/>
      <c r="C133" s="121"/>
      <c r="D133" s="121"/>
      <c r="E133" s="385"/>
      <c r="F133" s="385"/>
      <c r="G133" s="385"/>
      <c r="H133" s="385"/>
      <c r="I133" s="385"/>
      <c r="J133" s="385"/>
      <c r="K133" s="52"/>
      <c r="L133" s="52"/>
      <c r="M133" s="52"/>
      <c r="P133" s="52"/>
      <c r="Q133" s="52"/>
      <c r="R133" s="52"/>
    </row>
    <row r="134" spans="1:18" s="386" customFormat="1" ht="12">
      <c r="A134" s="385"/>
      <c r="B134" s="121"/>
      <c r="C134" s="121"/>
      <c r="D134" s="121"/>
      <c r="E134" s="385"/>
      <c r="F134" s="385"/>
      <c r="G134" s="385"/>
      <c r="H134" s="385"/>
      <c r="I134" s="385"/>
      <c r="J134" s="385"/>
      <c r="K134" s="52"/>
      <c r="L134" s="52"/>
      <c r="M134" s="52"/>
      <c r="P134" s="52"/>
      <c r="Q134" s="52"/>
      <c r="R134" s="52"/>
    </row>
    <row r="135" spans="1:18" s="386" customFormat="1" ht="12">
      <c r="A135" s="385"/>
      <c r="B135" s="121"/>
      <c r="C135" s="121"/>
      <c r="D135" s="121"/>
      <c r="E135" s="385"/>
      <c r="F135" s="385"/>
      <c r="G135" s="385"/>
      <c r="H135" s="385"/>
      <c r="I135" s="385"/>
      <c r="J135" s="385"/>
      <c r="K135" s="52"/>
      <c r="L135" s="52"/>
      <c r="M135" s="52"/>
      <c r="P135" s="52"/>
      <c r="Q135" s="52"/>
      <c r="R135" s="52"/>
    </row>
    <row r="136" spans="1:18" s="386" customFormat="1" ht="12">
      <c r="A136" s="385"/>
      <c r="B136" s="121"/>
      <c r="C136" s="121"/>
      <c r="D136" s="121"/>
      <c r="E136" s="385"/>
      <c r="F136" s="385"/>
      <c r="G136" s="385"/>
      <c r="H136" s="385"/>
      <c r="I136" s="385"/>
      <c r="J136" s="385"/>
      <c r="K136" s="52"/>
      <c r="L136" s="52"/>
      <c r="M136" s="52"/>
      <c r="P136" s="52"/>
      <c r="Q136" s="52"/>
      <c r="R136" s="52"/>
    </row>
    <row r="137" spans="1:18" s="386" customFormat="1" ht="12">
      <c r="A137" s="385"/>
      <c r="B137" s="121"/>
      <c r="C137" s="121"/>
      <c r="D137" s="121"/>
      <c r="E137" s="385"/>
      <c r="F137" s="385"/>
      <c r="G137" s="385"/>
      <c r="H137" s="385"/>
      <c r="I137" s="385"/>
      <c r="J137" s="385"/>
      <c r="K137" s="52"/>
      <c r="L137" s="52"/>
      <c r="M137" s="52"/>
      <c r="P137" s="52"/>
      <c r="Q137" s="52"/>
      <c r="R137" s="52"/>
    </row>
    <row r="138" spans="1:18" s="386" customFormat="1" ht="12">
      <c r="A138" s="385"/>
      <c r="B138" s="121"/>
      <c r="C138" s="121"/>
      <c r="D138" s="121"/>
      <c r="E138" s="385"/>
      <c r="F138" s="385"/>
      <c r="G138" s="385"/>
      <c r="H138" s="385"/>
      <c r="I138" s="385"/>
      <c r="J138" s="385"/>
      <c r="K138" s="52"/>
      <c r="L138" s="52"/>
      <c r="M138" s="52"/>
      <c r="P138" s="52"/>
      <c r="Q138" s="52"/>
      <c r="R138" s="52"/>
    </row>
    <row r="139" spans="1:18" s="386" customFormat="1" ht="12">
      <c r="A139" s="385"/>
      <c r="B139" s="121"/>
      <c r="C139" s="121"/>
      <c r="D139" s="121"/>
      <c r="E139" s="385"/>
      <c r="F139" s="385"/>
      <c r="G139" s="385"/>
      <c r="H139" s="385"/>
      <c r="I139" s="385"/>
      <c r="J139" s="385"/>
      <c r="K139" s="52"/>
      <c r="L139" s="52"/>
      <c r="M139" s="52"/>
      <c r="P139" s="52"/>
      <c r="Q139" s="52"/>
      <c r="R139" s="52"/>
    </row>
    <row r="140" spans="1:18">
      <c r="A140" s="385"/>
      <c r="E140" s="385"/>
      <c r="F140" s="385"/>
      <c r="G140" s="385"/>
      <c r="H140" s="385"/>
      <c r="I140" s="385"/>
      <c r="J140" s="385"/>
      <c r="P140" s="52"/>
      <c r="Q140" s="52"/>
      <c r="R140" s="52"/>
    </row>
    <row r="141" spans="1:18">
      <c r="A141" s="385"/>
      <c r="E141" s="385"/>
      <c r="F141" s="385"/>
      <c r="G141" s="385"/>
      <c r="H141" s="385"/>
      <c r="I141" s="385"/>
      <c r="J141" s="385"/>
      <c r="P141" s="52"/>
      <c r="Q141" s="52"/>
      <c r="R141" s="52"/>
    </row>
    <row r="142" spans="1:18">
      <c r="A142" s="385"/>
      <c r="E142" s="385"/>
      <c r="F142" s="385"/>
      <c r="G142" s="385"/>
      <c r="H142" s="385"/>
      <c r="I142" s="385"/>
      <c r="J142" s="385"/>
      <c r="P142" s="52"/>
      <c r="Q142" s="52"/>
      <c r="R142" s="52"/>
    </row>
    <row r="143" spans="1:18">
      <c r="A143" s="385"/>
      <c r="E143" s="385"/>
      <c r="F143" s="385"/>
      <c r="G143" s="385"/>
      <c r="H143" s="385"/>
      <c r="I143" s="385"/>
      <c r="J143" s="385"/>
      <c r="P143" s="52"/>
      <c r="Q143" s="52"/>
      <c r="R143" s="52"/>
    </row>
    <row r="144" spans="1:18">
      <c r="A144" s="385"/>
      <c r="E144" s="385"/>
      <c r="F144" s="385"/>
      <c r="G144" s="385"/>
      <c r="H144" s="385"/>
      <c r="I144" s="385"/>
      <c r="J144" s="385"/>
      <c r="P144" s="52"/>
      <c r="Q144" s="52"/>
      <c r="R144" s="52"/>
    </row>
    <row r="145" spans="1:18">
      <c r="A145" s="385"/>
      <c r="E145" s="385"/>
      <c r="F145" s="385"/>
      <c r="G145" s="385"/>
      <c r="H145" s="385"/>
      <c r="I145" s="385"/>
      <c r="J145" s="385"/>
      <c r="P145" s="52"/>
      <c r="Q145" s="52"/>
      <c r="R145" s="52"/>
    </row>
    <row r="146" spans="1:18">
      <c r="A146" s="385"/>
      <c r="E146" s="385"/>
      <c r="F146" s="385"/>
      <c r="G146" s="385"/>
      <c r="H146" s="385"/>
      <c r="I146" s="385"/>
      <c r="J146" s="385"/>
      <c r="P146" s="52"/>
      <c r="Q146" s="52"/>
      <c r="R146" s="52"/>
    </row>
    <row r="147" spans="1:18">
      <c r="A147" s="385"/>
      <c r="E147" s="385"/>
      <c r="F147" s="385"/>
      <c r="G147" s="385"/>
      <c r="H147" s="385"/>
      <c r="I147" s="385"/>
      <c r="J147" s="385"/>
      <c r="P147" s="52"/>
      <c r="Q147" s="52"/>
      <c r="R147" s="52"/>
    </row>
    <row r="148" spans="1:18">
      <c r="A148" s="385"/>
      <c r="E148" s="385"/>
      <c r="F148" s="385"/>
      <c r="G148" s="385"/>
      <c r="H148" s="385"/>
      <c r="I148" s="385"/>
      <c r="J148" s="385"/>
      <c r="P148" s="52"/>
      <c r="Q148" s="52"/>
      <c r="R148" s="52"/>
    </row>
    <row r="149" spans="1:18">
      <c r="A149" s="385"/>
      <c r="E149" s="385"/>
      <c r="F149" s="385"/>
      <c r="G149" s="385"/>
      <c r="H149" s="385"/>
      <c r="I149" s="385"/>
      <c r="J149" s="385"/>
      <c r="P149" s="52"/>
      <c r="Q149" s="52"/>
      <c r="R149" s="52"/>
    </row>
    <row r="150" spans="1:18">
      <c r="A150" s="385"/>
      <c r="E150" s="385"/>
      <c r="F150" s="385"/>
      <c r="G150" s="385"/>
      <c r="H150" s="385"/>
      <c r="I150" s="385"/>
      <c r="J150" s="385"/>
      <c r="P150" s="52"/>
      <c r="Q150" s="52"/>
      <c r="R150" s="52"/>
    </row>
    <row r="151" spans="1:18">
      <c r="A151" s="385"/>
      <c r="E151" s="385"/>
      <c r="F151" s="385"/>
      <c r="G151" s="385"/>
      <c r="H151" s="385"/>
      <c r="I151" s="385"/>
      <c r="J151" s="385"/>
      <c r="P151" s="52"/>
      <c r="Q151" s="52"/>
      <c r="R151" s="52"/>
    </row>
    <row r="152" spans="1:18">
      <c r="A152" s="385"/>
      <c r="E152" s="385"/>
      <c r="F152" s="385"/>
      <c r="G152" s="385"/>
      <c r="H152" s="385"/>
      <c r="I152" s="385"/>
      <c r="J152" s="385"/>
      <c r="P152" s="52"/>
      <c r="Q152" s="52"/>
      <c r="R152" s="52"/>
    </row>
    <row r="153" spans="1:18">
      <c r="A153" s="385"/>
      <c r="E153" s="385"/>
      <c r="F153" s="385"/>
      <c r="G153" s="385"/>
      <c r="H153" s="385"/>
      <c r="I153" s="385"/>
      <c r="J153" s="385"/>
      <c r="P153" s="52"/>
      <c r="Q153" s="52"/>
      <c r="R153" s="52"/>
    </row>
    <row r="154" spans="1:18">
      <c r="A154" s="385"/>
      <c r="E154" s="385"/>
      <c r="F154" s="385"/>
      <c r="G154" s="385"/>
      <c r="H154" s="385"/>
      <c r="I154" s="385"/>
      <c r="J154" s="385"/>
      <c r="P154" s="52"/>
      <c r="Q154" s="52"/>
      <c r="R154" s="52"/>
    </row>
    <row r="155" spans="1:18">
      <c r="A155" s="385"/>
      <c r="E155" s="385"/>
      <c r="F155" s="385"/>
      <c r="G155" s="385"/>
      <c r="H155" s="385"/>
      <c r="I155" s="385"/>
      <c r="J155" s="385"/>
      <c r="P155" s="52"/>
      <c r="Q155" s="52"/>
      <c r="R155" s="52"/>
    </row>
    <row r="156" spans="1:18">
      <c r="A156" s="385"/>
      <c r="E156" s="385"/>
      <c r="F156" s="385"/>
      <c r="G156" s="385"/>
      <c r="H156" s="385"/>
      <c r="I156" s="385"/>
      <c r="J156" s="385"/>
      <c r="P156" s="52"/>
      <c r="Q156" s="52"/>
      <c r="R156" s="52"/>
    </row>
    <row r="157" spans="1:18">
      <c r="A157" s="385"/>
      <c r="E157" s="385"/>
      <c r="F157" s="385"/>
      <c r="G157" s="385"/>
      <c r="H157" s="385"/>
      <c r="I157" s="385"/>
      <c r="J157" s="385"/>
      <c r="P157" s="52"/>
      <c r="Q157" s="52"/>
      <c r="R157" s="52"/>
    </row>
  </sheetData>
  <mergeCells count="12">
    <mergeCell ref="A13:J13"/>
    <mergeCell ref="B14:B16"/>
    <mergeCell ref="B17:B19"/>
    <mergeCell ref="A20:J20"/>
    <mergeCell ref="A1:B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СЕТКИ ФАСАД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>
  <dimension ref="A1:AMJ155"/>
  <sheetViews>
    <sheetView zoomScaleNormal="100" workbookViewId="0">
      <pane xSplit="2" ySplit="8" topLeftCell="C9" activePane="bottomRight" state="frozen"/>
      <selection pane="topRight" activeCell="C1" sqref="C1"/>
      <selection pane="bottomLeft" activeCell="A9" sqref="A9"/>
      <selection pane="bottomRight" activeCell="A5" sqref="A5:H5"/>
    </sheetView>
  </sheetViews>
  <sheetFormatPr defaultColWidth="9.140625" defaultRowHeight="15"/>
  <cols>
    <col min="1" max="1" width="23.7109375" style="121" customWidth="1"/>
    <col min="2" max="2" width="9.85546875" style="121" customWidth="1"/>
    <col min="3" max="3" width="9.7109375" style="121" customWidth="1"/>
    <col min="4" max="4" width="7" style="121" customWidth="1"/>
    <col min="5" max="5" width="7.28515625" style="121" customWidth="1"/>
    <col min="6" max="6" width="9.140625" style="121"/>
    <col min="7" max="7" width="9.85546875" style="121" customWidth="1"/>
    <col min="8" max="8" width="6" style="121" customWidth="1"/>
    <col min="9" max="9" width="9.140625" style="121"/>
    <col min="10" max="10" width="10.28515625" style="121" customWidth="1"/>
    <col min="11" max="11" width="10.85546875" style="121" customWidth="1"/>
    <col min="12" max="12" width="9.85546875" style="387" customWidth="1"/>
    <col min="13" max="13" width="12.5703125" style="387" customWidth="1"/>
    <col min="14" max="14" width="12.42578125" style="386" customWidth="1"/>
    <col min="15" max="15" width="12.85546875" style="386" customWidth="1"/>
    <col min="16" max="16" width="9.140625" style="386"/>
    <col min="17" max="1024" width="9.140625" style="387"/>
  </cols>
  <sheetData>
    <row r="1" spans="1:16" ht="31.5" customHeight="1">
      <c r="A1" s="52"/>
      <c r="B1" s="52"/>
      <c r="C1" s="52"/>
      <c r="D1" s="52"/>
      <c r="E1" s="52"/>
      <c r="F1" s="52"/>
      <c r="G1" s="52"/>
      <c r="H1" s="52"/>
      <c r="N1" s="52"/>
      <c r="O1" s="52"/>
      <c r="P1" s="52"/>
    </row>
    <row r="2" spans="1:16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J2" s="367"/>
      <c r="K2" s="367"/>
      <c r="M2" s="670"/>
      <c r="N2" s="60"/>
      <c r="O2" s="52"/>
      <c r="P2" s="52"/>
    </row>
    <row r="3" spans="1:16" ht="15.75" customHeight="1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J3" s="367"/>
      <c r="K3" s="367"/>
      <c r="L3" s="896"/>
      <c r="M3" s="670"/>
      <c r="N3" s="60"/>
      <c r="O3" s="52"/>
      <c r="P3" s="52"/>
    </row>
    <row r="4" spans="1:16" ht="15" customHeight="1">
      <c r="B4" s="385"/>
      <c r="F4" s="368"/>
      <c r="I4" s="368"/>
      <c r="J4" s="368"/>
      <c r="K4" s="368"/>
      <c r="L4" s="929"/>
      <c r="N4" s="52"/>
      <c r="O4" s="52"/>
      <c r="P4" s="52"/>
    </row>
    <row r="5" spans="1:16">
      <c r="A5" s="2116" t="s">
        <v>5342</v>
      </c>
      <c r="B5" s="2116"/>
      <c r="C5" s="2116"/>
      <c r="D5" s="2116"/>
      <c r="E5" s="2116"/>
      <c r="F5" s="2116"/>
      <c r="G5" s="2116"/>
      <c r="H5" s="2116"/>
      <c r="N5" s="52"/>
      <c r="O5" s="52"/>
      <c r="P5" s="52"/>
    </row>
    <row r="6" spans="1:16" ht="8.25" customHeight="1">
      <c r="N6" s="52"/>
      <c r="O6" s="52"/>
      <c r="P6" s="52"/>
    </row>
    <row r="7" spans="1:16" ht="15" customHeight="1">
      <c r="A7" s="2441" t="s">
        <v>562</v>
      </c>
      <c r="B7" s="2117" t="s">
        <v>138</v>
      </c>
      <c r="C7" s="2117"/>
      <c r="D7" s="2117"/>
      <c r="E7" s="2117"/>
      <c r="F7" s="2117"/>
      <c r="G7" s="2119" t="s">
        <v>565</v>
      </c>
      <c r="H7" s="2119" t="s">
        <v>141</v>
      </c>
      <c r="I7" s="2197"/>
      <c r="J7" s="2174"/>
      <c r="K7" s="2174"/>
      <c r="L7" s="2392"/>
      <c r="M7" s="2392"/>
      <c r="N7" s="52"/>
      <c r="O7" s="52"/>
      <c r="P7" s="52"/>
    </row>
    <row r="8" spans="1:16" ht="54.75" customHeight="1">
      <c r="A8" s="2441"/>
      <c r="B8" s="775" t="s">
        <v>5343</v>
      </c>
      <c r="C8" s="775" t="s">
        <v>5344</v>
      </c>
      <c r="D8" s="191" t="s">
        <v>5345</v>
      </c>
      <c r="E8" s="191" t="s">
        <v>5346</v>
      </c>
      <c r="F8" s="191" t="s">
        <v>2654</v>
      </c>
      <c r="G8" s="2119"/>
      <c r="H8" s="2119"/>
      <c r="I8" s="2197"/>
      <c r="J8" s="2174"/>
      <c r="K8" s="2174"/>
      <c r="L8" s="2392"/>
      <c r="M8" s="2392"/>
      <c r="N8" s="70"/>
      <c r="O8" s="70"/>
      <c r="P8" s="70"/>
    </row>
    <row r="9" spans="1:16" ht="12" customHeight="1">
      <c r="A9" s="2641" t="s">
        <v>5347</v>
      </c>
      <c r="B9" s="2391">
        <v>2.2000000000000002</v>
      </c>
      <c r="C9" s="81">
        <v>1</v>
      </c>
      <c r="D9" s="81">
        <v>25</v>
      </c>
      <c r="E9" s="81" t="s">
        <v>5348</v>
      </c>
      <c r="F9" s="81">
        <v>6005</v>
      </c>
      <c r="G9" s="81">
        <v>9495</v>
      </c>
      <c r="H9" s="198">
        <v>10215</v>
      </c>
      <c r="I9" s="52"/>
      <c r="J9" s="52"/>
      <c r="K9" s="52"/>
      <c r="L9" s="53"/>
      <c r="M9" s="386"/>
      <c r="N9" s="52"/>
      <c r="O9" s="52"/>
      <c r="P9" s="52"/>
    </row>
    <row r="10" spans="1:16">
      <c r="A10" s="2641"/>
      <c r="B10" s="2391"/>
      <c r="C10" s="564">
        <v>1.5</v>
      </c>
      <c r="D10" s="564">
        <v>25</v>
      </c>
      <c r="E10" s="564" t="s">
        <v>5348</v>
      </c>
      <c r="F10" s="564">
        <v>6005</v>
      </c>
      <c r="G10" s="564">
        <v>8120</v>
      </c>
      <c r="H10" s="603">
        <v>8600</v>
      </c>
      <c r="I10" s="52"/>
      <c r="J10" s="52"/>
      <c r="K10" s="52"/>
      <c r="L10" s="53"/>
      <c r="M10" s="386"/>
      <c r="N10" s="52"/>
      <c r="O10" s="52"/>
      <c r="P10" s="52"/>
    </row>
    <row r="11" spans="1:16">
      <c r="A11" s="2641"/>
      <c r="B11" s="2391"/>
      <c r="C11" s="564">
        <v>1.8</v>
      </c>
      <c r="D11" s="564">
        <v>25</v>
      </c>
      <c r="E11" s="564" t="s">
        <v>5348</v>
      </c>
      <c r="F11" s="564">
        <v>6005</v>
      </c>
      <c r="G11" s="564">
        <v>9670</v>
      </c>
      <c r="H11" s="603">
        <v>10240</v>
      </c>
      <c r="I11" s="52"/>
      <c r="J11" s="52"/>
      <c r="K11" s="52"/>
      <c r="L11" s="53"/>
      <c r="M11" s="386"/>
      <c r="N11" s="52"/>
      <c r="O11" s="52"/>
      <c r="P11" s="52"/>
    </row>
    <row r="12" spans="1:16">
      <c r="A12" s="2641"/>
      <c r="B12" s="2391"/>
      <c r="C12" s="564">
        <v>2</v>
      </c>
      <c r="D12" s="564">
        <v>25</v>
      </c>
      <c r="E12" s="564" t="s">
        <v>5348</v>
      </c>
      <c r="F12" s="564">
        <v>6005</v>
      </c>
      <c r="G12" s="564">
        <v>10630</v>
      </c>
      <c r="H12" s="603">
        <v>11255</v>
      </c>
      <c r="I12" s="52"/>
      <c r="J12" s="52"/>
      <c r="K12" s="52"/>
      <c r="L12" s="53"/>
      <c r="M12" s="386"/>
      <c r="N12" s="52"/>
      <c r="O12" s="52"/>
      <c r="P12" s="52"/>
    </row>
    <row r="13" spans="1:16" ht="25.5" customHeight="1">
      <c r="A13" s="668" t="s">
        <v>5349</v>
      </c>
      <c r="B13" s="546" t="s">
        <v>5350</v>
      </c>
      <c r="C13" s="504">
        <v>1</v>
      </c>
      <c r="D13" s="504">
        <v>25</v>
      </c>
      <c r="E13" s="564" t="s">
        <v>5348</v>
      </c>
      <c r="F13" s="504">
        <v>6005</v>
      </c>
      <c r="G13" s="504">
        <v>8045</v>
      </c>
      <c r="H13" s="505">
        <v>8655</v>
      </c>
      <c r="I13" s="52"/>
      <c r="J13" s="52"/>
      <c r="K13" s="52"/>
      <c r="L13" s="53"/>
      <c r="M13" s="386"/>
      <c r="N13" s="52"/>
      <c r="O13" s="52"/>
      <c r="P13" s="52"/>
    </row>
    <row r="14" spans="1:16" ht="12" customHeight="1">
      <c r="A14" s="2350" t="s">
        <v>5351</v>
      </c>
      <c r="B14" s="2642">
        <v>2.2000000000000002</v>
      </c>
      <c r="C14" s="76">
        <v>1.5</v>
      </c>
      <c r="D14" s="81">
        <v>20</v>
      </c>
      <c r="E14" s="76" t="s">
        <v>5348</v>
      </c>
      <c r="F14" s="81">
        <v>6005</v>
      </c>
      <c r="G14" s="81">
        <v>9260</v>
      </c>
      <c r="H14" s="109">
        <v>9960</v>
      </c>
      <c r="I14" s="52"/>
      <c r="J14" s="52"/>
      <c r="K14" s="52"/>
      <c r="L14" s="53"/>
      <c r="M14" s="386"/>
      <c r="N14" s="52"/>
      <c r="O14" s="52"/>
      <c r="P14" s="52"/>
    </row>
    <row r="15" spans="1:16">
      <c r="A15" s="2350"/>
      <c r="B15" s="2642"/>
      <c r="C15" s="76">
        <v>1.8</v>
      </c>
      <c r="D15" s="81">
        <v>20</v>
      </c>
      <c r="E15" s="76" t="s">
        <v>5348</v>
      </c>
      <c r="F15" s="81">
        <v>6005</v>
      </c>
      <c r="G15" s="81">
        <v>11110</v>
      </c>
      <c r="H15" s="109">
        <v>11950</v>
      </c>
      <c r="I15" s="52"/>
      <c r="J15" s="52"/>
      <c r="K15" s="52"/>
      <c r="L15" s="53"/>
      <c r="M15" s="386"/>
      <c r="N15" s="52"/>
      <c r="O15" s="52"/>
      <c r="P15" s="52"/>
    </row>
    <row r="16" spans="1:16">
      <c r="A16" s="2350"/>
      <c r="B16" s="2642"/>
      <c r="C16" s="140">
        <v>2</v>
      </c>
      <c r="D16" s="140">
        <v>20</v>
      </c>
      <c r="E16" s="140" t="s">
        <v>5348</v>
      </c>
      <c r="F16" s="140">
        <v>6005</v>
      </c>
      <c r="G16" s="140">
        <v>12345</v>
      </c>
      <c r="H16" s="607">
        <v>13275</v>
      </c>
      <c r="I16" s="52"/>
      <c r="J16" s="52"/>
      <c r="K16" s="52"/>
      <c r="L16" s="53"/>
      <c r="M16" s="386"/>
      <c r="N16" s="52"/>
      <c r="O16" s="52"/>
      <c r="P16" s="52"/>
    </row>
    <row r="17" spans="1:16" ht="48">
      <c r="A17" s="421" t="s">
        <v>5352</v>
      </c>
      <c r="B17" s="289"/>
      <c r="C17" s="289"/>
      <c r="D17" s="289"/>
      <c r="E17" s="289"/>
      <c r="F17" s="289"/>
      <c r="G17" s="289">
        <v>25</v>
      </c>
      <c r="H17" s="423">
        <v>30</v>
      </c>
      <c r="I17" s="52"/>
      <c r="J17" s="52"/>
      <c r="K17" s="52"/>
      <c r="L17" s="53"/>
      <c r="M17" s="386"/>
      <c r="N17" s="52"/>
      <c r="O17" s="52"/>
      <c r="P17" s="52"/>
    </row>
    <row r="18" spans="1:16" ht="12" customHeight="1">
      <c r="A18" s="2235" t="s">
        <v>5353</v>
      </c>
      <c r="B18" s="2235"/>
      <c r="C18" s="2235"/>
      <c r="D18" s="2235"/>
      <c r="E18" s="2235"/>
      <c r="F18" s="2235"/>
      <c r="G18" s="2235"/>
      <c r="H18" s="2235"/>
      <c r="N18" s="52"/>
      <c r="O18" s="52"/>
      <c r="P18" s="52"/>
    </row>
    <row r="19" spans="1:16">
      <c r="A19" s="385"/>
      <c r="C19" s="385"/>
      <c r="D19" s="385"/>
      <c r="E19" s="385"/>
      <c r="F19" s="385"/>
      <c r="G19" s="385"/>
      <c r="H19" s="385"/>
      <c r="N19" s="52"/>
      <c r="O19" s="52"/>
      <c r="P19" s="52"/>
    </row>
    <row r="20" spans="1:16">
      <c r="A20" s="385"/>
      <c r="C20" s="385"/>
      <c r="D20" s="385"/>
      <c r="E20" s="385"/>
      <c r="F20" s="385"/>
      <c r="G20" s="385"/>
      <c r="H20" s="385"/>
      <c r="N20" s="52"/>
      <c r="O20" s="52"/>
      <c r="P20" s="52"/>
    </row>
    <row r="21" spans="1:16">
      <c r="A21" s="385"/>
      <c r="C21" s="385"/>
      <c r="D21" s="385"/>
      <c r="E21" s="385"/>
      <c r="F21" s="385"/>
      <c r="G21" s="385"/>
      <c r="H21" s="385"/>
      <c r="N21" s="52"/>
      <c r="O21" s="52"/>
      <c r="P21" s="52"/>
    </row>
    <row r="22" spans="1:16">
      <c r="A22" s="385"/>
      <c r="C22" s="385"/>
      <c r="D22" s="385"/>
      <c r="E22" s="385"/>
      <c r="F22" s="385"/>
      <c r="G22" s="385"/>
      <c r="H22" s="385"/>
      <c r="N22" s="52"/>
      <c r="O22" s="52"/>
      <c r="P22" s="52"/>
    </row>
    <row r="23" spans="1:16">
      <c r="A23" s="385"/>
      <c r="C23" s="385"/>
      <c r="D23" s="385"/>
      <c r="E23" s="385"/>
      <c r="F23" s="385"/>
      <c r="G23" s="385"/>
      <c r="H23" s="385"/>
      <c r="N23" s="52"/>
      <c r="O23" s="52"/>
      <c r="P23" s="52"/>
    </row>
    <row r="24" spans="1:16">
      <c r="A24" s="385"/>
      <c r="C24" s="385"/>
      <c r="D24" s="385"/>
      <c r="E24" s="385"/>
      <c r="F24" s="385"/>
      <c r="G24" s="385"/>
      <c r="H24" s="385"/>
      <c r="N24" s="52"/>
      <c r="O24" s="52"/>
      <c r="P24" s="52"/>
    </row>
    <row r="25" spans="1:16">
      <c r="A25" s="385"/>
      <c r="C25" s="385"/>
      <c r="D25" s="385"/>
      <c r="E25" s="385"/>
      <c r="F25" s="385"/>
      <c r="G25" s="385"/>
      <c r="H25" s="385"/>
      <c r="N25" s="52"/>
      <c r="O25" s="52"/>
      <c r="P25" s="52"/>
    </row>
    <row r="26" spans="1:16">
      <c r="A26" s="385"/>
      <c r="C26" s="385"/>
      <c r="D26" s="70"/>
      <c r="E26" s="385"/>
      <c r="F26" s="385"/>
      <c r="G26" s="385"/>
      <c r="H26" s="385"/>
      <c r="N26" s="52"/>
      <c r="O26" s="52"/>
      <c r="P26" s="52"/>
    </row>
    <row r="27" spans="1:16">
      <c r="A27" s="385"/>
      <c r="C27" s="385"/>
      <c r="D27" s="385"/>
      <c r="E27" s="385"/>
      <c r="F27" s="385"/>
      <c r="G27" s="385"/>
      <c r="H27" s="385"/>
      <c r="N27" s="52"/>
      <c r="O27" s="52"/>
      <c r="P27" s="52"/>
    </row>
    <row r="28" spans="1:16">
      <c r="A28" s="385"/>
      <c r="C28" s="385"/>
      <c r="D28" s="385"/>
      <c r="E28" s="385"/>
      <c r="F28" s="385"/>
      <c r="G28" s="385"/>
      <c r="H28" s="385"/>
      <c r="N28" s="52"/>
      <c r="O28" s="52"/>
      <c r="P28" s="52"/>
    </row>
    <row r="29" spans="1:16">
      <c r="A29" s="385"/>
      <c r="C29" s="385"/>
      <c r="D29" s="385"/>
      <c r="E29" s="385"/>
      <c r="F29" s="385"/>
      <c r="G29" s="385"/>
      <c r="H29" s="385"/>
      <c r="N29" s="52"/>
      <c r="O29" s="52"/>
      <c r="P29" s="52"/>
    </row>
    <row r="30" spans="1:16">
      <c r="A30" s="385"/>
      <c r="C30" s="385"/>
      <c r="D30" s="385"/>
      <c r="E30" s="385"/>
      <c r="F30" s="385"/>
      <c r="G30" s="385"/>
      <c r="H30" s="385"/>
      <c r="N30" s="52"/>
      <c r="O30" s="52"/>
      <c r="P30" s="52"/>
    </row>
    <row r="31" spans="1:16">
      <c r="A31" s="385"/>
      <c r="C31" s="385"/>
      <c r="D31" s="385"/>
      <c r="E31" s="385"/>
      <c r="F31" s="385"/>
      <c r="G31" s="385"/>
      <c r="H31" s="385"/>
      <c r="N31" s="52"/>
      <c r="O31" s="52"/>
      <c r="P31" s="52"/>
    </row>
    <row r="32" spans="1:16">
      <c r="A32" s="385"/>
      <c r="C32" s="385"/>
      <c r="D32" s="385"/>
      <c r="E32" s="385"/>
      <c r="F32" s="385"/>
      <c r="G32" s="385"/>
      <c r="H32" s="385"/>
      <c r="N32" s="52"/>
      <c r="O32" s="52"/>
      <c r="P32" s="52"/>
    </row>
    <row r="33" spans="1:16">
      <c r="A33" s="385"/>
      <c r="C33" s="385"/>
      <c r="D33" s="385"/>
      <c r="E33" s="385"/>
      <c r="F33" s="385"/>
      <c r="G33" s="385"/>
      <c r="H33" s="385"/>
      <c r="N33" s="52"/>
      <c r="O33" s="52"/>
      <c r="P33" s="52"/>
    </row>
    <row r="34" spans="1:16">
      <c r="A34" s="385"/>
      <c r="C34" s="385"/>
      <c r="D34" s="385"/>
      <c r="E34" s="385"/>
      <c r="F34" s="385"/>
      <c r="G34" s="385"/>
      <c r="H34" s="385"/>
      <c r="N34" s="52"/>
      <c r="O34" s="52"/>
      <c r="P34" s="52"/>
    </row>
    <row r="35" spans="1:16">
      <c r="A35" s="385"/>
      <c r="C35" s="385"/>
      <c r="D35" s="385"/>
      <c r="E35" s="385"/>
      <c r="F35" s="385"/>
      <c r="G35" s="385"/>
      <c r="H35" s="385"/>
      <c r="N35" s="52"/>
      <c r="O35" s="52"/>
      <c r="P35" s="52"/>
    </row>
    <row r="36" spans="1:16">
      <c r="A36" s="385"/>
      <c r="C36" s="385"/>
      <c r="D36" s="385"/>
      <c r="E36" s="385"/>
      <c r="F36" s="385"/>
      <c r="G36" s="385"/>
      <c r="H36" s="385"/>
      <c r="N36" s="52"/>
      <c r="O36" s="52"/>
      <c r="P36" s="52"/>
    </row>
    <row r="37" spans="1:16">
      <c r="A37" s="385"/>
      <c r="C37" s="385"/>
      <c r="D37" s="385"/>
      <c r="E37" s="385"/>
      <c r="F37" s="385"/>
      <c r="G37" s="385"/>
      <c r="H37" s="385"/>
      <c r="N37" s="52"/>
      <c r="O37" s="52"/>
      <c r="P37" s="52"/>
    </row>
    <row r="38" spans="1:16">
      <c r="A38" s="385"/>
      <c r="C38" s="385"/>
      <c r="D38" s="385"/>
      <c r="E38" s="385"/>
      <c r="F38" s="385"/>
      <c r="G38" s="385"/>
      <c r="H38" s="385"/>
      <c r="N38" s="52"/>
      <c r="O38" s="52"/>
      <c r="P38" s="52"/>
    </row>
    <row r="39" spans="1:16">
      <c r="A39" s="385"/>
      <c r="C39" s="385"/>
      <c r="D39" s="385"/>
      <c r="E39" s="385"/>
      <c r="F39" s="385"/>
      <c r="G39" s="385"/>
      <c r="H39" s="385"/>
      <c r="N39" s="52"/>
      <c r="O39" s="52"/>
      <c r="P39" s="52"/>
    </row>
    <row r="40" spans="1:16">
      <c r="A40" s="385"/>
      <c r="C40" s="385"/>
      <c r="D40" s="385"/>
      <c r="E40" s="385"/>
      <c r="F40" s="385"/>
      <c r="G40" s="385"/>
      <c r="H40" s="385"/>
      <c r="N40" s="52"/>
      <c r="O40" s="52"/>
      <c r="P40" s="52"/>
    </row>
    <row r="41" spans="1:16">
      <c r="A41" s="385"/>
      <c r="C41" s="385"/>
      <c r="D41" s="385"/>
      <c r="E41" s="385"/>
      <c r="F41" s="385"/>
      <c r="G41" s="385"/>
      <c r="H41" s="385"/>
      <c r="N41" s="52"/>
      <c r="O41" s="52"/>
      <c r="P41" s="52"/>
    </row>
    <row r="42" spans="1:16">
      <c r="A42" s="385"/>
      <c r="C42" s="385"/>
      <c r="D42" s="385"/>
      <c r="E42" s="385"/>
      <c r="F42" s="385"/>
      <c r="G42" s="385"/>
      <c r="H42" s="385"/>
      <c r="N42" s="52"/>
      <c r="O42" s="52"/>
      <c r="P42" s="52"/>
    </row>
    <row r="43" spans="1:16">
      <c r="A43" s="385"/>
      <c r="C43" s="385"/>
      <c r="D43" s="385"/>
      <c r="E43" s="385"/>
      <c r="F43" s="385"/>
      <c r="G43" s="385"/>
      <c r="H43" s="385"/>
      <c r="N43" s="52"/>
      <c r="O43" s="52"/>
      <c r="P43" s="52"/>
    </row>
    <row r="44" spans="1:16">
      <c r="A44" s="385"/>
      <c r="C44" s="385"/>
      <c r="D44" s="385"/>
      <c r="E44" s="385"/>
      <c r="F44" s="385"/>
      <c r="G44" s="385"/>
      <c r="H44" s="385"/>
      <c r="N44" s="52"/>
      <c r="O44" s="52"/>
      <c r="P44" s="52"/>
    </row>
    <row r="45" spans="1:16">
      <c r="A45" s="385"/>
      <c r="C45" s="385"/>
      <c r="D45" s="385"/>
      <c r="E45" s="385"/>
      <c r="F45" s="385"/>
      <c r="G45" s="385"/>
      <c r="H45" s="385"/>
      <c r="N45" s="52"/>
      <c r="O45" s="52"/>
      <c r="P45" s="52"/>
    </row>
    <row r="46" spans="1:16">
      <c r="A46" s="385"/>
      <c r="C46" s="385"/>
      <c r="D46" s="385"/>
      <c r="E46" s="385"/>
      <c r="F46" s="385"/>
      <c r="G46" s="385"/>
      <c r="H46" s="385"/>
      <c r="N46" s="52"/>
      <c r="O46" s="52"/>
      <c r="P46" s="52"/>
    </row>
    <row r="47" spans="1:16">
      <c r="A47" s="385"/>
      <c r="C47" s="385"/>
      <c r="D47" s="385"/>
      <c r="E47" s="385"/>
      <c r="F47" s="385"/>
      <c r="G47" s="385"/>
      <c r="H47" s="385"/>
      <c r="N47" s="52"/>
      <c r="O47" s="52"/>
      <c r="P47" s="52"/>
    </row>
    <row r="48" spans="1:16">
      <c r="A48" s="385"/>
      <c r="C48" s="385"/>
      <c r="D48" s="385"/>
      <c r="E48" s="385"/>
      <c r="F48" s="385"/>
      <c r="G48" s="385"/>
      <c r="H48" s="385"/>
      <c r="N48" s="52"/>
      <c r="O48" s="52"/>
      <c r="P48" s="52"/>
    </row>
    <row r="49" spans="1:16">
      <c r="A49" s="385"/>
      <c r="C49" s="385"/>
      <c r="D49" s="385"/>
      <c r="E49" s="385"/>
      <c r="F49" s="385"/>
      <c r="G49" s="385"/>
      <c r="H49" s="385"/>
      <c r="N49" s="52"/>
      <c r="O49" s="52"/>
      <c r="P49" s="52"/>
    </row>
    <row r="50" spans="1:16">
      <c r="A50" s="385"/>
      <c r="C50" s="385"/>
      <c r="D50" s="385"/>
      <c r="E50" s="385"/>
      <c r="F50" s="385"/>
      <c r="G50" s="385"/>
      <c r="H50" s="385"/>
      <c r="N50" s="52"/>
      <c r="O50" s="52"/>
      <c r="P50" s="52"/>
    </row>
    <row r="51" spans="1:16">
      <c r="A51" s="385"/>
      <c r="C51" s="385"/>
      <c r="D51" s="385"/>
      <c r="E51" s="385"/>
      <c r="F51" s="385"/>
      <c r="G51" s="385"/>
      <c r="H51" s="385"/>
      <c r="N51" s="52"/>
      <c r="O51" s="52"/>
      <c r="P51" s="52"/>
    </row>
    <row r="52" spans="1:16">
      <c r="A52" s="385"/>
      <c r="C52" s="385"/>
      <c r="D52" s="385"/>
      <c r="E52" s="385"/>
      <c r="F52" s="385"/>
      <c r="G52" s="385"/>
      <c r="H52" s="385"/>
      <c r="N52" s="52"/>
      <c r="O52" s="52"/>
      <c r="P52" s="52"/>
    </row>
    <row r="53" spans="1:16">
      <c r="A53" s="385"/>
      <c r="C53" s="385"/>
      <c r="D53" s="385"/>
      <c r="E53" s="385"/>
      <c r="F53" s="385"/>
      <c r="G53" s="385"/>
      <c r="H53" s="385"/>
      <c r="N53" s="52"/>
      <c r="O53" s="52"/>
      <c r="P53" s="52"/>
    </row>
    <row r="54" spans="1:16">
      <c r="A54" s="385"/>
      <c r="C54" s="385"/>
      <c r="D54" s="385"/>
      <c r="E54" s="385"/>
      <c r="F54" s="385"/>
      <c r="G54" s="385"/>
      <c r="H54" s="385"/>
      <c r="N54" s="52"/>
      <c r="O54" s="52"/>
      <c r="P54" s="52"/>
    </row>
    <row r="55" spans="1:16">
      <c r="A55" s="385"/>
      <c r="C55" s="385"/>
      <c r="D55" s="385"/>
      <c r="E55" s="385"/>
      <c r="F55" s="385"/>
      <c r="G55" s="385"/>
      <c r="H55" s="385"/>
      <c r="N55" s="52"/>
      <c r="O55" s="52"/>
      <c r="P55" s="52"/>
    </row>
    <row r="56" spans="1:16">
      <c r="A56" s="385"/>
      <c r="C56" s="385"/>
      <c r="D56" s="385"/>
      <c r="E56" s="385"/>
      <c r="F56" s="385"/>
      <c r="G56" s="385"/>
      <c r="H56" s="385"/>
      <c r="N56" s="52"/>
      <c r="O56" s="52"/>
      <c r="P56" s="52"/>
    </row>
    <row r="57" spans="1:16">
      <c r="A57" s="385"/>
      <c r="C57" s="385"/>
      <c r="D57" s="385"/>
      <c r="E57" s="385"/>
      <c r="F57" s="385"/>
      <c r="G57" s="385"/>
      <c r="H57" s="385"/>
      <c r="N57" s="52"/>
      <c r="O57" s="52"/>
      <c r="P57" s="52"/>
    </row>
    <row r="58" spans="1:16">
      <c r="A58" s="385"/>
      <c r="C58" s="385"/>
      <c r="D58" s="385"/>
      <c r="E58" s="385"/>
      <c r="F58" s="385"/>
      <c r="G58" s="385"/>
      <c r="H58" s="385"/>
      <c r="N58" s="52"/>
      <c r="O58" s="52"/>
      <c r="P58" s="52"/>
    </row>
    <row r="59" spans="1:16">
      <c r="A59" s="385"/>
      <c r="C59" s="385"/>
      <c r="D59" s="385"/>
      <c r="E59" s="385"/>
      <c r="F59" s="385"/>
      <c r="G59" s="385"/>
      <c r="H59" s="385"/>
      <c r="N59" s="52"/>
      <c r="O59" s="52"/>
      <c r="P59" s="52"/>
    </row>
    <row r="60" spans="1:16">
      <c r="A60" s="385"/>
      <c r="C60" s="385"/>
      <c r="D60" s="385"/>
      <c r="E60" s="385"/>
      <c r="F60" s="385"/>
      <c r="G60" s="385"/>
      <c r="H60" s="385"/>
      <c r="N60" s="52"/>
      <c r="O60" s="52"/>
      <c r="P60" s="52"/>
    </row>
    <row r="61" spans="1:16">
      <c r="A61" s="385"/>
      <c r="C61" s="385"/>
      <c r="D61" s="385"/>
      <c r="E61" s="385"/>
      <c r="F61" s="385"/>
      <c r="G61" s="385"/>
      <c r="H61" s="385"/>
      <c r="N61" s="52"/>
      <c r="O61" s="52"/>
      <c r="P61" s="52"/>
    </row>
    <row r="62" spans="1:16">
      <c r="A62" s="385"/>
      <c r="C62" s="385"/>
      <c r="D62" s="385"/>
      <c r="E62" s="385"/>
      <c r="F62" s="385"/>
      <c r="G62" s="385"/>
      <c r="H62" s="385"/>
      <c r="N62" s="52"/>
      <c r="O62" s="52"/>
      <c r="P62" s="52"/>
    </row>
    <row r="63" spans="1:16">
      <c r="A63" s="385"/>
      <c r="C63" s="385"/>
      <c r="D63" s="385"/>
      <c r="E63" s="385"/>
      <c r="F63" s="385"/>
      <c r="G63" s="385"/>
      <c r="H63" s="385"/>
      <c r="N63" s="52"/>
      <c r="O63" s="52"/>
      <c r="P63" s="52"/>
    </row>
    <row r="64" spans="1:16">
      <c r="A64" s="385"/>
      <c r="C64" s="385"/>
      <c r="D64" s="385"/>
      <c r="E64" s="385"/>
      <c r="F64" s="385"/>
      <c r="G64" s="385"/>
      <c r="H64" s="385"/>
      <c r="N64" s="52"/>
      <c r="O64" s="52"/>
      <c r="P64" s="52"/>
    </row>
    <row r="65" spans="1:16">
      <c r="A65" s="385"/>
      <c r="C65" s="385"/>
      <c r="D65" s="385"/>
      <c r="E65" s="385"/>
      <c r="F65" s="385"/>
      <c r="G65" s="385"/>
      <c r="H65" s="385"/>
      <c r="N65" s="52"/>
      <c r="O65" s="52"/>
      <c r="P65" s="52"/>
    </row>
    <row r="66" spans="1:16">
      <c r="A66" s="385"/>
      <c r="C66" s="385"/>
      <c r="D66" s="385"/>
      <c r="E66" s="385"/>
      <c r="F66" s="385"/>
      <c r="G66" s="385"/>
      <c r="H66" s="385"/>
      <c r="N66" s="52"/>
      <c r="O66" s="52"/>
      <c r="P66" s="52"/>
    </row>
    <row r="67" spans="1:16">
      <c r="A67" s="385"/>
      <c r="C67" s="385"/>
      <c r="D67" s="385"/>
      <c r="E67" s="385"/>
      <c r="F67" s="385"/>
      <c r="G67" s="385"/>
      <c r="H67" s="385"/>
      <c r="N67" s="52"/>
      <c r="O67" s="52"/>
      <c r="P67" s="52"/>
    </row>
    <row r="68" spans="1:16">
      <c r="A68" s="385"/>
      <c r="C68" s="385"/>
      <c r="D68" s="385"/>
      <c r="E68" s="385"/>
      <c r="F68" s="385"/>
      <c r="G68" s="385"/>
      <c r="H68" s="385"/>
      <c r="N68" s="52"/>
      <c r="O68" s="52"/>
      <c r="P68" s="52"/>
    </row>
    <row r="69" spans="1:16">
      <c r="A69" s="385"/>
      <c r="C69" s="385"/>
      <c r="D69" s="385"/>
      <c r="E69" s="385"/>
      <c r="F69" s="385"/>
      <c r="G69" s="385"/>
      <c r="H69" s="385"/>
      <c r="N69" s="52"/>
      <c r="O69" s="52"/>
      <c r="P69" s="52"/>
    </row>
    <row r="70" spans="1:16">
      <c r="A70" s="385"/>
      <c r="C70" s="385"/>
      <c r="D70" s="385"/>
      <c r="E70" s="385"/>
      <c r="F70" s="385"/>
      <c r="G70" s="385"/>
      <c r="H70" s="385"/>
      <c r="N70" s="52"/>
      <c r="O70" s="52"/>
      <c r="P70" s="52"/>
    </row>
    <row r="71" spans="1:16">
      <c r="A71" s="385"/>
      <c r="C71" s="385"/>
      <c r="D71" s="385"/>
      <c r="E71" s="385"/>
      <c r="F71" s="385"/>
      <c r="G71" s="385"/>
      <c r="H71" s="385"/>
      <c r="N71" s="52"/>
      <c r="O71" s="52"/>
      <c r="P71" s="52"/>
    </row>
    <row r="72" spans="1:16">
      <c r="A72" s="385"/>
      <c r="C72" s="385"/>
      <c r="D72" s="385"/>
      <c r="E72" s="385"/>
      <c r="F72" s="385"/>
      <c r="G72" s="385"/>
      <c r="H72" s="385"/>
      <c r="N72" s="52"/>
      <c r="O72" s="52"/>
      <c r="P72" s="52"/>
    </row>
    <row r="73" spans="1:16">
      <c r="A73" s="385"/>
      <c r="C73" s="385"/>
      <c r="D73" s="385"/>
      <c r="E73" s="385"/>
      <c r="F73" s="385"/>
      <c r="G73" s="385"/>
      <c r="H73" s="385"/>
      <c r="N73" s="52"/>
      <c r="O73" s="52"/>
      <c r="P73" s="52"/>
    </row>
    <row r="74" spans="1:16">
      <c r="A74" s="385"/>
      <c r="C74" s="385"/>
      <c r="D74" s="385"/>
      <c r="E74" s="385"/>
      <c r="F74" s="385"/>
      <c r="G74" s="385"/>
      <c r="H74" s="385"/>
      <c r="N74" s="52"/>
      <c r="O74" s="52"/>
      <c r="P74" s="52"/>
    </row>
    <row r="75" spans="1:16">
      <c r="A75" s="385"/>
      <c r="C75" s="385"/>
      <c r="D75" s="385"/>
      <c r="E75" s="385"/>
      <c r="F75" s="385"/>
      <c r="G75" s="385"/>
      <c r="H75" s="385"/>
      <c r="N75" s="52"/>
      <c r="O75" s="52"/>
      <c r="P75" s="52"/>
    </row>
    <row r="76" spans="1:16">
      <c r="A76" s="385"/>
      <c r="C76" s="385"/>
      <c r="D76" s="385"/>
      <c r="E76" s="385"/>
      <c r="F76" s="385"/>
      <c r="G76" s="385"/>
      <c r="H76" s="385"/>
      <c r="N76" s="52"/>
      <c r="O76" s="52"/>
      <c r="P76" s="52"/>
    </row>
    <row r="77" spans="1:16">
      <c r="A77" s="385"/>
      <c r="C77" s="385"/>
      <c r="D77" s="385"/>
      <c r="E77" s="385"/>
      <c r="F77" s="385"/>
      <c r="G77" s="385"/>
      <c r="H77" s="385"/>
      <c r="N77" s="52"/>
      <c r="O77" s="52"/>
      <c r="P77" s="52"/>
    </row>
    <row r="78" spans="1:16">
      <c r="A78" s="385"/>
      <c r="C78" s="385"/>
      <c r="D78" s="385"/>
      <c r="E78" s="385"/>
      <c r="F78" s="385"/>
      <c r="G78" s="385"/>
      <c r="H78" s="385"/>
      <c r="N78" s="52"/>
      <c r="O78" s="52"/>
      <c r="P78" s="52"/>
    </row>
    <row r="79" spans="1:16">
      <c r="A79" s="385"/>
      <c r="C79" s="385"/>
      <c r="D79" s="385"/>
      <c r="E79" s="385"/>
      <c r="F79" s="385"/>
      <c r="G79" s="385"/>
      <c r="H79" s="385"/>
      <c r="N79" s="52"/>
      <c r="O79" s="52"/>
      <c r="P79" s="52"/>
    </row>
    <row r="80" spans="1:16">
      <c r="A80" s="385"/>
      <c r="C80" s="385"/>
      <c r="D80" s="385"/>
      <c r="E80" s="385"/>
      <c r="F80" s="385"/>
      <c r="G80" s="385"/>
      <c r="H80" s="385"/>
      <c r="N80" s="52"/>
      <c r="O80" s="52"/>
      <c r="P80" s="52"/>
    </row>
    <row r="81" spans="1:16">
      <c r="A81" s="385"/>
      <c r="C81" s="385"/>
      <c r="D81" s="385"/>
      <c r="E81" s="385"/>
      <c r="F81" s="385"/>
      <c r="G81" s="385"/>
      <c r="H81" s="385"/>
      <c r="N81" s="52"/>
      <c r="O81" s="52"/>
      <c r="P81" s="52"/>
    </row>
    <row r="82" spans="1:16">
      <c r="A82" s="385"/>
      <c r="C82" s="385"/>
      <c r="D82" s="385"/>
      <c r="E82" s="385"/>
      <c r="F82" s="385"/>
      <c r="G82" s="385"/>
      <c r="H82" s="385"/>
      <c r="N82" s="52"/>
      <c r="O82" s="52"/>
      <c r="P82" s="52"/>
    </row>
    <row r="83" spans="1:16">
      <c r="A83" s="385"/>
      <c r="C83" s="385"/>
      <c r="D83" s="385"/>
      <c r="E83" s="385"/>
      <c r="F83" s="385"/>
      <c r="G83" s="385"/>
      <c r="H83" s="385"/>
      <c r="N83" s="52"/>
      <c r="O83" s="52"/>
      <c r="P83" s="52"/>
    </row>
    <row r="84" spans="1:16">
      <c r="A84" s="385"/>
      <c r="C84" s="385"/>
      <c r="D84" s="385"/>
      <c r="E84" s="385"/>
      <c r="F84" s="385"/>
      <c r="G84" s="385"/>
      <c r="H84" s="385"/>
      <c r="N84" s="52"/>
      <c r="O84" s="52"/>
      <c r="P84" s="52"/>
    </row>
    <row r="85" spans="1:16">
      <c r="A85" s="385"/>
      <c r="C85" s="385"/>
      <c r="D85" s="385"/>
      <c r="E85" s="385"/>
      <c r="F85" s="385"/>
      <c r="G85" s="385"/>
      <c r="H85" s="385"/>
      <c r="N85" s="52"/>
      <c r="O85" s="52"/>
      <c r="P85" s="52"/>
    </row>
    <row r="86" spans="1:16">
      <c r="A86" s="385"/>
      <c r="C86" s="385"/>
      <c r="D86" s="385"/>
      <c r="E86" s="385"/>
      <c r="F86" s="385"/>
      <c r="G86" s="385"/>
      <c r="H86" s="385"/>
      <c r="N86" s="52"/>
      <c r="O86" s="52"/>
      <c r="P86" s="52"/>
    </row>
    <row r="87" spans="1:16">
      <c r="A87" s="385"/>
      <c r="C87" s="385"/>
      <c r="D87" s="385"/>
      <c r="E87" s="385"/>
      <c r="F87" s="385"/>
      <c r="G87" s="385"/>
      <c r="H87" s="385"/>
      <c r="N87" s="52"/>
      <c r="O87" s="52"/>
      <c r="P87" s="52"/>
    </row>
    <row r="88" spans="1:16">
      <c r="A88" s="385"/>
      <c r="C88" s="385"/>
      <c r="D88" s="385"/>
      <c r="E88" s="385"/>
      <c r="F88" s="385"/>
      <c r="G88" s="385"/>
      <c r="H88" s="385"/>
      <c r="N88" s="52"/>
      <c r="O88" s="52"/>
      <c r="P88" s="52"/>
    </row>
    <row r="89" spans="1:16">
      <c r="A89" s="385"/>
      <c r="C89" s="385"/>
      <c r="D89" s="385"/>
      <c r="E89" s="385"/>
      <c r="F89" s="385"/>
      <c r="G89" s="385"/>
      <c r="H89" s="385"/>
      <c r="N89" s="52"/>
      <c r="O89" s="52"/>
      <c r="P89" s="52"/>
    </row>
    <row r="90" spans="1:16">
      <c r="A90" s="385"/>
      <c r="C90" s="385"/>
      <c r="D90" s="385"/>
      <c r="E90" s="385"/>
      <c r="F90" s="385"/>
      <c r="G90" s="385"/>
      <c r="H90" s="385"/>
      <c r="N90" s="52"/>
      <c r="O90" s="52"/>
      <c r="P90" s="52"/>
    </row>
    <row r="91" spans="1:16">
      <c r="A91" s="385"/>
      <c r="C91" s="385"/>
      <c r="D91" s="385"/>
      <c r="E91" s="385"/>
      <c r="F91" s="385"/>
      <c r="G91" s="385"/>
      <c r="H91" s="385"/>
      <c r="N91" s="52"/>
      <c r="O91" s="52"/>
      <c r="P91" s="52"/>
    </row>
    <row r="92" spans="1:16">
      <c r="A92" s="385"/>
      <c r="C92" s="385"/>
      <c r="D92" s="385"/>
      <c r="E92" s="385"/>
      <c r="F92" s="385"/>
      <c r="G92" s="385"/>
      <c r="H92" s="385"/>
      <c r="N92" s="52"/>
      <c r="O92" s="52"/>
      <c r="P92" s="52"/>
    </row>
    <row r="93" spans="1:16">
      <c r="A93" s="385"/>
      <c r="C93" s="385"/>
      <c r="D93" s="385"/>
      <c r="E93" s="385"/>
      <c r="F93" s="385"/>
      <c r="G93" s="385"/>
      <c r="H93" s="385"/>
      <c r="N93" s="52"/>
      <c r="O93" s="52"/>
      <c r="P93" s="52"/>
    </row>
    <row r="94" spans="1:16">
      <c r="A94" s="385"/>
      <c r="C94" s="385"/>
      <c r="D94" s="385"/>
      <c r="E94" s="385"/>
      <c r="F94" s="385"/>
      <c r="G94" s="385"/>
      <c r="H94" s="385"/>
      <c r="N94" s="52"/>
      <c r="O94" s="52"/>
      <c r="P94" s="52"/>
    </row>
    <row r="95" spans="1:16">
      <c r="A95" s="385"/>
      <c r="C95" s="385"/>
      <c r="D95" s="385"/>
      <c r="E95" s="385"/>
      <c r="F95" s="385"/>
      <c r="G95" s="385"/>
      <c r="H95" s="385"/>
      <c r="N95" s="52"/>
      <c r="O95" s="52"/>
      <c r="P95" s="52"/>
    </row>
    <row r="96" spans="1:16">
      <c r="A96" s="385"/>
      <c r="C96" s="385"/>
      <c r="D96" s="385"/>
      <c r="E96" s="385"/>
      <c r="F96" s="385"/>
      <c r="G96" s="385"/>
      <c r="H96" s="385"/>
      <c r="N96" s="52"/>
      <c r="O96" s="52"/>
      <c r="P96" s="52"/>
    </row>
    <row r="97" spans="1:16">
      <c r="A97" s="385"/>
      <c r="C97" s="385"/>
      <c r="D97" s="385"/>
      <c r="E97" s="385"/>
      <c r="F97" s="385"/>
      <c r="G97" s="385"/>
      <c r="H97" s="385"/>
      <c r="N97" s="52"/>
      <c r="O97" s="52"/>
      <c r="P97" s="52"/>
    </row>
    <row r="98" spans="1:16">
      <c r="A98" s="385"/>
      <c r="C98" s="385"/>
      <c r="D98" s="385"/>
      <c r="E98" s="385"/>
      <c r="F98" s="385"/>
      <c r="G98" s="385"/>
      <c r="H98" s="385"/>
      <c r="N98" s="52"/>
      <c r="O98" s="52"/>
      <c r="P98" s="52"/>
    </row>
    <row r="99" spans="1:16">
      <c r="A99" s="385"/>
      <c r="C99" s="385"/>
      <c r="D99" s="385"/>
      <c r="E99" s="385"/>
      <c r="F99" s="385"/>
      <c r="G99" s="385"/>
      <c r="H99" s="385"/>
      <c r="N99" s="52"/>
      <c r="O99" s="52"/>
      <c r="P99" s="52"/>
    </row>
    <row r="100" spans="1:16">
      <c r="A100" s="385"/>
      <c r="C100" s="385"/>
      <c r="D100" s="385"/>
      <c r="E100" s="385"/>
      <c r="F100" s="385"/>
      <c r="G100" s="385"/>
      <c r="H100" s="385"/>
      <c r="N100" s="52"/>
      <c r="O100" s="52"/>
      <c r="P100" s="52"/>
    </row>
    <row r="101" spans="1:16">
      <c r="A101" s="385"/>
      <c r="C101" s="385"/>
      <c r="D101" s="385"/>
      <c r="E101" s="385"/>
      <c r="F101" s="385"/>
      <c r="G101" s="385"/>
      <c r="H101" s="385"/>
      <c r="N101" s="52"/>
      <c r="O101" s="52"/>
      <c r="P101" s="52"/>
    </row>
    <row r="102" spans="1:16">
      <c r="A102" s="385"/>
      <c r="C102" s="385"/>
      <c r="D102" s="385"/>
      <c r="E102" s="385"/>
      <c r="F102" s="385"/>
      <c r="G102" s="385"/>
      <c r="H102" s="385"/>
      <c r="N102" s="52"/>
      <c r="O102" s="52"/>
      <c r="P102" s="52"/>
    </row>
    <row r="103" spans="1:16">
      <c r="A103" s="385"/>
      <c r="C103" s="385"/>
      <c r="D103" s="385"/>
      <c r="E103" s="385"/>
      <c r="F103" s="385"/>
      <c r="G103" s="385"/>
      <c r="H103" s="385"/>
      <c r="N103" s="52"/>
      <c r="O103" s="52"/>
      <c r="P103" s="52"/>
    </row>
    <row r="104" spans="1:16">
      <c r="A104" s="385"/>
      <c r="C104" s="385"/>
      <c r="D104" s="385"/>
      <c r="E104" s="385"/>
      <c r="F104" s="385"/>
      <c r="G104" s="385"/>
      <c r="H104" s="385"/>
      <c r="N104" s="52"/>
      <c r="O104" s="52"/>
      <c r="P104" s="52"/>
    </row>
    <row r="105" spans="1:16">
      <c r="A105" s="385"/>
      <c r="C105" s="385"/>
      <c r="D105" s="385"/>
      <c r="E105" s="385"/>
      <c r="F105" s="385"/>
      <c r="G105" s="385"/>
      <c r="H105" s="385"/>
      <c r="N105" s="52"/>
      <c r="O105" s="52"/>
      <c r="P105" s="52"/>
    </row>
    <row r="106" spans="1:16">
      <c r="A106" s="385"/>
      <c r="C106" s="385"/>
      <c r="D106" s="385"/>
      <c r="E106" s="385"/>
      <c r="F106" s="385"/>
      <c r="G106" s="385"/>
      <c r="H106" s="385"/>
      <c r="N106" s="52"/>
      <c r="O106" s="52"/>
      <c r="P106" s="52"/>
    </row>
    <row r="107" spans="1:16">
      <c r="A107" s="385"/>
      <c r="C107" s="385"/>
      <c r="D107" s="385"/>
      <c r="E107" s="385"/>
      <c r="F107" s="385"/>
      <c r="G107" s="385"/>
      <c r="H107" s="385"/>
      <c r="N107" s="52"/>
      <c r="O107" s="52"/>
      <c r="P107" s="52"/>
    </row>
    <row r="108" spans="1:16">
      <c r="A108" s="385"/>
      <c r="C108" s="385"/>
      <c r="D108" s="385"/>
      <c r="E108" s="385"/>
      <c r="F108" s="385"/>
      <c r="G108" s="385"/>
      <c r="H108" s="385"/>
      <c r="N108" s="52"/>
      <c r="O108" s="52"/>
      <c r="P108" s="52"/>
    </row>
    <row r="109" spans="1:16">
      <c r="A109" s="385"/>
      <c r="C109" s="385"/>
      <c r="D109" s="385"/>
      <c r="E109" s="385"/>
      <c r="F109" s="385"/>
      <c r="G109" s="385"/>
      <c r="H109" s="385"/>
      <c r="N109" s="52"/>
      <c r="O109" s="52"/>
      <c r="P109" s="52"/>
    </row>
    <row r="110" spans="1:16">
      <c r="A110" s="385"/>
      <c r="D110" s="385"/>
      <c r="E110" s="385"/>
      <c r="F110" s="385"/>
      <c r="G110" s="385"/>
      <c r="H110" s="385"/>
      <c r="N110" s="52"/>
      <c r="O110" s="52"/>
      <c r="P110" s="52"/>
    </row>
    <row r="111" spans="1:16">
      <c r="A111" s="385"/>
      <c r="D111" s="385"/>
      <c r="E111" s="385"/>
      <c r="F111" s="385"/>
      <c r="G111" s="385"/>
      <c r="H111" s="385"/>
      <c r="N111" s="52"/>
      <c r="O111" s="52"/>
      <c r="P111" s="52"/>
    </row>
    <row r="112" spans="1:16">
      <c r="A112" s="385"/>
      <c r="D112" s="385"/>
      <c r="E112" s="385"/>
      <c r="F112" s="385"/>
      <c r="G112" s="385"/>
      <c r="H112" s="385"/>
      <c r="N112" s="52"/>
      <c r="O112" s="52"/>
      <c r="P112" s="52"/>
    </row>
    <row r="113" spans="1:16">
      <c r="A113" s="385"/>
      <c r="D113" s="385"/>
      <c r="E113" s="385"/>
      <c r="F113" s="385"/>
      <c r="G113" s="385"/>
      <c r="H113" s="385"/>
      <c r="N113" s="52"/>
      <c r="O113" s="52"/>
      <c r="P113" s="52"/>
    </row>
    <row r="114" spans="1:16">
      <c r="A114" s="385"/>
      <c r="D114" s="385"/>
      <c r="E114" s="385"/>
      <c r="F114" s="385"/>
      <c r="G114" s="385"/>
      <c r="H114" s="385"/>
      <c r="N114" s="52"/>
      <c r="O114" s="52"/>
      <c r="P114" s="52"/>
    </row>
    <row r="115" spans="1:16">
      <c r="A115" s="385"/>
      <c r="D115" s="385"/>
      <c r="E115" s="385"/>
      <c r="F115" s="385"/>
      <c r="G115" s="385"/>
      <c r="H115" s="385"/>
      <c r="N115" s="52"/>
      <c r="O115" s="52"/>
      <c r="P115" s="52"/>
    </row>
    <row r="116" spans="1:16">
      <c r="A116" s="385"/>
      <c r="D116" s="385"/>
      <c r="E116" s="385"/>
      <c r="F116" s="385"/>
      <c r="G116" s="385"/>
      <c r="H116" s="385"/>
      <c r="N116" s="52"/>
      <c r="O116" s="52"/>
      <c r="P116" s="52"/>
    </row>
    <row r="117" spans="1:16">
      <c r="A117" s="385"/>
      <c r="D117" s="385"/>
      <c r="E117" s="385"/>
      <c r="F117" s="385"/>
      <c r="G117" s="385"/>
      <c r="H117" s="385"/>
      <c r="N117" s="52"/>
      <c r="O117" s="52"/>
      <c r="P117" s="52"/>
    </row>
    <row r="118" spans="1:16">
      <c r="A118" s="385"/>
      <c r="D118" s="385"/>
      <c r="E118" s="385"/>
      <c r="F118" s="385"/>
      <c r="G118" s="385"/>
      <c r="H118" s="385"/>
      <c r="N118" s="52"/>
      <c r="O118" s="52"/>
      <c r="P118" s="52"/>
    </row>
    <row r="119" spans="1:16">
      <c r="A119" s="385"/>
      <c r="D119" s="385"/>
      <c r="E119" s="385"/>
      <c r="F119" s="385"/>
      <c r="G119" s="385"/>
      <c r="H119" s="385"/>
      <c r="N119" s="52"/>
      <c r="O119" s="52"/>
      <c r="P119" s="52"/>
    </row>
    <row r="120" spans="1:16">
      <c r="A120" s="385"/>
      <c r="D120" s="385"/>
      <c r="E120" s="385"/>
      <c r="F120" s="385"/>
      <c r="G120" s="385"/>
      <c r="H120" s="385"/>
      <c r="N120" s="52"/>
      <c r="O120" s="52"/>
      <c r="P120" s="52"/>
    </row>
    <row r="121" spans="1:16" s="386" customFormat="1" ht="12">
      <c r="A121" s="385"/>
      <c r="B121" s="121"/>
      <c r="C121" s="121"/>
      <c r="D121" s="385"/>
      <c r="E121" s="385"/>
      <c r="F121" s="385"/>
      <c r="G121" s="385"/>
      <c r="H121" s="385"/>
      <c r="I121" s="52"/>
      <c r="J121" s="52"/>
      <c r="K121" s="52"/>
      <c r="N121" s="52"/>
      <c r="O121" s="52"/>
      <c r="P121" s="52"/>
    </row>
    <row r="122" spans="1:16" s="386" customFormat="1" ht="12">
      <c r="A122" s="385"/>
      <c r="B122" s="121"/>
      <c r="C122" s="121"/>
      <c r="D122" s="385"/>
      <c r="E122" s="385"/>
      <c r="F122" s="385"/>
      <c r="G122" s="385"/>
      <c r="H122" s="385"/>
      <c r="I122" s="52"/>
      <c r="J122" s="52"/>
      <c r="K122" s="52"/>
      <c r="N122" s="52"/>
      <c r="O122" s="52"/>
      <c r="P122" s="52"/>
    </row>
    <row r="123" spans="1:16" s="386" customFormat="1" ht="12">
      <c r="A123" s="385"/>
      <c r="B123" s="121"/>
      <c r="C123" s="121"/>
      <c r="D123" s="385"/>
      <c r="E123" s="385"/>
      <c r="F123" s="385"/>
      <c r="G123" s="385"/>
      <c r="H123" s="385"/>
      <c r="I123" s="52"/>
      <c r="J123" s="52"/>
      <c r="K123" s="52"/>
      <c r="N123" s="52"/>
      <c r="O123" s="52"/>
      <c r="P123" s="52"/>
    </row>
    <row r="124" spans="1:16" s="386" customFormat="1" ht="12">
      <c r="A124" s="385"/>
      <c r="B124" s="121"/>
      <c r="C124" s="121"/>
      <c r="D124" s="385"/>
      <c r="E124" s="385"/>
      <c r="F124" s="385"/>
      <c r="G124" s="385"/>
      <c r="H124" s="385"/>
      <c r="I124" s="52"/>
      <c r="J124" s="52"/>
      <c r="K124" s="52"/>
      <c r="N124" s="52"/>
      <c r="O124" s="52"/>
      <c r="P124" s="52"/>
    </row>
    <row r="125" spans="1:16" s="386" customFormat="1" ht="12">
      <c r="A125" s="385"/>
      <c r="B125" s="121"/>
      <c r="C125" s="121"/>
      <c r="D125" s="385"/>
      <c r="E125" s="385"/>
      <c r="F125" s="385"/>
      <c r="G125" s="385"/>
      <c r="H125" s="385"/>
      <c r="I125" s="52"/>
      <c r="J125" s="52"/>
      <c r="K125" s="52"/>
      <c r="N125" s="52"/>
      <c r="O125" s="52"/>
      <c r="P125" s="52"/>
    </row>
    <row r="126" spans="1:16" s="386" customFormat="1" ht="12">
      <c r="A126" s="385"/>
      <c r="B126" s="121"/>
      <c r="C126" s="121"/>
      <c r="D126" s="385"/>
      <c r="E126" s="385"/>
      <c r="F126" s="385"/>
      <c r="G126" s="385"/>
      <c r="H126" s="385"/>
      <c r="I126" s="52"/>
      <c r="J126" s="52"/>
      <c r="K126" s="52"/>
      <c r="N126" s="52"/>
      <c r="O126" s="52"/>
      <c r="P126" s="52"/>
    </row>
    <row r="127" spans="1:16" s="386" customFormat="1" ht="12">
      <c r="A127" s="385"/>
      <c r="B127" s="121"/>
      <c r="C127" s="121"/>
      <c r="D127" s="385"/>
      <c r="E127" s="385"/>
      <c r="F127" s="385"/>
      <c r="G127" s="385"/>
      <c r="H127" s="385"/>
      <c r="I127" s="52"/>
      <c r="J127" s="52"/>
      <c r="K127" s="52"/>
      <c r="N127" s="52"/>
      <c r="O127" s="52"/>
      <c r="P127" s="52"/>
    </row>
    <row r="128" spans="1:16" s="386" customFormat="1" ht="12">
      <c r="A128" s="385"/>
      <c r="B128" s="121"/>
      <c r="C128" s="121"/>
      <c r="D128" s="385"/>
      <c r="E128" s="385"/>
      <c r="F128" s="385"/>
      <c r="G128" s="385"/>
      <c r="H128" s="385"/>
      <c r="I128" s="52"/>
      <c r="J128" s="52"/>
      <c r="K128" s="52"/>
      <c r="N128" s="52"/>
      <c r="O128" s="52"/>
      <c r="P128" s="52"/>
    </row>
    <row r="129" spans="1:16" s="386" customFormat="1" ht="12">
      <c r="A129" s="385"/>
      <c r="B129" s="121"/>
      <c r="C129" s="121"/>
      <c r="D129" s="385"/>
      <c r="E129" s="385"/>
      <c r="F129" s="385"/>
      <c r="G129" s="385"/>
      <c r="H129" s="385"/>
      <c r="I129" s="52"/>
      <c r="J129" s="52"/>
      <c r="K129" s="52"/>
      <c r="N129" s="52"/>
      <c r="O129" s="52"/>
      <c r="P129" s="52"/>
    </row>
    <row r="130" spans="1:16" s="386" customFormat="1" ht="12">
      <c r="A130" s="385"/>
      <c r="B130" s="121"/>
      <c r="C130" s="121"/>
      <c r="D130" s="385"/>
      <c r="E130" s="385"/>
      <c r="F130" s="385"/>
      <c r="G130" s="385"/>
      <c r="H130" s="385"/>
      <c r="I130" s="52"/>
      <c r="J130" s="52"/>
      <c r="K130" s="52"/>
      <c r="N130" s="52"/>
      <c r="O130" s="52"/>
      <c r="P130" s="52"/>
    </row>
    <row r="131" spans="1:16" s="386" customFormat="1" ht="12">
      <c r="A131" s="385"/>
      <c r="B131" s="121"/>
      <c r="C131" s="121"/>
      <c r="D131" s="385"/>
      <c r="E131" s="385"/>
      <c r="F131" s="385"/>
      <c r="G131" s="385"/>
      <c r="H131" s="385"/>
      <c r="I131" s="52"/>
      <c r="J131" s="52"/>
      <c r="K131" s="52"/>
      <c r="N131" s="52"/>
      <c r="O131" s="52"/>
      <c r="P131" s="52"/>
    </row>
    <row r="132" spans="1:16" s="386" customFormat="1" ht="12">
      <c r="A132" s="385"/>
      <c r="B132" s="121"/>
      <c r="C132" s="121"/>
      <c r="D132" s="385"/>
      <c r="E132" s="385"/>
      <c r="F132" s="385"/>
      <c r="G132" s="385"/>
      <c r="H132" s="385"/>
      <c r="I132" s="52"/>
      <c r="J132" s="52"/>
      <c r="K132" s="52"/>
      <c r="N132" s="52"/>
      <c r="O132" s="52"/>
      <c r="P132" s="52"/>
    </row>
    <row r="133" spans="1:16" s="386" customFormat="1" ht="12">
      <c r="A133" s="385"/>
      <c r="B133" s="121"/>
      <c r="C133" s="121"/>
      <c r="D133" s="385"/>
      <c r="E133" s="385"/>
      <c r="F133" s="385"/>
      <c r="G133" s="385"/>
      <c r="H133" s="385"/>
      <c r="I133" s="52"/>
      <c r="J133" s="52"/>
      <c r="K133" s="52"/>
      <c r="N133" s="52"/>
      <c r="O133" s="52"/>
      <c r="P133" s="52"/>
    </row>
    <row r="134" spans="1:16" s="386" customFormat="1" ht="12">
      <c r="A134" s="385"/>
      <c r="B134" s="121"/>
      <c r="C134" s="121"/>
      <c r="D134" s="385"/>
      <c r="E134" s="385"/>
      <c r="F134" s="385"/>
      <c r="G134" s="385"/>
      <c r="H134" s="385"/>
      <c r="I134" s="52"/>
      <c r="J134" s="52"/>
      <c r="K134" s="52"/>
      <c r="N134" s="52"/>
      <c r="O134" s="52"/>
      <c r="P134" s="52"/>
    </row>
    <row r="135" spans="1:16" s="386" customFormat="1" ht="12">
      <c r="A135" s="385"/>
      <c r="B135" s="121"/>
      <c r="C135" s="121"/>
      <c r="D135" s="385"/>
      <c r="E135" s="385"/>
      <c r="F135" s="385"/>
      <c r="G135" s="385"/>
      <c r="H135" s="385"/>
      <c r="I135" s="52"/>
      <c r="J135" s="52"/>
      <c r="K135" s="52"/>
      <c r="N135" s="52"/>
      <c r="O135" s="52"/>
      <c r="P135" s="52"/>
    </row>
    <row r="136" spans="1:16" s="386" customFormat="1" ht="12">
      <c r="A136" s="385"/>
      <c r="B136" s="121"/>
      <c r="C136" s="121"/>
      <c r="D136" s="385"/>
      <c r="E136" s="385"/>
      <c r="F136" s="385"/>
      <c r="G136" s="385"/>
      <c r="H136" s="385"/>
      <c r="I136" s="52"/>
      <c r="J136" s="52"/>
      <c r="K136" s="52"/>
      <c r="N136" s="52"/>
      <c r="O136" s="52"/>
      <c r="P136" s="52"/>
    </row>
    <row r="137" spans="1:16" s="386" customFormat="1" ht="12">
      <c r="A137" s="385"/>
      <c r="B137" s="121"/>
      <c r="C137" s="121"/>
      <c r="D137" s="385"/>
      <c r="E137" s="385"/>
      <c r="F137" s="385"/>
      <c r="G137" s="385"/>
      <c r="H137" s="385"/>
      <c r="I137" s="52"/>
      <c r="J137" s="52"/>
      <c r="K137" s="52"/>
      <c r="N137" s="52"/>
      <c r="O137" s="52"/>
      <c r="P137" s="52"/>
    </row>
    <row r="138" spans="1:16">
      <c r="A138" s="385"/>
      <c r="D138" s="385"/>
      <c r="E138" s="385"/>
      <c r="F138" s="385"/>
      <c r="G138" s="385"/>
      <c r="H138" s="385"/>
      <c r="N138" s="52"/>
      <c r="O138" s="52"/>
      <c r="P138" s="52"/>
    </row>
    <row r="139" spans="1:16">
      <c r="A139" s="385"/>
      <c r="D139" s="385"/>
      <c r="E139" s="385"/>
      <c r="F139" s="385"/>
      <c r="G139" s="385"/>
      <c r="H139" s="385"/>
      <c r="N139" s="52"/>
      <c r="O139" s="52"/>
      <c r="P139" s="52"/>
    </row>
    <row r="140" spans="1:16">
      <c r="A140" s="385"/>
      <c r="D140" s="385"/>
      <c r="E140" s="385"/>
      <c r="F140" s="385"/>
      <c r="G140" s="385"/>
      <c r="H140" s="385"/>
      <c r="N140" s="52"/>
      <c r="O140" s="52"/>
      <c r="P140" s="52"/>
    </row>
    <row r="141" spans="1:16">
      <c r="A141" s="385"/>
      <c r="D141" s="385"/>
      <c r="E141" s="385"/>
      <c r="F141" s="385"/>
      <c r="G141" s="385"/>
      <c r="H141" s="385"/>
      <c r="N141" s="52"/>
      <c r="O141" s="52"/>
      <c r="P141" s="52"/>
    </row>
    <row r="142" spans="1:16">
      <c r="A142" s="385"/>
      <c r="D142" s="385"/>
      <c r="E142" s="385"/>
      <c r="F142" s="385"/>
      <c r="G142" s="385"/>
      <c r="H142" s="385"/>
      <c r="N142" s="52"/>
      <c r="O142" s="52"/>
      <c r="P142" s="52"/>
    </row>
    <row r="143" spans="1:16">
      <c r="A143" s="385"/>
      <c r="D143" s="385"/>
      <c r="E143" s="385"/>
      <c r="F143" s="385"/>
      <c r="G143" s="385"/>
      <c r="H143" s="385"/>
      <c r="N143" s="52"/>
      <c r="O143" s="52"/>
      <c r="P143" s="52"/>
    </row>
    <row r="144" spans="1:16">
      <c r="A144" s="385"/>
      <c r="D144" s="385"/>
      <c r="E144" s="385"/>
      <c r="F144" s="385"/>
      <c r="G144" s="385"/>
      <c r="H144" s="385"/>
      <c r="N144" s="52"/>
      <c r="O144" s="52"/>
      <c r="P144" s="52"/>
    </row>
    <row r="145" spans="1:16">
      <c r="A145" s="385"/>
      <c r="D145" s="385"/>
      <c r="E145" s="385"/>
      <c r="F145" s="385"/>
      <c r="G145" s="385"/>
      <c r="H145" s="385"/>
      <c r="N145" s="52"/>
      <c r="O145" s="52"/>
      <c r="P145" s="52"/>
    </row>
    <row r="146" spans="1:16">
      <c r="A146" s="385"/>
      <c r="D146" s="385"/>
      <c r="E146" s="385"/>
      <c r="F146" s="385"/>
      <c r="G146" s="385"/>
      <c r="H146" s="385"/>
      <c r="N146" s="52"/>
      <c r="O146" s="52"/>
      <c r="P146" s="52"/>
    </row>
    <row r="147" spans="1:16">
      <c r="A147" s="385"/>
      <c r="D147" s="385"/>
      <c r="E147" s="385"/>
      <c r="F147" s="385"/>
      <c r="G147" s="385"/>
      <c r="H147" s="385"/>
      <c r="N147" s="52"/>
      <c r="O147" s="52"/>
      <c r="P147" s="52"/>
    </row>
    <row r="148" spans="1:16">
      <c r="A148" s="385"/>
      <c r="D148" s="385"/>
      <c r="E148" s="385"/>
      <c r="F148" s="385"/>
      <c r="G148" s="385"/>
      <c r="H148" s="385"/>
      <c r="N148" s="52"/>
      <c r="O148" s="52"/>
      <c r="P148" s="52"/>
    </row>
    <row r="149" spans="1:16">
      <c r="A149" s="385"/>
      <c r="D149" s="385"/>
      <c r="E149" s="385"/>
      <c r="F149" s="385"/>
      <c r="G149" s="385"/>
      <c r="H149" s="385"/>
      <c r="N149" s="52"/>
      <c r="O149" s="52"/>
      <c r="P149" s="52"/>
    </row>
    <row r="150" spans="1:16">
      <c r="A150" s="385"/>
      <c r="D150" s="385"/>
      <c r="E150" s="385"/>
      <c r="F150" s="385"/>
      <c r="G150" s="385"/>
      <c r="H150" s="385"/>
      <c r="N150" s="52"/>
      <c r="O150" s="52"/>
      <c r="P150" s="52"/>
    </row>
    <row r="151" spans="1:16">
      <c r="A151" s="385"/>
      <c r="D151" s="385"/>
      <c r="E151" s="385"/>
      <c r="F151" s="385"/>
      <c r="G151" s="385"/>
      <c r="H151" s="385"/>
      <c r="N151" s="52"/>
      <c r="O151" s="52"/>
      <c r="P151" s="52"/>
    </row>
    <row r="152" spans="1:16">
      <c r="A152" s="385"/>
      <c r="D152" s="385"/>
      <c r="E152" s="385"/>
      <c r="F152" s="385"/>
      <c r="G152" s="385"/>
      <c r="H152" s="385"/>
      <c r="N152" s="52"/>
      <c r="O152" s="52"/>
      <c r="P152" s="52"/>
    </row>
    <row r="153" spans="1:16">
      <c r="A153" s="385"/>
      <c r="D153" s="385"/>
      <c r="E153" s="385"/>
      <c r="F153" s="385"/>
      <c r="G153" s="385"/>
      <c r="H153" s="385"/>
      <c r="N153" s="52"/>
      <c r="O153" s="52"/>
      <c r="P153" s="52"/>
    </row>
    <row r="154" spans="1:16">
      <c r="A154" s="385"/>
      <c r="D154" s="385"/>
      <c r="E154" s="385"/>
      <c r="F154" s="385"/>
      <c r="G154" s="385"/>
      <c r="H154" s="385"/>
      <c r="N154" s="52"/>
      <c r="O154" s="52"/>
      <c r="P154" s="52"/>
    </row>
    <row r="155" spans="1:16">
      <c r="A155" s="385"/>
      <c r="D155" s="385"/>
      <c r="E155" s="385"/>
      <c r="F155" s="385"/>
      <c r="G155" s="385"/>
      <c r="H155" s="385"/>
      <c r="N155" s="52"/>
      <c r="O155" s="52"/>
      <c r="P155" s="52"/>
    </row>
  </sheetData>
  <mergeCells count="15">
    <mergeCell ref="A5:H5"/>
    <mergeCell ref="A7:A8"/>
    <mergeCell ref="B7:F7"/>
    <mergeCell ref="G7:G8"/>
    <mergeCell ref="H7:H8"/>
    <mergeCell ref="I7:I8"/>
    <mergeCell ref="J7:J8"/>
    <mergeCell ref="K7:K8"/>
    <mergeCell ref="L7:L8"/>
    <mergeCell ref="M7:M8"/>
    <mergeCell ref="A9:A12"/>
    <mergeCell ref="B9:B12"/>
    <mergeCell ref="A14:A16"/>
    <mergeCell ref="B14:B16"/>
    <mergeCell ref="A18:H18"/>
  </mergeCells>
  <hyperlinks>
    <hyperlink ref="A5" location="Меню!A1" display="СЕТКА РУЛОННАЯ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>
  <dimension ref="A1:AMK20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11" style="121" customWidth="1"/>
    <col min="2" max="2" width="17" style="121" customWidth="1"/>
    <col min="3" max="4" width="8.7109375" style="70" customWidth="1"/>
    <col min="5" max="5" width="8.7109375" style="1167" customWidth="1"/>
    <col min="6" max="6" width="8.7109375" style="70" customWidth="1"/>
    <col min="7" max="7" width="7.7109375" style="121" customWidth="1"/>
    <col min="8" max="8" width="6.42578125" style="121" customWidth="1"/>
    <col min="9" max="10" width="8.7109375" style="121" customWidth="1"/>
    <col min="11" max="11" width="7.85546875" style="121" customWidth="1"/>
    <col min="12" max="12" width="6.7109375" style="121" customWidth="1"/>
    <col min="13" max="15" width="9.140625" style="52"/>
    <col min="16" max="16" width="13.28515625" style="386" customWidth="1"/>
    <col min="17" max="17" width="10.140625" style="386" customWidth="1"/>
    <col min="18" max="18" width="12.85546875" style="386" customWidth="1"/>
    <col min="19" max="19" width="13.28515625" style="386" customWidth="1"/>
    <col min="20" max="20" width="9.140625" style="386"/>
    <col min="21" max="1025" width="9.140625" style="387"/>
  </cols>
  <sheetData>
    <row r="1" spans="1:20" ht="33.75" customHeight="1">
      <c r="A1" s="2115"/>
      <c r="B1" s="2115"/>
      <c r="C1" s="52"/>
      <c r="D1" s="52"/>
      <c r="E1" s="1165"/>
      <c r="F1" s="52"/>
      <c r="G1" s="52"/>
      <c r="H1" s="52"/>
      <c r="I1" s="52"/>
      <c r="J1" s="52"/>
      <c r="R1" s="52"/>
      <c r="S1" s="52"/>
      <c r="T1" s="52"/>
    </row>
    <row r="2" spans="1:20">
      <c r="A2" s="365"/>
      <c r="B2" s="192"/>
      <c r="C2" s="64"/>
      <c r="D2" s="64"/>
      <c r="E2" s="64"/>
      <c r="F2" s="64"/>
      <c r="G2" s="365"/>
      <c r="H2" s="365"/>
      <c r="I2" s="366"/>
      <c r="J2" s="366" t="s">
        <v>131</v>
      </c>
      <c r="K2" s="367" t="s">
        <v>2</v>
      </c>
      <c r="L2" s="367"/>
      <c r="N2" s="60"/>
      <c r="O2" s="60"/>
      <c r="P2" s="436"/>
      <c r="R2" s="52"/>
      <c r="S2" s="52"/>
      <c r="T2" s="52"/>
    </row>
    <row r="3" spans="1:20" ht="15.75" customHeight="1">
      <c r="A3" s="368" t="s">
        <v>4</v>
      </c>
      <c r="B3" s="121" t="s">
        <v>5</v>
      </c>
      <c r="G3" s="365"/>
      <c r="H3" s="365"/>
      <c r="I3" s="366"/>
      <c r="J3" s="366" t="s">
        <v>132</v>
      </c>
      <c r="K3" s="367" t="s">
        <v>7</v>
      </c>
      <c r="L3" s="367"/>
      <c r="N3" s="60"/>
      <c r="O3" s="60"/>
      <c r="P3" s="436"/>
      <c r="R3" s="52"/>
      <c r="S3" s="52"/>
      <c r="T3" s="52"/>
    </row>
    <row r="4" spans="1:20">
      <c r="I4" s="368"/>
      <c r="J4" s="368"/>
      <c r="M4" s="65"/>
      <c r="R4" s="52"/>
      <c r="S4" s="52"/>
      <c r="T4" s="52"/>
    </row>
    <row r="5" spans="1:20">
      <c r="A5" s="2116" t="s">
        <v>5354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R5" s="52"/>
      <c r="S5" s="52"/>
      <c r="T5" s="52"/>
    </row>
    <row r="6" spans="1:20">
      <c r="A6" s="385"/>
      <c r="B6" s="385"/>
      <c r="R6" s="52"/>
      <c r="S6" s="52"/>
      <c r="T6" s="52"/>
    </row>
    <row r="7" spans="1:20" ht="15" customHeight="1">
      <c r="A7" s="2119" t="s">
        <v>134</v>
      </c>
      <c r="B7" s="2119" t="s">
        <v>351</v>
      </c>
      <c r="C7" s="2119" t="s">
        <v>1609</v>
      </c>
      <c r="D7" s="2119" t="s">
        <v>5355</v>
      </c>
      <c r="E7" s="2388" t="s">
        <v>8481</v>
      </c>
      <c r="F7" s="2119" t="s">
        <v>135</v>
      </c>
      <c r="G7" s="2117" t="s">
        <v>138</v>
      </c>
      <c r="H7" s="2117"/>
      <c r="I7" s="2117"/>
      <c r="J7" s="2119" t="s">
        <v>139</v>
      </c>
      <c r="K7" s="2119" t="s">
        <v>565</v>
      </c>
      <c r="L7" s="2119" t="s">
        <v>141</v>
      </c>
      <c r="M7" s="2197"/>
      <c r="N7" s="2174"/>
      <c r="O7" s="2174"/>
      <c r="P7" s="2392"/>
      <c r="Q7" s="2392"/>
      <c r="R7" s="52"/>
      <c r="S7" s="52"/>
      <c r="T7" s="52"/>
    </row>
    <row r="8" spans="1:20" ht="60" customHeight="1">
      <c r="A8" s="2119"/>
      <c r="B8" s="2119"/>
      <c r="C8" s="2119"/>
      <c r="D8" s="2119"/>
      <c r="E8" s="2647"/>
      <c r="F8" s="2119"/>
      <c r="G8" s="68" t="s">
        <v>1651</v>
      </c>
      <c r="H8" s="68" t="s">
        <v>146</v>
      </c>
      <c r="I8" s="68" t="s">
        <v>144</v>
      </c>
      <c r="J8" s="2119"/>
      <c r="K8" s="2119"/>
      <c r="L8" s="2119"/>
      <c r="M8" s="2197"/>
      <c r="N8" s="2174"/>
      <c r="O8" s="2174"/>
      <c r="P8" s="2392"/>
      <c r="Q8" s="2392"/>
      <c r="R8" s="70"/>
      <c r="S8" s="70"/>
      <c r="T8" s="70"/>
    </row>
    <row r="9" spans="1:20" ht="26.25" customHeight="1">
      <c r="A9" s="1171" t="s">
        <v>5356</v>
      </c>
      <c r="B9" s="2646" t="s">
        <v>5357</v>
      </c>
      <c r="C9" s="2646" t="s">
        <v>5289</v>
      </c>
      <c r="D9" s="1172">
        <v>2.7</v>
      </c>
      <c r="E9" s="1172">
        <v>83</v>
      </c>
      <c r="F9" s="2646"/>
      <c r="G9" s="1155">
        <v>2200</v>
      </c>
      <c r="H9" s="1155">
        <v>2.65</v>
      </c>
      <c r="I9" s="1155">
        <v>3.5000000000000003E-2</v>
      </c>
      <c r="J9" s="1155" t="s">
        <v>575</v>
      </c>
      <c r="K9" s="1155">
        <v>520</v>
      </c>
      <c r="L9" s="1173">
        <v>580</v>
      </c>
      <c r="M9" s="101"/>
      <c r="P9" s="53"/>
      <c r="R9" s="52"/>
      <c r="S9" s="52"/>
      <c r="T9" s="52"/>
    </row>
    <row r="10" spans="1:20" ht="26.25" customHeight="1">
      <c r="A10" s="1174" t="s">
        <v>5358</v>
      </c>
      <c r="B10" s="2646"/>
      <c r="C10" s="2646"/>
      <c r="D10" s="1152">
        <v>2.7</v>
      </c>
      <c r="E10" s="1155">
        <v>83</v>
      </c>
      <c r="F10" s="2646"/>
      <c r="G10" s="1152">
        <v>2500</v>
      </c>
      <c r="H10" s="1152">
        <v>3</v>
      </c>
      <c r="I10" s="1152">
        <v>0.04</v>
      </c>
      <c r="J10" s="1152" t="s">
        <v>575</v>
      </c>
      <c r="K10" s="1912">
        <v>575</v>
      </c>
      <c r="L10" s="1175">
        <v>645</v>
      </c>
      <c r="M10" s="101"/>
      <c r="P10" s="1906"/>
      <c r="R10" s="52"/>
      <c r="S10" s="52"/>
      <c r="T10" s="52"/>
    </row>
    <row r="11" spans="1:20" ht="26.25" customHeight="1">
      <c r="A11" s="1174" t="s">
        <v>5358</v>
      </c>
      <c r="B11" s="2646"/>
      <c r="C11" s="2646"/>
      <c r="D11" s="1152">
        <v>4</v>
      </c>
      <c r="E11" s="1155">
        <v>83</v>
      </c>
      <c r="F11" s="2646"/>
      <c r="G11" s="1152">
        <v>2500</v>
      </c>
      <c r="H11" s="1152"/>
      <c r="I11" s="1152"/>
      <c r="J11" s="1152" t="s">
        <v>575</v>
      </c>
      <c r="K11" s="1912">
        <v>750</v>
      </c>
      <c r="L11" s="1175">
        <v>840</v>
      </c>
      <c r="M11" s="101"/>
      <c r="P11" s="1906"/>
      <c r="R11" s="52"/>
      <c r="S11" s="52"/>
      <c r="T11" s="52"/>
    </row>
    <row r="12" spans="1:20" ht="39.75" customHeight="1">
      <c r="A12" s="1174" t="s">
        <v>5359</v>
      </c>
      <c r="B12" s="2646"/>
      <c r="C12" s="2645" t="s">
        <v>1642</v>
      </c>
      <c r="D12" s="1152">
        <v>2.7</v>
      </c>
      <c r="E12" s="1152"/>
      <c r="F12" s="2645"/>
      <c r="G12" s="1152">
        <v>2200</v>
      </c>
      <c r="H12" s="1152"/>
      <c r="I12" s="1152"/>
      <c r="J12" s="1152" t="s">
        <v>575</v>
      </c>
      <c r="K12" s="1912">
        <v>415</v>
      </c>
      <c r="L12" s="1175">
        <v>465</v>
      </c>
      <c r="M12" s="101"/>
      <c r="P12" s="1906"/>
      <c r="R12" s="52"/>
      <c r="S12" s="52"/>
      <c r="T12" s="52"/>
    </row>
    <row r="13" spans="1:20" ht="32.25" customHeight="1">
      <c r="A13" s="1174" t="s">
        <v>5360</v>
      </c>
      <c r="B13" s="2646"/>
      <c r="C13" s="2646"/>
      <c r="D13" s="1152">
        <v>2.7</v>
      </c>
      <c r="E13" s="1152"/>
      <c r="F13" s="2645"/>
      <c r="G13" s="1152">
        <v>2500</v>
      </c>
      <c r="H13" s="1152"/>
      <c r="I13" s="1152"/>
      <c r="J13" s="1152" t="s">
        <v>575</v>
      </c>
      <c r="K13" s="1912">
        <v>460</v>
      </c>
      <c r="L13" s="1175">
        <v>520</v>
      </c>
      <c r="M13" s="101"/>
      <c r="P13" s="1906"/>
      <c r="R13" s="52"/>
      <c r="S13" s="52"/>
      <c r="T13" s="52"/>
    </row>
    <row r="14" spans="1:20" ht="26.25" customHeight="1">
      <c r="A14" s="1174" t="s">
        <v>5361</v>
      </c>
      <c r="B14" s="2643" t="s">
        <v>5362</v>
      </c>
      <c r="C14" s="2644" t="s">
        <v>1614</v>
      </c>
      <c r="D14" s="1152">
        <v>2.7</v>
      </c>
      <c r="E14" s="1152"/>
      <c r="F14" s="2645"/>
      <c r="G14" s="1152">
        <v>1800</v>
      </c>
      <c r="H14" s="1152">
        <v>2.2000000000000002</v>
      </c>
      <c r="I14" s="1152">
        <v>0.03</v>
      </c>
      <c r="J14" s="1152" t="s">
        <v>575</v>
      </c>
      <c r="K14" s="1912">
        <v>505</v>
      </c>
      <c r="L14" s="1175">
        <v>565</v>
      </c>
      <c r="M14" s="101"/>
      <c r="P14" s="1906"/>
      <c r="R14" s="52"/>
      <c r="S14" s="52"/>
      <c r="T14" s="52"/>
    </row>
    <row r="15" spans="1:20" ht="26.25" customHeight="1">
      <c r="A15" s="1174" t="s">
        <v>5363</v>
      </c>
      <c r="B15" s="2643"/>
      <c r="C15" s="2644"/>
      <c r="D15" s="1152">
        <v>2.7</v>
      </c>
      <c r="E15" s="1152"/>
      <c r="F15" s="2645"/>
      <c r="G15" s="1152">
        <v>2500</v>
      </c>
      <c r="H15" s="1152">
        <v>3</v>
      </c>
      <c r="I15" s="1152">
        <v>3.5000000000000003E-2</v>
      </c>
      <c r="J15" s="1152" t="s">
        <v>575</v>
      </c>
      <c r="K15" s="1912">
        <v>760</v>
      </c>
      <c r="L15" s="1175">
        <v>850</v>
      </c>
      <c r="M15" s="101"/>
      <c r="O15" s="1161"/>
      <c r="P15" s="1906"/>
      <c r="R15" s="52"/>
      <c r="S15" s="52"/>
      <c r="T15" s="52"/>
    </row>
    <row r="16" spans="1:20" ht="26.25" customHeight="1">
      <c r="A16" s="1174" t="s">
        <v>5364</v>
      </c>
      <c r="B16" s="2643"/>
      <c r="C16" s="2644"/>
      <c r="D16" s="1152">
        <v>2.7</v>
      </c>
      <c r="E16" s="1152"/>
      <c r="F16" s="2645"/>
      <c r="G16" s="1152">
        <v>3000</v>
      </c>
      <c r="H16" s="1152">
        <v>3.6</v>
      </c>
      <c r="I16" s="1152">
        <v>4.8000000000000001E-2</v>
      </c>
      <c r="J16" s="1152" t="s">
        <v>575</v>
      </c>
      <c r="K16" s="1912">
        <v>780</v>
      </c>
      <c r="L16" s="1175">
        <v>875</v>
      </c>
      <c r="M16" s="101"/>
      <c r="P16" s="1906"/>
      <c r="R16" s="52"/>
      <c r="S16" s="52"/>
      <c r="T16" s="52"/>
    </row>
    <row r="17" spans="1:20" ht="65.25" customHeight="1">
      <c r="A17" s="1176" t="s">
        <v>5365</v>
      </c>
      <c r="B17" s="1177" t="s">
        <v>5366</v>
      </c>
      <c r="C17" s="1154" t="s">
        <v>5289</v>
      </c>
      <c r="D17" s="1152">
        <v>2.7</v>
      </c>
      <c r="E17" s="1154"/>
      <c r="F17" s="1154"/>
      <c r="G17" s="1154">
        <v>1200</v>
      </c>
      <c r="H17" s="1154">
        <v>1.06</v>
      </c>
      <c r="I17" s="1154">
        <v>1.4999999999999999E-2</v>
      </c>
      <c r="J17" s="1154" t="s">
        <v>575</v>
      </c>
      <c r="K17" s="1911">
        <v>215</v>
      </c>
      <c r="L17" s="1178">
        <v>240</v>
      </c>
      <c r="M17" s="101"/>
      <c r="P17" s="1906"/>
      <c r="R17" s="52"/>
      <c r="S17" s="52"/>
      <c r="T17" s="52"/>
    </row>
    <row r="18" spans="1:20" ht="53.25" customHeight="1">
      <c r="A18" s="1174" t="s">
        <v>5367</v>
      </c>
      <c r="B18" s="1152" t="s">
        <v>5368</v>
      </c>
      <c r="C18" s="1152"/>
      <c r="D18" s="1152"/>
      <c r="E18" s="1152"/>
      <c r="F18" s="1152"/>
      <c r="G18" s="1152">
        <v>1200</v>
      </c>
      <c r="H18" s="1152"/>
      <c r="I18" s="1152"/>
      <c r="J18" s="1152" t="s">
        <v>575</v>
      </c>
      <c r="K18" s="1912">
        <v>85</v>
      </c>
      <c r="L18" s="1175">
        <v>95</v>
      </c>
      <c r="M18" s="101"/>
      <c r="P18" s="1906"/>
      <c r="R18" s="52"/>
      <c r="S18" s="52"/>
      <c r="T18" s="52"/>
    </row>
    <row r="19" spans="1:20" ht="66.75" customHeight="1">
      <c r="A19" s="1179" t="s">
        <v>5369</v>
      </c>
      <c r="B19" s="1180" t="s">
        <v>5370</v>
      </c>
      <c r="C19" s="1180" t="s">
        <v>4067</v>
      </c>
      <c r="D19" s="1152">
        <v>2.7</v>
      </c>
      <c r="E19" s="1154"/>
      <c r="F19" s="1180"/>
      <c r="G19" s="1180">
        <v>1600</v>
      </c>
      <c r="H19" s="1180"/>
      <c r="I19" s="1180"/>
      <c r="J19" s="1180" t="s">
        <v>575</v>
      </c>
      <c r="K19" s="1180">
        <v>375</v>
      </c>
      <c r="L19" s="1181">
        <v>420</v>
      </c>
      <c r="M19" s="101"/>
      <c r="P19" s="1906"/>
      <c r="R19" s="52"/>
      <c r="S19" s="52"/>
      <c r="T19" s="52"/>
    </row>
    <row r="20" spans="1:20" ht="53.25" customHeight="1">
      <c r="A20" s="2235" t="s">
        <v>5371</v>
      </c>
      <c r="B20" s="2235"/>
      <c r="C20" s="2235"/>
      <c r="D20" s="2235"/>
      <c r="E20" s="2235"/>
      <c r="F20" s="2235"/>
      <c r="G20" s="2235"/>
      <c r="H20" s="2235"/>
      <c r="I20" s="2235"/>
      <c r="J20" s="2235"/>
      <c r="K20" s="2235"/>
      <c r="L20" s="2235"/>
      <c r="R20" s="52"/>
      <c r="S20" s="52"/>
      <c r="T20" s="52"/>
    </row>
  </sheetData>
  <mergeCells count="26">
    <mergeCell ref="A1:B1"/>
    <mergeCell ref="A5:L5"/>
    <mergeCell ref="A7:A8"/>
    <mergeCell ref="B7:B8"/>
    <mergeCell ref="C7:C8"/>
    <mergeCell ref="D7:D8"/>
    <mergeCell ref="F7:F8"/>
    <mergeCell ref="G7:I7"/>
    <mergeCell ref="J7:J8"/>
    <mergeCell ref="K7:K8"/>
    <mergeCell ref="L7:L8"/>
    <mergeCell ref="E7:E8"/>
    <mergeCell ref="M7:M8"/>
    <mergeCell ref="N7:N8"/>
    <mergeCell ref="O7:O8"/>
    <mergeCell ref="P7:P8"/>
    <mergeCell ref="Q7:Q8"/>
    <mergeCell ref="B14:B16"/>
    <mergeCell ref="C14:C16"/>
    <mergeCell ref="F14:F16"/>
    <mergeCell ref="A20:L20"/>
    <mergeCell ref="B9:B13"/>
    <mergeCell ref="C9:C11"/>
    <mergeCell ref="F9:F11"/>
    <mergeCell ref="C12:C13"/>
    <mergeCell ref="F12:F13"/>
  </mergeCells>
  <hyperlinks>
    <hyperlink ref="A5" location="Меню!A1" display="СТОЛБИКИ ОПОЗНАВАТЕ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>
  <dimension ref="A1:AMJ125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1.5703125" style="121" customWidth="1"/>
    <col min="2" max="2" width="14" style="121" customWidth="1"/>
    <col min="3" max="3" width="0.140625" style="121" hidden="1" customWidth="1"/>
    <col min="4" max="4" width="11.7109375" style="121" customWidth="1"/>
    <col min="5" max="5" width="12" style="121" customWidth="1"/>
    <col min="6" max="6" width="7" style="121" customWidth="1"/>
    <col min="7" max="8" width="10.28515625" style="121" customWidth="1"/>
    <col min="9" max="9" width="9.7109375" style="121" customWidth="1"/>
    <col min="10" max="10" width="7" style="121" customWidth="1"/>
    <col min="11" max="13" width="11.140625" style="121" customWidth="1"/>
    <col min="14" max="14" width="12.42578125" style="387" customWidth="1"/>
    <col min="15" max="15" width="9.85546875" style="387" customWidth="1"/>
    <col min="16" max="16" width="14.140625" style="386" customWidth="1"/>
    <col min="17" max="17" width="12.5703125" style="386" customWidth="1"/>
    <col min="18" max="18" width="9.140625" style="386"/>
    <col min="19" max="1024" width="9.140625" style="387"/>
  </cols>
  <sheetData>
    <row r="1" spans="1:18" ht="31.5" customHeight="1">
      <c r="A1" s="2115"/>
      <c r="B1" s="2115"/>
      <c r="C1" s="52"/>
      <c r="D1" s="52"/>
      <c r="E1" s="52"/>
      <c r="F1" s="52"/>
      <c r="G1" s="52"/>
      <c r="H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/>
      <c r="G2" s="366"/>
      <c r="H2" s="366" t="s">
        <v>131</v>
      </c>
      <c r="I2" s="367" t="s">
        <v>2</v>
      </c>
      <c r="J2" s="867"/>
      <c r="K2" s="868"/>
      <c r="L2" s="365"/>
      <c r="M2" s="365"/>
      <c r="P2" s="52"/>
      <c r="Q2" s="52"/>
      <c r="R2" s="52"/>
    </row>
    <row r="3" spans="1:18" ht="15.75" customHeight="1">
      <c r="A3" s="368" t="s">
        <v>4</v>
      </c>
      <c r="B3" s="121" t="s">
        <v>5</v>
      </c>
      <c r="C3" s="868"/>
      <c r="D3" s="365"/>
      <c r="E3" s="365"/>
      <c r="F3" s="366"/>
      <c r="G3" s="366"/>
      <c r="H3" s="366" t="s">
        <v>132</v>
      </c>
      <c r="I3" s="367" t="s">
        <v>7</v>
      </c>
      <c r="J3" s="867"/>
      <c r="K3" s="868"/>
      <c r="L3" s="365"/>
      <c r="M3" s="365"/>
      <c r="P3" s="52"/>
      <c r="Q3" s="52"/>
      <c r="R3" s="52"/>
    </row>
    <row r="4" spans="1:18">
      <c r="B4" s="385"/>
      <c r="C4" s="368"/>
      <c r="J4" s="368"/>
      <c r="K4" s="368"/>
      <c r="P4" s="52"/>
      <c r="Q4" s="52"/>
      <c r="R4" s="52"/>
    </row>
    <row r="5" spans="1:18">
      <c r="A5" s="2116" t="s">
        <v>5372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P5" s="52"/>
      <c r="Q5" s="52"/>
      <c r="R5" s="52"/>
    </row>
    <row r="6" spans="1:18">
      <c r="P6" s="52"/>
      <c r="Q6" s="52"/>
      <c r="R6" s="52"/>
    </row>
    <row r="7" spans="1:18" ht="12" customHeight="1">
      <c r="A7" s="2117" t="s">
        <v>5373</v>
      </c>
      <c r="B7" s="2117" t="s">
        <v>135</v>
      </c>
      <c r="C7" s="2117"/>
      <c r="D7" s="2117" t="s">
        <v>138</v>
      </c>
      <c r="E7" s="2117"/>
      <c r="F7" s="2117"/>
      <c r="G7" s="2117"/>
      <c r="H7" s="2119" t="s">
        <v>139</v>
      </c>
      <c r="I7" s="2119" t="s">
        <v>140</v>
      </c>
      <c r="J7" s="2119" t="s">
        <v>141</v>
      </c>
      <c r="P7" s="52"/>
      <c r="Q7" s="52"/>
      <c r="R7" s="52"/>
    </row>
    <row r="8" spans="1:18" ht="59.45" customHeight="1">
      <c r="A8" s="2117"/>
      <c r="B8" s="2117"/>
      <c r="C8" s="2117"/>
      <c r="D8" s="68" t="s">
        <v>567</v>
      </c>
      <c r="E8" s="68" t="s">
        <v>568</v>
      </c>
      <c r="F8" s="68" t="s">
        <v>146</v>
      </c>
      <c r="G8" s="68" t="s">
        <v>144</v>
      </c>
      <c r="H8" s="2119"/>
      <c r="I8" s="2119"/>
      <c r="J8" s="2119"/>
      <c r="K8" s="70"/>
      <c r="L8" s="70"/>
      <c r="M8" s="70"/>
      <c r="N8" s="388"/>
      <c r="O8" s="386"/>
      <c r="P8" s="70"/>
      <c r="Q8" s="70"/>
      <c r="R8" s="70"/>
    </row>
    <row r="9" spans="1:18" ht="22.9" customHeight="1">
      <c r="A9" s="414" t="s">
        <v>5374</v>
      </c>
      <c r="B9" s="2336"/>
      <c r="C9" s="2336"/>
      <c r="D9" s="2170" t="s">
        <v>5375</v>
      </c>
      <c r="E9" s="75" t="s">
        <v>5376</v>
      </c>
      <c r="F9" s="75">
        <v>13</v>
      </c>
      <c r="G9" s="75">
        <v>0.16800000000000001</v>
      </c>
      <c r="H9" s="76" t="s">
        <v>327</v>
      </c>
      <c r="I9" s="75">
        <v>5310</v>
      </c>
      <c r="J9" s="77">
        <v>5800</v>
      </c>
      <c r="K9" s="52"/>
      <c r="L9" s="52"/>
      <c r="M9" s="52"/>
      <c r="N9" s="53"/>
      <c r="O9" s="386"/>
      <c r="P9" s="52"/>
      <c r="Q9" s="52"/>
      <c r="R9" s="52"/>
    </row>
    <row r="10" spans="1:18" ht="22.9" customHeight="1">
      <c r="A10" s="78" t="s">
        <v>5377</v>
      </c>
      <c r="B10" s="2336"/>
      <c r="C10" s="2336"/>
      <c r="D10" s="2170"/>
      <c r="E10" s="80" t="s">
        <v>5378</v>
      </c>
      <c r="F10" s="80">
        <v>16</v>
      </c>
      <c r="G10" s="75">
        <v>0.252</v>
      </c>
      <c r="H10" s="76" t="s">
        <v>327</v>
      </c>
      <c r="I10" s="75">
        <v>6250</v>
      </c>
      <c r="J10" s="82">
        <v>6825</v>
      </c>
      <c r="K10" s="52"/>
      <c r="L10" s="52"/>
      <c r="M10" s="52"/>
      <c r="N10" s="53"/>
      <c r="O10" s="386"/>
      <c r="P10" s="52"/>
      <c r="Q10" s="52"/>
      <c r="R10" s="52"/>
    </row>
    <row r="11" spans="1:18" ht="22.9" customHeight="1">
      <c r="A11" s="78" t="s">
        <v>5379</v>
      </c>
      <c r="B11" s="2336"/>
      <c r="C11" s="2336"/>
      <c r="D11" s="2170"/>
      <c r="E11" s="80" t="s">
        <v>5380</v>
      </c>
      <c r="F11" s="80">
        <v>20</v>
      </c>
      <c r="G11" s="75">
        <v>3.3599999999999998E-2</v>
      </c>
      <c r="H11" s="76" t="s">
        <v>327</v>
      </c>
      <c r="I11" s="75">
        <v>7285</v>
      </c>
      <c r="J11" s="82">
        <v>7960</v>
      </c>
      <c r="K11" s="52"/>
      <c r="L11" s="52"/>
      <c r="M11" s="52"/>
      <c r="N11" s="53"/>
      <c r="O11" s="386"/>
      <c r="P11" s="52"/>
      <c r="Q11" s="52"/>
      <c r="R11" s="52"/>
    </row>
    <row r="12" spans="1:18" ht="22.9" customHeight="1">
      <c r="A12" s="78" t="s">
        <v>5381</v>
      </c>
      <c r="B12" s="2336"/>
      <c r="C12" s="2336"/>
      <c r="D12" s="2177" t="s">
        <v>5375</v>
      </c>
      <c r="E12" s="80" t="s">
        <v>5382</v>
      </c>
      <c r="F12" s="80">
        <v>15</v>
      </c>
      <c r="G12" s="75">
        <v>0.28000000000000003</v>
      </c>
      <c r="H12" s="76" t="s">
        <v>327</v>
      </c>
      <c r="I12" s="75">
        <v>6180</v>
      </c>
      <c r="J12" s="82">
        <v>6750</v>
      </c>
      <c r="K12" s="52"/>
      <c r="L12" s="52"/>
      <c r="M12" s="52"/>
      <c r="N12" s="53"/>
      <c r="O12" s="386"/>
      <c r="P12" s="52"/>
      <c r="Q12" s="52"/>
      <c r="R12" s="52"/>
    </row>
    <row r="13" spans="1:18" ht="22.9" customHeight="1">
      <c r="A13" s="78" t="s">
        <v>5383</v>
      </c>
      <c r="B13" s="2336"/>
      <c r="C13" s="2336"/>
      <c r="D13" s="2177"/>
      <c r="E13" s="80" t="s">
        <v>5384</v>
      </c>
      <c r="F13" s="80">
        <v>18</v>
      </c>
      <c r="G13" s="75">
        <v>0.43</v>
      </c>
      <c r="H13" s="76" t="s">
        <v>327</v>
      </c>
      <c r="I13" s="75">
        <v>7045</v>
      </c>
      <c r="J13" s="82">
        <v>7700</v>
      </c>
      <c r="K13" s="52"/>
      <c r="L13" s="52"/>
      <c r="M13" s="52"/>
      <c r="N13" s="53"/>
      <c r="O13" s="386"/>
      <c r="P13" s="52"/>
      <c r="Q13" s="52"/>
      <c r="R13" s="52"/>
    </row>
    <row r="14" spans="1:18" ht="22.9" customHeight="1">
      <c r="A14" s="78" t="s">
        <v>5385</v>
      </c>
      <c r="B14" s="2336"/>
      <c r="C14" s="2336"/>
      <c r="D14" s="2177"/>
      <c r="E14" s="80" t="s">
        <v>5386</v>
      </c>
      <c r="F14" s="80">
        <v>22</v>
      </c>
      <c r="G14" s="75">
        <v>0.56999999999999995</v>
      </c>
      <c r="H14" s="76" t="s">
        <v>327</v>
      </c>
      <c r="I14" s="75">
        <v>7965</v>
      </c>
      <c r="J14" s="82">
        <v>8700</v>
      </c>
      <c r="K14" s="52"/>
      <c r="L14" s="52"/>
      <c r="M14" s="52"/>
      <c r="N14" s="53"/>
      <c r="O14" s="386"/>
      <c r="P14" s="52"/>
      <c r="Q14" s="52"/>
      <c r="R14" s="52"/>
    </row>
    <row r="15" spans="1:18" ht="22.9" customHeight="1">
      <c r="A15" s="78" t="s">
        <v>5387</v>
      </c>
      <c r="B15" s="2649"/>
      <c r="C15" s="2649"/>
      <c r="D15" s="2177" t="s">
        <v>5375</v>
      </c>
      <c r="E15" s="80" t="s">
        <v>5388</v>
      </c>
      <c r="F15" s="80">
        <v>30</v>
      </c>
      <c r="G15" s="75">
        <v>0.54</v>
      </c>
      <c r="H15" s="76" t="s">
        <v>327</v>
      </c>
      <c r="I15" s="75">
        <v>9390</v>
      </c>
      <c r="J15" s="82">
        <v>10260</v>
      </c>
      <c r="K15" s="52"/>
      <c r="L15" s="52"/>
      <c r="M15" s="52"/>
      <c r="N15" s="53"/>
      <c r="O15" s="386"/>
      <c r="P15" s="52"/>
      <c r="Q15" s="52"/>
      <c r="R15" s="52"/>
    </row>
    <row r="16" spans="1:18" ht="22.9" customHeight="1">
      <c r="A16" s="78" t="s">
        <v>5389</v>
      </c>
      <c r="B16" s="2649"/>
      <c r="C16" s="2649"/>
      <c r="D16" s="2177"/>
      <c r="E16" s="80" t="s">
        <v>5390</v>
      </c>
      <c r="F16" s="80">
        <v>35</v>
      </c>
      <c r="G16" s="75">
        <v>0.82</v>
      </c>
      <c r="H16" s="76" t="s">
        <v>327</v>
      </c>
      <c r="I16" s="75">
        <v>10795</v>
      </c>
      <c r="J16" s="82">
        <v>11795</v>
      </c>
      <c r="K16" s="52"/>
      <c r="L16" s="52"/>
      <c r="M16" s="52"/>
      <c r="N16" s="53"/>
      <c r="O16" s="386"/>
      <c r="P16" s="52"/>
      <c r="Q16" s="52"/>
      <c r="R16" s="52"/>
    </row>
    <row r="17" spans="1:18" ht="22.9" customHeight="1">
      <c r="A17" s="78" t="s">
        <v>5391</v>
      </c>
      <c r="B17" s="2649"/>
      <c r="C17" s="2649"/>
      <c r="D17" s="2177"/>
      <c r="E17" s="80" t="s">
        <v>5392</v>
      </c>
      <c r="F17" s="80">
        <v>45</v>
      </c>
      <c r="G17" s="75">
        <v>1.0900000000000001</v>
      </c>
      <c r="H17" s="76" t="s">
        <v>327</v>
      </c>
      <c r="I17" s="75">
        <v>12440</v>
      </c>
      <c r="J17" s="82">
        <v>13585</v>
      </c>
      <c r="K17" s="52"/>
      <c r="L17" s="52"/>
      <c r="M17" s="52"/>
      <c r="N17" s="53"/>
      <c r="O17" s="386"/>
      <c r="P17" s="52"/>
      <c r="Q17" s="52"/>
      <c r="R17" s="52"/>
    </row>
    <row r="18" spans="1:18" ht="22.9" customHeight="1">
      <c r="A18" s="78" t="s">
        <v>5393</v>
      </c>
      <c r="B18" s="2649"/>
      <c r="C18" s="2649"/>
      <c r="D18" s="2177" t="s">
        <v>5375</v>
      </c>
      <c r="E18" s="80" t="s">
        <v>5394</v>
      </c>
      <c r="F18" s="80">
        <v>21</v>
      </c>
      <c r="G18" s="75">
        <v>0.65</v>
      </c>
      <c r="H18" s="76" t="s">
        <v>327</v>
      </c>
      <c r="I18" s="75">
        <v>8000</v>
      </c>
      <c r="J18" s="82">
        <v>8740</v>
      </c>
      <c r="K18" s="52"/>
      <c r="L18" s="52"/>
      <c r="M18" s="52"/>
      <c r="N18" s="53"/>
      <c r="O18" s="386"/>
      <c r="P18" s="52"/>
      <c r="Q18" s="52"/>
      <c r="R18" s="52"/>
    </row>
    <row r="19" spans="1:18" ht="22.9" customHeight="1">
      <c r="A19" s="78" t="s">
        <v>5395</v>
      </c>
      <c r="B19" s="2649"/>
      <c r="C19" s="2649"/>
      <c r="D19" s="2177"/>
      <c r="E19" s="80" t="s">
        <v>5396</v>
      </c>
      <c r="F19" s="80">
        <v>24</v>
      </c>
      <c r="G19" s="75">
        <v>0.97</v>
      </c>
      <c r="H19" s="76" t="s">
        <v>327</v>
      </c>
      <c r="I19" s="75">
        <v>9355</v>
      </c>
      <c r="J19" s="82">
        <v>10220</v>
      </c>
      <c r="K19" s="52"/>
      <c r="L19" s="52"/>
      <c r="M19" s="52"/>
      <c r="N19" s="53"/>
      <c r="O19" s="386"/>
      <c r="P19" s="52"/>
      <c r="Q19" s="52"/>
      <c r="R19" s="52"/>
    </row>
    <row r="20" spans="1:18" ht="22.9" customHeight="1">
      <c r="A20" s="78" t="s">
        <v>5397</v>
      </c>
      <c r="B20" s="2649"/>
      <c r="C20" s="2649"/>
      <c r="D20" s="2177"/>
      <c r="E20" s="80" t="s">
        <v>5398</v>
      </c>
      <c r="F20" s="80">
        <v>29</v>
      </c>
      <c r="G20" s="75">
        <v>1.3</v>
      </c>
      <c r="H20" s="76" t="s">
        <v>327</v>
      </c>
      <c r="I20" s="75">
        <v>10390</v>
      </c>
      <c r="J20" s="82">
        <v>11350</v>
      </c>
      <c r="K20" s="52"/>
      <c r="L20" s="52"/>
      <c r="M20" s="52"/>
      <c r="N20" s="53"/>
      <c r="O20" s="386"/>
      <c r="P20" s="52"/>
      <c r="Q20" s="52"/>
      <c r="R20" s="52"/>
    </row>
    <row r="21" spans="1:18" ht="22.9" customHeight="1">
      <c r="A21" s="78" t="s">
        <v>5399</v>
      </c>
      <c r="B21" s="2134"/>
      <c r="C21" s="2134"/>
      <c r="D21" s="2177" t="s">
        <v>5375</v>
      </c>
      <c r="E21" s="80" t="s">
        <v>5400</v>
      </c>
      <c r="F21" s="80">
        <v>35</v>
      </c>
      <c r="G21" s="75">
        <v>1.23</v>
      </c>
      <c r="H21" s="76" t="s">
        <v>327</v>
      </c>
      <c r="I21" s="75">
        <v>12880</v>
      </c>
      <c r="J21" s="82">
        <v>14070</v>
      </c>
      <c r="K21" s="52"/>
      <c r="L21" s="52"/>
      <c r="M21" s="52"/>
      <c r="N21" s="53"/>
      <c r="O21" s="386"/>
      <c r="P21" s="52"/>
      <c r="Q21" s="52"/>
      <c r="R21" s="52"/>
    </row>
    <row r="22" spans="1:18" ht="22.9" customHeight="1">
      <c r="A22" s="78" t="s">
        <v>5401</v>
      </c>
      <c r="B22" s="2134"/>
      <c r="C22" s="2134"/>
      <c r="D22" s="2177"/>
      <c r="E22" s="80" t="s">
        <v>5402</v>
      </c>
      <c r="F22" s="80">
        <v>40</v>
      </c>
      <c r="G22" s="75">
        <v>1.85</v>
      </c>
      <c r="H22" s="76" t="s">
        <v>327</v>
      </c>
      <c r="I22" s="75">
        <v>14700</v>
      </c>
      <c r="J22" s="82">
        <v>16055</v>
      </c>
      <c r="K22" s="52"/>
      <c r="L22" s="52"/>
      <c r="M22" s="52"/>
      <c r="N22" s="53"/>
      <c r="O22" s="386"/>
      <c r="P22" s="52"/>
      <c r="Q22" s="52"/>
      <c r="R22" s="52"/>
    </row>
    <row r="23" spans="1:18" ht="22.9" customHeight="1">
      <c r="A23" s="78" t="s">
        <v>5403</v>
      </c>
      <c r="B23" s="2134"/>
      <c r="C23" s="2134"/>
      <c r="D23" s="2177"/>
      <c r="E23" s="80" t="s">
        <v>5404</v>
      </c>
      <c r="F23" s="80">
        <v>50</v>
      </c>
      <c r="G23" s="75">
        <v>2.4700000000000002</v>
      </c>
      <c r="H23" s="76" t="s">
        <v>327</v>
      </c>
      <c r="I23" s="75">
        <v>16660</v>
      </c>
      <c r="J23" s="82">
        <v>18200</v>
      </c>
      <c r="K23" s="52"/>
      <c r="L23" s="52"/>
      <c r="M23" s="52"/>
      <c r="N23" s="53"/>
      <c r="O23" s="386"/>
      <c r="P23" s="52"/>
      <c r="Q23" s="52"/>
      <c r="R23" s="52"/>
    </row>
    <row r="24" spans="1:18" ht="22.9" customHeight="1">
      <c r="A24" s="78" t="s">
        <v>5405</v>
      </c>
      <c r="B24" s="151"/>
      <c r="C24" s="139"/>
      <c r="D24" s="2274" t="s">
        <v>5406</v>
      </c>
      <c r="E24" s="80" t="s">
        <v>5407</v>
      </c>
      <c r="F24" s="80">
        <v>9</v>
      </c>
      <c r="G24" s="75">
        <v>0.15</v>
      </c>
      <c r="H24" s="75"/>
      <c r="I24" s="75">
        <v>7410</v>
      </c>
      <c r="J24" s="102">
        <v>7960</v>
      </c>
      <c r="K24" s="52"/>
      <c r="L24" s="52"/>
      <c r="M24" s="314"/>
      <c r="N24" s="53"/>
      <c r="O24" s="386"/>
      <c r="P24" s="52"/>
      <c r="Q24" s="52"/>
      <c r="R24" s="52"/>
    </row>
    <row r="25" spans="1:18" ht="24">
      <c r="A25" s="78" t="s">
        <v>5408</v>
      </c>
      <c r="B25" s="151"/>
      <c r="C25" s="139"/>
      <c r="D25" s="2274"/>
      <c r="E25" s="80" t="s">
        <v>5409</v>
      </c>
      <c r="F25" s="80">
        <v>11</v>
      </c>
      <c r="G25" s="75">
        <v>0.18</v>
      </c>
      <c r="H25" s="75"/>
      <c r="I25" s="75">
        <v>8540</v>
      </c>
      <c r="J25" s="154">
        <v>9175</v>
      </c>
      <c r="K25" s="52"/>
      <c r="L25" s="52"/>
      <c r="M25" s="314"/>
      <c r="N25" s="53"/>
      <c r="O25" s="386"/>
      <c r="P25" s="52"/>
      <c r="Q25" s="52"/>
      <c r="R25" s="52"/>
    </row>
    <row r="26" spans="1:18" ht="24">
      <c r="A26" s="78" t="s">
        <v>5410</v>
      </c>
      <c r="B26" s="151"/>
      <c r="C26" s="139"/>
      <c r="D26" s="2274"/>
      <c r="E26" s="80" t="s">
        <v>5411</v>
      </c>
      <c r="F26" s="80">
        <v>14</v>
      </c>
      <c r="G26" s="75">
        <v>0.23</v>
      </c>
      <c r="H26" s="75"/>
      <c r="I26" s="75">
        <v>9540</v>
      </c>
      <c r="J26" s="82">
        <v>10250</v>
      </c>
      <c r="K26" s="52"/>
      <c r="L26" s="52"/>
      <c r="M26" s="314"/>
      <c r="N26" s="53"/>
      <c r="O26" s="386"/>
      <c r="P26" s="52"/>
      <c r="Q26" s="52"/>
      <c r="R26" s="52"/>
    </row>
    <row r="27" spans="1:18" ht="22.9" customHeight="1">
      <c r="A27" s="402" t="s">
        <v>5412</v>
      </c>
      <c r="B27" s="151"/>
      <c r="C27" s="139"/>
      <c r="D27" s="2274"/>
      <c r="E27" s="80" t="s">
        <v>5413</v>
      </c>
      <c r="F27" s="80">
        <v>18</v>
      </c>
      <c r="G27" s="75">
        <v>0.31</v>
      </c>
      <c r="H27" s="75"/>
      <c r="I27" s="75">
        <v>12155</v>
      </c>
      <c r="J27" s="82">
        <v>13060</v>
      </c>
      <c r="K27" s="52"/>
      <c r="L27" s="52"/>
      <c r="M27" s="314"/>
      <c r="N27" s="53"/>
      <c r="O27" s="386"/>
      <c r="P27" s="52"/>
      <c r="Q27" s="52"/>
      <c r="R27" s="52"/>
    </row>
    <row r="28" spans="1:18" ht="22.9" customHeight="1">
      <c r="A28" s="650" t="s">
        <v>5414</v>
      </c>
      <c r="B28" s="2648"/>
      <c r="C28" s="138"/>
      <c r="D28" s="94"/>
      <c r="E28" s="94"/>
      <c r="F28" s="94">
        <v>15.74</v>
      </c>
      <c r="G28" s="94"/>
      <c r="H28" s="94"/>
      <c r="I28" s="94"/>
      <c r="J28" s="382"/>
      <c r="K28" s="52"/>
      <c r="L28" s="52"/>
      <c r="M28" s="52"/>
      <c r="N28" s="53"/>
      <c r="O28" s="386"/>
      <c r="P28" s="52"/>
      <c r="Q28" s="52"/>
      <c r="R28" s="52"/>
    </row>
    <row r="29" spans="1:18" ht="22.9" customHeight="1">
      <c r="A29" s="84" t="s">
        <v>5415</v>
      </c>
      <c r="B29" s="2648"/>
      <c r="C29" s="93"/>
      <c r="D29" s="94"/>
      <c r="E29" s="94"/>
      <c r="F29" s="94">
        <v>10.5</v>
      </c>
      <c r="G29" s="94"/>
      <c r="H29" s="94"/>
      <c r="I29" s="94"/>
      <c r="J29" s="96"/>
      <c r="K29" s="52"/>
      <c r="L29" s="52"/>
      <c r="M29" s="52"/>
      <c r="N29" s="53"/>
      <c r="O29" s="386"/>
      <c r="P29" s="52"/>
      <c r="Q29" s="52"/>
      <c r="R29" s="52"/>
    </row>
    <row r="30" spans="1:18" ht="22.9" customHeight="1">
      <c r="A30" s="84" t="s">
        <v>5416</v>
      </c>
      <c r="B30" s="2648"/>
      <c r="C30" s="93"/>
      <c r="D30" s="94"/>
      <c r="E30" s="94"/>
      <c r="F30" s="94">
        <v>22.46</v>
      </c>
      <c r="G30" s="94"/>
      <c r="H30" s="94"/>
      <c r="I30" s="94"/>
      <c r="J30" s="96"/>
      <c r="K30" s="52"/>
      <c r="L30" s="52"/>
      <c r="M30" s="52"/>
      <c r="N30" s="53"/>
      <c r="O30" s="386"/>
      <c r="P30" s="52"/>
      <c r="Q30" s="52"/>
      <c r="R30" s="52"/>
    </row>
    <row r="31" spans="1:18" ht="22.9" customHeight="1">
      <c r="A31" s="657" t="s">
        <v>5417</v>
      </c>
      <c r="B31" s="2648"/>
      <c r="C31" s="629"/>
      <c r="D31" s="399"/>
      <c r="E31" s="399"/>
      <c r="F31" s="399"/>
      <c r="G31" s="399"/>
      <c r="H31" s="399"/>
      <c r="I31" s="399"/>
      <c r="J31" s="631"/>
      <c r="K31" s="52"/>
      <c r="L31" s="52"/>
      <c r="M31" s="52"/>
      <c r="N31" s="53"/>
      <c r="O31" s="386"/>
      <c r="P31" s="52"/>
      <c r="Q31" s="52"/>
      <c r="R31" s="52"/>
    </row>
    <row r="32" spans="1:18" ht="103.5" customHeight="1">
      <c r="A32" s="2217" t="s">
        <v>5418</v>
      </c>
      <c r="B32" s="2217"/>
      <c r="C32" s="2217"/>
      <c r="D32" s="2217"/>
      <c r="E32" s="2217"/>
      <c r="F32" s="2217"/>
      <c r="G32" s="2217"/>
      <c r="H32" s="2217"/>
      <c r="I32" s="2217"/>
      <c r="J32" s="2217"/>
      <c r="P32" s="52"/>
      <c r="Q32" s="52"/>
      <c r="R32" s="52"/>
    </row>
    <row r="33" spans="1:18">
      <c r="A33" s="385"/>
      <c r="D33" s="385"/>
      <c r="E33" s="385"/>
      <c r="F33" s="385"/>
      <c r="G33" s="385"/>
      <c r="H33" s="385"/>
      <c r="I33" s="385"/>
      <c r="J33" s="385"/>
      <c r="P33" s="52"/>
      <c r="Q33" s="52"/>
      <c r="R33" s="52"/>
    </row>
    <row r="34" spans="1:18">
      <c r="A34" s="385"/>
      <c r="D34" s="385"/>
      <c r="E34" s="385"/>
      <c r="F34" s="385"/>
      <c r="G34" s="385"/>
      <c r="H34" s="385"/>
      <c r="I34" s="385"/>
      <c r="J34" s="385"/>
      <c r="P34" s="52"/>
      <c r="Q34" s="52"/>
      <c r="R34" s="52"/>
    </row>
    <row r="35" spans="1:18">
      <c r="A35" s="385"/>
      <c r="D35" s="385"/>
      <c r="E35" s="385"/>
      <c r="F35" s="385"/>
      <c r="G35" s="385"/>
      <c r="H35" s="385"/>
      <c r="I35" s="385"/>
      <c r="J35" s="385"/>
      <c r="P35" s="52"/>
      <c r="Q35" s="52"/>
      <c r="R35" s="52"/>
    </row>
    <row r="36" spans="1:18">
      <c r="A36" s="385"/>
      <c r="D36" s="385"/>
      <c r="E36" s="385"/>
      <c r="F36" s="385"/>
      <c r="G36" s="385"/>
      <c r="H36" s="385"/>
      <c r="I36" s="385"/>
      <c r="J36" s="385"/>
      <c r="P36" s="52"/>
      <c r="Q36" s="52"/>
      <c r="R36" s="52"/>
    </row>
    <row r="37" spans="1:18">
      <c r="A37" s="385"/>
      <c r="D37" s="385"/>
      <c r="E37" s="385"/>
      <c r="F37" s="385"/>
      <c r="G37" s="385"/>
      <c r="H37" s="385"/>
      <c r="I37" s="385"/>
      <c r="J37" s="385"/>
      <c r="P37" s="52"/>
      <c r="Q37" s="52"/>
      <c r="R37" s="52"/>
    </row>
    <row r="38" spans="1:18">
      <c r="A38" s="385"/>
      <c r="D38" s="385"/>
      <c r="E38" s="385"/>
      <c r="F38" s="385"/>
      <c r="G38" s="385"/>
      <c r="H38" s="385"/>
      <c r="I38" s="385"/>
      <c r="J38" s="385"/>
      <c r="P38" s="52"/>
      <c r="Q38" s="52"/>
      <c r="R38" s="52"/>
    </row>
    <row r="39" spans="1:18">
      <c r="A39" s="385"/>
      <c r="D39" s="385"/>
      <c r="E39" s="385"/>
      <c r="F39" s="385"/>
      <c r="G39" s="385"/>
      <c r="H39" s="385"/>
      <c r="I39" s="385"/>
      <c r="J39" s="385"/>
      <c r="P39" s="52"/>
      <c r="Q39" s="52"/>
      <c r="R39" s="52"/>
    </row>
    <row r="40" spans="1:18">
      <c r="A40" s="385"/>
      <c r="D40" s="385"/>
      <c r="E40" s="385"/>
      <c r="F40" s="385"/>
      <c r="G40" s="385"/>
      <c r="H40" s="385"/>
      <c r="I40" s="385"/>
      <c r="J40" s="385"/>
      <c r="P40" s="52"/>
      <c r="Q40" s="52"/>
      <c r="R40" s="52"/>
    </row>
    <row r="41" spans="1:18">
      <c r="A41" s="385"/>
      <c r="D41" s="385"/>
      <c r="E41" s="385"/>
      <c r="F41" s="385"/>
      <c r="G41" s="385"/>
      <c r="H41" s="385"/>
      <c r="I41" s="385"/>
      <c r="J41" s="385"/>
      <c r="P41" s="52"/>
      <c r="Q41" s="52"/>
      <c r="R41" s="52"/>
    </row>
    <row r="42" spans="1:18">
      <c r="A42" s="385"/>
      <c r="D42" s="385"/>
      <c r="E42" s="385"/>
      <c r="F42" s="385"/>
      <c r="G42" s="385"/>
      <c r="H42" s="385"/>
      <c r="I42" s="385"/>
      <c r="J42" s="385"/>
      <c r="P42" s="52"/>
      <c r="Q42" s="52"/>
      <c r="R42" s="52"/>
    </row>
    <row r="43" spans="1:18">
      <c r="A43" s="385"/>
      <c r="D43" s="385"/>
      <c r="E43" s="385"/>
      <c r="F43" s="385"/>
      <c r="G43" s="385"/>
      <c r="H43" s="385"/>
      <c r="I43" s="385"/>
      <c r="J43" s="385"/>
      <c r="P43" s="52"/>
      <c r="Q43" s="52"/>
      <c r="R43" s="52"/>
    </row>
    <row r="44" spans="1:18">
      <c r="A44" s="385"/>
      <c r="D44" s="385"/>
      <c r="E44" s="385"/>
      <c r="F44" s="385"/>
      <c r="G44" s="385"/>
      <c r="H44" s="385"/>
      <c r="I44" s="385"/>
      <c r="J44" s="385"/>
      <c r="P44" s="52"/>
      <c r="Q44" s="52"/>
      <c r="R44" s="52"/>
    </row>
    <row r="45" spans="1:18">
      <c r="A45" s="385"/>
      <c r="D45" s="385"/>
      <c r="E45" s="385"/>
      <c r="F45" s="385"/>
      <c r="G45" s="385"/>
      <c r="H45" s="385"/>
      <c r="I45" s="385"/>
      <c r="J45" s="385"/>
      <c r="P45" s="52"/>
      <c r="Q45" s="52"/>
      <c r="R45" s="52"/>
    </row>
    <row r="46" spans="1:18">
      <c r="A46" s="385"/>
      <c r="D46" s="385"/>
      <c r="E46" s="385"/>
      <c r="F46" s="385"/>
      <c r="G46" s="385"/>
      <c r="H46" s="385"/>
      <c r="I46" s="385"/>
      <c r="J46" s="385"/>
      <c r="P46" s="52"/>
      <c r="Q46" s="52"/>
      <c r="R46" s="52"/>
    </row>
    <row r="47" spans="1:18">
      <c r="A47" s="385"/>
      <c r="D47" s="385"/>
      <c r="E47" s="385"/>
      <c r="F47" s="385"/>
      <c r="G47" s="385"/>
      <c r="H47" s="385"/>
      <c r="I47" s="385"/>
      <c r="J47" s="385"/>
      <c r="P47" s="52"/>
      <c r="Q47" s="52"/>
      <c r="R47" s="52"/>
    </row>
    <row r="48" spans="1:18">
      <c r="A48" s="385"/>
      <c r="D48" s="385"/>
      <c r="E48" s="385"/>
      <c r="F48" s="385"/>
      <c r="G48" s="385"/>
      <c r="H48" s="385"/>
      <c r="I48" s="385"/>
      <c r="J48" s="385"/>
      <c r="P48" s="52"/>
      <c r="Q48" s="52"/>
      <c r="R48" s="52"/>
    </row>
    <row r="49" spans="1:18">
      <c r="A49" s="385"/>
      <c r="D49" s="385"/>
      <c r="E49" s="385"/>
      <c r="F49" s="385"/>
      <c r="G49" s="385"/>
      <c r="H49" s="385"/>
      <c r="I49" s="385"/>
      <c r="J49" s="385"/>
      <c r="P49" s="52"/>
      <c r="Q49" s="52"/>
      <c r="R49" s="52"/>
    </row>
    <row r="50" spans="1:18">
      <c r="A50" s="385"/>
      <c r="D50" s="385"/>
      <c r="E50" s="385"/>
      <c r="F50" s="385"/>
      <c r="G50" s="385"/>
      <c r="H50" s="385"/>
      <c r="I50" s="385"/>
      <c r="J50" s="385"/>
      <c r="P50" s="52"/>
      <c r="Q50" s="52"/>
      <c r="R50" s="52"/>
    </row>
    <row r="51" spans="1:18">
      <c r="A51" s="385"/>
      <c r="D51" s="385"/>
      <c r="E51" s="385"/>
      <c r="F51" s="385"/>
      <c r="G51" s="385"/>
      <c r="H51" s="385"/>
      <c r="I51" s="385"/>
      <c r="J51" s="385"/>
      <c r="P51" s="52"/>
      <c r="Q51" s="52"/>
      <c r="R51" s="52"/>
    </row>
    <row r="52" spans="1:18">
      <c r="A52" s="385"/>
      <c r="D52" s="385"/>
      <c r="E52" s="385"/>
      <c r="F52" s="385"/>
      <c r="G52" s="385"/>
      <c r="H52" s="385"/>
      <c r="I52" s="385"/>
      <c r="J52" s="385"/>
      <c r="P52" s="52"/>
      <c r="Q52" s="52"/>
      <c r="R52" s="52"/>
    </row>
    <row r="53" spans="1:18">
      <c r="A53" s="385"/>
      <c r="D53" s="385"/>
      <c r="E53" s="385"/>
      <c r="F53" s="385"/>
      <c r="G53" s="385"/>
      <c r="H53" s="385"/>
      <c r="I53" s="385"/>
      <c r="J53" s="385"/>
      <c r="P53" s="52"/>
      <c r="Q53" s="52"/>
      <c r="R53" s="52"/>
    </row>
    <row r="54" spans="1:18">
      <c r="A54" s="385"/>
      <c r="D54" s="385"/>
      <c r="E54" s="385"/>
      <c r="F54" s="385"/>
      <c r="G54" s="385"/>
      <c r="H54" s="385"/>
      <c r="I54" s="385"/>
      <c r="J54" s="385"/>
      <c r="P54" s="52"/>
      <c r="Q54" s="52"/>
      <c r="R54" s="52"/>
    </row>
    <row r="55" spans="1:18">
      <c r="A55" s="385"/>
      <c r="D55" s="385"/>
      <c r="E55" s="385"/>
      <c r="F55" s="385"/>
      <c r="G55" s="385"/>
      <c r="H55" s="385"/>
      <c r="I55" s="385"/>
      <c r="J55" s="385"/>
      <c r="P55" s="52"/>
      <c r="Q55" s="52"/>
      <c r="R55" s="52"/>
    </row>
    <row r="56" spans="1:18">
      <c r="A56" s="385"/>
      <c r="D56" s="385"/>
      <c r="E56" s="385"/>
      <c r="F56" s="385"/>
      <c r="G56" s="385"/>
      <c r="H56" s="385"/>
      <c r="I56" s="385"/>
      <c r="J56" s="385"/>
      <c r="P56" s="52"/>
      <c r="Q56" s="52"/>
      <c r="R56" s="52"/>
    </row>
    <row r="57" spans="1:18">
      <c r="A57" s="385"/>
      <c r="D57" s="385"/>
      <c r="E57" s="385"/>
      <c r="F57" s="385"/>
      <c r="G57" s="385"/>
      <c r="H57" s="385"/>
      <c r="I57" s="385"/>
      <c r="J57" s="385"/>
      <c r="P57" s="52"/>
      <c r="Q57" s="52"/>
      <c r="R57" s="52"/>
    </row>
    <row r="58" spans="1:18">
      <c r="A58" s="385"/>
      <c r="D58" s="385"/>
      <c r="E58" s="385"/>
      <c r="F58" s="385"/>
      <c r="G58" s="385"/>
      <c r="H58" s="385"/>
      <c r="I58" s="385"/>
      <c r="J58" s="385"/>
      <c r="P58" s="52"/>
      <c r="Q58" s="52"/>
      <c r="R58" s="52"/>
    </row>
    <row r="59" spans="1:18">
      <c r="A59" s="385"/>
      <c r="D59" s="385"/>
      <c r="E59" s="385"/>
      <c r="F59" s="385"/>
      <c r="G59" s="385"/>
      <c r="H59" s="385"/>
      <c r="I59" s="385"/>
      <c r="J59" s="385"/>
      <c r="P59" s="52"/>
      <c r="Q59" s="52"/>
      <c r="R59" s="52"/>
    </row>
    <row r="60" spans="1:18">
      <c r="A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>
      <c r="A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>
      <c r="A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 s="386" customFormat="1" ht="12">
      <c r="A63" s="385"/>
      <c r="B63" s="121"/>
      <c r="C63" s="121"/>
      <c r="D63" s="385"/>
      <c r="E63" s="385"/>
      <c r="F63" s="385"/>
      <c r="G63" s="385"/>
      <c r="H63" s="385"/>
      <c r="I63" s="385"/>
      <c r="J63" s="385"/>
      <c r="K63" s="52"/>
      <c r="L63" s="52"/>
      <c r="M63" s="52"/>
      <c r="P63" s="52"/>
      <c r="Q63" s="52"/>
      <c r="R63" s="52"/>
    </row>
    <row r="64" spans="1:18" s="386" customFormat="1" ht="12">
      <c r="A64" s="385"/>
      <c r="B64" s="121"/>
      <c r="C64" s="121"/>
      <c r="D64" s="385"/>
      <c r="E64" s="385"/>
      <c r="F64" s="385"/>
      <c r="G64" s="385"/>
      <c r="H64" s="385"/>
      <c r="I64" s="385"/>
      <c r="J64" s="385"/>
      <c r="K64" s="52"/>
      <c r="L64" s="52"/>
      <c r="M64" s="52"/>
      <c r="P64" s="52"/>
      <c r="Q64" s="52"/>
      <c r="R64" s="52"/>
    </row>
    <row r="65" spans="1:18" s="386" customFormat="1" ht="12">
      <c r="A65" s="385"/>
      <c r="B65" s="121"/>
      <c r="C65" s="121"/>
      <c r="D65" s="385"/>
      <c r="E65" s="385"/>
      <c r="F65" s="385"/>
      <c r="G65" s="385"/>
      <c r="H65" s="385"/>
      <c r="I65" s="385"/>
      <c r="J65" s="385"/>
      <c r="K65" s="52"/>
      <c r="L65" s="52"/>
      <c r="M65" s="52"/>
      <c r="P65" s="52"/>
      <c r="Q65" s="52"/>
      <c r="R65" s="52"/>
    </row>
    <row r="66" spans="1:18" s="386" customFormat="1" ht="12">
      <c r="A66" s="385"/>
      <c r="B66" s="121"/>
      <c r="C66" s="121"/>
      <c r="D66" s="385"/>
      <c r="E66" s="385"/>
      <c r="F66" s="385"/>
      <c r="G66" s="385"/>
      <c r="H66" s="385"/>
      <c r="I66" s="385"/>
      <c r="J66" s="385"/>
      <c r="K66" s="52"/>
      <c r="L66" s="52"/>
      <c r="M66" s="52"/>
      <c r="P66" s="52"/>
      <c r="Q66" s="52"/>
      <c r="R66" s="52"/>
    </row>
    <row r="67" spans="1:18" s="386" customFormat="1" ht="12">
      <c r="A67" s="385"/>
      <c r="B67" s="121"/>
      <c r="C67" s="121"/>
      <c r="D67" s="385"/>
      <c r="E67" s="385"/>
      <c r="F67" s="385"/>
      <c r="G67" s="385"/>
      <c r="H67" s="385"/>
      <c r="I67" s="385"/>
      <c r="J67" s="385"/>
      <c r="K67" s="52"/>
      <c r="L67" s="52"/>
      <c r="M67" s="52"/>
      <c r="P67" s="52"/>
      <c r="Q67" s="52"/>
      <c r="R67" s="52"/>
    </row>
    <row r="68" spans="1:18" s="386" customFormat="1" ht="12">
      <c r="A68" s="385"/>
      <c r="B68" s="121"/>
      <c r="C68" s="121"/>
      <c r="D68" s="385"/>
      <c r="E68" s="385"/>
      <c r="F68" s="385"/>
      <c r="G68" s="385"/>
      <c r="H68" s="385"/>
      <c r="I68" s="385"/>
      <c r="J68" s="385"/>
      <c r="K68" s="52"/>
      <c r="L68" s="52"/>
      <c r="M68" s="52"/>
      <c r="P68" s="52"/>
      <c r="Q68" s="52"/>
      <c r="R68" s="52"/>
    </row>
    <row r="69" spans="1:18" s="386" customFormat="1" ht="12">
      <c r="A69" s="385"/>
      <c r="B69" s="121"/>
      <c r="C69" s="121"/>
      <c r="D69" s="385"/>
      <c r="E69" s="385"/>
      <c r="F69" s="385"/>
      <c r="G69" s="385"/>
      <c r="H69" s="385"/>
      <c r="I69" s="385"/>
      <c r="J69" s="385"/>
      <c r="K69" s="52"/>
      <c r="L69" s="52"/>
      <c r="M69" s="52"/>
      <c r="P69" s="52"/>
      <c r="Q69" s="52"/>
      <c r="R69" s="52"/>
    </row>
    <row r="70" spans="1:18" s="386" customFormat="1" ht="12">
      <c r="A70" s="385"/>
      <c r="B70" s="121"/>
      <c r="C70" s="121"/>
      <c r="D70" s="385"/>
      <c r="E70" s="385"/>
      <c r="F70" s="385"/>
      <c r="G70" s="385"/>
      <c r="H70" s="385"/>
      <c r="I70" s="385"/>
      <c r="J70" s="385"/>
      <c r="K70" s="52"/>
      <c r="L70" s="52"/>
      <c r="M70" s="52"/>
      <c r="P70" s="52"/>
      <c r="Q70" s="52"/>
      <c r="R70" s="52"/>
    </row>
    <row r="71" spans="1:18" s="386" customFormat="1" ht="12">
      <c r="A71" s="385"/>
      <c r="B71" s="121"/>
      <c r="C71" s="121"/>
      <c r="D71" s="385"/>
      <c r="E71" s="385"/>
      <c r="F71" s="385"/>
      <c r="G71" s="385"/>
      <c r="H71" s="385"/>
      <c r="I71" s="385"/>
      <c r="J71" s="385"/>
      <c r="K71" s="52"/>
      <c r="L71" s="52"/>
      <c r="M71" s="52"/>
      <c r="P71" s="52"/>
      <c r="Q71" s="52"/>
      <c r="R71" s="52"/>
    </row>
    <row r="72" spans="1:18" s="386" customFormat="1" ht="12">
      <c r="A72" s="385"/>
      <c r="B72" s="121"/>
      <c r="C72" s="121"/>
      <c r="D72" s="385"/>
      <c r="E72" s="385"/>
      <c r="F72" s="385"/>
      <c r="G72" s="385"/>
      <c r="H72" s="385"/>
      <c r="I72" s="385"/>
      <c r="J72" s="385"/>
      <c r="K72" s="52"/>
      <c r="L72" s="52"/>
      <c r="M72" s="52"/>
      <c r="P72" s="52"/>
      <c r="Q72" s="52"/>
      <c r="R72" s="52"/>
    </row>
    <row r="73" spans="1:18" s="386" customFormat="1" ht="12">
      <c r="A73" s="385"/>
      <c r="B73" s="121"/>
      <c r="C73" s="121"/>
      <c r="D73" s="385"/>
      <c r="E73" s="385"/>
      <c r="F73" s="385"/>
      <c r="G73" s="385"/>
      <c r="H73" s="385"/>
      <c r="I73" s="385"/>
      <c r="J73" s="385"/>
      <c r="K73" s="52"/>
      <c r="L73" s="52"/>
      <c r="M73" s="52"/>
      <c r="P73" s="52"/>
      <c r="Q73" s="52"/>
      <c r="R73" s="52"/>
    </row>
    <row r="74" spans="1:18" s="386" customFormat="1" ht="12">
      <c r="A74" s="385"/>
      <c r="B74" s="121"/>
      <c r="C74" s="121"/>
      <c r="D74" s="385"/>
      <c r="E74" s="385"/>
      <c r="F74" s="385"/>
      <c r="G74" s="385"/>
      <c r="H74" s="385"/>
      <c r="I74" s="385"/>
      <c r="J74" s="385"/>
      <c r="K74" s="52"/>
      <c r="L74" s="52"/>
      <c r="M74" s="52"/>
      <c r="P74" s="52"/>
      <c r="Q74" s="52"/>
      <c r="R74" s="52"/>
    </row>
    <row r="75" spans="1:18" s="386" customFormat="1" ht="12">
      <c r="A75" s="385"/>
      <c r="B75" s="121"/>
      <c r="C75" s="121"/>
      <c r="D75" s="385"/>
      <c r="E75" s="385"/>
      <c r="F75" s="385"/>
      <c r="G75" s="385"/>
      <c r="H75" s="385"/>
      <c r="I75" s="385"/>
      <c r="J75" s="385"/>
      <c r="K75" s="52"/>
      <c r="L75" s="52"/>
      <c r="M75" s="52"/>
      <c r="P75" s="52"/>
      <c r="Q75" s="52"/>
      <c r="R75" s="52"/>
    </row>
    <row r="76" spans="1:18" s="386" customFormat="1" ht="12">
      <c r="A76" s="385"/>
      <c r="B76" s="121"/>
      <c r="C76" s="121"/>
      <c r="D76" s="385"/>
      <c r="E76" s="385"/>
      <c r="F76" s="385"/>
      <c r="G76" s="385"/>
      <c r="H76" s="385"/>
      <c r="I76" s="385"/>
      <c r="J76" s="385"/>
      <c r="K76" s="52"/>
      <c r="L76" s="52"/>
      <c r="M76" s="52"/>
      <c r="P76" s="52"/>
      <c r="Q76" s="52"/>
      <c r="R76" s="52"/>
    </row>
    <row r="77" spans="1:18" s="386" customFormat="1" ht="12">
      <c r="A77" s="385"/>
      <c r="B77" s="121"/>
      <c r="C77" s="121"/>
      <c r="D77" s="385"/>
      <c r="E77" s="385"/>
      <c r="F77" s="385"/>
      <c r="G77" s="385"/>
      <c r="H77" s="385"/>
      <c r="I77" s="385"/>
      <c r="J77" s="385"/>
      <c r="K77" s="52"/>
      <c r="L77" s="52"/>
      <c r="M77" s="52"/>
      <c r="P77" s="52"/>
      <c r="Q77" s="52"/>
      <c r="R77" s="52"/>
    </row>
    <row r="78" spans="1:18" s="386" customFormat="1" ht="12">
      <c r="A78" s="385"/>
      <c r="B78" s="121"/>
      <c r="C78" s="121"/>
      <c r="D78" s="385"/>
      <c r="E78" s="385"/>
      <c r="F78" s="385"/>
      <c r="G78" s="385"/>
      <c r="H78" s="385"/>
      <c r="I78" s="385"/>
      <c r="J78" s="385"/>
      <c r="K78" s="52"/>
      <c r="L78" s="52"/>
      <c r="M78" s="52"/>
      <c r="P78" s="52"/>
      <c r="Q78" s="52"/>
      <c r="R78" s="52"/>
    </row>
    <row r="79" spans="1:18" s="386" customFormat="1" ht="12">
      <c r="A79" s="385"/>
      <c r="B79" s="121"/>
      <c r="C79" s="121"/>
      <c r="D79" s="385"/>
      <c r="E79" s="385"/>
      <c r="F79" s="385"/>
      <c r="G79" s="385"/>
      <c r="H79" s="385"/>
      <c r="I79" s="385"/>
      <c r="J79" s="385"/>
      <c r="K79" s="52"/>
      <c r="L79" s="52"/>
      <c r="M79" s="52"/>
      <c r="P79" s="52"/>
      <c r="Q79" s="52"/>
      <c r="R79" s="52"/>
    </row>
    <row r="80" spans="1:18">
      <c r="A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>
      <c r="A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>
      <c r="A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>
      <c r="A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>
      <c r="A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>
      <c r="A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  <row r="86" spans="1:18">
      <c r="A86" s="385"/>
      <c r="D86" s="385"/>
      <c r="E86" s="385"/>
      <c r="F86" s="385"/>
      <c r="G86" s="385"/>
      <c r="H86" s="385"/>
      <c r="I86" s="385"/>
      <c r="J86" s="385"/>
      <c r="P86" s="52"/>
      <c r="Q86" s="52"/>
      <c r="R86" s="52"/>
    </row>
    <row r="87" spans="1:18">
      <c r="A87" s="385"/>
      <c r="D87" s="385"/>
      <c r="E87" s="385"/>
      <c r="F87" s="385"/>
      <c r="G87" s="385"/>
      <c r="H87" s="385"/>
      <c r="I87" s="385"/>
      <c r="J87" s="385"/>
      <c r="P87" s="52"/>
      <c r="Q87" s="52"/>
      <c r="R87" s="52"/>
    </row>
    <row r="88" spans="1:18">
      <c r="A88" s="385"/>
      <c r="D88" s="385"/>
      <c r="E88" s="385"/>
      <c r="F88" s="385"/>
      <c r="G88" s="385"/>
      <c r="H88" s="385"/>
      <c r="I88" s="385"/>
      <c r="J88" s="385"/>
      <c r="P88" s="52"/>
      <c r="Q88" s="52"/>
      <c r="R88" s="52"/>
    </row>
    <row r="89" spans="1:18">
      <c r="A89" s="385"/>
      <c r="D89" s="385"/>
      <c r="E89" s="385"/>
      <c r="F89" s="385"/>
      <c r="G89" s="385"/>
      <c r="H89" s="385"/>
      <c r="I89" s="385"/>
      <c r="J89" s="385"/>
      <c r="P89" s="52"/>
      <c r="Q89" s="52"/>
      <c r="R89" s="52"/>
    </row>
    <row r="90" spans="1:18">
      <c r="A90" s="385"/>
      <c r="D90" s="385"/>
      <c r="E90" s="385"/>
      <c r="F90" s="385"/>
      <c r="G90" s="385"/>
      <c r="H90" s="385"/>
      <c r="I90" s="385"/>
      <c r="J90" s="385"/>
      <c r="P90" s="52"/>
      <c r="Q90" s="52"/>
      <c r="R90" s="52"/>
    </row>
    <row r="91" spans="1:18">
      <c r="A91" s="385"/>
      <c r="D91" s="385"/>
      <c r="E91" s="385"/>
      <c r="F91" s="385"/>
      <c r="G91" s="385"/>
      <c r="H91" s="385"/>
      <c r="I91" s="385"/>
      <c r="J91" s="385"/>
      <c r="P91" s="52"/>
      <c r="Q91" s="52"/>
      <c r="R91" s="52"/>
    </row>
    <row r="92" spans="1:18">
      <c r="A92" s="385"/>
      <c r="D92" s="385"/>
      <c r="E92" s="385"/>
      <c r="F92" s="385"/>
      <c r="G92" s="385"/>
      <c r="H92" s="385"/>
      <c r="I92" s="385"/>
      <c r="J92" s="385"/>
      <c r="P92" s="52"/>
      <c r="Q92" s="52"/>
      <c r="R92" s="52"/>
    </row>
    <row r="93" spans="1:18">
      <c r="A93" s="385"/>
      <c r="D93" s="385"/>
      <c r="E93" s="385"/>
      <c r="F93" s="385"/>
      <c r="G93" s="385"/>
      <c r="H93" s="385"/>
      <c r="I93" s="385"/>
      <c r="J93" s="385"/>
      <c r="P93" s="52"/>
      <c r="Q93" s="52"/>
      <c r="R93" s="52"/>
    </row>
    <row r="94" spans="1:18">
      <c r="A94" s="385"/>
      <c r="D94" s="385"/>
      <c r="E94" s="385"/>
      <c r="F94" s="385"/>
      <c r="G94" s="385"/>
      <c r="H94" s="385"/>
      <c r="I94" s="385"/>
      <c r="J94" s="385"/>
      <c r="P94" s="52"/>
      <c r="Q94" s="52"/>
      <c r="R94" s="52"/>
    </row>
    <row r="95" spans="1:18">
      <c r="A95" s="385"/>
      <c r="D95" s="385"/>
      <c r="E95" s="385"/>
      <c r="F95" s="385"/>
      <c r="G95" s="385"/>
      <c r="H95" s="385"/>
      <c r="I95" s="385"/>
      <c r="J95" s="385"/>
      <c r="P95" s="52"/>
      <c r="Q95" s="52"/>
      <c r="R95" s="52"/>
    </row>
    <row r="96" spans="1:18">
      <c r="A96" s="385"/>
      <c r="D96" s="385"/>
      <c r="E96" s="385"/>
      <c r="F96" s="385"/>
      <c r="G96" s="385"/>
      <c r="H96" s="385"/>
      <c r="I96" s="385"/>
      <c r="J96" s="385"/>
      <c r="P96" s="52"/>
      <c r="Q96" s="52"/>
      <c r="R96" s="52"/>
    </row>
    <row r="97" spans="1:18">
      <c r="A97" s="385"/>
      <c r="D97" s="385"/>
      <c r="E97" s="385"/>
      <c r="F97" s="385"/>
      <c r="G97" s="385"/>
      <c r="H97" s="385"/>
      <c r="I97" s="385"/>
      <c r="J97" s="385"/>
      <c r="P97" s="52"/>
      <c r="Q97" s="52"/>
      <c r="R97" s="52"/>
    </row>
    <row r="98" spans="1:18">
      <c r="A98" s="385"/>
      <c r="D98" s="385"/>
      <c r="E98" s="385"/>
      <c r="F98" s="385"/>
      <c r="G98" s="385"/>
      <c r="H98" s="385"/>
      <c r="I98" s="385"/>
      <c r="J98" s="385"/>
      <c r="P98" s="52"/>
      <c r="Q98" s="52"/>
      <c r="R98" s="52"/>
    </row>
    <row r="99" spans="1:18">
      <c r="A99" s="385"/>
      <c r="D99" s="385"/>
      <c r="E99" s="385"/>
      <c r="F99" s="385"/>
      <c r="G99" s="385"/>
      <c r="H99" s="385"/>
      <c r="I99" s="385"/>
      <c r="J99" s="385"/>
      <c r="P99" s="52"/>
      <c r="Q99" s="52"/>
      <c r="R99" s="52"/>
    </row>
    <row r="100" spans="1:18">
      <c r="A100" s="385"/>
      <c r="D100" s="385"/>
      <c r="E100" s="385"/>
      <c r="F100" s="385"/>
      <c r="G100" s="385"/>
      <c r="H100" s="385"/>
      <c r="I100" s="385"/>
      <c r="J100" s="385"/>
      <c r="P100" s="52"/>
      <c r="Q100" s="52"/>
      <c r="R100" s="52"/>
    </row>
    <row r="101" spans="1:18">
      <c r="A101" s="385"/>
      <c r="D101" s="385"/>
      <c r="E101" s="385"/>
      <c r="F101" s="385"/>
      <c r="G101" s="385"/>
      <c r="H101" s="385"/>
      <c r="I101" s="385"/>
      <c r="J101" s="385"/>
      <c r="P101" s="52"/>
      <c r="Q101" s="52"/>
      <c r="R101" s="52"/>
    </row>
    <row r="102" spans="1:18">
      <c r="A102" s="385"/>
      <c r="D102" s="385"/>
      <c r="E102" s="385"/>
      <c r="F102" s="385"/>
      <c r="G102" s="385"/>
      <c r="H102" s="385"/>
      <c r="I102" s="385"/>
      <c r="J102" s="385"/>
      <c r="P102" s="52"/>
      <c r="Q102" s="52"/>
      <c r="R102" s="52"/>
    </row>
    <row r="103" spans="1:18">
      <c r="A103" s="385"/>
      <c r="D103" s="385"/>
      <c r="E103" s="385"/>
      <c r="F103" s="385"/>
      <c r="G103" s="385"/>
      <c r="H103" s="385"/>
      <c r="I103" s="385"/>
      <c r="J103" s="385"/>
      <c r="P103" s="52"/>
      <c r="Q103" s="52"/>
      <c r="R103" s="52"/>
    </row>
    <row r="104" spans="1:18">
      <c r="A104" s="385"/>
      <c r="D104" s="385"/>
      <c r="E104" s="385"/>
      <c r="F104" s="385"/>
      <c r="G104" s="385"/>
      <c r="H104" s="385"/>
      <c r="I104" s="385"/>
      <c r="J104" s="385"/>
      <c r="P104" s="52"/>
      <c r="Q104" s="52"/>
      <c r="R104" s="52"/>
    </row>
    <row r="105" spans="1:18">
      <c r="A105" s="385"/>
      <c r="D105" s="385"/>
      <c r="E105" s="385"/>
      <c r="F105" s="385"/>
      <c r="G105" s="385"/>
      <c r="H105" s="385"/>
      <c r="I105" s="385"/>
      <c r="J105" s="385"/>
      <c r="P105" s="52"/>
      <c r="Q105" s="52"/>
      <c r="R105" s="52"/>
    </row>
    <row r="106" spans="1:18">
      <c r="A106" s="385"/>
      <c r="D106" s="385"/>
      <c r="E106" s="385"/>
      <c r="F106" s="385"/>
      <c r="G106" s="385"/>
      <c r="H106" s="385"/>
      <c r="I106" s="385"/>
      <c r="J106" s="385"/>
      <c r="P106" s="52"/>
      <c r="Q106" s="52"/>
      <c r="R106" s="52"/>
    </row>
    <row r="107" spans="1:18">
      <c r="A107" s="385"/>
      <c r="D107" s="385"/>
      <c r="E107" s="385"/>
      <c r="F107" s="385"/>
      <c r="G107" s="385"/>
      <c r="H107" s="385"/>
      <c r="I107" s="385"/>
      <c r="J107" s="385"/>
      <c r="P107" s="52"/>
      <c r="Q107" s="52"/>
      <c r="R107" s="52"/>
    </row>
    <row r="108" spans="1:18">
      <c r="A108" s="385"/>
      <c r="D108" s="385"/>
      <c r="E108" s="385"/>
      <c r="F108" s="385"/>
      <c r="G108" s="385"/>
      <c r="H108" s="385"/>
      <c r="I108" s="385"/>
      <c r="J108" s="385"/>
      <c r="P108" s="52"/>
      <c r="Q108" s="52"/>
      <c r="R108" s="52"/>
    </row>
    <row r="109" spans="1:18">
      <c r="A109" s="385"/>
      <c r="D109" s="385"/>
      <c r="E109" s="385"/>
      <c r="F109" s="385"/>
      <c r="G109" s="385"/>
      <c r="H109" s="385"/>
      <c r="I109" s="385"/>
      <c r="J109" s="385"/>
      <c r="P109" s="52"/>
      <c r="Q109" s="52"/>
      <c r="R109" s="52"/>
    </row>
    <row r="110" spans="1:18">
      <c r="A110" s="385"/>
      <c r="D110" s="385"/>
      <c r="E110" s="385"/>
      <c r="F110" s="385"/>
      <c r="G110" s="385"/>
      <c r="H110" s="385"/>
      <c r="I110" s="385"/>
      <c r="J110" s="385"/>
      <c r="P110" s="52"/>
      <c r="Q110" s="52"/>
      <c r="R110" s="52"/>
    </row>
    <row r="111" spans="1:18">
      <c r="A111" s="385"/>
      <c r="D111" s="385"/>
      <c r="E111" s="385"/>
      <c r="F111" s="385"/>
      <c r="G111" s="385"/>
      <c r="H111" s="385"/>
      <c r="I111" s="385"/>
      <c r="J111" s="385"/>
      <c r="P111" s="52"/>
      <c r="Q111" s="52"/>
      <c r="R111" s="52"/>
    </row>
    <row r="112" spans="1:18">
      <c r="A112" s="385"/>
      <c r="D112" s="385"/>
      <c r="E112" s="385"/>
      <c r="F112" s="385"/>
      <c r="G112" s="385"/>
      <c r="H112" s="385"/>
      <c r="I112" s="385"/>
      <c r="J112" s="385"/>
      <c r="P112" s="52"/>
      <c r="Q112" s="52"/>
      <c r="R112" s="52"/>
    </row>
    <row r="113" spans="1:18">
      <c r="A113" s="385"/>
      <c r="D113" s="385"/>
      <c r="E113" s="385"/>
      <c r="F113" s="385"/>
      <c r="G113" s="385"/>
      <c r="H113" s="385"/>
      <c r="I113" s="385"/>
      <c r="J113" s="385"/>
      <c r="P113" s="52"/>
      <c r="Q113" s="52"/>
      <c r="R113" s="52"/>
    </row>
    <row r="114" spans="1:18">
      <c r="A114" s="385"/>
      <c r="D114" s="385"/>
      <c r="E114" s="385"/>
      <c r="F114" s="385"/>
      <c r="G114" s="385"/>
      <c r="H114" s="385"/>
      <c r="I114" s="385"/>
      <c r="J114" s="385"/>
      <c r="P114" s="52"/>
      <c r="Q114" s="52"/>
      <c r="R114" s="52"/>
    </row>
    <row r="115" spans="1:18">
      <c r="A115" s="385"/>
      <c r="D115" s="385"/>
      <c r="E115" s="385"/>
      <c r="F115" s="385"/>
      <c r="G115" s="385"/>
      <c r="H115" s="385"/>
      <c r="I115" s="385"/>
      <c r="J115" s="385"/>
      <c r="P115" s="52"/>
      <c r="Q115" s="52"/>
      <c r="R115" s="52"/>
    </row>
    <row r="116" spans="1:18">
      <c r="A116" s="385"/>
      <c r="D116" s="385"/>
      <c r="E116" s="385"/>
      <c r="F116" s="385"/>
      <c r="G116" s="385"/>
      <c r="H116" s="385"/>
      <c r="I116" s="385"/>
      <c r="J116" s="385"/>
      <c r="P116" s="52"/>
      <c r="Q116" s="52"/>
      <c r="R116" s="52"/>
    </row>
    <row r="117" spans="1:18">
      <c r="A117" s="385"/>
      <c r="D117" s="385"/>
      <c r="E117" s="385"/>
      <c r="F117" s="385"/>
      <c r="G117" s="385"/>
      <c r="H117" s="385"/>
      <c r="I117" s="385"/>
      <c r="J117" s="385"/>
      <c r="P117" s="52"/>
      <c r="Q117" s="52"/>
      <c r="R117" s="52"/>
    </row>
    <row r="118" spans="1:18">
      <c r="A118" s="385"/>
      <c r="D118" s="385"/>
      <c r="E118" s="385"/>
      <c r="F118" s="385"/>
      <c r="G118" s="385"/>
      <c r="H118" s="385"/>
      <c r="I118" s="385"/>
      <c r="J118" s="385"/>
      <c r="P118" s="52"/>
      <c r="Q118" s="52"/>
      <c r="R118" s="52"/>
    </row>
    <row r="119" spans="1:18">
      <c r="A119" s="385"/>
      <c r="D119" s="385"/>
      <c r="E119" s="385"/>
      <c r="F119" s="385"/>
      <c r="G119" s="385"/>
      <c r="H119" s="385"/>
      <c r="I119" s="385"/>
      <c r="J119" s="385"/>
      <c r="P119" s="52"/>
      <c r="Q119" s="52"/>
      <c r="R119" s="52"/>
    </row>
    <row r="120" spans="1:18">
      <c r="A120" s="385"/>
      <c r="D120" s="385"/>
      <c r="E120" s="385"/>
      <c r="F120" s="385"/>
      <c r="G120" s="385"/>
      <c r="H120" s="385"/>
      <c r="I120" s="385"/>
      <c r="J120" s="385"/>
      <c r="P120" s="52"/>
      <c r="Q120" s="52"/>
      <c r="R120" s="52"/>
    </row>
    <row r="121" spans="1:18">
      <c r="A121" s="385"/>
      <c r="D121" s="385"/>
      <c r="E121" s="385"/>
      <c r="F121" s="385"/>
      <c r="G121" s="385"/>
      <c r="H121" s="385"/>
      <c r="I121" s="385"/>
      <c r="J121" s="385"/>
      <c r="P121" s="52"/>
      <c r="Q121" s="52"/>
      <c r="R121" s="52"/>
    </row>
    <row r="122" spans="1:18">
      <c r="A122" s="385"/>
      <c r="D122" s="385"/>
      <c r="E122" s="385"/>
      <c r="F122" s="385"/>
      <c r="G122" s="385"/>
      <c r="H122" s="385"/>
      <c r="I122" s="385"/>
      <c r="J122" s="385"/>
      <c r="P122" s="52"/>
      <c r="Q122" s="52"/>
      <c r="R122" s="52"/>
    </row>
    <row r="123" spans="1:18">
      <c r="A123" s="385"/>
      <c r="D123" s="385"/>
      <c r="E123" s="385"/>
      <c r="F123" s="385"/>
      <c r="G123" s="385"/>
      <c r="H123" s="385"/>
      <c r="I123" s="385"/>
      <c r="J123" s="385"/>
      <c r="P123" s="52"/>
      <c r="Q123" s="52"/>
      <c r="R123" s="52"/>
    </row>
    <row r="124" spans="1:18">
      <c r="A124" s="385"/>
      <c r="D124" s="385"/>
      <c r="E124" s="385"/>
      <c r="F124" s="385"/>
      <c r="G124" s="385"/>
      <c r="H124" s="385"/>
      <c r="I124" s="385"/>
      <c r="J124" s="385"/>
      <c r="P124" s="52"/>
      <c r="Q124" s="52"/>
      <c r="R124" s="52"/>
    </row>
    <row r="125" spans="1:18">
      <c r="A125" s="385"/>
      <c r="D125" s="385"/>
      <c r="E125" s="385"/>
      <c r="F125" s="385"/>
      <c r="G125" s="385"/>
      <c r="H125" s="385"/>
      <c r="I125" s="385"/>
      <c r="J125" s="385"/>
      <c r="P125" s="52"/>
      <c r="Q125" s="52"/>
      <c r="R125" s="52"/>
    </row>
  </sheetData>
  <mergeCells count="21">
    <mergeCell ref="A1:B1"/>
    <mergeCell ref="A5:J5"/>
    <mergeCell ref="A7:A8"/>
    <mergeCell ref="B7:C8"/>
    <mergeCell ref="D7:G7"/>
    <mergeCell ref="H7:H8"/>
    <mergeCell ref="I7:I8"/>
    <mergeCell ref="J7:J8"/>
    <mergeCell ref="B9:C11"/>
    <mergeCell ref="D9:D11"/>
    <mergeCell ref="B12:C14"/>
    <mergeCell ref="D12:D14"/>
    <mergeCell ref="B15:C17"/>
    <mergeCell ref="D15:D17"/>
    <mergeCell ref="B28:B31"/>
    <mergeCell ref="A32:J32"/>
    <mergeCell ref="B18:C20"/>
    <mergeCell ref="D18:D20"/>
    <mergeCell ref="B21:C23"/>
    <mergeCell ref="D21:D23"/>
    <mergeCell ref="D24:D27"/>
  </mergeCells>
  <hyperlinks>
    <hyperlink ref="A5" location="Меню!A1" display="СКАМЕЙКИ ДЛЯ РАЗДЕВАЛОК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>
  <dimension ref="A1:AMJ105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0.42578125" style="121" customWidth="1"/>
    <col min="2" max="2" width="12.140625" style="121" customWidth="1"/>
    <col min="3" max="3" width="0.140625" style="121" hidden="1" customWidth="1"/>
    <col min="4" max="4" width="11.42578125" style="121" customWidth="1"/>
    <col min="5" max="5" width="12.140625" style="121" customWidth="1"/>
    <col min="6" max="6" width="7.7109375" style="121" customWidth="1"/>
    <col min="7" max="8" width="8.42578125" style="121" customWidth="1"/>
    <col min="9" max="9" width="7.140625" style="121" customWidth="1"/>
    <col min="10" max="10" width="7" style="121" customWidth="1"/>
    <col min="11" max="12" width="11.140625" style="121" customWidth="1"/>
    <col min="13" max="13" width="11.140625" style="387" customWidth="1"/>
    <col min="14" max="14" width="12.85546875" style="387" customWidth="1"/>
    <col min="15" max="15" width="11.140625" style="387" customWidth="1"/>
    <col min="16" max="16" width="13.5703125" style="386" customWidth="1"/>
    <col min="17" max="17" width="13" style="386" customWidth="1"/>
    <col min="18" max="18" width="9.140625" style="386"/>
    <col min="19" max="1024" width="9.140625" style="387"/>
  </cols>
  <sheetData>
    <row r="1" spans="1:18" ht="30.75" customHeight="1">
      <c r="A1" s="2115"/>
      <c r="B1" s="2115"/>
      <c r="C1" s="52"/>
      <c r="D1" s="52"/>
      <c r="E1" s="52"/>
      <c r="F1" s="52"/>
      <c r="G1" s="52"/>
      <c r="H1" s="52"/>
      <c r="P1" s="52"/>
      <c r="Q1" s="52"/>
      <c r="R1" s="52"/>
    </row>
    <row r="2" spans="1:18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367"/>
      <c r="L2" s="365"/>
      <c r="M2" s="670"/>
      <c r="P2" s="52"/>
      <c r="Q2" s="52"/>
      <c r="R2" s="52"/>
    </row>
    <row r="3" spans="1:18">
      <c r="A3" s="368" t="s">
        <v>4</v>
      </c>
      <c r="B3" s="121" t="s">
        <v>5</v>
      </c>
      <c r="D3" s="365"/>
      <c r="E3" s="365"/>
      <c r="F3" s="366" t="s">
        <v>132</v>
      </c>
      <c r="G3" s="367" t="s">
        <v>7</v>
      </c>
      <c r="H3" s="367"/>
      <c r="I3" s="367"/>
      <c r="K3" s="367"/>
      <c r="L3" s="365"/>
      <c r="M3" s="670"/>
      <c r="P3" s="52"/>
      <c r="Q3" s="52"/>
      <c r="R3" s="52"/>
    </row>
    <row r="4" spans="1:18">
      <c r="B4" s="385"/>
      <c r="C4" s="368"/>
      <c r="F4" s="368"/>
      <c r="J4" s="368"/>
      <c r="K4" s="368"/>
      <c r="P4" s="52"/>
      <c r="Q4" s="52"/>
      <c r="R4" s="52"/>
    </row>
    <row r="5" spans="1:18" ht="14.25" customHeight="1">
      <c r="A5" s="2116" t="s">
        <v>5419</v>
      </c>
      <c r="B5" s="2116"/>
      <c r="C5" s="2116"/>
      <c r="D5" s="2116"/>
      <c r="E5" s="2116"/>
      <c r="F5" s="2116"/>
      <c r="G5" s="2116"/>
      <c r="H5" s="2116"/>
      <c r="I5" s="2116"/>
      <c r="J5" s="2116"/>
      <c r="K5" s="366"/>
      <c r="P5" s="52"/>
      <c r="Q5" s="52"/>
      <c r="R5" s="52"/>
    </row>
    <row r="6" spans="1:18">
      <c r="P6" s="52"/>
      <c r="Q6" s="52"/>
      <c r="R6" s="52"/>
    </row>
    <row r="7" spans="1:18" ht="12" customHeight="1">
      <c r="A7" s="2117" t="s">
        <v>134</v>
      </c>
      <c r="B7" s="2117" t="s">
        <v>135</v>
      </c>
      <c r="C7" s="2117"/>
      <c r="D7" s="2117" t="s">
        <v>138</v>
      </c>
      <c r="E7" s="2117"/>
      <c r="F7" s="2117"/>
      <c r="G7" s="2117"/>
      <c r="H7" s="2119" t="s">
        <v>4606</v>
      </c>
      <c r="I7" s="2119" t="s">
        <v>308</v>
      </c>
      <c r="J7" s="2119" t="s">
        <v>141</v>
      </c>
      <c r="P7" s="52"/>
      <c r="Q7" s="52"/>
      <c r="R7" s="52"/>
    </row>
    <row r="8" spans="1:18" ht="36">
      <c r="A8" s="2117"/>
      <c r="B8" s="2117"/>
      <c r="C8" s="2117"/>
      <c r="D8" s="68" t="s">
        <v>567</v>
      </c>
      <c r="E8" s="68" t="s">
        <v>568</v>
      </c>
      <c r="F8" s="68" t="s">
        <v>146</v>
      </c>
      <c r="G8" s="68" t="s">
        <v>5269</v>
      </c>
      <c r="H8" s="2119"/>
      <c r="I8" s="2119"/>
      <c r="J8" s="2119"/>
      <c r="K8" s="70"/>
      <c r="L8" s="70"/>
      <c r="M8" s="388"/>
      <c r="N8" s="388"/>
      <c r="O8" s="386"/>
      <c r="P8" s="70"/>
      <c r="Q8" s="70"/>
      <c r="R8" s="70"/>
    </row>
    <row r="9" spans="1:18" ht="82.5" customHeight="1">
      <c r="A9" s="182" t="s">
        <v>5420</v>
      </c>
      <c r="B9" s="378"/>
      <c r="C9" s="378"/>
      <c r="D9" s="2170" t="s">
        <v>5421</v>
      </c>
      <c r="E9" s="75" t="s">
        <v>5422</v>
      </c>
      <c r="F9" s="75">
        <v>18.5</v>
      </c>
      <c r="G9" s="75">
        <v>7.0000000000000007E-2</v>
      </c>
      <c r="H9" s="76" t="s">
        <v>575</v>
      </c>
      <c r="I9" s="75">
        <v>8610</v>
      </c>
      <c r="J9" s="102">
        <v>9270</v>
      </c>
      <c r="K9" s="930"/>
      <c r="L9" s="70"/>
      <c r="M9" s="386"/>
      <c r="N9" s="53"/>
      <c r="O9" s="386"/>
      <c r="P9" s="52"/>
      <c r="Q9" s="52"/>
      <c r="R9" s="52"/>
    </row>
    <row r="10" spans="1:18" ht="82.5" customHeight="1">
      <c r="A10" s="78" t="s">
        <v>5423</v>
      </c>
      <c r="B10" s="433"/>
      <c r="C10" s="433"/>
      <c r="D10" s="2170"/>
      <c r="E10" s="80" t="s">
        <v>5424</v>
      </c>
      <c r="F10" s="80">
        <v>23</v>
      </c>
      <c r="G10" s="80">
        <v>0.08</v>
      </c>
      <c r="H10" s="81" t="s">
        <v>575</v>
      </c>
      <c r="I10" s="80">
        <v>10660</v>
      </c>
      <c r="J10" s="82">
        <v>11480</v>
      </c>
      <c r="K10" s="931"/>
      <c r="L10" s="70"/>
      <c r="M10" s="386"/>
      <c r="N10" s="53"/>
      <c r="O10" s="386"/>
      <c r="P10" s="52"/>
      <c r="Q10" s="52"/>
      <c r="R10" s="52"/>
    </row>
    <row r="11" spans="1:18" ht="82.5" customHeight="1">
      <c r="A11" s="207" t="s">
        <v>5425</v>
      </c>
      <c r="B11" s="390"/>
      <c r="C11" s="433"/>
      <c r="D11" s="2170"/>
      <c r="E11" s="80" t="s">
        <v>5426</v>
      </c>
      <c r="F11" s="80">
        <v>36.5</v>
      </c>
      <c r="G11" s="80">
        <v>0.12</v>
      </c>
      <c r="H11" s="81" t="s">
        <v>575</v>
      </c>
      <c r="I11" s="80">
        <v>15900</v>
      </c>
      <c r="J11" s="82">
        <v>17130</v>
      </c>
      <c r="K11" s="931"/>
      <c r="L11" s="70"/>
      <c r="M11" s="386"/>
      <c r="N11" s="53"/>
      <c r="O11" s="386"/>
      <c r="P11" s="52"/>
      <c r="Q11" s="52"/>
      <c r="R11" s="52"/>
    </row>
    <row r="12" spans="1:18" ht="72.75" customHeight="1">
      <c r="A12" s="2217" t="s">
        <v>3126</v>
      </c>
      <c r="B12" s="2217"/>
      <c r="C12" s="2217"/>
      <c r="D12" s="2217"/>
      <c r="E12" s="2217"/>
      <c r="F12" s="2217"/>
      <c r="G12" s="2217"/>
      <c r="H12" s="2217"/>
      <c r="I12" s="2217"/>
      <c r="J12" s="2217"/>
      <c r="P12" s="52"/>
      <c r="Q12" s="52"/>
      <c r="R12" s="52"/>
    </row>
    <row r="13" spans="1:18">
      <c r="A13" s="385"/>
      <c r="D13" s="385"/>
      <c r="E13" s="385"/>
      <c r="F13" s="385"/>
      <c r="G13" s="385"/>
      <c r="H13" s="385"/>
      <c r="I13" s="385"/>
      <c r="J13" s="385"/>
      <c r="P13" s="52"/>
      <c r="Q13" s="52"/>
      <c r="R13" s="52"/>
    </row>
    <row r="14" spans="1:18">
      <c r="A14" s="385"/>
      <c r="D14" s="385"/>
      <c r="E14" s="385"/>
      <c r="F14" s="385"/>
      <c r="G14" s="385"/>
      <c r="H14" s="385"/>
      <c r="I14" s="385"/>
      <c r="J14" s="385"/>
      <c r="P14" s="52"/>
      <c r="Q14" s="52"/>
      <c r="R14" s="52"/>
    </row>
    <row r="15" spans="1:18">
      <c r="A15" s="385"/>
      <c r="D15" s="385"/>
      <c r="E15" s="385"/>
      <c r="F15" s="385"/>
      <c r="G15" s="385"/>
      <c r="H15" s="385"/>
      <c r="I15" s="385"/>
      <c r="J15" s="385"/>
      <c r="P15" s="52"/>
      <c r="Q15" s="52"/>
      <c r="R15" s="52"/>
    </row>
    <row r="16" spans="1:18">
      <c r="A16" s="385"/>
      <c r="D16" s="385"/>
      <c r="E16" s="385"/>
      <c r="F16" s="385"/>
      <c r="G16" s="385"/>
      <c r="H16" s="385"/>
      <c r="I16" s="385"/>
      <c r="J16" s="385"/>
      <c r="P16" s="52"/>
      <c r="Q16" s="52"/>
      <c r="R16" s="52"/>
    </row>
    <row r="17" spans="1:18">
      <c r="A17" s="385"/>
      <c r="D17" s="385"/>
      <c r="E17" s="385"/>
      <c r="F17" s="385"/>
      <c r="G17" s="385"/>
      <c r="H17" s="385"/>
      <c r="I17" s="385"/>
      <c r="J17" s="385"/>
      <c r="P17" s="52"/>
      <c r="Q17" s="52"/>
      <c r="R17" s="52"/>
    </row>
    <row r="18" spans="1:18">
      <c r="A18" s="385"/>
      <c r="D18" s="385"/>
      <c r="E18" s="385"/>
      <c r="F18" s="385"/>
      <c r="G18" s="385"/>
      <c r="H18" s="385"/>
      <c r="I18" s="385"/>
      <c r="J18" s="385"/>
      <c r="P18" s="52"/>
      <c r="Q18" s="52"/>
      <c r="R18" s="52"/>
    </row>
    <row r="19" spans="1:18">
      <c r="A19" s="385"/>
      <c r="D19" s="385"/>
      <c r="E19" s="385"/>
      <c r="F19" s="385"/>
      <c r="G19" s="385"/>
      <c r="H19" s="385"/>
      <c r="I19" s="385"/>
      <c r="J19" s="385"/>
      <c r="P19" s="52"/>
      <c r="Q19" s="52"/>
      <c r="R19" s="52"/>
    </row>
    <row r="20" spans="1:18">
      <c r="A20" s="385"/>
      <c r="D20" s="385"/>
      <c r="E20" s="385"/>
      <c r="F20" s="385"/>
      <c r="G20" s="385"/>
      <c r="H20" s="385"/>
      <c r="I20" s="385"/>
      <c r="J20" s="385"/>
      <c r="P20" s="52"/>
      <c r="Q20" s="52"/>
      <c r="R20" s="52"/>
    </row>
    <row r="21" spans="1:18">
      <c r="A21" s="385"/>
      <c r="D21" s="385"/>
      <c r="E21" s="385"/>
      <c r="F21" s="385"/>
      <c r="G21" s="385"/>
      <c r="H21" s="385"/>
      <c r="I21" s="385"/>
      <c r="J21" s="385"/>
      <c r="P21" s="52"/>
      <c r="Q21" s="52"/>
      <c r="R21" s="52"/>
    </row>
    <row r="22" spans="1:18">
      <c r="A22" s="385"/>
      <c r="D22" s="385"/>
      <c r="E22" s="385"/>
      <c r="F22" s="385"/>
      <c r="G22" s="385"/>
      <c r="H22" s="385"/>
      <c r="I22" s="385"/>
      <c r="J22" s="385"/>
      <c r="P22" s="52"/>
      <c r="Q22" s="52"/>
      <c r="R22" s="52"/>
    </row>
    <row r="23" spans="1:18">
      <c r="A23" s="385"/>
      <c r="D23" s="385"/>
      <c r="E23" s="385"/>
      <c r="F23" s="385"/>
      <c r="G23" s="385"/>
      <c r="H23" s="385"/>
      <c r="I23" s="385"/>
      <c r="J23" s="385"/>
      <c r="P23" s="52"/>
      <c r="Q23" s="52"/>
      <c r="R23" s="52"/>
    </row>
    <row r="24" spans="1:18">
      <c r="A24" s="385"/>
      <c r="D24" s="385"/>
      <c r="E24" s="385"/>
      <c r="F24" s="385"/>
      <c r="G24" s="385"/>
      <c r="H24" s="385"/>
      <c r="I24" s="385"/>
      <c r="J24" s="385"/>
      <c r="P24" s="52"/>
      <c r="Q24" s="52"/>
      <c r="R24" s="52"/>
    </row>
    <row r="25" spans="1:18">
      <c r="A25" s="385"/>
      <c r="D25" s="385"/>
      <c r="E25" s="385"/>
      <c r="F25" s="385"/>
      <c r="G25" s="385"/>
      <c r="H25" s="385"/>
      <c r="I25" s="385"/>
      <c r="J25" s="385"/>
      <c r="P25" s="52"/>
      <c r="Q25" s="52"/>
      <c r="R25" s="52"/>
    </row>
    <row r="26" spans="1:18">
      <c r="A26" s="385"/>
      <c r="D26" s="385"/>
      <c r="E26" s="385"/>
      <c r="F26" s="385"/>
      <c r="G26" s="385"/>
      <c r="H26" s="385"/>
      <c r="I26" s="385"/>
      <c r="J26" s="385"/>
      <c r="P26" s="52"/>
      <c r="Q26" s="52"/>
      <c r="R26" s="52"/>
    </row>
    <row r="27" spans="1:18">
      <c r="A27" s="385"/>
      <c r="D27" s="385"/>
      <c r="E27" s="385"/>
      <c r="F27" s="385"/>
      <c r="G27" s="385"/>
      <c r="H27" s="385"/>
      <c r="I27" s="385"/>
      <c r="J27" s="385"/>
      <c r="P27" s="52"/>
      <c r="Q27" s="52"/>
      <c r="R27" s="52"/>
    </row>
    <row r="28" spans="1:18">
      <c r="A28" s="385"/>
      <c r="D28" s="385"/>
      <c r="E28" s="385"/>
      <c r="F28" s="385"/>
      <c r="G28" s="385"/>
      <c r="H28" s="385"/>
      <c r="I28" s="385"/>
      <c r="J28" s="385"/>
      <c r="P28" s="52"/>
      <c r="Q28" s="52"/>
      <c r="R28" s="52"/>
    </row>
    <row r="29" spans="1:18">
      <c r="A29" s="385"/>
      <c r="D29" s="385"/>
      <c r="E29" s="385"/>
      <c r="F29" s="385"/>
      <c r="G29" s="385"/>
      <c r="H29" s="385"/>
      <c r="I29" s="385"/>
      <c r="J29" s="385"/>
      <c r="P29" s="52"/>
      <c r="Q29" s="52"/>
      <c r="R29" s="52"/>
    </row>
    <row r="30" spans="1:18">
      <c r="A30" s="385"/>
      <c r="D30" s="385"/>
      <c r="E30" s="385"/>
      <c r="F30" s="385"/>
      <c r="G30" s="385"/>
      <c r="H30" s="385"/>
      <c r="I30" s="385"/>
      <c r="J30" s="385"/>
      <c r="P30" s="52"/>
      <c r="Q30" s="52"/>
      <c r="R30" s="52"/>
    </row>
    <row r="31" spans="1:18">
      <c r="A31" s="385"/>
      <c r="D31" s="385"/>
      <c r="E31" s="385"/>
      <c r="F31" s="385"/>
      <c r="G31" s="385"/>
      <c r="H31" s="385"/>
      <c r="I31" s="385"/>
      <c r="J31" s="385"/>
      <c r="P31" s="52"/>
      <c r="Q31" s="52"/>
      <c r="R31" s="52"/>
    </row>
    <row r="32" spans="1:18">
      <c r="A32" s="385"/>
      <c r="D32" s="385"/>
      <c r="E32" s="385"/>
      <c r="F32" s="385"/>
      <c r="G32" s="385"/>
      <c r="H32" s="385"/>
      <c r="I32" s="385"/>
      <c r="J32" s="385"/>
      <c r="P32" s="52"/>
      <c r="Q32" s="52"/>
      <c r="R32" s="52"/>
    </row>
    <row r="33" spans="1:18">
      <c r="A33" s="385"/>
      <c r="D33" s="385"/>
      <c r="E33" s="385"/>
      <c r="F33" s="385"/>
      <c r="G33" s="385"/>
      <c r="H33" s="385"/>
      <c r="I33" s="385"/>
      <c r="J33" s="385"/>
      <c r="P33" s="52"/>
      <c r="Q33" s="52"/>
      <c r="R33" s="52"/>
    </row>
    <row r="34" spans="1:18">
      <c r="A34" s="385"/>
      <c r="D34" s="385"/>
      <c r="E34" s="385"/>
      <c r="F34" s="385"/>
      <c r="G34" s="385"/>
      <c r="H34" s="385"/>
      <c r="I34" s="385"/>
      <c r="J34" s="385"/>
      <c r="P34" s="52"/>
      <c r="Q34" s="52"/>
      <c r="R34" s="52"/>
    </row>
    <row r="35" spans="1:18">
      <c r="A35" s="385"/>
      <c r="D35" s="385"/>
      <c r="E35" s="385"/>
      <c r="F35" s="385"/>
      <c r="G35" s="385"/>
      <c r="H35" s="385"/>
      <c r="I35" s="385"/>
      <c r="J35" s="385"/>
      <c r="P35" s="52"/>
      <c r="Q35" s="52"/>
      <c r="R35" s="52"/>
    </row>
    <row r="36" spans="1:18">
      <c r="A36" s="385"/>
      <c r="D36" s="385"/>
      <c r="E36" s="385"/>
      <c r="F36" s="385"/>
      <c r="G36" s="385"/>
      <c r="H36" s="385"/>
      <c r="I36" s="385"/>
      <c r="J36" s="385"/>
      <c r="P36" s="52"/>
      <c r="Q36" s="52"/>
      <c r="R36" s="52"/>
    </row>
    <row r="37" spans="1:18">
      <c r="A37" s="385"/>
      <c r="D37" s="385"/>
      <c r="E37" s="385"/>
      <c r="F37" s="385"/>
      <c r="G37" s="385"/>
      <c r="H37" s="385"/>
      <c r="I37" s="385"/>
      <c r="J37" s="385"/>
      <c r="P37" s="52"/>
      <c r="Q37" s="52"/>
      <c r="R37" s="52"/>
    </row>
    <row r="38" spans="1:18">
      <c r="A38" s="385"/>
      <c r="D38" s="385"/>
      <c r="E38" s="385"/>
      <c r="F38" s="385"/>
      <c r="G38" s="385"/>
      <c r="H38" s="385"/>
      <c r="I38" s="385"/>
      <c r="J38" s="385"/>
      <c r="P38" s="52"/>
      <c r="Q38" s="52"/>
      <c r="R38" s="52"/>
    </row>
    <row r="39" spans="1:18">
      <c r="A39" s="385"/>
      <c r="D39" s="385"/>
      <c r="E39" s="385"/>
      <c r="F39" s="385"/>
      <c r="G39" s="385"/>
      <c r="H39" s="385"/>
      <c r="I39" s="385"/>
      <c r="J39" s="385"/>
      <c r="P39" s="52"/>
      <c r="Q39" s="52"/>
      <c r="R39" s="52"/>
    </row>
    <row r="40" spans="1:18">
      <c r="A40" s="385"/>
      <c r="D40" s="385"/>
      <c r="E40" s="385"/>
      <c r="F40" s="385"/>
      <c r="G40" s="385"/>
      <c r="H40" s="385"/>
      <c r="I40" s="385"/>
      <c r="J40" s="385"/>
      <c r="P40" s="52"/>
      <c r="Q40" s="52"/>
      <c r="R40" s="52"/>
    </row>
    <row r="41" spans="1:18">
      <c r="A41" s="385"/>
      <c r="D41" s="385"/>
      <c r="E41" s="385"/>
      <c r="F41" s="385"/>
      <c r="G41" s="385"/>
      <c r="H41" s="385"/>
      <c r="I41" s="385"/>
      <c r="J41" s="385"/>
      <c r="P41" s="52"/>
      <c r="Q41" s="52"/>
      <c r="R41" s="52"/>
    </row>
    <row r="42" spans="1:18">
      <c r="A42" s="385"/>
      <c r="D42" s="385"/>
      <c r="E42" s="385"/>
      <c r="F42" s="385"/>
      <c r="G42" s="385"/>
      <c r="H42" s="385"/>
      <c r="I42" s="385"/>
      <c r="J42" s="385"/>
      <c r="P42" s="52"/>
      <c r="Q42" s="52"/>
      <c r="R42" s="52"/>
    </row>
    <row r="43" spans="1:18" s="386" customFormat="1" ht="12">
      <c r="A43" s="385"/>
      <c r="B43" s="121"/>
      <c r="C43" s="121"/>
      <c r="D43" s="385"/>
      <c r="E43" s="385"/>
      <c r="F43" s="385"/>
      <c r="G43" s="385"/>
      <c r="H43" s="385"/>
      <c r="I43" s="385"/>
      <c r="J43" s="385"/>
      <c r="K43" s="52"/>
      <c r="L43" s="52"/>
      <c r="P43" s="52"/>
      <c r="Q43" s="52"/>
      <c r="R43" s="52"/>
    </row>
    <row r="44" spans="1:18" s="386" customFormat="1" ht="12">
      <c r="A44" s="385"/>
      <c r="B44" s="121"/>
      <c r="C44" s="121"/>
      <c r="D44" s="385"/>
      <c r="E44" s="385"/>
      <c r="F44" s="385"/>
      <c r="G44" s="385"/>
      <c r="H44" s="385"/>
      <c r="I44" s="385"/>
      <c r="J44" s="385"/>
      <c r="K44" s="52"/>
      <c r="L44" s="52"/>
      <c r="P44" s="52"/>
      <c r="Q44" s="52"/>
      <c r="R44" s="52"/>
    </row>
    <row r="45" spans="1:18" s="386" customFormat="1" ht="12">
      <c r="A45" s="385"/>
      <c r="B45" s="121"/>
      <c r="C45" s="121"/>
      <c r="D45" s="385"/>
      <c r="E45" s="385"/>
      <c r="F45" s="385"/>
      <c r="G45" s="385"/>
      <c r="H45" s="385"/>
      <c r="I45" s="385"/>
      <c r="J45" s="385"/>
      <c r="K45" s="52"/>
      <c r="L45" s="52"/>
      <c r="P45" s="52"/>
      <c r="Q45" s="52"/>
      <c r="R45" s="52"/>
    </row>
    <row r="46" spans="1:18" s="386" customFormat="1" ht="12">
      <c r="A46" s="385"/>
      <c r="B46" s="121"/>
      <c r="C46" s="121"/>
      <c r="D46" s="385"/>
      <c r="E46" s="385"/>
      <c r="F46" s="385"/>
      <c r="G46" s="385"/>
      <c r="H46" s="385"/>
      <c r="I46" s="385"/>
      <c r="J46" s="385"/>
      <c r="K46" s="52"/>
      <c r="L46" s="52"/>
      <c r="P46" s="52"/>
      <c r="Q46" s="52"/>
      <c r="R46" s="52"/>
    </row>
    <row r="47" spans="1:18" s="386" customFormat="1" ht="12">
      <c r="A47" s="385"/>
      <c r="B47" s="121"/>
      <c r="C47" s="121"/>
      <c r="D47" s="385"/>
      <c r="E47" s="385"/>
      <c r="F47" s="385"/>
      <c r="G47" s="385"/>
      <c r="H47" s="385"/>
      <c r="I47" s="385"/>
      <c r="J47" s="385"/>
      <c r="K47" s="52"/>
      <c r="L47" s="52"/>
      <c r="P47" s="52"/>
      <c r="Q47" s="52"/>
      <c r="R47" s="52"/>
    </row>
    <row r="48" spans="1:18" s="386" customFormat="1" ht="12">
      <c r="A48" s="385"/>
      <c r="B48" s="121"/>
      <c r="C48" s="121"/>
      <c r="D48" s="385"/>
      <c r="E48" s="385"/>
      <c r="F48" s="385"/>
      <c r="G48" s="385"/>
      <c r="H48" s="385"/>
      <c r="I48" s="385"/>
      <c r="J48" s="385"/>
      <c r="K48" s="52"/>
      <c r="L48" s="52"/>
      <c r="P48" s="52"/>
      <c r="Q48" s="52"/>
      <c r="R48" s="52"/>
    </row>
    <row r="49" spans="1:18" s="386" customFormat="1" ht="12">
      <c r="A49" s="385"/>
      <c r="B49" s="121"/>
      <c r="C49" s="121"/>
      <c r="D49" s="385"/>
      <c r="E49" s="385"/>
      <c r="F49" s="385"/>
      <c r="G49" s="385"/>
      <c r="H49" s="385"/>
      <c r="I49" s="385"/>
      <c r="J49" s="385"/>
      <c r="K49" s="52"/>
      <c r="L49" s="52"/>
      <c r="P49" s="52"/>
      <c r="Q49" s="52"/>
      <c r="R49" s="52"/>
    </row>
    <row r="50" spans="1:18" s="386" customFormat="1" ht="12">
      <c r="A50" s="385"/>
      <c r="B50" s="121"/>
      <c r="C50" s="121"/>
      <c r="D50" s="385"/>
      <c r="E50" s="385"/>
      <c r="F50" s="385"/>
      <c r="G50" s="385"/>
      <c r="H50" s="385"/>
      <c r="I50" s="385"/>
      <c r="J50" s="385"/>
      <c r="K50" s="52"/>
      <c r="L50" s="52"/>
      <c r="P50" s="52"/>
      <c r="Q50" s="52"/>
      <c r="R50" s="52"/>
    </row>
    <row r="51" spans="1:18" s="386" customFormat="1" ht="12">
      <c r="A51" s="385"/>
      <c r="B51" s="121"/>
      <c r="C51" s="121"/>
      <c r="D51" s="385"/>
      <c r="E51" s="385"/>
      <c r="F51" s="385"/>
      <c r="G51" s="385"/>
      <c r="H51" s="385"/>
      <c r="I51" s="385"/>
      <c r="J51" s="385"/>
      <c r="K51" s="52"/>
      <c r="L51" s="52"/>
      <c r="P51" s="52"/>
      <c r="Q51" s="52"/>
      <c r="R51" s="52"/>
    </row>
    <row r="52" spans="1:18" s="386" customFormat="1" ht="12">
      <c r="A52" s="385"/>
      <c r="B52" s="121"/>
      <c r="C52" s="121"/>
      <c r="D52" s="385"/>
      <c r="E52" s="385"/>
      <c r="F52" s="385"/>
      <c r="G52" s="385"/>
      <c r="H52" s="385"/>
      <c r="I52" s="385"/>
      <c r="J52" s="385"/>
      <c r="K52" s="52"/>
      <c r="L52" s="52"/>
      <c r="P52" s="52"/>
      <c r="Q52" s="52"/>
      <c r="R52" s="52"/>
    </row>
    <row r="53" spans="1:18" s="386" customFormat="1" ht="12">
      <c r="A53" s="385"/>
      <c r="B53" s="121"/>
      <c r="C53" s="121"/>
      <c r="D53" s="385"/>
      <c r="E53" s="385"/>
      <c r="F53" s="385"/>
      <c r="G53" s="385"/>
      <c r="H53" s="385"/>
      <c r="I53" s="385"/>
      <c r="J53" s="385"/>
      <c r="K53" s="52"/>
      <c r="L53" s="52"/>
      <c r="P53" s="52"/>
      <c r="Q53" s="52"/>
      <c r="R53" s="52"/>
    </row>
    <row r="54" spans="1:18" s="386" customFormat="1" ht="12">
      <c r="A54" s="385"/>
      <c r="B54" s="121"/>
      <c r="C54" s="121"/>
      <c r="D54" s="385"/>
      <c r="E54" s="385"/>
      <c r="F54" s="385"/>
      <c r="G54" s="385"/>
      <c r="H54" s="385"/>
      <c r="I54" s="385"/>
      <c r="J54" s="385"/>
      <c r="K54" s="52"/>
      <c r="L54" s="52"/>
      <c r="P54" s="52"/>
      <c r="Q54" s="52"/>
      <c r="R54" s="52"/>
    </row>
    <row r="55" spans="1:18" s="386" customFormat="1" ht="12">
      <c r="A55" s="385"/>
      <c r="B55" s="121"/>
      <c r="C55" s="121"/>
      <c r="D55" s="385"/>
      <c r="E55" s="385"/>
      <c r="F55" s="385"/>
      <c r="G55" s="385"/>
      <c r="H55" s="385"/>
      <c r="I55" s="385"/>
      <c r="J55" s="385"/>
      <c r="K55" s="52"/>
      <c r="L55" s="52"/>
      <c r="P55" s="52"/>
      <c r="Q55" s="52"/>
      <c r="R55" s="52"/>
    </row>
    <row r="56" spans="1:18" s="386" customFormat="1" ht="12">
      <c r="A56" s="385"/>
      <c r="B56" s="121"/>
      <c r="C56" s="121"/>
      <c r="D56" s="385"/>
      <c r="E56" s="385"/>
      <c r="F56" s="385"/>
      <c r="G56" s="385"/>
      <c r="H56" s="385"/>
      <c r="I56" s="385"/>
      <c r="J56" s="385"/>
      <c r="K56" s="52"/>
      <c r="L56" s="52"/>
      <c r="P56" s="52"/>
      <c r="Q56" s="52"/>
      <c r="R56" s="52"/>
    </row>
    <row r="57" spans="1:18" s="386" customFormat="1" ht="12">
      <c r="A57" s="385"/>
      <c r="B57" s="121"/>
      <c r="C57" s="121"/>
      <c r="D57" s="385"/>
      <c r="E57" s="385"/>
      <c r="F57" s="385"/>
      <c r="G57" s="385"/>
      <c r="H57" s="385"/>
      <c r="I57" s="385"/>
      <c r="J57" s="385"/>
      <c r="K57" s="52"/>
      <c r="L57" s="52"/>
      <c r="P57" s="52"/>
      <c r="Q57" s="52"/>
      <c r="R57" s="52"/>
    </row>
    <row r="58" spans="1:18" s="386" customFormat="1" ht="12">
      <c r="A58" s="385"/>
      <c r="B58" s="121"/>
      <c r="C58" s="121"/>
      <c r="D58" s="385"/>
      <c r="E58" s="385"/>
      <c r="F58" s="385"/>
      <c r="G58" s="385"/>
      <c r="H58" s="385"/>
      <c r="I58" s="385"/>
      <c r="J58" s="385"/>
      <c r="K58" s="52"/>
      <c r="L58" s="52"/>
      <c r="P58" s="52"/>
      <c r="Q58" s="52"/>
      <c r="R58" s="52"/>
    </row>
    <row r="59" spans="1:18" s="386" customFormat="1" ht="12">
      <c r="A59" s="385"/>
      <c r="B59" s="121"/>
      <c r="C59" s="121"/>
      <c r="D59" s="385"/>
      <c r="E59" s="385"/>
      <c r="F59" s="385"/>
      <c r="G59" s="385"/>
      <c r="H59" s="385"/>
      <c r="I59" s="385"/>
      <c r="J59" s="385"/>
      <c r="K59" s="52"/>
      <c r="L59" s="52"/>
      <c r="P59" s="52"/>
      <c r="Q59" s="52"/>
      <c r="R59" s="52"/>
    </row>
    <row r="60" spans="1:18">
      <c r="A60" s="385"/>
      <c r="D60" s="385"/>
      <c r="E60" s="385"/>
      <c r="F60" s="385"/>
      <c r="G60" s="385"/>
      <c r="H60" s="385"/>
      <c r="I60" s="385"/>
      <c r="J60" s="385"/>
      <c r="P60" s="52"/>
      <c r="Q60" s="52"/>
      <c r="R60" s="52"/>
    </row>
    <row r="61" spans="1:18">
      <c r="A61" s="385"/>
      <c r="D61" s="385"/>
      <c r="E61" s="385"/>
      <c r="F61" s="385"/>
      <c r="G61" s="385"/>
      <c r="H61" s="385"/>
      <c r="I61" s="385"/>
      <c r="J61" s="385"/>
      <c r="P61" s="52"/>
      <c r="Q61" s="52"/>
      <c r="R61" s="52"/>
    </row>
    <row r="62" spans="1:18">
      <c r="A62" s="385"/>
      <c r="D62" s="385"/>
      <c r="E62" s="385"/>
      <c r="F62" s="385"/>
      <c r="G62" s="385"/>
      <c r="H62" s="385"/>
      <c r="I62" s="385"/>
      <c r="J62" s="385"/>
      <c r="P62" s="52"/>
      <c r="Q62" s="52"/>
      <c r="R62" s="52"/>
    </row>
    <row r="63" spans="1:18">
      <c r="A63" s="385"/>
      <c r="D63" s="385"/>
      <c r="E63" s="385"/>
      <c r="F63" s="385"/>
      <c r="G63" s="385"/>
      <c r="H63" s="385"/>
      <c r="I63" s="385"/>
      <c r="J63" s="385"/>
      <c r="P63" s="52"/>
      <c r="Q63" s="52"/>
      <c r="R63" s="52"/>
    </row>
    <row r="64" spans="1:18">
      <c r="A64" s="385"/>
      <c r="D64" s="385"/>
      <c r="E64" s="385"/>
      <c r="F64" s="385"/>
      <c r="G64" s="385"/>
      <c r="H64" s="385"/>
      <c r="I64" s="385"/>
      <c r="J64" s="385"/>
      <c r="P64" s="52"/>
      <c r="Q64" s="52"/>
      <c r="R64" s="52"/>
    </row>
    <row r="65" spans="1:18">
      <c r="A65" s="385"/>
      <c r="D65" s="385"/>
      <c r="E65" s="385"/>
      <c r="F65" s="385"/>
      <c r="G65" s="385"/>
      <c r="H65" s="385"/>
      <c r="I65" s="385"/>
      <c r="J65" s="385"/>
      <c r="P65" s="52"/>
      <c r="Q65" s="52"/>
      <c r="R65" s="52"/>
    </row>
    <row r="66" spans="1:18">
      <c r="A66" s="385"/>
      <c r="D66" s="385"/>
      <c r="E66" s="385"/>
      <c r="F66" s="385"/>
      <c r="G66" s="385"/>
      <c r="H66" s="385"/>
      <c r="I66" s="385"/>
      <c r="J66" s="385"/>
      <c r="P66" s="52"/>
      <c r="Q66" s="52"/>
      <c r="R66" s="52"/>
    </row>
    <row r="67" spans="1:18">
      <c r="A67" s="385"/>
      <c r="D67" s="385"/>
      <c r="E67" s="385"/>
      <c r="F67" s="385"/>
      <c r="G67" s="385"/>
      <c r="H67" s="385"/>
      <c r="I67" s="385"/>
      <c r="J67" s="385"/>
      <c r="P67" s="52"/>
      <c r="Q67" s="52"/>
      <c r="R67" s="52"/>
    </row>
    <row r="68" spans="1:18">
      <c r="A68" s="385"/>
      <c r="D68" s="385"/>
      <c r="E68" s="385"/>
      <c r="F68" s="385"/>
      <c r="G68" s="385"/>
      <c r="H68" s="385"/>
      <c r="I68" s="385"/>
      <c r="J68" s="385"/>
      <c r="P68" s="52"/>
      <c r="Q68" s="52"/>
      <c r="R68" s="52"/>
    </row>
    <row r="69" spans="1:18">
      <c r="A69" s="385"/>
      <c r="D69" s="385"/>
      <c r="E69" s="385"/>
      <c r="F69" s="385"/>
      <c r="G69" s="385"/>
      <c r="H69" s="385"/>
      <c r="I69" s="385"/>
      <c r="J69" s="385"/>
      <c r="P69" s="52"/>
      <c r="Q69" s="52"/>
      <c r="R69" s="52"/>
    </row>
    <row r="70" spans="1:18">
      <c r="A70" s="385"/>
      <c r="D70" s="385"/>
      <c r="E70" s="385"/>
      <c r="F70" s="385"/>
      <c r="G70" s="385"/>
      <c r="H70" s="385"/>
      <c r="I70" s="385"/>
      <c r="J70" s="385"/>
      <c r="P70" s="52"/>
      <c r="Q70" s="52"/>
      <c r="R70" s="52"/>
    </row>
    <row r="71" spans="1:18">
      <c r="A71" s="385"/>
      <c r="D71" s="385"/>
      <c r="E71" s="385"/>
      <c r="F71" s="385"/>
      <c r="G71" s="385"/>
      <c r="H71" s="385"/>
      <c r="I71" s="385"/>
      <c r="J71" s="385"/>
      <c r="P71" s="52"/>
      <c r="Q71" s="52"/>
      <c r="R71" s="52"/>
    </row>
    <row r="72" spans="1:18">
      <c r="A72" s="385"/>
      <c r="D72" s="385"/>
      <c r="E72" s="385"/>
      <c r="F72" s="385"/>
      <c r="G72" s="385"/>
      <c r="H72" s="385"/>
      <c r="I72" s="385"/>
      <c r="J72" s="385"/>
      <c r="P72" s="52"/>
      <c r="Q72" s="52"/>
      <c r="R72" s="52"/>
    </row>
    <row r="73" spans="1:18">
      <c r="A73" s="385"/>
      <c r="D73" s="385"/>
      <c r="E73" s="385"/>
      <c r="F73" s="385"/>
      <c r="G73" s="385"/>
      <c r="H73" s="385"/>
      <c r="I73" s="385"/>
      <c r="J73" s="385"/>
      <c r="P73" s="52"/>
      <c r="Q73" s="52"/>
      <c r="R73" s="52"/>
    </row>
    <row r="74" spans="1:18">
      <c r="A74" s="385"/>
      <c r="D74" s="385"/>
      <c r="E74" s="385"/>
      <c r="F74" s="385"/>
      <c r="G74" s="385"/>
      <c r="H74" s="385"/>
      <c r="I74" s="385"/>
      <c r="J74" s="385"/>
      <c r="P74" s="52"/>
      <c r="Q74" s="52"/>
      <c r="R74" s="52"/>
    </row>
    <row r="75" spans="1:18">
      <c r="A75" s="385"/>
      <c r="D75" s="385"/>
      <c r="E75" s="385"/>
      <c r="F75" s="385"/>
      <c r="G75" s="385"/>
      <c r="H75" s="385"/>
      <c r="I75" s="385"/>
      <c r="J75" s="385"/>
      <c r="P75" s="52"/>
      <c r="Q75" s="52"/>
      <c r="R75" s="52"/>
    </row>
    <row r="76" spans="1:18">
      <c r="A76" s="385"/>
      <c r="D76" s="385"/>
      <c r="E76" s="385"/>
      <c r="F76" s="385"/>
      <c r="G76" s="385"/>
      <c r="H76" s="385"/>
      <c r="I76" s="385"/>
      <c r="J76" s="385"/>
      <c r="P76" s="52"/>
      <c r="Q76" s="52"/>
      <c r="R76" s="52"/>
    </row>
    <row r="77" spans="1:18">
      <c r="A77" s="385"/>
      <c r="D77" s="385"/>
      <c r="E77" s="385"/>
      <c r="F77" s="385"/>
      <c r="G77" s="385"/>
      <c r="H77" s="385"/>
      <c r="I77" s="385"/>
      <c r="J77" s="385"/>
      <c r="P77" s="52"/>
      <c r="Q77" s="52"/>
      <c r="R77" s="52"/>
    </row>
    <row r="78" spans="1:18">
      <c r="A78" s="385"/>
      <c r="D78" s="385"/>
      <c r="E78" s="385"/>
      <c r="F78" s="385"/>
      <c r="G78" s="385"/>
      <c r="H78" s="385"/>
      <c r="I78" s="385"/>
      <c r="J78" s="385"/>
      <c r="P78" s="52"/>
      <c r="Q78" s="52"/>
      <c r="R78" s="52"/>
    </row>
    <row r="79" spans="1:18">
      <c r="A79" s="385"/>
      <c r="D79" s="385"/>
      <c r="E79" s="385"/>
      <c r="F79" s="385"/>
      <c r="G79" s="385"/>
      <c r="H79" s="385"/>
      <c r="I79" s="385"/>
      <c r="J79" s="385"/>
      <c r="P79" s="52"/>
      <c r="Q79" s="52"/>
      <c r="R79" s="52"/>
    </row>
    <row r="80" spans="1:18">
      <c r="A80" s="385"/>
      <c r="D80" s="385"/>
      <c r="E80" s="385"/>
      <c r="F80" s="385"/>
      <c r="G80" s="385"/>
      <c r="H80" s="385"/>
      <c r="I80" s="385"/>
      <c r="J80" s="385"/>
      <c r="P80" s="52"/>
      <c r="Q80" s="52"/>
      <c r="R80" s="52"/>
    </row>
    <row r="81" spans="1:18">
      <c r="A81" s="385"/>
      <c r="D81" s="385"/>
      <c r="E81" s="385"/>
      <c r="F81" s="385"/>
      <c r="G81" s="385"/>
      <c r="H81" s="385"/>
      <c r="I81" s="385"/>
      <c r="J81" s="385"/>
      <c r="P81" s="52"/>
      <c r="Q81" s="52"/>
      <c r="R81" s="52"/>
    </row>
    <row r="82" spans="1:18">
      <c r="A82" s="385"/>
      <c r="D82" s="385"/>
      <c r="E82" s="385"/>
      <c r="F82" s="385"/>
      <c r="G82" s="385"/>
      <c r="H82" s="385"/>
      <c r="I82" s="385"/>
      <c r="J82" s="385"/>
      <c r="P82" s="52"/>
      <c r="Q82" s="52"/>
      <c r="R82" s="52"/>
    </row>
    <row r="83" spans="1:18">
      <c r="A83" s="385"/>
      <c r="D83" s="385"/>
      <c r="E83" s="385"/>
      <c r="F83" s="385"/>
      <c r="G83" s="385"/>
      <c r="H83" s="385"/>
      <c r="I83" s="385"/>
      <c r="J83" s="385"/>
      <c r="P83" s="52"/>
      <c r="Q83" s="52"/>
      <c r="R83" s="52"/>
    </row>
    <row r="84" spans="1:18">
      <c r="A84" s="385"/>
      <c r="D84" s="385"/>
      <c r="E84" s="385"/>
      <c r="F84" s="385"/>
      <c r="G84" s="385"/>
      <c r="H84" s="385"/>
      <c r="I84" s="385"/>
      <c r="J84" s="385"/>
      <c r="P84" s="52"/>
      <c r="Q84" s="52"/>
      <c r="R84" s="52"/>
    </row>
    <row r="85" spans="1:18">
      <c r="A85" s="385"/>
      <c r="D85" s="385"/>
      <c r="E85" s="385"/>
      <c r="F85" s="385"/>
      <c r="G85" s="385"/>
      <c r="H85" s="385"/>
      <c r="I85" s="385"/>
      <c r="J85" s="385"/>
      <c r="P85" s="52"/>
      <c r="Q85" s="52"/>
      <c r="R85" s="52"/>
    </row>
    <row r="86" spans="1:18">
      <c r="A86" s="385"/>
      <c r="D86" s="385"/>
      <c r="E86" s="385"/>
      <c r="F86" s="385"/>
      <c r="G86" s="385"/>
      <c r="H86" s="385"/>
      <c r="I86" s="385"/>
      <c r="J86" s="385"/>
      <c r="P86" s="52"/>
      <c r="Q86" s="52"/>
      <c r="R86" s="52"/>
    </row>
    <row r="87" spans="1:18">
      <c r="A87" s="385"/>
      <c r="D87" s="385"/>
      <c r="E87" s="385"/>
      <c r="F87" s="385"/>
      <c r="G87" s="385"/>
      <c r="H87" s="385"/>
      <c r="I87" s="385"/>
      <c r="J87" s="385"/>
      <c r="P87" s="52"/>
      <c r="Q87" s="52"/>
      <c r="R87" s="52"/>
    </row>
    <row r="88" spans="1:18">
      <c r="A88" s="385"/>
      <c r="D88" s="385"/>
      <c r="E88" s="385"/>
      <c r="F88" s="385"/>
      <c r="G88" s="385"/>
      <c r="H88" s="385"/>
      <c r="I88" s="385"/>
      <c r="J88" s="385"/>
      <c r="P88" s="52"/>
      <c r="Q88" s="52"/>
      <c r="R88" s="52"/>
    </row>
    <row r="89" spans="1:18">
      <c r="A89" s="385"/>
      <c r="D89" s="385"/>
      <c r="E89" s="385"/>
      <c r="F89" s="385"/>
      <c r="G89" s="385"/>
      <c r="H89" s="385"/>
      <c r="I89" s="385"/>
      <c r="J89" s="385"/>
      <c r="P89" s="52"/>
      <c r="Q89" s="52"/>
      <c r="R89" s="52"/>
    </row>
    <row r="90" spans="1:18">
      <c r="A90" s="385"/>
      <c r="D90" s="385"/>
      <c r="E90" s="385"/>
      <c r="F90" s="385"/>
      <c r="G90" s="385"/>
      <c r="H90" s="385"/>
      <c r="I90" s="385"/>
      <c r="J90" s="385"/>
      <c r="P90" s="52"/>
      <c r="Q90" s="52"/>
      <c r="R90" s="52"/>
    </row>
    <row r="91" spans="1:18">
      <c r="A91" s="385"/>
      <c r="D91" s="385"/>
      <c r="E91" s="385"/>
      <c r="F91" s="385"/>
      <c r="G91" s="385"/>
      <c r="H91" s="385"/>
      <c r="I91" s="385"/>
      <c r="J91" s="385"/>
      <c r="P91" s="52"/>
      <c r="Q91" s="52"/>
      <c r="R91" s="52"/>
    </row>
    <row r="92" spans="1:18">
      <c r="A92" s="385"/>
      <c r="D92" s="385"/>
      <c r="E92" s="385"/>
      <c r="F92" s="385"/>
      <c r="G92" s="385"/>
      <c r="H92" s="385"/>
      <c r="I92" s="385"/>
      <c r="J92" s="385"/>
      <c r="P92" s="52"/>
      <c r="Q92" s="52"/>
      <c r="R92" s="52"/>
    </row>
    <row r="93" spans="1:18">
      <c r="A93" s="385"/>
      <c r="D93" s="385"/>
      <c r="E93" s="385"/>
      <c r="F93" s="385"/>
      <c r="G93" s="385"/>
      <c r="H93" s="385"/>
      <c r="I93" s="385"/>
      <c r="J93" s="385"/>
      <c r="P93" s="52"/>
      <c r="Q93" s="52"/>
      <c r="R93" s="52"/>
    </row>
    <row r="94" spans="1:18">
      <c r="A94" s="385"/>
      <c r="D94" s="385"/>
      <c r="E94" s="385"/>
      <c r="F94" s="385"/>
      <c r="G94" s="385"/>
      <c r="H94" s="385"/>
      <c r="I94" s="385"/>
      <c r="J94" s="385"/>
      <c r="P94" s="52"/>
      <c r="Q94" s="52"/>
      <c r="R94" s="52"/>
    </row>
    <row r="95" spans="1:18">
      <c r="A95" s="385"/>
      <c r="D95" s="385"/>
      <c r="E95" s="385"/>
      <c r="F95" s="385"/>
      <c r="G95" s="385"/>
      <c r="H95" s="385"/>
      <c r="I95" s="385"/>
      <c r="J95" s="385"/>
      <c r="P95" s="52"/>
      <c r="Q95" s="52"/>
      <c r="R95" s="52"/>
    </row>
    <row r="96" spans="1:18">
      <c r="A96" s="385"/>
      <c r="D96" s="385"/>
      <c r="E96" s="385"/>
      <c r="F96" s="385"/>
      <c r="G96" s="385"/>
      <c r="H96" s="385"/>
      <c r="I96" s="385"/>
      <c r="J96" s="385"/>
      <c r="P96" s="52"/>
      <c r="Q96" s="52"/>
      <c r="R96" s="52"/>
    </row>
    <row r="97" spans="1:18">
      <c r="A97" s="385"/>
      <c r="D97" s="385"/>
      <c r="E97" s="385"/>
      <c r="F97" s="385"/>
      <c r="G97" s="385"/>
      <c r="H97" s="385"/>
      <c r="I97" s="385"/>
      <c r="J97" s="385"/>
      <c r="P97" s="52"/>
      <c r="Q97" s="52"/>
      <c r="R97" s="52"/>
    </row>
    <row r="98" spans="1:18">
      <c r="A98" s="385"/>
      <c r="D98" s="385"/>
      <c r="E98" s="385"/>
      <c r="F98" s="385"/>
      <c r="G98" s="385"/>
      <c r="H98" s="385"/>
      <c r="I98" s="385"/>
      <c r="J98" s="385"/>
      <c r="P98" s="52"/>
      <c r="Q98" s="52"/>
      <c r="R98" s="52"/>
    </row>
    <row r="99" spans="1:18">
      <c r="A99" s="385"/>
      <c r="D99" s="385"/>
      <c r="E99" s="385"/>
      <c r="F99" s="385"/>
      <c r="G99" s="385"/>
      <c r="H99" s="385"/>
      <c r="I99" s="385"/>
      <c r="J99" s="385"/>
      <c r="P99" s="52"/>
      <c r="Q99" s="52"/>
      <c r="R99" s="52"/>
    </row>
    <row r="100" spans="1:18">
      <c r="A100" s="385"/>
      <c r="D100" s="385"/>
      <c r="E100" s="385"/>
      <c r="F100" s="385"/>
      <c r="G100" s="385"/>
      <c r="H100" s="385"/>
      <c r="I100" s="385"/>
      <c r="J100" s="385"/>
      <c r="P100" s="52"/>
      <c r="Q100" s="52"/>
      <c r="R100" s="52"/>
    </row>
    <row r="101" spans="1:18">
      <c r="A101" s="385"/>
      <c r="D101" s="385"/>
      <c r="E101" s="385"/>
      <c r="F101" s="385"/>
      <c r="G101" s="385"/>
      <c r="H101" s="385"/>
      <c r="I101" s="385"/>
      <c r="J101" s="385"/>
      <c r="P101" s="52"/>
      <c r="Q101" s="52"/>
      <c r="R101" s="52"/>
    </row>
    <row r="102" spans="1:18">
      <c r="A102" s="385"/>
      <c r="D102" s="385"/>
      <c r="E102" s="385"/>
      <c r="F102" s="385"/>
      <c r="G102" s="385"/>
      <c r="H102" s="385"/>
      <c r="I102" s="385"/>
      <c r="J102" s="385"/>
      <c r="P102" s="52"/>
      <c r="Q102" s="52"/>
      <c r="R102" s="52"/>
    </row>
    <row r="103" spans="1:18">
      <c r="A103" s="385"/>
      <c r="D103" s="385"/>
      <c r="E103" s="385"/>
      <c r="F103" s="385"/>
      <c r="G103" s="385"/>
      <c r="H103" s="385"/>
      <c r="I103" s="385"/>
      <c r="J103" s="385"/>
      <c r="P103" s="52"/>
      <c r="Q103" s="52"/>
      <c r="R103" s="52"/>
    </row>
    <row r="104" spans="1:18">
      <c r="A104" s="385"/>
      <c r="D104" s="385"/>
      <c r="E104" s="385"/>
      <c r="F104" s="385"/>
      <c r="G104" s="385"/>
      <c r="H104" s="385"/>
      <c r="I104" s="385"/>
      <c r="J104" s="385"/>
      <c r="P104" s="52"/>
      <c r="Q104" s="52"/>
      <c r="R104" s="52"/>
    </row>
    <row r="105" spans="1:18">
      <c r="A105" s="385"/>
      <c r="D105" s="385"/>
      <c r="E105" s="385"/>
      <c r="F105" s="385"/>
      <c r="G105" s="385"/>
      <c r="H105" s="385"/>
      <c r="I105" s="385"/>
      <c r="J105" s="385"/>
      <c r="P105" s="52"/>
      <c r="Q105" s="52"/>
      <c r="R105" s="52"/>
    </row>
  </sheetData>
  <mergeCells count="10">
    <mergeCell ref="D9:D11"/>
    <mergeCell ref="A12:J12"/>
    <mergeCell ref="A1:B1"/>
    <mergeCell ref="A5:J5"/>
    <mergeCell ref="A7:A8"/>
    <mergeCell ref="B7:C8"/>
    <mergeCell ref="D7:G7"/>
    <mergeCell ref="H7:H8"/>
    <mergeCell ref="I7:I8"/>
    <mergeCell ref="J7:J8"/>
  </mergeCells>
  <hyperlinks>
    <hyperlink ref="A5" location="Меню!A1" display="ВЕШАЛКИ ГАРДЕРОБ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>
  <dimension ref="A1:AMJ45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9.140625" style="121"/>
    <col min="2" max="2" width="20" style="121" customWidth="1"/>
    <col min="3" max="3" width="7.85546875" style="121" hidden="1" customWidth="1"/>
    <col min="4" max="4" width="5.5703125" style="121" customWidth="1"/>
    <col min="5" max="5" width="5.42578125" style="121" customWidth="1"/>
    <col min="6" max="6" width="7.7109375" style="121" customWidth="1"/>
    <col min="7" max="7" width="9.140625" style="121"/>
    <col min="8" max="8" width="6" style="121" customWidth="1"/>
    <col min="9" max="9" width="7" style="121" customWidth="1"/>
    <col min="10" max="10" width="7.28515625" style="121" customWidth="1"/>
    <col min="11" max="11" width="4.140625" style="121" customWidth="1"/>
    <col min="12" max="12" width="7.5703125" style="121" customWidth="1"/>
    <col min="13" max="13" width="8.28515625" style="121" customWidth="1"/>
    <col min="14" max="14" width="6.85546875" style="121" customWidth="1"/>
    <col min="15" max="17" width="13.140625" style="52" customWidth="1"/>
    <col min="18" max="18" width="13.28515625" style="386" customWidth="1"/>
    <col min="19" max="19" width="10.5703125" style="386" customWidth="1"/>
    <col min="20" max="20" width="12.5703125" style="386" customWidth="1"/>
    <col min="21" max="21" width="12.85546875" style="386" customWidth="1"/>
    <col min="22" max="22" width="9.140625" style="386"/>
    <col min="23" max="1024" width="9.140625" style="387"/>
  </cols>
  <sheetData>
    <row r="1" spans="1:22" ht="31.5" customHeight="1">
      <c r="A1" s="2115"/>
      <c r="B1" s="2115"/>
      <c r="C1" s="52"/>
      <c r="D1" s="52"/>
      <c r="E1" s="52"/>
      <c r="F1" s="52"/>
      <c r="G1" s="52"/>
      <c r="H1" s="52"/>
      <c r="I1" s="52"/>
      <c r="T1" s="52"/>
      <c r="U1" s="52"/>
      <c r="V1" s="52"/>
    </row>
    <row r="2" spans="1:22">
      <c r="A2" s="54"/>
      <c r="B2" s="55"/>
      <c r="C2" s="54"/>
      <c r="D2" s="54"/>
      <c r="E2" s="54"/>
      <c r="H2" s="867"/>
      <c r="I2" s="56" t="s">
        <v>131</v>
      </c>
      <c r="J2" s="57" t="s">
        <v>2</v>
      </c>
      <c r="K2" s="367"/>
      <c r="L2" s="367"/>
      <c r="N2" s="365"/>
      <c r="T2" s="52"/>
      <c r="U2" s="52"/>
      <c r="V2" s="52"/>
    </row>
    <row r="3" spans="1:22" ht="15.75" customHeight="1">
      <c r="A3" s="61" t="s">
        <v>4</v>
      </c>
      <c r="B3" s="58" t="s">
        <v>5</v>
      </c>
      <c r="C3" s="932"/>
      <c r="D3" s="54"/>
      <c r="E3" s="54"/>
      <c r="H3" s="867"/>
      <c r="I3" s="56" t="s">
        <v>132</v>
      </c>
      <c r="J3" s="57" t="s">
        <v>7</v>
      </c>
      <c r="K3" s="367"/>
      <c r="L3" s="367"/>
      <c r="M3" s="367"/>
      <c r="N3" s="365"/>
      <c r="T3" s="52"/>
      <c r="U3" s="52"/>
      <c r="V3" s="52"/>
    </row>
    <row r="4" spans="1:22">
      <c r="C4" s="385"/>
      <c r="F4" s="368"/>
      <c r="K4" s="368"/>
      <c r="L4" s="368"/>
      <c r="M4" s="368"/>
      <c r="T4" s="52"/>
      <c r="U4" s="52"/>
      <c r="V4" s="52"/>
    </row>
    <row r="5" spans="1:22">
      <c r="A5" s="2116" t="s">
        <v>5427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T5" s="52"/>
      <c r="U5" s="52"/>
      <c r="V5" s="52"/>
    </row>
    <row r="6" spans="1:22">
      <c r="T6" s="52"/>
      <c r="U6" s="52"/>
      <c r="V6" s="52"/>
    </row>
    <row r="7" spans="1:22" ht="15" customHeight="1">
      <c r="A7" s="2662" t="s">
        <v>563</v>
      </c>
      <c r="B7" s="2662"/>
      <c r="C7" s="2662"/>
      <c r="D7" s="2663" t="s">
        <v>5428</v>
      </c>
      <c r="E7" s="2663"/>
      <c r="F7" s="2663"/>
      <c r="G7" s="2663" t="s">
        <v>5429</v>
      </c>
      <c r="H7" s="2663"/>
      <c r="I7" s="2663"/>
      <c r="J7" s="2664" t="s">
        <v>5430</v>
      </c>
      <c r="K7" s="2664" t="s">
        <v>5431</v>
      </c>
      <c r="L7" s="2664" t="s">
        <v>5269</v>
      </c>
      <c r="M7" s="2664" t="s">
        <v>5432</v>
      </c>
      <c r="N7" s="2665" t="s">
        <v>355</v>
      </c>
      <c r="O7" s="2197"/>
      <c r="P7" s="2174"/>
      <c r="Q7" s="2174"/>
      <c r="R7" s="2392"/>
      <c r="S7" s="2243"/>
      <c r="T7" s="52"/>
      <c r="U7" s="52"/>
      <c r="V7" s="52"/>
    </row>
    <row r="8" spans="1:22" ht="33.75" customHeight="1">
      <c r="A8" s="2662"/>
      <c r="B8" s="2662"/>
      <c r="C8" s="2662"/>
      <c r="D8" s="933" t="s">
        <v>5433</v>
      </c>
      <c r="E8" s="933" t="s">
        <v>5434</v>
      </c>
      <c r="F8" s="933" t="s">
        <v>5435</v>
      </c>
      <c r="G8" s="933" t="s">
        <v>5433</v>
      </c>
      <c r="H8" s="933" t="s">
        <v>5434</v>
      </c>
      <c r="I8" s="933" t="s">
        <v>5435</v>
      </c>
      <c r="J8" s="2664"/>
      <c r="K8" s="2664"/>
      <c r="L8" s="2664"/>
      <c r="M8" s="2664"/>
      <c r="N8" s="2665"/>
      <c r="O8" s="2197"/>
      <c r="P8" s="2174"/>
      <c r="Q8" s="2174"/>
      <c r="R8" s="2392"/>
      <c r="S8" s="2243"/>
      <c r="T8" s="70"/>
      <c r="U8" s="70"/>
      <c r="V8" s="70"/>
    </row>
    <row r="9" spans="1:22">
      <c r="A9" s="2653" t="s">
        <v>5436</v>
      </c>
      <c r="B9" s="2653"/>
      <c r="C9" s="2653"/>
      <c r="D9" s="2653"/>
      <c r="E9" s="2653"/>
      <c r="F9" s="2653"/>
      <c r="G9" s="2653"/>
      <c r="H9" s="2653"/>
      <c r="I9" s="2653"/>
      <c r="J9" s="2653"/>
      <c r="K9" s="2653"/>
      <c r="L9" s="2653"/>
      <c r="M9" s="2653"/>
      <c r="N9" s="2653"/>
      <c r="O9" s="70"/>
      <c r="P9" s="70"/>
      <c r="Q9" s="70"/>
      <c r="R9" s="388"/>
      <c r="T9" s="52"/>
      <c r="U9" s="52"/>
      <c r="V9" s="52"/>
    </row>
    <row r="10" spans="1:22">
      <c r="A10" s="2659" t="s">
        <v>5437</v>
      </c>
      <c r="B10" s="2659"/>
      <c r="C10" s="2659"/>
      <c r="D10" s="812">
        <v>685</v>
      </c>
      <c r="E10" s="812">
        <v>408</v>
      </c>
      <c r="F10" s="812">
        <v>480</v>
      </c>
      <c r="G10" s="812">
        <v>255</v>
      </c>
      <c r="H10" s="812">
        <v>327</v>
      </c>
      <c r="I10" s="812">
        <v>424</v>
      </c>
      <c r="J10" s="812" t="s">
        <v>5438</v>
      </c>
      <c r="K10" s="812">
        <v>21</v>
      </c>
      <c r="L10" s="819">
        <v>0.13</v>
      </c>
      <c r="M10" s="819">
        <v>15925</v>
      </c>
      <c r="N10" s="934">
        <v>17110</v>
      </c>
      <c r="R10" s="53"/>
      <c r="T10" s="52"/>
      <c r="U10" s="52"/>
      <c r="V10" s="52"/>
    </row>
    <row r="11" spans="1:22">
      <c r="A11" s="2659" t="s">
        <v>5439</v>
      </c>
      <c r="B11" s="2659"/>
      <c r="C11" s="2659"/>
      <c r="D11" s="812">
        <v>995</v>
      </c>
      <c r="E11" s="812">
        <v>408</v>
      </c>
      <c r="F11" s="812">
        <v>480</v>
      </c>
      <c r="G11" s="812">
        <v>255</v>
      </c>
      <c r="H11" s="812">
        <v>327</v>
      </c>
      <c r="I11" s="812">
        <v>424</v>
      </c>
      <c r="J11" s="812" t="s">
        <v>5440</v>
      </c>
      <c r="K11" s="812">
        <v>29</v>
      </c>
      <c r="L11" s="819">
        <v>0.19</v>
      </c>
      <c r="M11" s="819">
        <v>21115</v>
      </c>
      <c r="N11" s="934">
        <v>22685</v>
      </c>
      <c r="R11" s="53"/>
      <c r="T11" s="52"/>
      <c r="U11" s="52"/>
      <c r="V11" s="52"/>
    </row>
    <row r="12" spans="1:22">
      <c r="A12" s="2659" t="s">
        <v>5441</v>
      </c>
      <c r="B12" s="2659"/>
      <c r="C12" s="2659"/>
      <c r="D12" s="812">
        <v>1303</v>
      </c>
      <c r="E12" s="812">
        <v>408</v>
      </c>
      <c r="F12" s="812">
        <v>480</v>
      </c>
      <c r="G12" s="812">
        <v>255</v>
      </c>
      <c r="H12" s="812">
        <v>327</v>
      </c>
      <c r="I12" s="812">
        <v>424</v>
      </c>
      <c r="J12" s="812" t="s">
        <v>5442</v>
      </c>
      <c r="K12" s="812">
        <v>38</v>
      </c>
      <c r="L12" s="819">
        <v>0.25</v>
      </c>
      <c r="M12" s="819">
        <v>26570</v>
      </c>
      <c r="N12" s="934">
        <v>28545</v>
      </c>
      <c r="R12" s="53"/>
      <c r="T12" s="52"/>
      <c r="U12" s="52"/>
      <c r="V12" s="52"/>
    </row>
    <row r="13" spans="1:22">
      <c r="A13" s="2658" t="s">
        <v>5443</v>
      </c>
      <c r="B13" s="2658"/>
      <c r="C13" s="2658"/>
      <c r="D13" s="2658"/>
      <c r="E13" s="2658"/>
      <c r="F13" s="2658"/>
      <c r="G13" s="2658"/>
      <c r="H13" s="2658"/>
      <c r="I13" s="2658"/>
      <c r="J13" s="2658"/>
      <c r="K13" s="2658"/>
      <c r="L13" s="2658"/>
      <c r="M13" s="2658"/>
      <c r="N13" s="2658"/>
      <c r="R13" s="872"/>
      <c r="S13" s="872"/>
      <c r="T13" s="52"/>
      <c r="U13" s="52"/>
      <c r="V13" s="52"/>
    </row>
    <row r="14" spans="1:22">
      <c r="A14" s="2659" t="s">
        <v>5444</v>
      </c>
      <c r="B14" s="2659"/>
      <c r="C14" s="2659"/>
      <c r="D14" s="812">
        <v>710</v>
      </c>
      <c r="E14" s="812">
        <v>470</v>
      </c>
      <c r="F14" s="812">
        <v>630</v>
      </c>
      <c r="G14" s="812">
        <v>267</v>
      </c>
      <c r="H14" s="812">
        <v>381</v>
      </c>
      <c r="I14" s="812">
        <v>560</v>
      </c>
      <c r="J14" s="812" t="s">
        <v>5445</v>
      </c>
      <c r="K14" s="812">
        <v>28</v>
      </c>
      <c r="L14" s="819">
        <v>0.21</v>
      </c>
      <c r="M14" s="819">
        <v>17335</v>
      </c>
      <c r="N14" s="934">
        <v>18625</v>
      </c>
      <c r="R14" s="53"/>
      <c r="T14" s="52"/>
      <c r="U14" s="52"/>
      <c r="V14" s="52"/>
    </row>
    <row r="15" spans="1:22">
      <c r="A15" s="2659" t="s">
        <v>5446</v>
      </c>
      <c r="B15" s="2659"/>
      <c r="C15" s="2659"/>
      <c r="D15" s="812">
        <v>1020</v>
      </c>
      <c r="E15" s="812">
        <v>470</v>
      </c>
      <c r="F15" s="812">
        <v>630</v>
      </c>
      <c r="G15" s="812">
        <v>267</v>
      </c>
      <c r="H15" s="812">
        <v>381</v>
      </c>
      <c r="I15" s="812">
        <v>560</v>
      </c>
      <c r="J15" s="812" t="s">
        <v>5447</v>
      </c>
      <c r="K15" s="812">
        <v>39</v>
      </c>
      <c r="L15" s="819">
        <v>0.3</v>
      </c>
      <c r="M15" s="819">
        <v>25000</v>
      </c>
      <c r="N15" s="934">
        <v>26860</v>
      </c>
      <c r="R15" s="53"/>
      <c r="T15" s="52"/>
      <c r="U15" s="52"/>
      <c r="V15" s="52"/>
    </row>
    <row r="16" spans="1:22">
      <c r="A16" s="2659" t="s">
        <v>5448</v>
      </c>
      <c r="B16" s="2659"/>
      <c r="C16" s="2659"/>
      <c r="D16" s="812">
        <v>1330</v>
      </c>
      <c r="E16" s="812">
        <v>470</v>
      </c>
      <c r="F16" s="812">
        <v>630</v>
      </c>
      <c r="G16" s="812">
        <v>267</v>
      </c>
      <c r="H16" s="812">
        <v>381</v>
      </c>
      <c r="I16" s="812">
        <v>560</v>
      </c>
      <c r="J16" s="812" t="s">
        <v>5449</v>
      </c>
      <c r="K16" s="812">
        <v>50</v>
      </c>
      <c r="L16" s="819">
        <v>0.39</v>
      </c>
      <c r="M16" s="819">
        <v>30840</v>
      </c>
      <c r="N16" s="934">
        <v>33130</v>
      </c>
      <c r="R16" s="53"/>
      <c r="T16" s="52"/>
      <c r="U16" s="52"/>
      <c r="V16" s="52"/>
    </row>
    <row r="17" spans="1:22">
      <c r="A17" s="2659" t="s">
        <v>5450</v>
      </c>
      <c r="B17" s="2659"/>
      <c r="C17" s="2659"/>
      <c r="D17" s="812">
        <v>1634</v>
      </c>
      <c r="E17" s="812">
        <v>470</v>
      </c>
      <c r="F17" s="812">
        <v>630</v>
      </c>
      <c r="G17" s="812">
        <v>267</v>
      </c>
      <c r="H17" s="812">
        <v>381</v>
      </c>
      <c r="I17" s="812">
        <v>560</v>
      </c>
      <c r="J17" s="935" t="s">
        <v>5451</v>
      </c>
      <c r="K17" s="812">
        <v>61</v>
      </c>
      <c r="L17" s="819">
        <v>0.48</v>
      </c>
      <c r="M17" s="819">
        <v>35720</v>
      </c>
      <c r="N17" s="934">
        <v>38380</v>
      </c>
      <c r="R17" s="53"/>
      <c r="T17" s="52"/>
      <c r="U17" s="52"/>
      <c r="V17" s="52"/>
    </row>
    <row r="18" spans="1:22" ht="28.5" customHeight="1">
      <c r="A18" s="2661" t="s">
        <v>5452</v>
      </c>
      <c r="B18" s="2661"/>
      <c r="C18" s="2661"/>
      <c r="D18" s="812">
        <v>998</v>
      </c>
      <c r="E18" s="812">
        <v>915</v>
      </c>
      <c r="F18" s="812">
        <v>460</v>
      </c>
      <c r="G18" s="812">
        <v>241</v>
      </c>
      <c r="H18" s="812">
        <v>808</v>
      </c>
      <c r="I18" s="812">
        <v>415</v>
      </c>
      <c r="J18" s="935" t="s">
        <v>5453</v>
      </c>
      <c r="K18" s="812">
        <v>50</v>
      </c>
      <c r="L18" s="812">
        <v>0.42</v>
      </c>
      <c r="M18" s="812">
        <v>33890</v>
      </c>
      <c r="N18" s="936">
        <v>36415</v>
      </c>
      <c r="R18" s="53"/>
      <c r="T18" s="52"/>
      <c r="U18" s="52"/>
      <c r="V18" s="52"/>
    </row>
    <row r="19" spans="1:22" ht="26.25" customHeight="1">
      <c r="A19" s="2660" t="s">
        <v>5454</v>
      </c>
      <c r="B19" s="2660"/>
      <c r="C19" s="2660"/>
      <c r="D19" s="937"/>
      <c r="E19" s="937"/>
      <c r="F19" s="937"/>
      <c r="G19" s="937"/>
      <c r="H19" s="937"/>
      <c r="I19" s="937"/>
      <c r="J19" s="937"/>
      <c r="K19" s="937"/>
      <c r="L19" s="937"/>
      <c r="M19" s="938">
        <v>870</v>
      </c>
      <c r="N19" s="939">
        <v>920</v>
      </c>
      <c r="R19" s="872"/>
      <c r="T19" s="52"/>
      <c r="U19" s="52"/>
      <c r="V19" s="52"/>
    </row>
    <row r="20" spans="1:22">
      <c r="A20" s="2658" t="s">
        <v>5455</v>
      </c>
      <c r="B20" s="2658"/>
      <c r="C20" s="2658"/>
      <c r="D20" s="2658"/>
      <c r="E20" s="2658"/>
      <c r="F20" s="2658"/>
      <c r="G20" s="2658"/>
      <c r="H20" s="2658"/>
      <c r="I20" s="2658"/>
      <c r="J20" s="2658"/>
      <c r="K20" s="2658"/>
      <c r="L20" s="2658"/>
      <c r="M20" s="2658"/>
      <c r="N20" s="2658"/>
      <c r="R20" s="872"/>
      <c r="S20" s="872"/>
      <c r="T20" s="52"/>
      <c r="U20" s="52"/>
      <c r="V20" s="52"/>
    </row>
    <row r="21" spans="1:22">
      <c r="A21" s="2657" t="s">
        <v>5456</v>
      </c>
      <c r="B21" s="2657"/>
      <c r="C21" s="2657"/>
      <c r="D21" s="940" t="s">
        <v>5457</v>
      </c>
      <c r="E21" s="941"/>
      <c r="F21" s="941"/>
      <c r="G21" s="941"/>
      <c r="H21" s="941"/>
      <c r="I21" s="941"/>
      <c r="J21" s="941"/>
      <c r="K21" s="942"/>
      <c r="L21" s="941"/>
      <c r="M21" s="819">
        <v>3445</v>
      </c>
      <c r="N21" s="934">
        <v>3700</v>
      </c>
      <c r="R21" s="53"/>
      <c r="T21" s="52"/>
      <c r="U21" s="52"/>
      <c r="V21" s="52"/>
    </row>
    <row r="22" spans="1:22">
      <c r="A22" s="2657" t="s">
        <v>5458</v>
      </c>
      <c r="B22" s="2657"/>
      <c r="C22" s="2657"/>
      <c r="D22" s="940" t="s">
        <v>5457</v>
      </c>
      <c r="E22" s="941"/>
      <c r="F22" s="941"/>
      <c r="G22" s="941"/>
      <c r="H22" s="941"/>
      <c r="I22" s="941"/>
      <c r="J22" s="941"/>
      <c r="K22" s="942"/>
      <c r="L22" s="941"/>
      <c r="M22" s="819">
        <v>3445</v>
      </c>
      <c r="N22" s="934">
        <v>3700</v>
      </c>
      <c r="R22" s="53"/>
      <c r="T22" s="52"/>
      <c r="U22" s="52"/>
      <c r="V22" s="52"/>
    </row>
    <row r="23" spans="1:22">
      <c r="A23" s="2657" t="s">
        <v>5459</v>
      </c>
      <c r="B23" s="2657"/>
      <c r="C23" s="2657"/>
      <c r="D23" s="940" t="s">
        <v>5457</v>
      </c>
      <c r="E23" s="941"/>
      <c r="F23" s="941"/>
      <c r="G23" s="941"/>
      <c r="H23" s="941"/>
      <c r="I23" s="941"/>
      <c r="J23" s="941"/>
      <c r="K23" s="942"/>
      <c r="L23" s="941"/>
      <c r="M23" s="819">
        <v>3095</v>
      </c>
      <c r="N23" s="934">
        <v>3325</v>
      </c>
      <c r="R23" s="53"/>
      <c r="T23" s="52"/>
      <c r="U23" s="52"/>
      <c r="V23" s="52"/>
    </row>
    <row r="24" spans="1:22">
      <c r="A24" s="2657" t="s">
        <v>5460</v>
      </c>
      <c r="B24" s="2657"/>
      <c r="C24" s="2657"/>
      <c r="D24" s="940" t="s">
        <v>5457</v>
      </c>
      <c r="E24" s="941"/>
      <c r="F24" s="941"/>
      <c r="G24" s="941"/>
      <c r="H24" s="941"/>
      <c r="I24" s="941"/>
      <c r="J24" s="941"/>
      <c r="K24" s="942"/>
      <c r="L24" s="941"/>
      <c r="M24" s="819">
        <v>3095</v>
      </c>
      <c r="N24" s="934">
        <v>3325</v>
      </c>
      <c r="R24" s="53"/>
      <c r="T24" s="52"/>
      <c r="U24" s="52"/>
      <c r="V24" s="52"/>
    </row>
    <row r="25" spans="1:22">
      <c r="A25" s="2658" t="s">
        <v>5461</v>
      </c>
      <c r="B25" s="2658"/>
      <c r="C25" s="2658"/>
      <c r="D25" s="2658"/>
      <c r="E25" s="2658"/>
      <c r="F25" s="2658"/>
      <c r="G25" s="2658"/>
      <c r="H25" s="2658"/>
      <c r="I25" s="2658"/>
      <c r="J25" s="2658"/>
      <c r="K25" s="2658"/>
      <c r="L25" s="2658"/>
      <c r="M25" s="2658"/>
      <c r="N25" s="2658"/>
      <c r="R25" s="53"/>
      <c r="T25" s="52"/>
      <c r="U25" s="52"/>
      <c r="V25" s="52"/>
    </row>
    <row r="26" spans="1:22">
      <c r="A26" s="2659" t="s">
        <v>5462</v>
      </c>
      <c r="B26" s="2659"/>
      <c r="C26" s="2659"/>
      <c r="D26" s="812">
        <v>1327</v>
      </c>
      <c r="E26" s="812">
        <v>553</v>
      </c>
      <c r="F26" s="812">
        <v>631</v>
      </c>
      <c r="G26" s="812">
        <v>180</v>
      </c>
      <c r="H26" s="812">
        <v>476</v>
      </c>
      <c r="I26" s="812">
        <v>560</v>
      </c>
      <c r="J26" s="812" t="s">
        <v>5463</v>
      </c>
      <c r="K26" s="812">
        <v>62</v>
      </c>
      <c r="L26" s="819">
        <v>0.46</v>
      </c>
      <c r="M26" s="819">
        <v>37465</v>
      </c>
      <c r="N26" s="934">
        <v>40250</v>
      </c>
      <c r="R26" s="53"/>
      <c r="T26" s="52"/>
      <c r="U26" s="52"/>
      <c r="V26" s="52"/>
    </row>
    <row r="27" spans="1:22">
      <c r="A27" s="2659" t="s">
        <v>5464</v>
      </c>
      <c r="B27" s="2659"/>
      <c r="C27" s="2659"/>
      <c r="D27" s="812">
        <v>1327</v>
      </c>
      <c r="E27" s="812">
        <v>515</v>
      </c>
      <c r="F27" s="812">
        <v>631</v>
      </c>
      <c r="G27" s="812">
        <v>168</v>
      </c>
      <c r="H27" s="812">
        <v>433</v>
      </c>
      <c r="I27" s="812">
        <v>560</v>
      </c>
      <c r="J27" s="812" t="s">
        <v>5465</v>
      </c>
      <c r="K27" s="812">
        <v>71</v>
      </c>
      <c r="L27" s="819">
        <v>0.43</v>
      </c>
      <c r="M27" s="819">
        <v>41470</v>
      </c>
      <c r="N27" s="934">
        <v>44555</v>
      </c>
      <c r="R27" s="53"/>
      <c r="T27" s="52"/>
      <c r="U27" s="52"/>
      <c r="V27" s="52"/>
    </row>
    <row r="28" spans="1:22">
      <c r="A28" s="2659" t="s">
        <v>5466</v>
      </c>
      <c r="B28" s="2659"/>
      <c r="C28" s="2659"/>
      <c r="D28" s="812">
        <v>1327</v>
      </c>
      <c r="E28" s="812">
        <v>470</v>
      </c>
      <c r="F28" s="812">
        <v>631</v>
      </c>
      <c r="G28" s="812">
        <v>128</v>
      </c>
      <c r="H28" s="812">
        <v>393</v>
      </c>
      <c r="I28" s="812">
        <v>581</v>
      </c>
      <c r="J28" s="812" t="s">
        <v>5467</v>
      </c>
      <c r="K28" s="812">
        <v>75</v>
      </c>
      <c r="L28" s="819">
        <v>0.39</v>
      </c>
      <c r="M28" s="819">
        <v>51665</v>
      </c>
      <c r="N28" s="934">
        <v>55505</v>
      </c>
      <c r="R28" s="53"/>
      <c r="T28" s="52"/>
      <c r="U28" s="52"/>
      <c r="V28" s="52"/>
    </row>
    <row r="29" spans="1:22">
      <c r="A29" s="2655" t="s">
        <v>5468</v>
      </c>
      <c r="B29" s="2655"/>
      <c r="C29" s="2655"/>
      <c r="D29" s="2655"/>
      <c r="E29" s="2655"/>
      <c r="F29" s="2655"/>
      <c r="G29" s="2655"/>
      <c r="H29" s="2655"/>
      <c r="I29" s="2655"/>
      <c r="J29" s="2655"/>
      <c r="K29" s="2655"/>
      <c r="L29" s="943"/>
      <c r="M29" s="819">
        <v>110</v>
      </c>
      <c r="N29" s="934">
        <v>120</v>
      </c>
      <c r="R29" s="53"/>
      <c r="T29" s="52"/>
      <c r="U29" s="52"/>
      <c r="V29" s="52"/>
    </row>
    <row r="30" spans="1:22">
      <c r="A30" s="2655" t="s">
        <v>5469</v>
      </c>
      <c r="B30" s="2655"/>
      <c r="C30" s="2655"/>
      <c r="D30" s="2655"/>
      <c r="E30" s="2655"/>
      <c r="F30" s="2655"/>
      <c r="G30" s="2655"/>
      <c r="H30" s="2655"/>
      <c r="I30" s="2655"/>
      <c r="J30" s="2655"/>
      <c r="K30" s="2655"/>
      <c r="L30" s="943"/>
      <c r="M30" s="819">
        <v>95</v>
      </c>
      <c r="N30" s="934">
        <v>100</v>
      </c>
      <c r="R30" s="53"/>
      <c r="T30" s="52"/>
      <c r="U30" s="52"/>
      <c r="V30" s="52"/>
    </row>
    <row r="31" spans="1:22">
      <c r="A31" s="2655" t="s">
        <v>5470</v>
      </c>
      <c r="B31" s="2655"/>
      <c r="C31" s="2655"/>
      <c r="D31" s="2655"/>
      <c r="E31" s="2655"/>
      <c r="F31" s="2655"/>
      <c r="G31" s="2655"/>
      <c r="H31" s="2655"/>
      <c r="I31" s="2655"/>
      <c r="J31" s="2655"/>
      <c r="K31" s="2655"/>
      <c r="L31" s="943"/>
      <c r="M31" s="819">
        <v>90</v>
      </c>
      <c r="N31" s="934">
        <v>95</v>
      </c>
      <c r="R31" s="53"/>
      <c r="T31" s="52"/>
      <c r="U31" s="52"/>
      <c r="V31" s="52"/>
    </row>
    <row r="32" spans="1:22">
      <c r="A32" s="2655" t="s">
        <v>5471</v>
      </c>
      <c r="B32" s="2655"/>
      <c r="C32" s="2655"/>
      <c r="D32" s="2655"/>
      <c r="E32" s="2655"/>
      <c r="F32" s="2655"/>
      <c r="G32" s="2655"/>
      <c r="H32" s="2655"/>
      <c r="I32" s="2655"/>
      <c r="J32" s="2655"/>
      <c r="K32" s="2655"/>
      <c r="L32" s="944"/>
      <c r="M32" s="945">
        <v>115</v>
      </c>
      <c r="N32" s="946">
        <v>125</v>
      </c>
      <c r="R32" s="53"/>
      <c r="T32" s="52"/>
      <c r="U32" s="52"/>
      <c r="V32" s="52"/>
    </row>
    <row r="33" spans="1:22">
      <c r="A33" s="2656" t="s">
        <v>5472</v>
      </c>
      <c r="B33" s="2656"/>
      <c r="C33" s="2656"/>
      <c r="D33" s="2656"/>
      <c r="E33" s="2656"/>
      <c r="F33" s="2656"/>
      <c r="G33" s="2656"/>
      <c r="H33" s="2656"/>
      <c r="I33" s="2656"/>
      <c r="J33" s="2656"/>
      <c r="K33" s="2656"/>
      <c r="L33" s="944"/>
      <c r="M33" s="945">
        <v>100</v>
      </c>
      <c r="N33" s="946">
        <v>105</v>
      </c>
      <c r="R33" s="53"/>
      <c r="T33" s="52"/>
      <c r="U33" s="52"/>
      <c r="V33" s="52"/>
    </row>
    <row r="34" spans="1:22">
      <c r="A34" s="2653" t="s">
        <v>5473</v>
      </c>
      <c r="B34" s="2653"/>
      <c r="C34" s="2653"/>
      <c r="D34" s="2653"/>
      <c r="E34" s="2653"/>
      <c r="F34" s="2653"/>
      <c r="G34" s="2653"/>
      <c r="H34" s="2653"/>
      <c r="I34" s="2653"/>
      <c r="J34" s="2653"/>
      <c r="K34" s="2653"/>
      <c r="L34" s="2653"/>
      <c r="M34" s="2653"/>
      <c r="N34" s="2653"/>
      <c r="R34" s="872"/>
      <c r="S34" s="872"/>
      <c r="T34" s="52"/>
      <c r="U34" s="52"/>
      <c r="V34" s="52"/>
    </row>
    <row r="35" spans="1:22" ht="12" customHeight="1">
      <c r="A35" s="2440" t="s">
        <v>5474</v>
      </c>
      <c r="B35" s="2440"/>
      <c r="C35" s="2440"/>
      <c r="D35" s="2440"/>
      <c r="E35" s="2440"/>
      <c r="F35" s="2440"/>
      <c r="G35" s="2440"/>
      <c r="H35" s="2440"/>
      <c r="I35" s="2440"/>
      <c r="J35" s="2440"/>
      <c r="K35" s="2440"/>
      <c r="L35" s="2440"/>
      <c r="M35" s="2440"/>
      <c r="N35" s="2440"/>
      <c r="R35" s="872"/>
      <c r="S35" s="872"/>
      <c r="T35" s="52"/>
      <c r="U35" s="52"/>
      <c r="V35" s="52"/>
    </row>
    <row r="36" spans="1:22" ht="12" customHeight="1">
      <c r="A36" s="2654" t="s">
        <v>5475</v>
      </c>
      <c r="B36" s="2654"/>
      <c r="C36" s="2654"/>
      <c r="D36" s="905">
        <v>491</v>
      </c>
      <c r="E36" s="905">
        <v>995</v>
      </c>
      <c r="F36" s="905">
        <v>675</v>
      </c>
      <c r="G36" s="905">
        <v>48</v>
      </c>
      <c r="H36" s="905">
        <v>900</v>
      </c>
      <c r="I36" s="905">
        <v>620</v>
      </c>
      <c r="J36" s="905">
        <v>5</v>
      </c>
      <c r="K36" s="905">
        <v>67</v>
      </c>
      <c r="L36" s="905">
        <v>0.32</v>
      </c>
      <c r="M36" s="905">
        <v>46435</v>
      </c>
      <c r="N36" s="908">
        <v>49890</v>
      </c>
      <c r="R36" s="53"/>
      <c r="T36" s="52"/>
      <c r="U36" s="52"/>
      <c r="V36" s="52"/>
    </row>
    <row r="37" spans="1:22" ht="12" customHeight="1">
      <c r="A37" s="2651" t="s">
        <v>5476</v>
      </c>
      <c r="B37" s="2651"/>
      <c r="C37" s="2651"/>
      <c r="D37" s="822">
        <v>415</v>
      </c>
      <c r="E37" s="822">
        <v>995</v>
      </c>
      <c r="F37" s="822">
        <v>675</v>
      </c>
      <c r="G37" s="822">
        <v>48</v>
      </c>
      <c r="H37" s="822">
        <v>900</v>
      </c>
      <c r="I37" s="822">
        <v>620</v>
      </c>
      <c r="J37" s="822">
        <v>5</v>
      </c>
      <c r="K37" s="822">
        <v>63</v>
      </c>
      <c r="L37" s="822">
        <v>0.27</v>
      </c>
      <c r="M37" s="822">
        <v>46435</v>
      </c>
      <c r="N37" s="948">
        <v>49890</v>
      </c>
      <c r="R37" s="53"/>
      <c r="T37" s="52"/>
      <c r="U37" s="52"/>
      <c r="V37" s="52"/>
    </row>
    <row r="38" spans="1:22" ht="12" customHeight="1">
      <c r="A38" s="2651" t="s">
        <v>5477</v>
      </c>
      <c r="B38" s="2651"/>
      <c r="C38" s="2651"/>
      <c r="D38" s="822">
        <v>390</v>
      </c>
      <c r="E38" s="822">
        <v>995</v>
      </c>
      <c r="F38" s="822">
        <v>675</v>
      </c>
      <c r="G38" s="822">
        <v>48</v>
      </c>
      <c r="H38" s="822">
        <v>900</v>
      </c>
      <c r="I38" s="822">
        <v>620</v>
      </c>
      <c r="J38" s="822">
        <v>5</v>
      </c>
      <c r="K38" s="822">
        <v>58</v>
      </c>
      <c r="L38" s="822">
        <v>0.26</v>
      </c>
      <c r="M38" s="822">
        <v>46435</v>
      </c>
      <c r="N38" s="948">
        <v>49890</v>
      </c>
      <c r="R38" s="53"/>
      <c r="T38" s="52"/>
      <c r="U38" s="52"/>
      <c r="V38" s="52"/>
    </row>
    <row r="39" spans="1:22" ht="12" customHeight="1">
      <c r="A39" s="2651" t="s">
        <v>5478</v>
      </c>
      <c r="B39" s="2651"/>
      <c r="C39" s="2651"/>
      <c r="D39" s="822">
        <v>465</v>
      </c>
      <c r="E39" s="822">
        <v>995</v>
      </c>
      <c r="F39" s="822">
        <v>675</v>
      </c>
      <c r="G39" s="822">
        <v>48</v>
      </c>
      <c r="H39" s="822">
        <v>900</v>
      </c>
      <c r="I39" s="822">
        <v>620</v>
      </c>
      <c r="J39" s="822">
        <v>5</v>
      </c>
      <c r="K39" s="822">
        <v>62</v>
      </c>
      <c r="L39" s="822">
        <v>0.31</v>
      </c>
      <c r="M39" s="822">
        <v>46435</v>
      </c>
      <c r="N39" s="948">
        <v>49890</v>
      </c>
      <c r="R39" s="53"/>
      <c r="T39" s="52"/>
      <c r="U39" s="52"/>
      <c r="V39" s="52"/>
    </row>
    <row r="40" spans="1:22" ht="12" customHeight="1">
      <c r="A40" s="2651" t="s">
        <v>5479</v>
      </c>
      <c r="B40" s="2651"/>
      <c r="C40" s="2651"/>
      <c r="D40" s="822">
        <v>491</v>
      </c>
      <c r="E40" s="822">
        <v>1330</v>
      </c>
      <c r="F40" s="822">
        <v>920</v>
      </c>
      <c r="G40" s="822">
        <v>44</v>
      </c>
      <c r="H40" s="822">
        <v>1235</v>
      </c>
      <c r="I40" s="822">
        <v>868</v>
      </c>
      <c r="J40" s="822">
        <v>5</v>
      </c>
      <c r="K40" s="822">
        <v>120</v>
      </c>
      <c r="L40" s="822">
        <v>0.6</v>
      </c>
      <c r="M40" s="822">
        <v>72485</v>
      </c>
      <c r="N40" s="948">
        <v>77880</v>
      </c>
      <c r="R40" s="53"/>
      <c r="T40" s="52"/>
      <c r="U40" s="52"/>
      <c r="V40" s="52"/>
    </row>
    <row r="41" spans="1:22" ht="12" customHeight="1">
      <c r="A41" s="2651" t="s">
        <v>5480</v>
      </c>
      <c r="B41" s="2651"/>
      <c r="C41" s="2651"/>
      <c r="D41" s="822">
        <v>415</v>
      </c>
      <c r="E41" s="822">
        <v>1330</v>
      </c>
      <c r="F41" s="822">
        <v>920</v>
      </c>
      <c r="G41" s="822">
        <v>44</v>
      </c>
      <c r="H41" s="822">
        <v>1235</v>
      </c>
      <c r="I41" s="822">
        <v>868</v>
      </c>
      <c r="J41" s="822">
        <v>5</v>
      </c>
      <c r="K41" s="822">
        <v>120</v>
      </c>
      <c r="L41" s="822">
        <v>0.5</v>
      </c>
      <c r="M41" s="822">
        <v>72485</v>
      </c>
      <c r="N41" s="948">
        <v>77880</v>
      </c>
      <c r="R41" s="53"/>
      <c r="T41" s="52"/>
      <c r="U41" s="52"/>
      <c r="V41" s="52"/>
    </row>
    <row r="42" spans="1:22" ht="12" customHeight="1">
      <c r="A42" s="2651" t="s">
        <v>5481</v>
      </c>
      <c r="B42" s="2651"/>
      <c r="C42" s="2651"/>
      <c r="D42" s="822">
        <v>389</v>
      </c>
      <c r="E42" s="822">
        <v>1330</v>
      </c>
      <c r="F42" s="822">
        <v>920</v>
      </c>
      <c r="G42" s="822">
        <v>44</v>
      </c>
      <c r="H42" s="822">
        <v>1235</v>
      </c>
      <c r="I42" s="822">
        <v>868</v>
      </c>
      <c r="J42" s="822">
        <v>5</v>
      </c>
      <c r="K42" s="822">
        <v>104</v>
      </c>
      <c r="L42" s="822">
        <v>0.47</v>
      </c>
      <c r="M42" s="822">
        <v>72485</v>
      </c>
      <c r="N42" s="948">
        <v>77880</v>
      </c>
      <c r="R42" s="53"/>
      <c r="T42" s="52"/>
      <c r="U42" s="52"/>
      <c r="V42" s="52"/>
    </row>
    <row r="43" spans="1:22" ht="12" customHeight="1">
      <c r="A43" s="2652" t="s">
        <v>5482</v>
      </c>
      <c r="B43" s="2652"/>
      <c r="C43" s="2652"/>
      <c r="D43" s="820">
        <v>465</v>
      </c>
      <c r="E43" s="820">
        <v>1330</v>
      </c>
      <c r="F43" s="820">
        <v>920</v>
      </c>
      <c r="G43" s="949">
        <v>44</v>
      </c>
      <c r="H43" s="820">
        <v>1235</v>
      </c>
      <c r="I43" s="949">
        <v>868</v>
      </c>
      <c r="J43" s="820">
        <v>5</v>
      </c>
      <c r="K43" s="949">
        <v>109</v>
      </c>
      <c r="L43" s="949">
        <v>0.56000000000000005</v>
      </c>
      <c r="M43" s="822">
        <v>72485</v>
      </c>
      <c r="N43" s="948">
        <v>77880</v>
      </c>
      <c r="R43" s="53"/>
      <c r="T43" s="52"/>
      <c r="U43" s="52"/>
      <c r="V43" s="52"/>
    </row>
    <row r="44" spans="1:22">
      <c r="A44" s="2650" t="s">
        <v>5483</v>
      </c>
      <c r="B44" s="2650"/>
      <c r="C44" s="2650"/>
      <c r="D44" s="893"/>
      <c r="E44" s="893"/>
      <c r="F44" s="893"/>
      <c r="G44" s="893"/>
      <c r="H44" s="893"/>
      <c r="I44" s="893"/>
      <c r="J44" s="893"/>
      <c r="K44" s="950"/>
      <c r="L44" s="950"/>
      <c r="M44" s="300">
        <v>150</v>
      </c>
      <c r="N44" s="951">
        <v>160</v>
      </c>
      <c r="R44" s="53"/>
      <c r="T44" s="52"/>
      <c r="U44" s="52"/>
      <c r="V44" s="52"/>
    </row>
    <row r="45" spans="1:22" ht="12" customHeight="1">
      <c r="A45" s="2217" t="s">
        <v>5484</v>
      </c>
      <c r="B45" s="2217"/>
      <c r="C45" s="2217"/>
      <c r="D45" s="2217"/>
      <c r="E45" s="2217"/>
      <c r="F45" s="2217"/>
      <c r="G45" s="2217"/>
      <c r="H45" s="2217"/>
      <c r="I45" s="2217"/>
      <c r="J45" s="2217"/>
      <c r="K45" s="2217"/>
      <c r="L45" s="2217"/>
      <c r="M45" s="2217"/>
      <c r="N45" s="2217"/>
      <c r="O45" s="868"/>
      <c r="P45" s="868"/>
      <c r="R45" s="872"/>
      <c r="S45" s="872"/>
      <c r="T45" s="52"/>
      <c r="U45" s="52"/>
      <c r="V45" s="52"/>
    </row>
  </sheetData>
  <mergeCells count="52">
    <mergeCell ref="A1:B1"/>
    <mergeCell ref="A5:N5"/>
    <mergeCell ref="A7:C8"/>
    <mergeCell ref="D7:F7"/>
    <mergeCell ref="G7:I7"/>
    <mergeCell ref="J7:J8"/>
    <mergeCell ref="K7:K8"/>
    <mergeCell ref="L7:L8"/>
    <mergeCell ref="M7:M8"/>
    <mergeCell ref="N7:N8"/>
    <mergeCell ref="O7:O8"/>
    <mergeCell ref="P7:P8"/>
    <mergeCell ref="Q7:Q8"/>
    <mergeCell ref="R7:R8"/>
    <mergeCell ref="S7:S8"/>
    <mergeCell ref="A9:N9"/>
    <mergeCell ref="A10:C10"/>
    <mergeCell ref="A11:C11"/>
    <mergeCell ref="A12:C12"/>
    <mergeCell ref="A13:N13"/>
    <mergeCell ref="A14:C14"/>
    <mergeCell ref="A15:C15"/>
    <mergeCell ref="A16:C16"/>
    <mergeCell ref="A17:C17"/>
    <mergeCell ref="A18:C18"/>
    <mergeCell ref="A19:C19"/>
    <mergeCell ref="A20:N20"/>
    <mergeCell ref="A21:C21"/>
    <mergeCell ref="A22:C22"/>
    <mergeCell ref="A23:C23"/>
    <mergeCell ref="A24:C24"/>
    <mergeCell ref="A25:N25"/>
    <mergeCell ref="A26:C26"/>
    <mergeCell ref="A27:C27"/>
    <mergeCell ref="A28:C28"/>
    <mergeCell ref="A29:K29"/>
    <mergeCell ref="A30:K30"/>
    <mergeCell ref="A31:K31"/>
    <mergeCell ref="A32:K32"/>
    <mergeCell ref="A33:K33"/>
    <mergeCell ref="A34:N34"/>
    <mergeCell ref="A35:N35"/>
    <mergeCell ref="A36:C36"/>
    <mergeCell ref="A37:C37"/>
    <mergeCell ref="A38:C38"/>
    <mergeCell ref="A44:C44"/>
    <mergeCell ref="A45:N45"/>
    <mergeCell ref="A39:C39"/>
    <mergeCell ref="A40:C40"/>
    <mergeCell ref="A41:C41"/>
    <mergeCell ref="A42:C42"/>
    <mergeCell ref="A43:C43"/>
  </mergeCells>
  <hyperlinks>
    <hyperlink ref="A5" location="Меню!A1" display="ШКАФЫ КАРТОТЕ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>
  <dimension ref="A1:AMJ126"/>
  <sheetViews>
    <sheetView zoomScaleNormal="100" workbookViewId="0">
      <pane ySplit="7" topLeftCell="A8" activePane="bottomLeft" state="frozen"/>
      <selection pane="bottomLeft" activeCell="A5" sqref="A5:N5"/>
    </sheetView>
  </sheetViews>
  <sheetFormatPr defaultColWidth="9.140625" defaultRowHeight="15"/>
  <cols>
    <col min="1" max="1" width="18.140625" style="70" customWidth="1"/>
    <col min="2" max="2" width="7" style="70" customWidth="1"/>
    <col min="3" max="3" width="8.7109375" style="70" customWidth="1"/>
    <col min="4" max="4" width="7.140625" style="70" customWidth="1"/>
    <col min="5" max="5" width="7" style="70" customWidth="1"/>
    <col min="6" max="6" width="7.42578125" style="70" customWidth="1"/>
    <col min="7" max="7" width="13.28515625" style="70" customWidth="1"/>
    <col min="8" max="8" width="9" style="70" customWidth="1"/>
    <col min="9" max="9" width="7.7109375" style="70" customWidth="1"/>
    <col min="10" max="10" width="7" style="70" customWidth="1"/>
    <col min="11" max="11" width="7.85546875" style="70" customWidth="1"/>
    <col min="12" max="14" width="8.5703125" style="70" customWidth="1"/>
    <col min="15" max="15" width="10" style="70" customWidth="1"/>
    <col min="16" max="16" width="10.140625" style="70" customWidth="1"/>
    <col min="17" max="17" width="10.42578125" style="70" customWidth="1"/>
    <col min="18" max="18" width="16.5703125" style="388" customWidth="1"/>
    <col min="19" max="20" width="13" style="388" customWidth="1"/>
    <col min="21" max="21" width="12.5703125" style="388" customWidth="1"/>
    <col min="22" max="1024" width="9.140625" style="388"/>
  </cols>
  <sheetData>
    <row r="1" spans="1:22" s="386" customFormat="1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N1" s="52"/>
      <c r="O1" s="52"/>
      <c r="P1" s="52"/>
      <c r="Q1" s="52"/>
    </row>
    <row r="2" spans="1:22" s="386" customFormat="1" ht="12">
      <c r="A2" s="54"/>
      <c r="B2" s="55"/>
      <c r="C2" s="54"/>
      <c r="D2" s="54"/>
      <c r="E2" s="54"/>
      <c r="F2" s="56"/>
      <c r="G2" s="56" t="s">
        <v>131</v>
      </c>
      <c r="H2" s="57" t="s">
        <v>2</v>
      </c>
      <c r="I2" s="902"/>
      <c r="J2" s="62"/>
      <c r="K2" s="52"/>
      <c r="L2" s="52"/>
      <c r="M2" s="59"/>
      <c r="N2" s="60"/>
      <c r="O2" s="52"/>
      <c r="P2" s="52"/>
      <c r="Q2" s="52"/>
    </row>
    <row r="3" spans="1:22" s="386" customFormat="1" ht="15.75" customHeight="1">
      <c r="A3" s="61" t="s">
        <v>4</v>
      </c>
      <c r="B3" s="58" t="s">
        <v>5</v>
      </c>
      <c r="C3" s="932"/>
      <c r="D3" s="54"/>
      <c r="E3" s="54"/>
      <c r="F3" s="56"/>
      <c r="G3" s="56" t="s">
        <v>132</v>
      </c>
      <c r="H3" s="57" t="s">
        <v>7</v>
      </c>
      <c r="I3" s="902"/>
      <c r="J3" s="62"/>
      <c r="K3" s="52"/>
      <c r="L3" s="52"/>
      <c r="M3" s="59"/>
      <c r="N3" s="60"/>
      <c r="O3" s="52"/>
      <c r="P3" s="52"/>
      <c r="Q3" s="52"/>
    </row>
    <row r="4" spans="1:22" s="386" customFormat="1" ht="12">
      <c r="A4" s="52"/>
      <c r="B4" s="70"/>
      <c r="C4" s="52"/>
      <c r="D4" s="52"/>
      <c r="E4" s="52"/>
      <c r="F4" s="52"/>
      <c r="G4" s="52"/>
      <c r="H4" s="52"/>
      <c r="I4" s="52"/>
      <c r="J4" s="65"/>
      <c r="K4" s="52"/>
      <c r="L4" s="52"/>
      <c r="M4" s="52"/>
      <c r="N4" s="52"/>
      <c r="O4" s="52"/>
      <c r="P4" s="52"/>
      <c r="Q4" s="52"/>
    </row>
    <row r="5" spans="1:22" ht="15.75" customHeight="1">
      <c r="A5" s="2683" t="s">
        <v>5485</v>
      </c>
      <c r="B5" s="2683"/>
      <c r="C5" s="2683"/>
      <c r="D5" s="2683"/>
      <c r="E5" s="2683"/>
      <c r="F5" s="2683"/>
      <c r="G5" s="2683"/>
      <c r="H5" s="2683"/>
      <c r="I5" s="2683"/>
      <c r="J5" s="2683"/>
      <c r="K5" s="2683"/>
      <c r="L5" s="2683"/>
      <c r="M5" s="2683"/>
      <c r="N5" s="2683"/>
      <c r="S5" s="386"/>
    </row>
    <row r="6" spans="1:22" s="386" customFormat="1" ht="15" customHeight="1">
      <c r="A6" s="2681" t="s">
        <v>563</v>
      </c>
      <c r="B6" s="2681" t="s">
        <v>5486</v>
      </c>
      <c r="C6" s="2681"/>
      <c r="D6" s="2681"/>
      <c r="E6" s="2670" t="s">
        <v>5487</v>
      </c>
      <c r="F6" s="2670" t="s">
        <v>5488</v>
      </c>
      <c r="G6" s="2670" t="s">
        <v>568</v>
      </c>
      <c r="H6" s="2670"/>
      <c r="I6" s="2670" t="s">
        <v>5489</v>
      </c>
      <c r="J6" s="2670" t="s">
        <v>5490</v>
      </c>
      <c r="K6" s="2670" t="s">
        <v>146</v>
      </c>
      <c r="L6" s="2670" t="s">
        <v>139</v>
      </c>
      <c r="M6" s="2119" t="s">
        <v>5491</v>
      </c>
      <c r="N6" s="2119" t="s">
        <v>3773</v>
      </c>
      <c r="O6" s="2197"/>
      <c r="P6" s="2174"/>
      <c r="Q6" s="52"/>
    </row>
    <row r="7" spans="1:22" s="386" customFormat="1" ht="50.25" customHeight="1">
      <c r="A7" s="2681"/>
      <c r="B7" s="952" t="s">
        <v>4576</v>
      </c>
      <c r="C7" s="952" t="s">
        <v>5492</v>
      </c>
      <c r="D7" s="952" t="s">
        <v>603</v>
      </c>
      <c r="E7" s="2670"/>
      <c r="F7" s="2670"/>
      <c r="G7" s="2670"/>
      <c r="H7" s="2670"/>
      <c r="I7" s="2670"/>
      <c r="J7" s="2670"/>
      <c r="K7" s="2670"/>
      <c r="L7" s="2670"/>
      <c r="M7" s="2119"/>
      <c r="N7" s="2119"/>
      <c r="O7" s="2197"/>
      <c r="P7" s="2174"/>
      <c r="Q7" s="70"/>
      <c r="R7" s="388"/>
      <c r="T7" s="70"/>
      <c r="U7" s="70"/>
      <c r="V7" s="70"/>
    </row>
    <row r="8" spans="1:22" ht="12" customHeight="1">
      <c r="A8" s="2682" t="s">
        <v>5493</v>
      </c>
      <c r="B8" s="2682"/>
      <c r="C8" s="2682"/>
      <c r="D8" s="2682"/>
      <c r="E8" s="2682"/>
      <c r="F8" s="2682"/>
      <c r="G8" s="2682"/>
      <c r="H8" s="2682"/>
      <c r="I8" s="2682"/>
      <c r="J8" s="2682"/>
      <c r="K8" s="2682"/>
      <c r="L8" s="2682"/>
      <c r="M8" s="2682"/>
      <c r="N8" s="2682"/>
      <c r="O8" s="292"/>
    </row>
    <row r="9" spans="1:22" ht="12" customHeight="1">
      <c r="A9" s="2440" t="s">
        <v>5494</v>
      </c>
      <c r="B9" s="2440"/>
      <c r="C9" s="2440"/>
      <c r="D9" s="2440"/>
      <c r="E9" s="2440"/>
      <c r="F9" s="2440"/>
      <c r="G9" s="2440"/>
      <c r="H9" s="2440"/>
      <c r="I9" s="2440"/>
      <c r="J9" s="2440"/>
      <c r="K9" s="2440"/>
      <c r="L9" s="2440"/>
      <c r="M9" s="2440"/>
      <c r="N9" s="2440"/>
      <c r="O9" s="292"/>
    </row>
    <row r="10" spans="1:22" ht="12" customHeight="1">
      <c r="A10" s="417" t="s">
        <v>5495</v>
      </c>
      <c r="B10" s="75">
        <v>670</v>
      </c>
      <c r="C10" s="75">
        <v>490</v>
      </c>
      <c r="D10" s="75">
        <v>385</v>
      </c>
      <c r="E10" s="75">
        <v>1</v>
      </c>
      <c r="F10" s="75">
        <v>1</v>
      </c>
      <c r="G10" s="2202" t="s">
        <v>5496</v>
      </c>
      <c r="H10" s="2202"/>
      <c r="I10" s="2130">
        <v>7035</v>
      </c>
      <c r="J10" s="75">
        <v>1</v>
      </c>
      <c r="K10" s="75">
        <v>12</v>
      </c>
      <c r="L10" s="76" t="s">
        <v>575</v>
      </c>
      <c r="M10" s="75">
        <v>5530</v>
      </c>
      <c r="N10" s="77">
        <v>5940</v>
      </c>
      <c r="O10" s="101"/>
      <c r="P10" s="52"/>
      <c r="R10" s="53"/>
      <c r="T10" s="70"/>
      <c r="U10" s="70"/>
      <c r="V10" s="70"/>
    </row>
    <row r="11" spans="1:22" ht="12" customHeight="1">
      <c r="A11" s="104" t="s">
        <v>5497</v>
      </c>
      <c r="B11" s="80">
        <v>1310</v>
      </c>
      <c r="C11" s="80">
        <v>490</v>
      </c>
      <c r="D11" s="80">
        <v>385</v>
      </c>
      <c r="E11" s="75">
        <v>1</v>
      </c>
      <c r="F11" s="75">
        <v>1</v>
      </c>
      <c r="G11" s="2177" t="s">
        <v>5498</v>
      </c>
      <c r="H11" s="2177"/>
      <c r="I11" s="2130"/>
      <c r="J11" s="80">
        <v>2</v>
      </c>
      <c r="K11" s="80">
        <v>19.5</v>
      </c>
      <c r="L11" s="81" t="s">
        <v>575</v>
      </c>
      <c r="M11" s="80">
        <v>8780</v>
      </c>
      <c r="N11" s="82">
        <v>9430</v>
      </c>
      <c r="O11" s="101"/>
      <c r="P11" s="52"/>
      <c r="R11" s="53"/>
      <c r="T11" s="70"/>
      <c r="U11" s="70"/>
      <c r="V11" s="70"/>
    </row>
    <row r="12" spans="1:22" ht="12" customHeight="1">
      <c r="A12" s="104" t="s">
        <v>5499</v>
      </c>
      <c r="B12" s="80">
        <v>1850</v>
      </c>
      <c r="C12" s="80">
        <v>490</v>
      </c>
      <c r="D12" s="80">
        <v>500</v>
      </c>
      <c r="E12" s="75">
        <v>1</v>
      </c>
      <c r="F12" s="75">
        <v>1</v>
      </c>
      <c r="G12" s="2177" t="s">
        <v>5500</v>
      </c>
      <c r="H12" s="2177"/>
      <c r="I12" s="2130"/>
      <c r="J12" s="80">
        <v>4</v>
      </c>
      <c r="K12" s="80">
        <v>32</v>
      </c>
      <c r="L12" s="81" t="s">
        <v>575</v>
      </c>
      <c r="M12" s="80">
        <v>11405</v>
      </c>
      <c r="N12" s="82">
        <v>12255</v>
      </c>
      <c r="O12" s="101"/>
      <c r="P12" s="52"/>
      <c r="R12" s="53"/>
      <c r="T12" s="70"/>
      <c r="U12" s="70"/>
      <c r="V12" s="70"/>
    </row>
    <row r="13" spans="1:22" ht="12" customHeight="1">
      <c r="A13" s="104" t="s">
        <v>5501</v>
      </c>
      <c r="B13" s="80">
        <v>1850</v>
      </c>
      <c r="C13" s="80">
        <v>490</v>
      </c>
      <c r="D13" s="80">
        <v>385</v>
      </c>
      <c r="E13" s="75">
        <v>1</v>
      </c>
      <c r="F13" s="75">
        <v>1</v>
      </c>
      <c r="G13" s="2170" t="s">
        <v>5500</v>
      </c>
      <c r="H13" s="2170"/>
      <c r="I13" s="2130"/>
      <c r="J13" s="80">
        <v>4</v>
      </c>
      <c r="K13" s="80">
        <v>28</v>
      </c>
      <c r="L13" s="81" t="s">
        <v>575</v>
      </c>
      <c r="M13" s="80">
        <v>10770</v>
      </c>
      <c r="N13" s="82">
        <v>11570</v>
      </c>
      <c r="O13" s="101"/>
      <c r="P13" s="52"/>
      <c r="R13" s="53"/>
      <c r="T13" s="70"/>
      <c r="U13" s="70"/>
      <c r="V13" s="70"/>
    </row>
    <row r="14" spans="1:22" ht="15" customHeight="1">
      <c r="A14" s="110" t="s">
        <v>5502</v>
      </c>
      <c r="B14" s="86"/>
      <c r="C14" s="86">
        <v>490</v>
      </c>
      <c r="D14" s="86">
        <v>500</v>
      </c>
      <c r="E14" s="87">
        <v>1</v>
      </c>
      <c r="F14" s="87">
        <v>1</v>
      </c>
      <c r="G14" s="2184"/>
      <c r="H14" s="2184"/>
      <c r="I14" s="2130"/>
      <c r="J14" s="86"/>
      <c r="K14" s="86"/>
      <c r="L14" s="88" t="s">
        <v>575</v>
      </c>
      <c r="M14" s="86">
        <v>970</v>
      </c>
      <c r="N14" s="89">
        <v>1045</v>
      </c>
      <c r="O14" s="101"/>
      <c r="P14" s="52"/>
      <c r="R14" s="53"/>
      <c r="T14" s="70"/>
      <c r="U14" s="70"/>
      <c r="V14" s="70"/>
    </row>
    <row r="15" spans="1:22" ht="15" customHeight="1">
      <c r="A15" s="888" t="s">
        <v>5503</v>
      </c>
      <c r="B15" s="329"/>
      <c r="C15" s="329">
        <v>490</v>
      </c>
      <c r="D15" s="329">
        <v>385</v>
      </c>
      <c r="E15" s="117">
        <v>1</v>
      </c>
      <c r="F15" s="117">
        <v>1</v>
      </c>
      <c r="G15" s="2180"/>
      <c r="H15" s="2180"/>
      <c r="I15" s="2130"/>
      <c r="J15" s="329"/>
      <c r="K15" s="329"/>
      <c r="L15" s="864" t="s">
        <v>575</v>
      </c>
      <c r="M15" s="329">
        <v>955</v>
      </c>
      <c r="N15" s="890">
        <v>1025</v>
      </c>
      <c r="O15" s="101"/>
      <c r="P15" s="52"/>
      <c r="R15" s="53"/>
      <c r="T15" s="70"/>
      <c r="U15" s="70"/>
      <c r="V15" s="70"/>
    </row>
    <row r="16" spans="1:22" ht="12" customHeight="1">
      <c r="A16" s="2440" t="s">
        <v>5504</v>
      </c>
      <c r="B16" s="2440"/>
      <c r="C16" s="2440"/>
      <c r="D16" s="2440"/>
      <c r="E16" s="2440"/>
      <c r="F16" s="2440"/>
      <c r="G16" s="2440"/>
      <c r="H16" s="2440"/>
      <c r="I16" s="2440"/>
      <c r="J16" s="2440"/>
      <c r="K16" s="2440"/>
      <c r="L16" s="2440"/>
      <c r="M16" s="2440"/>
      <c r="N16" s="2440"/>
      <c r="O16" s="292"/>
      <c r="T16" s="70"/>
      <c r="U16" s="70"/>
      <c r="V16" s="70"/>
    </row>
    <row r="17" spans="1:22" ht="12" customHeight="1">
      <c r="A17" s="455" t="s">
        <v>5505</v>
      </c>
      <c r="B17" s="74">
        <v>1850</v>
      </c>
      <c r="C17" s="74">
        <v>850</v>
      </c>
      <c r="D17" s="74">
        <v>500</v>
      </c>
      <c r="E17" s="74">
        <v>1</v>
      </c>
      <c r="F17" s="74">
        <v>1</v>
      </c>
      <c r="G17" s="2176" t="s">
        <v>5500</v>
      </c>
      <c r="H17" s="2176"/>
      <c r="I17" s="2130">
        <v>7035</v>
      </c>
      <c r="J17" s="74">
        <v>3</v>
      </c>
      <c r="K17" s="74">
        <v>45</v>
      </c>
      <c r="L17" s="149" t="s">
        <v>575</v>
      </c>
      <c r="M17" s="74">
        <v>14685</v>
      </c>
      <c r="N17" s="77">
        <v>15775</v>
      </c>
      <c r="O17" s="101"/>
      <c r="P17" s="52"/>
      <c r="R17" s="53"/>
      <c r="T17" s="70"/>
      <c r="U17" s="70"/>
      <c r="V17" s="70"/>
    </row>
    <row r="18" spans="1:22" ht="12" customHeight="1">
      <c r="A18" s="104" t="s">
        <v>5506</v>
      </c>
      <c r="B18" s="80">
        <v>1850</v>
      </c>
      <c r="C18" s="80">
        <v>850</v>
      </c>
      <c r="D18" s="80">
        <v>385</v>
      </c>
      <c r="E18" s="75">
        <v>1</v>
      </c>
      <c r="F18" s="75">
        <v>1</v>
      </c>
      <c r="G18" s="2177" t="s">
        <v>5500</v>
      </c>
      <c r="H18" s="2177"/>
      <c r="I18" s="2130"/>
      <c r="J18" s="80">
        <v>3</v>
      </c>
      <c r="K18" s="80">
        <v>40</v>
      </c>
      <c r="L18" s="81" t="s">
        <v>575</v>
      </c>
      <c r="M18" s="80">
        <v>13280</v>
      </c>
      <c r="N18" s="82">
        <v>14270</v>
      </c>
      <c r="O18" s="101"/>
      <c r="P18" s="52"/>
      <c r="R18" s="53"/>
      <c r="T18" s="70"/>
      <c r="U18" s="70"/>
      <c r="V18" s="70"/>
    </row>
    <row r="19" spans="1:22" ht="12" customHeight="1">
      <c r="A19" s="104" t="s">
        <v>5507</v>
      </c>
      <c r="B19" s="80">
        <v>930</v>
      </c>
      <c r="C19" s="80">
        <v>850</v>
      </c>
      <c r="D19" s="80">
        <v>500</v>
      </c>
      <c r="E19" s="75">
        <v>1</v>
      </c>
      <c r="F19" s="75">
        <v>1</v>
      </c>
      <c r="G19" s="2177" t="s">
        <v>5496</v>
      </c>
      <c r="H19" s="2177"/>
      <c r="I19" s="2130"/>
      <c r="J19" s="80">
        <v>1</v>
      </c>
      <c r="K19" s="80">
        <v>26</v>
      </c>
      <c r="L19" s="81" t="s">
        <v>575</v>
      </c>
      <c r="M19" s="80">
        <v>9590</v>
      </c>
      <c r="N19" s="82">
        <v>10305</v>
      </c>
      <c r="O19" s="101"/>
      <c r="P19" s="52"/>
      <c r="R19" s="53"/>
      <c r="T19" s="70"/>
      <c r="U19" s="70"/>
      <c r="V19" s="70"/>
    </row>
    <row r="20" spans="1:22" ht="12" customHeight="1">
      <c r="A20" s="104" t="s">
        <v>5508</v>
      </c>
      <c r="B20" s="80">
        <v>930</v>
      </c>
      <c r="C20" s="80">
        <v>850</v>
      </c>
      <c r="D20" s="80">
        <v>385</v>
      </c>
      <c r="E20" s="75">
        <v>1</v>
      </c>
      <c r="F20" s="75">
        <v>1</v>
      </c>
      <c r="G20" s="2177" t="s">
        <v>5496</v>
      </c>
      <c r="H20" s="2177"/>
      <c r="I20" s="2130"/>
      <c r="J20" s="80">
        <v>1</v>
      </c>
      <c r="K20" s="80">
        <v>23</v>
      </c>
      <c r="L20" s="81" t="s">
        <v>575</v>
      </c>
      <c r="M20" s="80">
        <v>8630</v>
      </c>
      <c r="N20" s="82">
        <v>9275</v>
      </c>
      <c r="O20" s="101"/>
      <c r="P20" s="52"/>
      <c r="R20" s="53"/>
      <c r="T20" s="70"/>
      <c r="U20" s="70"/>
      <c r="V20" s="70"/>
    </row>
    <row r="21" spans="1:22" ht="15" customHeight="1">
      <c r="A21" s="110" t="s">
        <v>5509</v>
      </c>
      <c r="B21" s="86"/>
      <c r="C21" s="86">
        <v>850</v>
      </c>
      <c r="D21" s="86">
        <v>500</v>
      </c>
      <c r="E21" s="87">
        <v>1</v>
      </c>
      <c r="F21" s="87">
        <v>1</v>
      </c>
      <c r="G21" s="2184"/>
      <c r="H21" s="2184"/>
      <c r="I21" s="2130"/>
      <c r="J21" s="86"/>
      <c r="K21" s="86"/>
      <c r="L21" s="86" t="s">
        <v>575</v>
      </c>
      <c r="M21" s="86">
        <v>1490</v>
      </c>
      <c r="N21" s="89">
        <v>1600</v>
      </c>
      <c r="O21" s="101"/>
      <c r="P21" s="52"/>
      <c r="R21" s="53"/>
      <c r="T21" s="70"/>
      <c r="U21" s="70"/>
      <c r="V21" s="70"/>
    </row>
    <row r="22" spans="1:22" ht="15" customHeight="1">
      <c r="A22" s="888" t="s">
        <v>5510</v>
      </c>
      <c r="B22" s="329"/>
      <c r="C22" s="329">
        <v>850</v>
      </c>
      <c r="D22" s="329">
        <v>385</v>
      </c>
      <c r="E22" s="117">
        <v>1</v>
      </c>
      <c r="F22" s="117">
        <v>1</v>
      </c>
      <c r="G22" s="2180"/>
      <c r="H22" s="2180"/>
      <c r="I22" s="2130"/>
      <c r="J22" s="329"/>
      <c r="K22" s="329"/>
      <c r="L22" s="329" t="s">
        <v>575</v>
      </c>
      <c r="M22" s="329">
        <v>1290</v>
      </c>
      <c r="N22" s="890">
        <v>1385</v>
      </c>
      <c r="O22" s="101"/>
      <c r="P22" s="52"/>
      <c r="R22" s="53"/>
      <c r="T22" s="70"/>
      <c r="U22" s="70"/>
      <c r="V22" s="70"/>
    </row>
    <row r="23" spans="1:22" ht="12" customHeight="1">
      <c r="A23" s="2440" t="s">
        <v>5511</v>
      </c>
      <c r="B23" s="2440"/>
      <c r="C23" s="2440"/>
      <c r="D23" s="2440"/>
      <c r="E23" s="2440"/>
      <c r="F23" s="2440"/>
      <c r="G23" s="2440"/>
      <c r="H23" s="2440"/>
      <c r="I23" s="2440"/>
      <c r="J23" s="2440"/>
      <c r="K23" s="2440"/>
      <c r="L23" s="2440"/>
      <c r="M23" s="2440"/>
      <c r="N23" s="2440"/>
      <c r="O23" s="292"/>
      <c r="T23" s="70"/>
      <c r="U23" s="70"/>
      <c r="V23" s="70"/>
    </row>
    <row r="24" spans="1:22" ht="12" customHeight="1">
      <c r="A24" s="455" t="s">
        <v>5512</v>
      </c>
      <c r="B24" s="74">
        <v>1850</v>
      </c>
      <c r="C24" s="74">
        <v>910</v>
      </c>
      <c r="D24" s="74">
        <v>500</v>
      </c>
      <c r="E24" s="74">
        <v>1</v>
      </c>
      <c r="F24" s="74">
        <v>1</v>
      </c>
      <c r="G24" s="2176" t="s">
        <v>5513</v>
      </c>
      <c r="H24" s="2176"/>
      <c r="I24" s="2130">
        <v>7035</v>
      </c>
      <c r="J24" s="74">
        <v>4</v>
      </c>
      <c r="K24" s="74">
        <v>48</v>
      </c>
      <c r="L24" s="149" t="s">
        <v>575</v>
      </c>
      <c r="M24" s="74">
        <v>15200</v>
      </c>
      <c r="N24" s="77">
        <v>16330</v>
      </c>
      <c r="O24" s="101"/>
      <c r="P24" s="52"/>
      <c r="R24" s="53"/>
      <c r="T24" s="70"/>
      <c r="U24" s="70"/>
      <c r="V24" s="70"/>
    </row>
    <row r="25" spans="1:22" ht="12" customHeight="1">
      <c r="A25" s="104" t="s">
        <v>5514</v>
      </c>
      <c r="B25" s="80">
        <v>1850</v>
      </c>
      <c r="C25" s="80">
        <v>910</v>
      </c>
      <c r="D25" s="80">
        <v>385</v>
      </c>
      <c r="E25" s="75">
        <v>1</v>
      </c>
      <c r="F25" s="75">
        <v>1</v>
      </c>
      <c r="G25" s="2177" t="s">
        <v>5513</v>
      </c>
      <c r="H25" s="2177"/>
      <c r="I25" s="2130"/>
      <c r="J25" s="80">
        <v>4</v>
      </c>
      <c r="K25" s="80">
        <v>42</v>
      </c>
      <c r="L25" s="81" t="s">
        <v>575</v>
      </c>
      <c r="M25" s="80">
        <v>13725</v>
      </c>
      <c r="N25" s="82">
        <v>14745</v>
      </c>
      <c r="O25" s="101"/>
      <c r="P25" s="52"/>
      <c r="R25" s="53"/>
      <c r="T25" s="70"/>
      <c r="U25" s="70"/>
      <c r="V25" s="70"/>
    </row>
    <row r="26" spans="1:22" ht="12" customHeight="1">
      <c r="A26" s="104" t="s">
        <v>5515</v>
      </c>
      <c r="B26" s="80">
        <v>930</v>
      </c>
      <c r="C26" s="80">
        <v>910</v>
      </c>
      <c r="D26" s="80">
        <v>500</v>
      </c>
      <c r="E26" s="75">
        <v>1</v>
      </c>
      <c r="F26" s="75">
        <v>1</v>
      </c>
      <c r="G26" s="2177" t="s">
        <v>5516</v>
      </c>
      <c r="H26" s="2177"/>
      <c r="I26" s="2130"/>
      <c r="J26" s="80">
        <v>1</v>
      </c>
      <c r="K26" s="80">
        <v>27</v>
      </c>
      <c r="L26" s="81" t="s">
        <v>575</v>
      </c>
      <c r="M26" s="80">
        <v>10035</v>
      </c>
      <c r="N26" s="82">
        <v>10780</v>
      </c>
      <c r="O26" s="101"/>
      <c r="P26" s="52"/>
      <c r="R26" s="53"/>
      <c r="T26" s="70"/>
      <c r="U26" s="70"/>
      <c r="V26" s="70"/>
    </row>
    <row r="27" spans="1:22" ht="12" customHeight="1">
      <c r="A27" s="104" t="s">
        <v>5517</v>
      </c>
      <c r="B27" s="80">
        <v>930</v>
      </c>
      <c r="C27" s="80">
        <v>910</v>
      </c>
      <c r="D27" s="80">
        <v>385</v>
      </c>
      <c r="E27" s="75">
        <v>1</v>
      </c>
      <c r="F27" s="75">
        <v>1</v>
      </c>
      <c r="G27" s="2177" t="s">
        <v>5518</v>
      </c>
      <c r="H27" s="2177"/>
      <c r="I27" s="2130"/>
      <c r="J27" s="80">
        <v>1</v>
      </c>
      <c r="K27" s="80">
        <v>24</v>
      </c>
      <c r="L27" s="81" t="s">
        <v>575</v>
      </c>
      <c r="M27" s="80">
        <v>9075</v>
      </c>
      <c r="N27" s="82">
        <v>9750</v>
      </c>
      <c r="O27" s="101"/>
      <c r="P27" s="52"/>
      <c r="R27" s="53"/>
      <c r="T27" s="70"/>
      <c r="U27" s="70"/>
      <c r="V27" s="70"/>
    </row>
    <row r="28" spans="1:22">
      <c r="A28" s="110" t="s">
        <v>5519</v>
      </c>
      <c r="B28" s="86"/>
      <c r="C28" s="86">
        <v>910</v>
      </c>
      <c r="D28" s="86">
        <v>500</v>
      </c>
      <c r="E28" s="87">
        <v>1</v>
      </c>
      <c r="F28" s="87">
        <v>1</v>
      </c>
      <c r="G28" s="2184"/>
      <c r="H28" s="2184"/>
      <c r="I28" s="2130"/>
      <c r="J28" s="86"/>
      <c r="K28" s="86"/>
      <c r="L28" s="88" t="s">
        <v>575</v>
      </c>
      <c r="M28" s="86">
        <v>1595</v>
      </c>
      <c r="N28" s="89">
        <v>1715</v>
      </c>
      <c r="O28" s="101"/>
      <c r="P28" s="52"/>
      <c r="R28" s="53"/>
      <c r="T28" s="70"/>
      <c r="U28" s="70"/>
      <c r="V28" s="70"/>
    </row>
    <row r="29" spans="1:22">
      <c r="A29" s="888" t="s">
        <v>5520</v>
      </c>
      <c r="B29" s="329"/>
      <c r="C29" s="329">
        <v>910</v>
      </c>
      <c r="D29" s="329">
        <v>385</v>
      </c>
      <c r="E29" s="117">
        <v>1</v>
      </c>
      <c r="F29" s="117">
        <v>1</v>
      </c>
      <c r="G29" s="2180"/>
      <c r="H29" s="2180"/>
      <c r="I29" s="2130"/>
      <c r="J29" s="329"/>
      <c r="K29" s="329"/>
      <c r="L29" s="329" t="s">
        <v>575</v>
      </c>
      <c r="M29" s="329">
        <v>1345</v>
      </c>
      <c r="N29" s="890">
        <v>1445</v>
      </c>
      <c r="O29" s="101"/>
      <c r="P29" s="52"/>
      <c r="R29" s="53"/>
      <c r="T29" s="70"/>
      <c r="U29" s="70"/>
      <c r="V29" s="70"/>
    </row>
    <row r="30" spans="1:22" ht="12" customHeight="1">
      <c r="A30" s="2440" t="s">
        <v>5521</v>
      </c>
      <c r="B30" s="2440"/>
      <c r="C30" s="2440"/>
      <c r="D30" s="2440"/>
      <c r="E30" s="2440"/>
      <c r="F30" s="2440"/>
      <c r="G30" s="2440"/>
      <c r="H30" s="2440"/>
      <c r="I30" s="2440"/>
      <c r="J30" s="2440"/>
      <c r="K30" s="2440"/>
      <c r="L30" s="2440"/>
      <c r="M30" s="2440"/>
      <c r="N30" s="2440"/>
      <c r="O30" s="292"/>
      <c r="T30" s="70"/>
      <c r="U30" s="70"/>
      <c r="V30" s="70"/>
    </row>
    <row r="31" spans="1:22" ht="12" customHeight="1">
      <c r="A31" s="455" t="s">
        <v>5522</v>
      </c>
      <c r="B31" s="74">
        <v>1850</v>
      </c>
      <c r="C31" s="74">
        <v>980</v>
      </c>
      <c r="D31" s="74">
        <v>500</v>
      </c>
      <c r="E31" s="74">
        <v>1</v>
      </c>
      <c r="F31" s="74">
        <v>1</v>
      </c>
      <c r="G31" s="2176" t="s">
        <v>5513</v>
      </c>
      <c r="H31" s="2176"/>
      <c r="I31" s="2130">
        <v>7035</v>
      </c>
      <c r="J31" s="74">
        <v>4</v>
      </c>
      <c r="K31" s="74">
        <v>59</v>
      </c>
      <c r="L31" s="149" t="s">
        <v>575</v>
      </c>
      <c r="M31" s="74">
        <v>20660</v>
      </c>
      <c r="N31" s="77">
        <v>22200</v>
      </c>
      <c r="O31" s="101"/>
      <c r="P31" s="52"/>
      <c r="R31" s="53"/>
      <c r="T31" s="70"/>
      <c r="U31" s="70"/>
      <c r="V31" s="70"/>
    </row>
    <row r="32" spans="1:22" ht="14.45" customHeight="1">
      <c r="A32" s="104" t="s">
        <v>5523</v>
      </c>
      <c r="B32" s="80">
        <v>1850</v>
      </c>
      <c r="C32" s="80">
        <v>980</v>
      </c>
      <c r="D32" s="80">
        <v>385</v>
      </c>
      <c r="E32" s="75">
        <v>1</v>
      </c>
      <c r="F32" s="75">
        <v>1</v>
      </c>
      <c r="G32" s="2177" t="s">
        <v>5513</v>
      </c>
      <c r="H32" s="2177"/>
      <c r="I32" s="2130"/>
      <c r="J32" s="80">
        <v>4</v>
      </c>
      <c r="K32" s="80">
        <v>52</v>
      </c>
      <c r="L32" s="81" t="s">
        <v>575</v>
      </c>
      <c r="M32" s="80">
        <v>18670</v>
      </c>
      <c r="N32" s="82">
        <v>20055</v>
      </c>
      <c r="O32" s="101"/>
      <c r="P32" s="52"/>
      <c r="R32" s="53"/>
      <c r="T32" s="70"/>
      <c r="U32" s="70"/>
      <c r="V32" s="70"/>
    </row>
    <row r="33" spans="1:22" ht="14.45" customHeight="1">
      <c r="A33" s="110" t="s">
        <v>5502</v>
      </c>
      <c r="B33" s="86"/>
      <c r="C33" s="86">
        <v>490</v>
      </c>
      <c r="D33" s="86">
        <v>500</v>
      </c>
      <c r="E33" s="87">
        <v>1</v>
      </c>
      <c r="F33" s="87">
        <v>1</v>
      </c>
      <c r="G33" s="2184"/>
      <c r="H33" s="2184"/>
      <c r="I33" s="2130"/>
      <c r="J33" s="86"/>
      <c r="K33" s="86"/>
      <c r="L33" s="86" t="s">
        <v>575</v>
      </c>
      <c r="M33" s="87">
        <v>970</v>
      </c>
      <c r="N33" s="128">
        <v>1045</v>
      </c>
      <c r="O33" s="101"/>
      <c r="P33" s="52"/>
      <c r="R33" s="53"/>
      <c r="T33" s="70"/>
      <c r="U33" s="70"/>
      <c r="V33" s="70"/>
    </row>
    <row r="34" spans="1:22" ht="14.45" customHeight="1">
      <c r="A34" s="888" t="s">
        <v>5503</v>
      </c>
      <c r="B34" s="329"/>
      <c r="C34" s="329">
        <v>490</v>
      </c>
      <c r="D34" s="329">
        <v>385</v>
      </c>
      <c r="E34" s="117">
        <v>1</v>
      </c>
      <c r="F34" s="117">
        <v>1</v>
      </c>
      <c r="G34" s="2180"/>
      <c r="H34" s="2180"/>
      <c r="I34" s="2130"/>
      <c r="J34" s="329"/>
      <c r="K34" s="329"/>
      <c r="L34" s="329" t="s">
        <v>575</v>
      </c>
      <c r="M34" s="329">
        <v>955</v>
      </c>
      <c r="N34" s="954">
        <v>1025</v>
      </c>
      <c r="O34" s="101"/>
      <c r="P34" s="52"/>
      <c r="R34" s="53"/>
      <c r="T34" s="70"/>
      <c r="U34" s="70"/>
      <c r="V34" s="70"/>
    </row>
    <row r="35" spans="1:22" ht="12" customHeight="1">
      <c r="A35" s="2440" t="s">
        <v>5524</v>
      </c>
      <c r="B35" s="2440"/>
      <c r="C35" s="2440"/>
      <c r="D35" s="2440"/>
      <c r="E35" s="2440"/>
      <c r="F35" s="2440"/>
      <c r="G35" s="2440"/>
      <c r="H35" s="2440"/>
      <c r="I35" s="2440"/>
      <c r="J35" s="2440"/>
      <c r="K35" s="2440"/>
      <c r="L35" s="2440"/>
      <c r="M35" s="2440"/>
      <c r="N35" s="2440"/>
      <c r="O35" s="292"/>
      <c r="T35" s="70"/>
      <c r="U35" s="70"/>
      <c r="V35" s="70"/>
    </row>
    <row r="36" spans="1:22" ht="26.25" customHeight="1">
      <c r="A36" s="955" t="s">
        <v>5525</v>
      </c>
      <c r="B36" s="698">
        <v>1850</v>
      </c>
      <c r="C36" s="698">
        <v>960</v>
      </c>
      <c r="D36" s="698">
        <v>450</v>
      </c>
      <c r="E36" s="698"/>
      <c r="F36" s="698"/>
      <c r="G36" s="2397" t="s">
        <v>5526</v>
      </c>
      <c r="H36" s="2397"/>
      <c r="I36" s="2200">
        <v>7035</v>
      </c>
      <c r="J36" s="698">
        <v>3</v>
      </c>
      <c r="K36" s="698">
        <v>59</v>
      </c>
      <c r="L36" s="149" t="s">
        <v>575</v>
      </c>
      <c r="M36" s="698">
        <v>21695</v>
      </c>
      <c r="N36" s="956">
        <v>23310</v>
      </c>
      <c r="O36" s="101"/>
      <c r="P36" s="52"/>
      <c r="R36" s="53"/>
      <c r="T36" s="70"/>
      <c r="U36" s="70"/>
      <c r="V36" s="70"/>
    </row>
    <row r="37" spans="1:22" ht="27" customHeight="1">
      <c r="A37" s="487" t="s">
        <v>5527</v>
      </c>
      <c r="B37" s="305">
        <v>2000</v>
      </c>
      <c r="C37" s="305">
        <v>1200</v>
      </c>
      <c r="D37" s="305">
        <v>450</v>
      </c>
      <c r="E37" s="305"/>
      <c r="F37" s="305"/>
      <c r="G37" s="2679" t="s">
        <v>5528</v>
      </c>
      <c r="H37" s="2679"/>
      <c r="I37" s="2200"/>
      <c r="J37" s="305">
        <v>4</v>
      </c>
      <c r="K37" s="305">
        <v>73</v>
      </c>
      <c r="L37" s="81" t="s">
        <v>575</v>
      </c>
      <c r="M37" s="305">
        <v>30405</v>
      </c>
      <c r="N37" s="744">
        <v>32665</v>
      </c>
      <c r="O37" s="101"/>
      <c r="P37" s="52"/>
      <c r="R37" s="53"/>
      <c r="T37" s="70"/>
      <c r="U37" s="70"/>
      <c r="V37" s="70"/>
    </row>
    <row r="38" spans="1:22" ht="39" customHeight="1">
      <c r="A38" s="487" t="s">
        <v>5529</v>
      </c>
      <c r="B38" s="305">
        <v>2000</v>
      </c>
      <c r="C38" s="305">
        <v>1500</v>
      </c>
      <c r="D38" s="305">
        <v>450</v>
      </c>
      <c r="E38" s="305"/>
      <c r="F38" s="305" t="s">
        <v>5530</v>
      </c>
      <c r="G38" s="2679" t="s">
        <v>5531</v>
      </c>
      <c r="H38" s="2679"/>
      <c r="I38" s="2200"/>
      <c r="J38" s="305">
        <v>4</v>
      </c>
      <c r="K38" s="305">
        <v>86</v>
      </c>
      <c r="L38" s="81" t="s">
        <v>575</v>
      </c>
      <c r="M38" s="305">
        <v>40590</v>
      </c>
      <c r="N38" s="744">
        <v>43610</v>
      </c>
      <c r="O38" s="101"/>
      <c r="P38" s="52"/>
      <c r="R38" s="53"/>
      <c r="T38" s="70"/>
      <c r="U38" s="70"/>
      <c r="V38" s="70"/>
    </row>
    <row r="39" spans="1:22" ht="39.75" customHeight="1">
      <c r="A39" s="487" t="s">
        <v>5532</v>
      </c>
      <c r="B39" s="305">
        <v>2000</v>
      </c>
      <c r="C39" s="305">
        <v>1800</v>
      </c>
      <c r="D39" s="305">
        <v>450</v>
      </c>
      <c r="E39" s="305"/>
      <c r="F39" s="305"/>
      <c r="G39" s="2679" t="s">
        <v>5533</v>
      </c>
      <c r="H39" s="2679"/>
      <c r="I39" s="2200"/>
      <c r="J39" s="305">
        <v>4</v>
      </c>
      <c r="K39" s="305">
        <v>105</v>
      </c>
      <c r="L39" s="81" t="s">
        <v>575</v>
      </c>
      <c r="M39" s="305">
        <v>47235</v>
      </c>
      <c r="N39" s="744">
        <v>50745</v>
      </c>
      <c r="O39" s="101"/>
      <c r="P39" s="52"/>
      <c r="R39" s="53"/>
      <c r="T39" s="70"/>
      <c r="U39" s="70"/>
      <c r="V39" s="70"/>
    </row>
    <row r="40" spans="1:22" ht="30.75" customHeight="1">
      <c r="A40" s="487" t="s">
        <v>5534</v>
      </c>
      <c r="B40" s="305">
        <v>880</v>
      </c>
      <c r="C40" s="305">
        <v>960</v>
      </c>
      <c r="D40" s="305">
        <v>450</v>
      </c>
      <c r="E40" s="305"/>
      <c r="F40" s="305"/>
      <c r="G40" s="2679" t="s">
        <v>5535</v>
      </c>
      <c r="H40" s="2679"/>
      <c r="I40" s="2200"/>
      <c r="J40" s="305">
        <v>1</v>
      </c>
      <c r="K40" s="305">
        <v>32</v>
      </c>
      <c r="L40" s="81" t="s">
        <v>575</v>
      </c>
      <c r="M40" s="305">
        <v>16675</v>
      </c>
      <c r="N40" s="744">
        <v>17915</v>
      </c>
      <c r="O40" s="101"/>
      <c r="P40" s="52"/>
      <c r="R40" s="53"/>
      <c r="T40" s="70"/>
      <c r="U40" s="70"/>
      <c r="V40" s="70"/>
    </row>
    <row r="41" spans="1:22" ht="30.75" customHeight="1">
      <c r="A41" s="487" t="s">
        <v>5536</v>
      </c>
      <c r="B41" s="305">
        <v>880</v>
      </c>
      <c r="C41" s="305">
        <v>1200</v>
      </c>
      <c r="D41" s="305">
        <v>450</v>
      </c>
      <c r="E41" s="305"/>
      <c r="F41" s="305"/>
      <c r="G41" s="2679" t="s">
        <v>5537</v>
      </c>
      <c r="H41" s="2679"/>
      <c r="I41" s="2200"/>
      <c r="J41" s="305">
        <v>1</v>
      </c>
      <c r="K41" s="305">
        <v>32</v>
      </c>
      <c r="L41" s="81" t="s">
        <v>575</v>
      </c>
      <c r="M41" s="305">
        <v>19630</v>
      </c>
      <c r="N41" s="744">
        <v>21090</v>
      </c>
      <c r="O41" s="101"/>
      <c r="P41" s="52"/>
      <c r="R41" s="53"/>
      <c r="T41" s="70"/>
      <c r="U41" s="70"/>
      <c r="V41" s="70"/>
    </row>
    <row r="42" spans="1:22" ht="30.75" customHeight="1">
      <c r="A42" s="487" t="s">
        <v>5538</v>
      </c>
      <c r="B42" s="305">
        <v>880</v>
      </c>
      <c r="C42" s="305">
        <v>1500</v>
      </c>
      <c r="D42" s="305">
        <v>450</v>
      </c>
      <c r="E42" s="305"/>
      <c r="F42" s="305"/>
      <c r="G42" s="2679" t="s">
        <v>5539</v>
      </c>
      <c r="H42" s="2679"/>
      <c r="I42" s="2200"/>
      <c r="J42" s="305">
        <v>1</v>
      </c>
      <c r="K42" s="305">
        <v>38</v>
      </c>
      <c r="L42" s="81" t="s">
        <v>575</v>
      </c>
      <c r="M42" s="305">
        <v>25830</v>
      </c>
      <c r="N42" s="744">
        <v>27750</v>
      </c>
      <c r="O42" s="101"/>
      <c r="P42" s="52"/>
      <c r="R42" s="53"/>
      <c r="T42" s="70"/>
      <c r="U42" s="70"/>
      <c r="V42" s="70"/>
    </row>
    <row r="43" spans="1:22" ht="30.75" customHeight="1">
      <c r="A43" s="487" t="s">
        <v>5540</v>
      </c>
      <c r="B43" s="305">
        <v>880</v>
      </c>
      <c r="C43" s="305">
        <v>1800</v>
      </c>
      <c r="D43" s="305">
        <v>450</v>
      </c>
      <c r="E43" s="305"/>
      <c r="F43" s="305"/>
      <c r="G43" s="2679" t="s">
        <v>5541</v>
      </c>
      <c r="H43" s="2679"/>
      <c r="I43" s="2200"/>
      <c r="J43" s="305">
        <v>1</v>
      </c>
      <c r="K43" s="305">
        <v>57</v>
      </c>
      <c r="L43" s="81" t="s">
        <v>575</v>
      </c>
      <c r="M43" s="305">
        <v>30850</v>
      </c>
      <c r="N43" s="744">
        <v>33140</v>
      </c>
      <c r="O43" s="101"/>
      <c r="P43" s="52"/>
      <c r="R43" s="53"/>
      <c r="T43" s="70"/>
      <c r="U43" s="70"/>
      <c r="V43" s="70"/>
    </row>
    <row r="44" spans="1:22" ht="15" customHeight="1">
      <c r="A44" s="298" t="s">
        <v>5542</v>
      </c>
      <c r="B44" s="300"/>
      <c r="C44" s="300">
        <v>960</v>
      </c>
      <c r="D44" s="300">
        <v>355</v>
      </c>
      <c r="E44" s="957"/>
      <c r="F44" s="957"/>
      <c r="G44" s="957"/>
      <c r="H44" s="300"/>
      <c r="I44" s="2200"/>
      <c r="J44" s="300"/>
      <c r="K44" s="300"/>
      <c r="L44" s="88" t="s">
        <v>575</v>
      </c>
      <c r="M44" s="300">
        <v>2175</v>
      </c>
      <c r="N44" s="951">
        <v>2335</v>
      </c>
      <c r="O44" s="101"/>
      <c r="P44" s="52"/>
      <c r="R44" s="53"/>
      <c r="T44" s="70"/>
      <c r="U44" s="70"/>
      <c r="V44" s="70"/>
    </row>
    <row r="45" spans="1:22" ht="15" customHeight="1">
      <c r="A45" s="298" t="s">
        <v>5543</v>
      </c>
      <c r="B45" s="300"/>
      <c r="C45" s="300">
        <v>1000</v>
      </c>
      <c r="D45" s="300">
        <v>355</v>
      </c>
      <c r="E45" s="957"/>
      <c r="F45" s="957"/>
      <c r="G45" s="957"/>
      <c r="H45" s="300"/>
      <c r="I45" s="2200"/>
      <c r="J45" s="300"/>
      <c r="K45" s="300"/>
      <c r="L45" s="88" t="s">
        <v>575</v>
      </c>
      <c r="M45" s="300">
        <v>1185</v>
      </c>
      <c r="N45" s="951">
        <v>1270</v>
      </c>
      <c r="O45" s="101"/>
      <c r="P45" s="52"/>
      <c r="R45" s="53"/>
      <c r="T45" s="70"/>
      <c r="U45" s="70"/>
      <c r="V45" s="70"/>
    </row>
    <row r="46" spans="1:22" ht="15" customHeight="1">
      <c r="A46" s="487" t="s">
        <v>5544</v>
      </c>
      <c r="B46" s="305"/>
      <c r="C46" s="305">
        <v>1200</v>
      </c>
      <c r="D46" s="305">
        <v>355</v>
      </c>
      <c r="E46" s="958"/>
      <c r="F46" s="958"/>
      <c r="G46" s="958"/>
      <c r="H46" s="305"/>
      <c r="I46" s="2200"/>
      <c r="J46" s="305"/>
      <c r="K46" s="305"/>
      <c r="L46" s="81" t="s">
        <v>575</v>
      </c>
      <c r="M46" s="305">
        <v>2365</v>
      </c>
      <c r="N46" s="744">
        <v>2540</v>
      </c>
      <c r="O46" s="101"/>
      <c r="P46" s="52"/>
      <c r="R46" s="53"/>
      <c r="T46" s="70"/>
      <c r="U46" s="70"/>
      <c r="V46" s="70"/>
    </row>
    <row r="47" spans="1:22" ht="15" customHeight="1">
      <c r="A47" s="487" t="s">
        <v>5545</v>
      </c>
      <c r="B47" s="305"/>
      <c r="C47" s="305">
        <v>1500</v>
      </c>
      <c r="D47" s="305">
        <v>355</v>
      </c>
      <c r="E47" s="958"/>
      <c r="F47" s="958"/>
      <c r="G47" s="958"/>
      <c r="H47" s="305"/>
      <c r="I47" s="2200"/>
      <c r="J47" s="305"/>
      <c r="K47" s="305"/>
      <c r="L47" s="81" t="s">
        <v>575</v>
      </c>
      <c r="M47" s="305">
        <v>2770</v>
      </c>
      <c r="N47" s="744">
        <v>2975</v>
      </c>
      <c r="O47" s="101"/>
      <c r="P47" s="52"/>
      <c r="R47" s="53"/>
      <c r="T47" s="70"/>
      <c r="U47" s="70"/>
      <c r="V47" s="70"/>
    </row>
    <row r="48" spans="1:22" ht="15" customHeight="1">
      <c r="A48" s="959" t="s">
        <v>5546</v>
      </c>
      <c r="B48" s="308"/>
      <c r="C48" s="308">
        <v>1800</v>
      </c>
      <c r="D48" s="308">
        <v>355</v>
      </c>
      <c r="E48" s="960"/>
      <c r="F48" s="960"/>
      <c r="G48" s="960"/>
      <c r="H48" s="308"/>
      <c r="I48" s="2200"/>
      <c r="J48" s="308"/>
      <c r="K48" s="308"/>
      <c r="L48" s="140" t="s">
        <v>575</v>
      </c>
      <c r="M48" s="308">
        <v>3160</v>
      </c>
      <c r="N48" s="923">
        <v>3395</v>
      </c>
      <c r="O48" s="101"/>
      <c r="P48" s="52"/>
      <c r="R48" s="53"/>
      <c r="T48" s="70"/>
      <c r="U48" s="70"/>
      <c r="V48" s="70"/>
    </row>
    <row r="49" spans="1:22" ht="15" customHeight="1">
      <c r="A49" s="298" t="s">
        <v>5547</v>
      </c>
      <c r="B49" s="300"/>
      <c r="C49" s="300"/>
      <c r="D49" s="300"/>
      <c r="E49" s="957"/>
      <c r="F49" s="957"/>
      <c r="G49" s="957"/>
      <c r="H49" s="300"/>
      <c r="I49" s="961"/>
      <c r="J49" s="300"/>
      <c r="K49" s="300"/>
      <c r="L49" s="88" t="s">
        <v>575</v>
      </c>
      <c r="M49" s="300">
        <v>565</v>
      </c>
      <c r="N49" s="951">
        <v>605</v>
      </c>
      <c r="O49" s="101"/>
      <c r="P49" s="52"/>
      <c r="R49" s="53"/>
      <c r="T49" s="70"/>
      <c r="U49" s="70"/>
      <c r="V49" s="70"/>
    </row>
    <row r="50" spans="1:22" ht="15" customHeight="1">
      <c r="A50" s="962" t="s">
        <v>5548</v>
      </c>
      <c r="B50" s="699"/>
      <c r="C50" s="699"/>
      <c r="D50" s="699"/>
      <c r="E50" s="963"/>
      <c r="F50" s="963"/>
      <c r="G50" s="963"/>
      <c r="H50" s="699"/>
      <c r="I50" s="964"/>
      <c r="J50" s="699"/>
      <c r="K50" s="699"/>
      <c r="L50" s="864" t="s">
        <v>575</v>
      </c>
      <c r="M50" s="699">
        <v>455</v>
      </c>
      <c r="N50" s="965">
        <v>485</v>
      </c>
      <c r="O50" s="101"/>
      <c r="P50" s="52"/>
      <c r="R50" s="53"/>
      <c r="T50" s="70"/>
      <c r="U50" s="70"/>
      <c r="V50" s="70"/>
    </row>
    <row r="51" spans="1:22" ht="12" customHeight="1">
      <c r="A51" s="2670" t="s">
        <v>5549</v>
      </c>
      <c r="B51" s="2670"/>
      <c r="C51" s="2670"/>
      <c r="D51" s="2670"/>
      <c r="E51" s="2670"/>
      <c r="F51" s="2670"/>
      <c r="G51" s="2670"/>
      <c r="H51" s="2670"/>
      <c r="I51" s="2670"/>
      <c r="J51" s="2670"/>
      <c r="K51" s="2670"/>
      <c r="L51" s="2670"/>
      <c r="M51" s="2670"/>
      <c r="N51" s="2670"/>
      <c r="O51" s="292"/>
      <c r="R51" s="53"/>
      <c r="T51" s="70"/>
      <c r="U51" s="70"/>
      <c r="V51" s="70"/>
    </row>
    <row r="52" spans="1:22" ht="30" customHeight="1">
      <c r="A52" s="955" t="s">
        <v>5550</v>
      </c>
      <c r="B52" s="698">
        <v>1850</v>
      </c>
      <c r="C52" s="698">
        <v>960</v>
      </c>
      <c r="D52" s="698">
        <v>450</v>
      </c>
      <c r="E52" s="966"/>
      <c r="F52" s="966"/>
      <c r="G52" s="2397" t="s">
        <v>5551</v>
      </c>
      <c r="H52" s="2397"/>
      <c r="I52" s="2130">
        <v>7035</v>
      </c>
      <c r="J52" s="698">
        <v>3</v>
      </c>
      <c r="K52" s="698">
        <v>57</v>
      </c>
      <c r="L52" s="149" t="s">
        <v>575</v>
      </c>
      <c r="M52" s="698">
        <v>15495</v>
      </c>
      <c r="N52" s="956">
        <v>16650</v>
      </c>
      <c r="O52" s="101"/>
      <c r="P52" s="52"/>
      <c r="R52" s="53"/>
      <c r="T52" s="70"/>
      <c r="U52" s="70"/>
      <c r="V52" s="70"/>
    </row>
    <row r="53" spans="1:22" ht="30" customHeight="1">
      <c r="A53" s="487" t="s">
        <v>5552</v>
      </c>
      <c r="B53" s="305">
        <v>2000</v>
      </c>
      <c r="C53" s="305">
        <v>1000</v>
      </c>
      <c r="D53" s="305">
        <v>450</v>
      </c>
      <c r="E53" s="958"/>
      <c r="F53" s="958"/>
      <c r="G53" s="2679" t="s">
        <v>5553</v>
      </c>
      <c r="H53" s="2679"/>
      <c r="I53" s="2130"/>
      <c r="J53" s="305">
        <v>3</v>
      </c>
      <c r="K53" s="305">
        <v>64</v>
      </c>
      <c r="L53" s="81" t="s">
        <v>575</v>
      </c>
      <c r="M53" s="305">
        <v>19850</v>
      </c>
      <c r="N53" s="744">
        <v>21325</v>
      </c>
      <c r="O53" s="101"/>
      <c r="P53" s="52"/>
      <c r="R53" s="53"/>
      <c r="T53" s="70"/>
      <c r="U53" s="70"/>
      <c r="V53" s="70"/>
    </row>
    <row r="54" spans="1:22" ht="30" customHeight="1">
      <c r="A54" s="487" t="s">
        <v>5554</v>
      </c>
      <c r="B54" s="305">
        <v>880</v>
      </c>
      <c r="C54" s="305">
        <v>960</v>
      </c>
      <c r="D54" s="305">
        <v>450</v>
      </c>
      <c r="E54" s="958"/>
      <c r="F54" s="958"/>
      <c r="G54" s="2679" t="s">
        <v>5555</v>
      </c>
      <c r="H54" s="2679"/>
      <c r="I54" s="2130"/>
      <c r="J54" s="305">
        <v>1</v>
      </c>
      <c r="K54" s="305">
        <v>31</v>
      </c>
      <c r="L54" s="81" t="s">
        <v>575</v>
      </c>
      <c r="M54" s="305">
        <v>10770</v>
      </c>
      <c r="N54" s="744">
        <v>11570</v>
      </c>
      <c r="O54" s="101"/>
      <c r="P54" s="52"/>
      <c r="R54" s="53"/>
      <c r="T54" s="70"/>
      <c r="U54" s="70"/>
      <c r="V54" s="70"/>
    </row>
    <row r="55" spans="1:22" ht="35.25" customHeight="1">
      <c r="A55" s="967" t="s">
        <v>5556</v>
      </c>
      <c r="B55" s="763">
        <v>880</v>
      </c>
      <c r="C55" s="763">
        <v>1000</v>
      </c>
      <c r="D55" s="763">
        <v>450</v>
      </c>
      <c r="E55" s="968"/>
      <c r="F55" s="968"/>
      <c r="G55" s="2680" t="s">
        <v>5555</v>
      </c>
      <c r="H55" s="2680"/>
      <c r="I55" s="2130"/>
      <c r="J55" s="763">
        <v>1</v>
      </c>
      <c r="K55" s="763">
        <v>33</v>
      </c>
      <c r="L55" s="289" t="s">
        <v>575</v>
      </c>
      <c r="M55" s="763">
        <v>11805</v>
      </c>
      <c r="N55" s="924">
        <v>12685</v>
      </c>
      <c r="O55" s="101"/>
      <c r="P55" s="52"/>
      <c r="R55" s="53"/>
      <c r="T55" s="70"/>
      <c r="U55" s="70"/>
      <c r="V55" s="70"/>
    </row>
    <row r="56" spans="1:22" ht="12" customHeight="1">
      <c r="A56" s="2681" t="s">
        <v>563</v>
      </c>
      <c r="B56" s="2670" t="s">
        <v>5428</v>
      </c>
      <c r="C56" s="2670"/>
      <c r="D56" s="2670"/>
      <c r="E56" s="2670" t="s">
        <v>5429</v>
      </c>
      <c r="F56" s="2670"/>
      <c r="G56" s="2670"/>
      <c r="H56" s="2669" t="s">
        <v>5557</v>
      </c>
      <c r="I56" s="2669" t="s">
        <v>5558</v>
      </c>
      <c r="J56" s="2669" t="s">
        <v>5559</v>
      </c>
      <c r="K56" s="2669" t="s">
        <v>146</v>
      </c>
      <c r="L56" s="2669" t="s">
        <v>139</v>
      </c>
      <c r="M56" s="2669" t="s">
        <v>5560</v>
      </c>
      <c r="N56" s="2669" t="s">
        <v>5561</v>
      </c>
      <c r="O56" s="292"/>
      <c r="T56" s="70"/>
      <c r="U56" s="70"/>
      <c r="V56" s="70"/>
    </row>
    <row r="57" spans="1:22" ht="38.25">
      <c r="A57" s="2681"/>
      <c r="B57" s="970" t="s">
        <v>5562</v>
      </c>
      <c r="C57" s="970" t="s">
        <v>5563</v>
      </c>
      <c r="D57" s="970" t="s">
        <v>5564</v>
      </c>
      <c r="E57" s="970" t="s">
        <v>5562</v>
      </c>
      <c r="F57" s="970" t="s">
        <v>5563</v>
      </c>
      <c r="G57" s="970" t="s">
        <v>5564</v>
      </c>
      <c r="H57" s="2669"/>
      <c r="I57" s="2669"/>
      <c r="J57" s="2669"/>
      <c r="K57" s="2669"/>
      <c r="L57" s="2669"/>
      <c r="M57" s="2669"/>
      <c r="N57" s="2669"/>
      <c r="O57" s="292"/>
      <c r="S57" s="386"/>
      <c r="T57" s="70"/>
      <c r="U57" s="70"/>
      <c r="V57" s="70"/>
    </row>
    <row r="58" spans="1:22">
      <c r="A58" s="912" t="s">
        <v>5565</v>
      </c>
      <c r="B58" s="905">
        <v>320</v>
      </c>
      <c r="C58" s="905">
        <v>420</v>
      </c>
      <c r="D58" s="905">
        <v>350</v>
      </c>
      <c r="E58" s="905">
        <v>317</v>
      </c>
      <c r="F58" s="905">
        <v>417</v>
      </c>
      <c r="G58" s="905">
        <v>326</v>
      </c>
      <c r="H58" s="905">
        <v>1</v>
      </c>
      <c r="I58" s="905" t="s">
        <v>2352</v>
      </c>
      <c r="J58" s="905">
        <v>1</v>
      </c>
      <c r="K58" s="905">
        <v>9</v>
      </c>
      <c r="L58" s="905"/>
      <c r="M58" s="907">
        <v>5565</v>
      </c>
      <c r="N58" s="971">
        <v>5980</v>
      </c>
      <c r="O58" s="101"/>
      <c r="P58" s="52"/>
      <c r="Q58" s="52"/>
      <c r="R58" s="53"/>
      <c r="S58" s="386"/>
      <c r="T58" s="70"/>
      <c r="U58" s="70"/>
      <c r="V58" s="70"/>
    </row>
    <row r="59" spans="1:22">
      <c r="A59" s="972" t="s">
        <v>5566</v>
      </c>
      <c r="B59" s="822">
        <v>320</v>
      </c>
      <c r="C59" s="822">
        <v>420</v>
      </c>
      <c r="D59" s="822">
        <v>350</v>
      </c>
      <c r="E59" s="822">
        <v>317</v>
      </c>
      <c r="F59" s="822">
        <v>417</v>
      </c>
      <c r="G59" s="822">
        <v>326</v>
      </c>
      <c r="H59" s="822">
        <v>1</v>
      </c>
      <c r="I59" s="822" t="s">
        <v>5567</v>
      </c>
      <c r="J59" s="822">
        <v>1</v>
      </c>
      <c r="K59" s="822">
        <v>10</v>
      </c>
      <c r="L59" s="822"/>
      <c r="M59" s="910">
        <v>6140</v>
      </c>
      <c r="N59" s="973">
        <v>6595</v>
      </c>
      <c r="O59" s="101"/>
      <c r="P59" s="52"/>
      <c r="R59" s="53"/>
      <c r="S59" s="386"/>
      <c r="T59" s="70"/>
      <c r="U59" s="70"/>
      <c r="V59" s="70"/>
    </row>
    <row r="60" spans="1:22">
      <c r="A60" s="972" t="s">
        <v>5568</v>
      </c>
      <c r="B60" s="822">
        <v>630</v>
      </c>
      <c r="C60" s="822">
        <v>460</v>
      </c>
      <c r="D60" s="822">
        <v>340</v>
      </c>
      <c r="E60" s="822">
        <v>460</v>
      </c>
      <c r="F60" s="822">
        <v>457</v>
      </c>
      <c r="G60" s="822">
        <v>297</v>
      </c>
      <c r="H60" s="822">
        <v>1</v>
      </c>
      <c r="I60" s="822" t="s">
        <v>5567</v>
      </c>
      <c r="J60" s="822">
        <v>1</v>
      </c>
      <c r="K60" s="822">
        <v>17</v>
      </c>
      <c r="L60" s="822"/>
      <c r="M60" s="910">
        <v>8160</v>
      </c>
      <c r="N60" s="973">
        <v>8770</v>
      </c>
      <c r="O60" s="101"/>
      <c r="P60" s="52"/>
      <c r="R60" s="53"/>
      <c r="S60" s="386"/>
      <c r="T60" s="70"/>
      <c r="U60" s="70"/>
      <c r="V60" s="70"/>
    </row>
    <row r="61" spans="1:22">
      <c r="A61" s="972" t="s">
        <v>5569</v>
      </c>
      <c r="B61" s="822">
        <v>630</v>
      </c>
      <c r="C61" s="822">
        <v>460</v>
      </c>
      <c r="D61" s="822">
        <v>340</v>
      </c>
      <c r="E61" s="822">
        <v>460</v>
      </c>
      <c r="F61" s="822">
        <v>457</v>
      </c>
      <c r="G61" s="822">
        <v>297</v>
      </c>
      <c r="H61" s="822">
        <v>1</v>
      </c>
      <c r="I61" s="822" t="s">
        <v>5567</v>
      </c>
      <c r="J61" s="822">
        <v>1</v>
      </c>
      <c r="K61" s="822">
        <v>17</v>
      </c>
      <c r="L61" s="822"/>
      <c r="M61" s="910">
        <v>9470</v>
      </c>
      <c r="N61" s="973">
        <v>10170</v>
      </c>
      <c r="O61" s="101"/>
      <c r="P61" s="52"/>
      <c r="R61" s="53"/>
      <c r="S61" s="386"/>
      <c r="T61" s="70"/>
      <c r="U61" s="70"/>
      <c r="V61" s="70"/>
    </row>
    <row r="62" spans="1:22">
      <c r="A62" s="972" t="s">
        <v>5570</v>
      </c>
      <c r="B62" s="822">
        <v>870</v>
      </c>
      <c r="C62" s="822">
        <v>460</v>
      </c>
      <c r="D62" s="822">
        <v>340</v>
      </c>
      <c r="E62" s="822">
        <v>700</v>
      </c>
      <c r="F62" s="822">
        <v>457</v>
      </c>
      <c r="G62" s="822">
        <v>297</v>
      </c>
      <c r="H62" s="822">
        <v>1</v>
      </c>
      <c r="I62" s="822" t="s">
        <v>5567</v>
      </c>
      <c r="J62" s="822">
        <v>1</v>
      </c>
      <c r="K62" s="822">
        <v>20</v>
      </c>
      <c r="L62" s="822"/>
      <c r="M62" s="910">
        <v>9850</v>
      </c>
      <c r="N62" s="973">
        <v>10585</v>
      </c>
      <c r="O62" s="101"/>
      <c r="P62" s="52"/>
      <c r="R62" s="53"/>
      <c r="S62" s="386"/>
      <c r="T62" s="70"/>
      <c r="U62" s="70"/>
      <c r="V62" s="70"/>
    </row>
    <row r="63" spans="1:22">
      <c r="A63" s="972" t="s">
        <v>5571</v>
      </c>
      <c r="B63" s="822">
        <v>870</v>
      </c>
      <c r="C63" s="822">
        <v>460</v>
      </c>
      <c r="D63" s="822">
        <v>340</v>
      </c>
      <c r="E63" s="822">
        <v>700</v>
      </c>
      <c r="F63" s="822">
        <v>457</v>
      </c>
      <c r="G63" s="822">
        <v>297</v>
      </c>
      <c r="H63" s="822">
        <v>1</v>
      </c>
      <c r="I63" s="822" t="s">
        <v>5567</v>
      </c>
      <c r="J63" s="822">
        <v>1</v>
      </c>
      <c r="K63" s="822">
        <v>20</v>
      </c>
      <c r="L63" s="822"/>
      <c r="M63" s="910">
        <v>11160</v>
      </c>
      <c r="N63" s="973">
        <v>11990</v>
      </c>
      <c r="O63" s="101"/>
      <c r="P63" s="52"/>
      <c r="R63" s="53"/>
      <c r="S63" s="386"/>
      <c r="T63" s="70"/>
      <c r="U63" s="70"/>
      <c r="V63" s="70"/>
    </row>
    <row r="64" spans="1:22">
      <c r="A64" s="972" t="s">
        <v>5572</v>
      </c>
      <c r="B64" s="822">
        <v>1252</v>
      </c>
      <c r="C64" s="822">
        <v>460</v>
      </c>
      <c r="D64" s="822">
        <v>340</v>
      </c>
      <c r="E64" s="822">
        <v>1082</v>
      </c>
      <c r="F64" s="822">
        <v>457</v>
      </c>
      <c r="G64" s="822">
        <v>297</v>
      </c>
      <c r="H64" s="822">
        <v>1</v>
      </c>
      <c r="I64" s="822" t="s">
        <v>5567</v>
      </c>
      <c r="J64" s="822">
        <v>2</v>
      </c>
      <c r="K64" s="822">
        <v>27</v>
      </c>
      <c r="L64" s="822"/>
      <c r="M64" s="910">
        <v>11760</v>
      </c>
      <c r="N64" s="973">
        <v>12635</v>
      </c>
      <c r="O64" s="101"/>
      <c r="P64" s="52"/>
      <c r="R64" s="53"/>
      <c r="S64" s="386"/>
      <c r="T64" s="70"/>
      <c r="U64" s="70"/>
      <c r="V64" s="70"/>
    </row>
    <row r="65" spans="1:22">
      <c r="A65" s="972" t="s">
        <v>5573</v>
      </c>
      <c r="B65" s="822">
        <v>1252</v>
      </c>
      <c r="C65" s="822">
        <v>460</v>
      </c>
      <c r="D65" s="822">
        <v>340</v>
      </c>
      <c r="E65" s="822">
        <v>1082</v>
      </c>
      <c r="F65" s="822">
        <v>457</v>
      </c>
      <c r="G65" s="822">
        <v>297</v>
      </c>
      <c r="H65" s="822">
        <v>1</v>
      </c>
      <c r="I65" s="822" t="s">
        <v>5567</v>
      </c>
      <c r="J65" s="822">
        <v>2</v>
      </c>
      <c r="K65" s="822">
        <v>27</v>
      </c>
      <c r="L65" s="822"/>
      <c r="M65" s="910">
        <v>13065</v>
      </c>
      <c r="N65" s="973">
        <v>14035</v>
      </c>
      <c r="O65" s="101"/>
      <c r="P65" s="52"/>
      <c r="R65" s="53"/>
      <c r="S65" s="386"/>
      <c r="T65" s="70"/>
      <c r="U65" s="70"/>
      <c r="V65" s="70"/>
    </row>
    <row r="66" spans="1:22" ht="24">
      <c r="A66" s="972" t="s">
        <v>5574</v>
      </c>
      <c r="B66" s="822">
        <v>1252</v>
      </c>
      <c r="C66" s="822">
        <v>460</v>
      </c>
      <c r="D66" s="822">
        <v>340</v>
      </c>
      <c r="E66" s="822" t="s">
        <v>5575</v>
      </c>
      <c r="F66" s="822">
        <v>457</v>
      </c>
      <c r="G66" s="822">
        <v>297</v>
      </c>
      <c r="H66" s="822">
        <v>2</v>
      </c>
      <c r="I66" s="822" t="s">
        <v>5567</v>
      </c>
      <c r="J66" s="822">
        <v>2</v>
      </c>
      <c r="K66" s="822">
        <v>30</v>
      </c>
      <c r="L66" s="822"/>
      <c r="M66" s="910">
        <v>14225</v>
      </c>
      <c r="N66" s="973">
        <v>15285</v>
      </c>
      <c r="O66" s="101"/>
      <c r="P66" s="52"/>
      <c r="R66" s="53"/>
      <c r="S66" s="386"/>
      <c r="T66" s="70"/>
      <c r="U66" s="70"/>
      <c r="V66" s="70"/>
    </row>
    <row r="67" spans="1:22" ht="24">
      <c r="A67" s="972" t="s">
        <v>5576</v>
      </c>
      <c r="B67" s="822">
        <v>1252</v>
      </c>
      <c r="C67" s="822">
        <v>460</v>
      </c>
      <c r="D67" s="822">
        <v>340</v>
      </c>
      <c r="E67" s="822" t="s">
        <v>5575</v>
      </c>
      <c r="F67" s="822">
        <v>457</v>
      </c>
      <c r="G67" s="822">
        <v>297</v>
      </c>
      <c r="H67" s="822">
        <v>2</v>
      </c>
      <c r="I67" s="822" t="s">
        <v>5567</v>
      </c>
      <c r="J67" s="822">
        <v>2</v>
      </c>
      <c r="K67" s="822">
        <v>30</v>
      </c>
      <c r="L67" s="822"/>
      <c r="M67" s="910">
        <v>15530</v>
      </c>
      <c r="N67" s="973">
        <v>16685</v>
      </c>
      <c r="O67" s="101"/>
      <c r="P67" s="52"/>
      <c r="R67" s="53"/>
      <c r="S67" s="386"/>
      <c r="T67" s="70"/>
      <c r="U67" s="70"/>
      <c r="V67" s="70"/>
    </row>
    <row r="68" spans="1:22">
      <c r="A68" s="972" t="s">
        <v>5577</v>
      </c>
      <c r="B68" s="822">
        <v>1490</v>
      </c>
      <c r="C68" s="822">
        <v>460</v>
      </c>
      <c r="D68" s="822">
        <v>340</v>
      </c>
      <c r="E68" s="822">
        <v>1320</v>
      </c>
      <c r="F68" s="822">
        <v>457</v>
      </c>
      <c r="G68" s="822">
        <v>297</v>
      </c>
      <c r="H68" s="822">
        <v>1</v>
      </c>
      <c r="I68" s="822" t="s">
        <v>5567</v>
      </c>
      <c r="J68" s="822">
        <v>3</v>
      </c>
      <c r="K68" s="822">
        <v>32</v>
      </c>
      <c r="L68" s="822"/>
      <c r="M68" s="910">
        <v>14940</v>
      </c>
      <c r="N68" s="973">
        <v>16050</v>
      </c>
      <c r="O68" s="101"/>
      <c r="P68" s="52"/>
      <c r="R68" s="53"/>
      <c r="S68" s="386"/>
      <c r="T68" s="70"/>
      <c r="U68" s="70"/>
      <c r="V68" s="70"/>
    </row>
    <row r="69" spans="1:22">
      <c r="A69" s="972" t="s">
        <v>5578</v>
      </c>
      <c r="B69" s="822">
        <v>1490</v>
      </c>
      <c r="C69" s="822">
        <v>460</v>
      </c>
      <c r="D69" s="822">
        <v>340</v>
      </c>
      <c r="E69" s="822">
        <v>1320</v>
      </c>
      <c r="F69" s="822">
        <v>457</v>
      </c>
      <c r="G69" s="822">
        <v>297</v>
      </c>
      <c r="H69" s="822">
        <v>1</v>
      </c>
      <c r="I69" s="822" t="s">
        <v>5567</v>
      </c>
      <c r="J69" s="822">
        <v>3</v>
      </c>
      <c r="K69" s="822">
        <v>32</v>
      </c>
      <c r="L69" s="822"/>
      <c r="M69" s="910">
        <v>16245</v>
      </c>
      <c r="N69" s="973">
        <v>17455</v>
      </c>
      <c r="O69" s="101"/>
      <c r="P69" s="52"/>
      <c r="R69" s="53"/>
      <c r="S69" s="386"/>
      <c r="T69" s="70"/>
      <c r="U69" s="70"/>
      <c r="V69" s="70"/>
    </row>
    <row r="70" spans="1:22" ht="24">
      <c r="A70" s="972" t="s">
        <v>5579</v>
      </c>
      <c r="B70" s="822">
        <v>1490</v>
      </c>
      <c r="C70" s="822">
        <v>460</v>
      </c>
      <c r="D70" s="822">
        <v>340</v>
      </c>
      <c r="E70" s="822" t="s">
        <v>5580</v>
      </c>
      <c r="F70" s="822">
        <v>457</v>
      </c>
      <c r="G70" s="822">
        <v>297</v>
      </c>
      <c r="H70" s="822">
        <v>2</v>
      </c>
      <c r="I70" s="822" t="s">
        <v>5567</v>
      </c>
      <c r="J70" s="822">
        <v>3</v>
      </c>
      <c r="K70" s="822">
        <v>35</v>
      </c>
      <c r="L70" s="822"/>
      <c r="M70" s="910">
        <v>16655</v>
      </c>
      <c r="N70" s="973">
        <v>17895</v>
      </c>
      <c r="O70" s="101"/>
      <c r="P70" s="52"/>
      <c r="R70" s="53"/>
      <c r="S70" s="386"/>
      <c r="T70" s="70"/>
      <c r="U70" s="70"/>
      <c r="V70" s="70"/>
    </row>
    <row r="71" spans="1:22" ht="24">
      <c r="A71" s="972" t="s">
        <v>5581</v>
      </c>
      <c r="B71" s="822">
        <v>1490</v>
      </c>
      <c r="C71" s="822">
        <v>460</v>
      </c>
      <c r="D71" s="822">
        <v>340</v>
      </c>
      <c r="E71" s="822" t="s">
        <v>5580</v>
      </c>
      <c r="F71" s="822">
        <v>457</v>
      </c>
      <c r="G71" s="822">
        <v>297</v>
      </c>
      <c r="H71" s="822">
        <v>2</v>
      </c>
      <c r="I71" s="822" t="s">
        <v>5567</v>
      </c>
      <c r="J71" s="822">
        <v>3</v>
      </c>
      <c r="K71" s="822">
        <v>35</v>
      </c>
      <c r="L71" s="822"/>
      <c r="M71" s="910">
        <v>17965</v>
      </c>
      <c r="N71" s="973">
        <v>19300</v>
      </c>
      <c r="O71" s="101"/>
      <c r="P71" s="52"/>
      <c r="R71" s="53"/>
      <c r="S71" s="386"/>
      <c r="T71" s="70"/>
      <c r="U71" s="70"/>
      <c r="V71" s="70"/>
    </row>
    <row r="72" spans="1:22" ht="24">
      <c r="A72" s="972" t="s">
        <v>5582</v>
      </c>
      <c r="B72" s="822">
        <v>1490</v>
      </c>
      <c r="C72" s="822">
        <v>460</v>
      </c>
      <c r="D72" s="822">
        <v>340</v>
      </c>
      <c r="E72" s="822" t="s">
        <v>5583</v>
      </c>
      <c r="F72" s="822">
        <v>457</v>
      </c>
      <c r="G72" s="822">
        <v>297</v>
      </c>
      <c r="H72" s="822">
        <v>3</v>
      </c>
      <c r="I72" s="822" t="s">
        <v>5567</v>
      </c>
      <c r="J72" s="822">
        <v>2</v>
      </c>
      <c r="K72" s="822">
        <v>36</v>
      </c>
      <c r="L72" s="822"/>
      <c r="M72" s="910">
        <v>18660</v>
      </c>
      <c r="N72" s="973">
        <v>20045</v>
      </c>
      <c r="O72" s="101"/>
      <c r="P72" s="52"/>
      <c r="R72" s="53"/>
      <c r="S72" s="386"/>
      <c r="T72" s="70"/>
      <c r="U72" s="70"/>
      <c r="V72" s="70"/>
    </row>
    <row r="73" spans="1:22" ht="24">
      <c r="A73" s="972" t="s">
        <v>5584</v>
      </c>
      <c r="B73" s="822">
        <v>1490</v>
      </c>
      <c r="C73" s="822">
        <v>460</v>
      </c>
      <c r="D73" s="822">
        <v>340</v>
      </c>
      <c r="E73" s="822" t="s">
        <v>5583</v>
      </c>
      <c r="F73" s="822">
        <v>457</v>
      </c>
      <c r="G73" s="822">
        <v>297</v>
      </c>
      <c r="H73" s="822">
        <v>3</v>
      </c>
      <c r="I73" s="822" t="s">
        <v>5567</v>
      </c>
      <c r="J73" s="822">
        <v>2</v>
      </c>
      <c r="K73" s="822">
        <v>36</v>
      </c>
      <c r="L73" s="822"/>
      <c r="M73" s="910">
        <v>19965</v>
      </c>
      <c r="N73" s="973">
        <v>21450</v>
      </c>
      <c r="O73" s="101"/>
      <c r="P73" s="52"/>
      <c r="R73" s="53"/>
      <c r="S73" s="386"/>
      <c r="T73" s="70"/>
      <c r="U73" s="70"/>
      <c r="V73" s="70"/>
    </row>
    <row r="74" spans="1:22">
      <c r="A74" s="972" t="s">
        <v>5585</v>
      </c>
      <c r="B74" s="822">
        <v>1800</v>
      </c>
      <c r="C74" s="822">
        <v>460</v>
      </c>
      <c r="D74" s="822">
        <v>340</v>
      </c>
      <c r="E74" s="822">
        <v>1770</v>
      </c>
      <c r="F74" s="822">
        <v>457</v>
      </c>
      <c r="G74" s="822">
        <v>297</v>
      </c>
      <c r="H74" s="822">
        <v>1</v>
      </c>
      <c r="I74" s="822" t="s">
        <v>2352</v>
      </c>
      <c r="J74" s="822">
        <v>4</v>
      </c>
      <c r="K74" s="822">
        <v>47</v>
      </c>
      <c r="L74" s="822"/>
      <c r="M74" s="910">
        <v>16855</v>
      </c>
      <c r="N74" s="973">
        <v>18110</v>
      </c>
      <c r="O74" s="101"/>
      <c r="P74" s="52"/>
      <c r="R74" s="53"/>
      <c r="S74" s="386"/>
      <c r="T74" s="70"/>
      <c r="U74" s="70"/>
      <c r="V74" s="70"/>
    </row>
    <row r="75" spans="1:22">
      <c r="A75" s="972" t="s">
        <v>5586</v>
      </c>
      <c r="B75" s="822">
        <v>1800</v>
      </c>
      <c r="C75" s="822">
        <v>920</v>
      </c>
      <c r="D75" s="822">
        <v>340</v>
      </c>
      <c r="E75" s="822">
        <v>1770</v>
      </c>
      <c r="F75" s="822" t="s">
        <v>5587</v>
      </c>
      <c r="G75" s="822">
        <v>297</v>
      </c>
      <c r="H75" s="822">
        <v>2</v>
      </c>
      <c r="I75" s="822" t="s">
        <v>2352</v>
      </c>
      <c r="J75" s="822">
        <v>8</v>
      </c>
      <c r="K75" s="822">
        <v>87</v>
      </c>
      <c r="L75" s="822"/>
      <c r="M75" s="910">
        <v>31700</v>
      </c>
      <c r="N75" s="973">
        <v>34060</v>
      </c>
      <c r="O75" s="101"/>
      <c r="P75" s="52"/>
      <c r="R75" s="53"/>
      <c r="S75" s="386"/>
      <c r="T75" s="70"/>
      <c r="U75" s="70"/>
      <c r="V75" s="70"/>
    </row>
    <row r="76" spans="1:22">
      <c r="A76" s="974" t="s">
        <v>5588</v>
      </c>
      <c r="B76" s="2674"/>
      <c r="C76" s="2674"/>
      <c r="D76" s="2674"/>
      <c r="E76" s="2674"/>
      <c r="F76" s="2674"/>
      <c r="G76" s="2674"/>
      <c r="H76" s="2674"/>
      <c r="I76" s="2674"/>
      <c r="J76" s="2674"/>
      <c r="K76" s="2674"/>
      <c r="L76" s="975"/>
      <c r="M76" s="975">
        <v>415</v>
      </c>
      <c r="N76" s="976">
        <v>460</v>
      </c>
      <c r="O76" s="101"/>
      <c r="P76" s="52"/>
      <c r="R76" s="53"/>
      <c r="S76" s="386"/>
      <c r="T76" s="70"/>
      <c r="U76" s="70"/>
      <c r="V76" s="70"/>
    </row>
    <row r="77" spans="1:22" ht="12" customHeight="1">
      <c r="A77" s="2440" t="s">
        <v>5589</v>
      </c>
      <c r="B77" s="2440"/>
      <c r="C77" s="2440"/>
      <c r="D77" s="2440"/>
      <c r="E77" s="2440"/>
      <c r="F77" s="2440"/>
      <c r="G77" s="2440"/>
      <c r="H77" s="2440"/>
      <c r="I77" s="2440"/>
      <c r="J77" s="2440"/>
      <c r="K77" s="2440"/>
      <c r="L77" s="2440"/>
      <c r="M77" s="2440"/>
      <c r="N77" s="2440"/>
      <c r="O77" s="52"/>
      <c r="P77" s="52"/>
      <c r="S77" s="386"/>
      <c r="T77" s="70"/>
      <c r="U77" s="70"/>
      <c r="V77" s="70"/>
    </row>
    <row r="78" spans="1:22">
      <c r="A78" s="977" t="s">
        <v>5590</v>
      </c>
      <c r="B78" s="816">
        <v>832</v>
      </c>
      <c r="C78" s="816">
        <v>915</v>
      </c>
      <c r="D78" s="816">
        <v>458</v>
      </c>
      <c r="E78" s="2675"/>
      <c r="F78" s="2675"/>
      <c r="G78" s="2675"/>
      <c r="H78" s="2675"/>
      <c r="I78" s="504">
        <v>24</v>
      </c>
      <c r="J78" s="816">
        <v>1</v>
      </c>
      <c r="K78" s="812">
        <v>24</v>
      </c>
      <c r="L78" s="812"/>
      <c r="M78" s="822">
        <v>13330</v>
      </c>
      <c r="N78" s="948">
        <v>14325</v>
      </c>
      <c r="O78" s="101"/>
      <c r="P78" s="52"/>
      <c r="Q78" s="978"/>
      <c r="R78" s="53"/>
      <c r="S78" s="386"/>
      <c r="T78" s="70"/>
      <c r="U78" s="70"/>
      <c r="V78" s="70"/>
    </row>
    <row r="79" spans="1:22">
      <c r="A79" s="979" t="s">
        <v>5591</v>
      </c>
      <c r="B79" s="812">
        <v>1830</v>
      </c>
      <c r="C79" s="812">
        <v>915</v>
      </c>
      <c r="D79" s="812">
        <v>458</v>
      </c>
      <c r="E79" s="2675"/>
      <c r="F79" s="2675"/>
      <c r="G79" s="2675"/>
      <c r="H79" s="2675"/>
      <c r="I79" s="564">
        <v>60</v>
      </c>
      <c r="J79" s="812">
        <v>4</v>
      </c>
      <c r="K79" s="816">
        <v>47</v>
      </c>
      <c r="L79" s="816"/>
      <c r="M79" s="822">
        <v>20040</v>
      </c>
      <c r="N79" s="948">
        <v>21530</v>
      </c>
      <c r="O79" s="101"/>
      <c r="P79" s="52"/>
      <c r="Q79" s="978"/>
      <c r="R79" s="53"/>
      <c r="S79" s="386"/>
      <c r="T79" s="70"/>
      <c r="U79" s="70"/>
      <c r="V79" s="70"/>
    </row>
    <row r="80" spans="1:22">
      <c r="A80" s="979" t="s">
        <v>5592</v>
      </c>
      <c r="B80" s="812">
        <v>1996</v>
      </c>
      <c r="C80" s="812">
        <v>915</v>
      </c>
      <c r="D80" s="812">
        <v>458</v>
      </c>
      <c r="E80" s="2675"/>
      <c r="F80" s="2675"/>
      <c r="G80" s="2675"/>
      <c r="H80" s="2675"/>
      <c r="I80" s="564">
        <v>60</v>
      </c>
      <c r="J80" s="812">
        <v>4</v>
      </c>
      <c r="K80" s="812">
        <v>49</v>
      </c>
      <c r="L80" s="812"/>
      <c r="M80" s="822">
        <v>24395</v>
      </c>
      <c r="N80" s="948">
        <v>26210</v>
      </c>
      <c r="O80" s="101"/>
      <c r="P80" s="52"/>
      <c r="Q80" s="978"/>
      <c r="R80" s="53"/>
      <c r="S80" s="386"/>
      <c r="T80" s="70"/>
      <c r="U80" s="70"/>
      <c r="V80" s="70"/>
    </row>
    <row r="81" spans="1:22">
      <c r="A81" s="979" t="s">
        <v>5593</v>
      </c>
      <c r="B81" s="812">
        <v>1830</v>
      </c>
      <c r="C81" s="812">
        <v>458</v>
      </c>
      <c r="D81" s="812">
        <v>458</v>
      </c>
      <c r="E81" s="2675"/>
      <c r="F81" s="2675"/>
      <c r="G81" s="2675"/>
      <c r="H81" s="2675"/>
      <c r="I81" s="564">
        <v>30</v>
      </c>
      <c r="J81" s="812">
        <v>4</v>
      </c>
      <c r="K81" s="812">
        <v>30</v>
      </c>
      <c r="L81" s="812"/>
      <c r="M81" s="822">
        <v>14375</v>
      </c>
      <c r="N81" s="948">
        <v>15445</v>
      </c>
      <c r="O81" s="101"/>
      <c r="P81" s="52"/>
      <c r="Q81" s="978"/>
      <c r="R81" s="53"/>
      <c r="S81" s="386"/>
      <c r="T81" s="70"/>
      <c r="U81" s="70"/>
      <c r="V81" s="70"/>
    </row>
    <row r="82" spans="1:22">
      <c r="A82" s="979" t="s">
        <v>5594</v>
      </c>
      <c r="B82" s="812">
        <v>1830</v>
      </c>
      <c r="C82" s="812">
        <v>458</v>
      </c>
      <c r="D82" s="812">
        <v>458</v>
      </c>
      <c r="E82" s="2675"/>
      <c r="F82" s="2675"/>
      <c r="G82" s="2675"/>
      <c r="H82" s="2675"/>
      <c r="I82" s="564">
        <v>24</v>
      </c>
      <c r="J82" s="812" t="s">
        <v>5595</v>
      </c>
      <c r="K82" s="812">
        <v>29</v>
      </c>
      <c r="L82" s="812"/>
      <c r="M82" s="822">
        <v>19170</v>
      </c>
      <c r="N82" s="948">
        <v>20595</v>
      </c>
      <c r="O82" s="101"/>
      <c r="P82" s="52"/>
      <c r="Q82" s="978"/>
      <c r="R82" s="53"/>
      <c r="S82" s="386"/>
      <c r="T82" s="70"/>
      <c r="U82" s="70"/>
      <c r="V82" s="70"/>
    </row>
    <row r="83" spans="1:22">
      <c r="A83" s="979" t="s">
        <v>5596</v>
      </c>
      <c r="B83" s="812">
        <v>832</v>
      </c>
      <c r="C83" s="812">
        <v>915</v>
      </c>
      <c r="D83" s="812">
        <v>370</v>
      </c>
      <c r="E83" s="2675"/>
      <c r="F83" s="2675"/>
      <c r="G83" s="2675"/>
      <c r="H83" s="2675"/>
      <c r="I83" s="564">
        <v>24</v>
      </c>
      <c r="J83" s="812">
        <v>1</v>
      </c>
      <c r="K83" s="812">
        <v>22</v>
      </c>
      <c r="L83" s="812"/>
      <c r="M83" s="822">
        <v>11330</v>
      </c>
      <c r="N83" s="948">
        <v>12170</v>
      </c>
      <c r="O83" s="101"/>
      <c r="P83" s="52"/>
      <c r="Q83" s="978"/>
      <c r="R83" s="53"/>
      <c r="S83" s="386"/>
      <c r="T83" s="70"/>
      <c r="U83" s="70"/>
      <c r="V83" s="70"/>
    </row>
    <row r="84" spans="1:22">
      <c r="A84" s="980" t="s">
        <v>5597</v>
      </c>
      <c r="B84" s="981">
        <v>1830</v>
      </c>
      <c r="C84" s="981">
        <v>915</v>
      </c>
      <c r="D84" s="981">
        <v>370</v>
      </c>
      <c r="E84" s="2675"/>
      <c r="F84" s="2675"/>
      <c r="G84" s="2675"/>
      <c r="H84" s="2675"/>
      <c r="I84" s="580">
        <v>60</v>
      </c>
      <c r="J84" s="981">
        <v>4</v>
      </c>
      <c r="K84" s="981">
        <v>45</v>
      </c>
      <c r="L84" s="981"/>
      <c r="M84" s="580">
        <v>17690</v>
      </c>
      <c r="N84" s="904">
        <v>19005</v>
      </c>
      <c r="O84" s="101"/>
      <c r="P84" s="52"/>
      <c r="Q84" s="978"/>
      <c r="R84" s="53"/>
      <c r="S84" s="386"/>
      <c r="T84" s="70"/>
      <c r="U84" s="70"/>
      <c r="V84" s="70"/>
    </row>
    <row r="85" spans="1:22" ht="12" customHeight="1">
      <c r="A85" s="2676" t="s">
        <v>5598</v>
      </c>
      <c r="B85" s="2676"/>
      <c r="C85" s="2676"/>
      <c r="D85" s="2676"/>
      <c r="E85" s="2676"/>
      <c r="F85" s="2676"/>
      <c r="G85" s="2676"/>
      <c r="H85" s="2676"/>
      <c r="I85" s="2676"/>
      <c r="J85" s="2676"/>
      <c r="K85" s="2676"/>
      <c r="L85" s="2676"/>
      <c r="M85" s="2676"/>
      <c r="N85" s="2676"/>
      <c r="O85" s="101"/>
      <c r="P85" s="52"/>
      <c r="S85" s="386"/>
      <c r="T85" s="70"/>
      <c r="U85" s="70"/>
      <c r="V85" s="70"/>
    </row>
    <row r="86" spans="1:22">
      <c r="A86" s="2677" t="s">
        <v>5599</v>
      </c>
      <c r="B86" s="2677"/>
      <c r="C86" s="2677"/>
      <c r="D86" s="2677"/>
      <c r="E86" s="2677"/>
      <c r="F86" s="2677"/>
      <c r="G86" s="2677"/>
      <c r="H86" s="2677"/>
      <c r="I86" s="2677"/>
      <c r="J86" s="2677"/>
      <c r="K86" s="2677"/>
      <c r="L86" s="982"/>
      <c r="M86" s="599">
        <v>480</v>
      </c>
      <c r="N86" s="600">
        <v>515</v>
      </c>
      <c r="O86" s="101"/>
      <c r="P86" s="52"/>
      <c r="R86" s="53"/>
      <c r="S86" s="386"/>
      <c r="T86" s="70"/>
      <c r="U86" s="70"/>
      <c r="V86" s="70"/>
    </row>
    <row r="87" spans="1:22">
      <c r="A87" s="947" t="s">
        <v>5600</v>
      </c>
      <c r="B87" s="981"/>
      <c r="C87" s="981"/>
      <c r="D87" s="983"/>
      <c r="E87" s="984"/>
      <c r="F87" s="984"/>
      <c r="G87" s="984"/>
      <c r="H87" s="984"/>
      <c r="I87" s="984"/>
      <c r="J87" s="984"/>
      <c r="K87" s="985"/>
      <c r="L87" s="985"/>
      <c r="M87" s="469">
        <v>700</v>
      </c>
      <c r="N87" s="470">
        <v>750</v>
      </c>
      <c r="O87" s="101"/>
      <c r="P87" s="52"/>
      <c r="R87" s="53"/>
      <c r="S87" s="386"/>
      <c r="T87" s="70"/>
      <c r="U87" s="70"/>
      <c r="V87" s="70"/>
    </row>
    <row r="88" spans="1:22" ht="12" customHeight="1">
      <c r="A88" s="2676" t="s">
        <v>5601</v>
      </c>
      <c r="B88" s="2676"/>
      <c r="C88" s="2676"/>
      <c r="D88" s="2676"/>
      <c r="E88" s="2676"/>
      <c r="F88" s="2676"/>
      <c r="G88" s="2676"/>
      <c r="H88" s="2676"/>
      <c r="I88" s="2676"/>
      <c r="J88" s="2676"/>
      <c r="K88" s="2676"/>
      <c r="L88" s="2676"/>
      <c r="M88" s="2676"/>
      <c r="N88" s="2676"/>
      <c r="O88" s="101"/>
      <c r="P88" s="52"/>
      <c r="S88" s="386"/>
      <c r="T88" s="70"/>
      <c r="U88" s="70"/>
      <c r="V88" s="70"/>
    </row>
    <row r="89" spans="1:22">
      <c r="A89" s="986" t="s">
        <v>5602</v>
      </c>
      <c r="B89" s="810">
        <v>832</v>
      </c>
      <c r="C89" s="810">
        <v>915</v>
      </c>
      <c r="D89" s="810">
        <v>458</v>
      </c>
      <c r="E89" s="2678"/>
      <c r="F89" s="2678"/>
      <c r="G89" s="2678"/>
      <c r="H89" s="2678"/>
      <c r="I89" s="599">
        <v>30</v>
      </c>
      <c r="J89" s="987">
        <v>1</v>
      </c>
      <c r="K89" s="988">
        <v>26</v>
      </c>
      <c r="L89" s="988"/>
      <c r="M89" s="599">
        <v>19115</v>
      </c>
      <c r="N89" s="600">
        <v>20540</v>
      </c>
      <c r="O89" s="101"/>
      <c r="P89" s="52"/>
      <c r="R89" s="53"/>
      <c r="S89" s="386"/>
      <c r="T89" s="70"/>
      <c r="U89" s="70"/>
      <c r="V89" s="70"/>
    </row>
    <row r="90" spans="1:22">
      <c r="A90" s="979" t="s">
        <v>5603</v>
      </c>
      <c r="B90" s="812">
        <v>1830</v>
      </c>
      <c r="C90" s="812">
        <v>915</v>
      </c>
      <c r="D90" s="812">
        <v>458</v>
      </c>
      <c r="E90" s="2678"/>
      <c r="F90" s="2678"/>
      <c r="G90" s="2678"/>
      <c r="H90" s="2678"/>
      <c r="I90" s="504">
        <v>60</v>
      </c>
      <c r="J90" s="812">
        <v>3</v>
      </c>
      <c r="K90" s="812">
        <v>48</v>
      </c>
      <c r="L90" s="812"/>
      <c r="M90" s="504">
        <v>27880</v>
      </c>
      <c r="N90" s="505">
        <v>29955</v>
      </c>
      <c r="O90" s="101"/>
      <c r="P90" s="52"/>
      <c r="R90" s="53"/>
      <c r="S90" s="386"/>
      <c r="T90" s="70"/>
      <c r="U90" s="70"/>
      <c r="V90" s="70"/>
    </row>
    <row r="91" spans="1:22">
      <c r="A91" s="979" t="s">
        <v>5604</v>
      </c>
      <c r="B91" s="812">
        <v>1830</v>
      </c>
      <c r="C91" s="812">
        <v>1215</v>
      </c>
      <c r="D91" s="812">
        <v>458</v>
      </c>
      <c r="E91" s="2678"/>
      <c r="F91" s="2678"/>
      <c r="G91" s="2678"/>
      <c r="H91" s="2678"/>
      <c r="I91" s="504">
        <v>80</v>
      </c>
      <c r="J91" s="812">
        <v>4</v>
      </c>
      <c r="K91" s="812">
        <v>66</v>
      </c>
      <c r="L91" s="812"/>
      <c r="M91" s="504">
        <v>36905</v>
      </c>
      <c r="N91" s="505">
        <v>39650</v>
      </c>
      <c r="O91" s="101"/>
      <c r="P91" s="52"/>
      <c r="R91" s="53"/>
      <c r="S91" s="386"/>
      <c r="T91" s="70"/>
      <c r="U91" s="70"/>
      <c r="V91" s="70"/>
    </row>
    <row r="92" spans="1:22">
      <c r="A92" s="980" t="s">
        <v>5605</v>
      </c>
      <c r="B92" s="981">
        <v>832</v>
      </c>
      <c r="C92" s="981">
        <v>915</v>
      </c>
      <c r="D92" s="981">
        <v>458</v>
      </c>
      <c r="E92" s="2678"/>
      <c r="F92" s="2678"/>
      <c r="G92" s="2678"/>
      <c r="H92" s="2678"/>
      <c r="I92" s="469">
        <v>32</v>
      </c>
      <c r="J92" s="989">
        <v>1</v>
      </c>
      <c r="K92" s="990">
        <v>35</v>
      </c>
      <c r="L92" s="990"/>
      <c r="M92" s="469">
        <v>25060</v>
      </c>
      <c r="N92" s="470">
        <v>26920</v>
      </c>
      <c r="O92" s="101"/>
      <c r="P92" s="52"/>
      <c r="R92" s="53"/>
      <c r="S92" s="386"/>
      <c r="T92" s="70"/>
      <c r="U92" s="70"/>
      <c r="V92" s="70"/>
    </row>
    <row r="93" spans="1:22" ht="12" customHeight="1">
      <c r="A93" s="2676" t="s">
        <v>5606</v>
      </c>
      <c r="B93" s="2676"/>
      <c r="C93" s="2676"/>
      <c r="D93" s="2676"/>
      <c r="E93" s="2676"/>
      <c r="F93" s="2676"/>
      <c r="G93" s="2676"/>
      <c r="H93" s="2676"/>
      <c r="I93" s="2676"/>
      <c r="J93" s="2676"/>
      <c r="K93" s="2676"/>
      <c r="L93" s="2676"/>
      <c r="M93" s="2676"/>
      <c r="N93" s="2676"/>
      <c r="O93" s="101"/>
      <c r="P93" s="52"/>
      <c r="S93" s="386"/>
      <c r="T93" s="70"/>
      <c r="U93" s="70"/>
      <c r="V93" s="70"/>
    </row>
    <row r="94" spans="1:22">
      <c r="A94" s="986" t="s">
        <v>5607</v>
      </c>
      <c r="B94" s="810">
        <v>22</v>
      </c>
      <c r="C94" s="810">
        <v>915</v>
      </c>
      <c r="D94" s="810">
        <v>458</v>
      </c>
      <c r="E94" s="2678"/>
      <c r="F94" s="2678"/>
      <c r="G94" s="2678"/>
      <c r="H94" s="2678"/>
      <c r="I94" s="2678"/>
      <c r="J94" s="2678"/>
      <c r="K94" s="2678"/>
      <c r="L94" s="810"/>
      <c r="M94" s="599">
        <v>525</v>
      </c>
      <c r="N94" s="600">
        <v>565</v>
      </c>
      <c r="O94" s="101"/>
      <c r="P94" s="52"/>
      <c r="R94" s="53"/>
      <c r="S94" s="386"/>
      <c r="T94" s="70"/>
      <c r="U94" s="70"/>
      <c r="V94" s="70"/>
    </row>
    <row r="95" spans="1:22">
      <c r="A95" s="979" t="s">
        <v>5608</v>
      </c>
      <c r="B95" s="991"/>
      <c r="C95" s="991"/>
      <c r="D95" s="991"/>
      <c r="E95" s="2673"/>
      <c r="F95" s="2673"/>
      <c r="G95" s="2673"/>
      <c r="H95" s="2673"/>
      <c r="I95" s="2673"/>
      <c r="J95" s="2673"/>
      <c r="K95" s="2673"/>
      <c r="L95" s="992"/>
      <c r="M95" s="504">
        <v>875</v>
      </c>
      <c r="N95" s="505">
        <v>940</v>
      </c>
      <c r="O95" s="101"/>
      <c r="P95" s="52"/>
      <c r="R95" s="53"/>
      <c r="S95" s="386"/>
      <c r="T95" s="70"/>
      <c r="U95" s="70"/>
      <c r="V95" s="70"/>
    </row>
    <row r="96" spans="1:22" ht="12" customHeight="1">
      <c r="A96" s="2670" t="s">
        <v>563</v>
      </c>
      <c r="B96" s="2670" t="s">
        <v>5428</v>
      </c>
      <c r="C96" s="2670"/>
      <c r="D96" s="2670"/>
      <c r="E96" s="2670" t="s">
        <v>5429</v>
      </c>
      <c r="F96" s="2670"/>
      <c r="G96" s="2670"/>
      <c r="H96" s="2119" t="s">
        <v>5609</v>
      </c>
      <c r="I96" s="2670" t="s">
        <v>5610</v>
      </c>
      <c r="J96" s="2670" t="s">
        <v>5559</v>
      </c>
      <c r="K96" s="2670" t="s">
        <v>146</v>
      </c>
      <c r="L96" s="953"/>
      <c r="M96" s="2670" t="s">
        <v>5560</v>
      </c>
      <c r="N96" s="2670" t="s">
        <v>5561</v>
      </c>
      <c r="O96" s="101"/>
      <c r="P96" s="52"/>
      <c r="S96" s="386"/>
      <c r="T96" s="70"/>
      <c r="U96" s="70"/>
      <c r="V96" s="70"/>
    </row>
    <row r="97" spans="1:22">
      <c r="A97" s="2670"/>
      <c r="B97" s="953" t="s">
        <v>5433</v>
      </c>
      <c r="C97" s="953" t="s">
        <v>5434</v>
      </c>
      <c r="D97" s="953" t="s">
        <v>5435</v>
      </c>
      <c r="E97" s="953" t="s">
        <v>5433</v>
      </c>
      <c r="F97" s="953" t="s">
        <v>5434</v>
      </c>
      <c r="G97" s="953" t="s">
        <v>5435</v>
      </c>
      <c r="H97" s="2119"/>
      <c r="I97" s="2670"/>
      <c r="J97" s="2670"/>
      <c r="K97" s="2670"/>
      <c r="L97" s="953"/>
      <c r="M97" s="2670"/>
      <c r="N97" s="2670"/>
      <c r="O97" s="101"/>
      <c r="P97" s="52"/>
      <c r="S97" s="386"/>
      <c r="T97" s="70"/>
      <c r="U97" s="70"/>
      <c r="V97" s="70"/>
    </row>
    <row r="98" spans="1:22" ht="30.75" customHeight="1">
      <c r="A98" s="977" t="s">
        <v>5611</v>
      </c>
      <c r="B98" s="815">
        <v>930</v>
      </c>
      <c r="C98" s="815">
        <v>850</v>
      </c>
      <c r="D98" s="815">
        <v>400</v>
      </c>
      <c r="E98" s="815">
        <v>884</v>
      </c>
      <c r="F98" s="815">
        <v>848</v>
      </c>
      <c r="G98" s="815">
        <v>334</v>
      </c>
      <c r="H98" s="751" t="s">
        <v>5612</v>
      </c>
      <c r="I98" s="504">
        <v>22</v>
      </c>
      <c r="J98" s="816">
        <v>1</v>
      </c>
      <c r="K98" s="504">
        <v>22</v>
      </c>
      <c r="L98" s="504"/>
      <c r="M98" s="564">
        <v>11330</v>
      </c>
      <c r="N98" s="600">
        <v>12170</v>
      </c>
      <c r="O98" s="101"/>
      <c r="P98" s="52"/>
      <c r="Q98" s="978"/>
      <c r="R98" s="53"/>
      <c r="S98" s="386"/>
      <c r="T98" s="70"/>
      <c r="U98" s="70"/>
      <c r="V98" s="70"/>
    </row>
    <row r="99" spans="1:22" ht="30.75" customHeight="1">
      <c r="A99" s="979" t="s">
        <v>5613</v>
      </c>
      <c r="B99" s="822">
        <v>1860</v>
      </c>
      <c r="C99" s="822">
        <v>850</v>
      </c>
      <c r="D99" s="822">
        <v>400</v>
      </c>
      <c r="E99" s="822">
        <v>1784</v>
      </c>
      <c r="F99" s="822">
        <v>848</v>
      </c>
      <c r="G99" s="822">
        <v>334</v>
      </c>
      <c r="H99" s="504" t="s">
        <v>5612</v>
      </c>
      <c r="I99" s="504">
        <v>55</v>
      </c>
      <c r="J99" s="812">
        <v>4</v>
      </c>
      <c r="K99" s="504">
        <v>41</v>
      </c>
      <c r="L99" s="504"/>
      <c r="M99" s="504">
        <v>17250</v>
      </c>
      <c r="N99" s="505">
        <v>18535</v>
      </c>
      <c r="O99" s="101"/>
      <c r="P99" s="52"/>
      <c r="Q99" s="978"/>
      <c r="R99" s="53"/>
      <c r="S99" s="386"/>
      <c r="T99" s="70"/>
      <c r="U99" s="70"/>
      <c r="V99" s="70"/>
    </row>
    <row r="100" spans="1:22" ht="30.75" customHeight="1">
      <c r="A100" s="979" t="s">
        <v>5614</v>
      </c>
      <c r="B100" s="822">
        <v>930</v>
      </c>
      <c r="C100" s="822">
        <v>850</v>
      </c>
      <c r="D100" s="822">
        <v>500</v>
      </c>
      <c r="E100" s="822">
        <v>884</v>
      </c>
      <c r="F100" s="822">
        <v>848</v>
      </c>
      <c r="G100" s="822">
        <v>434</v>
      </c>
      <c r="H100" s="504" t="s">
        <v>5612</v>
      </c>
      <c r="I100" s="504">
        <v>22</v>
      </c>
      <c r="J100" s="812">
        <v>1</v>
      </c>
      <c r="K100" s="504">
        <v>24</v>
      </c>
      <c r="L100" s="504"/>
      <c r="M100" s="504">
        <v>12895</v>
      </c>
      <c r="N100" s="505">
        <v>13855</v>
      </c>
      <c r="O100" s="101"/>
      <c r="P100" s="52"/>
      <c r="Q100" s="978"/>
      <c r="R100" s="53"/>
      <c r="S100" s="386"/>
      <c r="T100" s="70"/>
      <c r="U100" s="70"/>
      <c r="V100" s="70"/>
    </row>
    <row r="101" spans="1:22" ht="30.75" customHeight="1">
      <c r="A101" s="979" t="s">
        <v>5615</v>
      </c>
      <c r="B101" s="822">
        <v>1860</v>
      </c>
      <c r="C101" s="822">
        <v>850</v>
      </c>
      <c r="D101" s="822">
        <v>500</v>
      </c>
      <c r="E101" s="822">
        <v>1784</v>
      </c>
      <c r="F101" s="822">
        <v>848</v>
      </c>
      <c r="G101" s="822">
        <v>434</v>
      </c>
      <c r="H101" s="504" t="s">
        <v>5612</v>
      </c>
      <c r="I101" s="504">
        <v>55</v>
      </c>
      <c r="J101" s="812">
        <v>4</v>
      </c>
      <c r="K101" s="504">
        <v>46</v>
      </c>
      <c r="L101" s="504"/>
      <c r="M101" s="504">
        <v>19170</v>
      </c>
      <c r="N101" s="505">
        <v>20595</v>
      </c>
      <c r="O101" s="101"/>
      <c r="P101" s="52"/>
      <c r="Q101" s="978"/>
      <c r="R101" s="53"/>
      <c r="S101" s="386"/>
      <c r="T101" s="70"/>
      <c r="U101" s="70"/>
      <c r="V101" s="70"/>
    </row>
    <row r="102" spans="1:22" ht="30.75" customHeight="1">
      <c r="A102" s="979" t="s">
        <v>5616</v>
      </c>
      <c r="B102" s="822">
        <v>2000</v>
      </c>
      <c r="C102" s="822">
        <v>850</v>
      </c>
      <c r="D102" s="822">
        <v>500</v>
      </c>
      <c r="E102" s="822">
        <v>1922</v>
      </c>
      <c r="F102" s="822">
        <v>848</v>
      </c>
      <c r="G102" s="822">
        <v>434</v>
      </c>
      <c r="H102" s="504" t="s">
        <v>5612</v>
      </c>
      <c r="I102" s="504">
        <v>55</v>
      </c>
      <c r="J102" s="812">
        <v>4</v>
      </c>
      <c r="K102" s="504">
        <v>51</v>
      </c>
      <c r="L102" s="504"/>
      <c r="M102" s="504">
        <v>23525</v>
      </c>
      <c r="N102" s="505">
        <v>25275</v>
      </c>
      <c r="O102" s="101"/>
      <c r="P102" s="52"/>
      <c r="Q102" s="978"/>
      <c r="R102" s="53"/>
      <c r="S102" s="386"/>
      <c r="T102" s="70"/>
      <c r="U102" s="70"/>
      <c r="V102" s="70"/>
    </row>
    <row r="103" spans="1:22" ht="30.75" customHeight="1">
      <c r="A103" s="979" t="s">
        <v>5617</v>
      </c>
      <c r="B103" s="822">
        <v>1000</v>
      </c>
      <c r="C103" s="822">
        <v>1000</v>
      </c>
      <c r="D103" s="822">
        <v>500</v>
      </c>
      <c r="E103" s="822">
        <v>916</v>
      </c>
      <c r="F103" s="822">
        <v>996</v>
      </c>
      <c r="G103" s="822">
        <v>434</v>
      </c>
      <c r="H103" s="546" t="s">
        <v>5618</v>
      </c>
      <c r="I103" s="504">
        <v>26</v>
      </c>
      <c r="J103" s="812">
        <v>1</v>
      </c>
      <c r="K103" s="504">
        <v>28</v>
      </c>
      <c r="L103" s="504"/>
      <c r="M103" s="504">
        <v>13940</v>
      </c>
      <c r="N103" s="505">
        <v>14980</v>
      </c>
      <c r="O103" s="101"/>
      <c r="P103" s="52"/>
      <c r="Q103" s="978"/>
      <c r="R103" s="53"/>
      <c r="S103" s="386"/>
      <c r="T103" s="70"/>
      <c r="U103" s="70"/>
      <c r="V103" s="70"/>
    </row>
    <row r="104" spans="1:22" ht="30.75" customHeight="1">
      <c r="A104" s="979" t="s">
        <v>5619</v>
      </c>
      <c r="B104" s="822">
        <v>1900</v>
      </c>
      <c r="C104" s="822">
        <v>1000</v>
      </c>
      <c r="D104" s="822">
        <v>500</v>
      </c>
      <c r="E104" s="822">
        <v>1816</v>
      </c>
      <c r="F104" s="822">
        <v>996</v>
      </c>
      <c r="G104" s="822">
        <v>434</v>
      </c>
      <c r="H104" s="504" t="s">
        <v>5618</v>
      </c>
      <c r="I104" s="504">
        <v>65</v>
      </c>
      <c r="J104" s="812">
        <v>4</v>
      </c>
      <c r="K104" s="504">
        <v>52</v>
      </c>
      <c r="L104" s="504"/>
      <c r="M104" s="504">
        <v>26140</v>
      </c>
      <c r="N104" s="505">
        <v>28080</v>
      </c>
      <c r="O104" s="101"/>
      <c r="P104" s="52"/>
      <c r="Q104" s="978"/>
      <c r="R104" s="53"/>
      <c r="S104" s="386"/>
      <c r="T104" s="70"/>
      <c r="U104" s="70"/>
      <c r="V104" s="70"/>
    </row>
    <row r="105" spans="1:22">
      <c r="A105" s="2671" t="s">
        <v>5620</v>
      </c>
      <c r="B105" s="2671"/>
      <c r="C105" s="2671"/>
      <c r="D105" s="2671"/>
      <c r="E105" s="2671"/>
      <c r="F105" s="2671"/>
      <c r="G105" s="2671"/>
      <c r="H105" s="2671"/>
      <c r="I105" s="2671"/>
      <c r="J105" s="2671"/>
      <c r="K105" s="2671"/>
      <c r="L105" s="979"/>
      <c r="M105" s="504">
        <v>450</v>
      </c>
      <c r="N105" s="505">
        <v>475</v>
      </c>
      <c r="O105" s="101"/>
      <c r="P105" s="52"/>
      <c r="S105" s="386"/>
      <c r="T105" s="70"/>
      <c r="U105" s="70"/>
      <c r="V105" s="70"/>
    </row>
    <row r="106" spans="1:22">
      <c r="A106" s="2672" t="s">
        <v>5621</v>
      </c>
      <c r="B106" s="2672"/>
      <c r="C106" s="2672"/>
      <c r="D106" s="2672"/>
      <c r="E106" s="2672"/>
      <c r="F106" s="2672"/>
      <c r="G106" s="2672"/>
      <c r="H106" s="2672"/>
      <c r="I106" s="2672"/>
      <c r="J106" s="2672"/>
      <c r="K106" s="2672"/>
      <c r="L106" s="993"/>
      <c r="M106" s="546">
        <v>450</v>
      </c>
      <c r="N106" s="669">
        <v>475</v>
      </c>
      <c r="O106" s="101"/>
      <c r="P106" s="52"/>
      <c r="S106" s="386"/>
      <c r="T106" s="70"/>
      <c r="U106" s="70"/>
      <c r="V106" s="70"/>
    </row>
    <row r="107" spans="1:22">
      <c r="A107" s="2402" t="s">
        <v>5622</v>
      </c>
      <c r="B107" s="2402"/>
      <c r="C107" s="2402"/>
      <c r="D107" s="2402"/>
      <c r="E107" s="2402"/>
      <c r="F107" s="2402"/>
      <c r="G107" s="2402"/>
      <c r="H107" s="2402"/>
      <c r="I107" s="2402"/>
      <c r="J107" s="2402"/>
      <c r="K107" s="2402"/>
      <c r="L107" s="2402"/>
      <c r="M107" s="2402"/>
      <c r="N107" s="2402"/>
      <c r="O107" s="52"/>
      <c r="P107" s="52"/>
      <c r="S107" s="386"/>
      <c r="T107" s="70"/>
      <c r="U107" s="70"/>
      <c r="V107" s="70"/>
    </row>
    <row r="108" spans="1:22" ht="12" customHeight="1">
      <c r="A108" s="2670" t="s">
        <v>563</v>
      </c>
      <c r="B108" s="2670" t="s">
        <v>5428</v>
      </c>
      <c r="C108" s="2670"/>
      <c r="D108" s="2670"/>
      <c r="E108" s="2670"/>
      <c r="F108" s="2670"/>
      <c r="G108" s="2670"/>
      <c r="H108" s="2670"/>
      <c r="I108" s="2670" t="s">
        <v>3172</v>
      </c>
      <c r="J108" s="2669" t="s">
        <v>5559</v>
      </c>
      <c r="K108" s="2669" t="s">
        <v>146</v>
      </c>
      <c r="L108" s="969"/>
      <c r="M108" s="2669" t="s">
        <v>5560</v>
      </c>
      <c r="N108" s="2669" t="s">
        <v>5561</v>
      </c>
      <c r="O108" s="101"/>
      <c r="P108" s="52"/>
      <c r="S108" s="386"/>
      <c r="T108" s="70"/>
      <c r="U108" s="70"/>
      <c r="V108" s="70"/>
    </row>
    <row r="109" spans="1:22">
      <c r="A109" s="2670"/>
      <c r="B109" s="953" t="s">
        <v>5433</v>
      </c>
      <c r="C109" s="953" t="s">
        <v>5434</v>
      </c>
      <c r="D109" s="953" t="s">
        <v>5435</v>
      </c>
      <c r="E109" s="2670"/>
      <c r="F109" s="2670"/>
      <c r="G109" s="2670"/>
      <c r="H109" s="2670"/>
      <c r="I109" s="2670"/>
      <c r="J109" s="2669"/>
      <c r="K109" s="2669"/>
      <c r="L109" s="969"/>
      <c r="M109" s="2669"/>
      <c r="N109" s="2669"/>
      <c r="O109" s="101"/>
      <c r="P109" s="52"/>
      <c r="S109" s="386"/>
      <c r="T109" s="70"/>
      <c r="U109" s="70"/>
      <c r="V109" s="70"/>
    </row>
    <row r="110" spans="1:22">
      <c r="A110" s="2658" t="s">
        <v>5623</v>
      </c>
      <c r="B110" s="2658"/>
      <c r="C110" s="2658"/>
      <c r="D110" s="2658"/>
      <c r="E110" s="2658"/>
      <c r="F110" s="2658"/>
      <c r="G110" s="2658"/>
      <c r="H110" s="2658"/>
      <c r="I110" s="2658"/>
      <c r="J110" s="2658"/>
      <c r="K110" s="2658"/>
      <c r="L110" s="2658"/>
      <c r="M110" s="2658"/>
      <c r="N110" s="2658"/>
      <c r="O110" s="52"/>
      <c r="P110" s="52"/>
      <c r="S110" s="386"/>
      <c r="T110" s="70"/>
      <c r="U110" s="70"/>
      <c r="V110" s="70"/>
    </row>
    <row r="111" spans="1:22">
      <c r="A111" s="977" t="s">
        <v>5624</v>
      </c>
      <c r="B111" s="816">
        <v>1830</v>
      </c>
      <c r="C111" s="816">
        <v>921</v>
      </c>
      <c r="D111" s="816">
        <v>460</v>
      </c>
      <c r="E111" s="816"/>
      <c r="F111" s="816"/>
      <c r="G111" s="816"/>
      <c r="H111" s="816"/>
      <c r="I111" s="816">
        <v>713</v>
      </c>
      <c r="J111" s="816">
        <v>4</v>
      </c>
      <c r="K111" s="816">
        <v>108</v>
      </c>
      <c r="L111" s="816"/>
      <c r="M111" s="816">
        <v>69260</v>
      </c>
      <c r="N111" s="994">
        <v>74410</v>
      </c>
      <c r="O111" s="101"/>
      <c r="P111" s="52"/>
      <c r="Q111" s="978"/>
      <c r="R111" s="53"/>
      <c r="S111" s="386"/>
      <c r="T111" s="70"/>
      <c r="U111" s="70"/>
      <c r="V111" s="70"/>
    </row>
    <row r="112" spans="1:22">
      <c r="A112" s="980" t="s">
        <v>5625</v>
      </c>
      <c r="B112" s="981">
        <v>910</v>
      </c>
      <c r="C112" s="981">
        <v>390</v>
      </c>
      <c r="D112" s="981"/>
      <c r="E112" s="981"/>
      <c r="F112" s="981"/>
      <c r="G112" s="981"/>
      <c r="H112" s="981"/>
      <c r="I112" s="981"/>
      <c r="J112" s="981"/>
      <c r="K112" s="981"/>
      <c r="L112" s="981"/>
      <c r="M112" s="981">
        <v>1080</v>
      </c>
      <c r="N112" s="995">
        <v>1145</v>
      </c>
      <c r="O112" s="101"/>
      <c r="P112" s="52"/>
      <c r="R112" s="53"/>
      <c r="S112" s="386"/>
      <c r="T112" s="70"/>
      <c r="U112" s="70"/>
      <c r="V112" s="70"/>
    </row>
    <row r="113" spans="1:22">
      <c r="A113" s="2402" t="s">
        <v>5626</v>
      </c>
      <c r="B113" s="2402"/>
      <c r="C113" s="2402"/>
      <c r="D113" s="2402"/>
      <c r="E113" s="2402"/>
      <c r="F113" s="2402"/>
      <c r="G113" s="2402"/>
      <c r="H113" s="2402"/>
      <c r="I113" s="2402"/>
      <c r="J113" s="2402"/>
      <c r="K113" s="2402"/>
      <c r="L113" s="2402"/>
      <c r="M113" s="2402"/>
      <c r="N113" s="2402"/>
      <c r="O113" s="101"/>
      <c r="P113" s="52"/>
      <c r="R113" s="53"/>
      <c r="S113" s="386"/>
      <c r="T113" s="70"/>
      <c r="U113" s="70"/>
      <c r="V113" s="70"/>
    </row>
    <row r="114" spans="1:22">
      <c r="A114" s="986" t="s">
        <v>5627</v>
      </c>
      <c r="B114" s="810">
        <v>1220</v>
      </c>
      <c r="C114" s="810">
        <v>600</v>
      </c>
      <c r="D114" s="810">
        <v>520</v>
      </c>
      <c r="E114" s="810"/>
      <c r="F114" s="810"/>
      <c r="G114" s="810"/>
      <c r="H114" s="810"/>
      <c r="I114" s="810">
        <v>211</v>
      </c>
      <c r="J114" s="810">
        <v>2</v>
      </c>
      <c r="K114" s="810">
        <v>72</v>
      </c>
      <c r="L114" s="810"/>
      <c r="M114" s="810">
        <v>87035</v>
      </c>
      <c r="N114" s="996">
        <v>93510</v>
      </c>
      <c r="O114" s="101"/>
      <c r="P114" s="52"/>
      <c r="Q114" s="978"/>
      <c r="R114" s="53"/>
      <c r="S114" s="386"/>
      <c r="T114" s="70"/>
      <c r="U114" s="70"/>
      <c r="V114" s="70"/>
    </row>
    <row r="115" spans="1:22">
      <c r="A115" s="979" t="s">
        <v>5628</v>
      </c>
      <c r="B115" s="812">
        <v>1220</v>
      </c>
      <c r="C115" s="812">
        <v>600</v>
      </c>
      <c r="D115" s="812">
        <v>520</v>
      </c>
      <c r="E115" s="812"/>
      <c r="F115" s="812"/>
      <c r="G115" s="812"/>
      <c r="H115" s="812"/>
      <c r="I115" s="812">
        <v>211</v>
      </c>
      <c r="J115" s="812">
        <v>2</v>
      </c>
      <c r="K115" s="812">
        <v>72</v>
      </c>
      <c r="L115" s="812"/>
      <c r="M115" s="812">
        <v>87035</v>
      </c>
      <c r="N115" s="934">
        <v>93510</v>
      </c>
      <c r="O115" s="101"/>
      <c r="P115" s="52"/>
      <c r="Q115" s="978"/>
      <c r="R115" s="53"/>
      <c r="S115" s="386"/>
      <c r="T115" s="70"/>
      <c r="U115" s="70"/>
      <c r="V115" s="70"/>
    </row>
    <row r="116" spans="1:22">
      <c r="A116" s="979" t="s">
        <v>5629</v>
      </c>
      <c r="B116" s="812">
        <v>1950</v>
      </c>
      <c r="C116" s="812">
        <v>930</v>
      </c>
      <c r="D116" s="812">
        <v>520</v>
      </c>
      <c r="E116" s="812"/>
      <c r="F116" s="812"/>
      <c r="G116" s="812"/>
      <c r="H116" s="812"/>
      <c r="I116" s="812">
        <v>615</v>
      </c>
      <c r="J116" s="812">
        <v>4</v>
      </c>
      <c r="K116" s="812">
        <v>143</v>
      </c>
      <c r="L116" s="812"/>
      <c r="M116" s="812">
        <v>129725</v>
      </c>
      <c r="N116" s="934">
        <v>139375</v>
      </c>
      <c r="O116" s="101"/>
      <c r="P116" s="52"/>
      <c r="Q116" s="978"/>
      <c r="R116" s="53"/>
      <c r="S116" s="386"/>
      <c r="T116" s="70"/>
      <c r="U116" s="70"/>
      <c r="V116" s="70"/>
    </row>
    <row r="117" spans="1:22">
      <c r="A117" s="993" t="s">
        <v>5630</v>
      </c>
      <c r="B117" s="821">
        <v>1950</v>
      </c>
      <c r="C117" s="821">
        <v>930</v>
      </c>
      <c r="D117" s="821">
        <v>520</v>
      </c>
      <c r="E117" s="821"/>
      <c r="F117" s="821"/>
      <c r="G117" s="821"/>
      <c r="H117" s="821"/>
      <c r="I117" s="821">
        <v>615</v>
      </c>
      <c r="J117" s="821">
        <v>4</v>
      </c>
      <c r="K117" s="821">
        <v>143</v>
      </c>
      <c r="L117" s="821"/>
      <c r="M117" s="821">
        <v>129725</v>
      </c>
      <c r="N117" s="946">
        <v>139375</v>
      </c>
      <c r="O117" s="101"/>
      <c r="P117" s="52"/>
      <c r="Q117" s="978"/>
      <c r="R117" s="53"/>
      <c r="S117" s="386"/>
      <c r="T117" s="70"/>
      <c r="U117" s="70"/>
      <c r="V117" s="70"/>
    </row>
    <row r="118" spans="1:22" ht="12" customHeight="1">
      <c r="A118" s="2666" t="s">
        <v>5631</v>
      </c>
      <c r="B118" s="2666"/>
      <c r="C118" s="2666"/>
      <c r="D118" s="2666"/>
      <c r="E118" s="2666"/>
      <c r="F118" s="2666"/>
      <c r="G118" s="2666"/>
      <c r="H118" s="2666"/>
      <c r="I118" s="2666"/>
      <c r="J118" s="2666"/>
      <c r="K118" s="2666"/>
      <c r="L118" s="997"/>
      <c r="M118" s="821">
        <v>895</v>
      </c>
      <c r="N118" s="946">
        <v>945</v>
      </c>
      <c r="O118" s="52"/>
      <c r="P118" s="52"/>
      <c r="R118" s="53"/>
      <c r="S118" s="386"/>
      <c r="T118" s="70"/>
      <c r="U118" s="70"/>
      <c r="V118" s="70"/>
    </row>
    <row r="119" spans="1:22">
      <c r="A119" s="2402" t="s">
        <v>5632</v>
      </c>
      <c r="B119" s="2402"/>
      <c r="C119" s="2402"/>
      <c r="D119" s="2402"/>
      <c r="E119" s="2402"/>
      <c r="F119" s="2402"/>
      <c r="G119" s="2402"/>
      <c r="H119" s="2402"/>
      <c r="I119" s="2402"/>
      <c r="J119" s="2402"/>
      <c r="K119" s="2402"/>
      <c r="L119" s="2402"/>
      <c r="M119" s="2402"/>
      <c r="N119" s="2402"/>
      <c r="O119" s="52"/>
      <c r="P119" s="52"/>
      <c r="S119" s="386"/>
      <c r="T119" s="70"/>
      <c r="U119" s="70"/>
      <c r="V119" s="70"/>
    </row>
    <row r="120" spans="1:22" ht="12" customHeight="1">
      <c r="A120" s="2667" t="s">
        <v>563</v>
      </c>
      <c r="B120" s="2663" t="s">
        <v>5428</v>
      </c>
      <c r="C120" s="2663"/>
      <c r="D120" s="2663"/>
      <c r="E120" s="2663" t="s">
        <v>5429</v>
      </c>
      <c r="F120" s="2663"/>
      <c r="G120" s="2663"/>
      <c r="H120" s="2668"/>
      <c r="I120" s="2668"/>
      <c r="J120" s="2669" t="s">
        <v>5559</v>
      </c>
      <c r="K120" s="2669" t="s">
        <v>146</v>
      </c>
      <c r="L120" s="969"/>
      <c r="M120" s="2669" t="s">
        <v>5560</v>
      </c>
      <c r="N120" s="2669" t="s">
        <v>5561</v>
      </c>
      <c r="O120" s="52"/>
      <c r="P120" s="52"/>
      <c r="S120" s="386"/>
      <c r="T120" s="70"/>
      <c r="U120" s="70"/>
      <c r="V120" s="70"/>
    </row>
    <row r="121" spans="1:22">
      <c r="A121" s="2667"/>
      <c r="B121" s="998" t="s">
        <v>5433</v>
      </c>
      <c r="C121" s="998" t="s">
        <v>5434</v>
      </c>
      <c r="D121" s="998" t="s">
        <v>5435</v>
      </c>
      <c r="E121" s="998" t="s">
        <v>5433</v>
      </c>
      <c r="F121" s="998" t="s">
        <v>5434</v>
      </c>
      <c r="G121" s="998" t="s">
        <v>5435</v>
      </c>
      <c r="H121" s="2668"/>
      <c r="I121" s="2668"/>
      <c r="J121" s="2669"/>
      <c r="K121" s="2669"/>
      <c r="L121" s="969"/>
      <c r="M121" s="2669"/>
      <c r="N121" s="2669"/>
      <c r="O121" s="52"/>
      <c r="P121" s="52"/>
      <c r="S121" s="386"/>
      <c r="T121" s="70"/>
      <c r="U121" s="70"/>
      <c r="V121" s="70"/>
    </row>
    <row r="122" spans="1:22">
      <c r="A122" s="979" t="s">
        <v>5633</v>
      </c>
      <c r="B122" s="822">
        <v>1900</v>
      </c>
      <c r="C122" s="822">
        <v>915</v>
      </c>
      <c r="D122" s="822">
        <v>458</v>
      </c>
      <c r="E122" s="822">
        <v>1775</v>
      </c>
      <c r="F122" s="822">
        <v>846</v>
      </c>
      <c r="G122" s="822">
        <v>412</v>
      </c>
      <c r="H122" s="822"/>
      <c r="I122" s="822"/>
      <c r="J122" s="504">
        <v>4</v>
      </c>
      <c r="K122" s="604">
        <v>62</v>
      </c>
      <c r="L122" s="604"/>
      <c r="M122" s="822">
        <v>24395</v>
      </c>
      <c r="N122" s="973">
        <v>26210</v>
      </c>
      <c r="O122" s="52"/>
      <c r="P122" s="52"/>
      <c r="Q122" s="978"/>
      <c r="R122" s="53"/>
      <c r="S122" s="386"/>
      <c r="T122" s="70"/>
      <c r="U122" s="70"/>
      <c r="V122" s="70"/>
    </row>
    <row r="123" spans="1:22">
      <c r="A123" s="979" t="s">
        <v>5634</v>
      </c>
      <c r="B123" s="822">
        <v>1900</v>
      </c>
      <c r="C123" s="822">
        <v>915</v>
      </c>
      <c r="D123" s="822">
        <v>458</v>
      </c>
      <c r="E123" s="822">
        <v>1775</v>
      </c>
      <c r="F123" s="822" t="s">
        <v>5635</v>
      </c>
      <c r="G123" s="822">
        <v>412</v>
      </c>
      <c r="H123" s="822"/>
      <c r="I123" s="822"/>
      <c r="J123" s="504">
        <v>4</v>
      </c>
      <c r="K123" s="604">
        <v>70</v>
      </c>
      <c r="L123" s="604"/>
      <c r="M123" s="822">
        <v>16695</v>
      </c>
      <c r="N123" s="973">
        <v>17695</v>
      </c>
      <c r="O123" s="52"/>
      <c r="P123" s="52"/>
      <c r="R123" s="53"/>
      <c r="S123" s="386"/>
      <c r="T123" s="70"/>
      <c r="U123" s="70"/>
      <c r="V123" s="70"/>
    </row>
    <row r="124" spans="1:22">
      <c r="A124" s="972" t="s">
        <v>5636</v>
      </c>
      <c r="B124" s="822">
        <v>1900</v>
      </c>
      <c r="C124" s="822">
        <v>918</v>
      </c>
      <c r="D124" s="822">
        <v>458</v>
      </c>
      <c r="E124" s="822"/>
      <c r="F124" s="822"/>
      <c r="G124" s="822"/>
      <c r="H124" s="822"/>
      <c r="I124" s="822"/>
      <c r="J124" s="504">
        <v>4</v>
      </c>
      <c r="K124" s="812">
        <v>96</v>
      </c>
      <c r="L124" s="812"/>
      <c r="M124" s="822">
        <v>44950</v>
      </c>
      <c r="N124" s="973">
        <v>48295</v>
      </c>
      <c r="O124" s="52"/>
      <c r="P124" s="52"/>
      <c r="R124" s="53"/>
      <c r="S124" s="386"/>
      <c r="T124" s="70"/>
      <c r="U124" s="70"/>
      <c r="V124" s="70"/>
    </row>
    <row r="125" spans="1:22">
      <c r="A125" s="974" t="s">
        <v>5637</v>
      </c>
      <c r="B125" s="975">
        <v>1900</v>
      </c>
      <c r="C125" s="975">
        <v>1060</v>
      </c>
      <c r="D125" s="975">
        <v>458</v>
      </c>
      <c r="E125" s="975"/>
      <c r="F125" s="975"/>
      <c r="G125" s="975"/>
      <c r="H125" s="975"/>
      <c r="I125" s="975"/>
      <c r="J125" s="469">
        <v>4</v>
      </c>
      <c r="K125" s="981">
        <v>81</v>
      </c>
      <c r="L125" s="981"/>
      <c r="M125" s="975">
        <v>30770</v>
      </c>
      <c r="N125" s="976">
        <v>32610</v>
      </c>
      <c r="O125" s="52"/>
      <c r="P125" s="52"/>
      <c r="R125" s="53"/>
      <c r="S125" s="386"/>
      <c r="T125" s="70"/>
      <c r="U125" s="70"/>
      <c r="V125" s="70"/>
    </row>
    <row r="126" spans="1:22" ht="60.95" customHeight="1">
      <c r="A126" s="2124" t="s">
        <v>5638</v>
      </c>
      <c r="B126" s="2124"/>
      <c r="C126" s="2124"/>
      <c r="D126" s="2124"/>
      <c r="E126" s="2124"/>
      <c r="F126" s="2124"/>
      <c r="G126" s="2124"/>
      <c r="H126" s="2124"/>
      <c r="I126" s="2124"/>
      <c r="J126" s="2124"/>
      <c r="K126" s="2124"/>
      <c r="L126" s="2124"/>
      <c r="M126" s="2124"/>
      <c r="N126" s="2124"/>
    </row>
  </sheetData>
  <mergeCells count="115">
    <mergeCell ref="A1:B1"/>
    <mergeCell ref="A5:N5"/>
    <mergeCell ref="A6:A7"/>
    <mergeCell ref="B6:D6"/>
    <mergeCell ref="E6:E7"/>
    <mergeCell ref="F6:F7"/>
    <mergeCell ref="G6:H7"/>
    <mergeCell ref="I6:I7"/>
    <mergeCell ref="J6:J7"/>
    <mergeCell ref="K6:K7"/>
    <mergeCell ref="L6:L7"/>
    <mergeCell ref="M6:M7"/>
    <mergeCell ref="N6:N7"/>
    <mergeCell ref="O6:O7"/>
    <mergeCell ref="P6:P7"/>
    <mergeCell ref="A8:N8"/>
    <mergeCell ref="A9:N9"/>
    <mergeCell ref="G10:H10"/>
    <mergeCell ref="I10:I15"/>
    <mergeCell ref="G11:H11"/>
    <mergeCell ref="G12:H12"/>
    <mergeCell ref="G13:H13"/>
    <mergeCell ref="G14:H14"/>
    <mergeCell ref="G15:H15"/>
    <mergeCell ref="A16:N16"/>
    <mergeCell ref="G17:H17"/>
    <mergeCell ref="I17:I22"/>
    <mergeCell ref="G18:H18"/>
    <mergeCell ref="G19:H19"/>
    <mergeCell ref="G20:H20"/>
    <mergeCell ref="G21:H21"/>
    <mergeCell ref="G22:H22"/>
    <mergeCell ref="A23:N23"/>
    <mergeCell ref="G24:H24"/>
    <mergeCell ref="I24:I29"/>
    <mergeCell ref="G25:H25"/>
    <mergeCell ref="G26:H26"/>
    <mergeCell ref="G27:H27"/>
    <mergeCell ref="G28:H28"/>
    <mergeCell ref="G29:H29"/>
    <mergeCell ref="A30:N30"/>
    <mergeCell ref="G31:H31"/>
    <mergeCell ref="I31:I34"/>
    <mergeCell ref="G32:H32"/>
    <mergeCell ref="G33:H33"/>
    <mergeCell ref="G34:H34"/>
    <mergeCell ref="A35:N35"/>
    <mergeCell ref="G36:H36"/>
    <mergeCell ref="I36:I48"/>
    <mergeCell ref="G37:H37"/>
    <mergeCell ref="G38:H38"/>
    <mergeCell ref="G39:H39"/>
    <mergeCell ref="G40:H40"/>
    <mergeCell ref="G41:H41"/>
    <mergeCell ref="G42:H42"/>
    <mergeCell ref="G43:H43"/>
    <mergeCell ref="A51:N51"/>
    <mergeCell ref="G52:H52"/>
    <mergeCell ref="I52:I55"/>
    <mergeCell ref="G53:H53"/>
    <mergeCell ref="G54:H54"/>
    <mergeCell ref="G55:H55"/>
    <mergeCell ref="A56:A57"/>
    <mergeCell ref="B56:D56"/>
    <mergeCell ref="E56:G56"/>
    <mergeCell ref="H56:H57"/>
    <mergeCell ref="I56:I57"/>
    <mergeCell ref="J56:J57"/>
    <mergeCell ref="K56:K57"/>
    <mergeCell ref="L56:L57"/>
    <mergeCell ref="M56:M57"/>
    <mergeCell ref="N56:N57"/>
    <mergeCell ref="B76:K76"/>
    <mergeCell ref="A77:N77"/>
    <mergeCell ref="E78:H84"/>
    <mergeCell ref="A85:N85"/>
    <mergeCell ref="A86:K86"/>
    <mergeCell ref="A88:N88"/>
    <mergeCell ref="E89:H92"/>
    <mergeCell ref="A93:N93"/>
    <mergeCell ref="E94:K94"/>
    <mergeCell ref="E95:K95"/>
    <mergeCell ref="A96:A97"/>
    <mergeCell ref="B96:D96"/>
    <mergeCell ref="E96:G96"/>
    <mergeCell ref="H96:H97"/>
    <mergeCell ref="I96:I97"/>
    <mergeCell ref="J96:J97"/>
    <mergeCell ref="K96:K97"/>
    <mergeCell ref="M96:M97"/>
    <mergeCell ref="N96:N97"/>
    <mergeCell ref="A105:K105"/>
    <mergeCell ref="A106:K106"/>
    <mergeCell ref="A107:N107"/>
    <mergeCell ref="A108:A109"/>
    <mergeCell ref="B108:D108"/>
    <mergeCell ref="E108:H109"/>
    <mergeCell ref="I108:I109"/>
    <mergeCell ref="J108:J109"/>
    <mergeCell ref="K108:K109"/>
    <mergeCell ref="M108:M109"/>
    <mergeCell ref="N108:N109"/>
    <mergeCell ref="A126:N126"/>
    <mergeCell ref="A110:N110"/>
    <mergeCell ref="A113:N113"/>
    <mergeCell ref="A118:K118"/>
    <mergeCell ref="A119:N119"/>
    <mergeCell ref="A120:A121"/>
    <mergeCell ref="B120:D120"/>
    <mergeCell ref="E120:G120"/>
    <mergeCell ref="H120:I121"/>
    <mergeCell ref="J120:J121"/>
    <mergeCell ref="K120:K121"/>
    <mergeCell ref="M120:M121"/>
    <mergeCell ref="N120:N121"/>
  </mergeCells>
  <hyperlinks>
    <hyperlink ref="A5" location="Меню!A1" display="ШКАФЫ  ОФИС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>
  <dimension ref="A1:AMJ138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15" style="52" customWidth="1"/>
    <col min="2" max="2" width="7" style="52" customWidth="1"/>
    <col min="3" max="3" width="7.7109375" style="52" customWidth="1"/>
    <col min="4" max="4" width="8" style="52" customWidth="1"/>
    <col min="5" max="6" width="7.140625" style="52" customWidth="1"/>
    <col min="7" max="7" width="7.5703125" style="52" customWidth="1"/>
    <col min="8" max="9" width="8.140625" style="52" customWidth="1"/>
    <col min="10" max="11" width="8.7109375" style="52" customWidth="1"/>
    <col min="12" max="12" width="7.28515625" style="52" customWidth="1"/>
    <col min="13" max="14" width="10.140625" style="52" customWidth="1"/>
    <col min="15" max="15" width="8.42578125" style="52" customWidth="1"/>
    <col min="16" max="16" width="6.7109375" style="52" customWidth="1"/>
    <col min="17" max="17" width="10.7109375" style="52" customWidth="1"/>
    <col min="18" max="18" width="11.28515625" style="52" customWidth="1"/>
    <col min="19" max="19" width="12.5703125" style="52" customWidth="1"/>
    <col min="20" max="20" width="13.140625" style="386" customWidth="1"/>
    <col min="21" max="21" width="14.5703125" style="386" customWidth="1"/>
    <col min="22" max="22" width="13.28515625" style="386" customWidth="1"/>
    <col min="23" max="23" width="13.5703125" style="386" customWidth="1"/>
    <col min="24" max="1024" width="9.140625" style="386"/>
  </cols>
  <sheetData>
    <row r="1" spans="1:24" ht="31.5" customHeight="1">
      <c r="A1" s="2115"/>
      <c r="B1" s="2115"/>
      <c r="C1" s="2115"/>
    </row>
    <row r="2" spans="1:24">
      <c r="A2" s="54"/>
      <c r="B2" s="55"/>
      <c r="C2" s="54"/>
      <c r="D2" s="54"/>
      <c r="E2" s="54"/>
      <c r="F2" s="56"/>
      <c r="G2" s="57"/>
      <c r="H2" s="57"/>
      <c r="J2" s="59"/>
      <c r="L2" s="56" t="s">
        <v>131</v>
      </c>
      <c r="M2" s="57" t="s">
        <v>2</v>
      </c>
      <c r="N2" s="57"/>
      <c r="O2" s="59"/>
      <c r="P2" s="59"/>
    </row>
    <row r="3" spans="1:24" ht="15.75" customHeight="1">
      <c r="A3" s="61" t="s">
        <v>4</v>
      </c>
      <c r="B3" s="58" t="s">
        <v>5</v>
      </c>
      <c r="C3" s="58"/>
      <c r="D3" s="54"/>
      <c r="E3" s="54"/>
      <c r="F3" s="56"/>
      <c r="G3" s="57"/>
      <c r="H3" s="57"/>
      <c r="J3" s="59"/>
      <c r="L3" s="56" t="s">
        <v>132</v>
      </c>
      <c r="M3" s="57" t="s">
        <v>7</v>
      </c>
      <c r="N3" s="57"/>
      <c r="O3" s="59"/>
      <c r="P3" s="59"/>
    </row>
    <row r="4" spans="1:24">
      <c r="A4" s="2115"/>
      <c r="B4" s="2115"/>
      <c r="C4" s="2115"/>
      <c r="D4" s="2115"/>
      <c r="E4" s="2115"/>
      <c r="F4" s="2115"/>
      <c r="G4" s="2115"/>
      <c r="H4" s="2115"/>
      <c r="I4" s="2115"/>
      <c r="J4" s="2115"/>
      <c r="K4" s="2115"/>
      <c r="L4" s="2115"/>
      <c r="M4" s="2115"/>
      <c r="N4" s="2115"/>
      <c r="O4" s="2115"/>
      <c r="P4" s="2115"/>
    </row>
    <row r="5" spans="1:24">
      <c r="A5" s="2116" t="s">
        <v>5639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2116"/>
    </row>
    <row r="6" spans="1:24">
      <c r="A6" s="62"/>
      <c r="B6" s="62"/>
      <c r="C6" s="62"/>
      <c r="D6" s="62"/>
      <c r="E6" s="62"/>
      <c r="F6" s="62"/>
      <c r="G6" s="62"/>
      <c r="H6" s="62"/>
      <c r="I6" s="62"/>
      <c r="J6" s="62"/>
      <c r="K6" s="62"/>
      <c r="L6" s="62"/>
      <c r="M6" s="62"/>
      <c r="N6" s="62"/>
      <c r="O6" s="62"/>
      <c r="P6" s="62"/>
    </row>
    <row r="7" spans="1:24" ht="15" customHeight="1">
      <c r="A7" s="2681" t="s">
        <v>563</v>
      </c>
      <c r="B7" s="2681" t="s">
        <v>5486</v>
      </c>
      <c r="C7" s="2681"/>
      <c r="D7" s="2681"/>
      <c r="E7" s="2670" t="s">
        <v>5487</v>
      </c>
      <c r="F7" s="2670" t="s">
        <v>5488</v>
      </c>
      <c r="G7" s="2670" t="s">
        <v>5559</v>
      </c>
      <c r="H7" s="2670" t="s">
        <v>5640</v>
      </c>
      <c r="I7" s="2670" t="s">
        <v>5641</v>
      </c>
      <c r="J7" s="2670" t="s">
        <v>5489</v>
      </c>
      <c r="K7" s="2670" t="s">
        <v>5642</v>
      </c>
      <c r="L7" s="2670" t="s">
        <v>146</v>
      </c>
      <c r="M7" s="2670" t="s">
        <v>5643</v>
      </c>
      <c r="N7" s="2670" t="s">
        <v>139</v>
      </c>
      <c r="O7" s="2119" t="s">
        <v>5491</v>
      </c>
      <c r="P7" s="2119" t="s">
        <v>3773</v>
      </c>
    </row>
    <row r="8" spans="1:24" ht="50.25" customHeight="1">
      <c r="A8" s="2681"/>
      <c r="B8" s="952" t="s">
        <v>4576</v>
      </c>
      <c r="C8" s="952" t="s">
        <v>5492</v>
      </c>
      <c r="D8" s="952" t="s">
        <v>603</v>
      </c>
      <c r="E8" s="2670"/>
      <c r="F8" s="2670"/>
      <c r="G8" s="2670"/>
      <c r="H8" s="2670"/>
      <c r="I8" s="2670"/>
      <c r="J8" s="2670"/>
      <c r="K8" s="2670"/>
      <c r="L8" s="2670"/>
      <c r="M8" s="2670"/>
      <c r="N8" s="2670"/>
      <c r="O8" s="2119"/>
      <c r="P8" s="2119"/>
      <c r="Q8" s="70"/>
      <c r="R8" s="70"/>
      <c r="S8" s="70"/>
      <c r="T8" s="388"/>
      <c r="V8" s="70"/>
      <c r="W8" s="70"/>
      <c r="X8" s="70"/>
    </row>
    <row r="9" spans="1:24">
      <c r="A9" s="2402" t="s">
        <v>5644</v>
      </c>
      <c r="B9" s="2402"/>
      <c r="C9" s="2402"/>
      <c r="D9" s="2402"/>
      <c r="E9" s="2402"/>
      <c r="F9" s="2402"/>
      <c r="G9" s="2402"/>
      <c r="H9" s="2402"/>
      <c r="I9" s="2402"/>
      <c r="J9" s="2402"/>
      <c r="K9" s="2402"/>
      <c r="L9" s="2402"/>
      <c r="M9" s="2402"/>
      <c r="N9" s="2402"/>
      <c r="O9" s="2402"/>
      <c r="P9" s="2402"/>
      <c r="Q9" s="101"/>
      <c r="T9" s="53"/>
    </row>
    <row r="10" spans="1:24" ht="24">
      <c r="A10" s="955" t="s">
        <v>5645</v>
      </c>
      <c r="B10" s="2686">
        <v>1850</v>
      </c>
      <c r="C10" s="213">
        <v>530</v>
      </c>
      <c r="D10" s="2686">
        <v>500</v>
      </c>
      <c r="E10" s="698">
        <v>1</v>
      </c>
      <c r="F10" s="698">
        <v>2</v>
      </c>
      <c r="G10" s="698">
        <v>5</v>
      </c>
      <c r="H10" s="698">
        <v>2</v>
      </c>
      <c r="I10" s="698">
        <v>1</v>
      </c>
      <c r="J10" s="2397">
        <v>7035</v>
      </c>
      <c r="K10" s="2397"/>
      <c r="L10" s="698">
        <v>28</v>
      </c>
      <c r="M10" s="698"/>
      <c r="N10" s="760" t="s">
        <v>575</v>
      </c>
      <c r="O10" s="213">
        <v>10995</v>
      </c>
      <c r="P10" s="761">
        <v>11810</v>
      </c>
      <c r="Q10" s="101"/>
      <c r="S10" s="70"/>
      <c r="T10" s="53"/>
      <c r="U10" s="388"/>
      <c r="V10" s="52"/>
      <c r="W10" s="52"/>
      <c r="X10" s="52"/>
    </row>
    <row r="11" spans="1:24" ht="24">
      <c r="A11" s="487" t="s">
        <v>5646</v>
      </c>
      <c r="B11" s="2686"/>
      <c r="C11" s="79">
        <v>600</v>
      </c>
      <c r="D11" s="2686"/>
      <c r="E11" s="305">
        <v>2</v>
      </c>
      <c r="F11" s="305">
        <v>2</v>
      </c>
      <c r="G11" s="305">
        <v>5</v>
      </c>
      <c r="H11" s="305">
        <v>2</v>
      </c>
      <c r="I11" s="305">
        <v>1</v>
      </c>
      <c r="J11" s="2397"/>
      <c r="K11" s="2397"/>
      <c r="L11" s="305">
        <v>36</v>
      </c>
      <c r="M11" s="305"/>
      <c r="N11" s="81" t="s">
        <v>575</v>
      </c>
      <c r="O11" s="79">
        <v>11050</v>
      </c>
      <c r="P11" s="250">
        <v>11875</v>
      </c>
      <c r="Q11" s="101"/>
      <c r="T11" s="53"/>
      <c r="U11" s="388"/>
      <c r="V11" s="52"/>
      <c r="W11" s="52"/>
      <c r="X11" s="52"/>
    </row>
    <row r="12" spans="1:24" ht="24">
      <c r="A12" s="967" t="s">
        <v>5647</v>
      </c>
      <c r="B12" s="2686"/>
      <c r="C12" s="224">
        <v>800</v>
      </c>
      <c r="D12" s="2686"/>
      <c r="E12" s="763">
        <v>2</v>
      </c>
      <c r="F12" s="763">
        <v>2</v>
      </c>
      <c r="G12" s="763">
        <v>5</v>
      </c>
      <c r="H12" s="763">
        <v>2</v>
      </c>
      <c r="I12" s="763">
        <v>1</v>
      </c>
      <c r="J12" s="2397"/>
      <c r="K12" s="2397"/>
      <c r="L12" s="763">
        <v>38</v>
      </c>
      <c r="M12" s="763"/>
      <c r="N12" s="289" t="s">
        <v>575</v>
      </c>
      <c r="O12" s="224">
        <v>13500</v>
      </c>
      <c r="P12" s="249">
        <v>14505</v>
      </c>
      <c r="Q12" s="101"/>
      <c r="T12" s="53"/>
      <c r="U12" s="388"/>
      <c r="V12" s="52"/>
      <c r="W12" s="52"/>
      <c r="X12" s="52"/>
    </row>
    <row r="13" spans="1:24">
      <c r="A13" s="2402" t="s">
        <v>5648</v>
      </c>
      <c r="B13" s="2402"/>
      <c r="C13" s="2402"/>
      <c r="D13" s="2402"/>
      <c r="E13" s="2402"/>
      <c r="F13" s="2402"/>
      <c r="G13" s="2402"/>
      <c r="H13" s="2402"/>
      <c r="I13" s="2402"/>
      <c r="J13" s="2402"/>
      <c r="K13" s="2402"/>
      <c r="L13" s="2402"/>
      <c r="M13" s="2402"/>
      <c r="N13" s="2402"/>
      <c r="O13" s="2402"/>
      <c r="P13" s="2402"/>
      <c r="Q13" s="101"/>
      <c r="V13" s="52"/>
      <c r="W13" s="52"/>
      <c r="X13" s="52"/>
    </row>
    <row r="14" spans="1:24" ht="24" customHeight="1">
      <c r="A14" s="955" t="s">
        <v>5649</v>
      </c>
      <c r="B14" s="2686">
        <v>1850</v>
      </c>
      <c r="C14" s="2686">
        <v>300</v>
      </c>
      <c r="D14" s="2686">
        <v>500</v>
      </c>
      <c r="E14" s="2397">
        <v>1</v>
      </c>
      <c r="F14" s="2397">
        <v>1</v>
      </c>
      <c r="G14" s="2397">
        <v>1</v>
      </c>
      <c r="H14" s="2397">
        <v>2</v>
      </c>
      <c r="I14" s="2397">
        <v>1</v>
      </c>
      <c r="J14" s="2397">
        <v>7035</v>
      </c>
      <c r="K14" s="2397"/>
      <c r="L14" s="698">
        <v>17</v>
      </c>
      <c r="M14" s="2397" t="s">
        <v>5650</v>
      </c>
      <c r="N14" s="149" t="s">
        <v>575</v>
      </c>
      <c r="O14" s="213">
        <v>6565</v>
      </c>
      <c r="P14" s="761">
        <v>7050</v>
      </c>
      <c r="Q14" s="101"/>
      <c r="T14" s="53"/>
      <c r="U14" s="388"/>
      <c r="V14" s="52"/>
      <c r="W14" s="52"/>
      <c r="X14" s="52"/>
    </row>
    <row r="15" spans="1:24" ht="24">
      <c r="A15" s="487" t="s">
        <v>5651</v>
      </c>
      <c r="B15" s="2686"/>
      <c r="C15" s="2686"/>
      <c r="D15" s="2686"/>
      <c r="E15" s="2397"/>
      <c r="F15" s="2397"/>
      <c r="G15" s="2397"/>
      <c r="H15" s="2397"/>
      <c r="I15" s="2397"/>
      <c r="J15" s="2397"/>
      <c r="K15" s="2397"/>
      <c r="L15" s="305">
        <v>14</v>
      </c>
      <c r="M15" s="2397"/>
      <c r="N15" s="81" t="s">
        <v>575</v>
      </c>
      <c r="O15" s="79">
        <v>5015</v>
      </c>
      <c r="P15" s="250">
        <v>5385</v>
      </c>
      <c r="Q15" s="101"/>
      <c r="T15" s="53"/>
      <c r="U15" s="388"/>
      <c r="V15" s="52"/>
      <c r="W15" s="52"/>
      <c r="X15" s="52"/>
    </row>
    <row r="16" spans="1:24" ht="24" customHeight="1">
      <c r="A16" s="487" t="s">
        <v>5652</v>
      </c>
      <c r="B16" s="2686"/>
      <c r="C16" s="2430">
        <v>400</v>
      </c>
      <c r="D16" s="2686"/>
      <c r="E16" s="2679">
        <v>1</v>
      </c>
      <c r="F16" s="2679">
        <v>1</v>
      </c>
      <c r="G16" s="2679">
        <v>3</v>
      </c>
      <c r="H16" s="2679">
        <v>2</v>
      </c>
      <c r="I16" s="2679">
        <v>2</v>
      </c>
      <c r="J16" s="2397"/>
      <c r="K16" s="2397"/>
      <c r="L16" s="305">
        <v>19.5</v>
      </c>
      <c r="M16" s="2679" t="s">
        <v>5650</v>
      </c>
      <c r="N16" s="81" t="s">
        <v>575</v>
      </c>
      <c r="O16" s="79">
        <v>7375</v>
      </c>
      <c r="P16" s="250">
        <v>7925</v>
      </c>
      <c r="Q16" s="101"/>
      <c r="T16" s="53"/>
      <c r="U16" s="388"/>
      <c r="V16" s="52"/>
      <c r="W16" s="52"/>
      <c r="X16" s="52"/>
    </row>
    <row r="17" spans="1:24" ht="24">
      <c r="A17" s="487" t="s">
        <v>5653</v>
      </c>
      <c r="B17" s="2686"/>
      <c r="C17" s="2430"/>
      <c r="D17" s="2686"/>
      <c r="E17" s="2679"/>
      <c r="F17" s="2679"/>
      <c r="G17" s="2679"/>
      <c r="H17" s="2679"/>
      <c r="I17" s="2679"/>
      <c r="J17" s="2397"/>
      <c r="K17" s="2397"/>
      <c r="L17" s="305">
        <v>16</v>
      </c>
      <c r="M17" s="2679"/>
      <c r="N17" s="81" t="s">
        <v>575</v>
      </c>
      <c r="O17" s="79">
        <v>6050</v>
      </c>
      <c r="P17" s="250">
        <v>6495</v>
      </c>
      <c r="Q17" s="101"/>
      <c r="T17" s="53"/>
      <c r="U17" s="388"/>
      <c r="V17" s="52"/>
      <c r="W17" s="52"/>
      <c r="X17" s="52"/>
    </row>
    <row r="18" spans="1:24" ht="24" customHeight="1">
      <c r="A18" s="487" t="s">
        <v>5654</v>
      </c>
      <c r="B18" s="2686"/>
      <c r="C18" s="2430">
        <v>300</v>
      </c>
      <c r="D18" s="2686"/>
      <c r="E18" s="2679">
        <v>1</v>
      </c>
      <c r="F18" s="2679">
        <v>2</v>
      </c>
      <c r="G18" s="2679" t="s">
        <v>927</v>
      </c>
      <c r="H18" s="2679">
        <v>4</v>
      </c>
      <c r="I18" s="2679">
        <v>2</v>
      </c>
      <c r="J18" s="2397"/>
      <c r="K18" s="2397"/>
      <c r="L18" s="305">
        <v>17</v>
      </c>
      <c r="M18" s="2679" t="s">
        <v>5650</v>
      </c>
      <c r="N18" s="81" t="s">
        <v>575</v>
      </c>
      <c r="O18" s="79">
        <v>7670</v>
      </c>
      <c r="P18" s="250">
        <v>8240</v>
      </c>
      <c r="Q18" s="101"/>
      <c r="T18" s="53"/>
      <c r="U18" s="388"/>
      <c r="V18" s="52"/>
      <c r="W18" s="52"/>
      <c r="X18" s="52"/>
    </row>
    <row r="19" spans="1:24" ht="24">
      <c r="A19" s="967" t="s">
        <v>5655</v>
      </c>
      <c r="B19" s="2686"/>
      <c r="C19" s="2686"/>
      <c r="D19" s="2686"/>
      <c r="E19" s="2679"/>
      <c r="F19" s="2679"/>
      <c r="G19" s="2679"/>
      <c r="H19" s="2679"/>
      <c r="I19" s="2679"/>
      <c r="J19" s="2397"/>
      <c r="K19" s="2397"/>
      <c r="L19" s="763">
        <v>14</v>
      </c>
      <c r="M19" s="2679"/>
      <c r="N19" s="81" t="s">
        <v>575</v>
      </c>
      <c r="O19" s="224">
        <v>6935</v>
      </c>
      <c r="P19" s="249">
        <v>7450</v>
      </c>
      <c r="Q19" s="101"/>
      <c r="T19" s="53"/>
      <c r="U19" s="388"/>
      <c r="V19" s="52"/>
      <c r="W19" s="52"/>
      <c r="X19" s="52"/>
    </row>
    <row r="20" spans="1:24">
      <c r="A20" s="2402" t="s">
        <v>5656</v>
      </c>
      <c r="B20" s="2402"/>
      <c r="C20" s="2402"/>
      <c r="D20" s="2402"/>
      <c r="E20" s="2402"/>
      <c r="F20" s="2402"/>
      <c r="G20" s="2402"/>
      <c r="H20" s="2402"/>
      <c r="I20" s="2402"/>
      <c r="J20" s="2402"/>
      <c r="K20" s="2402"/>
      <c r="L20" s="2402"/>
      <c r="M20" s="2402"/>
      <c r="N20" s="2402"/>
      <c r="O20" s="2402"/>
      <c r="P20" s="2402"/>
      <c r="Q20" s="101"/>
      <c r="V20" s="52"/>
      <c r="W20" s="52"/>
      <c r="X20" s="52"/>
    </row>
    <row r="21" spans="1:24" ht="24" customHeight="1">
      <c r="A21" s="955" t="s">
        <v>5657</v>
      </c>
      <c r="B21" s="2686">
        <v>1850</v>
      </c>
      <c r="C21" s="2686">
        <v>300</v>
      </c>
      <c r="D21" s="2686">
        <v>500</v>
      </c>
      <c r="E21" s="2397">
        <v>1</v>
      </c>
      <c r="F21" s="2397">
        <v>4</v>
      </c>
      <c r="G21" s="2397" t="s">
        <v>927</v>
      </c>
      <c r="H21" s="2397" t="s">
        <v>927</v>
      </c>
      <c r="I21" s="2397" t="s">
        <v>927</v>
      </c>
      <c r="J21" s="2397">
        <v>7035</v>
      </c>
      <c r="K21" s="2397"/>
      <c r="L21" s="698">
        <v>17.5</v>
      </c>
      <c r="M21" s="2397" t="s">
        <v>5650</v>
      </c>
      <c r="N21" s="149" t="s">
        <v>575</v>
      </c>
      <c r="O21" s="213">
        <v>9515</v>
      </c>
      <c r="P21" s="761">
        <v>10225</v>
      </c>
      <c r="Q21" s="101"/>
      <c r="T21" s="53"/>
      <c r="U21" s="388"/>
      <c r="V21" s="52"/>
      <c r="W21" s="52"/>
      <c r="X21" s="52"/>
    </row>
    <row r="22" spans="1:24" ht="24">
      <c r="A22" s="967" t="s">
        <v>5658</v>
      </c>
      <c r="B22" s="2686"/>
      <c r="C22" s="2686"/>
      <c r="D22" s="2686"/>
      <c r="E22" s="2397"/>
      <c r="F22" s="2397"/>
      <c r="G22" s="2397"/>
      <c r="H22" s="2397"/>
      <c r="I22" s="2397"/>
      <c r="J22" s="2397"/>
      <c r="K22" s="2397"/>
      <c r="L22" s="763">
        <v>14.5</v>
      </c>
      <c r="M22" s="2397"/>
      <c r="N22" s="81" t="s">
        <v>575</v>
      </c>
      <c r="O22" s="224">
        <v>8115</v>
      </c>
      <c r="P22" s="249">
        <v>8720</v>
      </c>
      <c r="Q22" s="101"/>
      <c r="T22" s="53"/>
      <c r="U22" s="388"/>
      <c r="V22" s="52"/>
      <c r="W22" s="52"/>
      <c r="X22" s="52"/>
    </row>
    <row r="23" spans="1:24">
      <c r="A23" s="2402" t="s">
        <v>5659</v>
      </c>
      <c r="B23" s="2402"/>
      <c r="C23" s="2402"/>
      <c r="D23" s="2402"/>
      <c r="E23" s="2402"/>
      <c r="F23" s="2402"/>
      <c r="G23" s="2402"/>
      <c r="H23" s="2402"/>
      <c r="I23" s="2402"/>
      <c r="J23" s="2402"/>
      <c r="K23" s="2402"/>
      <c r="L23" s="2402"/>
      <c r="M23" s="2402"/>
      <c r="N23" s="2402"/>
      <c r="O23" s="2402"/>
      <c r="P23" s="2402"/>
      <c r="Q23" s="101"/>
      <c r="T23" s="53"/>
      <c r="U23" s="388"/>
      <c r="V23" s="52"/>
      <c r="W23" s="52"/>
      <c r="X23" s="52"/>
    </row>
    <row r="24" spans="1:24" ht="17.25" customHeight="1">
      <c r="A24" s="999" t="s">
        <v>5660</v>
      </c>
      <c r="B24" s="2685">
        <v>1850</v>
      </c>
      <c r="C24" s="1000">
        <v>600</v>
      </c>
      <c r="D24" s="2685">
        <v>500</v>
      </c>
      <c r="E24" s="1001"/>
      <c r="F24" s="1001"/>
      <c r="G24" s="1001"/>
      <c r="H24" s="1001"/>
      <c r="I24" s="1001"/>
      <c r="J24" s="1000"/>
      <c r="K24" s="1000"/>
      <c r="L24" s="1001">
        <v>32</v>
      </c>
      <c r="M24" s="1001"/>
      <c r="N24" s="127" t="s">
        <v>575</v>
      </c>
      <c r="O24" s="1000">
        <v>11995</v>
      </c>
      <c r="P24" s="1002">
        <v>12885</v>
      </c>
      <c r="Q24" s="101"/>
      <c r="T24" s="53"/>
      <c r="U24" s="388"/>
      <c r="V24" s="52"/>
      <c r="W24" s="52"/>
      <c r="X24" s="52"/>
    </row>
    <row r="25" spans="1:24" ht="14.25" customHeight="1">
      <c r="A25" s="298" t="s">
        <v>5661</v>
      </c>
      <c r="B25" s="2685"/>
      <c r="C25" s="299">
        <v>800</v>
      </c>
      <c r="D25" s="2685"/>
      <c r="E25" s="300"/>
      <c r="F25" s="300"/>
      <c r="G25" s="300"/>
      <c r="H25" s="300"/>
      <c r="I25" s="300"/>
      <c r="J25" s="299"/>
      <c r="K25" s="299"/>
      <c r="L25" s="300">
        <v>36</v>
      </c>
      <c r="M25" s="300"/>
      <c r="N25" s="86" t="s">
        <v>575</v>
      </c>
      <c r="O25" s="299">
        <v>14585</v>
      </c>
      <c r="P25" s="303">
        <v>15670</v>
      </c>
      <c r="Q25" s="101"/>
      <c r="T25" s="53"/>
      <c r="U25" s="388"/>
      <c r="V25" s="52"/>
      <c r="W25" s="52"/>
      <c r="X25" s="52"/>
    </row>
    <row r="26" spans="1:24" ht="16.5" customHeight="1">
      <c r="A26" s="298" t="s">
        <v>5662</v>
      </c>
      <c r="B26" s="2685"/>
      <c r="C26" s="299">
        <v>600</v>
      </c>
      <c r="D26" s="2685"/>
      <c r="E26" s="300"/>
      <c r="F26" s="300"/>
      <c r="G26" s="300"/>
      <c r="H26" s="300"/>
      <c r="I26" s="300"/>
      <c r="J26" s="299"/>
      <c r="K26" s="299"/>
      <c r="L26" s="300">
        <v>32</v>
      </c>
      <c r="M26" s="300"/>
      <c r="N26" s="86" t="s">
        <v>575</v>
      </c>
      <c r="O26" s="299">
        <v>14585</v>
      </c>
      <c r="P26" s="303">
        <v>15670</v>
      </c>
      <c r="Q26" s="101"/>
      <c r="T26" s="53"/>
      <c r="U26" s="388"/>
      <c r="V26" s="52"/>
      <c r="W26" s="52"/>
      <c r="X26" s="52"/>
    </row>
    <row r="27" spans="1:24" ht="14.25" customHeight="1">
      <c r="A27" s="962" t="s">
        <v>5663</v>
      </c>
      <c r="B27" s="2685"/>
      <c r="C27" s="252">
        <v>600</v>
      </c>
      <c r="D27" s="2685"/>
      <c r="E27" s="699"/>
      <c r="F27" s="699"/>
      <c r="G27" s="699"/>
      <c r="H27" s="699"/>
      <c r="I27" s="699"/>
      <c r="J27" s="252"/>
      <c r="K27" s="252"/>
      <c r="L27" s="699">
        <v>32</v>
      </c>
      <c r="M27" s="699"/>
      <c r="N27" s="329" t="s">
        <v>575</v>
      </c>
      <c r="O27" s="252">
        <v>17020</v>
      </c>
      <c r="P27" s="253">
        <v>18285</v>
      </c>
      <c r="Q27" s="101"/>
      <c r="T27" s="53"/>
      <c r="U27" s="388"/>
      <c r="V27" s="52"/>
      <c r="W27" s="52"/>
      <c r="X27" s="52"/>
    </row>
    <row r="28" spans="1:24">
      <c r="A28" s="2402" t="s">
        <v>5664</v>
      </c>
      <c r="B28" s="2402"/>
      <c r="C28" s="2402"/>
      <c r="D28" s="2402"/>
      <c r="E28" s="2402"/>
      <c r="F28" s="2402"/>
      <c r="G28" s="2402"/>
      <c r="H28" s="2402"/>
      <c r="I28" s="2402"/>
      <c r="J28" s="2402"/>
      <c r="K28" s="2402"/>
      <c r="L28" s="2402"/>
      <c r="M28" s="2402"/>
      <c r="N28" s="2402"/>
      <c r="O28" s="2402"/>
      <c r="P28" s="2402"/>
      <c r="Q28" s="101"/>
      <c r="V28" s="52"/>
      <c r="W28" s="52"/>
      <c r="X28" s="52"/>
    </row>
    <row r="29" spans="1:24">
      <c r="A29" s="999" t="s">
        <v>5665</v>
      </c>
      <c r="B29" s="1000"/>
      <c r="C29" s="1000">
        <v>300</v>
      </c>
      <c r="D29" s="1000">
        <v>455</v>
      </c>
      <c r="E29" s="1001"/>
      <c r="F29" s="1001"/>
      <c r="G29" s="1001"/>
      <c r="H29" s="1001"/>
      <c r="I29" s="1001"/>
      <c r="J29" s="2688">
        <v>7035</v>
      </c>
      <c r="K29" s="2688"/>
      <c r="L29" s="1001">
        <v>0.78</v>
      </c>
      <c r="M29" s="1001"/>
      <c r="N29" s="127" t="s">
        <v>575</v>
      </c>
      <c r="O29" s="1000">
        <v>450</v>
      </c>
      <c r="P29" s="1002">
        <v>485</v>
      </c>
      <c r="Q29" s="101"/>
      <c r="T29" s="53"/>
      <c r="U29" s="388"/>
      <c r="V29" s="52"/>
      <c r="W29" s="52"/>
      <c r="X29" s="52"/>
    </row>
    <row r="30" spans="1:24">
      <c r="A30" s="962" t="s">
        <v>5666</v>
      </c>
      <c r="B30" s="252"/>
      <c r="C30" s="252">
        <v>400</v>
      </c>
      <c r="D30" s="252">
        <v>455</v>
      </c>
      <c r="E30" s="699"/>
      <c r="F30" s="699"/>
      <c r="G30" s="699"/>
      <c r="H30" s="699"/>
      <c r="I30" s="699"/>
      <c r="J30" s="2688"/>
      <c r="K30" s="2688"/>
      <c r="L30" s="699">
        <v>1.03</v>
      </c>
      <c r="M30" s="699"/>
      <c r="N30" s="329" t="s">
        <v>575</v>
      </c>
      <c r="O30" s="252">
        <v>535</v>
      </c>
      <c r="P30" s="253">
        <v>575</v>
      </c>
      <c r="Q30" s="101"/>
      <c r="T30" s="53"/>
      <c r="U30" s="388"/>
      <c r="V30" s="52"/>
      <c r="W30" s="52"/>
      <c r="X30" s="52"/>
    </row>
    <row r="31" spans="1:24">
      <c r="A31" s="2402" t="s">
        <v>5667</v>
      </c>
      <c r="B31" s="2402"/>
      <c r="C31" s="2402"/>
      <c r="D31" s="2402"/>
      <c r="E31" s="2402"/>
      <c r="F31" s="2402"/>
      <c r="G31" s="2402"/>
      <c r="H31" s="2402"/>
      <c r="I31" s="2402"/>
      <c r="J31" s="2402"/>
      <c r="K31" s="2402"/>
      <c r="L31" s="2402"/>
      <c r="M31" s="2402"/>
      <c r="N31" s="2402"/>
      <c r="O31" s="2402"/>
      <c r="P31" s="2402"/>
      <c r="Q31" s="101"/>
      <c r="V31" s="52"/>
      <c r="W31" s="52"/>
      <c r="X31" s="52"/>
    </row>
    <row r="32" spans="1:24" ht="24">
      <c r="A32" s="955" t="s">
        <v>5668</v>
      </c>
      <c r="B32" s="2686">
        <v>1850</v>
      </c>
      <c r="C32" s="2686">
        <v>530</v>
      </c>
      <c r="D32" s="2686">
        <v>500</v>
      </c>
      <c r="E32" s="213">
        <v>2</v>
      </c>
      <c r="F32" s="213">
        <v>2</v>
      </c>
      <c r="G32" s="213">
        <v>2</v>
      </c>
      <c r="H32" s="213">
        <v>4</v>
      </c>
      <c r="I32" s="213">
        <v>2</v>
      </c>
      <c r="J32" s="213">
        <v>7035</v>
      </c>
      <c r="K32" s="213">
        <v>5015</v>
      </c>
      <c r="L32" s="213">
        <v>28.5</v>
      </c>
      <c r="M32" s="698" t="s">
        <v>5669</v>
      </c>
      <c r="N32" s="149" t="s">
        <v>575</v>
      </c>
      <c r="O32" s="213">
        <v>9515</v>
      </c>
      <c r="P32" s="761">
        <v>10225</v>
      </c>
      <c r="Q32" s="101"/>
      <c r="S32" s="70"/>
      <c r="T32" s="53"/>
      <c r="U32" s="388"/>
      <c r="V32" s="52"/>
      <c r="W32" s="52"/>
      <c r="X32" s="52"/>
    </row>
    <row r="33" spans="1:24" ht="24">
      <c r="A33" s="967" t="s">
        <v>5670</v>
      </c>
      <c r="B33" s="2686"/>
      <c r="C33" s="2686"/>
      <c r="D33" s="2686"/>
      <c r="E33" s="224">
        <v>2</v>
      </c>
      <c r="F33" s="224">
        <v>1</v>
      </c>
      <c r="G33" s="224">
        <v>1</v>
      </c>
      <c r="H33" s="224">
        <v>4</v>
      </c>
      <c r="I33" s="224">
        <v>2</v>
      </c>
      <c r="J33" s="224">
        <v>7035</v>
      </c>
      <c r="K33" s="224">
        <v>5015</v>
      </c>
      <c r="L33" s="224">
        <v>26.5</v>
      </c>
      <c r="M33" s="763" t="s">
        <v>5669</v>
      </c>
      <c r="N33" s="289" t="s">
        <v>575</v>
      </c>
      <c r="O33" s="224">
        <v>8555</v>
      </c>
      <c r="P33" s="249">
        <v>9195</v>
      </c>
      <c r="Q33" s="101"/>
      <c r="T33" s="53"/>
      <c r="U33" s="388"/>
      <c r="V33" s="52"/>
      <c r="W33" s="52"/>
      <c r="X33" s="52"/>
    </row>
    <row r="34" spans="1:24" ht="12.75" customHeight="1">
      <c r="A34" s="2402" t="s">
        <v>5671</v>
      </c>
      <c r="B34" s="2402"/>
      <c r="C34" s="2402"/>
      <c r="D34" s="2402"/>
      <c r="E34" s="2402"/>
      <c r="F34" s="2402"/>
      <c r="G34" s="2402"/>
      <c r="H34" s="2402"/>
      <c r="I34" s="2402"/>
      <c r="J34" s="2402"/>
      <c r="K34" s="2402"/>
      <c r="L34" s="2402"/>
      <c r="M34" s="2402"/>
      <c r="N34" s="2402"/>
      <c r="O34" s="2402"/>
      <c r="P34" s="2402"/>
      <c r="Q34" s="101"/>
      <c r="T34" s="53"/>
      <c r="U34" s="388"/>
      <c r="V34" s="52"/>
      <c r="W34" s="52"/>
      <c r="X34" s="52"/>
    </row>
    <row r="35" spans="1:24" ht="20.25" customHeight="1">
      <c r="A35" s="999" t="s">
        <v>5672</v>
      </c>
      <c r="B35" s="2685">
        <v>1830</v>
      </c>
      <c r="C35" s="1000">
        <v>600</v>
      </c>
      <c r="D35" s="1000">
        <v>500</v>
      </c>
      <c r="E35" s="1000"/>
      <c r="F35" s="1000"/>
      <c r="G35" s="1000"/>
      <c r="H35" s="1000"/>
      <c r="I35" s="1000"/>
      <c r="J35" s="1000"/>
      <c r="K35" s="1000"/>
      <c r="L35" s="1000">
        <v>48</v>
      </c>
      <c r="M35" s="1000"/>
      <c r="N35" s="339" t="s">
        <v>575</v>
      </c>
      <c r="O35" s="1000">
        <v>13760</v>
      </c>
      <c r="P35" s="1002">
        <v>14780</v>
      </c>
      <c r="Q35" s="101"/>
      <c r="T35" s="53"/>
      <c r="U35" s="388"/>
      <c r="V35" s="52"/>
      <c r="W35" s="52"/>
      <c r="X35" s="52"/>
    </row>
    <row r="36" spans="1:24" ht="20.25" customHeight="1">
      <c r="A36" s="962" t="s">
        <v>5673</v>
      </c>
      <c r="B36" s="2685"/>
      <c r="C36" s="252">
        <v>800</v>
      </c>
      <c r="D36" s="252">
        <v>500</v>
      </c>
      <c r="E36" s="252"/>
      <c r="F36" s="252"/>
      <c r="G36" s="252"/>
      <c r="H36" s="252"/>
      <c r="I36" s="252"/>
      <c r="J36" s="252"/>
      <c r="K36" s="252"/>
      <c r="L36" s="252">
        <v>55</v>
      </c>
      <c r="M36" s="252"/>
      <c r="N36" s="328" t="s">
        <v>575</v>
      </c>
      <c r="O36" s="252">
        <v>16985</v>
      </c>
      <c r="P36" s="253">
        <v>18245</v>
      </c>
      <c r="Q36" s="101"/>
      <c r="T36" s="53"/>
      <c r="U36" s="388"/>
      <c r="V36" s="52"/>
      <c r="W36" s="52"/>
      <c r="X36" s="52"/>
    </row>
    <row r="37" spans="1:24">
      <c r="A37" s="2402" t="s">
        <v>5674</v>
      </c>
      <c r="B37" s="2402"/>
      <c r="C37" s="2402"/>
      <c r="D37" s="2402"/>
      <c r="E37" s="2402"/>
      <c r="F37" s="2402"/>
      <c r="G37" s="2402"/>
      <c r="H37" s="2402"/>
      <c r="I37" s="2402"/>
      <c r="J37" s="2402"/>
      <c r="K37" s="2402"/>
      <c r="L37" s="2402"/>
      <c r="M37" s="2402"/>
      <c r="N37" s="2402"/>
      <c r="O37" s="2402"/>
      <c r="P37" s="2402"/>
      <c r="Q37" s="101"/>
      <c r="V37" s="52"/>
      <c r="W37" s="52"/>
      <c r="X37" s="52"/>
    </row>
    <row r="38" spans="1:24" ht="24">
      <c r="A38" s="955" t="s">
        <v>5675</v>
      </c>
      <c r="B38" s="2686">
        <v>1850</v>
      </c>
      <c r="C38" s="213">
        <v>600</v>
      </c>
      <c r="D38" s="2686">
        <v>500</v>
      </c>
      <c r="E38" s="213">
        <v>2</v>
      </c>
      <c r="F38" s="213">
        <v>2</v>
      </c>
      <c r="G38" s="213">
        <v>2</v>
      </c>
      <c r="H38" s="213">
        <v>4</v>
      </c>
      <c r="I38" s="213">
        <v>2</v>
      </c>
      <c r="J38" s="2686">
        <v>7035</v>
      </c>
      <c r="K38" s="2686"/>
      <c r="L38" s="213">
        <v>29.5</v>
      </c>
      <c r="M38" s="698" t="s">
        <v>5676</v>
      </c>
      <c r="N38" s="149" t="s">
        <v>575</v>
      </c>
      <c r="O38" s="213">
        <v>10105</v>
      </c>
      <c r="P38" s="761">
        <v>10860</v>
      </c>
      <c r="Q38" s="101"/>
      <c r="T38" s="53"/>
      <c r="U38" s="388"/>
      <c r="V38" s="52"/>
      <c r="W38" s="52"/>
      <c r="X38" s="52"/>
    </row>
    <row r="39" spans="1:24" ht="24">
      <c r="A39" s="487" t="s">
        <v>5677</v>
      </c>
      <c r="B39" s="2686"/>
      <c r="C39" s="79">
        <v>800</v>
      </c>
      <c r="D39" s="2686"/>
      <c r="E39" s="79">
        <v>2</v>
      </c>
      <c r="F39" s="79">
        <v>2</v>
      </c>
      <c r="G39" s="79">
        <v>2</v>
      </c>
      <c r="H39" s="79">
        <v>2</v>
      </c>
      <c r="I39" s="79">
        <v>2</v>
      </c>
      <c r="J39" s="2430">
        <v>7035</v>
      </c>
      <c r="K39" s="2430"/>
      <c r="L39" s="79">
        <v>34</v>
      </c>
      <c r="M39" s="305" t="s">
        <v>5678</v>
      </c>
      <c r="N39" s="81" t="s">
        <v>575</v>
      </c>
      <c r="O39" s="79">
        <v>12395</v>
      </c>
      <c r="P39" s="250">
        <v>13315</v>
      </c>
      <c r="Q39" s="101"/>
      <c r="T39" s="53"/>
      <c r="U39" s="388"/>
      <c r="V39" s="52"/>
      <c r="W39" s="52"/>
      <c r="X39" s="52"/>
    </row>
    <row r="40" spans="1:24" ht="24">
      <c r="A40" s="1003" t="s">
        <v>5679</v>
      </c>
      <c r="B40" s="2686"/>
      <c r="C40" s="79">
        <v>400</v>
      </c>
      <c r="D40" s="2686"/>
      <c r="E40" s="79">
        <v>2</v>
      </c>
      <c r="F40" s="79">
        <v>1</v>
      </c>
      <c r="G40" s="79">
        <v>1</v>
      </c>
      <c r="H40" s="79">
        <v>4</v>
      </c>
      <c r="I40" s="79">
        <v>2</v>
      </c>
      <c r="J40" s="2430">
        <v>7035</v>
      </c>
      <c r="K40" s="2430"/>
      <c r="L40" s="79">
        <v>22.8</v>
      </c>
      <c r="M40" s="305" t="s">
        <v>5680</v>
      </c>
      <c r="N40" s="81" t="s">
        <v>575</v>
      </c>
      <c r="O40" s="79">
        <v>8630</v>
      </c>
      <c r="P40" s="250">
        <v>9275</v>
      </c>
      <c r="Q40" s="101"/>
      <c r="T40" s="53"/>
      <c r="U40" s="388"/>
      <c r="V40" s="52"/>
      <c r="W40" s="52"/>
      <c r="X40" s="52"/>
    </row>
    <row r="41" spans="1:24" ht="24">
      <c r="A41" s="487" t="s">
        <v>5681</v>
      </c>
      <c r="B41" s="2686"/>
      <c r="C41" s="79">
        <v>600</v>
      </c>
      <c r="D41" s="2686"/>
      <c r="E41" s="2430">
        <v>2</v>
      </c>
      <c r="F41" s="79">
        <v>4</v>
      </c>
      <c r="G41" s="218" t="s">
        <v>927</v>
      </c>
      <c r="H41" s="79">
        <v>8</v>
      </c>
      <c r="I41" s="79">
        <v>4</v>
      </c>
      <c r="J41" s="2430">
        <v>7035</v>
      </c>
      <c r="K41" s="2430"/>
      <c r="L41" s="79">
        <v>30</v>
      </c>
      <c r="M41" s="305" t="s">
        <v>5676</v>
      </c>
      <c r="N41" s="81" t="s">
        <v>575</v>
      </c>
      <c r="O41" s="79">
        <v>11730</v>
      </c>
      <c r="P41" s="250">
        <v>12605</v>
      </c>
      <c r="Q41" s="101"/>
      <c r="T41" s="53"/>
      <c r="U41" s="388"/>
      <c r="V41" s="52"/>
      <c r="W41" s="52"/>
      <c r="X41" s="52"/>
    </row>
    <row r="42" spans="1:24" ht="24">
      <c r="A42" s="967" t="s">
        <v>5682</v>
      </c>
      <c r="B42" s="2686"/>
      <c r="C42" s="224">
        <v>800</v>
      </c>
      <c r="D42" s="2686"/>
      <c r="E42" s="2686"/>
      <c r="F42" s="224">
        <v>4</v>
      </c>
      <c r="G42" s="224" t="s">
        <v>927</v>
      </c>
      <c r="H42" s="224">
        <v>8</v>
      </c>
      <c r="I42" s="224">
        <v>4</v>
      </c>
      <c r="J42" s="2687">
        <v>7035</v>
      </c>
      <c r="K42" s="2687"/>
      <c r="L42" s="224">
        <v>34.5</v>
      </c>
      <c r="M42" s="763" t="s">
        <v>5683</v>
      </c>
      <c r="N42" s="289" t="s">
        <v>575</v>
      </c>
      <c r="O42" s="224">
        <v>14390</v>
      </c>
      <c r="P42" s="249">
        <v>15460</v>
      </c>
      <c r="Q42" s="101"/>
      <c r="T42" s="53"/>
      <c r="U42" s="388"/>
      <c r="V42" s="52"/>
      <c r="W42" s="52"/>
      <c r="X42" s="52"/>
    </row>
    <row r="43" spans="1:24">
      <c r="A43" s="2402" t="s">
        <v>5684</v>
      </c>
      <c r="B43" s="2402"/>
      <c r="C43" s="2402"/>
      <c r="D43" s="2402"/>
      <c r="E43" s="2402"/>
      <c r="F43" s="2402"/>
      <c r="G43" s="2402"/>
      <c r="H43" s="2402"/>
      <c r="I43" s="2402"/>
      <c r="J43" s="2402"/>
      <c r="K43" s="2402"/>
      <c r="L43" s="2402"/>
      <c r="M43" s="2402"/>
      <c r="N43" s="2402"/>
      <c r="O43" s="2402"/>
      <c r="P43" s="2402"/>
      <c r="Q43" s="101"/>
      <c r="V43" s="52"/>
      <c r="W43" s="52"/>
      <c r="X43" s="52"/>
    </row>
    <row r="44" spans="1:24" ht="24">
      <c r="A44" s="760" t="s">
        <v>5685</v>
      </c>
      <c r="B44" s="2686">
        <v>1850</v>
      </c>
      <c r="C44" s="213">
        <v>600</v>
      </c>
      <c r="D44" s="2686">
        <v>500</v>
      </c>
      <c r="E44" s="2686">
        <v>2</v>
      </c>
      <c r="F44" s="2686">
        <v>8</v>
      </c>
      <c r="G44" s="2686" t="s">
        <v>927</v>
      </c>
      <c r="H44" s="2686" t="s">
        <v>927</v>
      </c>
      <c r="I44" s="2686" t="s">
        <v>927</v>
      </c>
      <c r="J44" s="2686">
        <v>7035</v>
      </c>
      <c r="K44" s="2686"/>
      <c r="L44" s="213">
        <v>30.5</v>
      </c>
      <c r="M44" s="698" t="s">
        <v>5676</v>
      </c>
      <c r="N44" s="149" t="s">
        <v>575</v>
      </c>
      <c r="O44" s="213">
        <v>15275</v>
      </c>
      <c r="P44" s="761">
        <v>16410</v>
      </c>
      <c r="Q44" s="101"/>
      <c r="T44" s="53"/>
      <c r="U44" s="388"/>
      <c r="V44" s="52"/>
      <c r="W44" s="52"/>
      <c r="X44" s="52"/>
    </row>
    <row r="45" spans="1:24" ht="24">
      <c r="A45" s="322" t="s">
        <v>5686</v>
      </c>
      <c r="B45" s="2686"/>
      <c r="C45" s="79">
        <v>800</v>
      </c>
      <c r="D45" s="2686"/>
      <c r="E45" s="2686"/>
      <c r="F45" s="2686"/>
      <c r="G45" s="2686"/>
      <c r="H45" s="2686"/>
      <c r="I45" s="2686"/>
      <c r="J45" s="2686"/>
      <c r="K45" s="2686"/>
      <c r="L45" s="79">
        <v>35</v>
      </c>
      <c r="M45" s="305" t="s">
        <v>5683</v>
      </c>
      <c r="N45" s="81" t="s">
        <v>575</v>
      </c>
      <c r="O45" s="79">
        <v>18080</v>
      </c>
      <c r="P45" s="250">
        <v>19425</v>
      </c>
      <c r="Q45" s="101"/>
      <c r="T45" s="53"/>
      <c r="U45" s="388"/>
      <c r="V45" s="52"/>
      <c r="W45" s="52"/>
      <c r="X45" s="52"/>
    </row>
    <row r="46" spans="1:24" ht="24">
      <c r="A46" s="322" t="s">
        <v>5687</v>
      </c>
      <c r="B46" s="79">
        <v>970</v>
      </c>
      <c r="C46" s="79">
        <v>1200</v>
      </c>
      <c r="D46" s="79">
        <v>500</v>
      </c>
      <c r="E46" s="79">
        <v>4</v>
      </c>
      <c r="F46" s="79">
        <v>8</v>
      </c>
      <c r="G46" s="218" t="s">
        <v>927</v>
      </c>
      <c r="H46" s="218" t="s">
        <v>927</v>
      </c>
      <c r="I46" s="218" t="s">
        <v>927</v>
      </c>
      <c r="J46" s="2686"/>
      <c r="K46" s="2686"/>
      <c r="L46" s="79">
        <v>45</v>
      </c>
      <c r="M46" s="305" t="s">
        <v>5688</v>
      </c>
      <c r="N46" s="81" t="s">
        <v>575</v>
      </c>
      <c r="O46" s="79">
        <v>20955</v>
      </c>
      <c r="P46" s="250">
        <v>22515</v>
      </c>
      <c r="Q46" s="101"/>
      <c r="T46" s="53"/>
      <c r="U46" s="388"/>
      <c r="V46" s="52"/>
      <c r="W46" s="52"/>
      <c r="X46" s="52"/>
    </row>
    <row r="47" spans="1:24" ht="24">
      <c r="A47" s="1004" t="s">
        <v>5689</v>
      </c>
      <c r="B47" s="224">
        <v>1500</v>
      </c>
      <c r="C47" s="224">
        <v>900</v>
      </c>
      <c r="D47" s="224">
        <v>500</v>
      </c>
      <c r="E47" s="224">
        <v>3</v>
      </c>
      <c r="F47" s="224">
        <v>9</v>
      </c>
      <c r="G47" s="224" t="s">
        <v>927</v>
      </c>
      <c r="H47" s="224" t="s">
        <v>927</v>
      </c>
      <c r="I47" s="224" t="s">
        <v>927</v>
      </c>
      <c r="J47" s="2686"/>
      <c r="K47" s="2686"/>
      <c r="L47" s="224">
        <v>35</v>
      </c>
      <c r="M47" s="763" t="s">
        <v>5690</v>
      </c>
      <c r="N47" s="289" t="s">
        <v>575</v>
      </c>
      <c r="O47" s="224">
        <v>16970</v>
      </c>
      <c r="P47" s="249">
        <v>18235</v>
      </c>
      <c r="Q47" s="101"/>
      <c r="T47" s="53"/>
      <c r="U47" s="388"/>
      <c r="V47" s="52"/>
      <c r="W47" s="52"/>
      <c r="X47" s="52"/>
    </row>
    <row r="48" spans="1:24">
      <c r="A48" s="2402" t="s">
        <v>5691</v>
      </c>
      <c r="B48" s="2402"/>
      <c r="C48" s="2402"/>
      <c r="D48" s="2402"/>
      <c r="E48" s="2402"/>
      <c r="F48" s="2402"/>
      <c r="G48" s="2402"/>
      <c r="H48" s="2402"/>
      <c r="I48" s="2402"/>
      <c r="J48" s="2402"/>
      <c r="K48" s="2402"/>
      <c r="L48" s="2402"/>
      <c r="M48" s="2402"/>
      <c r="N48" s="2402"/>
      <c r="O48" s="2402"/>
      <c r="P48" s="2402"/>
      <c r="Q48" s="101"/>
      <c r="V48" s="52"/>
      <c r="W48" s="52"/>
      <c r="X48" s="52"/>
    </row>
    <row r="49" spans="1:24" ht="24">
      <c r="A49" s="999" t="s">
        <v>5692</v>
      </c>
      <c r="B49" s="2685">
        <v>1850</v>
      </c>
      <c r="C49" s="1000">
        <v>530</v>
      </c>
      <c r="D49" s="2685">
        <v>500</v>
      </c>
      <c r="E49" s="1000">
        <v>2</v>
      </c>
      <c r="F49" s="1000">
        <v>1</v>
      </c>
      <c r="G49" s="1000">
        <v>2</v>
      </c>
      <c r="H49" s="1000">
        <v>4</v>
      </c>
      <c r="I49" s="1000">
        <v>2</v>
      </c>
      <c r="J49" s="2685">
        <v>7035</v>
      </c>
      <c r="K49" s="2685"/>
      <c r="L49" s="1000">
        <v>28.3</v>
      </c>
      <c r="M49" s="1001" t="s">
        <v>5676</v>
      </c>
      <c r="N49" s="127" t="s">
        <v>575</v>
      </c>
      <c r="O49" s="1000">
        <v>9295</v>
      </c>
      <c r="P49" s="1002">
        <v>9985</v>
      </c>
      <c r="Q49" s="101"/>
      <c r="T49" s="53"/>
      <c r="U49" s="388"/>
      <c r="V49" s="52"/>
      <c r="W49" s="52"/>
      <c r="X49" s="52"/>
    </row>
    <row r="50" spans="1:24" ht="24">
      <c r="A50" s="298" t="s">
        <v>5693</v>
      </c>
      <c r="B50" s="2685"/>
      <c r="C50" s="299">
        <v>530</v>
      </c>
      <c r="D50" s="2685"/>
      <c r="E50" s="299">
        <v>2</v>
      </c>
      <c r="F50" s="299">
        <v>2</v>
      </c>
      <c r="G50" s="299">
        <v>2</v>
      </c>
      <c r="H50" s="299">
        <v>4</v>
      </c>
      <c r="I50" s="299">
        <v>2</v>
      </c>
      <c r="J50" s="2685"/>
      <c r="K50" s="2685"/>
      <c r="L50" s="299">
        <v>28.3</v>
      </c>
      <c r="M50" s="300" t="s">
        <v>5676</v>
      </c>
      <c r="N50" s="86" t="s">
        <v>575</v>
      </c>
      <c r="O50" s="299">
        <v>9960</v>
      </c>
      <c r="P50" s="303">
        <v>10700</v>
      </c>
      <c r="Q50" s="101"/>
      <c r="T50" s="53"/>
      <c r="U50" s="388"/>
      <c r="V50" s="52"/>
      <c r="W50" s="52"/>
      <c r="X50" s="52"/>
    </row>
    <row r="51" spans="1:24" ht="24">
      <c r="A51" s="1005" t="s">
        <v>5694</v>
      </c>
      <c r="B51" s="2685"/>
      <c r="C51" s="299">
        <v>600</v>
      </c>
      <c r="D51" s="2685"/>
      <c r="E51" s="299">
        <v>2</v>
      </c>
      <c r="F51" s="299">
        <v>2</v>
      </c>
      <c r="G51" s="299">
        <v>2</v>
      </c>
      <c r="H51" s="299">
        <v>4</v>
      </c>
      <c r="I51" s="299">
        <v>2</v>
      </c>
      <c r="J51" s="2685"/>
      <c r="K51" s="2685"/>
      <c r="L51" s="299">
        <v>30.5</v>
      </c>
      <c r="M51" s="300" t="s">
        <v>5676</v>
      </c>
      <c r="N51" s="86" t="s">
        <v>575</v>
      </c>
      <c r="O51" s="299">
        <v>10625</v>
      </c>
      <c r="P51" s="303">
        <v>11415</v>
      </c>
      <c r="Q51" s="101"/>
      <c r="T51" s="53"/>
      <c r="U51" s="388"/>
      <c r="V51" s="52"/>
      <c r="W51" s="52"/>
      <c r="X51" s="52"/>
    </row>
    <row r="52" spans="1:24" ht="24">
      <c r="A52" s="1006" t="s">
        <v>5695</v>
      </c>
      <c r="B52" s="2685"/>
      <c r="C52" s="252">
        <v>800</v>
      </c>
      <c r="D52" s="2685"/>
      <c r="E52" s="252">
        <v>2</v>
      </c>
      <c r="F52" s="252">
        <v>2</v>
      </c>
      <c r="G52" s="252">
        <v>2</v>
      </c>
      <c r="H52" s="252">
        <v>4</v>
      </c>
      <c r="I52" s="252">
        <v>2</v>
      </c>
      <c r="J52" s="2685"/>
      <c r="K52" s="2685"/>
      <c r="L52" s="252">
        <v>36.200000000000003</v>
      </c>
      <c r="M52" s="699" t="s">
        <v>5696</v>
      </c>
      <c r="N52" s="329" t="s">
        <v>575</v>
      </c>
      <c r="O52" s="252">
        <v>13060</v>
      </c>
      <c r="P52" s="253">
        <v>14030</v>
      </c>
      <c r="Q52" s="101"/>
      <c r="T52" s="53"/>
      <c r="U52" s="388"/>
      <c r="V52" s="52"/>
      <c r="W52" s="52"/>
      <c r="X52" s="52"/>
    </row>
    <row r="53" spans="1:24">
      <c r="A53" s="2402" t="s">
        <v>5697</v>
      </c>
      <c r="B53" s="2402"/>
      <c r="C53" s="2402"/>
      <c r="D53" s="2402"/>
      <c r="E53" s="2402"/>
      <c r="F53" s="2402"/>
      <c r="G53" s="2402"/>
      <c r="H53" s="2402"/>
      <c r="I53" s="2402"/>
      <c r="J53" s="2402"/>
      <c r="K53" s="2402"/>
      <c r="L53" s="2402"/>
      <c r="M53" s="2402"/>
      <c r="N53" s="2402"/>
      <c r="O53" s="2402"/>
      <c r="P53" s="2402"/>
      <c r="Q53" s="101"/>
      <c r="V53" s="52"/>
      <c r="W53" s="52"/>
      <c r="X53" s="52"/>
    </row>
    <row r="54" spans="1:24" ht="36" customHeight="1">
      <c r="A54" s="999" t="s">
        <v>5698</v>
      </c>
      <c r="B54" s="2685">
        <v>560</v>
      </c>
      <c r="C54" s="1000">
        <v>600</v>
      </c>
      <c r="D54" s="2685">
        <v>500</v>
      </c>
      <c r="E54" s="2685">
        <v>2</v>
      </c>
      <c r="F54" s="2685" t="s">
        <v>927</v>
      </c>
      <c r="G54" s="2685" t="s">
        <v>927</v>
      </c>
      <c r="H54" s="2685" t="s">
        <v>927</v>
      </c>
      <c r="I54" s="2685" t="s">
        <v>927</v>
      </c>
      <c r="J54" s="2685">
        <v>7035</v>
      </c>
      <c r="K54" s="2685"/>
      <c r="L54" s="1000">
        <v>12</v>
      </c>
      <c r="M54" s="1001" t="s">
        <v>5699</v>
      </c>
      <c r="N54" s="127" t="s">
        <v>575</v>
      </c>
      <c r="O54" s="1000">
        <v>5310</v>
      </c>
      <c r="P54" s="1002">
        <v>5705</v>
      </c>
      <c r="Q54" s="101"/>
      <c r="T54" s="53"/>
      <c r="U54" s="388"/>
      <c r="V54" s="52"/>
      <c r="W54" s="52"/>
      <c r="X54" s="52"/>
    </row>
    <row r="55" spans="1:24" ht="36" customHeight="1">
      <c r="A55" s="962" t="s">
        <v>5700</v>
      </c>
      <c r="B55" s="2685"/>
      <c r="C55" s="252">
        <v>800</v>
      </c>
      <c r="D55" s="2685"/>
      <c r="E55" s="2685"/>
      <c r="F55" s="2685"/>
      <c r="G55" s="2685"/>
      <c r="H55" s="2685"/>
      <c r="I55" s="2685"/>
      <c r="J55" s="2685"/>
      <c r="K55" s="2685"/>
      <c r="L55" s="252">
        <v>14</v>
      </c>
      <c r="M55" s="699" t="s">
        <v>5701</v>
      </c>
      <c r="N55" s="329" t="s">
        <v>575</v>
      </c>
      <c r="O55" s="252">
        <v>5900</v>
      </c>
      <c r="P55" s="253">
        <v>6340</v>
      </c>
      <c r="Q55" s="101"/>
      <c r="T55" s="53"/>
      <c r="U55" s="388"/>
      <c r="V55" s="52"/>
      <c r="W55" s="52"/>
      <c r="X55" s="52"/>
    </row>
    <row r="56" spans="1:24">
      <c r="A56" s="2402" t="s">
        <v>5702</v>
      </c>
      <c r="B56" s="2402"/>
      <c r="C56" s="2402"/>
      <c r="D56" s="2402"/>
      <c r="E56" s="2402"/>
      <c r="F56" s="2402"/>
      <c r="G56" s="2402"/>
      <c r="H56" s="2402"/>
      <c r="I56" s="2402"/>
      <c r="J56" s="2402"/>
      <c r="K56" s="2402"/>
      <c r="L56" s="2402"/>
      <c r="M56" s="2402"/>
      <c r="N56" s="2402"/>
      <c r="O56" s="2402"/>
      <c r="P56" s="2402"/>
      <c r="Q56" s="101"/>
      <c r="V56" s="52"/>
      <c r="W56" s="52"/>
      <c r="X56" s="52"/>
    </row>
    <row r="57" spans="1:24" ht="36" customHeight="1">
      <c r="A57" s="999" t="s">
        <v>5703</v>
      </c>
      <c r="B57" s="1000"/>
      <c r="C57" s="1000">
        <v>265</v>
      </c>
      <c r="D57" s="1000">
        <v>470</v>
      </c>
      <c r="E57" s="1000"/>
      <c r="F57" s="1000"/>
      <c r="G57" s="1000"/>
      <c r="H57" s="1000"/>
      <c r="I57" s="1000"/>
      <c r="J57" s="2685">
        <v>7035</v>
      </c>
      <c r="K57" s="2685"/>
      <c r="L57" s="1000">
        <v>1</v>
      </c>
      <c r="M57" s="1001"/>
      <c r="N57" s="127" t="s">
        <v>575</v>
      </c>
      <c r="O57" s="1000">
        <v>260</v>
      </c>
      <c r="P57" s="1002">
        <v>280</v>
      </c>
      <c r="Q57" s="101"/>
      <c r="T57" s="53"/>
      <c r="U57" s="388"/>
      <c r="V57" s="52"/>
      <c r="W57" s="52"/>
      <c r="X57" s="52"/>
    </row>
    <row r="58" spans="1:24" ht="36" customHeight="1">
      <c r="A58" s="298" t="s">
        <v>5704</v>
      </c>
      <c r="B58" s="299"/>
      <c r="C58" s="299">
        <v>300</v>
      </c>
      <c r="D58" s="299">
        <v>470</v>
      </c>
      <c r="E58" s="299"/>
      <c r="F58" s="299"/>
      <c r="G58" s="299"/>
      <c r="H58" s="299"/>
      <c r="I58" s="299"/>
      <c r="J58" s="2685"/>
      <c r="K58" s="2685"/>
      <c r="L58" s="299">
        <v>1</v>
      </c>
      <c r="M58" s="300"/>
      <c r="N58" s="86" t="s">
        <v>575</v>
      </c>
      <c r="O58" s="299">
        <v>450</v>
      </c>
      <c r="P58" s="303">
        <v>485</v>
      </c>
      <c r="Q58" s="101"/>
      <c r="T58" s="53"/>
      <c r="U58" s="388"/>
      <c r="V58" s="52"/>
      <c r="W58" s="52"/>
      <c r="X58" s="52"/>
    </row>
    <row r="59" spans="1:24" ht="36" customHeight="1">
      <c r="A59" s="298" t="s">
        <v>5705</v>
      </c>
      <c r="B59" s="299"/>
      <c r="C59" s="299">
        <v>400</v>
      </c>
      <c r="D59" s="299">
        <v>470</v>
      </c>
      <c r="E59" s="299"/>
      <c r="F59" s="299"/>
      <c r="G59" s="299"/>
      <c r="H59" s="299"/>
      <c r="I59" s="299"/>
      <c r="J59" s="2685"/>
      <c r="K59" s="2685"/>
      <c r="L59" s="299">
        <v>1.1000000000000001</v>
      </c>
      <c r="M59" s="300"/>
      <c r="N59" s="86" t="s">
        <v>575</v>
      </c>
      <c r="O59" s="299">
        <v>535</v>
      </c>
      <c r="P59" s="303">
        <v>575</v>
      </c>
      <c r="Q59" s="101"/>
      <c r="T59" s="53"/>
      <c r="U59" s="388"/>
      <c r="V59" s="52"/>
      <c r="W59" s="52"/>
      <c r="X59" s="52"/>
    </row>
    <row r="60" spans="1:24" ht="36" customHeight="1">
      <c r="A60" s="1005" t="s">
        <v>5706</v>
      </c>
      <c r="B60" s="299"/>
      <c r="C60" s="299"/>
      <c r="D60" s="299"/>
      <c r="E60" s="299"/>
      <c r="F60" s="299"/>
      <c r="G60" s="299"/>
      <c r="H60" s="299"/>
      <c r="I60" s="299"/>
      <c r="J60" s="2685"/>
      <c r="K60" s="2685"/>
      <c r="L60" s="299"/>
      <c r="M60" s="300"/>
      <c r="N60" s="86" t="s">
        <v>575</v>
      </c>
      <c r="O60" s="299">
        <v>965</v>
      </c>
      <c r="P60" s="303">
        <v>1035</v>
      </c>
      <c r="Q60" s="101"/>
      <c r="T60" s="53"/>
      <c r="U60" s="388"/>
      <c r="V60" s="52"/>
      <c r="W60" s="52"/>
      <c r="X60" s="52"/>
    </row>
    <row r="61" spans="1:24" ht="36" customHeight="1">
      <c r="A61" s="1005" t="s">
        <v>5707</v>
      </c>
      <c r="B61" s="299"/>
      <c r="C61" s="299"/>
      <c r="D61" s="299"/>
      <c r="E61" s="299"/>
      <c r="F61" s="299"/>
      <c r="G61" s="299"/>
      <c r="H61" s="299"/>
      <c r="I61" s="299"/>
      <c r="J61" s="2685"/>
      <c r="K61" s="2685"/>
      <c r="L61" s="299"/>
      <c r="M61" s="300"/>
      <c r="N61" s="86" t="s">
        <v>575</v>
      </c>
      <c r="O61" s="299">
        <v>315</v>
      </c>
      <c r="P61" s="303">
        <v>335</v>
      </c>
      <c r="Q61" s="101"/>
      <c r="T61" s="53"/>
      <c r="U61" s="388"/>
      <c r="V61" s="52"/>
      <c r="W61" s="52"/>
      <c r="X61" s="52"/>
    </row>
    <row r="62" spans="1:24" ht="36" customHeight="1">
      <c r="A62" s="1005" t="s">
        <v>5708</v>
      </c>
      <c r="B62" s="299"/>
      <c r="C62" s="299"/>
      <c r="D62" s="299"/>
      <c r="E62" s="299"/>
      <c r="F62" s="299"/>
      <c r="G62" s="299"/>
      <c r="H62" s="299"/>
      <c r="I62" s="299"/>
      <c r="J62" s="2685"/>
      <c r="K62" s="2685"/>
      <c r="L62" s="299"/>
      <c r="M62" s="300"/>
      <c r="N62" s="86" t="s">
        <v>575</v>
      </c>
      <c r="O62" s="299">
        <v>195</v>
      </c>
      <c r="P62" s="303">
        <v>210</v>
      </c>
      <c r="Q62" s="101"/>
      <c r="T62" s="53"/>
      <c r="U62" s="388"/>
      <c r="V62" s="52"/>
      <c r="W62" s="52"/>
      <c r="X62" s="52"/>
    </row>
    <row r="63" spans="1:24" ht="36" customHeight="1">
      <c r="A63" s="1005" t="s">
        <v>5709</v>
      </c>
      <c r="B63" s="299"/>
      <c r="C63" s="299"/>
      <c r="D63" s="299"/>
      <c r="E63" s="299"/>
      <c r="F63" s="299"/>
      <c r="G63" s="299"/>
      <c r="H63" s="299"/>
      <c r="I63" s="299"/>
      <c r="J63" s="2685"/>
      <c r="K63" s="2685"/>
      <c r="L63" s="299"/>
      <c r="M63" s="300"/>
      <c r="N63" s="86" t="s">
        <v>575</v>
      </c>
      <c r="O63" s="299">
        <v>270</v>
      </c>
      <c r="P63" s="303">
        <v>290</v>
      </c>
      <c r="Q63" s="101"/>
      <c r="T63" s="53"/>
      <c r="U63" s="388"/>
      <c r="V63" s="52"/>
      <c r="W63" s="52"/>
      <c r="X63" s="52"/>
    </row>
    <row r="64" spans="1:24" ht="24">
      <c r="A64" s="298" t="s">
        <v>5710</v>
      </c>
      <c r="B64" s="299">
        <v>150</v>
      </c>
      <c r="C64" s="299">
        <v>530</v>
      </c>
      <c r="D64" s="299">
        <v>500</v>
      </c>
      <c r="E64" s="299"/>
      <c r="F64" s="299"/>
      <c r="G64" s="299"/>
      <c r="H64" s="299"/>
      <c r="I64" s="299"/>
      <c r="J64" s="2685"/>
      <c r="K64" s="2685"/>
      <c r="L64" s="299"/>
      <c r="M64" s="300"/>
      <c r="N64" s="86" t="s">
        <v>575</v>
      </c>
      <c r="O64" s="299">
        <v>1655</v>
      </c>
      <c r="P64" s="303">
        <v>1780</v>
      </c>
      <c r="Q64" s="101"/>
      <c r="T64" s="53"/>
      <c r="U64" s="388"/>
      <c r="V64" s="52"/>
      <c r="W64" s="52"/>
      <c r="X64" s="52"/>
    </row>
    <row r="65" spans="1:24" ht="24">
      <c r="A65" s="298" t="s">
        <v>5711</v>
      </c>
      <c r="B65" s="299">
        <v>150</v>
      </c>
      <c r="C65" s="299">
        <v>600</v>
      </c>
      <c r="D65" s="299">
        <v>500</v>
      </c>
      <c r="E65" s="299"/>
      <c r="F65" s="299"/>
      <c r="G65" s="299"/>
      <c r="H65" s="299"/>
      <c r="I65" s="299"/>
      <c r="J65" s="2685"/>
      <c r="K65" s="2685"/>
      <c r="L65" s="299"/>
      <c r="M65" s="300"/>
      <c r="N65" s="86" t="s">
        <v>575</v>
      </c>
      <c r="O65" s="299">
        <v>1620</v>
      </c>
      <c r="P65" s="303">
        <v>1740</v>
      </c>
      <c r="Q65" s="101"/>
      <c r="T65" s="53"/>
      <c r="U65" s="388"/>
      <c r="V65" s="52"/>
      <c r="W65" s="52"/>
      <c r="X65" s="52"/>
    </row>
    <row r="66" spans="1:24" ht="24">
      <c r="A66" s="962" t="s">
        <v>5712</v>
      </c>
      <c r="B66" s="252">
        <v>150</v>
      </c>
      <c r="C66" s="252">
        <v>800</v>
      </c>
      <c r="D66" s="252">
        <v>500</v>
      </c>
      <c r="E66" s="252"/>
      <c r="F66" s="252"/>
      <c r="G66" s="252"/>
      <c r="H66" s="252"/>
      <c r="I66" s="252"/>
      <c r="J66" s="2685"/>
      <c r="K66" s="2685"/>
      <c r="L66" s="252"/>
      <c r="M66" s="252"/>
      <c r="N66" s="328" t="s">
        <v>575</v>
      </c>
      <c r="O66" s="252">
        <v>2135</v>
      </c>
      <c r="P66" s="253">
        <v>2295</v>
      </c>
      <c r="Q66" s="101"/>
      <c r="T66" s="53"/>
      <c r="U66" s="388"/>
      <c r="V66" s="52"/>
      <c r="W66" s="52"/>
      <c r="X66" s="52"/>
    </row>
    <row r="67" spans="1:24">
      <c r="A67" s="2402" t="s">
        <v>2752</v>
      </c>
      <c r="B67" s="2402"/>
      <c r="C67" s="2402"/>
      <c r="D67" s="2402"/>
      <c r="E67" s="2402"/>
      <c r="F67" s="2402"/>
      <c r="G67" s="2402"/>
      <c r="H67" s="2402"/>
      <c r="I67" s="2402"/>
      <c r="J67" s="2402"/>
      <c r="K67" s="2402"/>
      <c r="L67" s="2402"/>
      <c r="M67" s="2402"/>
      <c r="N67" s="2402"/>
      <c r="O67" s="2402"/>
      <c r="P67" s="2402"/>
      <c r="Q67" s="101"/>
      <c r="V67" s="52"/>
      <c r="W67" s="52"/>
      <c r="X67" s="52"/>
    </row>
    <row r="68" spans="1:24" ht="36">
      <c r="A68" s="1007" t="s">
        <v>5713</v>
      </c>
      <c r="B68" s="1000">
        <v>450</v>
      </c>
      <c r="C68" s="1000">
        <v>430</v>
      </c>
      <c r="D68" s="1000">
        <v>350</v>
      </c>
      <c r="E68" s="1000"/>
      <c r="F68" s="1000"/>
      <c r="G68" s="1000"/>
      <c r="H68" s="1000"/>
      <c r="I68" s="1000"/>
      <c r="J68" s="1000"/>
      <c r="K68" s="1000"/>
      <c r="L68" s="1000">
        <v>6</v>
      </c>
      <c r="M68" s="1000"/>
      <c r="N68" s="339" t="s">
        <v>575</v>
      </c>
      <c r="O68" s="1000">
        <v>2365</v>
      </c>
      <c r="P68" s="1002">
        <v>2540</v>
      </c>
      <c r="Q68" s="101"/>
      <c r="T68" s="53"/>
      <c r="U68" s="388"/>
      <c r="V68" s="52"/>
      <c r="W68" s="52"/>
      <c r="X68" s="52"/>
    </row>
    <row r="69" spans="1:24" ht="28.5" customHeight="1">
      <c r="A69" s="1005" t="s">
        <v>5714</v>
      </c>
      <c r="B69" s="299">
        <v>450</v>
      </c>
      <c r="C69" s="299">
        <v>500</v>
      </c>
      <c r="D69" s="299">
        <v>350</v>
      </c>
      <c r="E69" s="299"/>
      <c r="F69" s="299"/>
      <c r="G69" s="299"/>
      <c r="H69" s="299"/>
      <c r="I69" s="299"/>
      <c r="J69" s="299"/>
      <c r="K69" s="299"/>
      <c r="L69" s="299">
        <v>6.5</v>
      </c>
      <c r="M69" s="299"/>
      <c r="N69" s="85" t="s">
        <v>575</v>
      </c>
      <c r="O69" s="299">
        <v>7620</v>
      </c>
      <c r="P69" s="303">
        <v>8185</v>
      </c>
      <c r="Q69" s="101"/>
      <c r="T69" s="53"/>
      <c r="U69" s="388"/>
      <c r="V69" s="52"/>
      <c r="W69" s="52"/>
      <c r="X69" s="52"/>
    </row>
    <row r="70" spans="1:24" ht="28.5" customHeight="1">
      <c r="A70" s="1005" t="s">
        <v>5715</v>
      </c>
      <c r="B70" s="299">
        <v>450</v>
      </c>
      <c r="C70" s="299">
        <v>700</v>
      </c>
      <c r="D70" s="299">
        <v>350</v>
      </c>
      <c r="E70" s="299"/>
      <c r="F70" s="299"/>
      <c r="G70" s="299"/>
      <c r="H70" s="299"/>
      <c r="I70" s="299"/>
      <c r="J70" s="299"/>
      <c r="K70" s="299"/>
      <c r="L70" s="299">
        <v>7</v>
      </c>
      <c r="M70" s="299"/>
      <c r="N70" s="85" t="s">
        <v>575</v>
      </c>
      <c r="O70" s="299">
        <v>7865</v>
      </c>
      <c r="P70" s="303">
        <v>8450</v>
      </c>
      <c r="Q70" s="101"/>
      <c r="T70" s="53"/>
      <c r="U70" s="388"/>
      <c r="V70" s="52"/>
      <c r="W70" s="52"/>
      <c r="X70" s="52"/>
    </row>
    <row r="71" spans="1:24" ht="28.5" customHeight="1">
      <c r="A71" s="298" t="s">
        <v>5716</v>
      </c>
      <c r="B71" s="299">
        <v>530</v>
      </c>
      <c r="C71" s="299">
        <v>500</v>
      </c>
      <c r="D71" s="299">
        <v>150</v>
      </c>
      <c r="E71" s="299"/>
      <c r="F71" s="299"/>
      <c r="G71" s="299"/>
      <c r="H71" s="299"/>
      <c r="I71" s="299"/>
      <c r="J71" s="299"/>
      <c r="K71" s="299"/>
      <c r="L71" s="299"/>
      <c r="M71" s="299"/>
      <c r="N71" s="85" t="s">
        <v>575</v>
      </c>
      <c r="O71" s="299">
        <v>1590</v>
      </c>
      <c r="P71" s="303">
        <v>1705</v>
      </c>
      <c r="Q71" s="101"/>
      <c r="T71" s="53"/>
      <c r="U71" s="388"/>
      <c r="V71" s="52"/>
      <c r="W71" s="52"/>
      <c r="X71" s="52"/>
    </row>
    <row r="72" spans="1:24" ht="28.5" customHeight="1">
      <c r="A72" s="298" t="s">
        <v>5717</v>
      </c>
      <c r="B72" s="299">
        <v>600</v>
      </c>
      <c r="C72" s="299">
        <v>500</v>
      </c>
      <c r="D72" s="299">
        <v>150</v>
      </c>
      <c r="E72" s="299"/>
      <c r="F72" s="299"/>
      <c r="G72" s="299"/>
      <c r="H72" s="299"/>
      <c r="I72" s="299"/>
      <c r="J72" s="299"/>
      <c r="K72" s="299"/>
      <c r="L72" s="299"/>
      <c r="M72" s="299"/>
      <c r="N72" s="85" t="s">
        <v>575</v>
      </c>
      <c r="O72" s="299">
        <v>1640</v>
      </c>
      <c r="P72" s="303">
        <v>1765</v>
      </c>
      <c r="Q72" s="101"/>
      <c r="T72" s="53"/>
      <c r="U72" s="388"/>
      <c r="V72" s="52"/>
      <c r="W72" s="52"/>
      <c r="X72" s="52"/>
    </row>
    <row r="73" spans="1:24" ht="28.5" customHeight="1">
      <c r="A73" s="962" t="s">
        <v>5718</v>
      </c>
      <c r="B73" s="252">
        <v>800</v>
      </c>
      <c r="C73" s="252">
        <v>500</v>
      </c>
      <c r="D73" s="252">
        <v>150</v>
      </c>
      <c r="E73" s="252"/>
      <c r="F73" s="252"/>
      <c r="G73" s="252"/>
      <c r="H73" s="252"/>
      <c r="I73" s="252"/>
      <c r="J73" s="252"/>
      <c r="K73" s="252"/>
      <c r="L73" s="252"/>
      <c r="M73" s="252"/>
      <c r="N73" s="328" t="s">
        <v>575</v>
      </c>
      <c r="O73" s="252">
        <v>2045</v>
      </c>
      <c r="P73" s="253">
        <v>2200</v>
      </c>
      <c r="Q73" s="101"/>
      <c r="T73" s="53"/>
      <c r="U73" s="388"/>
      <c r="V73" s="52"/>
      <c r="W73" s="52"/>
      <c r="X73" s="52"/>
    </row>
    <row r="74" spans="1:24" ht="51" customHeight="1">
      <c r="A74" s="2124" t="s">
        <v>5719</v>
      </c>
      <c r="B74" s="2124"/>
      <c r="C74" s="2124"/>
      <c r="D74" s="2124"/>
      <c r="E74" s="2124"/>
      <c r="F74" s="2124"/>
      <c r="G74" s="2124"/>
      <c r="H74" s="2124"/>
      <c r="I74" s="2124"/>
      <c r="J74" s="2124"/>
      <c r="K74" s="2124"/>
      <c r="L74" s="2124"/>
      <c r="M74" s="2124"/>
      <c r="N74" s="2124"/>
      <c r="O74" s="2124"/>
      <c r="P74" s="2124"/>
      <c r="Q74" s="101"/>
      <c r="V74" s="52"/>
      <c r="W74" s="52"/>
      <c r="X74" s="52"/>
    </row>
    <row r="75" spans="1:24" ht="12" customHeight="1">
      <c r="A75" s="2670" t="s">
        <v>563</v>
      </c>
      <c r="B75" s="2681" t="s">
        <v>5486</v>
      </c>
      <c r="C75" s="2681"/>
      <c r="D75" s="2681"/>
      <c r="E75" s="2670" t="s">
        <v>5487</v>
      </c>
      <c r="F75" s="2670" t="s">
        <v>5488</v>
      </c>
      <c r="G75" s="2670" t="s">
        <v>5559</v>
      </c>
      <c r="H75" s="2670" t="s">
        <v>5640</v>
      </c>
      <c r="I75" s="2670" t="s">
        <v>5641</v>
      </c>
      <c r="J75" s="2670" t="s">
        <v>5720</v>
      </c>
      <c r="K75" s="2670" t="s">
        <v>5721</v>
      </c>
      <c r="L75" s="2670" t="s">
        <v>146</v>
      </c>
      <c r="M75" s="2670" t="s">
        <v>5643</v>
      </c>
      <c r="N75" s="953"/>
      <c r="O75" s="2670" t="s">
        <v>354</v>
      </c>
      <c r="P75" s="2670" t="s">
        <v>355</v>
      </c>
      <c r="Q75" s="101"/>
      <c r="V75" s="52"/>
      <c r="W75" s="52"/>
      <c r="X75" s="52"/>
    </row>
    <row r="76" spans="1:24">
      <c r="A76" s="2670"/>
      <c r="B76" s="952" t="s">
        <v>4576</v>
      </c>
      <c r="C76" s="952" t="s">
        <v>5492</v>
      </c>
      <c r="D76" s="952" t="s">
        <v>603</v>
      </c>
      <c r="E76" s="2670"/>
      <c r="F76" s="2670"/>
      <c r="G76" s="2670"/>
      <c r="H76" s="2670"/>
      <c r="I76" s="2670"/>
      <c r="J76" s="2670"/>
      <c r="K76" s="2670"/>
      <c r="L76" s="2670"/>
      <c r="M76" s="2670"/>
      <c r="N76" s="953"/>
      <c r="O76" s="2670"/>
      <c r="P76" s="2670"/>
      <c r="Q76" s="101"/>
      <c r="V76" s="52"/>
      <c r="W76" s="52"/>
      <c r="X76" s="52"/>
    </row>
    <row r="77" spans="1:24">
      <c r="A77" s="2681" t="s">
        <v>5722</v>
      </c>
      <c r="B77" s="2681"/>
      <c r="C77" s="2681"/>
      <c r="D77" s="2681"/>
      <c r="E77" s="2681"/>
      <c r="F77" s="2681"/>
      <c r="G77" s="2681"/>
      <c r="H77" s="2681"/>
      <c r="I77" s="2681"/>
      <c r="J77" s="2681"/>
      <c r="K77" s="2681"/>
      <c r="L77" s="2681"/>
      <c r="M77" s="2681"/>
      <c r="N77" s="2681"/>
      <c r="O77" s="2681"/>
      <c r="P77" s="2681"/>
      <c r="Q77" s="101"/>
      <c r="V77" s="52"/>
      <c r="W77" s="52"/>
      <c r="X77" s="52"/>
    </row>
    <row r="78" spans="1:24">
      <c r="A78" s="614" t="s">
        <v>5723</v>
      </c>
      <c r="B78" s="599">
        <v>1830</v>
      </c>
      <c r="C78" s="599">
        <v>300</v>
      </c>
      <c r="D78" s="599">
        <v>500</v>
      </c>
      <c r="E78" s="2684">
        <v>1</v>
      </c>
      <c r="F78" s="2684">
        <v>1</v>
      </c>
      <c r="G78" s="2684">
        <v>1</v>
      </c>
      <c r="H78" s="2684"/>
      <c r="I78" s="2684">
        <v>1</v>
      </c>
      <c r="J78" s="2684">
        <v>7038</v>
      </c>
      <c r="K78" s="2684"/>
      <c r="L78" s="599">
        <v>17</v>
      </c>
      <c r="M78" s="599"/>
      <c r="N78" s="599"/>
      <c r="O78" s="596">
        <v>7960</v>
      </c>
      <c r="P78" s="811">
        <v>8555</v>
      </c>
      <c r="Q78" s="101"/>
      <c r="S78" s="314"/>
      <c r="T78" s="53"/>
      <c r="V78" s="52"/>
      <c r="W78" s="52"/>
      <c r="X78" s="52"/>
    </row>
    <row r="79" spans="1:24" ht="24">
      <c r="A79" s="503" t="s">
        <v>5724</v>
      </c>
      <c r="B79" s="504">
        <v>1830</v>
      </c>
      <c r="C79" s="504">
        <v>300</v>
      </c>
      <c r="D79" s="504">
        <v>500</v>
      </c>
      <c r="E79" s="2684"/>
      <c r="F79" s="2684"/>
      <c r="G79" s="2684"/>
      <c r="H79" s="2684"/>
      <c r="I79" s="2684"/>
      <c r="J79" s="2684"/>
      <c r="K79" s="2684"/>
      <c r="L79" s="504">
        <v>13</v>
      </c>
      <c r="M79" s="504"/>
      <c r="N79" s="504"/>
      <c r="O79" s="604">
        <v>7090</v>
      </c>
      <c r="P79" s="664">
        <v>7615</v>
      </c>
      <c r="Q79" s="101"/>
      <c r="S79" s="314"/>
      <c r="T79" s="53"/>
      <c r="V79" s="52"/>
      <c r="W79" s="52"/>
      <c r="X79" s="52"/>
    </row>
    <row r="80" spans="1:24" ht="24">
      <c r="A80" s="972" t="s">
        <v>5725</v>
      </c>
      <c r="B80" s="822">
        <v>1830</v>
      </c>
      <c r="C80" s="822">
        <v>400</v>
      </c>
      <c r="D80" s="822">
        <v>500</v>
      </c>
      <c r="E80" s="2423">
        <v>1</v>
      </c>
      <c r="F80" s="2423">
        <v>1</v>
      </c>
      <c r="G80" s="2423">
        <v>1</v>
      </c>
      <c r="H80" s="2423"/>
      <c r="I80" s="2423">
        <v>1</v>
      </c>
      <c r="J80" s="2684"/>
      <c r="K80" s="2684"/>
      <c r="L80" s="822">
        <v>19</v>
      </c>
      <c r="M80" s="822"/>
      <c r="N80" s="822"/>
      <c r="O80" s="604">
        <v>8965</v>
      </c>
      <c r="P80" s="664">
        <v>9630</v>
      </c>
      <c r="Q80" s="101"/>
      <c r="S80" s="314"/>
      <c r="T80" s="53"/>
      <c r="V80" s="52"/>
      <c r="W80" s="52"/>
      <c r="X80" s="52"/>
    </row>
    <row r="81" spans="1:24" ht="24">
      <c r="A81" s="972" t="s">
        <v>5726</v>
      </c>
      <c r="B81" s="822">
        <v>1830</v>
      </c>
      <c r="C81" s="822">
        <v>400</v>
      </c>
      <c r="D81" s="822">
        <v>500</v>
      </c>
      <c r="E81" s="2423"/>
      <c r="F81" s="2423"/>
      <c r="G81" s="2423"/>
      <c r="H81" s="2423"/>
      <c r="I81" s="2423"/>
      <c r="J81" s="2684"/>
      <c r="K81" s="2684"/>
      <c r="L81" s="822">
        <v>14</v>
      </c>
      <c r="M81" s="822"/>
      <c r="N81" s="822"/>
      <c r="O81" s="604">
        <v>8090</v>
      </c>
      <c r="P81" s="664">
        <v>8695</v>
      </c>
      <c r="Q81" s="101"/>
      <c r="S81" s="314"/>
      <c r="T81" s="53"/>
      <c r="V81" s="52"/>
      <c r="W81" s="52"/>
      <c r="X81" s="52"/>
    </row>
    <row r="82" spans="1:24">
      <c r="A82" s="972" t="s">
        <v>5727</v>
      </c>
      <c r="B82" s="822">
        <v>1830</v>
      </c>
      <c r="C82" s="822">
        <v>418</v>
      </c>
      <c r="D82" s="822">
        <v>500</v>
      </c>
      <c r="E82" s="822">
        <v>1</v>
      </c>
      <c r="F82" s="822">
        <v>1</v>
      </c>
      <c r="G82" s="822">
        <v>3</v>
      </c>
      <c r="H82" s="822"/>
      <c r="I82" s="822">
        <v>1</v>
      </c>
      <c r="J82" s="2684"/>
      <c r="K82" s="2684"/>
      <c r="L82" s="822">
        <v>22</v>
      </c>
      <c r="M82" s="822"/>
      <c r="N82" s="822"/>
      <c r="O82" s="604">
        <v>10890</v>
      </c>
      <c r="P82" s="664">
        <v>11695</v>
      </c>
      <c r="Q82" s="101"/>
      <c r="S82" s="314"/>
      <c r="T82" s="53"/>
      <c r="V82" s="52"/>
      <c r="W82" s="52"/>
      <c r="X82" s="52"/>
    </row>
    <row r="83" spans="1:24">
      <c r="A83" s="972" t="s">
        <v>5728</v>
      </c>
      <c r="B83" s="822">
        <v>1830</v>
      </c>
      <c r="C83" s="822">
        <v>575</v>
      </c>
      <c r="D83" s="822">
        <v>500</v>
      </c>
      <c r="E83" s="2423">
        <v>2</v>
      </c>
      <c r="F83" s="2423">
        <v>2</v>
      </c>
      <c r="G83" s="2423">
        <v>2</v>
      </c>
      <c r="H83" s="2423"/>
      <c r="I83" s="2423">
        <v>2</v>
      </c>
      <c r="J83" s="2684"/>
      <c r="K83" s="2684"/>
      <c r="L83" s="822">
        <v>29</v>
      </c>
      <c r="M83" s="822"/>
      <c r="N83" s="822"/>
      <c r="O83" s="604">
        <v>13055</v>
      </c>
      <c r="P83" s="664">
        <v>14025</v>
      </c>
      <c r="Q83" s="101"/>
      <c r="S83" s="314"/>
      <c r="T83" s="53"/>
      <c r="V83" s="52"/>
      <c r="W83" s="52"/>
      <c r="X83" s="52"/>
    </row>
    <row r="84" spans="1:24" ht="24">
      <c r="A84" s="972" t="s">
        <v>5729</v>
      </c>
      <c r="B84" s="822">
        <v>1830</v>
      </c>
      <c r="C84" s="822">
        <v>600</v>
      </c>
      <c r="D84" s="822">
        <v>500</v>
      </c>
      <c r="E84" s="2423"/>
      <c r="F84" s="2423"/>
      <c r="G84" s="2423"/>
      <c r="H84" s="2423"/>
      <c r="I84" s="2423"/>
      <c r="J84" s="2684"/>
      <c r="K84" s="2684"/>
      <c r="L84" s="822">
        <v>30</v>
      </c>
      <c r="M84" s="822"/>
      <c r="N84" s="822"/>
      <c r="O84" s="812">
        <v>12825</v>
      </c>
      <c r="P84" s="934">
        <v>13780</v>
      </c>
      <c r="Q84" s="101"/>
      <c r="S84" s="314"/>
      <c r="T84" s="53"/>
      <c r="V84" s="52"/>
      <c r="W84" s="52"/>
      <c r="X84" s="52"/>
    </row>
    <row r="85" spans="1:24">
      <c r="A85" s="972" t="s">
        <v>5730</v>
      </c>
      <c r="B85" s="822">
        <v>1860</v>
      </c>
      <c r="C85" s="822">
        <v>600</v>
      </c>
      <c r="D85" s="822">
        <v>500</v>
      </c>
      <c r="E85" s="822">
        <v>2</v>
      </c>
      <c r="F85" s="822">
        <v>2</v>
      </c>
      <c r="G85" s="822">
        <v>4</v>
      </c>
      <c r="H85" s="822"/>
      <c r="I85" s="822">
        <v>1</v>
      </c>
      <c r="J85" s="2684"/>
      <c r="K85" s="2684"/>
      <c r="L85" s="822">
        <v>32</v>
      </c>
      <c r="M85" s="822"/>
      <c r="N85" s="822"/>
      <c r="O85" s="812">
        <v>14475</v>
      </c>
      <c r="P85" s="934">
        <v>15550</v>
      </c>
      <c r="Q85" s="101"/>
      <c r="S85" s="314"/>
      <c r="T85" s="53"/>
      <c r="V85" s="52"/>
      <c r="W85" s="52"/>
      <c r="X85" s="52"/>
    </row>
    <row r="86" spans="1:24">
      <c r="A86" s="972" t="s">
        <v>5731</v>
      </c>
      <c r="B86" s="822">
        <v>1830</v>
      </c>
      <c r="C86" s="822">
        <v>813</v>
      </c>
      <c r="D86" s="822">
        <v>500</v>
      </c>
      <c r="E86" s="822">
        <v>2</v>
      </c>
      <c r="F86" s="822">
        <v>2</v>
      </c>
      <c r="G86" s="822">
        <v>2</v>
      </c>
      <c r="H86" s="822"/>
      <c r="I86" s="822">
        <v>2</v>
      </c>
      <c r="J86" s="2684"/>
      <c r="K86" s="2684"/>
      <c r="L86" s="822">
        <v>38</v>
      </c>
      <c r="M86" s="822"/>
      <c r="N86" s="822"/>
      <c r="O86" s="604">
        <v>16460</v>
      </c>
      <c r="P86" s="664">
        <v>17685</v>
      </c>
      <c r="Q86" s="101"/>
      <c r="S86" s="314"/>
      <c r="T86" s="53"/>
      <c r="V86" s="52"/>
      <c r="W86" s="52"/>
      <c r="X86" s="52"/>
    </row>
    <row r="87" spans="1:24">
      <c r="A87" s="972" t="s">
        <v>5732</v>
      </c>
      <c r="B87" s="822">
        <v>1830</v>
      </c>
      <c r="C87" s="822">
        <v>813</v>
      </c>
      <c r="D87" s="822">
        <v>500</v>
      </c>
      <c r="E87" s="822">
        <v>2</v>
      </c>
      <c r="F87" s="822">
        <v>2</v>
      </c>
      <c r="G87" s="822">
        <v>4</v>
      </c>
      <c r="H87" s="822">
        <v>2</v>
      </c>
      <c r="I87" s="822">
        <v>4</v>
      </c>
      <c r="J87" s="2684"/>
      <c r="K87" s="2684"/>
      <c r="L87" s="822">
        <v>42</v>
      </c>
      <c r="M87" s="822"/>
      <c r="N87" s="822"/>
      <c r="O87" s="604">
        <v>16780</v>
      </c>
      <c r="P87" s="664">
        <v>18030</v>
      </c>
      <c r="Q87" s="101"/>
      <c r="S87" s="314"/>
      <c r="T87" s="53"/>
      <c r="V87" s="52"/>
      <c r="W87" s="52"/>
      <c r="X87" s="52"/>
    </row>
    <row r="88" spans="1:24">
      <c r="A88" s="972" t="s">
        <v>5733</v>
      </c>
      <c r="B88" s="822">
        <v>1830</v>
      </c>
      <c r="C88" s="822">
        <v>813</v>
      </c>
      <c r="D88" s="822">
        <v>500</v>
      </c>
      <c r="E88" s="822">
        <v>2</v>
      </c>
      <c r="F88" s="822">
        <v>2</v>
      </c>
      <c r="G88" s="822">
        <v>2</v>
      </c>
      <c r="H88" s="822">
        <v>4</v>
      </c>
      <c r="I88" s="822">
        <v>2</v>
      </c>
      <c r="J88" s="2684"/>
      <c r="K88" s="2684"/>
      <c r="L88" s="822">
        <v>42</v>
      </c>
      <c r="M88" s="822"/>
      <c r="N88" s="822"/>
      <c r="O88" s="604"/>
      <c r="P88" s="664"/>
      <c r="Q88" s="101"/>
      <c r="V88" s="52"/>
      <c r="W88" s="52"/>
      <c r="X88" s="52"/>
    </row>
    <row r="89" spans="1:24">
      <c r="A89" s="972" t="s">
        <v>5734</v>
      </c>
      <c r="B89" s="822">
        <v>1830</v>
      </c>
      <c r="C89" s="822">
        <v>575</v>
      </c>
      <c r="D89" s="822">
        <v>500</v>
      </c>
      <c r="E89" s="822">
        <v>4</v>
      </c>
      <c r="F89" s="822">
        <v>4</v>
      </c>
      <c r="G89" s="822"/>
      <c r="H89" s="822"/>
      <c r="I89" s="822"/>
      <c r="J89" s="2684"/>
      <c r="K89" s="2684"/>
      <c r="L89" s="822">
        <v>29</v>
      </c>
      <c r="M89" s="822"/>
      <c r="N89" s="822"/>
      <c r="O89" s="604">
        <v>15495</v>
      </c>
      <c r="P89" s="664">
        <v>16645</v>
      </c>
      <c r="Q89" s="101"/>
      <c r="S89" s="314"/>
      <c r="T89" s="53"/>
      <c r="V89" s="52"/>
      <c r="W89" s="52"/>
      <c r="X89" s="52"/>
    </row>
    <row r="90" spans="1:24">
      <c r="A90" s="972" t="s">
        <v>5735</v>
      </c>
      <c r="B90" s="822">
        <v>1830</v>
      </c>
      <c r="C90" s="822">
        <v>850</v>
      </c>
      <c r="D90" s="822">
        <v>500</v>
      </c>
      <c r="E90" s="822">
        <v>3</v>
      </c>
      <c r="F90" s="822">
        <v>3</v>
      </c>
      <c r="G90" s="822"/>
      <c r="H90" s="822"/>
      <c r="I90" s="822"/>
      <c r="J90" s="2684"/>
      <c r="K90" s="2684"/>
      <c r="L90" s="822">
        <v>40</v>
      </c>
      <c r="M90" s="822"/>
      <c r="N90" s="822"/>
      <c r="O90" s="604">
        <v>20060</v>
      </c>
      <c r="P90" s="664">
        <v>21555</v>
      </c>
      <c r="Q90" s="101"/>
      <c r="S90" s="314"/>
      <c r="T90" s="53"/>
      <c r="V90" s="52"/>
      <c r="W90" s="52"/>
      <c r="X90" s="52"/>
    </row>
    <row r="91" spans="1:24">
      <c r="A91" s="974" t="s">
        <v>5736</v>
      </c>
      <c r="B91" s="975">
        <v>1830</v>
      </c>
      <c r="C91" s="975">
        <v>1130</v>
      </c>
      <c r="D91" s="975">
        <v>500</v>
      </c>
      <c r="E91" s="975">
        <v>4</v>
      </c>
      <c r="F91" s="975">
        <v>4</v>
      </c>
      <c r="G91" s="975"/>
      <c r="H91" s="975"/>
      <c r="I91" s="975"/>
      <c r="J91" s="2684"/>
      <c r="K91" s="2684"/>
      <c r="L91" s="975">
        <v>55</v>
      </c>
      <c r="M91" s="975"/>
      <c r="N91" s="975"/>
      <c r="O91" s="621">
        <v>24805</v>
      </c>
      <c r="P91" s="877">
        <v>26650</v>
      </c>
      <c r="Q91" s="101"/>
      <c r="S91" s="314"/>
      <c r="T91" s="53"/>
      <c r="V91" s="52"/>
      <c r="W91" s="52"/>
      <c r="X91" s="52"/>
    </row>
    <row r="92" spans="1:24">
      <c r="A92" s="2402" t="s">
        <v>5737</v>
      </c>
      <c r="B92" s="2402"/>
      <c r="C92" s="2402"/>
      <c r="D92" s="2402"/>
      <c r="E92" s="2402"/>
      <c r="F92" s="2402"/>
      <c r="G92" s="2402"/>
      <c r="H92" s="2402"/>
      <c r="I92" s="2402"/>
      <c r="J92" s="2402"/>
      <c r="K92" s="2402"/>
      <c r="L92" s="2402"/>
      <c r="M92" s="2402"/>
      <c r="N92" s="2402"/>
      <c r="O92" s="2402"/>
      <c r="P92" s="2402"/>
      <c r="Q92" s="101"/>
      <c r="V92" s="52"/>
      <c r="W92" s="52"/>
      <c r="X92" s="52"/>
    </row>
    <row r="93" spans="1:24">
      <c r="A93" s="912" t="s">
        <v>5738</v>
      </c>
      <c r="B93" s="905">
        <v>1830</v>
      </c>
      <c r="C93" s="905">
        <v>575</v>
      </c>
      <c r="D93" s="905">
        <v>500</v>
      </c>
      <c r="E93" s="905">
        <v>8</v>
      </c>
      <c r="F93" s="905"/>
      <c r="G93" s="905"/>
      <c r="H93" s="905"/>
      <c r="I93" s="905"/>
      <c r="J93" s="2684">
        <v>7038</v>
      </c>
      <c r="K93" s="2684"/>
      <c r="L93" s="905">
        <v>33</v>
      </c>
      <c r="M93" s="905"/>
      <c r="N93" s="905"/>
      <c r="O93" s="596">
        <v>18935</v>
      </c>
      <c r="P93" s="811">
        <v>20340</v>
      </c>
      <c r="Q93" s="101"/>
      <c r="S93" s="314"/>
      <c r="T93" s="53"/>
      <c r="V93" s="52"/>
      <c r="W93" s="52"/>
      <c r="X93" s="52"/>
    </row>
    <row r="94" spans="1:24">
      <c r="A94" s="974" t="s">
        <v>5739</v>
      </c>
      <c r="B94" s="975">
        <v>1830</v>
      </c>
      <c r="C94" s="975">
        <v>850</v>
      </c>
      <c r="D94" s="975">
        <v>500</v>
      </c>
      <c r="E94" s="975">
        <v>12</v>
      </c>
      <c r="F94" s="975"/>
      <c r="G94" s="975"/>
      <c r="H94" s="975"/>
      <c r="I94" s="975"/>
      <c r="J94" s="2684"/>
      <c r="K94" s="2684"/>
      <c r="L94" s="975">
        <v>44</v>
      </c>
      <c r="M94" s="975">
        <v>0.17</v>
      </c>
      <c r="N94" s="975"/>
      <c r="O94" s="621">
        <v>28595</v>
      </c>
      <c r="P94" s="877">
        <v>30720</v>
      </c>
      <c r="Q94" s="101"/>
      <c r="S94" s="314"/>
      <c r="T94" s="53"/>
      <c r="V94" s="52"/>
      <c r="W94" s="52"/>
      <c r="X94" s="52"/>
    </row>
    <row r="95" spans="1:24">
      <c r="A95" s="2402" t="s">
        <v>5740</v>
      </c>
      <c r="B95" s="2402"/>
      <c r="C95" s="2402"/>
      <c r="D95" s="2402"/>
      <c r="E95" s="2402"/>
      <c r="F95" s="2402"/>
      <c r="G95" s="2402"/>
      <c r="H95" s="2402"/>
      <c r="I95" s="2402"/>
      <c r="J95" s="2402"/>
      <c r="K95" s="2402"/>
      <c r="L95" s="2402"/>
      <c r="M95" s="2402"/>
      <c r="N95" s="2402"/>
      <c r="O95" s="2402"/>
      <c r="P95" s="2402"/>
      <c r="Q95" s="101"/>
      <c r="V95" s="52"/>
      <c r="W95" s="52"/>
      <c r="X95" s="52"/>
    </row>
    <row r="96" spans="1:24">
      <c r="A96" s="912" t="s">
        <v>5741</v>
      </c>
      <c r="B96" s="905">
        <v>500</v>
      </c>
      <c r="C96" s="905">
        <v>600</v>
      </c>
      <c r="D96" s="905">
        <v>500</v>
      </c>
      <c r="E96" s="905">
        <v>2</v>
      </c>
      <c r="F96" s="905">
        <v>2</v>
      </c>
      <c r="G96" s="2678" t="s">
        <v>927</v>
      </c>
      <c r="H96" s="2678"/>
      <c r="I96" s="2678"/>
      <c r="J96" s="2684">
        <v>7038</v>
      </c>
      <c r="K96" s="2684"/>
      <c r="L96" s="905">
        <v>10</v>
      </c>
      <c r="M96" s="905"/>
      <c r="N96" s="905"/>
      <c r="O96" s="596">
        <v>6155</v>
      </c>
      <c r="P96" s="811">
        <v>6610</v>
      </c>
      <c r="Q96" s="101"/>
      <c r="S96" s="314"/>
      <c r="T96" s="53"/>
      <c r="V96" s="52"/>
      <c r="W96" s="52"/>
      <c r="X96" s="52"/>
    </row>
    <row r="97" spans="1:24">
      <c r="A97" s="974" t="s">
        <v>5731</v>
      </c>
      <c r="B97" s="975">
        <v>500</v>
      </c>
      <c r="C97" s="975">
        <v>811</v>
      </c>
      <c r="D97" s="975">
        <v>500</v>
      </c>
      <c r="E97" s="975">
        <v>2</v>
      </c>
      <c r="F97" s="975">
        <v>2</v>
      </c>
      <c r="G97" s="2678"/>
      <c r="H97" s="2678"/>
      <c r="I97" s="2678"/>
      <c r="J97" s="2684"/>
      <c r="K97" s="2684"/>
      <c r="L97" s="975">
        <v>12</v>
      </c>
      <c r="M97" s="975"/>
      <c r="N97" s="975"/>
      <c r="O97" s="621">
        <v>6675</v>
      </c>
      <c r="P97" s="877">
        <v>7170</v>
      </c>
      <c r="Q97" s="101"/>
      <c r="S97" s="314"/>
      <c r="T97" s="53"/>
      <c r="V97" s="52"/>
      <c r="W97" s="52"/>
      <c r="X97" s="52"/>
    </row>
    <row r="98" spans="1:24">
      <c r="A98" s="2402" t="s">
        <v>5742</v>
      </c>
      <c r="B98" s="2402"/>
      <c r="C98" s="2402"/>
      <c r="D98" s="2402"/>
      <c r="E98" s="2402"/>
      <c r="F98" s="2402"/>
      <c r="G98" s="2402"/>
      <c r="H98" s="2402"/>
      <c r="I98" s="2402"/>
      <c r="J98" s="2402"/>
      <c r="K98" s="2402"/>
      <c r="L98" s="2402"/>
      <c r="M98" s="2402"/>
      <c r="N98" s="2402"/>
      <c r="O98" s="2402"/>
      <c r="P98" s="2402"/>
      <c r="Q98" s="101"/>
      <c r="V98" s="52"/>
      <c r="W98" s="52"/>
      <c r="X98" s="52"/>
    </row>
    <row r="99" spans="1:24">
      <c r="A99" s="912" t="s">
        <v>5743</v>
      </c>
      <c r="B99" s="810"/>
      <c r="C99" s="810"/>
      <c r="D99" s="810"/>
      <c r="E99" s="810"/>
      <c r="F99" s="810"/>
      <c r="G99" s="810"/>
      <c r="H99" s="810"/>
      <c r="I99" s="810"/>
      <c r="J99" s="2684">
        <v>7038</v>
      </c>
      <c r="K99" s="2684"/>
      <c r="L99" s="810"/>
      <c r="M99" s="810"/>
      <c r="N99" s="810"/>
      <c r="O99" s="810">
        <v>315</v>
      </c>
      <c r="P99" s="996">
        <v>340</v>
      </c>
      <c r="Q99" s="101"/>
      <c r="T99" s="53"/>
      <c r="V99" s="52"/>
      <c r="W99" s="52"/>
      <c r="X99" s="52"/>
    </row>
    <row r="100" spans="1:24">
      <c r="A100" s="972" t="s">
        <v>5744</v>
      </c>
      <c r="B100" s="812"/>
      <c r="C100" s="812"/>
      <c r="D100" s="812"/>
      <c r="E100" s="812"/>
      <c r="F100" s="812"/>
      <c r="G100" s="812"/>
      <c r="H100" s="812"/>
      <c r="I100" s="812"/>
      <c r="J100" s="2684"/>
      <c r="K100" s="2684"/>
      <c r="L100" s="812"/>
      <c r="M100" s="812"/>
      <c r="N100" s="812"/>
      <c r="O100" s="812">
        <v>350</v>
      </c>
      <c r="P100" s="934">
        <v>375</v>
      </c>
      <c r="Q100" s="101"/>
      <c r="T100" s="53"/>
      <c r="V100" s="52"/>
      <c r="W100" s="52"/>
      <c r="X100" s="52"/>
    </row>
    <row r="101" spans="1:24">
      <c r="A101" s="972" t="s">
        <v>5745</v>
      </c>
      <c r="B101" s="812"/>
      <c r="C101" s="812"/>
      <c r="D101" s="812"/>
      <c r="E101" s="812"/>
      <c r="F101" s="812"/>
      <c r="G101" s="812"/>
      <c r="H101" s="812"/>
      <c r="I101" s="812"/>
      <c r="J101" s="2684"/>
      <c r="K101" s="2684"/>
      <c r="L101" s="812"/>
      <c r="M101" s="812"/>
      <c r="N101" s="812"/>
      <c r="O101" s="812">
        <v>525</v>
      </c>
      <c r="P101" s="934">
        <v>565</v>
      </c>
      <c r="Q101" s="101"/>
      <c r="T101" s="53"/>
      <c r="V101" s="52"/>
      <c r="W101" s="52"/>
      <c r="X101" s="52"/>
    </row>
    <row r="102" spans="1:24">
      <c r="A102" s="972" t="s">
        <v>5746</v>
      </c>
      <c r="B102" s="812"/>
      <c r="C102" s="812"/>
      <c r="D102" s="812"/>
      <c r="E102" s="812"/>
      <c r="F102" s="812"/>
      <c r="G102" s="812"/>
      <c r="H102" s="812"/>
      <c r="I102" s="812"/>
      <c r="J102" s="2684"/>
      <c r="K102" s="2684"/>
      <c r="L102" s="812"/>
      <c r="M102" s="812"/>
      <c r="N102" s="812"/>
      <c r="O102" s="812">
        <v>1005</v>
      </c>
      <c r="P102" s="934">
        <v>1080</v>
      </c>
      <c r="Q102" s="101"/>
      <c r="T102" s="53"/>
      <c r="V102" s="52"/>
      <c r="W102" s="52"/>
      <c r="X102" s="52"/>
    </row>
    <row r="103" spans="1:24">
      <c r="A103" s="972" t="s">
        <v>5747</v>
      </c>
      <c r="B103" s="812"/>
      <c r="C103" s="812"/>
      <c r="D103" s="812"/>
      <c r="E103" s="812"/>
      <c r="F103" s="812"/>
      <c r="G103" s="812"/>
      <c r="H103" s="812"/>
      <c r="I103" s="812"/>
      <c r="J103" s="2684"/>
      <c r="K103" s="2684"/>
      <c r="L103" s="812"/>
      <c r="M103" s="812"/>
      <c r="N103" s="812"/>
      <c r="O103" s="812">
        <v>570</v>
      </c>
      <c r="P103" s="934">
        <v>610</v>
      </c>
      <c r="Q103" s="101"/>
      <c r="T103" s="53"/>
      <c r="V103" s="52"/>
      <c r="W103" s="52"/>
      <c r="X103" s="52"/>
    </row>
    <row r="104" spans="1:24">
      <c r="A104" s="975" t="s">
        <v>5748</v>
      </c>
      <c r="B104" s="981"/>
      <c r="C104" s="981"/>
      <c r="D104" s="981"/>
      <c r="E104" s="981"/>
      <c r="F104" s="981"/>
      <c r="G104" s="981"/>
      <c r="H104" s="981"/>
      <c r="I104" s="981"/>
      <c r="J104" s="2684"/>
      <c r="K104" s="2684"/>
      <c r="L104" s="981"/>
      <c r="M104" s="981"/>
      <c r="N104" s="981"/>
      <c r="O104" s="981">
        <v>655</v>
      </c>
      <c r="P104" s="995">
        <v>705</v>
      </c>
      <c r="Q104" s="101"/>
      <c r="T104" s="53"/>
      <c r="V104" s="52"/>
      <c r="W104" s="52"/>
      <c r="X104" s="52"/>
    </row>
    <row r="105" spans="1:24">
      <c r="A105" s="2402" t="s">
        <v>2752</v>
      </c>
      <c r="B105" s="2402"/>
      <c r="C105" s="2402"/>
      <c r="D105" s="2402"/>
      <c r="E105" s="2402"/>
      <c r="F105" s="2402"/>
      <c r="G105" s="2402"/>
      <c r="H105" s="2402"/>
      <c r="I105" s="2402"/>
      <c r="J105" s="2402"/>
      <c r="K105" s="2402"/>
      <c r="L105" s="2402"/>
      <c r="M105" s="2402"/>
      <c r="N105" s="2402"/>
      <c r="O105" s="2402"/>
      <c r="P105" s="2402"/>
      <c r="Q105" s="101"/>
      <c r="V105" s="52"/>
      <c r="W105" s="52"/>
      <c r="X105" s="52"/>
    </row>
    <row r="106" spans="1:24">
      <c r="A106" s="912" t="s">
        <v>5749</v>
      </c>
      <c r="B106" s="810">
        <v>170</v>
      </c>
      <c r="C106" s="810">
        <v>573</v>
      </c>
      <c r="D106" s="810">
        <v>496</v>
      </c>
      <c r="E106" s="810"/>
      <c r="F106" s="810"/>
      <c r="G106" s="810"/>
      <c r="H106" s="810"/>
      <c r="I106" s="810"/>
      <c r="J106" s="2678">
        <v>7038</v>
      </c>
      <c r="K106" s="2678"/>
      <c r="L106" s="810">
        <v>2.7</v>
      </c>
      <c r="M106" s="810"/>
      <c r="N106" s="810"/>
      <c r="O106" s="810">
        <v>1755</v>
      </c>
      <c r="P106" s="996">
        <v>1885</v>
      </c>
      <c r="Q106" s="101"/>
      <c r="T106" s="53"/>
      <c r="V106" s="52"/>
      <c r="W106" s="52"/>
      <c r="X106" s="52"/>
    </row>
    <row r="107" spans="1:24">
      <c r="A107" s="972" t="s">
        <v>5750</v>
      </c>
      <c r="B107" s="812">
        <v>170</v>
      </c>
      <c r="C107" s="812">
        <v>600</v>
      </c>
      <c r="D107" s="812">
        <v>496</v>
      </c>
      <c r="E107" s="812"/>
      <c r="F107" s="812"/>
      <c r="G107" s="812"/>
      <c r="H107" s="812"/>
      <c r="I107" s="812"/>
      <c r="J107" s="2678"/>
      <c r="K107" s="2678"/>
      <c r="L107" s="812">
        <v>3</v>
      </c>
      <c r="M107" s="812"/>
      <c r="N107" s="812"/>
      <c r="O107" s="812">
        <v>2050</v>
      </c>
      <c r="P107" s="934">
        <v>2200</v>
      </c>
      <c r="Q107" s="101"/>
      <c r="S107" s="314"/>
      <c r="T107" s="53"/>
      <c r="V107" s="52"/>
      <c r="W107" s="52"/>
      <c r="X107" s="52"/>
    </row>
    <row r="108" spans="1:24">
      <c r="A108" s="972" t="s">
        <v>5751</v>
      </c>
      <c r="B108" s="812">
        <v>170</v>
      </c>
      <c r="C108" s="812">
        <v>808</v>
      </c>
      <c r="D108" s="812">
        <v>496</v>
      </c>
      <c r="E108" s="812"/>
      <c r="F108" s="812"/>
      <c r="G108" s="812"/>
      <c r="H108" s="812"/>
      <c r="I108" s="812"/>
      <c r="J108" s="2678"/>
      <c r="K108" s="2678"/>
      <c r="L108" s="812">
        <v>3.3</v>
      </c>
      <c r="M108" s="812"/>
      <c r="N108" s="812"/>
      <c r="O108" s="812">
        <v>2305</v>
      </c>
      <c r="P108" s="934">
        <v>2475</v>
      </c>
      <c r="Q108" s="101"/>
      <c r="S108" s="314"/>
      <c r="T108" s="53"/>
      <c r="V108" s="52"/>
      <c r="W108" s="52"/>
      <c r="X108" s="52"/>
    </row>
    <row r="109" spans="1:24">
      <c r="A109" s="972" t="s">
        <v>5752</v>
      </c>
      <c r="B109" s="812">
        <v>170</v>
      </c>
      <c r="C109" s="812">
        <v>848</v>
      </c>
      <c r="D109" s="812">
        <v>496</v>
      </c>
      <c r="E109" s="812"/>
      <c r="F109" s="812"/>
      <c r="G109" s="812"/>
      <c r="H109" s="812"/>
      <c r="I109" s="812"/>
      <c r="J109" s="2678"/>
      <c r="K109" s="2678"/>
      <c r="L109" s="812">
        <v>3.4</v>
      </c>
      <c r="M109" s="812"/>
      <c r="N109" s="812"/>
      <c r="O109" s="812">
        <v>2320</v>
      </c>
      <c r="P109" s="934">
        <v>2490</v>
      </c>
      <c r="Q109" s="101"/>
      <c r="T109" s="53"/>
      <c r="V109" s="52"/>
      <c r="W109" s="52"/>
      <c r="X109" s="52"/>
    </row>
    <row r="110" spans="1:24">
      <c r="A110" s="974" t="s">
        <v>5753</v>
      </c>
      <c r="B110" s="981">
        <v>170</v>
      </c>
      <c r="C110" s="981">
        <v>848</v>
      </c>
      <c r="D110" s="981">
        <v>496</v>
      </c>
      <c r="E110" s="981"/>
      <c r="F110" s="981"/>
      <c r="G110" s="981"/>
      <c r="H110" s="981"/>
      <c r="I110" s="981"/>
      <c r="J110" s="2678"/>
      <c r="K110" s="2678"/>
      <c r="L110" s="981">
        <v>4</v>
      </c>
      <c r="M110" s="981"/>
      <c r="N110" s="981"/>
      <c r="O110" s="981">
        <v>2590</v>
      </c>
      <c r="P110" s="995">
        <v>2780</v>
      </c>
      <c r="Q110" s="101"/>
      <c r="S110" s="314"/>
      <c r="T110" s="53"/>
      <c r="V110" s="52"/>
      <c r="W110" s="52"/>
      <c r="X110" s="52"/>
    </row>
    <row r="111" spans="1:24">
      <c r="A111" s="2402" t="s">
        <v>5754</v>
      </c>
      <c r="B111" s="2402"/>
      <c r="C111" s="2402"/>
      <c r="D111" s="2402"/>
      <c r="E111" s="2402"/>
      <c r="F111" s="2402"/>
      <c r="G111" s="2402"/>
      <c r="H111" s="2402"/>
      <c r="I111" s="2402"/>
      <c r="J111" s="2402"/>
      <c r="K111" s="2402"/>
      <c r="L111" s="2402"/>
      <c r="M111" s="2402"/>
      <c r="N111" s="2402"/>
      <c r="O111" s="2402"/>
      <c r="P111" s="2402"/>
      <c r="Q111" s="101"/>
      <c r="V111" s="52"/>
      <c r="W111" s="52"/>
      <c r="X111" s="52"/>
    </row>
    <row r="112" spans="1:24">
      <c r="A112" s="912" t="s">
        <v>5755</v>
      </c>
      <c r="B112" s="810"/>
      <c r="C112" s="810"/>
      <c r="D112" s="810"/>
      <c r="E112" s="810"/>
      <c r="F112" s="810"/>
      <c r="G112" s="810"/>
      <c r="H112" s="810"/>
      <c r="I112" s="810"/>
      <c r="J112" s="2678">
        <v>7038</v>
      </c>
      <c r="K112" s="2678"/>
      <c r="L112" s="810"/>
      <c r="M112" s="810"/>
      <c r="N112" s="810"/>
      <c r="O112" s="810">
        <v>8070</v>
      </c>
      <c r="P112" s="996">
        <v>8670</v>
      </c>
      <c r="Q112" s="101"/>
      <c r="T112" s="53"/>
      <c r="V112" s="52"/>
      <c r="W112" s="52"/>
      <c r="X112" s="52"/>
    </row>
    <row r="113" spans="1:24">
      <c r="A113" s="972" t="s">
        <v>5756</v>
      </c>
      <c r="B113" s="822">
        <v>334</v>
      </c>
      <c r="C113" s="822">
        <v>575</v>
      </c>
      <c r="D113" s="822">
        <v>770</v>
      </c>
      <c r="E113" s="822"/>
      <c r="F113" s="822"/>
      <c r="G113" s="822"/>
      <c r="H113" s="822"/>
      <c r="I113" s="822"/>
      <c r="J113" s="2678"/>
      <c r="K113" s="2678"/>
      <c r="L113" s="822">
        <v>6</v>
      </c>
      <c r="M113" s="822"/>
      <c r="N113" s="822"/>
      <c r="O113" s="604">
        <v>4910</v>
      </c>
      <c r="P113" s="664">
        <v>5275</v>
      </c>
      <c r="Q113" s="101"/>
      <c r="T113" s="53"/>
      <c r="V113" s="52"/>
      <c r="W113" s="52"/>
      <c r="X113" s="52"/>
    </row>
    <row r="114" spans="1:24">
      <c r="A114" s="972" t="s">
        <v>5750</v>
      </c>
      <c r="B114" s="822">
        <v>334</v>
      </c>
      <c r="C114" s="822">
        <v>600</v>
      </c>
      <c r="D114" s="822">
        <v>770</v>
      </c>
      <c r="E114" s="822"/>
      <c r="F114" s="822"/>
      <c r="G114" s="822"/>
      <c r="H114" s="822"/>
      <c r="I114" s="822"/>
      <c r="J114" s="2678"/>
      <c r="K114" s="2678"/>
      <c r="L114" s="822">
        <v>6</v>
      </c>
      <c r="M114" s="822"/>
      <c r="N114" s="822"/>
      <c r="O114" s="604">
        <v>5465</v>
      </c>
      <c r="P114" s="664">
        <v>5870</v>
      </c>
      <c r="Q114" s="101"/>
      <c r="S114" s="314"/>
      <c r="T114" s="53"/>
      <c r="V114" s="52"/>
      <c r="W114" s="52"/>
      <c r="X114" s="52"/>
    </row>
    <row r="115" spans="1:24">
      <c r="A115" s="972" t="s">
        <v>5751</v>
      </c>
      <c r="B115" s="604">
        <v>334</v>
      </c>
      <c r="C115" s="604">
        <v>810</v>
      </c>
      <c r="D115" s="604">
        <v>770</v>
      </c>
      <c r="E115" s="604"/>
      <c r="F115" s="604"/>
      <c r="G115" s="604"/>
      <c r="H115" s="604"/>
      <c r="I115" s="604"/>
      <c r="J115" s="2678"/>
      <c r="K115" s="2678"/>
      <c r="L115" s="604">
        <v>8</v>
      </c>
      <c r="M115" s="604"/>
      <c r="N115" s="604"/>
      <c r="O115" s="604">
        <v>6160</v>
      </c>
      <c r="P115" s="664">
        <v>6620</v>
      </c>
      <c r="Q115" s="101"/>
      <c r="S115" s="314"/>
      <c r="T115" s="53"/>
      <c r="V115" s="52"/>
      <c r="W115" s="52"/>
      <c r="X115" s="52"/>
    </row>
    <row r="116" spans="1:24">
      <c r="A116" s="972" t="s">
        <v>5757</v>
      </c>
      <c r="B116" s="812">
        <v>334</v>
      </c>
      <c r="C116" s="812">
        <v>850</v>
      </c>
      <c r="D116" s="812">
        <v>770</v>
      </c>
      <c r="E116" s="812"/>
      <c r="F116" s="812"/>
      <c r="G116" s="812"/>
      <c r="H116" s="812"/>
      <c r="I116" s="812"/>
      <c r="J116" s="2678"/>
      <c r="K116" s="2678"/>
      <c r="L116" s="812">
        <v>8</v>
      </c>
      <c r="M116" s="812"/>
      <c r="N116" s="812"/>
      <c r="O116" s="812">
        <v>5865</v>
      </c>
      <c r="P116" s="934">
        <v>6300</v>
      </c>
      <c r="Q116" s="101"/>
      <c r="T116" s="53"/>
      <c r="V116" s="52"/>
      <c r="W116" s="52"/>
      <c r="X116" s="52"/>
    </row>
    <row r="117" spans="1:24">
      <c r="A117" s="974" t="s">
        <v>5753</v>
      </c>
      <c r="B117" s="981">
        <v>334</v>
      </c>
      <c r="C117" s="981">
        <v>850</v>
      </c>
      <c r="D117" s="981">
        <v>770</v>
      </c>
      <c r="E117" s="981"/>
      <c r="F117" s="981"/>
      <c r="G117" s="981"/>
      <c r="H117" s="981"/>
      <c r="I117" s="981"/>
      <c r="J117" s="2678"/>
      <c r="K117" s="2678"/>
      <c r="L117" s="981">
        <v>10</v>
      </c>
      <c r="M117" s="981"/>
      <c r="N117" s="981"/>
      <c r="O117" s="981">
        <v>7365</v>
      </c>
      <c r="P117" s="995">
        <v>7910</v>
      </c>
      <c r="Q117" s="101"/>
      <c r="S117" s="314"/>
      <c r="T117" s="53"/>
      <c r="V117" s="52"/>
      <c r="W117" s="52"/>
      <c r="X117" s="52"/>
    </row>
    <row r="118" spans="1:24">
      <c r="A118" s="2402" t="s">
        <v>5758</v>
      </c>
      <c r="B118" s="2402"/>
      <c r="C118" s="2402"/>
      <c r="D118" s="2402"/>
      <c r="E118" s="2402"/>
      <c r="F118" s="2402"/>
      <c r="G118" s="2402"/>
      <c r="H118" s="2402"/>
      <c r="I118" s="2402"/>
      <c r="J118" s="2402"/>
      <c r="K118" s="2402"/>
      <c r="L118" s="2402"/>
      <c r="M118" s="2402"/>
      <c r="N118" s="2402"/>
      <c r="O118" s="2402"/>
      <c r="P118" s="2402"/>
      <c r="Q118" s="101"/>
      <c r="V118" s="52"/>
      <c r="W118" s="52"/>
      <c r="X118" s="52"/>
    </row>
    <row r="119" spans="1:24">
      <c r="A119" s="912" t="s">
        <v>5759</v>
      </c>
      <c r="B119" s="810"/>
      <c r="C119" s="810"/>
      <c r="D119" s="810"/>
      <c r="E119" s="810"/>
      <c r="F119" s="810"/>
      <c r="G119" s="810"/>
      <c r="H119" s="810"/>
      <c r="I119" s="810"/>
      <c r="J119" s="2678">
        <v>7038</v>
      </c>
      <c r="K119" s="2678"/>
      <c r="L119" s="810"/>
      <c r="M119" s="810"/>
      <c r="N119" s="810"/>
      <c r="O119" s="810">
        <v>1120</v>
      </c>
      <c r="P119" s="996">
        <v>1200</v>
      </c>
      <c r="Q119" s="101"/>
      <c r="T119" s="53"/>
      <c r="V119" s="52"/>
      <c r="W119" s="52"/>
      <c r="X119" s="52"/>
    </row>
    <row r="120" spans="1:24">
      <c r="A120" s="972" t="s">
        <v>5755</v>
      </c>
      <c r="B120" s="812"/>
      <c r="C120" s="812"/>
      <c r="D120" s="812"/>
      <c r="E120" s="812"/>
      <c r="F120" s="812"/>
      <c r="G120" s="812"/>
      <c r="H120" s="812"/>
      <c r="I120" s="812"/>
      <c r="J120" s="2678"/>
      <c r="K120" s="2678"/>
      <c r="L120" s="812"/>
      <c r="M120" s="812"/>
      <c r="N120" s="812"/>
      <c r="O120" s="812">
        <v>1230</v>
      </c>
      <c r="P120" s="934">
        <v>1320</v>
      </c>
      <c r="Q120" s="101"/>
      <c r="T120" s="53"/>
      <c r="V120" s="52"/>
      <c r="W120" s="52"/>
      <c r="X120" s="52"/>
    </row>
    <row r="121" spans="1:24">
      <c r="A121" s="972" t="s">
        <v>5756</v>
      </c>
      <c r="B121" s="812"/>
      <c r="C121" s="812"/>
      <c r="D121" s="812"/>
      <c r="E121" s="812"/>
      <c r="F121" s="812"/>
      <c r="G121" s="812"/>
      <c r="H121" s="812"/>
      <c r="I121" s="812"/>
      <c r="J121" s="2678"/>
      <c r="K121" s="2678"/>
      <c r="L121" s="812"/>
      <c r="M121" s="812"/>
      <c r="N121" s="812"/>
      <c r="O121" s="812">
        <v>1390</v>
      </c>
      <c r="P121" s="934">
        <v>1490</v>
      </c>
      <c r="Q121" s="101"/>
      <c r="T121" s="53"/>
      <c r="V121" s="52"/>
      <c r="W121" s="52"/>
      <c r="X121" s="52"/>
    </row>
    <row r="122" spans="1:24">
      <c r="A122" s="972" t="s">
        <v>5750</v>
      </c>
      <c r="B122" s="822"/>
      <c r="C122" s="822"/>
      <c r="D122" s="822"/>
      <c r="E122" s="822"/>
      <c r="F122" s="822"/>
      <c r="G122" s="822"/>
      <c r="H122" s="822"/>
      <c r="I122" s="822"/>
      <c r="J122" s="2678"/>
      <c r="K122" s="2678"/>
      <c r="L122" s="822"/>
      <c r="M122" s="822"/>
      <c r="N122" s="822"/>
      <c r="O122" s="604">
        <v>1555</v>
      </c>
      <c r="P122" s="664">
        <v>1670</v>
      </c>
      <c r="Q122" s="101"/>
      <c r="S122" s="314"/>
      <c r="T122" s="53"/>
      <c r="V122" s="52"/>
      <c r="W122" s="52"/>
      <c r="X122" s="52"/>
    </row>
    <row r="123" spans="1:24">
      <c r="A123" s="972" t="s">
        <v>5753</v>
      </c>
      <c r="B123" s="822"/>
      <c r="C123" s="822"/>
      <c r="D123" s="822"/>
      <c r="E123" s="822"/>
      <c r="F123" s="822"/>
      <c r="G123" s="822"/>
      <c r="H123" s="822"/>
      <c r="I123" s="822"/>
      <c r="J123" s="2678"/>
      <c r="K123" s="2678"/>
      <c r="L123" s="822"/>
      <c r="M123" s="822"/>
      <c r="N123" s="822"/>
      <c r="O123" s="604">
        <v>2260</v>
      </c>
      <c r="P123" s="664">
        <v>2425</v>
      </c>
      <c r="Q123" s="101"/>
      <c r="S123" s="314"/>
      <c r="T123" s="53"/>
      <c r="V123" s="52"/>
      <c r="W123" s="52"/>
      <c r="X123" s="52"/>
    </row>
    <row r="124" spans="1:24">
      <c r="A124" s="974" t="s">
        <v>5751</v>
      </c>
      <c r="B124" s="975"/>
      <c r="C124" s="975"/>
      <c r="D124" s="975"/>
      <c r="E124" s="975"/>
      <c r="F124" s="975"/>
      <c r="G124" s="975"/>
      <c r="H124" s="975"/>
      <c r="I124" s="975"/>
      <c r="J124" s="2678"/>
      <c r="K124" s="2678"/>
      <c r="L124" s="975"/>
      <c r="M124" s="975"/>
      <c r="N124" s="975"/>
      <c r="O124" s="621">
        <v>1790</v>
      </c>
      <c r="P124" s="877">
        <v>1920</v>
      </c>
      <c r="Q124" s="101"/>
      <c r="S124" s="314"/>
      <c r="T124" s="53"/>
      <c r="V124" s="52"/>
      <c r="W124" s="52"/>
      <c r="X124" s="52"/>
    </row>
    <row r="125" spans="1:24">
      <c r="A125" s="2402" t="s">
        <v>5760</v>
      </c>
      <c r="B125" s="2402"/>
      <c r="C125" s="2402"/>
      <c r="D125" s="2402"/>
      <c r="E125" s="2402"/>
      <c r="F125" s="2402"/>
      <c r="G125" s="2402"/>
      <c r="H125" s="2402"/>
      <c r="I125" s="2402"/>
      <c r="J125" s="2402"/>
      <c r="K125" s="2402"/>
      <c r="L125" s="2402"/>
      <c r="M125" s="2402"/>
      <c r="N125" s="2402"/>
      <c r="O125" s="2402"/>
      <c r="P125" s="2402"/>
      <c r="Q125" s="101"/>
      <c r="V125" s="52"/>
      <c r="W125" s="52"/>
      <c r="X125" s="52"/>
    </row>
    <row r="126" spans="1:24" ht="24">
      <c r="A126" s="912" t="s">
        <v>5761</v>
      </c>
      <c r="B126" s="2684"/>
      <c r="C126" s="2684"/>
      <c r="D126" s="2684"/>
      <c r="E126" s="2684"/>
      <c r="F126" s="2684"/>
      <c r="G126" s="2684"/>
      <c r="H126" s="2684"/>
      <c r="I126" s="2684"/>
      <c r="J126" s="2684"/>
      <c r="K126" s="2684"/>
      <c r="L126" s="2684"/>
      <c r="M126" s="2684"/>
      <c r="N126" s="905"/>
      <c r="O126" s="596">
        <v>55</v>
      </c>
      <c r="P126" s="811">
        <v>60</v>
      </c>
      <c r="Q126" s="101"/>
      <c r="T126" s="53"/>
      <c r="V126" s="52"/>
      <c r="W126" s="52"/>
      <c r="X126" s="52"/>
    </row>
    <row r="127" spans="1:24" ht="24">
      <c r="A127" s="972" t="s">
        <v>5762</v>
      </c>
      <c r="B127" s="2423"/>
      <c r="C127" s="2423"/>
      <c r="D127" s="2423"/>
      <c r="E127" s="2423"/>
      <c r="F127" s="2423"/>
      <c r="G127" s="2423"/>
      <c r="H127" s="2423"/>
      <c r="I127" s="2423"/>
      <c r="J127" s="2423"/>
      <c r="K127" s="2423"/>
      <c r="L127" s="2423"/>
      <c r="M127" s="2423"/>
      <c r="N127" s="822"/>
      <c r="O127" s="604">
        <v>105</v>
      </c>
      <c r="P127" s="664">
        <v>110</v>
      </c>
      <c r="Q127" s="101"/>
      <c r="V127" s="52"/>
      <c r="W127" s="52"/>
      <c r="X127" s="52"/>
    </row>
    <row r="128" spans="1:24">
      <c r="A128" s="974" t="s">
        <v>5763</v>
      </c>
      <c r="B128" s="2674"/>
      <c r="C128" s="2674"/>
      <c r="D128" s="2674"/>
      <c r="E128" s="2674"/>
      <c r="F128" s="2674"/>
      <c r="G128" s="2674"/>
      <c r="H128" s="2674"/>
      <c r="I128" s="2674"/>
      <c r="J128" s="2674"/>
      <c r="K128" s="2674"/>
      <c r="L128" s="2674"/>
      <c r="M128" s="2674"/>
      <c r="N128" s="975"/>
      <c r="O128" s="621">
        <v>105</v>
      </c>
      <c r="P128" s="877">
        <v>110</v>
      </c>
      <c r="Q128" s="101"/>
      <c r="V128" s="52"/>
      <c r="W128" s="52"/>
      <c r="X128" s="52"/>
    </row>
    <row r="129" spans="1:24">
      <c r="A129" s="2402" t="s">
        <v>5764</v>
      </c>
      <c r="B129" s="2402"/>
      <c r="C129" s="2402"/>
      <c r="D129" s="2402"/>
      <c r="E129" s="2402"/>
      <c r="F129" s="2402"/>
      <c r="G129" s="2402"/>
      <c r="H129" s="2402"/>
      <c r="I129" s="2402"/>
      <c r="J129" s="2402"/>
      <c r="K129" s="2402"/>
      <c r="L129" s="2402"/>
      <c r="M129" s="2402"/>
      <c r="N129" s="2402"/>
      <c r="O129" s="2402"/>
      <c r="P129" s="2402"/>
      <c r="Q129" s="292"/>
      <c r="R129" s="70"/>
      <c r="S129" s="70"/>
      <c r="T129" s="388"/>
      <c r="V129" s="52"/>
      <c r="W129" s="52"/>
      <c r="X129" s="52"/>
    </row>
    <row r="130" spans="1:24" ht="24">
      <c r="A130" s="986" t="s">
        <v>5765</v>
      </c>
      <c r="B130" s="810">
        <v>1800</v>
      </c>
      <c r="C130" s="810">
        <v>500</v>
      </c>
      <c r="D130" s="810">
        <v>330</v>
      </c>
      <c r="E130" s="810">
        <v>1</v>
      </c>
      <c r="F130" s="810">
        <v>1</v>
      </c>
      <c r="G130" s="810">
        <v>1</v>
      </c>
      <c r="H130" s="810"/>
      <c r="I130" s="810">
        <v>1</v>
      </c>
      <c r="J130" s="2678">
        <v>7038</v>
      </c>
      <c r="K130" s="2678"/>
      <c r="L130" s="810">
        <v>35</v>
      </c>
      <c r="M130" s="905" t="s">
        <v>5766</v>
      </c>
      <c r="N130" s="905"/>
      <c r="O130" s="810">
        <v>12655</v>
      </c>
      <c r="P130" s="996">
        <v>13575</v>
      </c>
      <c r="Q130" s="101"/>
      <c r="S130" s="314"/>
      <c r="T130" s="53"/>
      <c r="V130" s="52"/>
      <c r="W130" s="52"/>
      <c r="X130" s="52"/>
    </row>
    <row r="131" spans="1:24" ht="24">
      <c r="A131" s="979" t="s">
        <v>5767</v>
      </c>
      <c r="B131" s="812">
        <v>1800</v>
      </c>
      <c r="C131" s="812">
        <v>500</v>
      </c>
      <c r="D131" s="812">
        <v>430</v>
      </c>
      <c r="E131" s="812">
        <v>1</v>
      </c>
      <c r="F131" s="812">
        <v>1</v>
      </c>
      <c r="G131" s="812">
        <v>1</v>
      </c>
      <c r="H131" s="812"/>
      <c r="I131" s="812">
        <v>1</v>
      </c>
      <c r="J131" s="2678"/>
      <c r="K131" s="2678"/>
      <c r="L131" s="812">
        <v>38</v>
      </c>
      <c r="M131" s="822" t="s">
        <v>5768</v>
      </c>
      <c r="N131" s="822"/>
      <c r="O131" s="812">
        <v>13745</v>
      </c>
      <c r="P131" s="934">
        <v>14740</v>
      </c>
      <c r="Q131" s="101"/>
      <c r="S131" s="314"/>
      <c r="T131" s="53"/>
      <c r="V131" s="52"/>
      <c r="W131" s="52"/>
      <c r="X131" s="52"/>
    </row>
    <row r="132" spans="1:24" ht="24">
      <c r="A132" s="979" t="s">
        <v>5769</v>
      </c>
      <c r="B132" s="812">
        <v>1800</v>
      </c>
      <c r="C132" s="812">
        <v>500</v>
      </c>
      <c r="D132" s="812">
        <v>600</v>
      </c>
      <c r="E132" s="812">
        <v>2</v>
      </c>
      <c r="F132" s="812">
        <v>2</v>
      </c>
      <c r="G132" s="812">
        <v>2</v>
      </c>
      <c r="H132" s="812">
        <v>2</v>
      </c>
      <c r="I132" s="812">
        <v>1</v>
      </c>
      <c r="J132" s="2678"/>
      <c r="K132" s="2678"/>
      <c r="L132" s="812">
        <v>44</v>
      </c>
      <c r="M132" s="822" t="s">
        <v>5770</v>
      </c>
      <c r="N132" s="822"/>
      <c r="O132" s="812">
        <v>22515</v>
      </c>
      <c r="P132" s="934">
        <v>24150</v>
      </c>
      <c r="Q132" s="101"/>
      <c r="S132" s="314"/>
      <c r="T132" s="53"/>
      <c r="V132" s="52"/>
      <c r="W132" s="52"/>
      <c r="X132" s="52"/>
    </row>
    <row r="133" spans="1:24" ht="24">
      <c r="A133" s="979" t="s">
        <v>5771</v>
      </c>
      <c r="B133" s="812">
        <v>1800</v>
      </c>
      <c r="C133" s="812">
        <v>500</v>
      </c>
      <c r="D133" s="812">
        <v>800</v>
      </c>
      <c r="E133" s="812">
        <v>2</v>
      </c>
      <c r="F133" s="812">
        <v>2</v>
      </c>
      <c r="G133" s="812">
        <v>2</v>
      </c>
      <c r="H133" s="812">
        <v>2</v>
      </c>
      <c r="I133" s="812">
        <v>1</v>
      </c>
      <c r="J133" s="2678"/>
      <c r="K133" s="2678"/>
      <c r="L133" s="812">
        <v>59</v>
      </c>
      <c r="M133" s="822" t="s">
        <v>5772</v>
      </c>
      <c r="N133" s="822"/>
      <c r="O133" s="812">
        <v>27275</v>
      </c>
      <c r="P133" s="934">
        <v>29255</v>
      </c>
      <c r="Q133" s="101"/>
      <c r="S133" s="314"/>
      <c r="T133" s="53"/>
      <c r="V133" s="52"/>
      <c r="W133" s="52"/>
      <c r="X133" s="52"/>
    </row>
    <row r="134" spans="1:24" ht="24">
      <c r="A134" s="979" t="s">
        <v>5773</v>
      </c>
      <c r="B134" s="812">
        <v>1800</v>
      </c>
      <c r="C134" s="812">
        <v>500</v>
      </c>
      <c r="D134" s="812">
        <v>1170</v>
      </c>
      <c r="E134" s="812">
        <v>3</v>
      </c>
      <c r="F134" s="812">
        <v>3</v>
      </c>
      <c r="G134" s="812">
        <v>3</v>
      </c>
      <c r="H134" s="812">
        <v>3</v>
      </c>
      <c r="I134" s="812">
        <v>3</v>
      </c>
      <c r="J134" s="2678"/>
      <c r="K134" s="2678"/>
      <c r="L134" s="812">
        <v>81</v>
      </c>
      <c r="M134" s="822" t="s">
        <v>5774</v>
      </c>
      <c r="N134" s="822"/>
      <c r="O134" s="812">
        <v>38120</v>
      </c>
      <c r="P134" s="934">
        <v>40885</v>
      </c>
      <c r="Q134" s="101"/>
      <c r="S134" s="314"/>
      <c r="T134" s="53"/>
      <c r="V134" s="52"/>
      <c r="W134" s="52"/>
      <c r="X134" s="52"/>
    </row>
    <row r="135" spans="1:24" ht="24">
      <c r="A135" s="979" t="s">
        <v>5775</v>
      </c>
      <c r="B135" s="812">
        <v>1800</v>
      </c>
      <c r="C135" s="812">
        <v>500</v>
      </c>
      <c r="D135" s="812">
        <v>870</v>
      </c>
      <c r="E135" s="812">
        <v>3</v>
      </c>
      <c r="F135" s="812">
        <v>3</v>
      </c>
      <c r="G135" s="812">
        <v>3</v>
      </c>
      <c r="H135" s="812">
        <v>3</v>
      </c>
      <c r="I135" s="812">
        <v>3</v>
      </c>
      <c r="J135" s="2678"/>
      <c r="K135" s="2678"/>
      <c r="L135" s="812">
        <v>70</v>
      </c>
      <c r="M135" s="822" t="s">
        <v>5776</v>
      </c>
      <c r="N135" s="822"/>
      <c r="O135" s="812">
        <v>33175</v>
      </c>
      <c r="P135" s="934">
        <v>35585</v>
      </c>
      <c r="Q135" s="101"/>
      <c r="S135" s="314"/>
      <c r="T135" s="53"/>
      <c r="V135" s="52"/>
      <c r="W135" s="52"/>
      <c r="X135" s="52"/>
    </row>
    <row r="136" spans="1:24" ht="24">
      <c r="A136" s="979" t="s">
        <v>5777</v>
      </c>
      <c r="B136" s="812">
        <v>1850</v>
      </c>
      <c r="C136" s="812">
        <v>500</v>
      </c>
      <c r="D136" s="812">
        <v>330</v>
      </c>
      <c r="E136" s="812">
        <v>2</v>
      </c>
      <c r="F136" s="812">
        <v>2</v>
      </c>
      <c r="G136" s="812">
        <v>2</v>
      </c>
      <c r="H136" s="812"/>
      <c r="I136" s="812">
        <v>2</v>
      </c>
      <c r="J136" s="2678"/>
      <c r="K136" s="2678"/>
      <c r="L136" s="812">
        <v>37</v>
      </c>
      <c r="M136" s="822" t="s">
        <v>5778</v>
      </c>
      <c r="N136" s="822"/>
      <c r="O136" s="812">
        <v>12930</v>
      </c>
      <c r="P136" s="934">
        <v>13865</v>
      </c>
      <c r="Q136" s="101"/>
      <c r="S136" s="314"/>
      <c r="T136" s="53"/>
      <c r="V136" s="52"/>
      <c r="W136" s="52"/>
      <c r="X136" s="52"/>
    </row>
    <row r="137" spans="1:24" ht="24">
      <c r="A137" s="980" t="s">
        <v>5779</v>
      </c>
      <c r="B137" s="981">
        <v>1850</v>
      </c>
      <c r="C137" s="981">
        <v>500</v>
      </c>
      <c r="D137" s="981">
        <v>430</v>
      </c>
      <c r="E137" s="981">
        <v>2</v>
      </c>
      <c r="F137" s="981">
        <v>2</v>
      </c>
      <c r="G137" s="981">
        <v>2</v>
      </c>
      <c r="H137" s="981"/>
      <c r="I137" s="981">
        <v>2</v>
      </c>
      <c r="J137" s="2678"/>
      <c r="K137" s="2678"/>
      <c r="L137" s="981">
        <v>40</v>
      </c>
      <c r="M137" s="975" t="s">
        <v>5780</v>
      </c>
      <c r="N137" s="975"/>
      <c r="O137" s="981">
        <v>14015</v>
      </c>
      <c r="P137" s="995">
        <v>15035</v>
      </c>
      <c r="Q137" s="101"/>
      <c r="S137" s="314"/>
      <c r="T137" s="53"/>
      <c r="V137" s="52"/>
      <c r="W137" s="52"/>
      <c r="X137" s="52"/>
    </row>
    <row r="138" spans="1:24" ht="39" customHeight="1">
      <c r="A138" s="2365" t="s">
        <v>5781</v>
      </c>
      <c r="B138" s="2365"/>
      <c r="C138" s="2365"/>
      <c r="D138" s="2365"/>
      <c r="E138" s="2365"/>
      <c r="F138" s="2365"/>
      <c r="G138" s="2365"/>
      <c r="H138" s="2365"/>
      <c r="I138" s="2365"/>
      <c r="J138" s="2365"/>
      <c r="K138" s="2365"/>
      <c r="L138" s="2365"/>
      <c r="M138" s="2365"/>
      <c r="N138" s="2365"/>
      <c r="O138" s="2365"/>
      <c r="P138" s="2365"/>
      <c r="Q138" s="101"/>
    </row>
  </sheetData>
  <mergeCells count="153">
    <mergeCell ref="A1:C1"/>
    <mergeCell ref="A4:P4"/>
    <mergeCell ref="A5:P5"/>
    <mergeCell ref="A7:A8"/>
    <mergeCell ref="B7:D7"/>
    <mergeCell ref="E7:E8"/>
    <mergeCell ref="F7:F8"/>
    <mergeCell ref="G7:G8"/>
    <mergeCell ref="H7:H8"/>
    <mergeCell ref="I7:I8"/>
    <mergeCell ref="J7:J8"/>
    <mergeCell ref="K7:K8"/>
    <mergeCell ref="L7:L8"/>
    <mergeCell ref="M7:M8"/>
    <mergeCell ref="N7:N8"/>
    <mergeCell ref="O7:O8"/>
    <mergeCell ref="P7:P8"/>
    <mergeCell ref="A9:P9"/>
    <mergeCell ref="B10:B12"/>
    <mergeCell ref="D10:D12"/>
    <mergeCell ref="J10:K12"/>
    <mergeCell ref="A13:P13"/>
    <mergeCell ref="B14:B19"/>
    <mergeCell ref="C14:C15"/>
    <mergeCell ref="D14:D19"/>
    <mergeCell ref="E14:E15"/>
    <mergeCell ref="F14:F15"/>
    <mergeCell ref="G14:G15"/>
    <mergeCell ref="H14:H15"/>
    <mergeCell ref="I14:I15"/>
    <mergeCell ref="J14:K19"/>
    <mergeCell ref="M14:M15"/>
    <mergeCell ref="C16:C17"/>
    <mergeCell ref="E16:E17"/>
    <mergeCell ref="F16:F17"/>
    <mergeCell ref="G16:G17"/>
    <mergeCell ref="H16:H17"/>
    <mergeCell ref="I16:I17"/>
    <mergeCell ref="M16:M17"/>
    <mergeCell ref="C18:C19"/>
    <mergeCell ref="E18:E19"/>
    <mergeCell ref="F18:F19"/>
    <mergeCell ref="G18:G19"/>
    <mergeCell ref="H18:H19"/>
    <mergeCell ref="I18:I19"/>
    <mergeCell ref="M18:M19"/>
    <mergeCell ref="A20:P20"/>
    <mergeCell ref="B21:B22"/>
    <mergeCell ref="C21:C22"/>
    <mergeCell ref="D21:D22"/>
    <mergeCell ref="E21:E22"/>
    <mergeCell ref="F21:F22"/>
    <mergeCell ref="G21:G22"/>
    <mergeCell ref="H21:H22"/>
    <mergeCell ref="I21:I22"/>
    <mergeCell ref="J21:K22"/>
    <mergeCell ref="M21:M22"/>
    <mergeCell ref="A23:P23"/>
    <mergeCell ref="B24:B27"/>
    <mergeCell ref="D24:D27"/>
    <mergeCell ref="A28:P28"/>
    <mergeCell ref="J29:K30"/>
    <mergeCell ref="A31:P31"/>
    <mergeCell ref="B32:B33"/>
    <mergeCell ref="C32:C33"/>
    <mergeCell ref="D32:D33"/>
    <mergeCell ref="A34:P34"/>
    <mergeCell ref="B35:B36"/>
    <mergeCell ref="A37:P37"/>
    <mergeCell ref="B38:B42"/>
    <mergeCell ref="D38:D42"/>
    <mergeCell ref="J38:K38"/>
    <mergeCell ref="J39:K39"/>
    <mergeCell ref="J40:K40"/>
    <mergeCell ref="E41:E42"/>
    <mergeCell ref="J41:K41"/>
    <mergeCell ref="J42:K42"/>
    <mergeCell ref="A43:P43"/>
    <mergeCell ref="B44:B45"/>
    <mergeCell ref="D44:D45"/>
    <mergeCell ref="E44:E45"/>
    <mergeCell ref="F44:F45"/>
    <mergeCell ref="G44:G45"/>
    <mergeCell ref="H44:H45"/>
    <mergeCell ref="I44:I45"/>
    <mergeCell ref="J44:K47"/>
    <mergeCell ref="A48:P48"/>
    <mergeCell ref="B49:B52"/>
    <mergeCell ref="D49:D52"/>
    <mergeCell ref="J49:K52"/>
    <mergeCell ref="A53:P53"/>
    <mergeCell ref="B54:B55"/>
    <mergeCell ref="D54:D55"/>
    <mergeCell ref="E54:E55"/>
    <mergeCell ref="F54:F55"/>
    <mergeCell ref="G54:G55"/>
    <mergeCell ref="H54:H55"/>
    <mergeCell ref="I54:I55"/>
    <mergeCell ref="J54:K55"/>
    <mergeCell ref="A56:P56"/>
    <mergeCell ref="J57:K66"/>
    <mergeCell ref="A67:P67"/>
    <mergeCell ref="A74:P74"/>
    <mergeCell ref="A75:A76"/>
    <mergeCell ref="B75:D75"/>
    <mergeCell ref="E75:E76"/>
    <mergeCell ref="F75:F76"/>
    <mergeCell ref="G75:G76"/>
    <mergeCell ref="H75:H76"/>
    <mergeCell ref="I75:I76"/>
    <mergeCell ref="J75:J76"/>
    <mergeCell ref="K75:K76"/>
    <mergeCell ref="L75:L76"/>
    <mergeCell ref="M75:M76"/>
    <mergeCell ref="O75:O76"/>
    <mergeCell ref="P75:P76"/>
    <mergeCell ref="A77:P77"/>
    <mergeCell ref="E78:E79"/>
    <mergeCell ref="F78:F79"/>
    <mergeCell ref="G78:G79"/>
    <mergeCell ref="H78:H79"/>
    <mergeCell ref="I78:I79"/>
    <mergeCell ref="J78:K91"/>
    <mergeCell ref="E80:E81"/>
    <mergeCell ref="F80:F81"/>
    <mergeCell ref="G80:G81"/>
    <mergeCell ref="H80:H81"/>
    <mergeCell ref="I80:I81"/>
    <mergeCell ref="E83:E84"/>
    <mergeCell ref="F83:F84"/>
    <mergeCell ref="G83:G84"/>
    <mergeCell ref="H83:H84"/>
    <mergeCell ref="I83:I84"/>
    <mergeCell ref="A92:P92"/>
    <mergeCell ref="J93:K94"/>
    <mergeCell ref="A95:P95"/>
    <mergeCell ref="G96:I97"/>
    <mergeCell ref="J96:K97"/>
    <mergeCell ref="A98:P98"/>
    <mergeCell ref="J99:K104"/>
    <mergeCell ref="A105:P105"/>
    <mergeCell ref="J106:K110"/>
    <mergeCell ref="J130:K137"/>
    <mergeCell ref="A138:P138"/>
    <mergeCell ref="A111:P111"/>
    <mergeCell ref="J112:K117"/>
    <mergeCell ref="A118:P118"/>
    <mergeCell ref="J119:K124"/>
    <mergeCell ref="A125:P125"/>
    <mergeCell ref="B126:M126"/>
    <mergeCell ref="B127:M127"/>
    <mergeCell ref="B128:M128"/>
    <mergeCell ref="A129:P129"/>
  </mergeCells>
  <hyperlinks>
    <hyperlink ref="A5" location="Меню!A1" display="ШКАФЫ МЕТАЛЛИЧЕСКИЕ ДЛЯ ОДЕЖДЫ / СУМОК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86.xml><?xml version="1.0" encoding="utf-8"?>
<worksheet xmlns="http://schemas.openxmlformats.org/spreadsheetml/2006/main" xmlns:r="http://schemas.openxmlformats.org/officeDocument/2006/relationships">
  <dimension ref="A1:AMJ22"/>
  <sheetViews>
    <sheetView zoomScaleNormal="100" workbookViewId="0">
      <pane ySplit="8" topLeftCell="A9" activePane="bottomLeft" state="frozen"/>
      <selection pane="bottomLeft" activeCell="A5" sqref="A5:P5"/>
    </sheetView>
  </sheetViews>
  <sheetFormatPr defaultColWidth="9.140625" defaultRowHeight="15"/>
  <cols>
    <col min="1" max="1" width="14.42578125" style="52" customWidth="1"/>
    <col min="2" max="2" width="7.28515625" style="52" customWidth="1"/>
    <col min="3" max="3" width="4" style="52" customWidth="1"/>
    <col min="4" max="4" width="4.140625" style="52" customWidth="1"/>
    <col min="5" max="5" width="7.5703125" style="52" customWidth="1"/>
    <col min="6" max="6" width="7.7109375" style="52" customWidth="1"/>
    <col min="7" max="7" width="8" style="52" customWidth="1"/>
    <col min="8" max="8" width="6.140625" style="52" customWidth="1"/>
    <col min="9" max="12" width="7.42578125" style="52" customWidth="1"/>
    <col min="13" max="14" width="6.85546875" style="52" customWidth="1"/>
    <col min="15" max="15" width="9.42578125" style="52" customWidth="1"/>
    <col min="16" max="16" width="8.85546875" style="52" customWidth="1"/>
    <col min="17" max="18" width="12" style="52" customWidth="1"/>
    <col min="19" max="19" width="12" style="386" customWidth="1"/>
    <col min="20" max="20" width="12.42578125" style="386" customWidth="1"/>
    <col min="21" max="21" width="10.28515625" style="386" customWidth="1"/>
    <col min="22" max="22" width="13.42578125" style="386" customWidth="1"/>
    <col min="23" max="23" width="12.42578125" style="386" customWidth="1"/>
    <col min="24" max="1024" width="9.140625" style="386"/>
  </cols>
  <sheetData>
    <row r="1" spans="1:24" ht="31.5" customHeight="1">
      <c r="A1" s="2115"/>
      <c r="B1" s="2115"/>
      <c r="V1" s="52"/>
      <c r="W1" s="52"/>
      <c r="X1" s="52"/>
    </row>
    <row r="2" spans="1:24">
      <c r="A2" s="54"/>
      <c r="B2" s="55"/>
      <c r="C2" s="54"/>
      <c r="D2" s="54"/>
      <c r="E2" s="54"/>
      <c r="F2" s="56"/>
      <c r="G2" s="56"/>
      <c r="H2" s="57"/>
      <c r="I2" s="58"/>
      <c r="L2" s="56" t="s">
        <v>131</v>
      </c>
      <c r="M2" s="57" t="s">
        <v>2</v>
      </c>
      <c r="N2" s="62"/>
      <c r="O2" s="59"/>
      <c r="Q2" s="60"/>
      <c r="V2" s="52"/>
      <c r="W2" s="52"/>
      <c r="X2" s="52"/>
    </row>
    <row r="3" spans="1:24" ht="15.75" customHeight="1">
      <c r="A3" s="61" t="s">
        <v>4</v>
      </c>
      <c r="B3" s="58" t="s">
        <v>5</v>
      </c>
      <c r="C3" s="58"/>
      <c r="D3" s="54"/>
      <c r="E3" s="54"/>
      <c r="F3" s="56"/>
      <c r="G3" s="56"/>
      <c r="H3" s="57"/>
      <c r="I3" s="58"/>
      <c r="L3" s="56" t="s">
        <v>132</v>
      </c>
      <c r="M3" s="57" t="s">
        <v>7</v>
      </c>
      <c r="N3" s="62"/>
      <c r="O3" s="59"/>
      <c r="P3" s="59"/>
      <c r="Q3" s="60"/>
      <c r="V3" s="52"/>
      <c r="W3" s="52"/>
      <c r="X3" s="52"/>
    </row>
    <row r="4" spans="1:24">
      <c r="M4" s="65"/>
      <c r="N4" s="65"/>
      <c r="P4" s="65"/>
      <c r="V4" s="52"/>
      <c r="W4" s="52"/>
      <c r="X4" s="52"/>
    </row>
    <row r="5" spans="1:24" s="388" customFormat="1" ht="12" customHeight="1">
      <c r="A5" s="2398" t="s">
        <v>5782</v>
      </c>
      <c r="B5" s="2398"/>
      <c r="C5" s="2398"/>
      <c r="D5" s="2398"/>
      <c r="E5" s="2398"/>
      <c r="F5" s="2398"/>
      <c r="G5" s="2398"/>
      <c r="H5" s="2398"/>
      <c r="I5" s="2398"/>
      <c r="J5" s="2398"/>
      <c r="K5" s="2398"/>
      <c r="L5" s="2398"/>
      <c r="M5" s="2398"/>
      <c r="N5" s="2398"/>
      <c r="O5" s="2398"/>
      <c r="P5" s="2398"/>
      <c r="Q5" s="70"/>
      <c r="R5" s="70"/>
      <c r="V5" s="70"/>
      <c r="W5" s="70"/>
      <c r="X5" s="70"/>
    </row>
    <row r="6" spans="1:24" s="388" customFormat="1" ht="12">
      <c r="A6" s="1008"/>
      <c r="B6" s="1009"/>
      <c r="C6" s="1009"/>
      <c r="D6" s="1009"/>
      <c r="E6" s="1009"/>
      <c r="F6" s="1009"/>
      <c r="G6" s="1009"/>
      <c r="H6" s="1009"/>
      <c r="I6" s="1009"/>
      <c r="J6" s="1009"/>
      <c r="K6" s="1009"/>
      <c r="L6" s="1009"/>
      <c r="M6" s="1009"/>
      <c r="N6" s="1009"/>
      <c r="O6" s="1009"/>
      <c r="P6" s="1009"/>
      <c r="Q6" s="70"/>
      <c r="R6" s="70"/>
      <c r="V6" s="70"/>
      <c r="W6" s="70"/>
      <c r="X6" s="70"/>
    </row>
    <row r="7" spans="1:24" s="388" customFormat="1" ht="29.25" customHeight="1">
      <c r="A7" s="2670" t="s">
        <v>563</v>
      </c>
      <c r="B7" s="2670" t="s">
        <v>5428</v>
      </c>
      <c r="C7" s="2670"/>
      <c r="D7" s="2670"/>
      <c r="E7" s="2670" t="s">
        <v>5429</v>
      </c>
      <c r="F7" s="2670"/>
      <c r="G7" s="2670"/>
      <c r="H7" s="2670" t="s">
        <v>4476</v>
      </c>
      <c r="I7" s="2670" t="s">
        <v>5783</v>
      </c>
      <c r="J7" s="2670"/>
      <c r="K7" s="2670"/>
      <c r="L7" s="2670" t="s">
        <v>5784</v>
      </c>
      <c r="M7" s="2670" t="s">
        <v>146</v>
      </c>
      <c r="N7" s="2670" t="s">
        <v>5269</v>
      </c>
      <c r="O7" s="2670" t="s">
        <v>600</v>
      </c>
      <c r="P7" s="2670" t="s">
        <v>355</v>
      </c>
      <c r="Q7" s="70"/>
      <c r="R7" s="70"/>
      <c r="V7" s="70"/>
      <c r="W7" s="70"/>
      <c r="X7" s="70"/>
    </row>
    <row r="8" spans="1:24" s="388" customFormat="1" ht="38.25">
      <c r="A8" s="2670"/>
      <c r="B8" s="969" t="s">
        <v>5562</v>
      </c>
      <c r="C8" s="969" t="s">
        <v>5563</v>
      </c>
      <c r="D8" s="969" t="s">
        <v>5564</v>
      </c>
      <c r="E8" s="969" t="s">
        <v>5562</v>
      </c>
      <c r="F8" s="969" t="s">
        <v>5563</v>
      </c>
      <c r="G8" s="969" t="s">
        <v>5564</v>
      </c>
      <c r="H8" s="2670"/>
      <c r="I8" s="953" t="s">
        <v>5785</v>
      </c>
      <c r="J8" s="953" t="s">
        <v>5786</v>
      </c>
      <c r="K8" s="1010" t="s">
        <v>5787</v>
      </c>
      <c r="L8" s="2670"/>
      <c r="M8" s="2670"/>
      <c r="N8" s="2670"/>
      <c r="O8" s="2670"/>
      <c r="P8" s="2670"/>
      <c r="Q8" s="70"/>
      <c r="R8" s="70"/>
      <c r="V8" s="70"/>
      <c r="W8" s="70"/>
      <c r="X8" s="70"/>
    </row>
    <row r="9" spans="1:24">
      <c r="A9" s="2402" t="s">
        <v>5788</v>
      </c>
      <c r="B9" s="2402"/>
      <c r="C9" s="2402"/>
      <c r="D9" s="2402"/>
      <c r="E9" s="2402"/>
      <c r="F9" s="2402"/>
      <c r="G9" s="2402"/>
      <c r="H9" s="2402"/>
      <c r="I9" s="2402"/>
      <c r="J9" s="2402"/>
      <c r="K9" s="2402"/>
      <c r="L9" s="2402"/>
      <c r="M9" s="2402"/>
      <c r="N9" s="2402"/>
      <c r="O9" s="2402"/>
      <c r="P9" s="2402"/>
      <c r="V9" s="52"/>
      <c r="W9" s="52"/>
      <c r="X9" s="52"/>
    </row>
    <row r="10" spans="1:24">
      <c r="A10" s="1011" t="s">
        <v>5789</v>
      </c>
      <c r="B10" s="816">
        <v>653</v>
      </c>
      <c r="C10" s="816">
        <v>420</v>
      </c>
      <c r="D10" s="816">
        <v>490</v>
      </c>
      <c r="E10" s="816" t="s">
        <v>5790</v>
      </c>
      <c r="F10" s="816">
        <v>330</v>
      </c>
      <c r="G10" s="816">
        <v>425</v>
      </c>
      <c r="H10" s="2691">
        <v>7038</v>
      </c>
      <c r="I10" s="816" t="s">
        <v>5791</v>
      </c>
      <c r="J10" s="816"/>
      <c r="K10" s="816"/>
      <c r="L10" s="816">
        <v>4</v>
      </c>
      <c r="M10" s="816">
        <v>23</v>
      </c>
      <c r="N10" s="816">
        <v>0.13</v>
      </c>
      <c r="O10" s="816">
        <v>14640</v>
      </c>
      <c r="P10" s="994">
        <v>15725</v>
      </c>
      <c r="S10" s="314"/>
      <c r="T10" s="53"/>
      <c r="V10" s="52"/>
      <c r="W10" s="52"/>
      <c r="X10" s="52"/>
    </row>
    <row r="11" spans="1:24">
      <c r="A11" s="601" t="s">
        <v>5792</v>
      </c>
      <c r="B11" s="812">
        <v>660</v>
      </c>
      <c r="C11" s="812">
        <v>480</v>
      </c>
      <c r="D11" s="812">
        <v>490</v>
      </c>
      <c r="E11" s="812">
        <v>133</v>
      </c>
      <c r="F11" s="812">
        <v>391</v>
      </c>
      <c r="G11" s="812">
        <v>425</v>
      </c>
      <c r="H11" s="2691"/>
      <c r="I11" s="812">
        <v>3</v>
      </c>
      <c r="J11" s="812"/>
      <c r="K11" s="812"/>
      <c r="L11" s="812">
        <v>4</v>
      </c>
      <c r="M11" s="812">
        <v>21</v>
      </c>
      <c r="N11" s="812">
        <v>0.15</v>
      </c>
      <c r="O11" s="812">
        <v>16555</v>
      </c>
      <c r="P11" s="934">
        <v>17785</v>
      </c>
      <c r="S11" s="314"/>
      <c r="T11" s="53"/>
      <c r="V11" s="52"/>
      <c r="W11" s="52"/>
      <c r="X11" s="52"/>
    </row>
    <row r="12" spans="1:24">
      <c r="A12" s="601" t="s">
        <v>5793</v>
      </c>
      <c r="B12" s="812">
        <v>700</v>
      </c>
      <c r="C12" s="812">
        <v>470</v>
      </c>
      <c r="D12" s="812">
        <v>490</v>
      </c>
      <c r="E12" s="812" t="s">
        <v>5790</v>
      </c>
      <c r="F12" s="812">
        <v>391</v>
      </c>
      <c r="G12" s="812">
        <v>425</v>
      </c>
      <c r="H12" s="2691"/>
      <c r="I12" s="812" t="s">
        <v>5791</v>
      </c>
      <c r="J12" s="812"/>
      <c r="K12" s="812"/>
      <c r="L12" s="812">
        <v>4</v>
      </c>
      <c r="M12" s="812">
        <v>27</v>
      </c>
      <c r="N12" s="812"/>
      <c r="O12" s="812">
        <v>16475</v>
      </c>
      <c r="P12" s="934">
        <v>17700</v>
      </c>
      <c r="T12" s="53"/>
      <c r="V12" s="52"/>
      <c r="W12" s="52"/>
      <c r="X12" s="52"/>
    </row>
    <row r="13" spans="1:24">
      <c r="A13" s="601" t="s">
        <v>5794</v>
      </c>
      <c r="B13" s="812">
        <v>710</v>
      </c>
      <c r="C13" s="812">
        <v>480</v>
      </c>
      <c r="D13" s="812">
        <v>490</v>
      </c>
      <c r="E13" s="812" t="s">
        <v>5790</v>
      </c>
      <c r="F13" s="812">
        <v>391</v>
      </c>
      <c r="G13" s="812">
        <v>425</v>
      </c>
      <c r="H13" s="2691"/>
      <c r="I13" s="812" t="s">
        <v>5795</v>
      </c>
      <c r="J13" s="812"/>
      <c r="K13" s="812"/>
      <c r="L13" s="812">
        <v>0</v>
      </c>
      <c r="M13" s="812">
        <v>27</v>
      </c>
      <c r="N13" s="812"/>
      <c r="O13" s="812">
        <v>17185</v>
      </c>
      <c r="P13" s="934">
        <v>18465</v>
      </c>
      <c r="T13" s="53"/>
      <c r="V13" s="52"/>
      <c r="W13" s="52"/>
      <c r="X13" s="52"/>
    </row>
    <row r="14" spans="1:24" ht="12" customHeight="1">
      <c r="A14" s="2692" t="s">
        <v>5796</v>
      </c>
      <c r="B14" s="2692"/>
      <c r="C14" s="2692"/>
      <c r="D14" s="2692"/>
      <c r="E14" s="2692"/>
      <c r="F14" s="2692"/>
      <c r="G14" s="2692"/>
      <c r="H14" s="2692"/>
      <c r="I14" s="2692"/>
      <c r="J14" s="2692"/>
      <c r="K14" s="2692"/>
      <c r="L14" s="2692"/>
      <c r="M14" s="2692"/>
      <c r="N14" s="2692"/>
      <c r="O14" s="2692"/>
      <c r="P14" s="2692"/>
      <c r="T14" s="53"/>
      <c r="V14" s="52"/>
      <c r="W14" s="52"/>
      <c r="X14" s="52"/>
    </row>
    <row r="15" spans="1:24">
      <c r="A15" s="2402" t="s">
        <v>5797</v>
      </c>
      <c r="B15" s="2402"/>
      <c r="C15" s="2402"/>
      <c r="D15" s="2402"/>
      <c r="E15" s="2402"/>
      <c r="F15" s="2402"/>
      <c r="G15" s="2402"/>
      <c r="H15" s="2402"/>
      <c r="I15" s="2402"/>
      <c r="J15" s="2402"/>
      <c r="K15" s="2402"/>
      <c r="L15" s="2402"/>
      <c r="M15" s="2402"/>
      <c r="N15" s="2402"/>
      <c r="O15" s="2402"/>
      <c r="P15" s="2402"/>
      <c r="T15" s="53"/>
      <c r="V15" s="52"/>
      <c r="W15" s="52"/>
      <c r="X15" s="52"/>
    </row>
    <row r="16" spans="1:24">
      <c r="A16" s="1011" t="s">
        <v>5798</v>
      </c>
      <c r="B16" s="667">
        <v>700</v>
      </c>
      <c r="C16" s="667">
        <v>420</v>
      </c>
      <c r="D16" s="667">
        <v>490</v>
      </c>
      <c r="E16" s="667"/>
      <c r="F16" s="667"/>
      <c r="G16" s="667"/>
      <c r="H16" s="2395">
        <v>9016</v>
      </c>
      <c r="I16" s="667">
        <v>1</v>
      </c>
      <c r="J16" s="667">
        <v>3</v>
      </c>
      <c r="K16" s="667">
        <v>0</v>
      </c>
      <c r="L16" s="667">
        <v>4</v>
      </c>
      <c r="M16" s="667">
        <v>14</v>
      </c>
      <c r="N16" s="667">
        <v>0.14000000000000001</v>
      </c>
      <c r="O16" s="667">
        <v>9030</v>
      </c>
      <c r="P16" s="817">
        <v>9700</v>
      </c>
      <c r="S16" s="314"/>
      <c r="T16" s="53"/>
      <c r="V16" s="52"/>
      <c r="W16" s="52"/>
      <c r="X16" s="52"/>
    </row>
    <row r="17" spans="1:24">
      <c r="A17" s="601" t="s">
        <v>5799</v>
      </c>
      <c r="B17" s="604">
        <v>700</v>
      </c>
      <c r="C17" s="604">
        <v>420</v>
      </c>
      <c r="D17" s="604">
        <v>490</v>
      </c>
      <c r="E17" s="604"/>
      <c r="F17" s="604"/>
      <c r="G17" s="604"/>
      <c r="H17" s="2395"/>
      <c r="I17" s="604">
        <v>1</v>
      </c>
      <c r="J17" s="604">
        <v>2</v>
      </c>
      <c r="K17" s="604">
        <v>1</v>
      </c>
      <c r="L17" s="604">
        <v>4</v>
      </c>
      <c r="M17" s="604">
        <v>14</v>
      </c>
      <c r="N17" s="667">
        <v>0.14000000000000001</v>
      </c>
      <c r="O17" s="604">
        <v>9125</v>
      </c>
      <c r="P17" s="664">
        <v>9800</v>
      </c>
      <c r="S17" s="314"/>
      <c r="T17" s="53"/>
      <c r="V17" s="52"/>
      <c r="W17" s="52"/>
      <c r="X17" s="52"/>
    </row>
    <row r="18" spans="1:24">
      <c r="A18" s="601" t="s">
        <v>5800</v>
      </c>
      <c r="B18" s="604">
        <v>700</v>
      </c>
      <c r="C18" s="604">
        <v>420</v>
      </c>
      <c r="D18" s="604">
        <v>490</v>
      </c>
      <c r="E18" s="604"/>
      <c r="F18" s="604"/>
      <c r="G18" s="604"/>
      <c r="H18" s="2395"/>
      <c r="I18" s="604">
        <v>0</v>
      </c>
      <c r="J18" s="604">
        <v>2</v>
      </c>
      <c r="K18" s="604">
        <v>1</v>
      </c>
      <c r="L18" s="604">
        <v>4</v>
      </c>
      <c r="M18" s="604">
        <v>14</v>
      </c>
      <c r="N18" s="667">
        <v>0.14000000000000001</v>
      </c>
      <c r="O18" s="604">
        <v>7095</v>
      </c>
      <c r="P18" s="664">
        <v>7620</v>
      </c>
      <c r="S18" s="314"/>
      <c r="T18" s="53"/>
      <c r="V18" s="52"/>
      <c r="W18" s="52"/>
      <c r="X18" s="52"/>
    </row>
    <row r="19" spans="1:24">
      <c r="A19" s="601" t="s">
        <v>5801</v>
      </c>
      <c r="B19" s="604">
        <v>700</v>
      </c>
      <c r="C19" s="604">
        <v>420</v>
      </c>
      <c r="D19" s="604">
        <v>490</v>
      </c>
      <c r="E19" s="604"/>
      <c r="F19" s="604"/>
      <c r="G19" s="604"/>
      <c r="H19" s="2395"/>
      <c r="I19" s="604">
        <v>3</v>
      </c>
      <c r="J19" s="604">
        <v>3</v>
      </c>
      <c r="K19" s="604">
        <v>0</v>
      </c>
      <c r="L19" s="604">
        <v>4</v>
      </c>
      <c r="M19" s="604">
        <v>22</v>
      </c>
      <c r="N19" s="667">
        <v>0.14000000000000001</v>
      </c>
      <c r="O19" s="604">
        <v>16800</v>
      </c>
      <c r="P19" s="664">
        <v>18050</v>
      </c>
      <c r="S19" s="314"/>
      <c r="T19" s="53"/>
      <c r="V19" s="52"/>
      <c r="W19" s="52"/>
      <c r="X19" s="52"/>
    </row>
    <row r="20" spans="1:24">
      <c r="A20" s="601" t="s">
        <v>5802</v>
      </c>
      <c r="B20" s="604">
        <v>860</v>
      </c>
      <c r="C20" s="604">
        <v>420</v>
      </c>
      <c r="D20" s="604">
        <v>466</v>
      </c>
      <c r="E20" s="604"/>
      <c r="F20" s="604"/>
      <c r="G20" s="604"/>
      <c r="H20" s="2395"/>
      <c r="I20" s="604">
        <v>1</v>
      </c>
      <c r="J20" s="604">
        <v>3</v>
      </c>
      <c r="K20" s="604">
        <v>1</v>
      </c>
      <c r="L20" s="604">
        <v>4</v>
      </c>
      <c r="M20" s="604">
        <v>18</v>
      </c>
      <c r="N20" s="604">
        <v>0.16</v>
      </c>
      <c r="O20" s="604">
        <v>14875</v>
      </c>
      <c r="P20" s="664">
        <v>15980</v>
      </c>
      <c r="S20" s="314"/>
      <c r="T20" s="53"/>
      <c r="V20" s="52"/>
      <c r="W20" s="52"/>
      <c r="X20" s="52"/>
    </row>
    <row r="21" spans="1:24">
      <c r="A21" s="2689" t="s">
        <v>5803</v>
      </c>
      <c r="B21" s="2689"/>
      <c r="C21" s="2689"/>
      <c r="D21" s="2689"/>
      <c r="E21" s="2689"/>
      <c r="F21" s="2689"/>
      <c r="G21" s="2689"/>
      <c r="H21" s="2689"/>
      <c r="I21" s="2689"/>
      <c r="J21" s="2689"/>
      <c r="K21" s="2689"/>
      <c r="L21" s="2689"/>
      <c r="M21" s="2689"/>
      <c r="N21" s="2689"/>
      <c r="O21" s="2689"/>
      <c r="P21" s="665" t="s">
        <v>5804</v>
      </c>
      <c r="V21" s="52"/>
      <c r="W21" s="52"/>
      <c r="X21" s="52"/>
    </row>
    <row r="22" spans="1:24">
      <c r="A22" s="2690" t="s">
        <v>5805</v>
      </c>
      <c r="B22" s="2690"/>
      <c r="C22" s="2690"/>
      <c r="D22" s="2690"/>
      <c r="E22" s="2690"/>
      <c r="F22" s="2690"/>
      <c r="G22" s="2690"/>
      <c r="H22" s="2690"/>
      <c r="I22" s="2690"/>
      <c r="J22" s="2690"/>
      <c r="K22" s="2690"/>
      <c r="L22" s="2690"/>
      <c r="M22" s="2690"/>
      <c r="N22" s="2690"/>
      <c r="O22" s="2690"/>
      <c r="P22" s="2690"/>
      <c r="V22" s="52"/>
      <c r="W22" s="52"/>
      <c r="X22" s="52"/>
    </row>
  </sheetData>
  <mergeCells count="19">
    <mergeCell ref="A1:B1"/>
    <mergeCell ref="A5:P5"/>
    <mergeCell ref="A7:A8"/>
    <mergeCell ref="B7:D7"/>
    <mergeCell ref="E7:G7"/>
    <mergeCell ref="H7:H8"/>
    <mergeCell ref="I7:K7"/>
    <mergeCell ref="L7:L8"/>
    <mergeCell ref="M7:M8"/>
    <mergeCell ref="N7:N8"/>
    <mergeCell ref="O7:O8"/>
    <mergeCell ref="P7:P8"/>
    <mergeCell ref="A21:O21"/>
    <mergeCell ref="A22:P22"/>
    <mergeCell ref="A9:P9"/>
    <mergeCell ref="H10:H13"/>
    <mergeCell ref="A14:P14"/>
    <mergeCell ref="A15:P15"/>
    <mergeCell ref="H16:H20"/>
  </mergeCells>
  <hyperlinks>
    <hyperlink ref="A5" location="Меню!A1" display="ТУМБЫ ПОДКАТНЫЕ"/>
  </hyperlinks>
  <pageMargins left="0.25" right="0.25" top="0.75" bottom="0.75" header="0.511811023622047" footer="0.511811023622047"/>
  <pageSetup paperSize="9" orientation="portrait" horizontalDpi="300" verticalDpi="300"/>
  <drawing r:id="rId1"/>
  <legacyDrawing r:id="rId2"/>
</worksheet>
</file>

<file path=xl/worksheets/sheet87.xml><?xml version="1.0" encoding="utf-8"?>
<worksheet xmlns="http://schemas.openxmlformats.org/spreadsheetml/2006/main" xmlns:r="http://schemas.openxmlformats.org/officeDocument/2006/relationships">
  <dimension ref="A1:AMJ13"/>
  <sheetViews>
    <sheetView zoomScaleNormal="100" workbookViewId="0">
      <pane ySplit="8" topLeftCell="A9" activePane="bottomLeft" state="frozen"/>
      <selection pane="bottomLeft" sqref="A1:C1"/>
    </sheetView>
  </sheetViews>
  <sheetFormatPr defaultColWidth="9.140625" defaultRowHeight="15"/>
  <cols>
    <col min="1" max="1" width="11.42578125" style="52" customWidth="1"/>
    <col min="2" max="2" width="6.7109375" style="52" customWidth="1"/>
    <col min="3" max="3" width="6.140625" style="52" customWidth="1"/>
    <col min="4" max="4" width="7.7109375" style="52" customWidth="1"/>
    <col min="5" max="5" width="5.42578125" style="52" customWidth="1"/>
    <col min="6" max="6" width="8.42578125" style="52" customWidth="1"/>
    <col min="7" max="7" width="7.140625" style="52" customWidth="1"/>
    <col min="8" max="8" width="9.85546875" style="52" customWidth="1"/>
    <col min="9" max="10" width="9.140625" style="52"/>
    <col min="11" max="11" width="12.28515625" style="52" customWidth="1"/>
    <col min="12" max="12" width="11" style="52" customWidth="1"/>
    <col min="13" max="14" width="11.28515625" style="52" customWidth="1"/>
    <col min="15" max="15" width="11.28515625" style="386" customWidth="1"/>
    <col min="16" max="16" width="12.42578125" style="386" customWidth="1"/>
    <col min="17" max="17" width="11.28515625" style="386" customWidth="1"/>
    <col min="18" max="18" width="11.85546875" style="386" customWidth="1"/>
    <col min="19" max="19" width="12.5703125" style="386" customWidth="1"/>
    <col min="20" max="1024" width="9.140625" style="386"/>
  </cols>
  <sheetData>
    <row r="1" spans="1:20" ht="31.5" customHeight="1">
      <c r="A1" s="2115"/>
      <c r="B1" s="2115"/>
      <c r="C1" s="2115"/>
      <c r="R1" s="52"/>
      <c r="S1" s="52"/>
      <c r="T1" s="52"/>
    </row>
    <row r="2" spans="1:20">
      <c r="A2" s="54"/>
      <c r="B2" s="55"/>
      <c r="C2" s="54"/>
      <c r="D2" s="54"/>
      <c r="E2" s="54"/>
      <c r="F2" s="56"/>
      <c r="G2" s="56"/>
      <c r="H2" s="57"/>
      <c r="J2" s="56" t="s">
        <v>131</v>
      </c>
      <c r="K2" s="57" t="s">
        <v>2</v>
      </c>
      <c r="M2" s="60"/>
      <c r="R2" s="52"/>
      <c r="S2" s="52"/>
      <c r="T2" s="52"/>
    </row>
    <row r="3" spans="1:20" ht="15.75" customHeight="1">
      <c r="A3" s="61" t="s">
        <v>4</v>
      </c>
      <c r="B3" s="58" t="s">
        <v>5</v>
      </c>
      <c r="C3" s="58"/>
      <c r="D3" s="54"/>
      <c r="E3" s="54"/>
      <c r="F3" s="56"/>
      <c r="G3" s="56"/>
      <c r="H3" s="57"/>
      <c r="J3" s="56" t="s">
        <v>132</v>
      </c>
      <c r="K3" s="57" t="s">
        <v>7</v>
      </c>
      <c r="M3" s="60"/>
      <c r="R3" s="52"/>
      <c r="S3" s="52"/>
      <c r="T3" s="52"/>
    </row>
    <row r="4" spans="1:20">
      <c r="B4" s="70"/>
      <c r="I4" s="65"/>
      <c r="J4" s="65"/>
      <c r="R4" s="52"/>
      <c r="S4" s="52"/>
      <c r="T4" s="52"/>
    </row>
    <row r="5" spans="1:20" s="388" customFormat="1" ht="12" customHeight="1">
      <c r="A5" s="2398" t="s">
        <v>5806</v>
      </c>
      <c r="B5" s="2398"/>
      <c r="C5" s="2398"/>
      <c r="D5" s="2398"/>
      <c r="E5" s="2398"/>
      <c r="F5" s="2398"/>
      <c r="G5" s="2398"/>
      <c r="H5" s="2398"/>
      <c r="I5" s="2398"/>
      <c r="J5" s="2398"/>
      <c r="K5" s="2398"/>
      <c r="L5" s="2398"/>
      <c r="M5" s="70"/>
      <c r="N5" s="70"/>
      <c r="R5" s="70"/>
      <c r="S5" s="70"/>
      <c r="T5" s="70"/>
    </row>
    <row r="6" spans="1:20" s="388" customFormat="1" ht="12">
      <c r="A6" s="1012"/>
      <c r="B6" s="63"/>
      <c r="C6" s="63"/>
      <c r="D6" s="63"/>
      <c r="E6" s="63"/>
      <c r="F6" s="63"/>
      <c r="G6" s="63"/>
      <c r="H6" s="63"/>
      <c r="I6" s="63"/>
      <c r="J6" s="63"/>
      <c r="K6" s="63"/>
      <c r="L6" s="1009"/>
      <c r="M6" s="70"/>
      <c r="N6" s="70"/>
      <c r="R6" s="70"/>
      <c r="S6" s="70"/>
      <c r="T6" s="70"/>
    </row>
    <row r="7" spans="1:20" ht="15" customHeight="1">
      <c r="A7" s="2681" t="s">
        <v>563</v>
      </c>
      <c r="B7" s="2681" t="s">
        <v>5428</v>
      </c>
      <c r="C7" s="2681"/>
      <c r="D7" s="2681"/>
      <c r="E7" s="2681" t="s">
        <v>5807</v>
      </c>
      <c r="F7" s="2681"/>
      <c r="G7" s="2681"/>
      <c r="H7" s="2670" t="s">
        <v>5808</v>
      </c>
      <c r="I7" s="2681" t="s">
        <v>146</v>
      </c>
      <c r="J7" s="2670" t="s">
        <v>5269</v>
      </c>
      <c r="K7" s="2670" t="s">
        <v>5809</v>
      </c>
      <c r="L7" s="2670" t="s">
        <v>355</v>
      </c>
      <c r="R7" s="52"/>
      <c r="S7" s="52"/>
      <c r="T7" s="52"/>
    </row>
    <row r="8" spans="1:20" ht="63" customHeight="1">
      <c r="A8" s="2681"/>
      <c r="B8" s="952" t="s">
        <v>5433</v>
      </c>
      <c r="C8" s="952" t="s">
        <v>5434</v>
      </c>
      <c r="D8" s="952" t="s">
        <v>5435</v>
      </c>
      <c r="E8" s="952" t="s">
        <v>5433</v>
      </c>
      <c r="F8" s="952" t="s">
        <v>5434</v>
      </c>
      <c r="G8" s="952" t="s">
        <v>5435</v>
      </c>
      <c r="H8" s="2670"/>
      <c r="I8" s="2681"/>
      <c r="J8" s="2670"/>
      <c r="K8" s="2670"/>
      <c r="L8" s="2670"/>
      <c r="M8" s="70" t="s">
        <v>147</v>
      </c>
      <c r="N8" s="70" t="s">
        <v>148</v>
      </c>
      <c r="O8" s="388" t="s">
        <v>149</v>
      </c>
      <c r="P8" s="388" t="s">
        <v>150</v>
      </c>
      <c r="Q8" s="386" t="s">
        <v>151</v>
      </c>
      <c r="R8" s="70" t="s">
        <v>152</v>
      </c>
      <c r="S8" s="70" t="s">
        <v>153</v>
      </c>
      <c r="T8" s="70" t="s">
        <v>154</v>
      </c>
    </row>
    <row r="9" spans="1:20">
      <c r="A9" s="986" t="s">
        <v>5810</v>
      </c>
      <c r="B9" s="810">
        <v>196</v>
      </c>
      <c r="C9" s="810">
        <v>601</v>
      </c>
      <c r="D9" s="810">
        <v>332</v>
      </c>
      <c r="E9" s="810">
        <v>155</v>
      </c>
      <c r="F9" s="810" t="s">
        <v>5811</v>
      </c>
      <c r="G9" s="810">
        <v>295</v>
      </c>
      <c r="H9" s="810">
        <v>2</v>
      </c>
      <c r="I9" s="810">
        <v>6</v>
      </c>
      <c r="J9" s="810"/>
      <c r="K9" s="810">
        <v>3415</v>
      </c>
      <c r="L9" s="1013">
        <v>3810</v>
      </c>
      <c r="M9" s="52">
        <f>CEILING(1.21*O9, 5)</f>
        <v>0</v>
      </c>
      <c r="N9" s="52">
        <f>CEILING(1.3*O9, 5)</f>
        <v>0</v>
      </c>
      <c r="P9" s="53"/>
      <c r="Q9" s="386" t="s">
        <v>609</v>
      </c>
      <c r="R9" s="52">
        <f>ROUNDUP(10000/L9, 0)</f>
        <v>3</v>
      </c>
      <c r="S9" s="52">
        <f>ROUNDUP(200000/L9, 0)</f>
        <v>53</v>
      </c>
      <c r="T9" s="52" t="b">
        <f>L9=L9</f>
        <v>1</v>
      </c>
    </row>
    <row r="10" spans="1:20">
      <c r="A10" s="979" t="s">
        <v>5812</v>
      </c>
      <c r="B10" s="812">
        <v>370</v>
      </c>
      <c r="C10" s="812">
        <v>601</v>
      </c>
      <c r="D10" s="812">
        <v>332</v>
      </c>
      <c r="E10" s="812">
        <v>155</v>
      </c>
      <c r="F10" s="812" t="s">
        <v>5811</v>
      </c>
      <c r="G10" s="812">
        <v>295</v>
      </c>
      <c r="H10" s="812">
        <v>4</v>
      </c>
      <c r="I10" s="812">
        <v>9</v>
      </c>
      <c r="J10" s="812"/>
      <c r="K10" s="812">
        <v>5850</v>
      </c>
      <c r="L10" s="936">
        <v>6525</v>
      </c>
      <c r="M10" s="52">
        <f>CEILING(1.21*O10, 5)</f>
        <v>0</v>
      </c>
      <c r="N10" s="52">
        <f>CEILING(1.3*O10, 5)</f>
        <v>0</v>
      </c>
      <c r="P10" s="53"/>
      <c r="Q10" s="386" t="s">
        <v>609</v>
      </c>
      <c r="R10" s="52">
        <f>ROUNDUP(10000/L10, 0)</f>
        <v>2</v>
      </c>
      <c r="S10" s="52">
        <f>ROUNDUP(200000/L10, 0)</f>
        <v>31</v>
      </c>
      <c r="T10" s="52" t="b">
        <f>L10=L10</f>
        <v>1</v>
      </c>
    </row>
    <row r="11" spans="1:20">
      <c r="A11" s="979" t="s">
        <v>5813</v>
      </c>
      <c r="B11" s="812">
        <v>545</v>
      </c>
      <c r="C11" s="812">
        <v>601</v>
      </c>
      <c r="D11" s="812">
        <v>332</v>
      </c>
      <c r="E11" s="812">
        <v>155</v>
      </c>
      <c r="F11" s="812" t="s">
        <v>5811</v>
      </c>
      <c r="G11" s="812">
        <v>295</v>
      </c>
      <c r="H11" s="812">
        <v>6</v>
      </c>
      <c r="I11" s="812">
        <v>13</v>
      </c>
      <c r="J11" s="812"/>
      <c r="K11" s="812">
        <v>8185</v>
      </c>
      <c r="L11" s="936">
        <v>9135</v>
      </c>
      <c r="M11" s="52">
        <f>CEILING(1.21*O11, 5)</f>
        <v>0</v>
      </c>
      <c r="N11" s="52">
        <f>CEILING(1.3*O11, 5)</f>
        <v>0</v>
      </c>
      <c r="P11" s="53"/>
      <c r="Q11" s="386" t="s">
        <v>609</v>
      </c>
      <c r="R11" s="52">
        <f>ROUNDUP(10000/L11, 0)</f>
        <v>2</v>
      </c>
      <c r="S11" s="52">
        <f>ROUNDUP(200000/L11, 0)</f>
        <v>22</v>
      </c>
      <c r="T11" s="52" t="b">
        <f>L11=L11</f>
        <v>1</v>
      </c>
    </row>
    <row r="12" spans="1:20">
      <c r="A12" s="980" t="s">
        <v>5814</v>
      </c>
      <c r="B12" s="981">
        <v>1400</v>
      </c>
      <c r="C12" s="981">
        <v>300</v>
      </c>
      <c r="D12" s="981">
        <v>220</v>
      </c>
      <c r="E12" s="981">
        <v>118</v>
      </c>
      <c r="F12" s="981">
        <v>295</v>
      </c>
      <c r="G12" s="981">
        <v>185</v>
      </c>
      <c r="H12" s="981">
        <v>10</v>
      </c>
      <c r="I12" s="981">
        <v>16</v>
      </c>
      <c r="J12" s="990">
        <v>0.09</v>
      </c>
      <c r="K12" s="990">
        <v>16565</v>
      </c>
      <c r="L12" s="1014">
        <v>17795</v>
      </c>
      <c r="M12" s="52">
        <f>CEILING(1.21*O12, 5)</f>
        <v>16555</v>
      </c>
      <c r="N12" s="52">
        <f>CEILING(1.3*O12, 5)</f>
        <v>17785</v>
      </c>
      <c r="O12" s="314">
        <v>13680</v>
      </c>
      <c r="P12" s="53">
        <v>45672</v>
      </c>
      <c r="Q12" s="386" t="s">
        <v>609</v>
      </c>
      <c r="R12" s="52">
        <f>ROUNDUP(10000/L12, 0)</f>
        <v>1</v>
      </c>
      <c r="S12" s="52">
        <f>ROUNDUP(200000/L12, 0)</f>
        <v>12</v>
      </c>
      <c r="T12" s="52" t="b">
        <f>L12=L12</f>
        <v>1</v>
      </c>
    </row>
    <row r="13" spans="1:20">
      <c r="A13" s="2690" t="s">
        <v>5805</v>
      </c>
      <c r="B13" s="2690"/>
      <c r="C13" s="2690"/>
      <c r="D13" s="2690"/>
      <c r="E13" s="2690"/>
      <c r="F13" s="2690"/>
      <c r="G13" s="2690"/>
      <c r="H13" s="2690"/>
      <c r="I13" s="2690"/>
      <c r="J13" s="2690"/>
      <c r="K13" s="2690"/>
      <c r="L13" s="2690"/>
      <c r="R13" s="52"/>
      <c r="S13" s="52"/>
      <c r="T13" s="52"/>
    </row>
  </sheetData>
  <mergeCells count="11">
    <mergeCell ref="A13:L13"/>
    <mergeCell ref="A1:C1"/>
    <mergeCell ref="A5:L5"/>
    <mergeCell ref="A7:A8"/>
    <mergeCell ref="B7:D7"/>
    <mergeCell ref="E7:G7"/>
    <mergeCell ref="H7:H8"/>
    <mergeCell ref="I7:I8"/>
    <mergeCell ref="J7:J8"/>
    <mergeCell ref="K7:K8"/>
    <mergeCell ref="L7:L8"/>
  </mergeCells>
  <hyperlinks>
    <hyperlink ref="A5" location="Меню!A1" display="ШКАФЫ КАССИРА ИНДИВИДУ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>
  <dimension ref="A1:AMJ11"/>
  <sheetViews>
    <sheetView zoomScaleNormal="100" workbookViewId="0">
      <selection sqref="A1:C1"/>
    </sheetView>
  </sheetViews>
  <sheetFormatPr defaultColWidth="9.140625" defaultRowHeight="15"/>
  <cols>
    <col min="1" max="1" width="12.5703125" style="52" customWidth="1"/>
    <col min="2" max="2" width="6.7109375" style="52" customWidth="1"/>
    <col min="3" max="3" width="5.85546875" style="52" customWidth="1"/>
    <col min="4" max="4" width="6.42578125" style="52" customWidth="1"/>
    <col min="5" max="5" width="7.140625" style="52" customWidth="1"/>
    <col min="6" max="6" width="6.42578125" style="52" customWidth="1"/>
    <col min="7" max="7" width="7.140625" style="52" customWidth="1"/>
    <col min="8" max="8" width="10" style="52" customWidth="1"/>
    <col min="9" max="10" width="6.85546875" style="52" customWidth="1"/>
    <col min="11" max="11" width="9.28515625" style="52" customWidth="1"/>
    <col min="12" max="12" width="9.140625" style="52"/>
    <col min="13" max="15" width="11.28515625" style="52" customWidth="1"/>
    <col min="16" max="16" width="13.85546875" style="386" customWidth="1"/>
    <col min="17" max="17" width="10.42578125" style="386" customWidth="1"/>
    <col min="18" max="18" width="12" style="386" customWidth="1"/>
    <col min="19" max="19" width="12.28515625" style="386" customWidth="1"/>
    <col min="20" max="1024" width="9.140625" style="386"/>
  </cols>
  <sheetData>
    <row r="1" spans="1:20" ht="31.5" customHeight="1">
      <c r="A1" s="2115"/>
      <c r="B1" s="2115"/>
      <c r="C1" s="2115"/>
      <c r="R1" s="52"/>
      <c r="S1" s="52"/>
      <c r="T1" s="52"/>
    </row>
    <row r="2" spans="1:20">
      <c r="A2" s="54"/>
      <c r="B2" s="55"/>
      <c r="C2" s="54"/>
      <c r="D2" s="54"/>
      <c r="E2" s="54"/>
      <c r="F2" s="56"/>
      <c r="G2" s="56"/>
      <c r="H2" s="57"/>
      <c r="K2" s="56" t="s">
        <v>131</v>
      </c>
      <c r="L2" s="57" t="s">
        <v>2</v>
      </c>
      <c r="M2" s="60"/>
      <c r="R2" s="52"/>
      <c r="S2" s="52"/>
      <c r="T2" s="52"/>
    </row>
    <row r="3" spans="1:20" ht="15.75" customHeight="1">
      <c r="A3" s="61" t="s">
        <v>4</v>
      </c>
      <c r="B3" s="58" t="s">
        <v>5</v>
      </c>
      <c r="C3" s="58"/>
      <c r="D3" s="54"/>
      <c r="E3" s="54"/>
      <c r="F3" s="56"/>
      <c r="G3" s="56"/>
      <c r="H3" s="57"/>
      <c r="K3" s="56" t="s">
        <v>132</v>
      </c>
      <c r="L3" s="57" t="s">
        <v>7</v>
      </c>
      <c r="M3" s="60"/>
      <c r="R3" s="52"/>
      <c r="S3" s="52"/>
      <c r="T3" s="52"/>
    </row>
    <row r="4" spans="1:20">
      <c r="B4" s="70"/>
      <c r="I4" s="65"/>
      <c r="J4" s="65"/>
      <c r="R4" s="52"/>
      <c r="S4" s="52"/>
      <c r="T4" s="52"/>
    </row>
    <row r="5" spans="1:20" s="388" customFormat="1" ht="12" customHeight="1">
      <c r="A5" s="2398" t="s">
        <v>5815</v>
      </c>
      <c r="B5" s="2398"/>
      <c r="C5" s="2398"/>
      <c r="D5" s="2398"/>
      <c r="E5" s="2398"/>
      <c r="F5" s="2398"/>
      <c r="G5" s="2398"/>
      <c r="H5" s="2398"/>
      <c r="I5" s="2398"/>
      <c r="J5" s="2398"/>
      <c r="K5" s="2398"/>
      <c r="L5" s="2398"/>
      <c r="M5" s="70"/>
      <c r="N5" s="70"/>
      <c r="O5" s="70"/>
      <c r="R5" s="70"/>
      <c r="S5" s="70"/>
      <c r="T5" s="70"/>
    </row>
    <row r="6" spans="1:20" s="388" customFormat="1" ht="12">
      <c r="A6" s="1012"/>
      <c r="B6" s="63"/>
      <c r="C6" s="63"/>
      <c r="D6" s="63"/>
      <c r="E6" s="63"/>
      <c r="F6" s="63"/>
      <c r="G6" s="63"/>
      <c r="H6" s="63"/>
      <c r="I6" s="63"/>
      <c r="J6" s="63"/>
      <c r="K6" s="1009"/>
      <c r="L6" s="63"/>
      <c r="M6" s="70"/>
      <c r="N6" s="70"/>
      <c r="O6" s="70"/>
      <c r="R6" s="70"/>
      <c r="S6" s="70"/>
      <c r="T6" s="70"/>
    </row>
    <row r="7" spans="1:20" ht="15" customHeight="1">
      <c r="A7" s="2681" t="s">
        <v>563</v>
      </c>
      <c r="B7" s="2681" t="s">
        <v>5428</v>
      </c>
      <c r="C7" s="2681"/>
      <c r="D7" s="2681"/>
      <c r="E7" s="2681" t="s">
        <v>5428</v>
      </c>
      <c r="F7" s="2681"/>
      <c r="G7" s="2681"/>
      <c r="H7" s="2670" t="s">
        <v>5808</v>
      </c>
      <c r="I7" s="2670" t="s">
        <v>146</v>
      </c>
      <c r="J7" s="2670" t="s">
        <v>5269</v>
      </c>
      <c r="K7" s="2670" t="s">
        <v>5816</v>
      </c>
      <c r="L7" s="2681" t="s">
        <v>355</v>
      </c>
      <c r="R7" s="52"/>
      <c r="S7" s="52"/>
      <c r="T7" s="52"/>
    </row>
    <row r="8" spans="1:20" ht="44.25" customHeight="1">
      <c r="A8" s="2681"/>
      <c r="B8" s="952" t="s">
        <v>5433</v>
      </c>
      <c r="C8" s="952" t="s">
        <v>5434</v>
      </c>
      <c r="D8" s="952" t="s">
        <v>5435</v>
      </c>
      <c r="E8" s="952" t="s">
        <v>5433</v>
      </c>
      <c r="F8" s="952" t="s">
        <v>5434</v>
      </c>
      <c r="G8" s="952" t="s">
        <v>5435</v>
      </c>
      <c r="H8" s="2670"/>
      <c r="I8" s="2670"/>
      <c r="J8" s="2670"/>
      <c r="K8" s="2670"/>
      <c r="L8" s="2681"/>
      <c r="M8" s="70" t="s">
        <v>147</v>
      </c>
      <c r="N8" s="70" t="s">
        <v>148</v>
      </c>
      <c r="O8" s="70" t="s">
        <v>149</v>
      </c>
      <c r="P8" s="388" t="s">
        <v>150</v>
      </c>
      <c r="Q8" s="386" t="s">
        <v>151</v>
      </c>
      <c r="R8" s="70" t="s">
        <v>152</v>
      </c>
      <c r="S8" s="70" t="s">
        <v>153</v>
      </c>
      <c r="T8" s="70" t="s">
        <v>154</v>
      </c>
    </row>
    <row r="9" spans="1:20">
      <c r="A9" s="986" t="s">
        <v>5817</v>
      </c>
      <c r="B9" s="1015">
        <v>1803</v>
      </c>
      <c r="C9" s="810">
        <v>600</v>
      </c>
      <c r="D9" s="810">
        <v>373</v>
      </c>
      <c r="E9" s="810">
        <v>54</v>
      </c>
      <c r="F9" s="810">
        <v>297</v>
      </c>
      <c r="G9" s="810">
        <v>370</v>
      </c>
      <c r="H9" s="810">
        <v>60</v>
      </c>
      <c r="I9" s="810">
        <v>102</v>
      </c>
      <c r="J9" s="810">
        <v>0.4</v>
      </c>
      <c r="K9" s="810">
        <v>94355</v>
      </c>
      <c r="L9" s="1013">
        <v>101370</v>
      </c>
      <c r="M9" s="52">
        <f>CEILING(1.21*O9, 5)</f>
        <v>94355</v>
      </c>
      <c r="N9" s="52">
        <f>CEILING(1.3*O9, 5)</f>
        <v>101370</v>
      </c>
      <c r="O9" s="52">
        <v>77976</v>
      </c>
      <c r="P9" s="53">
        <v>45672</v>
      </c>
      <c r="Q9" s="386" t="s">
        <v>609</v>
      </c>
      <c r="R9" s="52">
        <f>ROUNDUP(10000/N9, 0)</f>
        <v>1</v>
      </c>
      <c r="S9" s="52">
        <f>ROUNDUP(200000/N9, 0)</f>
        <v>2</v>
      </c>
      <c r="T9" s="52" t="b">
        <f>L9=N9</f>
        <v>1</v>
      </c>
    </row>
    <row r="10" spans="1:20">
      <c r="A10" s="1016" t="s">
        <v>5818</v>
      </c>
      <c r="B10" s="1017">
        <v>1803</v>
      </c>
      <c r="C10" s="990">
        <v>600</v>
      </c>
      <c r="D10" s="990">
        <v>408</v>
      </c>
      <c r="E10" s="990">
        <v>54</v>
      </c>
      <c r="F10" s="990">
        <v>297</v>
      </c>
      <c r="G10" s="990">
        <v>370</v>
      </c>
      <c r="H10" s="990">
        <v>60</v>
      </c>
      <c r="I10" s="990">
        <v>112</v>
      </c>
      <c r="J10" s="990">
        <v>0.44</v>
      </c>
      <c r="K10" s="990">
        <v>98710</v>
      </c>
      <c r="L10" s="1014">
        <v>106050</v>
      </c>
      <c r="M10" s="52">
        <f>CEILING(1.21*O10, 5)</f>
        <v>98710</v>
      </c>
      <c r="N10" s="52">
        <f>CEILING(1.3*O10, 5)</f>
        <v>106050</v>
      </c>
      <c r="O10" s="52">
        <v>81576</v>
      </c>
      <c r="P10" s="53">
        <v>45672</v>
      </c>
      <c r="Q10" s="386" t="s">
        <v>609</v>
      </c>
      <c r="R10" s="52">
        <f>ROUNDUP(10000/N10, 0)</f>
        <v>1</v>
      </c>
      <c r="S10" s="52">
        <f>ROUNDUP(200000/N10, 0)</f>
        <v>2</v>
      </c>
      <c r="T10" s="52" t="b">
        <f>L10=N10</f>
        <v>1</v>
      </c>
    </row>
    <row r="11" spans="1:20">
      <c r="A11" s="1018" t="s">
        <v>5819</v>
      </c>
      <c r="B11" s="1019"/>
      <c r="C11" s="1019"/>
      <c r="D11" s="1019"/>
      <c r="E11" s="1019"/>
      <c r="F11" s="1019"/>
      <c r="G11" s="1019"/>
      <c r="H11" s="1019"/>
      <c r="I11" s="1019"/>
      <c r="J11" s="1019"/>
      <c r="K11" s="1019"/>
      <c r="L11" s="1020"/>
      <c r="R11" s="52"/>
      <c r="S11" s="52"/>
      <c r="T11" s="52"/>
    </row>
  </sheetData>
  <mergeCells count="10">
    <mergeCell ref="A1:C1"/>
    <mergeCell ref="A5:L5"/>
    <mergeCell ref="A7:A8"/>
    <mergeCell ref="B7:D7"/>
    <mergeCell ref="E7:G7"/>
    <mergeCell ref="H7:H8"/>
    <mergeCell ref="I7:I8"/>
    <mergeCell ref="J7:J8"/>
    <mergeCell ref="K7:K8"/>
    <mergeCell ref="L7:L8"/>
  </mergeCells>
  <hyperlinks>
    <hyperlink ref="A5" location="Меню!A1" display="ШКАФЫ АБОНЕНТСКИЕ ЯЧЕЙ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>
  <dimension ref="A1:AMJ696"/>
  <sheetViews>
    <sheetView zoomScaleNormal="100" workbookViewId="0">
      <pane ySplit="8" topLeftCell="A9" activePane="bottomLeft" state="frozen"/>
      <selection pane="bottomLeft" activeCell="A5" sqref="A5:G5"/>
    </sheetView>
  </sheetViews>
  <sheetFormatPr defaultColWidth="9.140625" defaultRowHeight="15"/>
  <cols>
    <col min="1" max="1" width="28.140625" style="52" customWidth="1"/>
    <col min="2" max="2" width="9.28515625" style="52" customWidth="1"/>
    <col min="3" max="5" width="9.140625" style="52"/>
    <col min="6" max="6" width="8.42578125" style="52" customWidth="1"/>
    <col min="7" max="7" width="6.85546875" style="52" customWidth="1"/>
    <col min="8" max="8" width="12" style="52" customWidth="1"/>
    <col min="9" max="9" width="11.5703125" style="52" customWidth="1"/>
    <col min="10" max="10" width="13.42578125" style="52" customWidth="1"/>
    <col min="11" max="11" width="12.42578125" style="52" customWidth="1"/>
    <col min="12" max="12" width="13.140625" style="52" customWidth="1"/>
    <col min="13" max="13" width="12.5703125" style="52" customWidth="1"/>
    <col min="14" max="14" width="11.7109375" style="52" customWidth="1"/>
    <col min="15" max="15" width="9.140625" style="52"/>
    <col min="16" max="16" width="9.85546875" style="386" customWidth="1"/>
    <col min="17" max="1024" width="9.140625" style="386"/>
  </cols>
  <sheetData>
    <row r="1" spans="1:15" ht="31.5" customHeight="1">
      <c r="A1" s="2115"/>
      <c r="B1" s="2115"/>
    </row>
    <row r="2" spans="1:15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9"/>
    </row>
    <row r="3" spans="1:15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9"/>
    </row>
    <row r="4" spans="1:15">
      <c r="D4" s="65"/>
      <c r="E4" s="65"/>
    </row>
    <row r="5" spans="1:15" ht="12" customHeight="1">
      <c r="A5" s="2116" t="s">
        <v>5820</v>
      </c>
      <c r="B5" s="2116"/>
      <c r="C5" s="2116"/>
      <c r="D5" s="2116"/>
      <c r="E5" s="2116"/>
      <c r="F5" s="2116"/>
      <c r="G5" s="2116"/>
    </row>
    <row r="6" spans="1:15" ht="12" customHeight="1">
      <c r="A6" s="62"/>
      <c r="B6" s="62"/>
      <c r="C6" s="62"/>
      <c r="D6" s="62"/>
      <c r="E6" s="62"/>
      <c r="F6" s="62"/>
      <c r="G6" s="62"/>
    </row>
    <row r="7" spans="1:15" ht="12" customHeight="1">
      <c r="A7" s="2698" t="s">
        <v>563</v>
      </c>
      <c r="B7" s="2670" t="s">
        <v>5486</v>
      </c>
      <c r="C7" s="2670"/>
      <c r="D7" s="2670"/>
      <c r="E7" s="2670"/>
      <c r="F7" s="2670" t="s">
        <v>5432</v>
      </c>
      <c r="G7" s="2670" t="s">
        <v>355</v>
      </c>
    </row>
    <row r="8" spans="1:15" ht="36">
      <c r="A8" s="2698"/>
      <c r="B8" s="1021" t="s">
        <v>5433</v>
      </c>
      <c r="C8" s="1021" t="s">
        <v>5434</v>
      </c>
      <c r="D8" s="1021" t="s">
        <v>5435</v>
      </c>
      <c r="E8" s="1021" t="s">
        <v>5269</v>
      </c>
      <c r="F8" s="2670"/>
      <c r="G8" s="2670"/>
      <c r="H8" s="292"/>
      <c r="I8" s="70"/>
      <c r="J8" s="70"/>
      <c r="K8" s="70"/>
      <c r="M8" s="70"/>
      <c r="N8" s="70"/>
      <c r="O8" s="70"/>
    </row>
    <row r="9" spans="1:15">
      <c r="A9" s="2402" t="s">
        <v>5821</v>
      </c>
      <c r="B9" s="2402"/>
      <c r="C9" s="2402"/>
      <c r="D9" s="2402"/>
      <c r="E9" s="2402"/>
      <c r="F9" s="2402"/>
      <c r="G9" s="2402"/>
      <c r="H9" s="101"/>
    </row>
    <row r="10" spans="1:15">
      <c r="A10" s="986" t="s">
        <v>5822</v>
      </c>
      <c r="B10" s="810">
        <v>1850</v>
      </c>
      <c r="C10" s="810">
        <v>1000</v>
      </c>
      <c r="D10" s="810">
        <v>300</v>
      </c>
      <c r="E10" s="810">
        <v>0.5</v>
      </c>
      <c r="F10" s="596">
        <f>F41*4+F70*4+F45*4</f>
        <v>4780</v>
      </c>
      <c r="G10" s="811">
        <f>G41*4+G70*4+G45*4</f>
        <v>5120</v>
      </c>
      <c r="H10" s="101"/>
      <c r="K10" s="53"/>
    </row>
    <row r="11" spans="1:15">
      <c r="A11" s="979" t="s">
        <v>5823</v>
      </c>
      <c r="B11" s="812">
        <v>1850</v>
      </c>
      <c r="C11" s="812">
        <v>1000</v>
      </c>
      <c r="D11" s="812">
        <v>400</v>
      </c>
      <c r="E11" s="812">
        <v>0.74</v>
      </c>
      <c r="F11" s="604">
        <f>F41*4+F71*4+F45*4</f>
        <v>5500</v>
      </c>
      <c r="G11" s="664">
        <f>G41*4+G71*4+G45*4</f>
        <v>5900</v>
      </c>
      <c r="H11" s="101"/>
      <c r="K11" s="53"/>
    </row>
    <row r="12" spans="1:15">
      <c r="A12" s="979" t="s">
        <v>5824</v>
      </c>
      <c r="B12" s="812">
        <v>1850</v>
      </c>
      <c r="C12" s="812">
        <v>1000</v>
      </c>
      <c r="D12" s="812">
        <v>600</v>
      </c>
      <c r="E12" s="812">
        <v>1.1000000000000001</v>
      </c>
      <c r="F12" s="604">
        <f>F41*4+F73*4+F45*4</f>
        <v>7000</v>
      </c>
      <c r="G12" s="664">
        <f>G41*4+G73*4+G45*4</f>
        <v>7520</v>
      </c>
      <c r="H12" s="101"/>
      <c r="K12" s="53"/>
    </row>
    <row r="13" spans="1:15">
      <c r="A13" s="979" t="s">
        <v>5825</v>
      </c>
      <c r="B13" s="812">
        <v>2000</v>
      </c>
      <c r="C13" s="812">
        <v>1000</v>
      </c>
      <c r="D13" s="812">
        <v>300</v>
      </c>
      <c r="E13" s="812">
        <v>0.6</v>
      </c>
      <c r="F13" s="604">
        <f>F42*4+F70*6+F45*4</f>
        <v>6480</v>
      </c>
      <c r="G13" s="664">
        <f>G42*4+G70*6+G45*4</f>
        <v>6950</v>
      </c>
      <c r="H13" s="101"/>
      <c r="K13" s="53"/>
    </row>
    <row r="14" spans="1:15">
      <c r="A14" s="979" t="s">
        <v>5826</v>
      </c>
      <c r="B14" s="812">
        <v>2000</v>
      </c>
      <c r="C14" s="812">
        <v>1000</v>
      </c>
      <c r="D14" s="812">
        <v>400</v>
      </c>
      <c r="E14" s="812">
        <v>0.8</v>
      </c>
      <c r="F14" s="604">
        <f>F42*4+F71*6+F45*4</f>
        <v>7560</v>
      </c>
      <c r="G14" s="664">
        <f>G42*4+G71*6+G45*4</f>
        <v>8120</v>
      </c>
      <c r="H14" s="101"/>
      <c r="K14" s="53"/>
    </row>
    <row r="15" spans="1:15">
      <c r="A15" s="979" t="s">
        <v>5827</v>
      </c>
      <c r="B15" s="812">
        <v>2000</v>
      </c>
      <c r="C15" s="812">
        <v>1000</v>
      </c>
      <c r="D15" s="812">
        <v>600</v>
      </c>
      <c r="E15" s="812">
        <v>1.2</v>
      </c>
      <c r="F15" s="604">
        <f>F42*4+F73*6+F45*4</f>
        <v>9810</v>
      </c>
      <c r="G15" s="664">
        <f>G42*4+G73*6+G45*4</f>
        <v>10550</v>
      </c>
      <c r="H15" s="101"/>
      <c r="K15" s="53"/>
    </row>
    <row r="16" spans="1:15">
      <c r="A16" s="979" t="s">
        <v>5828</v>
      </c>
      <c r="B16" s="812">
        <v>2200</v>
      </c>
      <c r="C16" s="812">
        <v>1000</v>
      </c>
      <c r="D16" s="812">
        <v>300</v>
      </c>
      <c r="E16" s="812">
        <v>0.66</v>
      </c>
      <c r="F16" s="604">
        <f>F43*4+F70*6+F45*4</f>
        <v>6700</v>
      </c>
      <c r="G16" s="664">
        <f>G43*4+G70*6+G45*4</f>
        <v>7170</v>
      </c>
      <c r="H16" s="101"/>
      <c r="K16" s="53"/>
    </row>
    <row r="17" spans="1:11">
      <c r="A17" s="979" t="s">
        <v>5829</v>
      </c>
      <c r="B17" s="812">
        <v>2200</v>
      </c>
      <c r="C17" s="812">
        <v>1000</v>
      </c>
      <c r="D17" s="812">
        <v>400</v>
      </c>
      <c r="E17" s="812">
        <v>0.88</v>
      </c>
      <c r="F17" s="604">
        <f>F43*4+F71*6+F45*4</f>
        <v>7780</v>
      </c>
      <c r="G17" s="664">
        <f>G43*4+G71*6+G45*4</f>
        <v>8340</v>
      </c>
      <c r="H17" s="101"/>
      <c r="K17" s="53"/>
    </row>
    <row r="18" spans="1:11">
      <c r="A18" s="980" t="s">
        <v>5830</v>
      </c>
      <c r="B18" s="981">
        <v>2200</v>
      </c>
      <c r="C18" s="981">
        <v>1000</v>
      </c>
      <c r="D18" s="981">
        <v>600</v>
      </c>
      <c r="E18" s="981">
        <v>1.32</v>
      </c>
      <c r="F18" s="621">
        <f>F43*4+F73*6+F45*4</f>
        <v>10030</v>
      </c>
      <c r="G18" s="877">
        <f>G43*4+G73*6+G45*4</f>
        <v>10770</v>
      </c>
      <c r="H18" s="101"/>
      <c r="K18" s="53"/>
    </row>
    <row r="19" spans="1:11">
      <c r="A19" s="2696" t="s">
        <v>5831</v>
      </c>
      <c r="B19" s="2696"/>
      <c r="C19" s="2696"/>
      <c r="D19" s="2696"/>
      <c r="E19" s="2696"/>
      <c r="F19" s="2696"/>
      <c r="G19" s="2696"/>
      <c r="H19" s="101"/>
      <c r="K19" s="53"/>
    </row>
    <row r="20" spans="1:11">
      <c r="A20" s="986" t="s">
        <v>5832</v>
      </c>
      <c r="B20" s="810">
        <v>1850</v>
      </c>
      <c r="C20" s="810">
        <v>1000</v>
      </c>
      <c r="D20" s="810">
        <v>300</v>
      </c>
      <c r="E20" s="810">
        <v>0.5</v>
      </c>
      <c r="F20" s="810">
        <f>F48*4+F74*4+F55*4</f>
        <v>5320</v>
      </c>
      <c r="G20" s="996">
        <f>G48*4+G74*4+G55*4</f>
        <v>5720</v>
      </c>
      <c r="H20" s="101"/>
      <c r="K20" s="53"/>
    </row>
    <row r="21" spans="1:11">
      <c r="A21" s="979" t="s">
        <v>5833</v>
      </c>
      <c r="B21" s="812">
        <v>1850</v>
      </c>
      <c r="C21" s="812">
        <v>1000</v>
      </c>
      <c r="D21" s="812">
        <v>400</v>
      </c>
      <c r="E21" s="812">
        <v>0.74</v>
      </c>
      <c r="F21" s="812">
        <f>F48*4+F75*4+F55*4</f>
        <v>6000</v>
      </c>
      <c r="G21" s="934">
        <f>G48*4+G75*4+G55*4</f>
        <v>6440</v>
      </c>
      <c r="H21" s="101"/>
      <c r="K21" s="53"/>
    </row>
    <row r="22" spans="1:11">
      <c r="A22" s="979" t="s">
        <v>5834</v>
      </c>
      <c r="B22" s="812">
        <v>1850</v>
      </c>
      <c r="C22" s="812">
        <v>1000</v>
      </c>
      <c r="D22" s="812">
        <v>600</v>
      </c>
      <c r="E22" s="812">
        <v>1.1000000000000001</v>
      </c>
      <c r="F22" s="812">
        <f>F48*4+F77*4+F55*4</f>
        <v>7420</v>
      </c>
      <c r="G22" s="934">
        <f>G48*4+G77*4+G55*4</f>
        <v>7960</v>
      </c>
      <c r="H22" s="101"/>
      <c r="K22" s="53"/>
    </row>
    <row r="23" spans="1:11">
      <c r="A23" s="979" t="s">
        <v>5835</v>
      </c>
      <c r="B23" s="812">
        <v>2000</v>
      </c>
      <c r="C23" s="812">
        <v>1000</v>
      </c>
      <c r="D23" s="812">
        <v>300</v>
      </c>
      <c r="E23" s="812">
        <v>0.6</v>
      </c>
      <c r="F23" s="812">
        <f>F49*4+F74*6+F55*4</f>
        <v>7160</v>
      </c>
      <c r="G23" s="934">
        <f>G49*4+G74*6+G55*4</f>
        <v>7710</v>
      </c>
      <c r="H23" s="101"/>
      <c r="K23" s="53"/>
    </row>
    <row r="24" spans="1:11">
      <c r="A24" s="979" t="s">
        <v>5836</v>
      </c>
      <c r="B24" s="812">
        <v>2000</v>
      </c>
      <c r="C24" s="812">
        <v>1000</v>
      </c>
      <c r="D24" s="812">
        <v>400</v>
      </c>
      <c r="E24" s="812">
        <v>0.8</v>
      </c>
      <c r="F24" s="812">
        <f>F49*4+F75*6+F55*4</f>
        <v>8180</v>
      </c>
      <c r="G24" s="934">
        <f>G49*4+G75*6+G55*4</f>
        <v>8790</v>
      </c>
      <c r="H24" s="101"/>
      <c r="K24" s="53"/>
    </row>
    <row r="25" spans="1:11">
      <c r="A25" s="979" t="s">
        <v>5837</v>
      </c>
      <c r="B25" s="812">
        <v>2000</v>
      </c>
      <c r="C25" s="812">
        <v>1000</v>
      </c>
      <c r="D25" s="812">
        <v>600</v>
      </c>
      <c r="E25" s="812">
        <v>1.2</v>
      </c>
      <c r="F25" s="812">
        <f>F49*4+F77*6+F55*4</f>
        <v>10310</v>
      </c>
      <c r="G25" s="934">
        <f>G49*4+G77*6+G55*4</f>
        <v>11070</v>
      </c>
      <c r="K25" s="53"/>
    </row>
    <row r="26" spans="1:11">
      <c r="A26" s="979" t="s">
        <v>5838</v>
      </c>
      <c r="B26" s="812">
        <v>2200</v>
      </c>
      <c r="C26" s="812">
        <v>1000</v>
      </c>
      <c r="D26" s="812">
        <v>300</v>
      </c>
      <c r="E26" s="812">
        <v>0.66</v>
      </c>
      <c r="F26" s="812">
        <f>F50*4+F74*6+F55*4</f>
        <v>7440</v>
      </c>
      <c r="G26" s="934">
        <f>G50*4+G74*6+G55*4</f>
        <v>7990</v>
      </c>
      <c r="K26" s="53"/>
    </row>
    <row r="27" spans="1:11">
      <c r="A27" s="979" t="s">
        <v>5839</v>
      </c>
      <c r="B27" s="812">
        <v>2200</v>
      </c>
      <c r="C27" s="812">
        <v>1000</v>
      </c>
      <c r="D27" s="812">
        <v>400</v>
      </c>
      <c r="E27" s="812">
        <v>0.88</v>
      </c>
      <c r="F27" s="812">
        <f>F50*4+F75*6+F55*4</f>
        <v>8460</v>
      </c>
      <c r="G27" s="934">
        <f>G50*4+G75*6+G55*4</f>
        <v>9070</v>
      </c>
      <c r="K27" s="53"/>
    </row>
    <row r="28" spans="1:11">
      <c r="A28" s="980" t="s">
        <v>5840</v>
      </c>
      <c r="B28" s="981">
        <v>2200</v>
      </c>
      <c r="C28" s="981">
        <v>1000</v>
      </c>
      <c r="D28" s="981">
        <v>600</v>
      </c>
      <c r="E28" s="981">
        <v>1.32</v>
      </c>
      <c r="F28" s="981">
        <f>F50*4+F77*6+F55*4</f>
        <v>10590</v>
      </c>
      <c r="G28" s="995">
        <f>G50*4+G77*6+G55*4</f>
        <v>11350</v>
      </c>
      <c r="K28" s="53"/>
    </row>
    <row r="29" spans="1:11">
      <c r="A29" s="2697" t="s">
        <v>5841</v>
      </c>
      <c r="B29" s="2697"/>
      <c r="C29" s="2697"/>
      <c r="D29" s="2697"/>
      <c r="E29" s="2697"/>
      <c r="F29" s="2697"/>
      <c r="G29" s="2697"/>
      <c r="K29" s="53"/>
    </row>
    <row r="30" spans="1:11">
      <c r="A30" s="986" t="s">
        <v>5842</v>
      </c>
      <c r="B30" s="810">
        <v>2000</v>
      </c>
      <c r="C30" s="810">
        <v>1000</v>
      </c>
      <c r="D30" s="810">
        <v>300</v>
      </c>
      <c r="E30" s="810">
        <v>0.6</v>
      </c>
      <c r="F30" s="810">
        <f>F58*4+F86*6+F62*4</f>
        <v>13870</v>
      </c>
      <c r="G30" s="996">
        <f>G58*4+G86*6+G62*4</f>
        <v>14860</v>
      </c>
      <c r="K30" s="53"/>
    </row>
    <row r="31" spans="1:11">
      <c r="A31" s="979" t="s">
        <v>5843</v>
      </c>
      <c r="B31" s="812">
        <v>2000</v>
      </c>
      <c r="C31" s="812">
        <v>1000</v>
      </c>
      <c r="D31" s="812">
        <v>400</v>
      </c>
      <c r="E31" s="812">
        <v>0.8</v>
      </c>
      <c r="F31" s="812">
        <f>F58*4+F87*6+F62*4</f>
        <v>15010</v>
      </c>
      <c r="G31" s="934">
        <f>G58*4+G87*6+G62*4</f>
        <v>16090</v>
      </c>
      <c r="K31" s="53"/>
    </row>
    <row r="32" spans="1:11">
      <c r="A32" s="979" t="s">
        <v>5844</v>
      </c>
      <c r="B32" s="812">
        <v>2000</v>
      </c>
      <c r="C32" s="812">
        <v>1000</v>
      </c>
      <c r="D32" s="812">
        <v>600</v>
      </c>
      <c r="E32" s="812">
        <v>1.2</v>
      </c>
      <c r="F32" s="812">
        <f>F58*4+F89*6+F62*4</f>
        <v>17200</v>
      </c>
      <c r="G32" s="934">
        <f>G58*4+G89*6+G62*4</f>
        <v>18460</v>
      </c>
      <c r="K32" s="53"/>
    </row>
    <row r="33" spans="1:11">
      <c r="A33" s="979" t="s">
        <v>5845</v>
      </c>
      <c r="B33" s="812">
        <v>2200</v>
      </c>
      <c r="C33" s="812">
        <v>1000</v>
      </c>
      <c r="D33" s="812">
        <v>300</v>
      </c>
      <c r="E33" s="812">
        <v>0.66</v>
      </c>
      <c r="F33" s="812">
        <f>F59*4+F86*6+F62*4</f>
        <v>14130</v>
      </c>
      <c r="G33" s="934">
        <f>G59*4+G86*6+G62*4</f>
        <v>15160</v>
      </c>
      <c r="K33" s="53"/>
    </row>
    <row r="34" spans="1:11">
      <c r="A34" s="979" t="s">
        <v>5846</v>
      </c>
      <c r="B34" s="812">
        <v>2200</v>
      </c>
      <c r="C34" s="812">
        <v>1000</v>
      </c>
      <c r="D34" s="812">
        <v>400</v>
      </c>
      <c r="E34" s="812">
        <v>0.88</v>
      </c>
      <c r="F34" s="812">
        <f>F59*4+F87*6+F62*4</f>
        <v>15270</v>
      </c>
      <c r="G34" s="934">
        <f>G59*4+G87*6+G62*4</f>
        <v>16390</v>
      </c>
      <c r="K34" s="53"/>
    </row>
    <row r="35" spans="1:11">
      <c r="A35" s="979" t="s">
        <v>5847</v>
      </c>
      <c r="B35" s="812">
        <v>2200</v>
      </c>
      <c r="C35" s="812">
        <v>1000</v>
      </c>
      <c r="D35" s="812">
        <v>600</v>
      </c>
      <c r="E35" s="821">
        <v>1.32</v>
      </c>
      <c r="F35" s="812">
        <f>F59*4+F89*6+F62*4</f>
        <v>17460</v>
      </c>
      <c r="G35" s="934">
        <f>G59*4+G89*6+G62*4</f>
        <v>18760</v>
      </c>
      <c r="K35" s="53"/>
    </row>
    <row r="36" spans="1:11">
      <c r="A36" s="979" t="s">
        <v>5848</v>
      </c>
      <c r="B36" s="812">
        <v>2500</v>
      </c>
      <c r="C36" s="812">
        <v>1000</v>
      </c>
      <c r="D36" s="812">
        <v>300</v>
      </c>
      <c r="E36" s="812">
        <v>0.75</v>
      </c>
      <c r="F36" s="812">
        <f>F60*4+F86*6+F62*4</f>
        <v>14210</v>
      </c>
      <c r="G36" s="934">
        <f>G60*4+G86*6+G62*4</f>
        <v>15240</v>
      </c>
      <c r="K36" s="53"/>
    </row>
    <row r="37" spans="1:11">
      <c r="A37" s="979" t="s">
        <v>5849</v>
      </c>
      <c r="B37" s="812">
        <v>2500</v>
      </c>
      <c r="C37" s="812">
        <v>1000</v>
      </c>
      <c r="D37" s="812">
        <v>400</v>
      </c>
      <c r="E37" s="812">
        <v>1</v>
      </c>
      <c r="F37" s="812">
        <f>F60*4+F87*6+F62*4</f>
        <v>15350</v>
      </c>
      <c r="G37" s="934">
        <f>G60*4+G87*6+G62*4</f>
        <v>16470</v>
      </c>
      <c r="K37" s="53"/>
    </row>
    <row r="38" spans="1:11">
      <c r="A38" s="980" t="s">
        <v>5850</v>
      </c>
      <c r="B38" s="981">
        <v>2500</v>
      </c>
      <c r="C38" s="981">
        <v>1000</v>
      </c>
      <c r="D38" s="981">
        <v>600</v>
      </c>
      <c r="E38" s="981">
        <v>1.5</v>
      </c>
      <c r="F38" s="981">
        <f>F60*4+F89*6+F62*4</f>
        <v>17540</v>
      </c>
      <c r="G38" s="995">
        <f>G60*4+G89*6+G62*4</f>
        <v>18840</v>
      </c>
      <c r="K38" s="53"/>
    </row>
    <row r="39" spans="1:11">
      <c r="A39" s="2349" t="s">
        <v>5851</v>
      </c>
      <c r="B39" s="2349"/>
      <c r="C39" s="2349"/>
      <c r="D39" s="2349"/>
      <c r="E39" s="2349"/>
      <c r="F39" s="2349"/>
      <c r="G39" s="2349"/>
      <c r="K39" s="53"/>
    </row>
    <row r="40" spans="1:11">
      <c r="A40" s="1022" t="s">
        <v>5852</v>
      </c>
      <c r="B40" s="1023">
        <v>1600</v>
      </c>
      <c r="C40" s="1024"/>
      <c r="D40" s="1025"/>
      <c r="E40" s="60"/>
      <c r="F40" s="810">
        <v>280</v>
      </c>
      <c r="G40" s="1026">
        <v>300</v>
      </c>
      <c r="K40" s="53"/>
    </row>
    <row r="41" spans="1:11">
      <c r="A41" s="1027" t="s">
        <v>5853</v>
      </c>
      <c r="B41" s="938">
        <v>1850</v>
      </c>
      <c r="C41" s="938"/>
      <c r="D41" s="938"/>
      <c r="E41" s="938"/>
      <c r="F41" s="812">
        <v>335</v>
      </c>
      <c r="G41" s="664">
        <v>360</v>
      </c>
      <c r="K41" s="53"/>
    </row>
    <row r="42" spans="1:11">
      <c r="A42" s="1027" t="s">
        <v>5854</v>
      </c>
      <c r="B42" s="938">
        <v>2000</v>
      </c>
      <c r="C42" s="938"/>
      <c r="D42" s="938"/>
      <c r="E42" s="938"/>
      <c r="F42" s="812">
        <v>370</v>
      </c>
      <c r="G42" s="664">
        <v>400</v>
      </c>
      <c r="K42" s="53"/>
    </row>
    <row r="43" spans="1:11">
      <c r="A43" s="1027" t="s">
        <v>5855</v>
      </c>
      <c r="B43" s="938">
        <v>2200</v>
      </c>
      <c r="C43" s="938"/>
      <c r="D43" s="938"/>
      <c r="E43" s="938"/>
      <c r="F43" s="812">
        <v>425</v>
      </c>
      <c r="G43" s="664">
        <v>455</v>
      </c>
      <c r="K43" s="53"/>
    </row>
    <row r="44" spans="1:11">
      <c r="A44" s="1027" t="s">
        <v>5856</v>
      </c>
      <c r="B44" s="938">
        <v>2550</v>
      </c>
      <c r="C44" s="938"/>
      <c r="D44" s="938"/>
      <c r="E44" s="938"/>
      <c r="F44" s="812">
        <v>530</v>
      </c>
      <c r="G44" s="664">
        <v>570</v>
      </c>
      <c r="K44" s="53"/>
    </row>
    <row r="45" spans="1:11">
      <c r="A45" s="1028" t="s">
        <v>5857</v>
      </c>
      <c r="B45" s="1029"/>
      <c r="C45" s="132"/>
      <c r="D45" s="132"/>
      <c r="E45" s="132"/>
      <c r="F45" s="816">
        <v>80</v>
      </c>
      <c r="G45" s="817">
        <v>85</v>
      </c>
      <c r="K45" s="53"/>
    </row>
    <row r="46" spans="1:11">
      <c r="A46" s="1027" t="s">
        <v>5858</v>
      </c>
      <c r="B46" s="938"/>
      <c r="C46" s="135"/>
      <c r="D46" s="135"/>
      <c r="E46" s="135"/>
      <c r="F46" s="812">
        <v>175</v>
      </c>
      <c r="G46" s="664">
        <v>190</v>
      </c>
      <c r="K46" s="53"/>
    </row>
    <row r="47" spans="1:11">
      <c r="A47" s="1027" t="s">
        <v>5859</v>
      </c>
      <c r="B47" s="938">
        <v>1600</v>
      </c>
      <c r="C47" s="135"/>
      <c r="D47" s="135"/>
      <c r="E47" s="135"/>
      <c r="F47" s="812">
        <v>380</v>
      </c>
      <c r="G47" s="664">
        <v>405</v>
      </c>
      <c r="K47" s="53"/>
    </row>
    <row r="48" spans="1:11">
      <c r="A48" s="1027" t="s">
        <v>5860</v>
      </c>
      <c r="B48" s="938">
        <v>1850</v>
      </c>
      <c r="C48" s="135"/>
      <c r="D48" s="135"/>
      <c r="E48" s="135"/>
      <c r="F48" s="812">
        <v>410</v>
      </c>
      <c r="G48" s="664">
        <v>440</v>
      </c>
      <c r="K48" s="53"/>
    </row>
    <row r="49" spans="1:11">
      <c r="A49" s="1027" t="s">
        <v>5861</v>
      </c>
      <c r="B49" s="938">
        <v>2000</v>
      </c>
      <c r="C49" s="135"/>
      <c r="D49" s="135"/>
      <c r="E49" s="135"/>
      <c r="F49" s="812">
        <v>450</v>
      </c>
      <c r="G49" s="664">
        <v>485</v>
      </c>
      <c r="K49" s="53"/>
    </row>
    <row r="50" spans="1:11">
      <c r="A50" s="1027" t="s">
        <v>5862</v>
      </c>
      <c r="B50" s="938">
        <v>2200</v>
      </c>
      <c r="C50" s="135"/>
      <c r="D50" s="135"/>
      <c r="E50" s="135"/>
      <c r="F50" s="812">
        <v>520</v>
      </c>
      <c r="G50" s="664">
        <v>555</v>
      </c>
      <c r="K50" s="53"/>
    </row>
    <row r="51" spans="1:11">
      <c r="A51" s="1027" t="s">
        <v>5863</v>
      </c>
      <c r="B51" s="938">
        <v>2350</v>
      </c>
      <c r="C51" s="135"/>
      <c r="D51" s="135"/>
      <c r="E51" s="135"/>
      <c r="F51" s="812">
        <v>545</v>
      </c>
      <c r="G51" s="664">
        <v>585</v>
      </c>
      <c r="K51" s="53"/>
    </row>
    <row r="52" spans="1:11">
      <c r="A52" s="1027" t="s">
        <v>5864</v>
      </c>
      <c r="B52" s="938">
        <v>2550</v>
      </c>
      <c r="C52" s="135"/>
      <c r="D52" s="135"/>
      <c r="E52" s="135"/>
      <c r="F52" s="812">
        <v>605</v>
      </c>
      <c r="G52" s="664">
        <v>650</v>
      </c>
      <c r="K52" s="53"/>
    </row>
    <row r="53" spans="1:11">
      <c r="A53" s="1027" t="s">
        <v>5865</v>
      </c>
      <c r="B53" s="938">
        <v>2750</v>
      </c>
      <c r="C53" s="135"/>
      <c r="D53" s="135"/>
      <c r="E53" s="135"/>
      <c r="F53" s="812">
        <v>740</v>
      </c>
      <c r="G53" s="664">
        <v>795</v>
      </c>
      <c r="K53" s="53"/>
    </row>
    <row r="54" spans="1:11">
      <c r="A54" s="1027" t="s">
        <v>5866</v>
      </c>
      <c r="B54" s="938">
        <v>3100</v>
      </c>
      <c r="C54" s="135"/>
      <c r="D54" s="135"/>
      <c r="E54" s="135"/>
      <c r="F54" s="812">
        <v>755</v>
      </c>
      <c r="G54" s="664">
        <v>810</v>
      </c>
      <c r="K54" s="53"/>
    </row>
    <row r="55" spans="1:11">
      <c r="A55" s="1027" t="s">
        <v>5867</v>
      </c>
      <c r="B55" s="938"/>
      <c r="C55" s="135"/>
      <c r="D55" s="135"/>
      <c r="E55" s="135"/>
      <c r="F55" s="812">
        <v>80</v>
      </c>
      <c r="G55" s="664">
        <v>85</v>
      </c>
      <c r="K55" s="53"/>
    </row>
    <row r="56" spans="1:11">
      <c r="A56" s="1027" t="s">
        <v>5868</v>
      </c>
      <c r="B56" s="938"/>
      <c r="C56" s="135"/>
      <c r="D56" s="135"/>
      <c r="E56" s="135"/>
      <c r="F56" s="812">
        <v>175</v>
      </c>
      <c r="G56" s="664">
        <v>190</v>
      </c>
      <c r="K56" s="53"/>
    </row>
    <row r="57" spans="1:11">
      <c r="A57" s="1027" t="s">
        <v>5869</v>
      </c>
      <c r="B57" s="938">
        <v>1850</v>
      </c>
      <c r="C57" s="135"/>
      <c r="D57" s="135"/>
      <c r="E57" s="135"/>
      <c r="F57" s="812">
        <v>585</v>
      </c>
      <c r="G57" s="664">
        <v>625</v>
      </c>
      <c r="K57" s="53"/>
    </row>
    <row r="58" spans="1:11">
      <c r="A58" s="1027" t="s">
        <v>5870</v>
      </c>
      <c r="B58" s="938">
        <v>2000</v>
      </c>
      <c r="C58" s="135"/>
      <c r="D58" s="135"/>
      <c r="E58" s="135"/>
      <c r="F58" s="812">
        <v>635</v>
      </c>
      <c r="G58" s="664">
        <v>680</v>
      </c>
      <c r="K58" s="53"/>
    </row>
    <row r="59" spans="1:11">
      <c r="A59" s="1027" t="s">
        <v>5871</v>
      </c>
      <c r="B59" s="938">
        <v>2200</v>
      </c>
      <c r="C59" s="135"/>
      <c r="D59" s="135"/>
      <c r="E59" s="135"/>
      <c r="F59" s="812">
        <v>700</v>
      </c>
      <c r="G59" s="664">
        <v>755</v>
      </c>
      <c r="K59" s="53"/>
    </row>
    <row r="60" spans="1:11">
      <c r="A60" s="1027" t="s">
        <v>5872</v>
      </c>
      <c r="B60" s="938">
        <v>2500</v>
      </c>
      <c r="C60" s="135"/>
      <c r="D60" s="135"/>
      <c r="E60" s="135"/>
      <c r="F60" s="812">
        <v>720</v>
      </c>
      <c r="G60" s="664">
        <v>775</v>
      </c>
      <c r="K60" s="53"/>
    </row>
    <row r="61" spans="1:11">
      <c r="A61" s="1027" t="s">
        <v>5873</v>
      </c>
      <c r="B61" s="938">
        <v>3000</v>
      </c>
      <c r="C61" s="135"/>
      <c r="D61" s="135"/>
      <c r="E61" s="135"/>
      <c r="F61" s="812">
        <v>810</v>
      </c>
      <c r="G61" s="664">
        <v>870</v>
      </c>
      <c r="K61" s="53"/>
    </row>
    <row r="62" spans="1:11">
      <c r="A62" s="1027" t="s">
        <v>5874</v>
      </c>
      <c r="B62" s="938"/>
      <c r="C62" s="135"/>
      <c r="D62" s="135"/>
      <c r="E62" s="135"/>
      <c r="F62" s="812">
        <v>1040</v>
      </c>
      <c r="G62" s="664">
        <v>1115</v>
      </c>
      <c r="K62" s="53"/>
    </row>
    <row r="63" spans="1:11">
      <c r="A63" s="1030" t="s">
        <v>5875</v>
      </c>
      <c r="B63" s="1031"/>
      <c r="C63" s="1032"/>
      <c r="F63" s="981">
        <v>175</v>
      </c>
      <c r="G63" s="877">
        <v>190</v>
      </c>
      <c r="K63" s="53"/>
    </row>
    <row r="64" spans="1:11">
      <c r="A64" s="2175" t="s">
        <v>5742</v>
      </c>
      <c r="B64" s="2175"/>
      <c r="C64" s="2175"/>
      <c r="D64" s="2175"/>
      <c r="E64" s="2175"/>
      <c r="F64" s="2175"/>
      <c r="G64" s="2175"/>
      <c r="K64" s="53"/>
    </row>
    <row r="65" spans="1:11">
      <c r="A65" s="1033" t="s">
        <v>5876</v>
      </c>
      <c r="B65" s="1034"/>
      <c r="C65" s="1035">
        <v>700</v>
      </c>
      <c r="D65" s="1035">
        <v>300</v>
      </c>
      <c r="E65" s="1034"/>
      <c r="F65" s="810">
        <v>630</v>
      </c>
      <c r="G65" s="1026">
        <v>675</v>
      </c>
      <c r="K65" s="53"/>
    </row>
    <row r="66" spans="1:11">
      <c r="A66" s="1027" t="s">
        <v>5877</v>
      </c>
      <c r="B66" s="938"/>
      <c r="C66" s="938">
        <v>700</v>
      </c>
      <c r="D66" s="938">
        <v>400</v>
      </c>
      <c r="E66" s="938"/>
      <c r="F66" s="812">
        <v>760</v>
      </c>
      <c r="G66" s="664">
        <v>815</v>
      </c>
      <c r="K66" s="53"/>
    </row>
    <row r="67" spans="1:11">
      <c r="A67" s="1027" t="s">
        <v>5878</v>
      </c>
      <c r="B67" s="938"/>
      <c r="C67" s="938">
        <v>700</v>
      </c>
      <c r="D67" s="938">
        <v>500</v>
      </c>
      <c r="E67" s="938"/>
      <c r="F67" s="812">
        <v>860</v>
      </c>
      <c r="G67" s="664">
        <v>920</v>
      </c>
      <c r="K67" s="53"/>
    </row>
    <row r="68" spans="1:11">
      <c r="A68" s="1027" t="s">
        <v>5879</v>
      </c>
      <c r="B68" s="938"/>
      <c r="C68" s="938">
        <v>700</v>
      </c>
      <c r="D68" s="938">
        <v>600</v>
      </c>
      <c r="E68" s="938"/>
      <c r="F68" s="812">
        <v>1055</v>
      </c>
      <c r="G68" s="664">
        <v>1130</v>
      </c>
      <c r="K68" s="53"/>
    </row>
    <row r="69" spans="1:11">
      <c r="A69" s="1027" t="s">
        <v>5880</v>
      </c>
      <c r="B69" s="938"/>
      <c r="C69" s="938">
        <v>1000</v>
      </c>
      <c r="D69" s="938">
        <v>250</v>
      </c>
      <c r="E69" s="938"/>
      <c r="F69" s="812">
        <v>670</v>
      </c>
      <c r="G69" s="664">
        <v>720</v>
      </c>
      <c r="K69" s="53"/>
    </row>
    <row r="70" spans="1:11">
      <c r="A70" s="1027" t="s">
        <v>5881</v>
      </c>
      <c r="B70" s="938"/>
      <c r="C70" s="938">
        <v>1000</v>
      </c>
      <c r="D70" s="938">
        <v>300</v>
      </c>
      <c r="E70" s="938"/>
      <c r="F70" s="812">
        <v>780</v>
      </c>
      <c r="G70" s="664">
        <v>835</v>
      </c>
      <c r="K70" s="53"/>
    </row>
    <row r="71" spans="1:11">
      <c r="A71" s="1027" t="s">
        <v>5882</v>
      </c>
      <c r="B71" s="938"/>
      <c r="C71" s="938">
        <v>1000</v>
      </c>
      <c r="D71" s="938">
        <v>400</v>
      </c>
      <c r="E71" s="938"/>
      <c r="F71" s="812">
        <v>960</v>
      </c>
      <c r="G71" s="664">
        <v>1030</v>
      </c>
      <c r="K71" s="53"/>
    </row>
    <row r="72" spans="1:11">
      <c r="A72" s="1027" t="s">
        <v>5883</v>
      </c>
      <c r="B72" s="938"/>
      <c r="C72" s="938">
        <v>1000</v>
      </c>
      <c r="D72" s="938">
        <v>500</v>
      </c>
      <c r="E72" s="938"/>
      <c r="F72" s="812">
        <v>1110</v>
      </c>
      <c r="G72" s="664">
        <v>1195</v>
      </c>
      <c r="K72" s="53"/>
    </row>
    <row r="73" spans="1:11">
      <c r="A73" s="1027" t="s">
        <v>5884</v>
      </c>
      <c r="B73" s="938"/>
      <c r="C73" s="938">
        <v>1000</v>
      </c>
      <c r="D73" s="938">
        <v>600</v>
      </c>
      <c r="E73" s="938"/>
      <c r="F73" s="812">
        <v>1335</v>
      </c>
      <c r="G73" s="664">
        <v>1435</v>
      </c>
      <c r="J73" s="314"/>
      <c r="K73" s="53"/>
    </row>
    <row r="74" spans="1:11">
      <c r="A74" s="1036" t="s">
        <v>5885</v>
      </c>
      <c r="B74" s="938"/>
      <c r="C74" s="938">
        <v>1000</v>
      </c>
      <c r="D74" s="938">
        <v>300</v>
      </c>
      <c r="E74" s="938"/>
      <c r="F74" s="812">
        <v>840</v>
      </c>
      <c r="G74" s="664">
        <v>905</v>
      </c>
      <c r="K74" s="53"/>
    </row>
    <row r="75" spans="1:11">
      <c r="A75" s="1036" t="s">
        <v>5886</v>
      </c>
      <c r="B75" s="938"/>
      <c r="C75" s="938">
        <v>1000</v>
      </c>
      <c r="D75" s="938">
        <v>400</v>
      </c>
      <c r="E75" s="938"/>
      <c r="F75" s="812">
        <v>1010</v>
      </c>
      <c r="G75" s="664">
        <v>1085</v>
      </c>
      <c r="K75" s="53"/>
    </row>
    <row r="76" spans="1:11">
      <c r="A76" s="1036" t="s">
        <v>5887</v>
      </c>
      <c r="B76" s="938"/>
      <c r="C76" s="938">
        <v>1000</v>
      </c>
      <c r="D76" s="938">
        <v>500</v>
      </c>
      <c r="E76" s="938"/>
      <c r="F76" s="812">
        <v>1165</v>
      </c>
      <c r="G76" s="664">
        <v>1250</v>
      </c>
      <c r="K76" s="53"/>
    </row>
    <row r="77" spans="1:11">
      <c r="A77" s="1036" t="s">
        <v>5888</v>
      </c>
      <c r="B77" s="938"/>
      <c r="C77" s="938">
        <v>1000</v>
      </c>
      <c r="D77" s="938">
        <v>600</v>
      </c>
      <c r="E77" s="938"/>
      <c r="F77" s="812">
        <v>1365</v>
      </c>
      <c r="G77" s="664">
        <v>1465</v>
      </c>
      <c r="J77" s="314"/>
      <c r="K77" s="53"/>
    </row>
    <row r="78" spans="1:11">
      <c r="A78" s="1036" t="s">
        <v>5889</v>
      </c>
      <c r="B78" s="938"/>
      <c r="C78" s="938">
        <v>1200</v>
      </c>
      <c r="D78" s="938">
        <v>300</v>
      </c>
      <c r="E78" s="938"/>
      <c r="F78" s="812">
        <v>1170</v>
      </c>
      <c r="G78" s="664">
        <v>1255</v>
      </c>
      <c r="K78" s="53"/>
    </row>
    <row r="79" spans="1:11">
      <c r="A79" s="1036" t="s">
        <v>5890</v>
      </c>
      <c r="B79" s="938"/>
      <c r="C79" s="938">
        <v>1200</v>
      </c>
      <c r="D79" s="938">
        <v>400</v>
      </c>
      <c r="E79" s="938"/>
      <c r="F79" s="812">
        <v>1345</v>
      </c>
      <c r="G79" s="664">
        <v>1445</v>
      </c>
      <c r="J79" s="314"/>
      <c r="K79" s="53"/>
    </row>
    <row r="80" spans="1:11">
      <c r="A80" s="1036" t="s">
        <v>5891</v>
      </c>
      <c r="B80" s="938"/>
      <c r="C80" s="938">
        <v>1200</v>
      </c>
      <c r="D80" s="938">
        <v>500</v>
      </c>
      <c r="E80" s="938"/>
      <c r="F80" s="812">
        <v>1640</v>
      </c>
      <c r="G80" s="664">
        <v>1765</v>
      </c>
      <c r="J80" s="314"/>
      <c r="K80" s="53"/>
    </row>
    <row r="81" spans="1:11">
      <c r="A81" s="1036" t="s">
        <v>5892</v>
      </c>
      <c r="B81" s="938"/>
      <c r="C81" s="938">
        <v>1200</v>
      </c>
      <c r="D81" s="938">
        <v>600</v>
      </c>
      <c r="E81" s="938"/>
      <c r="F81" s="812">
        <v>1880</v>
      </c>
      <c r="G81" s="664">
        <v>2020</v>
      </c>
      <c r="J81" s="314"/>
      <c r="K81" s="53"/>
    </row>
    <row r="82" spans="1:11">
      <c r="A82" s="1036" t="s">
        <v>5893</v>
      </c>
      <c r="B82" s="938"/>
      <c r="C82" s="938">
        <v>1500</v>
      </c>
      <c r="D82" s="938">
        <v>300</v>
      </c>
      <c r="E82" s="938"/>
      <c r="F82" s="812">
        <v>1475</v>
      </c>
      <c r="G82" s="664">
        <v>1580</v>
      </c>
      <c r="J82" s="314"/>
      <c r="K82" s="53"/>
    </row>
    <row r="83" spans="1:11">
      <c r="A83" s="1036" t="s">
        <v>5894</v>
      </c>
      <c r="B83" s="938"/>
      <c r="C83" s="938">
        <v>1500</v>
      </c>
      <c r="D83" s="938">
        <v>400</v>
      </c>
      <c r="E83" s="938"/>
      <c r="F83" s="812">
        <v>1735</v>
      </c>
      <c r="G83" s="664">
        <v>1860</v>
      </c>
      <c r="J83" s="314"/>
      <c r="K83" s="53"/>
    </row>
    <row r="84" spans="1:11">
      <c r="A84" s="1036" t="s">
        <v>5895</v>
      </c>
      <c r="B84" s="938"/>
      <c r="C84" s="938">
        <v>1500</v>
      </c>
      <c r="D84" s="938">
        <v>500</v>
      </c>
      <c r="E84" s="938"/>
      <c r="F84" s="812">
        <v>2035</v>
      </c>
      <c r="G84" s="664">
        <v>2185</v>
      </c>
      <c r="J84" s="314"/>
      <c r="K84" s="53"/>
    </row>
    <row r="85" spans="1:11">
      <c r="A85" s="1036" t="s">
        <v>5896</v>
      </c>
      <c r="B85" s="938"/>
      <c r="C85" s="938">
        <v>1500</v>
      </c>
      <c r="D85" s="938">
        <v>600</v>
      </c>
      <c r="E85" s="938"/>
      <c r="F85" s="812">
        <v>2520</v>
      </c>
      <c r="G85" s="664">
        <v>2705</v>
      </c>
      <c r="J85" s="314"/>
      <c r="K85" s="53"/>
    </row>
    <row r="86" spans="1:11">
      <c r="A86" s="1036" t="s">
        <v>5897</v>
      </c>
      <c r="B86" s="938"/>
      <c r="C86" s="938">
        <v>1000</v>
      </c>
      <c r="D86" s="938">
        <v>300</v>
      </c>
      <c r="E86" s="938"/>
      <c r="F86" s="812">
        <v>1195</v>
      </c>
      <c r="G86" s="664">
        <v>1280</v>
      </c>
      <c r="K86" s="53"/>
    </row>
    <row r="87" spans="1:11">
      <c r="A87" s="1036" t="s">
        <v>5898</v>
      </c>
      <c r="B87" s="938"/>
      <c r="C87" s="938">
        <v>1000</v>
      </c>
      <c r="D87" s="938">
        <v>400</v>
      </c>
      <c r="E87" s="938"/>
      <c r="F87" s="812">
        <v>1385</v>
      </c>
      <c r="G87" s="664">
        <v>1485</v>
      </c>
      <c r="J87" s="314"/>
      <c r="K87" s="53"/>
    </row>
    <row r="88" spans="1:11">
      <c r="A88" s="1036" t="s">
        <v>5899</v>
      </c>
      <c r="B88" s="938"/>
      <c r="C88" s="938">
        <v>1000</v>
      </c>
      <c r="D88" s="938">
        <v>500</v>
      </c>
      <c r="E88" s="938"/>
      <c r="F88" s="812">
        <v>1545</v>
      </c>
      <c r="G88" s="664">
        <v>1660</v>
      </c>
      <c r="J88" s="314"/>
      <c r="K88" s="53"/>
    </row>
    <row r="89" spans="1:11">
      <c r="A89" s="1037" t="s">
        <v>5900</v>
      </c>
      <c r="B89" s="1038"/>
      <c r="C89" s="1038">
        <v>1000</v>
      </c>
      <c r="D89" s="1038">
        <v>600</v>
      </c>
      <c r="E89" s="1038"/>
      <c r="F89" s="821">
        <v>1750</v>
      </c>
      <c r="G89" s="665">
        <v>1880</v>
      </c>
      <c r="J89" s="314"/>
      <c r="K89" s="53"/>
    </row>
    <row r="90" spans="1:11">
      <c r="A90" s="2175" t="s">
        <v>2702</v>
      </c>
      <c r="B90" s="2175"/>
      <c r="C90" s="2175"/>
      <c r="D90" s="2175"/>
      <c r="E90" s="2175"/>
      <c r="F90" s="2175"/>
      <c r="G90" s="2175"/>
      <c r="K90" s="53"/>
    </row>
    <row r="91" spans="1:11">
      <c r="A91" s="1039" t="s">
        <v>5901</v>
      </c>
      <c r="B91" s="1040"/>
      <c r="C91" s="1040"/>
      <c r="D91" s="1040"/>
      <c r="E91" s="1040"/>
      <c r="F91" s="667">
        <v>305</v>
      </c>
      <c r="G91" s="817">
        <v>330</v>
      </c>
      <c r="K91" s="53"/>
    </row>
    <row r="92" spans="1:11">
      <c r="A92" s="1036" t="s">
        <v>5902</v>
      </c>
      <c r="B92" s="938"/>
      <c r="C92" s="938"/>
      <c r="D92" s="938"/>
      <c r="E92" s="938"/>
      <c r="F92" s="604">
        <v>390</v>
      </c>
      <c r="G92" s="664">
        <v>420</v>
      </c>
      <c r="K92" s="53"/>
    </row>
    <row r="93" spans="1:11">
      <c r="A93" s="1041" t="s">
        <v>5903</v>
      </c>
      <c r="B93" s="938"/>
      <c r="C93" s="938"/>
      <c r="D93" s="938"/>
      <c r="E93" s="938"/>
      <c r="F93" s="604">
        <v>425</v>
      </c>
      <c r="G93" s="664">
        <v>455</v>
      </c>
      <c r="J93" s="506"/>
      <c r="K93" s="53"/>
    </row>
    <row r="94" spans="1:11">
      <c r="A94" s="1041" t="s">
        <v>5904</v>
      </c>
      <c r="B94" s="938"/>
      <c r="C94" s="938"/>
      <c r="D94" s="938"/>
      <c r="E94" s="938"/>
      <c r="F94" s="604">
        <v>510</v>
      </c>
      <c r="G94" s="664">
        <v>550</v>
      </c>
      <c r="J94" s="506"/>
      <c r="K94" s="53"/>
    </row>
    <row r="95" spans="1:11">
      <c r="A95" s="1036" t="s">
        <v>5905</v>
      </c>
      <c r="B95" s="938"/>
      <c r="C95" s="938"/>
      <c r="D95" s="938"/>
      <c r="E95" s="938"/>
      <c r="F95" s="604">
        <v>85</v>
      </c>
      <c r="G95" s="664">
        <v>90</v>
      </c>
      <c r="J95" s="506"/>
      <c r="K95" s="53"/>
    </row>
    <row r="96" spans="1:11">
      <c r="A96" s="1036" t="s">
        <v>5906</v>
      </c>
      <c r="B96" s="938"/>
      <c r="C96" s="938"/>
      <c r="D96" s="938"/>
      <c r="E96" s="938"/>
      <c r="F96" s="604">
        <v>105</v>
      </c>
      <c r="G96" s="664">
        <v>110</v>
      </c>
      <c r="K96" s="53"/>
    </row>
    <row r="97" spans="1:11">
      <c r="A97" s="1036" t="s">
        <v>5907</v>
      </c>
      <c r="B97" s="938"/>
      <c r="C97" s="938"/>
      <c r="D97" s="938"/>
      <c r="E97" s="938"/>
      <c r="F97" s="604">
        <v>120</v>
      </c>
      <c r="G97" s="664">
        <v>130</v>
      </c>
      <c r="K97" s="53"/>
    </row>
    <row r="98" spans="1:11">
      <c r="A98" s="1036" t="s">
        <v>5908</v>
      </c>
      <c r="B98" s="938"/>
      <c r="C98" s="938"/>
      <c r="D98" s="938"/>
      <c r="E98" s="938"/>
      <c r="F98" s="604">
        <v>140</v>
      </c>
      <c r="G98" s="664">
        <v>150</v>
      </c>
      <c r="K98" s="53"/>
    </row>
    <row r="99" spans="1:11">
      <c r="A99" s="1036" t="s">
        <v>5909</v>
      </c>
      <c r="B99" s="938"/>
      <c r="C99" s="938"/>
      <c r="D99" s="938"/>
      <c r="E99" s="938"/>
      <c r="F99" s="604">
        <v>155</v>
      </c>
      <c r="G99" s="664">
        <v>170</v>
      </c>
      <c r="K99" s="53"/>
    </row>
    <row r="100" spans="1:11">
      <c r="A100" s="1036" t="s">
        <v>5910</v>
      </c>
      <c r="B100" s="938"/>
      <c r="C100" s="938"/>
      <c r="D100" s="938"/>
      <c r="E100" s="938"/>
      <c r="F100" s="604">
        <v>190</v>
      </c>
      <c r="G100" s="664">
        <v>200</v>
      </c>
      <c r="K100" s="53"/>
    </row>
    <row r="101" spans="1:11">
      <c r="A101" s="1036" t="s">
        <v>5911</v>
      </c>
      <c r="B101" s="938"/>
      <c r="C101" s="938"/>
      <c r="D101" s="938"/>
      <c r="E101" s="938"/>
      <c r="F101" s="604">
        <v>225</v>
      </c>
      <c r="G101" s="664">
        <v>240</v>
      </c>
      <c r="K101" s="53"/>
    </row>
    <row r="102" spans="1:11">
      <c r="A102" s="1036" t="s">
        <v>5912</v>
      </c>
      <c r="B102" s="938"/>
      <c r="C102" s="938"/>
      <c r="D102" s="938"/>
      <c r="E102" s="938"/>
      <c r="F102" s="604">
        <v>260</v>
      </c>
      <c r="G102" s="664">
        <v>280</v>
      </c>
      <c r="K102" s="53"/>
    </row>
    <row r="103" spans="1:11">
      <c r="A103" s="1036" t="s">
        <v>5913</v>
      </c>
      <c r="B103" s="938"/>
      <c r="C103" s="938"/>
      <c r="D103" s="938"/>
      <c r="E103" s="938"/>
      <c r="F103" s="604">
        <v>90</v>
      </c>
      <c r="G103" s="664">
        <v>95</v>
      </c>
      <c r="K103" s="53"/>
    </row>
    <row r="104" spans="1:11">
      <c r="A104" s="1036" t="s">
        <v>5914</v>
      </c>
      <c r="B104" s="938"/>
      <c r="C104" s="938"/>
      <c r="D104" s="938"/>
      <c r="E104" s="938"/>
      <c r="F104" s="604">
        <v>90</v>
      </c>
      <c r="G104" s="664">
        <v>95</v>
      </c>
      <c r="K104" s="53"/>
    </row>
    <row r="105" spans="1:11">
      <c r="A105" s="1041" t="s">
        <v>5915</v>
      </c>
      <c r="B105" s="1042"/>
      <c r="C105" s="1042"/>
      <c r="D105" s="1042"/>
      <c r="E105" s="1042"/>
      <c r="F105" s="604">
        <v>145</v>
      </c>
      <c r="G105" s="664">
        <v>155</v>
      </c>
      <c r="K105" s="53"/>
    </row>
    <row r="106" spans="1:11">
      <c r="A106" s="1041" t="s">
        <v>5916</v>
      </c>
      <c r="B106" s="1042"/>
      <c r="C106" s="1042"/>
      <c r="D106" s="1042"/>
      <c r="E106" s="1042"/>
      <c r="F106" s="604">
        <v>170</v>
      </c>
      <c r="G106" s="664">
        <v>180</v>
      </c>
      <c r="K106" s="53"/>
    </row>
    <row r="107" spans="1:11">
      <c r="A107" s="1041" t="s">
        <v>5917</v>
      </c>
      <c r="B107" s="1042"/>
      <c r="C107" s="1042"/>
      <c r="D107" s="1042"/>
      <c r="E107" s="1042"/>
      <c r="F107" s="604">
        <v>205</v>
      </c>
      <c r="G107" s="664">
        <v>220</v>
      </c>
      <c r="K107" s="53"/>
    </row>
    <row r="108" spans="1:11">
      <c r="A108" s="1036" t="s">
        <v>5918</v>
      </c>
      <c r="B108" s="938"/>
      <c r="C108" s="938"/>
      <c r="D108" s="938"/>
      <c r="E108" s="938"/>
      <c r="F108" s="604">
        <v>510</v>
      </c>
      <c r="G108" s="664">
        <v>545</v>
      </c>
      <c r="K108" s="53"/>
    </row>
    <row r="109" spans="1:11">
      <c r="A109" s="1036" t="s">
        <v>5919</v>
      </c>
      <c r="B109" s="938"/>
      <c r="C109" s="938"/>
      <c r="D109" s="938"/>
      <c r="E109" s="938"/>
      <c r="F109" s="604">
        <v>690</v>
      </c>
      <c r="G109" s="664">
        <v>740</v>
      </c>
      <c r="K109" s="53"/>
    </row>
    <row r="110" spans="1:11">
      <c r="A110" s="1036" t="s">
        <v>5920</v>
      </c>
      <c r="B110" s="938"/>
      <c r="C110" s="938"/>
      <c r="D110" s="938"/>
      <c r="E110" s="938"/>
      <c r="F110" s="604">
        <v>855</v>
      </c>
      <c r="G110" s="664">
        <v>920</v>
      </c>
      <c r="K110" s="53"/>
    </row>
    <row r="111" spans="1:11">
      <c r="A111" s="1036" t="s">
        <v>5921</v>
      </c>
      <c r="B111" s="938"/>
      <c r="C111" s="938"/>
      <c r="D111" s="938"/>
      <c r="E111" s="938"/>
      <c r="F111" s="604">
        <v>970</v>
      </c>
      <c r="G111" s="664">
        <v>1040</v>
      </c>
      <c r="K111" s="53"/>
    </row>
    <row r="112" spans="1:11">
      <c r="A112" s="1036" t="s">
        <v>5922</v>
      </c>
      <c r="B112" s="938"/>
      <c r="C112" s="938"/>
      <c r="D112" s="938"/>
      <c r="E112" s="938"/>
      <c r="F112" s="604">
        <v>1555</v>
      </c>
      <c r="G112" s="664">
        <v>1670</v>
      </c>
      <c r="J112" s="314"/>
      <c r="K112" s="53"/>
    </row>
    <row r="113" spans="1:11">
      <c r="A113" s="1036" t="s">
        <v>5923</v>
      </c>
      <c r="B113" s="938"/>
      <c r="C113" s="938"/>
      <c r="D113" s="938"/>
      <c r="E113" s="938"/>
      <c r="F113" s="604">
        <v>2005</v>
      </c>
      <c r="G113" s="664">
        <v>2155</v>
      </c>
      <c r="J113" s="314"/>
      <c r="K113" s="53"/>
    </row>
    <row r="114" spans="1:11">
      <c r="A114" s="1036" t="s">
        <v>5924</v>
      </c>
      <c r="B114" s="938"/>
      <c r="C114" s="938"/>
      <c r="D114" s="938"/>
      <c r="E114" s="938"/>
      <c r="F114" s="604">
        <v>2330</v>
      </c>
      <c r="G114" s="664">
        <v>2500</v>
      </c>
      <c r="J114" s="314"/>
      <c r="K114" s="53"/>
    </row>
    <row r="115" spans="1:11">
      <c r="A115" s="1036" t="s">
        <v>5925</v>
      </c>
      <c r="B115" s="938"/>
      <c r="C115" s="938"/>
      <c r="D115" s="938"/>
      <c r="E115" s="938"/>
      <c r="F115" s="604">
        <v>2545</v>
      </c>
      <c r="G115" s="664">
        <v>2735</v>
      </c>
      <c r="J115" s="314"/>
      <c r="K115" s="53"/>
    </row>
    <row r="116" spans="1:11">
      <c r="A116" s="1036" t="s">
        <v>5926</v>
      </c>
      <c r="B116" s="938"/>
      <c r="C116" s="938"/>
      <c r="D116" s="938"/>
      <c r="E116" s="938"/>
      <c r="F116" s="604">
        <v>1230</v>
      </c>
      <c r="G116" s="664">
        <v>1320</v>
      </c>
      <c r="J116" s="314"/>
      <c r="K116" s="53"/>
    </row>
    <row r="117" spans="1:11">
      <c r="A117" s="1036" t="s">
        <v>5927</v>
      </c>
      <c r="B117" s="938"/>
      <c r="C117" s="938"/>
      <c r="D117" s="938"/>
      <c r="E117" s="938"/>
      <c r="F117" s="604">
        <v>1425</v>
      </c>
      <c r="G117" s="664">
        <v>1530</v>
      </c>
      <c r="J117" s="314"/>
      <c r="K117" s="53"/>
    </row>
    <row r="118" spans="1:11">
      <c r="A118" s="1036" t="s">
        <v>5928</v>
      </c>
      <c r="B118" s="938"/>
      <c r="C118" s="938"/>
      <c r="D118" s="938"/>
      <c r="E118" s="938"/>
      <c r="F118" s="604">
        <v>3210</v>
      </c>
      <c r="G118" s="664">
        <v>3445</v>
      </c>
      <c r="J118" s="314"/>
      <c r="K118" s="53"/>
    </row>
    <row r="119" spans="1:11">
      <c r="A119" s="1036" t="s">
        <v>5929</v>
      </c>
      <c r="B119" s="938"/>
      <c r="C119" s="938"/>
      <c r="D119" s="938"/>
      <c r="E119" s="938"/>
      <c r="F119" s="604">
        <v>4185</v>
      </c>
      <c r="G119" s="664">
        <v>4495</v>
      </c>
      <c r="J119" s="314"/>
      <c r="K119" s="53"/>
    </row>
    <row r="120" spans="1:11">
      <c r="A120" s="1041" t="s">
        <v>5930</v>
      </c>
      <c r="B120" s="1042"/>
      <c r="C120" s="1042"/>
      <c r="D120" s="1042"/>
      <c r="E120" s="1042"/>
      <c r="F120" s="604">
        <v>460</v>
      </c>
      <c r="G120" s="664">
        <v>495</v>
      </c>
      <c r="K120" s="53"/>
    </row>
    <row r="121" spans="1:11">
      <c r="A121" s="1043" t="s">
        <v>5931</v>
      </c>
      <c r="B121" s="1044"/>
      <c r="C121" s="1044"/>
      <c r="D121" s="1044"/>
      <c r="E121" s="1044"/>
      <c r="F121" s="621">
        <v>515</v>
      </c>
      <c r="G121" s="877">
        <v>555</v>
      </c>
      <c r="K121" s="53"/>
    </row>
    <row r="122" spans="1:11">
      <c r="A122" s="2695" t="s">
        <v>5932</v>
      </c>
      <c r="B122" s="2695"/>
      <c r="C122" s="2695"/>
      <c r="D122" s="2695"/>
      <c r="E122" s="2695"/>
      <c r="F122" s="2695"/>
      <c r="G122" s="2695"/>
      <c r="K122" s="53"/>
    </row>
    <row r="123" spans="1:11">
      <c r="A123" s="2402" t="s">
        <v>5933</v>
      </c>
      <c r="B123" s="2402"/>
      <c r="C123" s="2402"/>
      <c r="D123" s="2402"/>
      <c r="E123" s="2402"/>
      <c r="F123" s="2402"/>
      <c r="G123" s="2402"/>
      <c r="H123" s="70"/>
      <c r="I123" s="70"/>
      <c r="J123" s="70"/>
      <c r="K123" s="70"/>
    </row>
    <row r="124" spans="1:11">
      <c r="A124" s="1045" t="s">
        <v>5934</v>
      </c>
      <c r="B124" s="838">
        <v>2060</v>
      </c>
      <c r="C124" s="838">
        <v>1266</v>
      </c>
      <c r="D124" s="838">
        <v>300</v>
      </c>
      <c r="E124" s="838">
        <v>0.78</v>
      </c>
      <c r="F124" s="838">
        <v>8625</v>
      </c>
      <c r="G124" s="841">
        <v>9265</v>
      </c>
      <c r="H124" s="101"/>
      <c r="K124" s="71"/>
    </row>
    <row r="125" spans="1:11" ht="13.5" customHeight="1">
      <c r="A125" s="1046" t="s">
        <v>5935</v>
      </c>
      <c r="B125" s="299">
        <v>2060</v>
      </c>
      <c r="C125" s="299">
        <v>1266</v>
      </c>
      <c r="D125" s="299">
        <v>300</v>
      </c>
      <c r="E125" s="299">
        <v>0.78</v>
      </c>
      <c r="F125" s="299">
        <v>6625</v>
      </c>
      <c r="G125" s="303">
        <v>7115</v>
      </c>
      <c r="H125" s="101"/>
      <c r="K125" s="71"/>
    </row>
    <row r="126" spans="1:11" ht="13.5" customHeight="1">
      <c r="A126" s="1046" t="s">
        <v>5936</v>
      </c>
      <c r="B126" s="299">
        <v>2060</v>
      </c>
      <c r="C126" s="299">
        <v>1266</v>
      </c>
      <c r="D126" s="299">
        <v>400</v>
      </c>
      <c r="E126" s="299">
        <v>1.04</v>
      </c>
      <c r="F126" s="299">
        <v>9850</v>
      </c>
      <c r="G126" s="303">
        <v>10580</v>
      </c>
      <c r="H126" s="101"/>
      <c r="K126" s="71"/>
    </row>
    <row r="127" spans="1:11" ht="13.5" customHeight="1">
      <c r="A127" s="1046" t="s">
        <v>5937</v>
      </c>
      <c r="B127" s="299">
        <v>2060</v>
      </c>
      <c r="C127" s="299">
        <v>1266</v>
      </c>
      <c r="D127" s="299">
        <v>400</v>
      </c>
      <c r="E127" s="299">
        <v>1.04</v>
      </c>
      <c r="F127" s="299">
        <v>7760</v>
      </c>
      <c r="G127" s="303">
        <v>8335</v>
      </c>
      <c r="H127" s="101"/>
      <c r="K127" s="71"/>
    </row>
    <row r="128" spans="1:11" ht="13.5" customHeight="1">
      <c r="A128" s="1046" t="s">
        <v>5938</v>
      </c>
      <c r="B128" s="299">
        <v>2060</v>
      </c>
      <c r="C128" s="299">
        <v>1266</v>
      </c>
      <c r="D128" s="299">
        <v>500</v>
      </c>
      <c r="E128" s="299">
        <v>1.3</v>
      </c>
      <c r="F128" s="299">
        <v>10985</v>
      </c>
      <c r="G128" s="303">
        <v>11800</v>
      </c>
      <c r="H128" s="101"/>
      <c r="K128" s="71"/>
    </row>
    <row r="129" spans="1:11" ht="13.5" customHeight="1">
      <c r="A129" s="1046" t="s">
        <v>5939</v>
      </c>
      <c r="B129" s="299">
        <v>2060</v>
      </c>
      <c r="C129" s="299">
        <v>1266</v>
      </c>
      <c r="D129" s="299">
        <v>500</v>
      </c>
      <c r="E129" s="299">
        <v>1.3</v>
      </c>
      <c r="F129" s="299">
        <v>8785</v>
      </c>
      <c r="G129" s="303">
        <v>9440</v>
      </c>
      <c r="H129" s="101"/>
      <c r="K129" s="71"/>
    </row>
    <row r="130" spans="1:11" ht="13.5" customHeight="1">
      <c r="A130" s="1046" t="s">
        <v>5940</v>
      </c>
      <c r="B130" s="299">
        <v>2060</v>
      </c>
      <c r="C130" s="299">
        <v>1266</v>
      </c>
      <c r="D130" s="299">
        <v>600</v>
      </c>
      <c r="E130" s="299">
        <v>1.56</v>
      </c>
      <c r="F130" s="299">
        <v>12105</v>
      </c>
      <c r="G130" s="303">
        <v>13010</v>
      </c>
      <c r="H130" s="101"/>
      <c r="K130" s="71"/>
    </row>
    <row r="131" spans="1:11" ht="13.5" customHeight="1">
      <c r="A131" s="1046" t="s">
        <v>5941</v>
      </c>
      <c r="B131" s="299">
        <v>2060</v>
      </c>
      <c r="C131" s="299">
        <v>1266</v>
      </c>
      <c r="D131" s="299">
        <v>600</v>
      </c>
      <c r="E131" s="299">
        <v>1.56</v>
      </c>
      <c r="F131" s="299">
        <v>9775</v>
      </c>
      <c r="G131" s="303">
        <v>10500</v>
      </c>
      <c r="H131" s="101"/>
      <c r="K131" s="71"/>
    </row>
    <row r="132" spans="1:11" ht="13.5" customHeight="1">
      <c r="A132" s="1046" t="s">
        <v>5942</v>
      </c>
      <c r="B132" s="299">
        <v>2485</v>
      </c>
      <c r="C132" s="299">
        <v>1266</v>
      </c>
      <c r="D132" s="299">
        <v>300</v>
      </c>
      <c r="E132" s="299">
        <v>0.94</v>
      </c>
      <c r="F132" s="299">
        <v>9790</v>
      </c>
      <c r="G132" s="303">
        <v>10520</v>
      </c>
      <c r="H132" s="101"/>
      <c r="K132" s="71"/>
    </row>
    <row r="133" spans="1:11" ht="13.5" customHeight="1">
      <c r="A133" s="1046" t="s">
        <v>5943</v>
      </c>
      <c r="B133" s="299">
        <v>2485</v>
      </c>
      <c r="C133" s="299">
        <v>1266</v>
      </c>
      <c r="D133" s="299">
        <v>300</v>
      </c>
      <c r="E133" s="299">
        <v>0.94</v>
      </c>
      <c r="F133" s="299">
        <v>7205</v>
      </c>
      <c r="G133" s="303">
        <v>7740</v>
      </c>
      <c r="H133" s="101"/>
      <c r="K133" s="71"/>
    </row>
    <row r="134" spans="1:11" ht="13.5" customHeight="1">
      <c r="A134" s="1046" t="s">
        <v>5944</v>
      </c>
      <c r="B134" s="299">
        <v>2485</v>
      </c>
      <c r="C134" s="299">
        <v>1266</v>
      </c>
      <c r="D134" s="299">
        <v>400</v>
      </c>
      <c r="E134" s="299">
        <v>1.26</v>
      </c>
      <c r="F134" s="299">
        <v>11075</v>
      </c>
      <c r="G134" s="303">
        <v>11895</v>
      </c>
      <c r="H134" s="101"/>
      <c r="K134" s="71"/>
    </row>
    <row r="135" spans="1:11" ht="13.5" customHeight="1">
      <c r="A135" s="1046" t="s">
        <v>5945</v>
      </c>
      <c r="B135" s="299">
        <v>2485</v>
      </c>
      <c r="C135" s="299">
        <v>1266</v>
      </c>
      <c r="D135" s="299">
        <v>400</v>
      </c>
      <c r="E135" s="299">
        <v>1.26</v>
      </c>
      <c r="F135" s="299">
        <v>8375</v>
      </c>
      <c r="G135" s="303">
        <v>8995</v>
      </c>
      <c r="H135" s="101"/>
      <c r="K135" s="71"/>
    </row>
    <row r="136" spans="1:11" ht="13.5" customHeight="1">
      <c r="A136" s="1046" t="s">
        <v>5946</v>
      </c>
      <c r="B136" s="299">
        <v>2485</v>
      </c>
      <c r="C136" s="299">
        <v>1266</v>
      </c>
      <c r="D136" s="299">
        <v>500</v>
      </c>
      <c r="E136" s="299">
        <v>1.57</v>
      </c>
      <c r="F136" s="299">
        <v>12285</v>
      </c>
      <c r="G136" s="303">
        <v>13200</v>
      </c>
      <c r="H136" s="101"/>
      <c r="K136" s="71"/>
    </row>
    <row r="137" spans="1:11" ht="13.5" customHeight="1">
      <c r="A137" s="1046" t="s">
        <v>5947</v>
      </c>
      <c r="B137" s="299">
        <v>2485</v>
      </c>
      <c r="C137" s="299">
        <v>1266</v>
      </c>
      <c r="D137" s="299">
        <v>500</v>
      </c>
      <c r="E137" s="299">
        <v>1.57</v>
      </c>
      <c r="F137" s="299">
        <v>9435</v>
      </c>
      <c r="G137" s="303">
        <v>10135</v>
      </c>
      <c r="H137" s="101"/>
      <c r="K137" s="71"/>
    </row>
    <row r="138" spans="1:11" ht="13.5" customHeight="1">
      <c r="A138" s="1046" t="s">
        <v>5948</v>
      </c>
      <c r="B138" s="299">
        <v>2485</v>
      </c>
      <c r="C138" s="299">
        <v>1266</v>
      </c>
      <c r="D138" s="299">
        <v>600</v>
      </c>
      <c r="E138" s="299">
        <v>1.89</v>
      </c>
      <c r="F138" s="299">
        <v>13495</v>
      </c>
      <c r="G138" s="303">
        <v>14500</v>
      </c>
      <c r="H138" s="101"/>
      <c r="K138" s="71"/>
    </row>
    <row r="139" spans="1:11" ht="13.5" customHeight="1">
      <c r="A139" s="1046" t="s">
        <v>5949</v>
      </c>
      <c r="B139" s="299">
        <v>2485</v>
      </c>
      <c r="C139" s="299">
        <v>1266</v>
      </c>
      <c r="D139" s="299">
        <v>600</v>
      </c>
      <c r="E139" s="299">
        <v>1.89</v>
      </c>
      <c r="F139" s="299">
        <v>10470</v>
      </c>
      <c r="G139" s="303">
        <v>11245</v>
      </c>
      <c r="H139" s="101"/>
      <c r="K139" s="71"/>
    </row>
    <row r="140" spans="1:11" ht="13.5" customHeight="1">
      <c r="A140" s="1046" t="s">
        <v>5950</v>
      </c>
      <c r="B140" s="299">
        <v>2964</v>
      </c>
      <c r="C140" s="299">
        <v>1266</v>
      </c>
      <c r="D140" s="299">
        <v>300</v>
      </c>
      <c r="E140" s="299">
        <v>1.1299999999999999</v>
      </c>
      <c r="F140" s="299">
        <v>11515</v>
      </c>
      <c r="G140" s="303">
        <v>12375</v>
      </c>
      <c r="H140" s="101"/>
      <c r="K140" s="71"/>
    </row>
    <row r="141" spans="1:11" ht="13.5" customHeight="1">
      <c r="A141" s="1046" t="s">
        <v>5951</v>
      </c>
      <c r="B141" s="299">
        <v>2964</v>
      </c>
      <c r="C141" s="299">
        <v>1266</v>
      </c>
      <c r="D141" s="299">
        <v>300</v>
      </c>
      <c r="E141" s="299">
        <v>1.1299999999999999</v>
      </c>
      <c r="F141" s="299">
        <v>8070</v>
      </c>
      <c r="G141" s="303">
        <v>8670</v>
      </c>
      <c r="H141" s="101"/>
      <c r="K141" s="71"/>
    </row>
    <row r="142" spans="1:11" ht="13.5" customHeight="1">
      <c r="A142" s="1046" t="s">
        <v>5952</v>
      </c>
      <c r="B142" s="299">
        <v>2964</v>
      </c>
      <c r="C142" s="299">
        <v>1266</v>
      </c>
      <c r="D142" s="299">
        <v>400</v>
      </c>
      <c r="E142" s="299">
        <v>1.5</v>
      </c>
      <c r="F142" s="299">
        <v>12860</v>
      </c>
      <c r="G142" s="303">
        <v>13815</v>
      </c>
      <c r="H142" s="101"/>
      <c r="K142" s="71"/>
    </row>
    <row r="143" spans="1:11" ht="13.5" customHeight="1">
      <c r="A143" s="1046" t="s">
        <v>5953</v>
      </c>
      <c r="B143" s="299">
        <v>2964</v>
      </c>
      <c r="C143" s="299">
        <v>1266</v>
      </c>
      <c r="D143" s="299">
        <v>400</v>
      </c>
      <c r="E143" s="299">
        <v>1.5</v>
      </c>
      <c r="F143" s="299">
        <v>9265</v>
      </c>
      <c r="G143" s="303">
        <v>9955</v>
      </c>
      <c r="H143" s="101"/>
      <c r="K143" s="71"/>
    </row>
    <row r="144" spans="1:11" ht="13.5" customHeight="1">
      <c r="A144" s="1046" t="s">
        <v>5954</v>
      </c>
      <c r="B144" s="299">
        <v>2964</v>
      </c>
      <c r="C144" s="299">
        <v>1266</v>
      </c>
      <c r="D144" s="299">
        <v>500</v>
      </c>
      <c r="E144" s="299">
        <v>1.88</v>
      </c>
      <c r="F144" s="299">
        <v>14145</v>
      </c>
      <c r="G144" s="303">
        <v>15195</v>
      </c>
      <c r="H144" s="101"/>
      <c r="K144" s="71"/>
    </row>
    <row r="145" spans="1:11" ht="13.5" customHeight="1">
      <c r="A145" s="1046" t="s">
        <v>5955</v>
      </c>
      <c r="B145" s="299">
        <v>2964</v>
      </c>
      <c r="C145" s="299">
        <v>1266</v>
      </c>
      <c r="D145" s="299">
        <v>500</v>
      </c>
      <c r="E145" s="299">
        <v>1.88</v>
      </c>
      <c r="F145" s="299">
        <v>10365</v>
      </c>
      <c r="G145" s="303">
        <v>11135</v>
      </c>
      <c r="H145" s="101"/>
      <c r="K145" s="71"/>
    </row>
    <row r="146" spans="1:11" ht="13.5" customHeight="1">
      <c r="A146" s="1046" t="s">
        <v>5956</v>
      </c>
      <c r="B146" s="299">
        <v>2964</v>
      </c>
      <c r="C146" s="299">
        <v>1266</v>
      </c>
      <c r="D146" s="299">
        <v>600</v>
      </c>
      <c r="E146" s="299">
        <v>2.25</v>
      </c>
      <c r="F146" s="299">
        <v>15445</v>
      </c>
      <c r="G146" s="303">
        <v>16590</v>
      </c>
      <c r="H146" s="101"/>
      <c r="K146" s="71"/>
    </row>
    <row r="147" spans="1:11" ht="13.5" customHeight="1">
      <c r="A147" s="1047" t="s">
        <v>5957</v>
      </c>
      <c r="B147" s="842">
        <v>2964</v>
      </c>
      <c r="C147" s="842">
        <v>1266</v>
      </c>
      <c r="D147" s="842">
        <v>600</v>
      </c>
      <c r="E147" s="842">
        <v>2.25</v>
      </c>
      <c r="F147" s="842">
        <v>11445</v>
      </c>
      <c r="G147" s="844">
        <v>12295</v>
      </c>
      <c r="H147" s="101"/>
      <c r="K147" s="71"/>
    </row>
    <row r="148" spans="1:11">
      <c r="A148" s="2402" t="s">
        <v>5958</v>
      </c>
      <c r="B148" s="2402"/>
      <c r="C148" s="2402"/>
      <c r="D148" s="2402"/>
      <c r="E148" s="2402"/>
      <c r="F148" s="2402"/>
      <c r="G148" s="2402"/>
      <c r="H148" s="70"/>
      <c r="I148" s="70"/>
      <c r="J148" s="70"/>
      <c r="K148" s="70"/>
    </row>
    <row r="149" spans="1:11">
      <c r="A149" s="1045" t="s">
        <v>5959</v>
      </c>
      <c r="B149" s="838">
        <v>2060</v>
      </c>
      <c r="C149" s="838">
        <v>1066</v>
      </c>
      <c r="D149" s="838">
        <v>300</v>
      </c>
      <c r="E149" s="838">
        <v>0.66</v>
      </c>
      <c r="F149" s="838">
        <v>6925</v>
      </c>
      <c r="G149" s="841">
        <v>7440</v>
      </c>
      <c r="H149" s="101"/>
      <c r="J149" s="70"/>
      <c r="K149" s="71"/>
    </row>
    <row r="150" spans="1:11">
      <c r="A150" s="1046" t="s">
        <v>5960</v>
      </c>
      <c r="B150" s="299">
        <v>2060</v>
      </c>
      <c r="C150" s="299">
        <v>1066</v>
      </c>
      <c r="D150" s="299">
        <v>300</v>
      </c>
      <c r="E150" s="299">
        <v>0.66</v>
      </c>
      <c r="F150" s="299">
        <v>4925</v>
      </c>
      <c r="G150" s="303">
        <v>5290</v>
      </c>
      <c r="H150" s="101"/>
      <c r="J150" s="70"/>
      <c r="K150" s="71"/>
    </row>
    <row r="151" spans="1:11">
      <c r="A151" s="1046" t="s">
        <v>5961</v>
      </c>
      <c r="B151" s="299">
        <v>2060</v>
      </c>
      <c r="C151" s="299">
        <v>1066</v>
      </c>
      <c r="D151" s="299">
        <v>400</v>
      </c>
      <c r="E151" s="299">
        <v>0.88</v>
      </c>
      <c r="F151" s="299">
        <v>7915</v>
      </c>
      <c r="G151" s="303">
        <v>8505</v>
      </c>
      <c r="H151" s="101"/>
      <c r="J151" s="70"/>
      <c r="K151" s="71"/>
    </row>
    <row r="152" spans="1:11">
      <c r="A152" s="1046" t="s">
        <v>5962</v>
      </c>
      <c r="B152" s="299">
        <v>2060</v>
      </c>
      <c r="C152" s="299">
        <v>1066</v>
      </c>
      <c r="D152" s="299">
        <v>400</v>
      </c>
      <c r="E152" s="299">
        <v>0.88</v>
      </c>
      <c r="F152" s="299">
        <v>5825</v>
      </c>
      <c r="G152" s="303">
        <v>6260</v>
      </c>
      <c r="H152" s="101"/>
      <c r="J152" s="70"/>
      <c r="K152" s="71"/>
    </row>
    <row r="153" spans="1:11">
      <c r="A153" s="1046" t="s">
        <v>5963</v>
      </c>
      <c r="B153" s="299">
        <v>2060</v>
      </c>
      <c r="C153" s="299">
        <v>1066</v>
      </c>
      <c r="D153" s="299">
        <v>500</v>
      </c>
      <c r="E153" s="299">
        <v>1.1000000000000001</v>
      </c>
      <c r="F153" s="299">
        <v>8785</v>
      </c>
      <c r="G153" s="303">
        <v>9440</v>
      </c>
      <c r="H153" s="101"/>
      <c r="J153" s="70"/>
      <c r="K153" s="71"/>
    </row>
    <row r="154" spans="1:11">
      <c r="A154" s="1046" t="s">
        <v>5964</v>
      </c>
      <c r="B154" s="299">
        <v>2060</v>
      </c>
      <c r="C154" s="299">
        <v>1066</v>
      </c>
      <c r="D154" s="299">
        <v>500</v>
      </c>
      <c r="E154" s="299">
        <v>1.1000000000000001</v>
      </c>
      <c r="F154" s="299">
        <v>6585</v>
      </c>
      <c r="G154" s="303">
        <v>7075</v>
      </c>
      <c r="H154" s="101"/>
      <c r="J154" s="70"/>
      <c r="K154" s="71"/>
    </row>
    <row r="155" spans="1:11">
      <c r="A155" s="1046" t="s">
        <v>5965</v>
      </c>
      <c r="B155" s="299">
        <v>2060</v>
      </c>
      <c r="C155" s="299">
        <v>1066</v>
      </c>
      <c r="D155" s="299">
        <v>600</v>
      </c>
      <c r="E155" s="299">
        <v>1.32</v>
      </c>
      <c r="F155" s="299">
        <v>9820</v>
      </c>
      <c r="G155" s="303">
        <v>10550</v>
      </c>
      <c r="H155" s="101"/>
      <c r="J155" s="70"/>
      <c r="K155" s="71"/>
    </row>
    <row r="156" spans="1:11">
      <c r="A156" s="1046" t="s">
        <v>5966</v>
      </c>
      <c r="B156" s="299">
        <v>2060</v>
      </c>
      <c r="C156" s="299">
        <v>1066</v>
      </c>
      <c r="D156" s="299">
        <v>600</v>
      </c>
      <c r="E156" s="299">
        <v>1.32</v>
      </c>
      <c r="F156" s="299">
        <v>7485</v>
      </c>
      <c r="G156" s="303">
        <v>8045</v>
      </c>
      <c r="H156" s="101"/>
      <c r="J156" s="70"/>
      <c r="K156" s="71"/>
    </row>
    <row r="157" spans="1:11">
      <c r="A157" s="1046" t="s">
        <v>5967</v>
      </c>
      <c r="B157" s="299">
        <v>2060</v>
      </c>
      <c r="C157" s="299">
        <v>1066</v>
      </c>
      <c r="D157" s="299">
        <v>800</v>
      </c>
      <c r="E157" s="299">
        <v>1.76</v>
      </c>
      <c r="F157" s="299">
        <v>11575</v>
      </c>
      <c r="G157" s="303">
        <v>12435</v>
      </c>
      <c r="H157" s="101"/>
      <c r="J157" s="70"/>
      <c r="K157" s="71"/>
    </row>
    <row r="158" spans="1:11">
      <c r="A158" s="1046" t="s">
        <v>5968</v>
      </c>
      <c r="B158" s="299">
        <v>2060</v>
      </c>
      <c r="C158" s="299">
        <v>1066</v>
      </c>
      <c r="D158" s="299">
        <v>800</v>
      </c>
      <c r="E158" s="299">
        <v>1.76</v>
      </c>
      <c r="F158" s="299">
        <v>9020</v>
      </c>
      <c r="G158" s="303">
        <v>9695</v>
      </c>
      <c r="H158" s="101"/>
      <c r="J158" s="70"/>
      <c r="K158" s="71"/>
    </row>
    <row r="159" spans="1:11">
      <c r="A159" s="1046" t="s">
        <v>5969</v>
      </c>
      <c r="B159" s="299">
        <v>2485</v>
      </c>
      <c r="C159" s="299">
        <v>1066</v>
      </c>
      <c r="D159" s="299">
        <v>300</v>
      </c>
      <c r="E159" s="299">
        <v>0.79</v>
      </c>
      <c r="F159" s="299">
        <v>8090</v>
      </c>
      <c r="G159" s="303">
        <v>8695</v>
      </c>
      <c r="H159" s="101"/>
      <c r="J159" s="70"/>
      <c r="K159" s="71"/>
    </row>
    <row r="160" spans="1:11">
      <c r="A160" s="1046" t="s">
        <v>5970</v>
      </c>
      <c r="B160" s="299">
        <v>2485</v>
      </c>
      <c r="C160" s="299">
        <v>1066</v>
      </c>
      <c r="D160" s="299">
        <v>300</v>
      </c>
      <c r="E160" s="299">
        <v>0.79</v>
      </c>
      <c r="F160" s="299">
        <v>5510</v>
      </c>
      <c r="G160" s="303">
        <v>5920</v>
      </c>
      <c r="H160" s="101"/>
      <c r="J160" s="70"/>
      <c r="K160" s="71"/>
    </row>
    <row r="161" spans="1:11">
      <c r="A161" s="1046" t="s">
        <v>5971</v>
      </c>
      <c r="B161" s="299">
        <v>2485</v>
      </c>
      <c r="C161" s="299">
        <v>1066</v>
      </c>
      <c r="D161" s="299">
        <v>400</v>
      </c>
      <c r="E161" s="299">
        <v>1.06</v>
      </c>
      <c r="F161" s="299">
        <v>9140</v>
      </c>
      <c r="G161" s="303">
        <v>9820</v>
      </c>
      <c r="H161" s="101"/>
      <c r="J161" s="70"/>
      <c r="K161" s="71"/>
    </row>
    <row r="162" spans="1:11">
      <c r="A162" s="1046" t="s">
        <v>5972</v>
      </c>
      <c r="B162" s="299">
        <v>2485</v>
      </c>
      <c r="C162" s="299">
        <v>1066</v>
      </c>
      <c r="D162" s="299">
        <v>400</v>
      </c>
      <c r="E162" s="299">
        <v>1.06</v>
      </c>
      <c r="F162" s="299">
        <v>6440</v>
      </c>
      <c r="G162" s="303">
        <v>6915</v>
      </c>
      <c r="H162" s="101"/>
      <c r="J162" s="70"/>
      <c r="K162" s="71"/>
    </row>
    <row r="163" spans="1:11">
      <c r="A163" s="1046" t="s">
        <v>5973</v>
      </c>
      <c r="B163" s="299">
        <v>2485</v>
      </c>
      <c r="C163" s="299">
        <v>1066</v>
      </c>
      <c r="D163" s="299">
        <v>500</v>
      </c>
      <c r="E163" s="299">
        <v>1.32</v>
      </c>
      <c r="F163" s="299">
        <v>10085</v>
      </c>
      <c r="G163" s="303">
        <v>10835</v>
      </c>
      <c r="H163" s="101"/>
      <c r="J163" s="70"/>
      <c r="K163" s="71"/>
    </row>
    <row r="164" spans="1:11">
      <c r="A164" s="1046" t="s">
        <v>5974</v>
      </c>
      <c r="B164" s="299">
        <v>2485</v>
      </c>
      <c r="C164" s="299">
        <v>1066</v>
      </c>
      <c r="D164" s="299">
        <v>500</v>
      </c>
      <c r="E164" s="299">
        <v>1.32</v>
      </c>
      <c r="F164" s="299">
        <v>7235</v>
      </c>
      <c r="G164" s="303">
        <v>7775</v>
      </c>
      <c r="H164" s="101"/>
      <c r="J164" s="70"/>
      <c r="K164" s="71"/>
    </row>
    <row r="165" spans="1:11">
      <c r="A165" s="1046" t="s">
        <v>5975</v>
      </c>
      <c r="B165" s="299">
        <v>2485</v>
      </c>
      <c r="C165" s="299">
        <v>1066</v>
      </c>
      <c r="D165" s="299">
        <v>600</v>
      </c>
      <c r="E165" s="299">
        <v>1.59</v>
      </c>
      <c r="F165" s="299">
        <v>11205</v>
      </c>
      <c r="G165" s="303">
        <v>12040</v>
      </c>
      <c r="H165" s="101"/>
      <c r="J165" s="70"/>
      <c r="K165" s="71"/>
    </row>
    <row r="166" spans="1:11">
      <c r="A166" s="1046" t="s">
        <v>5976</v>
      </c>
      <c r="B166" s="299">
        <v>2485</v>
      </c>
      <c r="C166" s="299">
        <v>1066</v>
      </c>
      <c r="D166" s="299">
        <v>600</v>
      </c>
      <c r="E166" s="299">
        <v>1.59</v>
      </c>
      <c r="F166" s="299">
        <v>8180</v>
      </c>
      <c r="G166" s="303">
        <v>8790</v>
      </c>
      <c r="H166" s="101"/>
      <c r="J166" s="70"/>
      <c r="K166" s="71"/>
    </row>
    <row r="167" spans="1:11">
      <c r="A167" s="1046" t="s">
        <v>5977</v>
      </c>
      <c r="B167" s="299">
        <v>2485</v>
      </c>
      <c r="C167" s="299">
        <v>1066</v>
      </c>
      <c r="D167" s="299">
        <v>800</v>
      </c>
      <c r="E167" s="299">
        <v>2.12</v>
      </c>
      <c r="F167" s="299">
        <v>13110</v>
      </c>
      <c r="G167" s="303">
        <v>14085</v>
      </c>
      <c r="H167" s="101"/>
      <c r="J167" s="70"/>
      <c r="K167" s="71"/>
    </row>
    <row r="168" spans="1:11">
      <c r="A168" s="1046" t="s">
        <v>5978</v>
      </c>
      <c r="B168" s="299">
        <v>2485</v>
      </c>
      <c r="C168" s="299">
        <v>1066</v>
      </c>
      <c r="D168" s="299">
        <v>800</v>
      </c>
      <c r="E168" s="299">
        <v>2.12</v>
      </c>
      <c r="F168" s="299">
        <v>9790</v>
      </c>
      <c r="G168" s="303">
        <v>10520</v>
      </c>
      <c r="H168" s="101"/>
      <c r="J168" s="70"/>
      <c r="K168" s="71"/>
    </row>
    <row r="169" spans="1:11">
      <c r="A169" s="1046" t="s">
        <v>5979</v>
      </c>
      <c r="B169" s="299">
        <v>2964</v>
      </c>
      <c r="C169" s="299">
        <v>1066</v>
      </c>
      <c r="D169" s="299">
        <v>300</v>
      </c>
      <c r="E169" s="299">
        <v>0.95</v>
      </c>
      <c r="F169" s="299">
        <v>9820</v>
      </c>
      <c r="G169" s="303">
        <v>10550</v>
      </c>
      <c r="H169" s="101"/>
      <c r="J169" s="70"/>
      <c r="K169" s="71"/>
    </row>
    <row r="170" spans="1:11">
      <c r="A170" s="1046" t="s">
        <v>5980</v>
      </c>
      <c r="B170" s="299">
        <v>2964</v>
      </c>
      <c r="C170" s="299">
        <v>1066</v>
      </c>
      <c r="D170" s="299">
        <v>300</v>
      </c>
      <c r="E170" s="299">
        <v>0.95</v>
      </c>
      <c r="F170" s="299">
        <v>6370</v>
      </c>
      <c r="G170" s="303">
        <v>6845</v>
      </c>
      <c r="H170" s="101"/>
      <c r="J170" s="70"/>
      <c r="K170" s="71"/>
    </row>
    <row r="171" spans="1:11">
      <c r="A171" s="1046" t="s">
        <v>5981</v>
      </c>
      <c r="B171" s="299">
        <v>2964</v>
      </c>
      <c r="C171" s="299">
        <v>1066</v>
      </c>
      <c r="D171" s="299">
        <v>400</v>
      </c>
      <c r="E171" s="299">
        <v>1.26</v>
      </c>
      <c r="F171" s="299">
        <v>10925</v>
      </c>
      <c r="G171" s="303">
        <v>11740</v>
      </c>
      <c r="H171" s="101"/>
      <c r="J171" s="70"/>
      <c r="K171" s="71"/>
    </row>
    <row r="172" spans="1:11">
      <c r="A172" s="1046" t="s">
        <v>5982</v>
      </c>
      <c r="B172" s="299">
        <v>2964</v>
      </c>
      <c r="C172" s="299">
        <v>1066</v>
      </c>
      <c r="D172" s="299">
        <v>400</v>
      </c>
      <c r="E172" s="299">
        <v>1.26</v>
      </c>
      <c r="F172" s="299">
        <v>7330</v>
      </c>
      <c r="G172" s="303">
        <v>7875</v>
      </c>
      <c r="H172" s="101"/>
      <c r="J172" s="70"/>
      <c r="K172" s="71"/>
    </row>
    <row r="173" spans="1:11">
      <c r="A173" s="1046" t="s">
        <v>5983</v>
      </c>
      <c r="B173" s="299">
        <v>2964</v>
      </c>
      <c r="C173" s="299">
        <v>1066</v>
      </c>
      <c r="D173" s="299">
        <v>500</v>
      </c>
      <c r="E173" s="299">
        <v>1.58</v>
      </c>
      <c r="F173" s="299">
        <v>11945</v>
      </c>
      <c r="G173" s="303">
        <v>12835</v>
      </c>
      <c r="H173" s="101"/>
      <c r="J173" s="70"/>
      <c r="K173" s="71"/>
    </row>
    <row r="174" spans="1:11">
      <c r="A174" s="1046" t="s">
        <v>5984</v>
      </c>
      <c r="B174" s="299">
        <v>2964</v>
      </c>
      <c r="C174" s="299">
        <v>1066</v>
      </c>
      <c r="D174" s="299">
        <v>500</v>
      </c>
      <c r="E174" s="299">
        <v>1.58</v>
      </c>
      <c r="F174" s="299">
        <v>8165</v>
      </c>
      <c r="G174" s="303">
        <v>8775</v>
      </c>
      <c r="H174" s="101"/>
      <c r="J174" s="70"/>
      <c r="K174" s="71"/>
    </row>
    <row r="175" spans="1:11">
      <c r="A175" s="1046" t="s">
        <v>5985</v>
      </c>
      <c r="B175" s="299">
        <v>2964</v>
      </c>
      <c r="C175" s="299">
        <v>1066</v>
      </c>
      <c r="D175" s="299">
        <v>600</v>
      </c>
      <c r="E175" s="299">
        <v>1.9</v>
      </c>
      <c r="F175" s="299">
        <v>13155</v>
      </c>
      <c r="G175" s="303">
        <v>14135</v>
      </c>
      <c r="H175" s="101"/>
      <c r="J175" s="70"/>
      <c r="K175" s="71"/>
    </row>
    <row r="176" spans="1:11">
      <c r="A176" s="1046" t="s">
        <v>5986</v>
      </c>
      <c r="B176" s="299">
        <v>2964</v>
      </c>
      <c r="C176" s="299">
        <v>1066</v>
      </c>
      <c r="D176" s="299">
        <v>600</v>
      </c>
      <c r="E176" s="299">
        <v>1.9</v>
      </c>
      <c r="F176" s="299">
        <v>9155</v>
      </c>
      <c r="G176" s="303">
        <v>9835</v>
      </c>
      <c r="H176" s="101"/>
      <c r="J176" s="70"/>
      <c r="K176" s="71"/>
    </row>
    <row r="177" spans="1:11">
      <c r="A177" s="1046" t="s">
        <v>5987</v>
      </c>
      <c r="B177" s="299">
        <v>2964</v>
      </c>
      <c r="C177" s="299">
        <v>1066</v>
      </c>
      <c r="D177" s="299">
        <v>800</v>
      </c>
      <c r="E177" s="299">
        <v>2.5299999999999998</v>
      </c>
      <c r="F177" s="299">
        <v>15205</v>
      </c>
      <c r="G177" s="303">
        <v>16340</v>
      </c>
      <c r="H177" s="101"/>
      <c r="J177" s="70"/>
      <c r="K177" s="71"/>
    </row>
    <row r="178" spans="1:11">
      <c r="A178" s="1047" t="s">
        <v>5988</v>
      </c>
      <c r="B178" s="842">
        <v>2964</v>
      </c>
      <c r="C178" s="842">
        <v>1066</v>
      </c>
      <c r="D178" s="842">
        <v>800</v>
      </c>
      <c r="E178" s="842">
        <v>2.5299999999999998</v>
      </c>
      <c r="F178" s="842">
        <v>10840</v>
      </c>
      <c r="G178" s="253">
        <v>11645</v>
      </c>
      <c r="H178" s="101"/>
      <c r="J178" s="70"/>
      <c r="K178" s="71"/>
    </row>
    <row r="179" spans="1:11">
      <c r="A179" s="2402" t="s">
        <v>5989</v>
      </c>
      <c r="B179" s="2402"/>
      <c r="C179" s="2402"/>
      <c r="D179" s="2402"/>
      <c r="E179" s="2402"/>
      <c r="F179" s="2402"/>
      <c r="G179" s="2402"/>
      <c r="J179" s="70"/>
      <c r="K179" s="70"/>
    </row>
    <row r="180" spans="1:11">
      <c r="A180" s="1045" t="s">
        <v>5990</v>
      </c>
      <c r="B180" s="838">
        <v>38</v>
      </c>
      <c r="C180" s="838">
        <v>1000</v>
      </c>
      <c r="D180" s="838">
        <v>300</v>
      </c>
      <c r="E180" s="838">
        <v>0.01</v>
      </c>
      <c r="F180" s="838">
        <v>735</v>
      </c>
      <c r="G180" s="841">
        <v>790</v>
      </c>
      <c r="H180" s="101"/>
      <c r="J180" s="70"/>
      <c r="K180" s="71"/>
    </row>
    <row r="181" spans="1:11">
      <c r="A181" s="1046" t="s">
        <v>5991</v>
      </c>
      <c r="B181" s="299">
        <v>38</v>
      </c>
      <c r="C181" s="299">
        <v>1000</v>
      </c>
      <c r="D181" s="299">
        <v>400</v>
      </c>
      <c r="E181" s="299">
        <v>0.02</v>
      </c>
      <c r="F181" s="299">
        <v>935</v>
      </c>
      <c r="G181" s="303">
        <v>1005</v>
      </c>
      <c r="H181" s="101"/>
      <c r="J181" s="70"/>
      <c r="K181" s="71"/>
    </row>
    <row r="182" spans="1:11">
      <c r="A182" s="1046" t="s">
        <v>5992</v>
      </c>
      <c r="B182" s="299">
        <v>38</v>
      </c>
      <c r="C182" s="299">
        <v>1000</v>
      </c>
      <c r="D182" s="299">
        <v>500</v>
      </c>
      <c r="E182" s="299">
        <v>0.02</v>
      </c>
      <c r="F182" s="299">
        <v>1100</v>
      </c>
      <c r="G182" s="303">
        <v>1180</v>
      </c>
      <c r="H182" s="101"/>
      <c r="J182" s="70"/>
      <c r="K182" s="71"/>
    </row>
    <row r="183" spans="1:11">
      <c r="A183" s="1046" t="s">
        <v>5993</v>
      </c>
      <c r="B183" s="299">
        <v>38</v>
      </c>
      <c r="C183" s="299">
        <v>1000</v>
      </c>
      <c r="D183" s="299">
        <v>600</v>
      </c>
      <c r="E183" s="299">
        <v>0.02</v>
      </c>
      <c r="F183" s="299">
        <v>1290</v>
      </c>
      <c r="G183" s="303">
        <v>1385</v>
      </c>
      <c r="H183" s="101"/>
      <c r="J183" s="70"/>
      <c r="K183" s="71"/>
    </row>
    <row r="184" spans="1:11">
      <c r="A184" s="1047" t="s">
        <v>5994</v>
      </c>
      <c r="B184" s="842">
        <v>38</v>
      </c>
      <c r="C184" s="842">
        <v>1000</v>
      </c>
      <c r="D184" s="842">
        <v>800</v>
      </c>
      <c r="E184" s="842">
        <v>0.03</v>
      </c>
      <c r="F184" s="842">
        <v>1620</v>
      </c>
      <c r="G184" s="844">
        <v>1740</v>
      </c>
      <c r="H184" s="101"/>
      <c r="J184" s="70"/>
      <c r="K184" s="71"/>
    </row>
    <row r="185" spans="1:11">
      <c r="A185" s="2402" t="s">
        <v>5995</v>
      </c>
      <c r="B185" s="2402"/>
      <c r="C185" s="2402"/>
      <c r="D185" s="2402"/>
      <c r="E185" s="2402"/>
      <c r="F185" s="2402"/>
      <c r="G185" s="2402"/>
      <c r="J185" s="70"/>
      <c r="K185" s="70"/>
    </row>
    <row r="186" spans="1:11">
      <c r="A186" s="1045" t="s">
        <v>5996</v>
      </c>
      <c r="B186" s="838">
        <v>38</v>
      </c>
      <c r="C186" s="838">
        <v>1200</v>
      </c>
      <c r="D186" s="838">
        <v>300</v>
      </c>
      <c r="E186" s="838">
        <v>0.01</v>
      </c>
      <c r="F186" s="838">
        <v>1160</v>
      </c>
      <c r="G186" s="841">
        <v>1245</v>
      </c>
      <c r="H186" s="101"/>
      <c r="J186" s="70"/>
      <c r="K186" s="71"/>
    </row>
    <row r="187" spans="1:11">
      <c r="A187" s="1046" t="s">
        <v>5997</v>
      </c>
      <c r="B187" s="299">
        <v>38</v>
      </c>
      <c r="C187" s="299">
        <v>1200</v>
      </c>
      <c r="D187" s="299">
        <v>400</v>
      </c>
      <c r="E187" s="299">
        <v>0.02</v>
      </c>
      <c r="F187" s="299">
        <v>1420</v>
      </c>
      <c r="G187" s="303">
        <v>1525</v>
      </c>
      <c r="H187" s="101"/>
      <c r="J187" s="70"/>
      <c r="K187" s="71"/>
    </row>
    <row r="188" spans="1:11">
      <c r="A188" s="1046" t="s">
        <v>5998</v>
      </c>
      <c r="B188" s="299">
        <v>38</v>
      </c>
      <c r="C188" s="299">
        <v>1200</v>
      </c>
      <c r="D188" s="299">
        <v>500</v>
      </c>
      <c r="E188" s="299">
        <v>0.02</v>
      </c>
      <c r="F188" s="299">
        <v>1650</v>
      </c>
      <c r="G188" s="303">
        <v>1770</v>
      </c>
      <c r="H188" s="101"/>
      <c r="J188" s="70"/>
      <c r="K188" s="71"/>
    </row>
    <row r="189" spans="1:11">
      <c r="A189" s="1047" t="s">
        <v>5999</v>
      </c>
      <c r="B189" s="842">
        <v>38</v>
      </c>
      <c r="C189" s="842">
        <v>1200</v>
      </c>
      <c r="D189" s="842">
        <v>600</v>
      </c>
      <c r="E189" s="842">
        <v>0.03</v>
      </c>
      <c r="F189" s="842">
        <v>1865</v>
      </c>
      <c r="G189" s="844">
        <v>2000</v>
      </c>
      <c r="H189" s="101"/>
      <c r="J189" s="70"/>
      <c r="K189" s="71"/>
    </row>
    <row r="190" spans="1:11">
      <c r="A190" s="2402" t="s">
        <v>6000</v>
      </c>
      <c r="B190" s="2402"/>
      <c r="C190" s="2402"/>
      <c r="D190" s="2402"/>
      <c r="E190" s="2402"/>
      <c r="F190" s="2402"/>
      <c r="G190" s="2402"/>
      <c r="J190" s="70"/>
      <c r="K190" s="70"/>
    </row>
    <row r="191" spans="1:11">
      <c r="A191" s="1045" t="s">
        <v>6001</v>
      </c>
      <c r="B191" s="838">
        <v>2060</v>
      </c>
      <c r="C191" s="838"/>
      <c r="D191" s="838"/>
      <c r="E191" s="838"/>
      <c r="F191" s="838">
        <v>675</v>
      </c>
      <c r="G191" s="841">
        <v>725</v>
      </c>
      <c r="H191" s="101"/>
      <c r="J191" s="70"/>
      <c r="K191" s="71"/>
    </row>
    <row r="192" spans="1:11">
      <c r="A192" s="1046" t="s">
        <v>6002</v>
      </c>
      <c r="B192" s="299">
        <v>2485</v>
      </c>
      <c r="C192" s="299"/>
      <c r="D192" s="299"/>
      <c r="E192" s="299"/>
      <c r="F192" s="299">
        <v>920</v>
      </c>
      <c r="G192" s="303">
        <v>990</v>
      </c>
      <c r="H192" s="101"/>
      <c r="J192" s="70"/>
      <c r="K192" s="71"/>
    </row>
    <row r="193" spans="1:11">
      <c r="A193" s="1046" t="s">
        <v>6003</v>
      </c>
      <c r="B193" s="299">
        <v>2964</v>
      </c>
      <c r="C193" s="299"/>
      <c r="D193" s="299"/>
      <c r="E193" s="299"/>
      <c r="F193" s="299">
        <v>1315</v>
      </c>
      <c r="G193" s="303">
        <v>1410</v>
      </c>
      <c r="H193" s="101"/>
      <c r="J193" s="70"/>
      <c r="K193" s="71"/>
    </row>
    <row r="194" spans="1:11">
      <c r="A194" s="1046" t="s">
        <v>6004</v>
      </c>
      <c r="B194" s="299"/>
      <c r="C194" s="299"/>
      <c r="D194" s="299">
        <v>222</v>
      </c>
      <c r="E194" s="299"/>
      <c r="F194" s="299">
        <v>75</v>
      </c>
      <c r="G194" s="303">
        <v>80</v>
      </c>
      <c r="H194" s="101"/>
      <c r="J194" s="70"/>
      <c r="K194" s="71"/>
    </row>
    <row r="195" spans="1:11">
      <c r="A195" s="1046" t="s">
        <v>6005</v>
      </c>
      <c r="B195" s="299"/>
      <c r="C195" s="299"/>
      <c r="D195" s="299">
        <v>322</v>
      </c>
      <c r="E195" s="299"/>
      <c r="F195" s="299">
        <v>105</v>
      </c>
      <c r="G195" s="303">
        <v>115</v>
      </c>
      <c r="H195" s="101"/>
      <c r="J195" s="70"/>
      <c r="K195" s="71"/>
    </row>
    <row r="196" spans="1:11">
      <c r="A196" s="1046" t="s">
        <v>6006</v>
      </c>
      <c r="B196" s="299"/>
      <c r="C196" s="299"/>
      <c r="D196" s="299">
        <v>422</v>
      </c>
      <c r="E196" s="299"/>
      <c r="F196" s="299">
        <v>145</v>
      </c>
      <c r="G196" s="303">
        <v>155</v>
      </c>
      <c r="H196" s="101"/>
      <c r="J196" s="70"/>
      <c r="K196" s="71"/>
    </row>
    <row r="197" spans="1:11">
      <c r="A197" s="1046" t="s">
        <v>6007</v>
      </c>
      <c r="B197" s="299"/>
      <c r="C197" s="299"/>
      <c r="D197" s="299">
        <v>522</v>
      </c>
      <c r="E197" s="299"/>
      <c r="F197" s="299">
        <v>185</v>
      </c>
      <c r="G197" s="303">
        <v>200</v>
      </c>
      <c r="H197" s="101"/>
      <c r="J197" s="70"/>
      <c r="K197" s="71"/>
    </row>
    <row r="198" spans="1:11">
      <c r="A198" s="1046" t="s">
        <v>6008</v>
      </c>
      <c r="B198" s="299"/>
      <c r="C198" s="299"/>
      <c r="D198" s="299">
        <v>722</v>
      </c>
      <c r="E198" s="299"/>
      <c r="F198" s="299">
        <v>260</v>
      </c>
      <c r="G198" s="303">
        <v>280</v>
      </c>
      <c r="H198" s="101"/>
      <c r="J198" s="70"/>
      <c r="K198" s="71"/>
    </row>
    <row r="199" spans="1:11">
      <c r="A199" s="1046" t="s">
        <v>6009</v>
      </c>
      <c r="B199" s="299"/>
      <c r="C199" s="299"/>
      <c r="D199" s="299"/>
      <c r="E199" s="299"/>
      <c r="F199" s="299">
        <v>70</v>
      </c>
      <c r="G199" s="303">
        <v>75</v>
      </c>
      <c r="H199" s="101"/>
      <c r="J199" s="70"/>
      <c r="K199" s="71"/>
    </row>
    <row r="200" spans="1:11">
      <c r="A200" s="1046" t="s">
        <v>6010</v>
      </c>
      <c r="B200" s="299"/>
      <c r="C200" s="299"/>
      <c r="D200" s="299"/>
      <c r="E200" s="299"/>
      <c r="F200" s="299">
        <v>85</v>
      </c>
      <c r="G200" s="303">
        <v>90</v>
      </c>
      <c r="H200" s="101"/>
      <c r="J200" s="70"/>
      <c r="K200" s="71"/>
    </row>
    <row r="201" spans="1:11">
      <c r="A201" s="1046" t="s">
        <v>6011</v>
      </c>
      <c r="B201" s="299"/>
      <c r="C201" s="299"/>
      <c r="D201" s="299"/>
      <c r="E201" s="299"/>
      <c r="F201" s="299">
        <v>90</v>
      </c>
      <c r="G201" s="303">
        <v>100</v>
      </c>
      <c r="H201" s="101"/>
      <c r="J201" s="70"/>
      <c r="K201" s="71"/>
    </row>
    <row r="202" spans="1:11">
      <c r="A202" s="1046" t="s">
        <v>6012</v>
      </c>
      <c r="B202" s="299"/>
      <c r="C202" s="299"/>
      <c r="D202" s="299"/>
      <c r="E202" s="299"/>
      <c r="F202" s="299">
        <v>45</v>
      </c>
      <c r="G202" s="303">
        <v>50</v>
      </c>
      <c r="H202" s="101"/>
      <c r="J202" s="70"/>
      <c r="K202" s="71"/>
    </row>
    <row r="203" spans="1:11" ht="36">
      <c r="A203" s="298" t="s">
        <v>6013</v>
      </c>
      <c r="B203" s="299"/>
      <c r="C203" s="299"/>
      <c r="D203" s="299"/>
      <c r="E203" s="299"/>
      <c r="F203" s="299">
        <v>135</v>
      </c>
      <c r="G203" s="303">
        <v>145</v>
      </c>
      <c r="H203" s="101"/>
      <c r="J203" s="70"/>
      <c r="K203" s="71"/>
    </row>
    <row r="204" spans="1:11" ht="24">
      <c r="A204" s="298" t="s">
        <v>6014</v>
      </c>
      <c r="B204" s="299"/>
      <c r="C204" s="299"/>
      <c r="D204" s="299"/>
      <c r="E204" s="299"/>
      <c r="F204" s="299">
        <v>90</v>
      </c>
      <c r="G204" s="303">
        <v>100</v>
      </c>
      <c r="H204" s="101"/>
      <c r="J204" s="70"/>
      <c r="K204" s="71"/>
    </row>
    <row r="205" spans="1:11">
      <c r="A205" s="1046" t="s">
        <v>6015</v>
      </c>
      <c r="B205" s="299"/>
      <c r="C205" s="299"/>
      <c r="D205" s="299"/>
      <c r="E205" s="299"/>
      <c r="F205" s="299">
        <v>370</v>
      </c>
      <c r="G205" s="303">
        <v>400</v>
      </c>
      <c r="H205" s="101"/>
      <c r="J205" s="70"/>
      <c r="K205" s="71"/>
    </row>
    <row r="206" spans="1:11">
      <c r="A206" s="1046" t="s">
        <v>6016</v>
      </c>
      <c r="B206" s="299"/>
      <c r="C206" s="299"/>
      <c r="D206" s="299"/>
      <c r="E206" s="299"/>
      <c r="F206" s="299">
        <v>740</v>
      </c>
      <c r="G206" s="303">
        <v>795</v>
      </c>
      <c r="H206" s="101"/>
      <c r="J206" s="70"/>
      <c r="K206" s="71"/>
    </row>
    <row r="207" spans="1:11">
      <c r="A207" s="1046" t="s">
        <v>6017</v>
      </c>
      <c r="B207" s="299" t="s">
        <v>927</v>
      </c>
      <c r="C207" s="299">
        <v>300</v>
      </c>
      <c r="D207" s="299">
        <v>2060</v>
      </c>
      <c r="E207" s="299"/>
      <c r="F207" s="299">
        <v>2005</v>
      </c>
      <c r="G207" s="303">
        <v>2150</v>
      </c>
      <c r="H207" s="101"/>
      <c r="J207" s="70"/>
      <c r="K207" s="71"/>
    </row>
    <row r="208" spans="1:11">
      <c r="A208" s="1046" t="s">
        <v>6018</v>
      </c>
      <c r="B208" s="299" t="s">
        <v>927</v>
      </c>
      <c r="C208" s="299">
        <v>400</v>
      </c>
      <c r="D208" s="299">
        <v>2060</v>
      </c>
      <c r="E208" s="299"/>
      <c r="F208" s="299">
        <v>2090</v>
      </c>
      <c r="G208" s="303">
        <v>2245</v>
      </c>
      <c r="H208" s="101"/>
      <c r="J208" s="70"/>
      <c r="K208" s="71"/>
    </row>
    <row r="209" spans="1:16">
      <c r="A209" s="1046" t="s">
        <v>6019</v>
      </c>
      <c r="B209" s="299" t="s">
        <v>927</v>
      </c>
      <c r="C209" s="299">
        <v>500</v>
      </c>
      <c r="D209" s="299">
        <v>2060</v>
      </c>
      <c r="E209" s="299"/>
      <c r="F209" s="299">
        <v>2200</v>
      </c>
      <c r="G209" s="303">
        <v>2365</v>
      </c>
      <c r="H209" s="101"/>
      <c r="J209" s="70"/>
      <c r="K209" s="71"/>
    </row>
    <row r="210" spans="1:16">
      <c r="A210" s="1046" t="s">
        <v>6020</v>
      </c>
      <c r="B210" s="299" t="s">
        <v>927</v>
      </c>
      <c r="C210" s="299">
        <v>600</v>
      </c>
      <c r="D210" s="299">
        <v>2060</v>
      </c>
      <c r="E210" s="299"/>
      <c r="F210" s="299">
        <v>2335</v>
      </c>
      <c r="G210" s="303">
        <v>2510</v>
      </c>
      <c r="H210" s="101"/>
      <c r="J210" s="70"/>
      <c r="K210" s="71"/>
    </row>
    <row r="211" spans="1:16">
      <c r="A211" s="1046" t="s">
        <v>6021</v>
      </c>
      <c r="B211" s="299" t="s">
        <v>927</v>
      </c>
      <c r="C211" s="299">
        <v>800</v>
      </c>
      <c r="D211" s="299">
        <v>2060</v>
      </c>
      <c r="E211" s="299"/>
      <c r="F211" s="299">
        <v>2555</v>
      </c>
      <c r="G211" s="303">
        <v>2745</v>
      </c>
      <c r="H211" s="101"/>
      <c r="J211" s="70"/>
      <c r="K211" s="71"/>
    </row>
    <row r="212" spans="1:16">
      <c r="A212" s="1046" t="s">
        <v>6022</v>
      </c>
      <c r="B212" s="299" t="s">
        <v>927</v>
      </c>
      <c r="C212" s="299">
        <v>300</v>
      </c>
      <c r="D212" s="299">
        <v>2485</v>
      </c>
      <c r="E212" s="299"/>
      <c r="F212" s="299">
        <v>2585</v>
      </c>
      <c r="G212" s="303">
        <v>2780</v>
      </c>
      <c r="H212" s="101"/>
      <c r="J212" s="70"/>
      <c r="K212" s="71"/>
    </row>
    <row r="213" spans="1:16">
      <c r="A213" s="1046" t="s">
        <v>6023</v>
      </c>
      <c r="B213" s="299" t="s">
        <v>927</v>
      </c>
      <c r="C213" s="299">
        <v>400</v>
      </c>
      <c r="D213" s="299">
        <v>2485</v>
      </c>
      <c r="E213" s="299"/>
      <c r="F213" s="299">
        <v>2705</v>
      </c>
      <c r="G213" s="303">
        <v>2905</v>
      </c>
      <c r="H213" s="101"/>
      <c r="J213" s="70"/>
      <c r="K213" s="71"/>
    </row>
    <row r="214" spans="1:16">
      <c r="A214" s="1046" t="s">
        <v>6024</v>
      </c>
      <c r="B214" s="299" t="s">
        <v>927</v>
      </c>
      <c r="C214" s="299">
        <v>500</v>
      </c>
      <c r="D214" s="299">
        <v>2485</v>
      </c>
      <c r="E214" s="299"/>
      <c r="F214" s="299">
        <v>2850</v>
      </c>
      <c r="G214" s="303">
        <v>3065</v>
      </c>
      <c r="H214" s="101"/>
      <c r="J214" s="70"/>
      <c r="K214" s="71"/>
    </row>
    <row r="215" spans="1:16">
      <c r="A215" s="1046" t="s">
        <v>6025</v>
      </c>
      <c r="B215" s="299" t="s">
        <v>927</v>
      </c>
      <c r="C215" s="299">
        <v>600</v>
      </c>
      <c r="D215" s="299">
        <v>2485</v>
      </c>
      <c r="E215" s="299"/>
      <c r="F215" s="299">
        <v>3030</v>
      </c>
      <c r="G215" s="303">
        <v>3255</v>
      </c>
      <c r="H215" s="101"/>
      <c r="J215" s="70"/>
      <c r="K215" s="71"/>
    </row>
    <row r="216" spans="1:16">
      <c r="A216" s="1046" t="s">
        <v>6026</v>
      </c>
      <c r="B216" s="299" t="s">
        <v>927</v>
      </c>
      <c r="C216" s="299">
        <v>800</v>
      </c>
      <c r="D216" s="299">
        <v>2485</v>
      </c>
      <c r="E216" s="299"/>
      <c r="F216" s="299">
        <v>3325</v>
      </c>
      <c r="G216" s="303">
        <v>3570</v>
      </c>
      <c r="H216" s="101"/>
      <c r="J216" s="70"/>
      <c r="K216" s="71"/>
    </row>
    <row r="217" spans="1:16" ht="24">
      <c r="A217" s="298" t="s">
        <v>6027</v>
      </c>
      <c r="B217" s="299" t="s">
        <v>927</v>
      </c>
      <c r="C217" s="299">
        <v>300</v>
      </c>
      <c r="D217" s="299">
        <v>2964</v>
      </c>
      <c r="E217" s="299"/>
      <c r="F217" s="299">
        <v>3450</v>
      </c>
      <c r="G217" s="303">
        <v>3705</v>
      </c>
      <c r="H217" s="101"/>
      <c r="J217" s="70"/>
      <c r="K217" s="71"/>
    </row>
    <row r="218" spans="1:16" ht="24">
      <c r="A218" s="298" t="s">
        <v>6028</v>
      </c>
      <c r="B218" s="299" t="s">
        <v>927</v>
      </c>
      <c r="C218" s="299">
        <v>400</v>
      </c>
      <c r="D218" s="299">
        <v>2964</v>
      </c>
      <c r="E218" s="299"/>
      <c r="F218" s="299">
        <v>3595</v>
      </c>
      <c r="G218" s="303">
        <v>3865</v>
      </c>
      <c r="H218" s="101"/>
      <c r="J218" s="70"/>
      <c r="K218" s="71"/>
    </row>
    <row r="219" spans="1:16" ht="24">
      <c r="A219" s="298" t="s">
        <v>6029</v>
      </c>
      <c r="B219" s="299" t="s">
        <v>927</v>
      </c>
      <c r="C219" s="299">
        <v>500</v>
      </c>
      <c r="D219" s="299">
        <v>2964</v>
      </c>
      <c r="E219" s="299"/>
      <c r="F219" s="299">
        <v>3780</v>
      </c>
      <c r="G219" s="303">
        <v>4065</v>
      </c>
      <c r="H219" s="101"/>
      <c r="J219" s="70"/>
      <c r="K219" s="71"/>
    </row>
    <row r="220" spans="1:16" ht="24">
      <c r="A220" s="298" t="s">
        <v>6030</v>
      </c>
      <c r="B220" s="299" t="s">
        <v>927</v>
      </c>
      <c r="C220" s="299">
        <v>600</v>
      </c>
      <c r="D220" s="299">
        <v>2964</v>
      </c>
      <c r="E220" s="299"/>
      <c r="F220" s="299">
        <v>4005</v>
      </c>
      <c r="G220" s="303">
        <v>4300</v>
      </c>
      <c r="H220" s="101"/>
      <c r="J220" s="70"/>
      <c r="K220" s="71"/>
    </row>
    <row r="221" spans="1:16" ht="24">
      <c r="A221" s="1048" t="s">
        <v>6031</v>
      </c>
      <c r="B221" s="842" t="s">
        <v>927</v>
      </c>
      <c r="C221" s="842">
        <v>800</v>
      </c>
      <c r="D221" s="842">
        <v>2964</v>
      </c>
      <c r="E221" s="842"/>
      <c r="F221" s="842">
        <v>4370</v>
      </c>
      <c r="G221" s="253">
        <v>4695</v>
      </c>
      <c r="H221" s="101"/>
      <c r="J221" s="70"/>
      <c r="K221" s="71"/>
    </row>
    <row r="222" spans="1:16">
      <c r="A222" s="2402" t="s">
        <v>6032</v>
      </c>
      <c r="B222" s="2402"/>
      <c r="C222" s="2402"/>
      <c r="D222" s="2402"/>
      <c r="E222" s="2402"/>
      <c r="F222" s="2402"/>
      <c r="G222" s="2402"/>
      <c r="J222" s="70"/>
      <c r="K222" s="70"/>
    </row>
    <row r="223" spans="1:16">
      <c r="A223" s="124" t="s">
        <v>6033</v>
      </c>
      <c r="B223" s="661">
        <v>1800</v>
      </c>
      <c r="C223" s="661">
        <v>1000</v>
      </c>
      <c r="D223" s="1049">
        <v>300</v>
      </c>
      <c r="E223" s="339">
        <v>0.54</v>
      </c>
      <c r="F223" s="739">
        <v>3870</v>
      </c>
      <c r="G223" s="128">
        <v>4160</v>
      </c>
      <c r="H223" s="101"/>
      <c r="K223" s="71"/>
      <c r="L223" s="386"/>
      <c r="P223" s="53"/>
    </row>
    <row r="224" spans="1:16">
      <c r="A224" s="124" t="s">
        <v>6034</v>
      </c>
      <c r="B224" s="661">
        <v>1800</v>
      </c>
      <c r="C224" s="661">
        <v>1000</v>
      </c>
      <c r="D224" s="1049">
        <v>400</v>
      </c>
      <c r="E224" s="85">
        <v>0.72</v>
      </c>
      <c r="F224" s="129">
        <v>4400</v>
      </c>
      <c r="G224" s="89">
        <v>4730</v>
      </c>
      <c r="H224" s="101"/>
      <c r="K224" s="71"/>
      <c r="L224" s="386"/>
      <c r="P224" s="53"/>
    </row>
    <row r="225" spans="1:16">
      <c r="A225" s="124" t="s">
        <v>6035</v>
      </c>
      <c r="B225" s="661">
        <v>1800</v>
      </c>
      <c r="C225" s="661">
        <v>1000</v>
      </c>
      <c r="D225" s="1049">
        <v>500</v>
      </c>
      <c r="E225" s="130">
        <v>0.9</v>
      </c>
      <c r="F225" s="129">
        <v>4990</v>
      </c>
      <c r="G225" s="89">
        <v>5365</v>
      </c>
      <c r="H225" s="101"/>
      <c r="K225" s="71"/>
      <c r="L225" s="386"/>
      <c r="P225" s="53"/>
    </row>
    <row r="226" spans="1:16">
      <c r="A226" s="124" t="s">
        <v>6036</v>
      </c>
      <c r="B226" s="661">
        <v>1800</v>
      </c>
      <c r="C226" s="661">
        <v>1000</v>
      </c>
      <c r="D226" s="1049">
        <v>600</v>
      </c>
      <c r="E226" s="85">
        <v>1.08</v>
      </c>
      <c r="F226" s="129">
        <v>5585</v>
      </c>
      <c r="G226" s="89">
        <v>6000</v>
      </c>
      <c r="H226" s="101"/>
      <c r="K226" s="71"/>
      <c r="L226" s="386"/>
      <c r="P226" s="53"/>
    </row>
    <row r="227" spans="1:16">
      <c r="A227" s="124" t="s">
        <v>6037</v>
      </c>
      <c r="B227" s="661">
        <v>1800</v>
      </c>
      <c r="C227" s="661">
        <v>1000</v>
      </c>
      <c r="D227" s="1049">
        <v>300</v>
      </c>
      <c r="E227" s="85">
        <v>0.54</v>
      </c>
      <c r="F227" s="129">
        <v>4490</v>
      </c>
      <c r="G227" s="89">
        <v>4825</v>
      </c>
      <c r="H227" s="101"/>
      <c r="K227" s="71"/>
      <c r="L227" s="386"/>
      <c r="P227" s="53"/>
    </row>
    <row r="228" spans="1:16">
      <c r="A228" s="124" t="s">
        <v>6038</v>
      </c>
      <c r="B228" s="661">
        <v>1800</v>
      </c>
      <c r="C228" s="661">
        <v>1000</v>
      </c>
      <c r="D228" s="1049">
        <v>400</v>
      </c>
      <c r="E228" s="85">
        <v>0.72</v>
      </c>
      <c r="F228" s="200">
        <v>5155</v>
      </c>
      <c r="G228" s="89">
        <v>5540</v>
      </c>
      <c r="H228" s="101"/>
      <c r="K228" s="71"/>
      <c r="L228" s="386"/>
      <c r="P228" s="53"/>
    </row>
    <row r="229" spans="1:16">
      <c r="A229" s="124" t="s">
        <v>6039</v>
      </c>
      <c r="B229" s="661">
        <v>1800</v>
      </c>
      <c r="C229" s="661">
        <v>1000</v>
      </c>
      <c r="D229" s="1049">
        <v>500</v>
      </c>
      <c r="E229" s="85">
        <v>0.9</v>
      </c>
      <c r="F229" s="86">
        <v>5895</v>
      </c>
      <c r="G229" s="128">
        <v>6330</v>
      </c>
      <c r="H229" s="101"/>
      <c r="K229" s="71"/>
      <c r="L229" s="386"/>
      <c r="P229" s="53"/>
    </row>
    <row r="230" spans="1:16">
      <c r="A230" s="124" t="s">
        <v>6040</v>
      </c>
      <c r="B230" s="661">
        <v>1800</v>
      </c>
      <c r="C230" s="661">
        <v>1000</v>
      </c>
      <c r="D230" s="1049">
        <v>600</v>
      </c>
      <c r="E230" s="85">
        <v>1.08</v>
      </c>
      <c r="F230" s="739">
        <v>6630</v>
      </c>
      <c r="G230" s="128">
        <v>7125</v>
      </c>
      <c r="H230" s="101"/>
      <c r="K230" s="71"/>
      <c r="L230" s="386"/>
      <c r="P230" s="53"/>
    </row>
    <row r="231" spans="1:16">
      <c r="A231" s="124" t="s">
        <v>6041</v>
      </c>
      <c r="B231" s="661">
        <v>2000</v>
      </c>
      <c r="C231" s="661">
        <v>1000</v>
      </c>
      <c r="D231" s="1049">
        <v>300</v>
      </c>
      <c r="E231" s="85">
        <v>0.6</v>
      </c>
      <c r="F231" s="739">
        <v>3960</v>
      </c>
      <c r="G231" s="128">
        <v>4255</v>
      </c>
      <c r="H231" s="101"/>
      <c r="K231" s="71"/>
      <c r="L231" s="386"/>
      <c r="P231" s="53"/>
    </row>
    <row r="232" spans="1:16">
      <c r="A232" s="124" t="s">
        <v>6042</v>
      </c>
      <c r="B232" s="661">
        <v>2000</v>
      </c>
      <c r="C232" s="661">
        <v>1000</v>
      </c>
      <c r="D232" s="661">
        <v>400</v>
      </c>
      <c r="E232" s="661">
        <v>0.8</v>
      </c>
      <c r="F232" s="739">
        <v>4490</v>
      </c>
      <c r="G232" s="128">
        <v>4825</v>
      </c>
      <c r="H232" s="101"/>
      <c r="K232" s="71"/>
      <c r="L232" s="386"/>
      <c r="P232" s="53"/>
    </row>
    <row r="233" spans="1:16">
      <c r="A233" s="124" t="s">
        <v>6043</v>
      </c>
      <c r="B233" s="661">
        <v>2000</v>
      </c>
      <c r="C233" s="661">
        <v>1000</v>
      </c>
      <c r="D233" s="661">
        <v>500</v>
      </c>
      <c r="E233" s="661">
        <v>1</v>
      </c>
      <c r="F233" s="739">
        <v>5080</v>
      </c>
      <c r="G233" s="128">
        <v>5460</v>
      </c>
      <c r="H233" s="101"/>
      <c r="K233" s="71"/>
      <c r="L233" s="386"/>
      <c r="P233" s="53"/>
    </row>
    <row r="234" spans="1:16">
      <c r="A234" s="124" t="s">
        <v>6044</v>
      </c>
      <c r="B234" s="661">
        <v>2000</v>
      </c>
      <c r="C234" s="661">
        <v>1000</v>
      </c>
      <c r="D234" s="661">
        <v>600</v>
      </c>
      <c r="E234" s="661">
        <v>1.2</v>
      </c>
      <c r="F234" s="739">
        <v>5670</v>
      </c>
      <c r="G234" s="89">
        <v>6095</v>
      </c>
      <c r="H234" s="101"/>
      <c r="K234" s="71"/>
      <c r="L234" s="386"/>
      <c r="P234" s="53"/>
    </row>
    <row r="235" spans="1:16">
      <c r="A235" s="124" t="s">
        <v>6045</v>
      </c>
      <c r="B235" s="661">
        <v>2000</v>
      </c>
      <c r="C235" s="661">
        <v>1000</v>
      </c>
      <c r="D235" s="661">
        <v>300</v>
      </c>
      <c r="E235" s="661">
        <v>0.6</v>
      </c>
      <c r="F235" s="739">
        <v>4580</v>
      </c>
      <c r="G235" s="128">
        <v>4920</v>
      </c>
      <c r="H235" s="101"/>
      <c r="K235" s="71"/>
      <c r="L235" s="386"/>
      <c r="P235" s="53"/>
    </row>
    <row r="236" spans="1:16">
      <c r="A236" s="124" t="s">
        <v>6046</v>
      </c>
      <c r="B236" s="661">
        <v>2000</v>
      </c>
      <c r="C236" s="661">
        <v>1000</v>
      </c>
      <c r="D236" s="661">
        <v>400</v>
      </c>
      <c r="E236" s="661">
        <v>0.8</v>
      </c>
      <c r="F236" s="739">
        <v>5245</v>
      </c>
      <c r="G236" s="128">
        <v>5635</v>
      </c>
      <c r="H236" s="101"/>
      <c r="K236" s="71"/>
      <c r="L236" s="386"/>
      <c r="P236" s="53"/>
    </row>
    <row r="237" spans="1:16">
      <c r="A237" s="124" t="s">
        <v>6047</v>
      </c>
      <c r="B237" s="661">
        <v>2000</v>
      </c>
      <c r="C237" s="661">
        <v>1000</v>
      </c>
      <c r="D237" s="661">
        <v>500</v>
      </c>
      <c r="E237" s="661">
        <v>1</v>
      </c>
      <c r="F237" s="739">
        <v>5980</v>
      </c>
      <c r="G237" s="128">
        <v>6425</v>
      </c>
      <c r="H237" s="101"/>
      <c r="K237" s="71"/>
      <c r="L237" s="386"/>
      <c r="P237" s="53"/>
    </row>
    <row r="238" spans="1:16">
      <c r="A238" s="124" t="s">
        <v>6048</v>
      </c>
      <c r="B238" s="661">
        <v>2000</v>
      </c>
      <c r="C238" s="661">
        <v>1000</v>
      </c>
      <c r="D238" s="661">
        <v>600</v>
      </c>
      <c r="E238" s="661">
        <v>1.2</v>
      </c>
      <c r="F238" s="739">
        <v>6720</v>
      </c>
      <c r="G238" s="128">
        <v>7220</v>
      </c>
      <c r="H238" s="101"/>
      <c r="K238" s="71"/>
      <c r="L238" s="386"/>
      <c r="P238" s="53"/>
    </row>
    <row r="239" spans="1:16">
      <c r="A239" s="124" t="s">
        <v>6049</v>
      </c>
      <c r="B239" s="661">
        <v>2200</v>
      </c>
      <c r="C239" s="661">
        <v>1000</v>
      </c>
      <c r="D239" s="661">
        <v>300</v>
      </c>
      <c r="E239" s="661">
        <v>0.66</v>
      </c>
      <c r="F239" s="739">
        <v>4430</v>
      </c>
      <c r="G239" s="128">
        <v>4760</v>
      </c>
      <c r="H239" s="101"/>
      <c r="K239" s="71"/>
      <c r="L239" s="386"/>
      <c r="P239" s="53"/>
    </row>
    <row r="240" spans="1:16">
      <c r="A240" s="124" t="s">
        <v>6050</v>
      </c>
      <c r="B240" s="661">
        <v>2200</v>
      </c>
      <c r="C240" s="661">
        <v>1000</v>
      </c>
      <c r="D240" s="661">
        <v>400</v>
      </c>
      <c r="E240" s="661">
        <v>0.88</v>
      </c>
      <c r="F240" s="739">
        <v>4965</v>
      </c>
      <c r="G240" s="128">
        <v>5330</v>
      </c>
      <c r="H240" s="101"/>
      <c r="K240" s="71"/>
      <c r="L240" s="386"/>
      <c r="P240" s="53"/>
    </row>
    <row r="241" spans="1:16">
      <c r="A241" s="124" t="s">
        <v>6051</v>
      </c>
      <c r="B241" s="661">
        <v>2200</v>
      </c>
      <c r="C241" s="661">
        <v>1000</v>
      </c>
      <c r="D241" s="661">
        <v>500</v>
      </c>
      <c r="E241" s="661">
        <v>1.1000000000000001</v>
      </c>
      <c r="F241" s="739">
        <v>5555</v>
      </c>
      <c r="G241" s="128">
        <v>5965</v>
      </c>
      <c r="H241" s="101"/>
      <c r="K241" s="71"/>
      <c r="L241" s="386"/>
      <c r="P241" s="53"/>
    </row>
    <row r="242" spans="1:16">
      <c r="A242" s="124" t="s">
        <v>6052</v>
      </c>
      <c r="B242" s="661">
        <v>2200</v>
      </c>
      <c r="C242" s="661">
        <v>1000</v>
      </c>
      <c r="D242" s="661">
        <v>600</v>
      </c>
      <c r="E242" s="661">
        <v>1.32</v>
      </c>
      <c r="F242" s="739">
        <v>6145</v>
      </c>
      <c r="G242" s="128">
        <v>6600</v>
      </c>
      <c r="H242" s="101"/>
      <c r="K242" s="71"/>
      <c r="L242" s="386"/>
      <c r="P242" s="53"/>
    </row>
    <row r="243" spans="1:16">
      <c r="A243" s="124" t="s">
        <v>6053</v>
      </c>
      <c r="B243" s="661">
        <v>2200</v>
      </c>
      <c r="C243" s="661">
        <v>1000</v>
      </c>
      <c r="D243" s="661">
        <v>300</v>
      </c>
      <c r="E243" s="661">
        <v>0.66</v>
      </c>
      <c r="F243" s="739">
        <v>5050</v>
      </c>
      <c r="G243" s="89">
        <v>5425</v>
      </c>
      <c r="H243" s="101"/>
      <c r="K243" s="71"/>
      <c r="L243" s="386"/>
      <c r="P243" s="53"/>
    </row>
    <row r="244" spans="1:16">
      <c r="A244" s="124" t="s">
        <v>6054</v>
      </c>
      <c r="B244" s="661">
        <v>2200</v>
      </c>
      <c r="C244" s="661">
        <v>1000</v>
      </c>
      <c r="D244" s="661">
        <v>400</v>
      </c>
      <c r="E244" s="661">
        <v>0.88</v>
      </c>
      <c r="F244" s="739">
        <v>5715</v>
      </c>
      <c r="G244" s="128">
        <v>6140</v>
      </c>
      <c r="H244" s="101"/>
      <c r="K244" s="71"/>
      <c r="L244" s="386"/>
      <c r="P244" s="53"/>
    </row>
    <row r="245" spans="1:16">
      <c r="A245" s="124" t="s">
        <v>6055</v>
      </c>
      <c r="B245" s="661">
        <v>2200</v>
      </c>
      <c r="C245" s="661">
        <v>1000</v>
      </c>
      <c r="D245" s="661">
        <v>500</v>
      </c>
      <c r="E245" s="661">
        <v>1.1000000000000001</v>
      </c>
      <c r="F245" s="739">
        <v>6455</v>
      </c>
      <c r="G245" s="128">
        <v>6935</v>
      </c>
      <c r="H245" s="101"/>
      <c r="K245" s="71"/>
      <c r="L245" s="386"/>
      <c r="P245" s="53"/>
    </row>
    <row r="246" spans="1:16">
      <c r="A246" s="124" t="s">
        <v>6056</v>
      </c>
      <c r="B246" s="661">
        <v>2200</v>
      </c>
      <c r="C246" s="661">
        <v>1000</v>
      </c>
      <c r="D246" s="661">
        <v>600</v>
      </c>
      <c r="E246" s="661">
        <v>1.32</v>
      </c>
      <c r="F246" s="739">
        <v>7190</v>
      </c>
      <c r="G246" s="128">
        <v>7725</v>
      </c>
      <c r="H246" s="101"/>
      <c r="K246" s="71"/>
      <c r="L246" s="386"/>
      <c r="P246" s="53"/>
    </row>
    <row r="247" spans="1:16">
      <c r="A247" s="124" t="s">
        <v>6057</v>
      </c>
      <c r="B247" s="661">
        <v>2500</v>
      </c>
      <c r="C247" s="661">
        <v>1000</v>
      </c>
      <c r="D247" s="661">
        <v>300</v>
      </c>
      <c r="E247" s="661">
        <v>0.75</v>
      </c>
      <c r="F247" s="739">
        <v>4725</v>
      </c>
      <c r="G247" s="128">
        <v>5080</v>
      </c>
      <c r="H247" s="101"/>
      <c r="K247" s="71"/>
      <c r="L247" s="386"/>
      <c r="P247" s="53"/>
    </row>
    <row r="248" spans="1:16">
      <c r="A248" s="124" t="s">
        <v>6058</v>
      </c>
      <c r="B248" s="661">
        <v>2500</v>
      </c>
      <c r="C248" s="661">
        <v>1000</v>
      </c>
      <c r="D248" s="661">
        <v>400</v>
      </c>
      <c r="E248" s="661">
        <v>1</v>
      </c>
      <c r="F248" s="739">
        <v>5260</v>
      </c>
      <c r="G248" s="128">
        <v>5650</v>
      </c>
      <c r="H248" s="101"/>
      <c r="K248" s="71"/>
      <c r="L248" s="386"/>
      <c r="P248" s="53"/>
    </row>
    <row r="249" spans="1:16">
      <c r="A249" s="124" t="s">
        <v>6059</v>
      </c>
      <c r="B249" s="661">
        <v>2500</v>
      </c>
      <c r="C249" s="661">
        <v>1000</v>
      </c>
      <c r="D249" s="661">
        <v>500</v>
      </c>
      <c r="E249" s="661">
        <v>1.25</v>
      </c>
      <c r="F249" s="739">
        <v>5850</v>
      </c>
      <c r="G249" s="128">
        <v>6285</v>
      </c>
      <c r="H249" s="101"/>
      <c r="K249" s="71"/>
      <c r="L249" s="386"/>
      <c r="P249" s="53"/>
    </row>
    <row r="250" spans="1:16">
      <c r="A250" s="124" t="s">
        <v>6060</v>
      </c>
      <c r="B250" s="661">
        <v>2500</v>
      </c>
      <c r="C250" s="661">
        <v>1000</v>
      </c>
      <c r="D250" s="661">
        <v>600</v>
      </c>
      <c r="E250" s="661">
        <v>1.5</v>
      </c>
      <c r="F250" s="739">
        <v>6440</v>
      </c>
      <c r="G250" s="128">
        <v>6915</v>
      </c>
      <c r="H250" s="101"/>
      <c r="K250" s="71"/>
      <c r="L250" s="386"/>
      <c r="P250" s="53"/>
    </row>
    <row r="251" spans="1:16">
      <c r="A251" s="124" t="s">
        <v>6061</v>
      </c>
      <c r="B251" s="661">
        <v>2500</v>
      </c>
      <c r="C251" s="661">
        <v>1000</v>
      </c>
      <c r="D251" s="661">
        <v>300</v>
      </c>
      <c r="E251" s="661">
        <v>0.75</v>
      </c>
      <c r="F251" s="739">
        <v>5345</v>
      </c>
      <c r="G251" s="128">
        <v>5745</v>
      </c>
      <c r="H251" s="101"/>
      <c r="K251" s="71"/>
      <c r="L251" s="386"/>
      <c r="P251" s="53"/>
    </row>
    <row r="252" spans="1:16">
      <c r="A252" s="124" t="s">
        <v>6062</v>
      </c>
      <c r="B252" s="661">
        <v>2500</v>
      </c>
      <c r="C252" s="661">
        <v>1000</v>
      </c>
      <c r="D252" s="661">
        <v>400</v>
      </c>
      <c r="E252" s="661">
        <v>1</v>
      </c>
      <c r="F252" s="739">
        <v>6010</v>
      </c>
      <c r="G252" s="128">
        <v>6460</v>
      </c>
      <c r="H252" s="101"/>
      <c r="K252" s="71"/>
      <c r="L252" s="386"/>
      <c r="P252" s="53"/>
    </row>
    <row r="253" spans="1:16">
      <c r="A253" s="124" t="s">
        <v>6063</v>
      </c>
      <c r="B253" s="661">
        <v>2500</v>
      </c>
      <c r="C253" s="661">
        <v>1000</v>
      </c>
      <c r="D253" s="661">
        <v>500</v>
      </c>
      <c r="E253" s="661">
        <v>1.25</v>
      </c>
      <c r="F253" s="739">
        <v>6750</v>
      </c>
      <c r="G253" s="697">
        <v>7250</v>
      </c>
      <c r="H253" s="101"/>
      <c r="K253" s="71"/>
      <c r="L253" s="386"/>
      <c r="P253" s="53"/>
    </row>
    <row r="254" spans="1:16">
      <c r="A254" s="1050" t="s">
        <v>6064</v>
      </c>
      <c r="B254" s="1051">
        <v>2500</v>
      </c>
      <c r="C254" s="1051">
        <v>1000</v>
      </c>
      <c r="D254" s="1051">
        <v>600</v>
      </c>
      <c r="E254" s="1051">
        <v>1.5</v>
      </c>
      <c r="F254" s="200">
        <v>7485</v>
      </c>
      <c r="G254" s="120">
        <v>8045</v>
      </c>
      <c r="H254" s="101"/>
      <c r="K254" s="71"/>
      <c r="L254" s="386"/>
      <c r="P254" s="53"/>
    </row>
    <row r="255" spans="1:16">
      <c r="A255" s="2402" t="s">
        <v>6065</v>
      </c>
      <c r="B255" s="2402"/>
      <c r="C255" s="2402"/>
      <c r="D255" s="2402"/>
      <c r="E255" s="2402"/>
      <c r="F255" s="2402"/>
      <c r="G255" s="2402"/>
      <c r="J255" s="70"/>
      <c r="K255" s="70"/>
    </row>
    <row r="256" spans="1:16">
      <c r="A256" s="124" t="s">
        <v>6066</v>
      </c>
      <c r="B256" s="661">
        <v>38</v>
      </c>
      <c r="C256" s="661">
        <v>1000</v>
      </c>
      <c r="D256" s="661">
        <v>1000</v>
      </c>
      <c r="E256" s="661">
        <v>0.04</v>
      </c>
      <c r="F256" s="739">
        <v>625</v>
      </c>
      <c r="G256" s="697">
        <v>670</v>
      </c>
      <c r="H256" s="101"/>
      <c r="K256" s="71"/>
      <c r="L256" s="386"/>
      <c r="P256" s="53"/>
    </row>
    <row r="257" spans="1:17">
      <c r="A257" s="124" t="s">
        <v>6067</v>
      </c>
      <c r="B257" s="661">
        <v>38</v>
      </c>
      <c r="C257" s="661">
        <v>1000</v>
      </c>
      <c r="D257" s="661">
        <v>1000</v>
      </c>
      <c r="E257" s="661">
        <v>0.04</v>
      </c>
      <c r="F257" s="739">
        <v>755</v>
      </c>
      <c r="G257" s="697">
        <v>810</v>
      </c>
      <c r="H257" s="101"/>
      <c r="K257" s="71"/>
      <c r="L257" s="386"/>
      <c r="P257" s="53"/>
    </row>
    <row r="258" spans="1:17">
      <c r="A258" s="124" t="s">
        <v>6068</v>
      </c>
      <c r="B258" s="661">
        <v>38</v>
      </c>
      <c r="C258" s="661">
        <v>1000</v>
      </c>
      <c r="D258" s="661">
        <v>1000</v>
      </c>
      <c r="E258" s="661">
        <v>0.04</v>
      </c>
      <c r="F258" s="739">
        <v>905</v>
      </c>
      <c r="G258" s="697">
        <v>970</v>
      </c>
      <c r="H258" s="101"/>
      <c r="K258" s="71"/>
      <c r="L258" s="386"/>
      <c r="P258" s="53"/>
    </row>
    <row r="259" spans="1:17">
      <c r="A259" s="1050" t="s">
        <v>6069</v>
      </c>
      <c r="B259" s="1051">
        <v>38</v>
      </c>
      <c r="C259" s="1051">
        <v>1000</v>
      </c>
      <c r="D259" s="1051">
        <v>1000</v>
      </c>
      <c r="E259" s="1051">
        <v>0.04</v>
      </c>
      <c r="F259" s="200">
        <v>1050</v>
      </c>
      <c r="G259" s="120">
        <v>1130</v>
      </c>
      <c r="H259" s="101"/>
      <c r="K259" s="71"/>
      <c r="L259" s="386"/>
      <c r="P259" s="53"/>
    </row>
    <row r="260" spans="1:17">
      <c r="A260" s="2402" t="s">
        <v>6070</v>
      </c>
      <c r="B260" s="2402"/>
      <c r="C260" s="2402"/>
      <c r="D260" s="2402"/>
      <c r="E260" s="2402"/>
      <c r="F260" s="2402"/>
      <c r="G260" s="2402"/>
      <c r="J260" s="70"/>
      <c r="K260" s="70"/>
    </row>
    <row r="261" spans="1:17">
      <c r="A261" s="124" t="s">
        <v>6071</v>
      </c>
      <c r="B261" s="661">
        <v>550</v>
      </c>
      <c r="C261" s="661" t="s">
        <v>731</v>
      </c>
      <c r="D261" s="661" t="s">
        <v>731</v>
      </c>
      <c r="E261" s="661"/>
      <c r="F261" s="739">
        <v>160</v>
      </c>
      <c r="G261" s="697">
        <v>170</v>
      </c>
      <c r="H261" s="101"/>
      <c r="K261" s="71"/>
      <c r="L261" s="386"/>
      <c r="P261" s="53"/>
    </row>
    <row r="262" spans="1:17">
      <c r="A262" s="124" t="s">
        <v>6072</v>
      </c>
      <c r="B262" s="661">
        <v>1000</v>
      </c>
      <c r="C262" s="661" t="s">
        <v>731</v>
      </c>
      <c r="D262" s="661" t="s">
        <v>731</v>
      </c>
      <c r="E262" s="661"/>
      <c r="F262" s="739">
        <v>270</v>
      </c>
      <c r="G262" s="697">
        <v>290</v>
      </c>
      <c r="H262" s="101"/>
      <c r="K262" s="71"/>
      <c r="L262" s="386"/>
      <c r="P262" s="53"/>
    </row>
    <row r="263" spans="1:17">
      <c r="A263" s="124" t="s">
        <v>6073</v>
      </c>
      <c r="B263" s="661">
        <v>1200</v>
      </c>
      <c r="C263" s="661" t="s">
        <v>731</v>
      </c>
      <c r="D263" s="661" t="s">
        <v>731</v>
      </c>
      <c r="E263" s="661"/>
      <c r="F263" s="739">
        <v>305</v>
      </c>
      <c r="G263" s="697">
        <v>330</v>
      </c>
      <c r="H263" s="101"/>
      <c r="K263" s="71"/>
      <c r="L263" s="386"/>
      <c r="P263" s="53"/>
    </row>
    <row r="264" spans="1:17">
      <c r="A264" s="124" t="s">
        <v>6074</v>
      </c>
      <c r="B264" s="661">
        <v>1500</v>
      </c>
      <c r="C264" s="661" t="s">
        <v>731</v>
      </c>
      <c r="D264" s="661" t="s">
        <v>731</v>
      </c>
      <c r="E264" s="661"/>
      <c r="F264" s="739">
        <v>320</v>
      </c>
      <c r="G264" s="697">
        <v>345</v>
      </c>
      <c r="H264" s="101"/>
      <c r="K264" s="71"/>
      <c r="L264" s="386"/>
      <c r="P264" s="53"/>
    </row>
    <row r="265" spans="1:17">
      <c r="A265" s="124" t="s">
        <v>6075</v>
      </c>
      <c r="B265" s="661">
        <v>1800</v>
      </c>
      <c r="C265" s="661" t="s">
        <v>731</v>
      </c>
      <c r="D265" s="661" t="s">
        <v>731</v>
      </c>
      <c r="E265" s="661"/>
      <c r="F265" s="739">
        <v>405</v>
      </c>
      <c r="G265" s="697">
        <v>435</v>
      </c>
      <c r="H265" s="101"/>
      <c r="K265" s="71"/>
      <c r="L265" s="386"/>
      <c r="P265" s="53"/>
    </row>
    <row r="266" spans="1:17">
      <c r="A266" s="124" t="s">
        <v>6076</v>
      </c>
      <c r="B266" s="661">
        <v>2000</v>
      </c>
      <c r="C266" s="661" t="s">
        <v>731</v>
      </c>
      <c r="D266" s="661" t="s">
        <v>731</v>
      </c>
      <c r="E266" s="661"/>
      <c r="F266" s="739">
        <v>440</v>
      </c>
      <c r="G266" s="697">
        <v>470</v>
      </c>
      <c r="H266" s="101"/>
      <c r="K266" s="71"/>
      <c r="L266" s="386"/>
      <c r="P266" s="53"/>
    </row>
    <row r="267" spans="1:17">
      <c r="A267" s="124" t="s">
        <v>6077</v>
      </c>
      <c r="B267" s="661">
        <v>2200</v>
      </c>
      <c r="C267" s="661" t="s">
        <v>731</v>
      </c>
      <c r="D267" s="661" t="s">
        <v>731</v>
      </c>
      <c r="E267" s="661"/>
      <c r="F267" s="739">
        <v>490</v>
      </c>
      <c r="G267" s="697">
        <v>525</v>
      </c>
      <c r="H267" s="101"/>
      <c r="K267" s="71"/>
      <c r="L267" s="386"/>
      <c r="P267" s="53"/>
    </row>
    <row r="268" spans="1:17">
      <c r="A268" s="124" t="s">
        <v>6078</v>
      </c>
      <c r="B268" s="661">
        <v>2500</v>
      </c>
      <c r="C268" s="661" t="s">
        <v>731</v>
      </c>
      <c r="D268" s="661" t="s">
        <v>731</v>
      </c>
      <c r="E268" s="661"/>
      <c r="F268" s="739">
        <v>565</v>
      </c>
      <c r="G268" s="697">
        <v>605</v>
      </c>
      <c r="H268" s="101"/>
      <c r="K268" s="71"/>
      <c r="L268" s="386"/>
      <c r="P268" s="53"/>
    </row>
    <row r="269" spans="1:17">
      <c r="A269" s="124" t="s">
        <v>6079</v>
      </c>
      <c r="B269" s="661">
        <v>1800</v>
      </c>
      <c r="C269" s="661" t="s">
        <v>731</v>
      </c>
      <c r="D269" s="661" t="s">
        <v>731</v>
      </c>
      <c r="E269" s="661"/>
      <c r="F269" s="739">
        <v>350</v>
      </c>
      <c r="G269" s="697">
        <v>375</v>
      </c>
      <c r="H269" s="101"/>
      <c r="K269" s="71"/>
      <c r="L269" s="386"/>
      <c r="P269" s="53"/>
    </row>
    <row r="270" spans="1:17">
      <c r="A270" s="327" t="s">
        <v>6080</v>
      </c>
      <c r="B270" s="1052">
        <v>2000</v>
      </c>
      <c r="C270" s="1052" t="s">
        <v>731</v>
      </c>
      <c r="D270" s="1052" t="s">
        <v>731</v>
      </c>
      <c r="E270" s="1052"/>
      <c r="F270" s="1053">
        <v>370</v>
      </c>
      <c r="G270" s="1054">
        <v>400</v>
      </c>
      <c r="H270" s="101"/>
      <c r="K270" s="71"/>
      <c r="L270" s="386"/>
      <c r="P270" s="53"/>
    </row>
    <row r="271" spans="1:17">
      <c r="A271" s="2402" t="s">
        <v>6065</v>
      </c>
      <c r="B271" s="2402"/>
      <c r="C271" s="2402"/>
      <c r="D271" s="2402"/>
      <c r="E271" s="2402"/>
      <c r="F271" s="2402"/>
      <c r="G271" s="2402"/>
      <c r="K271" s="386"/>
      <c r="L271" s="386"/>
    </row>
    <row r="272" spans="1:17" s="1055" customFormat="1" ht="12">
      <c r="A272" s="338" t="s">
        <v>6066</v>
      </c>
      <c r="B272" s="339">
        <v>38</v>
      </c>
      <c r="C272" s="339">
        <v>1000</v>
      </c>
      <c r="D272" s="339">
        <v>1000</v>
      </c>
      <c r="E272" s="339">
        <v>0.04</v>
      </c>
      <c r="F272" s="127">
        <v>625</v>
      </c>
      <c r="G272" s="738">
        <v>670</v>
      </c>
      <c r="H272" s="101"/>
      <c r="I272" s="52"/>
      <c r="J272" s="52"/>
      <c r="K272" s="71"/>
      <c r="L272" s="386"/>
      <c r="M272" s="52"/>
      <c r="N272" s="52"/>
      <c r="O272" s="52"/>
      <c r="P272" s="53"/>
      <c r="Q272" s="386"/>
    </row>
    <row r="273" spans="1:17" s="1055" customFormat="1" ht="12">
      <c r="A273" s="115" t="s">
        <v>6067</v>
      </c>
      <c r="B273" s="85">
        <v>38</v>
      </c>
      <c r="C273" s="85">
        <v>1000</v>
      </c>
      <c r="D273" s="85">
        <v>1000</v>
      </c>
      <c r="E273" s="85">
        <v>0.04</v>
      </c>
      <c r="F273" s="86">
        <v>755</v>
      </c>
      <c r="G273" s="89">
        <v>810</v>
      </c>
      <c r="H273" s="101"/>
      <c r="I273" s="52"/>
      <c r="J273" s="52"/>
      <c r="K273" s="71"/>
      <c r="L273" s="386"/>
      <c r="M273" s="52"/>
      <c r="N273" s="52"/>
      <c r="O273" s="52"/>
      <c r="P273" s="53"/>
      <c r="Q273" s="386"/>
    </row>
    <row r="274" spans="1:17" s="1055" customFormat="1" ht="12">
      <c r="A274" s="115" t="s">
        <v>6068</v>
      </c>
      <c r="B274" s="85">
        <v>38</v>
      </c>
      <c r="C274" s="85">
        <v>1000</v>
      </c>
      <c r="D274" s="85">
        <v>1000</v>
      </c>
      <c r="E274" s="85">
        <v>0.04</v>
      </c>
      <c r="F274" s="86">
        <v>905</v>
      </c>
      <c r="G274" s="89">
        <v>970</v>
      </c>
      <c r="H274" s="101"/>
      <c r="I274" s="52"/>
      <c r="J274" s="52"/>
      <c r="K274" s="71"/>
      <c r="L274" s="386"/>
      <c r="M274" s="52"/>
      <c r="N274" s="52"/>
      <c r="O274" s="52"/>
      <c r="P274" s="53"/>
      <c r="Q274" s="386"/>
    </row>
    <row r="275" spans="1:17" s="1055" customFormat="1" ht="12">
      <c r="A275" s="327" t="s">
        <v>6069</v>
      </c>
      <c r="B275" s="328">
        <v>38</v>
      </c>
      <c r="C275" s="328">
        <v>1000</v>
      </c>
      <c r="D275" s="328">
        <v>1000</v>
      </c>
      <c r="E275" s="328">
        <v>0.04</v>
      </c>
      <c r="F275" s="329">
        <v>1050</v>
      </c>
      <c r="G275" s="890">
        <v>1130</v>
      </c>
      <c r="H275" s="101"/>
      <c r="I275" s="52"/>
      <c r="J275" s="52"/>
      <c r="K275" s="71"/>
      <c r="L275" s="386"/>
      <c r="M275" s="52"/>
      <c r="N275" s="52"/>
      <c r="O275" s="52"/>
      <c r="P275" s="53"/>
      <c r="Q275" s="386"/>
    </row>
    <row r="276" spans="1:17">
      <c r="A276" s="2402" t="s">
        <v>6070</v>
      </c>
      <c r="B276" s="2402"/>
      <c r="C276" s="2402"/>
      <c r="D276" s="2402"/>
      <c r="E276" s="2402"/>
      <c r="F276" s="2402"/>
      <c r="G276" s="2402"/>
      <c r="K276" s="386"/>
      <c r="L276" s="386"/>
    </row>
    <row r="277" spans="1:17" s="1055" customFormat="1" ht="12">
      <c r="A277" s="338" t="s">
        <v>6071</v>
      </c>
      <c r="B277" s="339">
        <v>550</v>
      </c>
      <c r="C277" s="339" t="s">
        <v>731</v>
      </c>
      <c r="D277" s="339" t="s">
        <v>731</v>
      </c>
      <c r="E277" s="339"/>
      <c r="F277" s="127">
        <v>160</v>
      </c>
      <c r="G277" s="738">
        <v>170</v>
      </c>
      <c r="H277" s="101"/>
      <c r="I277" s="52"/>
      <c r="J277" s="52"/>
      <c r="K277" s="71"/>
      <c r="L277" s="386"/>
      <c r="M277" s="52"/>
      <c r="N277" s="52"/>
      <c r="O277" s="52"/>
      <c r="P277" s="53"/>
      <c r="Q277" s="386"/>
    </row>
    <row r="278" spans="1:17" s="1055" customFormat="1" ht="12">
      <c r="A278" s="115" t="s">
        <v>6072</v>
      </c>
      <c r="B278" s="85">
        <v>1000</v>
      </c>
      <c r="C278" s="85" t="s">
        <v>731</v>
      </c>
      <c r="D278" s="85" t="s">
        <v>731</v>
      </c>
      <c r="E278" s="85"/>
      <c r="F278" s="86">
        <v>270</v>
      </c>
      <c r="G278" s="89">
        <v>290</v>
      </c>
      <c r="H278" s="101"/>
      <c r="I278" s="52"/>
      <c r="J278" s="52"/>
      <c r="K278" s="71"/>
      <c r="L278" s="386"/>
      <c r="M278" s="52"/>
      <c r="N278" s="52"/>
      <c r="O278" s="52"/>
      <c r="P278" s="53"/>
      <c r="Q278" s="386"/>
    </row>
    <row r="279" spans="1:17" s="1055" customFormat="1" ht="12">
      <c r="A279" s="115" t="s">
        <v>6073</v>
      </c>
      <c r="B279" s="85">
        <v>1200</v>
      </c>
      <c r="C279" s="85" t="s">
        <v>731</v>
      </c>
      <c r="D279" s="85" t="s">
        <v>731</v>
      </c>
      <c r="E279" s="85"/>
      <c r="F279" s="86">
        <v>305</v>
      </c>
      <c r="G279" s="89">
        <v>330</v>
      </c>
      <c r="H279" s="101"/>
      <c r="I279" s="52"/>
      <c r="J279" s="52"/>
      <c r="K279" s="71"/>
      <c r="L279" s="386"/>
      <c r="M279" s="52"/>
      <c r="N279" s="52"/>
      <c r="O279" s="52"/>
      <c r="P279" s="53"/>
      <c r="Q279" s="386"/>
    </row>
    <row r="280" spans="1:17" s="1055" customFormat="1" ht="12">
      <c r="A280" s="115" t="s">
        <v>6074</v>
      </c>
      <c r="B280" s="85">
        <v>1500</v>
      </c>
      <c r="C280" s="85" t="s">
        <v>731</v>
      </c>
      <c r="D280" s="85" t="s">
        <v>731</v>
      </c>
      <c r="E280" s="85"/>
      <c r="F280" s="86">
        <v>320</v>
      </c>
      <c r="G280" s="89">
        <v>345</v>
      </c>
      <c r="H280" s="101"/>
      <c r="I280" s="52"/>
      <c r="J280" s="52"/>
      <c r="K280" s="71"/>
      <c r="L280" s="386"/>
      <c r="M280" s="52"/>
      <c r="N280" s="52"/>
      <c r="O280" s="52"/>
      <c r="P280" s="53"/>
      <c r="Q280" s="386"/>
    </row>
    <row r="281" spans="1:17" s="1055" customFormat="1" ht="12">
      <c r="A281" s="115" t="s">
        <v>6075</v>
      </c>
      <c r="B281" s="85">
        <v>1800</v>
      </c>
      <c r="C281" s="85" t="s">
        <v>731</v>
      </c>
      <c r="D281" s="85" t="s">
        <v>731</v>
      </c>
      <c r="E281" s="85"/>
      <c r="F281" s="86">
        <v>405</v>
      </c>
      <c r="G281" s="89">
        <v>435</v>
      </c>
      <c r="H281" s="101"/>
      <c r="I281" s="52"/>
      <c r="J281" s="52"/>
      <c r="K281" s="71"/>
      <c r="L281" s="386"/>
      <c r="M281" s="52"/>
      <c r="N281" s="52"/>
      <c r="O281" s="52"/>
      <c r="P281" s="53"/>
      <c r="Q281" s="386"/>
    </row>
    <row r="282" spans="1:17" s="1055" customFormat="1" ht="12">
      <c r="A282" s="115" t="s">
        <v>6076</v>
      </c>
      <c r="B282" s="85">
        <v>2000</v>
      </c>
      <c r="C282" s="85" t="s">
        <v>731</v>
      </c>
      <c r="D282" s="85" t="s">
        <v>731</v>
      </c>
      <c r="E282" s="85"/>
      <c r="F282" s="86">
        <v>440</v>
      </c>
      <c r="G282" s="89">
        <v>470</v>
      </c>
      <c r="H282" s="101"/>
      <c r="I282" s="52"/>
      <c r="J282" s="52"/>
      <c r="K282" s="71"/>
      <c r="L282" s="386"/>
      <c r="M282" s="52"/>
      <c r="N282" s="52"/>
      <c r="O282" s="52"/>
      <c r="P282" s="53"/>
      <c r="Q282" s="386"/>
    </row>
    <row r="283" spans="1:17" s="1055" customFormat="1" ht="12">
      <c r="A283" s="115" t="s">
        <v>6077</v>
      </c>
      <c r="B283" s="85">
        <v>2200</v>
      </c>
      <c r="C283" s="85" t="s">
        <v>731</v>
      </c>
      <c r="D283" s="85" t="s">
        <v>731</v>
      </c>
      <c r="E283" s="85"/>
      <c r="F283" s="86">
        <v>490</v>
      </c>
      <c r="G283" s="89">
        <v>525</v>
      </c>
      <c r="H283" s="101"/>
      <c r="I283" s="52"/>
      <c r="J283" s="52"/>
      <c r="K283" s="71"/>
      <c r="L283" s="386"/>
      <c r="M283" s="52"/>
      <c r="N283" s="52"/>
      <c r="O283" s="52"/>
      <c r="P283" s="53"/>
      <c r="Q283" s="386"/>
    </row>
    <row r="284" spans="1:17" s="1055" customFormat="1" ht="12">
      <c r="A284" s="115" t="s">
        <v>6078</v>
      </c>
      <c r="B284" s="85">
        <v>2500</v>
      </c>
      <c r="C284" s="85" t="s">
        <v>731</v>
      </c>
      <c r="D284" s="85" t="s">
        <v>731</v>
      </c>
      <c r="E284" s="85"/>
      <c r="F284" s="86">
        <v>565</v>
      </c>
      <c r="G284" s="89">
        <v>605</v>
      </c>
      <c r="H284" s="101"/>
      <c r="I284" s="52"/>
      <c r="J284" s="52"/>
      <c r="K284" s="71"/>
      <c r="L284" s="386"/>
      <c r="M284" s="52"/>
      <c r="N284" s="52"/>
      <c r="O284" s="52"/>
      <c r="P284" s="53"/>
      <c r="Q284" s="386"/>
    </row>
    <row r="285" spans="1:17" s="1055" customFormat="1" ht="12">
      <c r="A285" s="115" t="s">
        <v>6079</v>
      </c>
      <c r="B285" s="85">
        <v>1800</v>
      </c>
      <c r="C285" s="85" t="s">
        <v>731</v>
      </c>
      <c r="D285" s="85" t="s">
        <v>731</v>
      </c>
      <c r="E285" s="85"/>
      <c r="F285" s="86">
        <v>350</v>
      </c>
      <c r="G285" s="89">
        <v>375</v>
      </c>
      <c r="H285" s="101"/>
      <c r="I285" s="52"/>
      <c r="J285" s="52"/>
      <c r="K285" s="71"/>
      <c r="L285" s="386"/>
      <c r="M285" s="52"/>
      <c r="N285" s="52"/>
      <c r="O285" s="52"/>
      <c r="P285" s="53"/>
      <c r="Q285" s="386"/>
    </row>
    <row r="286" spans="1:17" s="1055" customFormat="1" ht="12">
      <c r="A286" s="316" t="s">
        <v>6080</v>
      </c>
      <c r="B286" s="111">
        <v>2000</v>
      </c>
      <c r="C286" s="111" t="s">
        <v>731</v>
      </c>
      <c r="D286" s="111" t="s">
        <v>731</v>
      </c>
      <c r="E286" s="111"/>
      <c r="F286" s="112">
        <v>370</v>
      </c>
      <c r="G286" s="1056">
        <v>400</v>
      </c>
      <c r="H286" s="52"/>
      <c r="I286" s="52"/>
      <c r="J286" s="52"/>
      <c r="K286" s="71"/>
      <c r="L286" s="386"/>
      <c r="M286" s="52"/>
      <c r="N286" s="52"/>
      <c r="O286" s="52"/>
      <c r="P286" s="53"/>
      <c r="Q286" s="386"/>
    </row>
    <row r="287" spans="1:17">
      <c r="A287" s="2402" t="s">
        <v>6081</v>
      </c>
      <c r="B287" s="2402"/>
      <c r="C287" s="2402"/>
      <c r="D287" s="2402"/>
      <c r="E287" s="2402"/>
      <c r="F287" s="2402"/>
      <c r="G287" s="2402"/>
      <c r="K287" s="386"/>
      <c r="L287" s="386"/>
    </row>
    <row r="288" spans="1:17">
      <c r="A288" s="124" t="s">
        <v>6082</v>
      </c>
      <c r="B288" s="125">
        <v>1200</v>
      </c>
      <c r="C288" s="125">
        <v>300</v>
      </c>
      <c r="D288" s="125">
        <v>1800</v>
      </c>
      <c r="E288" s="125">
        <v>0.65</v>
      </c>
      <c r="F288" s="87">
        <v>5300</v>
      </c>
      <c r="G288" s="128">
        <v>5695</v>
      </c>
      <c r="H288" s="101"/>
      <c r="K288" s="71"/>
      <c r="L288" s="386"/>
      <c r="P288" s="53"/>
    </row>
    <row r="289" spans="1:16">
      <c r="A289" s="115" t="s">
        <v>6083</v>
      </c>
      <c r="B289" s="85">
        <v>1200</v>
      </c>
      <c r="C289" s="85">
        <v>400</v>
      </c>
      <c r="D289" s="85">
        <v>1800</v>
      </c>
      <c r="E289" s="85">
        <v>0.86</v>
      </c>
      <c r="F289" s="86">
        <v>5805</v>
      </c>
      <c r="G289" s="89">
        <v>6235</v>
      </c>
      <c r="H289" s="101"/>
      <c r="K289" s="71"/>
      <c r="L289" s="386"/>
      <c r="P289" s="53"/>
    </row>
    <row r="290" spans="1:16">
      <c r="A290" s="115" t="s">
        <v>6084</v>
      </c>
      <c r="B290" s="85">
        <v>1200</v>
      </c>
      <c r="C290" s="85">
        <v>500</v>
      </c>
      <c r="D290" s="85">
        <v>1800</v>
      </c>
      <c r="E290" s="85">
        <v>1.08</v>
      </c>
      <c r="F290" s="86">
        <v>6835</v>
      </c>
      <c r="G290" s="89">
        <v>7345</v>
      </c>
      <c r="H290" s="101"/>
      <c r="K290" s="71"/>
      <c r="L290" s="386"/>
      <c r="P290" s="53"/>
    </row>
    <row r="291" spans="1:16">
      <c r="A291" s="115" t="s">
        <v>6085</v>
      </c>
      <c r="B291" s="85">
        <v>1200</v>
      </c>
      <c r="C291" s="85">
        <v>600</v>
      </c>
      <c r="D291" s="85">
        <v>1800</v>
      </c>
      <c r="E291" s="85">
        <v>1.3</v>
      </c>
      <c r="F291" s="86">
        <v>7575</v>
      </c>
      <c r="G291" s="89">
        <v>8140</v>
      </c>
      <c r="H291" s="101"/>
      <c r="K291" s="71"/>
      <c r="L291" s="386"/>
      <c r="P291" s="53"/>
    </row>
    <row r="292" spans="1:16">
      <c r="A292" s="115" t="s">
        <v>6086</v>
      </c>
      <c r="B292" s="85">
        <v>1200</v>
      </c>
      <c r="C292" s="85">
        <v>300</v>
      </c>
      <c r="D292" s="85">
        <v>1800</v>
      </c>
      <c r="E292" s="85">
        <v>0.65</v>
      </c>
      <c r="F292" s="86">
        <v>6225</v>
      </c>
      <c r="G292" s="89">
        <v>6685</v>
      </c>
      <c r="H292" s="101"/>
      <c r="K292" s="71"/>
      <c r="L292" s="386"/>
      <c r="P292" s="53"/>
    </row>
    <row r="293" spans="1:16">
      <c r="A293" s="115" t="s">
        <v>6087</v>
      </c>
      <c r="B293" s="85">
        <v>1200</v>
      </c>
      <c r="C293" s="85">
        <v>400</v>
      </c>
      <c r="D293" s="85">
        <v>1800</v>
      </c>
      <c r="E293" s="85">
        <v>0.86</v>
      </c>
      <c r="F293" s="86">
        <v>6850</v>
      </c>
      <c r="G293" s="89">
        <v>7360</v>
      </c>
      <c r="H293" s="101"/>
      <c r="K293" s="71"/>
      <c r="L293" s="386"/>
      <c r="P293" s="53"/>
    </row>
    <row r="294" spans="1:16">
      <c r="A294" s="115" t="s">
        <v>6088</v>
      </c>
      <c r="B294" s="85">
        <v>1200</v>
      </c>
      <c r="C294" s="85">
        <v>500</v>
      </c>
      <c r="D294" s="85">
        <v>1800</v>
      </c>
      <c r="E294" s="85">
        <v>1.08</v>
      </c>
      <c r="F294" s="86">
        <v>8145</v>
      </c>
      <c r="G294" s="89">
        <v>8750</v>
      </c>
      <c r="H294" s="101"/>
      <c r="K294" s="71"/>
      <c r="L294" s="386"/>
      <c r="P294" s="53"/>
    </row>
    <row r="295" spans="1:16">
      <c r="A295" s="115" t="s">
        <v>6089</v>
      </c>
      <c r="B295" s="85">
        <v>1200</v>
      </c>
      <c r="C295" s="85">
        <v>600</v>
      </c>
      <c r="D295" s="85">
        <v>1800</v>
      </c>
      <c r="E295" s="85">
        <v>1.3</v>
      </c>
      <c r="F295" s="86">
        <v>9065</v>
      </c>
      <c r="G295" s="89">
        <v>9740</v>
      </c>
      <c r="H295" s="101"/>
      <c r="K295" s="71"/>
      <c r="L295" s="386"/>
      <c r="P295" s="53"/>
    </row>
    <row r="296" spans="1:16">
      <c r="A296" s="115" t="s">
        <v>6090</v>
      </c>
      <c r="B296" s="85">
        <v>1200</v>
      </c>
      <c r="C296" s="85">
        <v>300</v>
      </c>
      <c r="D296" s="85">
        <v>2000</v>
      </c>
      <c r="E296" s="85">
        <v>0.72</v>
      </c>
      <c r="F296" s="86">
        <v>5435</v>
      </c>
      <c r="G296" s="89">
        <v>5840</v>
      </c>
      <c r="H296" s="101"/>
      <c r="K296" s="71"/>
      <c r="L296" s="386"/>
      <c r="P296" s="53"/>
    </row>
    <row r="297" spans="1:16">
      <c r="A297" s="115" t="s">
        <v>6091</v>
      </c>
      <c r="B297" s="85">
        <v>1200</v>
      </c>
      <c r="C297" s="85">
        <v>400</v>
      </c>
      <c r="D297" s="85">
        <v>2000</v>
      </c>
      <c r="E297" s="85">
        <v>0.96</v>
      </c>
      <c r="F297" s="86">
        <v>5935</v>
      </c>
      <c r="G297" s="89">
        <v>6380</v>
      </c>
      <c r="H297" s="101"/>
      <c r="K297" s="71"/>
      <c r="L297" s="386"/>
      <c r="P297" s="53"/>
    </row>
    <row r="298" spans="1:16">
      <c r="A298" s="115" t="s">
        <v>6092</v>
      </c>
      <c r="B298" s="85">
        <v>1200</v>
      </c>
      <c r="C298" s="85">
        <v>500</v>
      </c>
      <c r="D298" s="85">
        <v>2000</v>
      </c>
      <c r="E298" s="85">
        <v>1.2</v>
      </c>
      <c r="F298" s="86">
        <v>6970</v>
      </c>
      <c r="G298" s="89">
        <v>7490</v>
      </c>
      <c r="H298" s="101"/>
      <c r="K298" s="71"/>
      <c r="L298" s="386"/>
      <c r="P298" s="53"/>
    </row>
    <row r="299" spans="1:16">
      <c r="A299" s="115" t="s">
        <v>6093</v>
      </c>
      <c r="B299" s="85">
        <v>1200</v>
      </c>
      <c r="C299" s="85">
        <v>600</v>
      </c>
      <c r="D299" s="85">
        <v>2000</v>
      </c>
      <c r="E299" s="85">
        <v>1.44</v>
      </c>
      <c r="F299" s="86">
        <v>7710</v>
      </c>
      <c r="G299" s="89">
        <v>8280</v>
      </c>
      <c r="H299" s="101"/>
      <c r="K299" s="71"/>
      <c r="L299" s="386"/>
      <c r="P299" s="53"/>
    </row>
    <row r="300" spans="1:16">
      <c r="A300" s="115" t="s">
        <v>6094</v>
      </c>
      <c r="B300" s="85">
        <v>1200</v>
      </c>
      <c r="C300" s="85">
        <v>300</v>
      </c>
      <c r="D300" s="85">
        <v>2000</v>
      </c>
      <c r="E300" s="85">
        <v>0.72</v>
      </c>
      <c r="F300" s="86">
        <v>6360</v>
      </c>
      <c r="G300" s="89">
        <v>6830</v>
      </c>
      <c r="H300" s="101"/>
      <c r="K300" s="71"/>
      <c r="L300" s="386"/>
      <c r="P300" s="53"/>
    </row>
    <row r="301" spans="1:16">
      <c r="A301" s="115" t="s">
        <v>6095</v>
      </c>
      <c r="B301" s="85">
        <v>1200</v>
      </c>
      <c r="C301" s="85">
        <v>400</v>
      </c>
      <c r="D301" s="85">
        <v>2000</v>
      </c>
      <c r="E301" s="85">
        <v>0.96</v>
      </c>
      <c r="F301" s="86">
        <v>6985</v>
      </c>
      <c r="G301" s="89">
        <v>7505</v>
      </c>
      <c r="H301" s="101"/>
      <c r="K301" s="71"/>
      <c r="L301" s="386"/>
      <c r="P301" s="53"/>
    </row>
    <row r="302" spans="1:16">
      <c r="A302" s="115" t="s">
        <v>6096</v>
      </c>
      <c r="B302" s="85">
        <v>1200</v>
      </c>
      <c r="C302" s="85">
        <v>500</v>
      </c>
      <c r="D302" s="85">
        <v>2000</v>
      </c>
      <c r="E302" s="85">
        <v>1.2</v>
      </c>
      <c r="F302" s="86">
        <v>8275</v>
      </c>
      <c r="G302" s="89">
        <v>8890</v>
      </c>
      <c r="H302" s="101"/>
      <c r="K302" s="71"/>
      <c r="L302" s="386"/>
      <c r="P302" s="53"/>
    </row>
    <row r="303" spans="1:16">
      <c r="A303" s="115" t="s">
        <v>6097</v>
      </c>
      <c r="B303" s="85">
        <v>1200</v>
      </c>
      <c r="C303" s="85">
        <v>600</v>
      </c>
      <c r="D303" s="85">
        <v>2000</v>
      </c>
      <c r="E303" s="85">
        <v>1.44</v>
      </c>
      <c r="F303" s="86">
        <v>9200</v>
      </c>
      <c r="G303" s="89">
        <v>9885</v>
      </c>
      <c r="H303" s="101"/>
      <c r="K303" s="71"/>
      <c r="L303" s="386"/>
      <c r="P303" s="53"/>
    </row>
    <row r="304" spans="1:16">
      <c r="A304" s="115" t="s">
        <v>6098</v>
      </c>
      <c r="B304" s="85">
        <v>1200</v>
      </c>
      <c r="C304" s="85">
        <v>300</v>
      </c>
      <c r="D304" s="85">
        <v>2200</v>
      </c>
      <c r="E304" s="85">
        <v>0.79</v>
      </c>
      <c r="F304" s="86">
        <v>5640</v>
      </c>
      <c r="G304" s="89">
        <v>6060</v>
      </c>
      <c r="H304" s="101"/>
      <c r="K304" s="71"/>
      <c r="L304" s="386"/>
      <c r="P304" s="53"/>
    </row>
    <row r="305" spans="1:16">
      <c r="A305" s="115" t="s">
        <v>6099</v>
      </c>
      <c r="B305" s="85">
        <v>1200</v>
      </c>
      <c r="C305" s="85">
        <v>400</v>
      </c>
      <c r="D305" s="85">
        <v>2200</v>
      </c>
      <c r="E305" s="85">
        <v>1.06</v>
      </c>
      <c r="F305" s="86">
        <v>6145</v>
      </c>
      <c r="G305" s="89">
        <v>6600</v>
      </c>
      <c r="H305" s="101"/>
      <c r="K305" s="71"/>
      <c r="L305" s="386"/>
      <c r="P305" s="53"/>
    </row>
    <row r="306" spans="1:16">
      <c r="A306" s="115" t="s">
        <v>6100</v>
      </c>
      <c r="B306" s="85">
        <v>1200</v>
      </c>
      <c r="C306" s="85">
        <v>500</v>
      </c>
      <c r="D306" s="85">
        <v>2200</v>
      </c>
      <c r="E306" s="85">
        <v>1.32</v>
      </c>
      <c r="F306" s="86">
        <v>7175</v>
      </c>
      <c r="G306" s="89">
        <v>7710</v>
      </c>
      <c r="H306" s="101"/>
      <c r="K306" s="71"/>
      <c r="L306" s="386"/>
      <c r="P306" s="53"/>
    </row>
    <row r="307" spans="1:16">
      <c r="A307" s="115" t="s">
        <v>6101</v>
      </c>
      <c r="B307" s="85">
        <v>1200</v>
      </c>
      <c r="C307" s="85">
        <v>600</v>
      </c>
      <c r="D307" s="85">
        <v>2200</v>
      </c>
      <c r="E307" s="85">
        <v>1.58</v>
      </c>
      <c r="F307" s="86">
        <v>7915</v>
      </c>
      <c r="G307" s="89">
        <v>8505</v>
      </c>
      <c r="H307" s="101"/>
      <c r="K307" s="71"/>
      <c r="L307" s="386"/>
      <c r="P307" s="53"/>
    </row>
    <row r="308" spans="1:16">
      <c r="A308" s="115" t="s">
        <v>6102</v>
      </c>
      <c r="B308" s="85">
        <v>1200</v>
      </c>
      <c r="C308" s="85">
        <v>300</v>
      </c>
      <c r="D308" s="85">
        <v>2200</v>
      </c>
      <c r="E308" s="85">
        <v>0.79</v>
      </c>
      <c r="F308" s="86">
        <v>6565</v>
      </c>
      <c r="G308" s="89">
        <v>7050</v>
      </c>
      <c r="H308" s="101"/>
      <c r="K308" s="71"/>
      <c r="L308" s="386"/>
      <c r="P308" s="53"/>
    </row>
    <row r="309" spans="1:16">
      <c r="A309" s="115" t="s">
        <v>6103</v>
      </c>
      <c r="B309" s="85">
        <v>1200</v>
      </c>
      <c r="C309" s="85">
        <v>400</v>
      </c>
      <c r="D309" s="85">
        <v>2200</v>
      </c>
      <c r="E309" s="85">
        <v>1.06</v>
      </c>
      <c r="F309" s="86">
        <v>7190</v>
      </c>
      <c r="G309" s="89">
        <v>7725</v>
      </c>
      <c r="H309" s="101"/>
      <c r="K309" s="71"/>
      <c r="L309" s="386"/>
      <c r="P309" s="53"/>
    </row>
    <row r="310" spans="1:16">
      <c r="A310" s="115" t="s">
        <v>6104</v>
      </c>
      <c r="B310" s="85">
        <v>1200</v>
      </c>
      <c r="C310" s="85">
        <v>500</v>
      </c>
      <c r="D310" s="85">
        <v>2200</v>
      </c>
      <c r="E310" s="85">
        <v>1.32</v>
      </c>
      <c r="F310" s="86">
        <v>8485</v>
      </c>
      <c r="G310" s="89">
        <v>9115</v>
      </c>
      <c r="H310" s="101"/>
      <c r="K310" s="71"/>
      <c r="L310" s="386"/>
      <c r="P310" s="53"/>
    </row>
    <row r="311" spans="1:16">
      <c r="A311" s="115" t="s">
        <v>6105</v>
      </c>
      <c r="B311" s="85">
        <v>1200</v>
      </c>
      <c r="C311" s="85">
        <v>600</v>
      </c>
      <c r="D311" s="85">
        <v>2200</v>
      </c>
      <c r="E311" s="85">
        <v>1.58</v>
      </c>
      <c r="F311" s="86">
        <v>9405</v>
      </c>
      <c r="G311" s="89">
        <v>10105</v>
      </c>
      <c r="H311" s="101"/>
      <c r="K311" s="71"/>
      <c r="L311" s="386"/>
      <c r="P311" s="53"/>
    </row>
    <row r="312" spans="1:16">
      <c r="A312" s="115" t="s">
        <v>6106</v>
      </c>
      <c r="B312" s="85">
        <v>1200</v>
      </c>
      <c r="C312" s="85">
        <v>300</v>
      </c>
      <c r="D312" s="85">
        <v>2500</v>
      </c>
      <c r="E312" s="85">
        <v>0.9</v>
      </c>
      <c r="F312" s="86">
        <v>5935</v>
      </c>
      <c r="G312" s="89">
        <v>6380</v>
      </c>
      <c r="H312" s="101"/>
      <c r="K312" s="71"/>
      <c r="L312" s="386"/>
      <c r="P312" s="53"/>
    </row>
    <row r="313" spans="1:16">
      <c r="A313" s="115" t="s">
        <v>6107</v>
      </c>
      <c r="B313" s="85">
        <v>1200</v>
      </c>
      <c r="C313" s="85">
        <v>400</v>
      </c>
      <c r="D313" s="85">
        <v>2500</v>
      </c>
      <c r="E313" s="85">
        <v>1.2</v>
      </c>
      <c r="F313" s="86">
        <v>6440</v>
      </c>
      <c r="G313" s="89">
        <v>6915</v>
      </c>
      <c r="H313" s="101"/>
      <c r="K313" s="71"/>
      <c r="L313" s="386"/>
      <c r="P313" s="53"/>
    </row>
    <row r="314" spans="1:16">
      <c r="A314" s="115" t="s">
        <v>6108</v>
      </c>
      <c r="B314" s="85">
        <v>1200</v>
      </c>
      <c r="C314" s="85">
        <v>500</v>
      </c>
      <c r="D314" s="85">
        <v>2500</v>
      </c>
      <c r="E314" s="85">
        <v>1.5</v>
      </c>
      <c r="F314" s="86">
        <v>7470</v>
      </c>
      <c r="G314" s="89">
        <v>8030</v>
      </c>
      <c r="H314" s="101"/>
      <c r="K314" s="71"/>
      <c r="L314" s="386"/>
      <c r="P314" s="53"/>
    </row>
    <row r="315" spans="1:16">
      <c r="A315" s="115" t="s">
        <v>6109</v>
      </c>
      <c r="B315" s="85">
        <v>1200</v>
      </c>
      <c r="C315" s="85">
        <v>600</v>
      </c>
      <c r="D315" s="85">
        <v>2500</v>
      </c>
      <c r="E315" s="85">
        <v>1.8</v>
      </c>
      <c r="F315" s="86">
        <v>8210</v>
      </c>
      <c r="G315" s="89">
        <v>8820</v>
      </c>
      <c r="H315" s="101"/>
      <c r="K315" s="71"/>
      <c r="L315" s="386"/>
      <c r="P315" s="53"/>
    </row>
    <row r="316" spans="1:16">
      <c r="A316" s="115" t="s">
        <v>6110</v>
      </c>
      <c r="B316" s="85">
        <v>1200</v>
      </c>
      <c r="C316" s="85">
        <v>300</v>
      </c>
      <c r="D316" s="85">
        <v>2500</v>
      </c>
      <c r="E316" s="85">
        <v>0.9</v>
      </c>
      <c r="F316" s="86">
        <v>6860</v>
      </c>
      <c r="G316" s="89">
        <v>7370</v>
      </c>
      <c r="H316" s="101"/>
      <c r="K316" s="71"/>
      <c r="L316" s="386"/>
      <c r="P316" s="53"/>
    </row>
    <row r="317" spans="1:16">
      <c r="A317" s="115" t="s">
        <v>6111</v>
      </c>
      <c r="B317" s="85">
        <v>1200</v>
      </c>
      <c r="C317" s="85">
        <v>400</v>
      </c>
      <c r="D317" s="85">
        <v>2500</v>
      </c>
      <c r="E317" s="85">
        <v>1.2</v>
      </c>
      <c r="F317" s="86">
        <v>7485</v>
      </c>
      <c r="G317" s="89">
        <v>8045</v>
      </c>
      <c r="H317" s="101"/>
      <c r="K317" s="71"/>
      <c r="L317" s="386"/>
      <c r="P317" s="53"/>
    </row>
    <row r="318" spans="1:16">
      <c r="A318" s="115" t="s">
        <v>6112</v>
      </c>
      <c r="B318" s="85">
        <v>1200</v>
      </c>
      <c r="C318" s="85">
        <v>500</v>
      </c>
      <c r="D318" s="85">
        <v>2500</v>
      </c>
      <c r="E318" s="85">
        <v>1.5</v>
      </c>
      <c r="F318" s="86">
        <v>8780</v>
      </c>
      <c r="G318" s="89">
        <v>9430</v>
      </c>
      <c r="H318" s="101"/>
      <c r="K318" s="71"/>
      <c r="L318" s="386"/>
      <c r="P318" s="53"/>
    </row>
    <row r="319" spans="1:16">
      <c r="A319" s="115" t="s">
        <v>6113</v>
      </c>
      <c r="B319" s="85">
        <v>1200</v>
      </c>
      <c r="C319" s="85">
        <v>600</v>
      </c>
      <c r="D319" s="85">
        <v>2500</v>
      </c>
      <c r="E319" s="85">
        <v>1.8</v>
      </c>
      <c r="F319" s="86">
        <v>9700</v>
      </c>
      <c r="G319" s="89">
        <v>10425</v>
      </c>
      <c r="H319" s="101"/>
      <c r="K319" s="71"/>
      <c r="L319" s="386"/>
      <c r="P319" s="53"/>
    </row>
    <row r="320" spans="1:16">
      <c r="A320" s="115" t="s">
        <v>6114</v>
      </c>
      <c r="B320" s="85">
        <v>1500</v>
      </c>
      <c r="C320" s="85">
        <v>300</v>
      </c>
      <c r="D320" s="85">
        <v>1800</v>
      </c>
      <c r="E320" s="85">
        <v>0.81</v>
      </c>
      <c r="F320" s="86">
        <v>6245</v>
      </c>
      <c r="G320" s="89">
        <v>6710</v>
      </c>
      <c r="H320" s="101"/>
      <c r="K320" s="71"/>
      <c r="L320" s="386"/>
      <c r="P320" s="53"/>
    </row>
    <row r="321" spans="1:16">
      <c r="A321" s="115" t="s">
        <v>6115</v>
      </c>
      <c r="B321" s="85">
        <v>1500</v>
      </c>
      <c r="C321" s="85">
        <v>400</v>
      </c>
      <c r="D321" s="85">
        <v>1800</v>
      </c>
      <c r="E321" s="85">
        <v>1.08</v>
      </c>
      <c r="F321" s="86">
        <v>7075</v>
      </c>
      <c r="G321" s="89">
        <v>7600</v>
      </c>
      <c r="H321" s="101"/>
      <c r="K321" s="71"/>
      <c r="L321" s="386"/>
      <c r="P321" s="53"/>
    </row>
    <row r="322" spans="1:16">
      <c r="A322" s="115" t="s">
        <v>6116</v>
      </c>
      <c r="B322" s="85">
        <v>1500</v>
      </c>
      <c r="C322" s="85">
        <v>500</v>
      </c>
      <c r="D322" s="85">
        <v>1800</v>
      </c>
      <c r="E322" s="85">
        <v>1.35</v>
      </c>
      <c r="F322" s="86">
        <v>7990</v>
      </c>
      <c r="G322" s="89">
        <v>8585</v>
      </c>
      <c r="H322" s="101"/>
      <c r="K322" s="71"/>
      <c r="L322" s="386"/>
      <c r="P322" s="53"/>
    </row>
    <row r="323" spans="1:16">
      <c r="A323" s="115" t="s">
        <v>6117</v>
      </c>
      <c r="B323" s="85">
        <v>1500</v>
      </c>
      <c r="C323" s="85">
        <v>600</v>
      </c>
      <c r="D323" s="85">
        <v>1800</v>
      </c>
      <c r="E323" s="85">
        <v>1.62</v>
      </c>
      <c r="F323" s="86">
        <v>9850</v>
      </c>
      <c r="G323" s="89">
        <v>10580</v>
      </c>
      <c r="H323" s="101"/>
      <c r="K323" s="71"/>
      <c r="L323" s="386"/>
      <c r="P323" s="53"/>
    </row>
    <row r="324" spans="1:16">
      <c r="A324" s="115" t="s">
        <v>6118</v>
      </c>
      <c r="B324" s="85">
        <v>1500</v>
      </c>
      <c r="C324" s="85">
        <v>300</v>
      </c>
      <c r="D324" s="85">
        <v>1800</v>
      </c>
      <c r="E324" s="85">
        <v>0.81</v>
      </c>
      <c r="F324" s="86">
        <v>7405</v>
      </c>
      <c r="G324" s="89">
        <v>7955</v>
      </c>
      <c r="H324" s="101"/>
      <c r="K324" s="71"/>
      <c r="L324" s="386"/>
      <c r="P324" s="53"/>
    </row>
    <row r="325" spans="1:16">
      <c r="A325" s="115" t="s">
        <v>6119</v>
      </c>
      <c r="B325" s="85">
        <v>1500</v>
      </c>
      <c r="C325" s="85">
        <v>400</v>
      </c>
      <c r="D325" s="85">
        <v>1800</v>
      </c>
      <c r="E325" s="85">
        <v>1.08</v>
      </c>
      <c r="F325" s="86">
        <v>8440</v>
      </c>
      <c r="G325" s="89">
        <v>9065</v>
      </c>
      <c r="H325" s="101"/>
      <c r="K325" s="71"/>
      <c r="L325" s="386"/>
      <c r="P325" s="53"/>
    </row>
    <row r="326" spans="1:16">
      <c r="A326" s="115" t="s">
        <v>6120</v>
      </c>
      <c r="B326" s="85">
        <v>1500</v>
      </c>
      <c r="C326" s="85">
        <v>500</v>
      </c>
      <c r="D326" s="85">
        <v>1800</v>
      </c>
      <c r="E326" s="85">
        <v>1.35</v>
      </c>
      <c r="F326" s="86">
        <v>9585</v>
      </c>
      <c r="G326" s="89">
        <v>10295</v>
      </c>
      <c r="H326" s="101"/>
      <c r="K326" s="71"/>
      <c r="L326" s="386"/>
      <c r="P326" s="53"/>
    </row>
    <row r="327" spans="1:16">
      <c r="A327" s="115" t="s">
        <v>6121</v>
      </c>
      <c r="B327" s="85">
        <v>1500</v>
      </c>
      <c r="C327" s="85">
        <v>600</v>
      </c>
      <c r="D327" s="85">
        <v>1800</v>
      </c>
      <c r="E327" s="85">
        <v>1.62</v>
      </c>
      <c r="F327" s="86">
        <v>11910</v>
      </c>
      <c r="G327" s="89">
        <v>12795</v>
      </c>
      <c r="H327" s="101"/>
      <c r="K327" s="71"/>
      <c r="L327" s="386"/>
      <c r="P327" s="53"/>
    </row>
    <row r="328" spans="1:16">
      <c r="A328" s="115" t="s">
        <v>6122</v>
      </c>
      <c r="B328" s="85">
        <v>1500</v>
      </c>
      <c r="C328" s="85">
        <v>300</v>
      </c>
      <c r="D328" s="85">
        <v>2000</v>
      </c>
      <c r="E328" s="85">
        <v>0.9</v>
      </c>
      <c r="F328" s="86">
        <v>6380</v>
      </c>
      <c r="G328" s="89">
        <v>6855</v>
      </c>
      <c r="H328" s="101"/>
      <c r="K328" s="71"/>
      <c r="L328" s="386"/>
      <c r="P328" s="53"/>
    </row>
    <row r="329" spans="1:16">
      <c r="A329" s="115" t="s">
        <v>6123</v>
      </c>
      <c r="B329" s="85">
        <v>1500</v>
      </c>
      <c r="C329" s="85">
        <v>400</v>
      </c>
      <c r="D329" s="85">
        <v>2000</v>
      </c>
      <c r="E329" s="85">
        <v>1.2</v>
      </c>
      <c r="F329" s="86">
        <v>7205</v>
      </c>
      <c r="G329" s="89">
        <v>7740</v>
      </c>
      <c r="H329" s="101"/>
      <c r="K329" s="71"/>
      <c r="L329" s="386"/>
      <c r="P329" s="53"/>
    </row>
    <row r="330" spans="1:16">
      <c r="A330" s="115" t="s">
        <v>6124</v>
      </c>
      <c r="B330" s="85">
        <v>1500</v>
      </c>
      <c r="C330" s="85">
        <v>500</v>
      </c>
      <c r="D330" s="85">
        <v>2000</v>
      </c>
      <c r="E330" s="85">
        <v>1.5</v>
      </c>
      <c r="F330" s="86">
        <v>8120</v>
      </c>
      <c r="G330" s="89">
        <v>8725</v>
      </c>
      <c r="H330" s="101"/>
      <c r="K330" s="71"/>
      <c r="L330" s="386"/>
      <c r="P330" s="53"/>
    </row>
    <row r="331" spans="1:16">
      <c r="A331" s="115" t="s">
        <v>6125</v>
      </c>
      <c r="B331" s="85">
        <v>1500</v>
      </c>
      <c r="C331" s="85">
        <v>600</v>
      </c>
      <c r="D331" s="85">
        <v>2000</v>
      </c>
      <c r="E331" s="85">
        <v>1.8</v>
      </c>
      <c r="F331" s="86">
        <v>9980</v>
      </c>
      <c r="G331" s="89">
        <v>10725</v>
      </c>
      <c r="H331" s="101"/>
      <c r="K331" s="71"/>
      <c r="L331" s="386"/>
      <c r="P331" s="53"/>
    </row>
    <row r="332" spans="1:16">
      <c r="A332" s="115" t="s">
        <v>6126</v>
      </c>
      <c r="B332" s="85">
        <v>1500</v>
      </c>
      <c r="C332" s="85">
        <v>300</v>
      </c>
      <c r="D332" s="85">
        <v>2000</v>
      </c>
      <c r="E332" s="85">
        <v>0.9</v>
      </c>
      <c r="F332" s="86">
        <v>7540</v>
      </c>
      <c r="G332" s="89">
        <v>8100</v>
      </c>
      <c r="H332" s="101"/>
      <c r="K332" s="71"/>
      <c r="L332" s="386"/>
      <c r="P332" s="53"/>
    </row>
    <row r="333" spans="1:16">
      <c r="A333" s="115" t="s">
        <v>6127</v>
      </c>
      <c r="B333" s="85">
        <v>1500</v>
      </c>
      <c r="C333" s="85">
        <v>400</v>
      </c>
      <c r="D333" s="85">
        <v>2000</v>
      </c>
      <c r="E333" s="85">
        <v>1.2</v>
      </c>
      <c r="F333" s="86">
        <v>8570</v>
      </c>
      <c r="G333" s="89">
        <v>9210</v>
      </c>
      <c r="H333" s="101"/>
      <c r="K333" s="71"/>
      <c r="L333" s="386"/>
      <c r="P333" s="53"/>
    </row>
    <row r="334" spans="1:16">
      <c r="A334" s="115" t="s">
        <v>6128</v>
      </c>
      <c r="B334" s="85">
        <v>1500</v>
      </c>
      <c r="C334" s="85">
        <v>500</v>
      </c>
      <c r="D334" s="85">
        <v>2000</v>
      </c>
      <c r="E334" s="85">
        <v>1.5</v>
      </c>
      <c r="F334" s="86">
        <v>9715</v>
      </c>
      <c r="G334" s="89">
        <v>10440</v>
      </c>
      <c r="H334" s="101"/>
      <c r="K334" s="71"/>
      <c r="L334" s="386"/>
      <c r="P334" s="53"/>
    </row>
    <row r="335" spans="1:16">
      <c r="A335" s="115" t="s">
        <v>6129</v>
      </c>
      <c r="B335" s="85">
        <v>1500</v>
      </c>
      <c r="C335" s="85">
        <v>600</v>
      </c>
      <c r="D335" s="85">
        <v>2000</v>
      </c>
      <c r="E335" s="85">
        <v>1.8</v>
      </c>
      <c r="F335" s="86">
        <v>12040</v>
      </c>
      <c r="G335" s="89">
        <v>12935</v>
      </c>
      <c r="H335" s="101"/>
      <c r="K335" s="71"/>
      <c r="L335" s="386"/>
      <c r="P335" s="53"/>
    </row>
    <row r="336" spans="1:16">
      <c r="A336" s="115" t="s">
        <v>6130</v>
      </c>
      <c r="B336" s="85">
        <v>1500</v>
      </c>
      <c r="C336" s="85">
        <v>300</v>
      </c>
      <c r="D336" s="85">
        <v>2200</v>
      </c>
      <c r="E336" s="85">
        <v>0.99</v>
      </c>
      <c r="F336" s="86">
        <v>6585</v>
      </c>
      <c r="G336" s="89">
        <v>7075</v>
      </c>
      <c r="H336" s="101"/>
      <c r="K336" s="71"/>
      <c r="L336" s="386"/>
      <c r="P336" s="53"/>
    </row>
    <row r="337" spans="1:16">
      <c r="A337" s="115" t="s">
        <v>6131</v>
      </c>
      <c r="B337" s="85">
        <v>1500</v>
      </c>
      <c r="C337" s="85">
        <v>400</v>
      </c>
      <c r="D337" s="85">
        <v>2200</v>
      </c>
      <c r="E337" s="85">
        <v>1.32</v>
      </c>
      <c r="F337" s="86">
        <v>7415</v>
      </c>
      <c r="G337" s="89">
        <v>7965</v>
      </c>
      <c r="H337" s="101"/>
      <c r="K337" s="71"/>
      <c r="L337" s="386"/>
      <c r="P337" s="53"/>
    </row>
    <row r="338" spans="1:16">
      <c r="A338" s="115" t="s">
        <v>6132</v>
      </c>
      <c r="B338" s="85">
        <v>1500</v>
      </c>
      <c r="C338" s="85">
        <v>500</v>
      </c>
      <c r="D338" s="85">
        <v>2200</v>
      </c>
      <c r="E338" s="85">
        <v>1.65</v>
      </c>
      <c r="F338" s="86">
        <v>8330</v>
      </c>
      <c r="G338" s="89">
        <v>8950</v>
      </c>
      <c r="H338" s="101"/>
      <c r="K338" s="71"/>
      <c r="L338" s="386"/>
      <c r="P338" s="53"/>
    </row>
    <row r="339" spans="1:16">
      <c r="A339" s="115" t="s">
        <v>6133</v>
      </c>
      <c r="B339" s="85">
        <v>1500</v>
      </c>
      <c r="C339" s="85">
        <v>600</v>
      </c>
      <c r="D339" s="85">
        <v>2200</v>
      </c>
      <c r="E339" s="85">
        <v>1.98</v>
      </c>
      <c r="F339" s="86">
        <v>10190</v>
      </c>
      <c r="G339" s="89">
        <v>10945</v>
      </c>
      <c r="H339" s="101"/>
      <c r="K339" s="71"/>
      <c r="L339" s="386"/>
      <c r="P339" s="53"/>
    </row>
    <row r="340" spans="1:16">
      <c r="A340" s="115" t="s">
        <v>6134</v>
      </c>
      <c r="B340" s="85">
        <v>1500</v>
      </c>
      <c r="C340" s="85">
        <v>300</v>
      </c>
      <c r="D340" s="85">
        <v>2200</v>
      </c>
      <c r="E340" s="85">
        <v>0.99</v>
      </c>
      <c r="F340" s="86">
        <v>7745</v>
      </c>
      <c r="G340" s="89">
        <v>8320</v>
      </c>
      <c r="H340" s="101"/>
      <c r="K340" s="71"/>
      <c r="L340" s="386"/>
      <c r="P340" s="53"/>
    </row>
    <row r="341" spans="1:16">
      <c r="A341" s="115" t="s">
        <v>6135</v>
      </c>
      <c r="B341" s="85">
        <v>1500</v>
      </c>
      <c r="C341" s="85">
        <v>400</v>
      </c>
      <c r="D341" s="85">
        <v>2200</v>
      </c>
      <c r="E341" s="85">
        <v>1.32</v>
      </c>
      <c r="F341" s="86">
        <v>8780</v>
      </c>
      <c r="G341" s="89">
        <v>9430</v>
      </c>
      <c r="H341" s="101"/>
      <c r="K341" s="71"/>
      <c r="L341" s="386"/>
      <c r="P341" s="53"/>
    </row>
    <row r="342" spans="1:16">
      <c r="A342" s="115" t="s">
        <v>6136</v>
      </c>
      <c r="B342" s="85">
        <v>1500</v>
      </c>
      <c r="C342" s="85">
        <v>500</v>
      </c>
      <c r="D342" s="85">
        <v>2200</v>
      </c>
      <c r="E342" s="85">
        <v>1.65</v>
      </c>
      <c r="F342" s="86">
        <v>9925</v>
      </c>
      <c r="G342" s="89">
        <v>10660</v>
      </c>
      <c r="H342" s="101"/>
      <c r="K342" s="71"/>
      <c r="L342" s="386"/>
      <c r="P342" s="53"/>
    </row>
    <row r="343" spans="1:16">
      <c r="A343" s="115" t="s">
        <v>6137</v>
      </c>
      <c r="B343" s="85">
        <v>1500</v>
      </c>
      <c r="C343" s="85">
        <v>600</v>
      </c>
      <c r="D343" s="85">
        <v>2200</v>
      </c>
      <c r="E343" s="85">
        <v>1.98</v>
      </c>
      <c r="F343" s="86">
        <v>12250</v>
      </c>
      <c r="G343" s="89">
        <v>13160</v>
      </c>
      <c r="H343" s="101"/>
      <c r="K343" s="71"/>
      <c r="L343" s="386"/>
      <c r="P343" s="53"/>
    </row>
    <row r="344" spans="1:16">
      <c r="A344" s="115" t="s">
        <v>6138</v>
      </c>
      <c r="B344" s="85">
        <v>1500</v>
      </c>
      <c r="C344" s="85">
        <v>300</v>
      </c>
      <c r="D344" s="85">
        <v>2500</v>
      </c>
      <c r="E344" s="85">
        <v>1.1299999999999999</v>
      </c>
      <c r="F344" s="86">
        <v>6880</v>
      </c>
      <c r="G344" s="89">
        <v>7395</v>
      </c>
      <c r="H344" s="101"/>
      <c r="K344" s="71"/>
      <c r="L344" s="386"/>
      <c r="P344" s="53"/>
    </row>
    <row r="345" spans="1:16">
      <c r="A345" s="115" t="s">
        <v>6139</v>
      </c>
      <c r="B345" s="85">
        <v>1500</v>
      </c>
      <c r="C345" s="85">
        <v>400</v>
      </c>
      <c r="D345" s="85">
        <v>2500</v>
      </c>
      <c r="E345" s="85">
        <v>1.5</v>
      </c>
      <c r="F345" s="86">
        <v>7710</v>
      </c>
      <c r="G345" s="89">
        <v>8280</v>
      </c>
      <c r="H345" s="101"/>
      <c r="K345" s="71"/>
      <c r="L345" s="386"/>
      <c r="P345" s="53"/>
    </row>
    <row r="346" spans="1:16">
      <c r="A346" s="115" t="s">
        <v>6140</v>
      </c>
      <c r="B346" s="85">
        <v>1500</v>
      </c>
      <c r="C346" s="85">
        <v>500</v>
      </c>
      <c r="D346" s="85">
        <v>2500</v>
      </c>
      <c r="E346" s="85">
        <v>1.88</v>
      </c>
      <c r="F346" s="86">
        <v>8625</v>
      </c>
      <c r="G346" s="89">
        <v>9265</v>
      </c>
      <c r="H346" s="101"/>
      <c r="K346" s="71"/>
      <c r="L346" s="386"/>
      <c r="P346" s="53"/>
    </row>
    <row r="347" spans="1:16">
      <c r="A347" s="115" t="s">
        <v>6141</v>
      </c>
      <c r="B347" s="85">
        <v>1500</v>
      </c>
      <c r="C347" s="85">
        <v>600</v>
      </c>
      <c r="D347" s="85">
        <v>2500</v>
      </c>
      <c r="E347" s="85">
        <v>2.25</v>
      </c>
      <c r="F347" s="86">
        <v>10485</v>
      </c>
      <c r="G347" s="89">
        <v>11265</v>
      </c>
      <c r="H347" s="101"/>
      <c r="K347" s="71"/>
      <c r="L347" s="386"/>
      <c r="P347" s="53"/>
    </row>
    <row r="348" spans="1:16">
      <c r="A348" s="115" t="s">
        <v>6142</v>
      </c>
      <c r="B348" s="85">
        <v>1500</v>
      </c>
      <c r="C348" s="85">
        <v>300</v>
      </c>
      <c r="D348" s="85">
        <v>2500</v>
      </c>
      <c r="E348" s="85">
        <v>1.1299999999999999</v>
      </c>
      <c r="F348" s="86">
        <v>8040</v>
      </c>
      <c r="G348" s="89">
        <v>8640</v>
      </c>
      <c r="H348" s="101"/>
      <c r="K348" s="71"/>
      <c r="L348" s="386"/>
      <c r="P348" s="53"/>
    </row>
    <row r="349" spans="1:16">
      <c r="A349" s="115" t="s">
        <v>6143</v>
      </c>
      <c r="B349" s="85">
        <v>1500</v>
      </c>
      <c r="C349" s="85">
        <v>400</v>
      </c>
      <c r="D349" s="85">
        <v>2500</v>
      </c>
      <c r="E349" s="85">
        <v>1.5</v>
      </c>
      <c r="F349" s="86">
        <v>9075</v>
      </c>
      <c r="G349" s="89">
        <v>9750</v>
      </c>
      <c r="H349" s="101"/>
      <c r="K349" s="71"/>
      <c r="L349" s="386"/>
      <c r="P349" s="53"/>
    </row>
    <row r="350" spans="1:16">
      <c r="A350" s="115" t="s">
        <v>6144</v>
      </c>
      <c r="B350" s="85">
        <v>1500</v>
      </c>
      <c r="C350" s="85">
        <v>500</v>
      </c>
      <c r="D350" s="85">
        <v>2500</v>
      </c>
      <c r="E350" s="85">
        <v>1.88</v>
      </c>
      <c r="F350" s="86">
        <v>10220</v>
      </c>
      <c r="G350" s="89">
        <v>10980</v>
      </c>
      <c r="H350" s="101"/>
      <c r="K350" s="71"/>
      <c r="L350" s="386"/>
      <c r="P350" s="53"/>
    </row>
    <row r="351" spans="1:16">
      <c r="A351" s="327" t="s">
        <v>6145</v>
      </c>
      <c r="B351" s="328">
        <v>1500</v>
      </c>
      <c r="C351" s="328">
        <v>600</v>
      </c>
      <c r="D351" s="328">
        <v>2500</v>
      </c>
      <c r="E351" s="328">
        <v>2.25</v>
      </c>
      <c r="F351" s="329">
        <v>12545</v>
      </c>
      <c r="G351" s="890">
        <v>13475</v>
      </c>
      <c r="H351" s="101"/>
      <c r="K351" s="71"/>
      <c r="L351" s="386"/>
      <c r="P351" s="53"/>
    </row>
    <row r="352" spans="1:16">
      <c r="A352" s="2694" t="s">
        <v>6146</v>
      </c>
      <c r="B352" s="2694"/>
      <c r="C352" s="2694"/>
      <c r="D352" s="2694"/>
      <c r="E352" s="2694"/>
      <c r="F352" s="2694"/>
      <c r="G352" s="2694"/>
      <c r="K352" s="386"/>
      <c r="L352" s="386"/>
    </row>
    <row r="353" spans="1:16">
      <c r="A353" s="124" t="s">
        <v>6147</v>
      </c>
      <c r="B353" s="125">
        <v>700</v>
      </c>
      <c r="C353" s="125">
        <v>300</v>
      </c>
      <c r="D353" s="125">
        <v>38</v>
      </c>
      <c r="E353" s="125">
        <v>0.01</v>
      </c>
      <c r="F353" s="87">
        <v>515</v>
      </c>
      <c r="G353" s="738">
        <v>555</v>
      </c>
      <c r="H353" s="101"/>
      <c r="K353" s="71"/>
      <c r="L353" s="386"/>
      <c r="P353" s="53"/>
    </row>
    <row r="354" spans="1:16">
      <c r="A354" s="115" t="s">
        <v>6148</v>
      </c>
      <c r="B354" s="85">
        <v>700</v>
      </c>
      <c r="C354" s="85">
        <v>400</v>
      </c>
      <c r="D354" s="85">
        <v>38</v>
      </c>
      <c r="E354" s="85">
        <v>0.01</v>
      </c>
      <c r="F354" s="86">
        <v>625</v>
      </c>
      <c r="G354" s="89">
        <v>670</v>
      </c>
      <c r="H354" s="101"/>
      <c r="K354" s="71"/>
      <c r="L354" s="386"/>
      <c r="P354" s="53"/>
    </row>
    <row r="355" spans="1:16">
      <c r="A355" s="115" t="s">
        <v>6149</v>
      </c>
      <c r="B355" s="85">
        <v>700</v>
      </c>
      <c r="C355" s="85">
        <v>500</v>
      </c>
      <c r="D355" s="85">
        <v>38</v>
      </c>
      <c r="E355" s="85">
        <v>0.01</v>
      </c>
      <c r="F355" s="86">
        <v>705</v>
      </c>
      <c r="G355" s="89">
        <v>755</v>
      </c>
      <c r="H355" s="101"/>
      <c r="K355" s="71"/>
      <c r="L355" s="386"/>
      <c r="P355" s="53"/>
    </row>
    <row r="356" spans="1:16">
      <c r="A356" s="115" t="s">
        <v>6150</v>
      </c>
      <c r="B356" s="85">
        <v>700</v>
      </c>
      <c r="C356" s="85">
        <v>600</v>
      </c>
      <c r="D356" s="85">
        <v>38</v>
      </c>
      <c r="E356" s="85">
        <v>0.02</v>
      </c>
      <c r="F356" s="86">
        <v>860</v>
      </c>
      <c r="G356" s="89">
        <v>920</v>
      </c>
      <c r="H356" s="101"/>
      <c r="K356" s="71"/>
      <c r="L356" s="386"/>
      <c r="P356" s="53"/>
    </row>
    <row r="357" spans="1:16">
      <c r="A357" s="115" t="s">
        <v>6151</v>
      </c>
      <c r="B357" s="85">
        <v>700</v>
      </c>
      <c r="C357" s="85">
        <v>800</v>
      </c>
      <c r="D357" s="85">
        <v>38</v>
      </c>
      <c r="E357" s="85">
        <v>0.02</v>
      </c>
      <c r="F357" s="86">
        <v>1160</v>
      </c>
      <c r="G357" s="89">
        <v>1250</v>
      </c>
      <c r="H357" s="101"/>
      <c r="K357" s="71"/>
      <c r="L357" s="386"/>
      <c r="P357" s="53"/>
    </row>
    <row r="358" spans="1:16">
      <c r="A358" s="115" t="s">
        <v>6152</v>
      </c>
      <c r="B358" s="85">
        <v>1000</v>
      </c>
      <c r="C358" s="85">
        <v>300</v>
      </c>
      <c r="D358" s="85">
        <v>38</v>
      </c>
      <c r="E358" s="85">
        <v>0.01</v>
      </c>
      <c r="F358" s="86">
        <v>660</v>
      </c>
      <c r="G358" s="89">
        <v>710</v>
      </c>
      <c r="H358" s="101"/>
      <c r="K358" s="71"/>
      <c r="L358" s="386"/>
      <c r="P358" s="53"/>
    </row>
    <row r="359" spans="1:16">
      <c r="A359" s="115" t="s">
        <v>6153</v>
      </c>
      <c r="B359" s="85">
        <v>1000</v>
      </c>
      <c r="C359" s="85">
        <v>400</v>
      </c>
      <c r="D359" s="85">
        <v>38</v>
      </c>
      <c r="E359" s="85">
        <v>0.02</v>
      </c>
      <c r="F359" s="86">
        <v>790</v>
      </c>
      <c r="G359" s="89">
        <v>850</v>
      </c>
      <c r="H359" s="101"/>
      <c r="K359" s="71"/>
      <c r="L359" s="386"/>
      <c r="P359" s="53"/>
    </row>
    <row r="360" spans="1:16">
      <c r="A360" s="115" t="s">
        <v>6154</v>
      </c>
      <c r="B360" s="85">
        <v>1000</v>
      </c>
      <c r="C360" s="85">
        <v>500</v>
      </c>
      <c r="D360" s="85">
        <v>38</v>
      </c>
      <c r="E360" s="85">
        <v>0.02</v>
      </c>
      <c r="F360" s="86">
        <v>925</v>
      </c>
      <c r="G360" s="89">
        <v>995</v>
      </c>
      <c r="H360" s="101"/>
      <c r="K360" s="71"/>
      <c r="L360" s="386"/>
      <c r="P360" s="53"/>
    </row>
    <row r="361" spans="1:16">
      <c r="A361" s="115" t="s">
        <v>6155</v>
      </c>
      <c r="B361" s="85">
        <v>1000</v>
      </c>
      <c r="C361" s="85">
        <v>600</v>
      </c>
      <c r="D361" s="85">
        <v>38</v>
      </c>
      <c r="E361" s="85">
        <v>0.02</v>
      </c>
      <c r="F361" s="86">
        <v>1095</v>
      </c>
      <c r="G361" s="89">
        <v>1175</v>
      </c>
      <c r="H361" s="101"/>
      <c r="K361" s="71"/>
      <c r="L361" s="386"/>
      <c r="P361" s="53"/>
    </row>
    <row r="362" spans="1:16">
      <c r="A362" s="115" t="s">
        <v>6156</v>
      </c>
      <c r="B362" s="85">
        <v>1000</v>
      </c>
      <c r="C362" s="85">
        <v>700</v>
      </c>
      <c r="D362" s="85">
        <v>38</v>
      </c>
      <c r="E362" s="85">
        <v>0.03</v>
      </c>
      <c r="F362" s="86">
        <v>1340</v>
      </c>
      <c r="G362" s="89">
        <v>1440</v>
      </c>
      <c r="H362" s="101"/>
      <c r="K362" s="71"/>
      <c r="L362" s="386"/>
      <c r="P362" s="53"/>
    </row>
    <row r="363" spans="1:16">
      <c r="A363" s="115" t="s">
        <v>6157</v>
      </c>
      <c r="B363" s="85">
        <v>1000</v>
      </c>
      <c r="C363" s="85">
        <v>800</v>
      </c>
      <c r="D363" s="85">
        <v>38</v>
      </c>
      <c r="E363" s="85">
        <v>0.03</v>
      </c>
      <c r="F363" s="86">
        <v>1440</v>
      </c>
      <c r="G363" s="89">
        <v>1550</v>
      </c>
      <c r="H363" s="101"/>
      <c r="K363" s="71"/>
      <c r="L363" s="386"/>
      <c r="P363" s="53"/>
    </row>
    <row r="364" spans="1:16">
      <c r="A364" s="115" t="s">
        <v>6158</v>
      </c>
      <c r="B364" s="85">
        <v>1200</v>
      </c>
      <c r="C364" s="85">
        <v>300</v>
      </c>
      <c r="D364" s="85">
        <v>38</v>
      </c>
      <c r="E364" s="85">
        <v>0.01</v>
      </c>
      <c r="F364" s="86">
        <v>925</v>
      </c>
      <c r="G364" s="89">
        <v>995</v>
      </c>
      <c r="H364" s="101"/>
      <c r="K364" s="71"/>
      <c r="L364" s="386"/>
      <c r="P364" s="53"/>
    </row>
    <row r="365" spans="1:16">
      <c r="A365" s="115" t="s">
        <v>6159</v>
      </c>
      <c r="B365" s="85">
        <v>1200</v>
      </c>
      <c r="C365" s="85">
        <v>400</v>
      </c>
      <c r="D365" s="85">
        <v>38</v>
      </c>
      <c r="E365" s="85">
        <v>0.02</v>
      </c>
      <c r="F365" s="86">
        <v>1050</v>
      </c>
      <c r="G365" s="89">
        <v>1130</v>
      </c>
      <c r="H365" s="101"/>
      <c r="K365" s="71"/>
      <c r="L365" s="386"/>
      <c r="P365" s="53"/>
    </row>
    <row r="366" spans="1:16">
      <c r="A366" s="115" t="s">
        <v>6160</v>
      </c>
      <c r="B366" s="85">
        <v>1200</v>
      </c>
      <c r="C366" s="85">
        <v>500</v>
      </c>
      <c r="D366" s="85">
        <v>38</v>
      </c>
      <c r="E366" s="85">
        <v>0.02</v>
      </c>
      <c r="F366" s="86">
        <v>1310</v>
      </c>
      <c r="G366" s="89">
        <v>1405</v>
      </c>
      <c r="H366" s="101"/>
      <c r="K366" s="71"/>
      <c r="L366" s="386"/>
      <c r="P366" s="53"/>
    </row>
    <row r="367" spans="1:16">
      <c r="A367" s="115" t="s">
        <v>6161</v>
      </c>
      <c r="B367" s="85">
        <v>1200</v>
      </c>
      <c r="C367" s="85">
        <v>600</v>
      </c>
      <c r="D367" s="85">
        <v>38</v>
      </c>
      <c r="E367" s="85">
        <v>0.03</v>
      </c>
      <c r="F367" s="86">
        <v>1495</v>
      </c>
      <c r="G367" s="89">
        <v>1605</v>
      </c>
      <c r="H367" s="101"/>
      <c r="K367" s="71"/>
      <c r="L367" s="386"/>
      <c r="P367" s="53"/>
    </row>
    <row r="368" spans="1:16">
      <c r="A368" s="115" t="s">
        <v>6162</v>
      </c>
      <c r="B368" s="85">
        <v>1500</v>
      </c>
      <c r="C368" s="85">
        <v>300</v>
      </c>
      <c r="D368" s="85">
        <v>38</v>
      </c>
      <c r="E368" s="85">
        <v>0.02</v>
      </c>
      <c r="F368" s="86">
        <v>1160</v>
      </c>
      <c r="G368" s="89">
        <v>1250</v>
      </c>
      <c r="H368" s="101"/>
      <c r="K368" s="71"/>
      <c r="L368" s="386"/>
      <c r="P368" s="53"/>
    </row>
    <row r="369" spans="1:16">
      <c r="A369" s="115" t="s">
        <v>6163</v>
      </c>
      <c r="B369" s="85">
        <v>1500</v>
      </c>
      <c r="C369" s="85">
        <v>400</v>
      </c>
      <c r="D369" s="85">
        <v>38</v>
      </c>
      <c r="E369" s="85">
        <v>0.02</v>
      </c>
      <c r="F369" s="86">
        <v>1370</v>
      </c>
      <c r="G369" s="89">
        <v>1470</v>
      </c>
      <c r="H369" s="101"/>
      <c r="K369" s="71"/>
      <c r="L369" s="386"/>
      <c r="P369" s="53"/>
    </row>
    <row r="370" spans="1:16">
      <c r="A370" s="115" t="s">
        <v>6164</v>
      </c>
      <c r="B370" s="85">
        <v>1500</v>
      </c>
      <c r="C370" s="85">
        <v>500</v>
      </c>
      <c r="D370" s="85">
        <v>38</v>
      </c>
      <c r="E370" s="85">
        <v>0.03</v>
      </c>
      <c r="F370" s="86">
        <v>1595</v>
      </c>
      <c r="G370" s="89">
        <v>1715</v>
      </c>
      <c r="H370" s="101"/>
      <c r="K370" s="71"/>
      <c r="L370" s="386"/>
      <c r="P370" s="53"/>
    </row>
    <row r="371" spans="1:16">
      <c r="A371" s="115" t="s">
        <v>6165</v>
      </c>
      <c r="B371" s="85">
        <v>1500</v>
      </c>
      <c r="C371" s="85">
        <v>600</v>
      </c>
      <c r="D371" s="85">
        <v>38</v>
      </c>
      <c r="E371" s="85">
        <v>0.03</v>
      </c>
      <c r="F371" s="86">
        <v>2060</v>
      </c>
      <c r="G371" s="89">
        <v>2215</v>
      </c>
      <c r="H371" s="101"/>
      <c r="K371" s="71"/>
      <c r="L371" s="386"/>
      <c r="P371" s="53"/>
    </row>
    <row r="372" spans="1:16">
      <c r="A372" s="115" t="s">
        <v>6166</v>
      </c>
      <c r="B372" s="85">
        <v>300</v>
      </c>
      <c r="C372" s="85">
        <v>500</v>
      </c>
      <c r="D372" s="85"/>
      <c r="E372" s="85"/>
      <c r="F372" s="86">
        <v>1030</v>
      </c>
      <c r="G372" s="89">
        <v>1105</v>
      </c>
      <c r="H372" s="101"/>
      <c r="J372" s="335"/>
      <c r="K372" s="71"/>
      <c r="L372" s="386"/>
      <c r="P372" s="53"/>
    </row>
    <row r="373" spans="1:16">
      <c r="A373" s="115" t="s">
        <v>6167</v>
      </c>
      <c r="B373" s="85">
        <v>400</v>
      </c>
      <c r="C373" s="85">
        <v>600</v>
      </c>
      <c r="D373" s="85"/>
      <c r="E373" s="85"/>
      <c r="F373" s="86">
        <v>1235</v>
      </c>
      <c r="G373" s="89">
        <v>1325</v>
      </c>
      <c r="H373" s="101"/>
      <c r="J373" s="335"/>
      <c r="K373" s="71"/>
      <c r="L373" s="386"/>
      <c r="P373" s="53"/>
    </row>
    <row r="374" spans="1:16">
      <c r="A374" s="115" t="s">
        <v>6168</v>
      </c>
      <c r="B374" s="85">
        <v>500</v>
      </c>
      <c r="C374" s="85">
        <v>700</v>
      </c>
      <c r="D374" s="85"/>
      <c r="E374" s="85"/>
      <c r="F374" s="86">
        <v>1455</v>
      </c>
      <c r="G374" s="89">
        <v>1565</v>
      </c>
      <c r="H374" s="101"/>
      <c r="J374" s="335"/>
      <c r="K374" s="71"/>
      <c r="L374" s="386"/>
      <c r="P374" s="53"/>
    </row>
    <row r="375" spans="1:16">
      <c r="A375" s="316" t="s">
        <v>6169</v>
      </c>
      <c r="B375" s="111">
        <v>600</v>
      </c>
      <c r="C375" s="111">
        <v>800</v>
      </c>
      <c r="D375" s="111"/>
      <c r="E375" s="111"/>
      <c r="F375" s="112">
        <v>1720</v>
      </c>
      <c r="G375" s="137">
        <v>1850</v>
      </c>
      <c r="H375" s="101"/>
      <c r="J375" s="335"/>
      <c r="K375" s="71"/>
      <c r="L375" s="386"/>
      <c r="P375" s="53"/>
    </row>
    <row r="376" spans="1:16">
      <c r="A376" s="2402" t="s">
        <v>6170</v>
      </c>
      <c r="B376" s="2402"/>
      <c r="C376" s="2402"/>
      <c r="D376" s="2402"/>
      <c r="E376" s="2402"/>
      <c r="F376" s="2402"/>
      <c r="G376" s="2402"/>
      <c r="J376" s="335"/>
      <c r="K376" s="53"/>
      <c r="L376" s="386"/>
      <c r="P376" s="53"/>
    </row>
    <row r="377" spans="1:16">
      <c r="A377" s="124" t="s">
        <v>6171</v>
      </c>
      <c r="B377" s="125">
        <v>500</v>
      </c>
      <c r="C377" s="125">
        <v>300</v>
      </c>
      <c r="D377" s="125"/>
      <c r="E377" s="125"/>
      <c r="F377" s="87">
        <v>355</v>
      </c>
      <c r="G377" s="738">
        <v>385</v>
      </c>
      <c r="H377" s="101"/>
      <c r="K377" s="71"/>
      <c r="L377" s="386"/>
      <c r="P377" s="53"/>
    </row>
    <row r="378" spans="1:16">
      <c r="A378" s="115" t="s">
        <v>6172</v>
      </c>
      <c r="B378" s="85">
        <v>500</v>
      </c>
      <c r="C378" s="85">
        <v>400</v>
      </c>
      <c r="D378" s="85"/>
      <c r="E378" s="85"/>
      <c r="F378" s="86">
        <v>440</v>
      </c>
      <c r="G378" s="89">
        <v>470</v>
      </c>
      <c r="H378" s="101"/>
      <c r="K378" s="71"/>
      <c r="L378" s="386"/>
      <c r="P378" s="53"/>
    </row>
    <row r="379" spans="1:16">
      <c r="A379" s="115" t="s">
        <v>6173</v>
      </c>
      <c r="B379" s="85">
        <v>500</v>
      </c>
      <c r="C379" s="85">
        <v>500</v>
      </c>
      <c r="D379" s="85"/>
      <c r="E379" s="85"/>
      <c r="F379" s="86">
        <v>510</v>
      </c>
      <c r="G379" s="89">
        <v>550</v>
      </c>
      <c r="H379" s="101"/>
      <c r="K379" s="71"/>
      <c r="L379" s="386"/>
      <c r="P379" s="53"/>
    </row>
    <row r="380" spans="1:16">
      <c r="A380" s="115" t="s">
        <v>6174</v>
      </c>
      <c r="B380" s="85">
        <v>500</v>
      </c>
      <c r="C380" s="85">
        <v>600</v>
      </c>
      <c r="D380" s="85"/>
      <c r="E380" s="85"/>
      <c r="F380" s="86">
        <v>585</v>
      </c>
      <c r="G380" s="89">
        <v>630</v>
      </c>
      <c r="H380" s="101"/>
      <c r="K380" s="71"/>
      <c r="L380" s="386"/>
      <c r="P380" s="53"/>
    </row>
    <row r="381" spans="1:16">
      <c r="A381" s="115" t="s">
        <v>6175</v>
      </c>
      <c r="B381" s="85">
        <v>500</v>
      </c>
      <c r="C381" s="85">
        <v>700</v>
      </c>
      <c r="D381" s="85"/>
      <c r="E381" s="85"/>
      <c r="F381" s="86">
        <v>735</v>
      </c>
      <c r="G381" s="89">
        <v>790</v>
      </c>
      <c r="H381" s="101"/>
      <c r="K381" s="71"/>
      <c r="L381" s="386"/>
      <c r="P381" s="53"/>
    </row>
    <row r="382" spans="1:16">
      <c r="A382" s="115" t="s">
        <v>6176</v>
      </c>
      <c r="B382" s="85">
        <v>500</v>
      </c>
      <c r="C382" s="85">
        <v>1000</v>
      </c>
      <c r="D382" s="85"/>
      <c r="E382" s="85"/>
      <c r="F382" s="86">
        <v>1000</v>
      </c>
      <c r="G382" s="89">
        <v>1075</v>
      </c>
      <c r="H382" s="101"/>
      <c r="K382" s="71"/>
      <c r="L382" s="386"/>
      <c r="P382" s="53"/>
    </row>
    <row r="383" spans="1:16">
      <c r="A383" s="115" t="s">
        <v>6177</v>
      </c>
      <c r="B383" s="85">
        <v>1000</v>
      </c>
      <c r="C383" s="85">
        <v>300</v>
      </c>
      <c r="D383" s="85"/>
      <c r="E383" s="85"/>
      <c r="F383" s="86">
        <v>660</v>
      </c>
      <c r="G383" s="89">
        <v>710</v>
      </c>
      <c r="H383" s="101"/>
      <c r="K383" s="71"/>
      <c r="L383" s="386"/>
      <c r="P383" s="53"/>
    </row>
    <row r="384" spans="1:16">
      <c r="A384" s="115" t="s">
        <v>6178</v>
      </c>
      <c r="B384" s="85">
        <v>1000</v>
      </c>
      <c r="C384" s="85">
        <v>400</v>
      </c>
      <c r="D384" s="85"/>
      <c r="E384" s="85"/>
      <c r="F384" s="86">
        <v>805</v>
      </c>
      <c r="G384" s="89">
        <v>865</v>
      </c>
      <c r="H384" s="101"/>
      <c r="K384" s="71"/>
      <c r="L384" s="386"/>
      <c r="P384" s="53"/>
    </row>
    <row r="385" spans="1:16">
      <c r="A385" s="115" t="s">
        <v>6179</v>
      </c>
      <c r="B385" s="85">
        <v>1000</v>
      </c>
      <c r="C385" s="85">
        <v>500</v>
      </c>
      <c r="D385" s="85"/>
      <c r="E385" s="85"/>
      <c r="F385" s="86">
        <v>1000</v>
      </c>
      <c r="G385" s="89">
        <v>1075</v>
      </c>
      <c r="H385" s="101"/>
      <c r="K385" s="71"/>
      <c r="L385" s="386"/>
      <c r="P385" s="53"/>
    </row>
    <row r="386" spans="1:16">
      <c r="A386" s="115" t="s">
        <v>6180</v>
      </c>
      <c r="B386" s="85">
        <v>1000</v>
      </c>
      <c r="C386" s="85">
        <v>600</v>
      </c>
      <c r="D386" s="85"/>
      <c r="E386" s="85"/>
      <c r="F386" s="86">
        <v>1200</v>
      </c>
      <c r="G386" s="89">
        <v>1285</v>
      </c>
      <c r="H386" s="101"/>
      <c r="K386" s="71"/>
      <c r="L386" s="386"/>
      <c r="P386" s="53"/>
    </row>
    <row r="387" spans="1:16">
      <c r="A387" s="115" t="s">
        <v>6181</v>
      </c>
      <c r="B387" s="85">
        <v>1000</v>
      </c>
      <c r="C387" s="85">
        <v>700</v>
      </c>
      <c r="D387" s="85"/>
      <c r="E387" s="85"/>
      <c r="F387" s="86">
        <v>1470</v>
      </c>
      <c r="G387" s="89">
        <v>1580</v>
      </c>
      <c r="H387" s="101"/>
      <c r="K387" s="71"/>
      <c r="L387" s="386"/>
      <c r="P387" s="53"/>
    </row>
    <row r="388" spans="1:16">
      <c r="A388" s="316" t="s">
        <v>6182</v>
      </c>
      <c r="B388" s="111">
        <v>1000</v>
      </c>
      <c r="C388" s="111">
        <v>1000</v>
      </c>
      <c r="D388" s="111"/>
      <c r="E388" s="111"/>
      <c r="F388" s="112">
        <v>1995</v>
      </c>
      <c r="G388" s="890">
        <v>2145</v>
      </c>
      <c r="H388" s="101"/>
      <c r="K388" s="71"/>
      <c r="L388" s="386"/>
      <c r="P388" s="53"/>
    </row>
    <row r="389" spans="1:16">
      <c r="A389" s="2402" t="s">
        <v>6183</v>
      </c>
      <c r="B389" s="2402"/>
      <c r="C389" s="2402"/>
      <c r="D389" s="2402"/>
      <c r="E389" s="2402"/>
      <c r="F389" s="2402"/>
      <c r="G389" s="2402"/>
      <c r="J389" s="335"/>
      <c r="K389" s="53"/>
      <c r="L389" s="386"/>
      <c r="P389" s="53"/>
    </row>
    <row r="390" spans="1:16">
      <c r="A390" s="125" t="s">
        <v>6184</v>
      </c>
      <c r="B390" s="125" t="s">
        <v>731</v>
      </c>
      <c r="C390" s="125">
        <v>300</v>
      </c>
      <c r="D390" s="125"/>
      <c r="E390" s="125"/>
      <c r="F390" s="125">
        <v>85</v>
      </c>
      <c r="G390" s="344">
        <v>90</v>
      </c>
      <c r="H390" s="101"/>
      <c r="K390" s="71"/>
      <c r="L390" s="386"/>
      <c r="P390" s="53"/>
    </row>
    <row r="391" spans="1:16">
      <c r="A391" s="85" t="s">
        <v>6185</v>
      </c>
      <c r="B391" s="85" t="s">
        <v>731</v>
      </c>
      <c r="C391" s="85">
        <v>400</v>
      </c>
      <c r="D391" s="85"/>
      <c r="E391" s="85"/>
      <c r="F391" s="85">
        <v>100</v>
      </c>
      <c r="G391" s="315">
        <v>105</v>
      </c>
      <c r="H391" s="101"/>
      <c r="K391" s="71"/>
      <c r="L391" s="386"/>
      <c r="P391" s="53"/>
    </row>
    <row r="392" spans="1:16">
      <c r="A392" s="85" t="s">
        <v>6186</v>
      </c>
      <c r="B392" s="85" t="s">
        <v>731</v>
      </c>
      <c r="C392" s="85">
        <v>500</v>
      </c>
      <c r="D392" s="85"/>
      <c r="E392" s="85"/>
      <c r="F392" s="85">
        <v>115</v>
      </c>
      <c r="G392" s="315">
        <v>120</v>
      </c>
      <c r="H392" s="101"/>
      <c r="K392" s="71"/>
      <c r="L392" s="386"/>
      <c r="P392" s="53"/>
    </row>
    <row r="393" spans="1:16">
      <c r="A393" s="85" t="s">
        <v>6187</v>
      </c>
      <c r="B393" s="85" t="s">
        <v>731</v>
      </c>
      <c r="C393" s="85">
        <v>600</v>
      </c>
      <c r="D393" s="85"/>
      <c r="E393" s="85"/>
      <c r="F393" s="85">
        <v>130</v>
      </c>
      <c r="G393" s="315">
        <v>135</v>
      </c>
      <c r="H393" s="101"/>
      <c r="K393" s="71"/>
      <c r="L393" s="386"/>
      <c r="P393" s="53"/>
    </row>
    <row r="394" spans="1:16">
      <c r="A394" s="85" t="s">
        <v>6188</v>
      </c>
      <c r="B394" s="85" t="s">
        <v>731</v>
      </c>
      <c r="C394" s="85">
        <v>700</v>
      </c>
      <c r="D394" s="85"/>
      <c r="E394" s="85"/>
      <c r="F394" s="85">
        <v>150</v>
      </c>
      <c r="G394" s="315">
        <v>160</v>
      </c>
      <c r="H394" s="101"/>
      <c r="K394" s="71"/>
      <c r="L394" s="386"/>
      <c r="P394" s="53"/>
    </row>
    <row r="395" spans="1:16">
      <c r="A395" s="85" t="s">
        <v>6189</v>
      </c>
      <c r="B395" s="85"/>
      <c r="C395" s="85">
        <v>800</v>
      </c>
      <c r="D395" s="85"/>
      <c r="E395" s="85"/>
      <c r="F395" s="85">
        <v>170</v>
      </c>
      <c r="G395" s="315">
        <v>185</v>
      </c>
      <c r="H395" s="101"/>
      <c r="K395" s="71"/>
      <c r="L395" s="386"/>
      <c r="P395" s="53"/>
    </row>
    <row r="396" spans="1:16">
      <c r="A396" s="85" t="s">
        <v>6190</v>
      </c>
      <c r="B396" s="85" t="s">
        <v>731</v>
      </c>
      <c r="C396" s="85">
        <v>1000</v>
      </c>
      <c r="D396" s="85"/>
      <c r="E396" s="85"/>
      <c r="F396" s="85">
        <v>185</v>
      </c>
      <c r="G396" s="315">
        <v>200</v>
      </c>
      <c r="H396" s="101"/>
      <c r="K396" s="71"/>
      <c r="L396" s="386"/>
      <c r="P396" s="53"/>
    </row>
    <row r="397" spans="1:16">
      <c r="A397" s="111" t="s">
        <v>6191</v>
      </c>
      <c r="B397" s="111"/>
      <c r="C397" s="111">
        <v>1200</v>
      </c>
      <c r="D397" s="111"/>
      <c r="E397" s="111"/>
      <c r="F397" s="111">
        <v>210</v>
      </c>
      <c r="G397" s="330">
        <v>225</v>
      </c>
      <c r="H397" s="101"/>
      <c r="K397" s="71"/>
      <c r="L397" s="386"/>
      <c r="P397" s="53"/>
    </row>
    <row r="398" spans="1:16">
      <c r="A398" s="2402" t="s">
        <v>6192</v>
      </c>
      <c r="B398" s="2402"/>
      <c r="C398" s="2402"/>
      <c r="D398" s="2402"/>
      <c r="E398" s="2402"/>
      <c r="F398" s="2402"/>
      <c r="G398" s="2402"/>
      <c r="J398" s="335"/>
      <c r="K398" s="53"/>
      <c r="L398" s="386"/>
      <c r="P398" s="53"/>
    </row>
    <row r="399" spans="1:16">
      <c r="A399" s="124" t="s">
        <v>6193</v>
      </c>
      <c r="B399" s="125" t="s">
        <v>731</v>
      </c>
      <c r="C399" s="125" t="s">
        <v>731</v>
      </c>
      <c r="D399" s="125"/>
      <c r="E399" s="125"/>
      <c r="F399" s="87">
        <v>15</v>
      </c>
      <c r="G399" s="128">
        <v>15</v>
      </c>
      <c r="K399" s="53"/>
      <c r="L399" s="386"/>
      <c r="P399" s="53"/>
    </row>
    <row r="400" spans="1:16">
      <c r="A400" s="115" t="s">
        <v>6194</v>
      </c>
      <c r="B400" s="85" t="s">
        <v>731</v>
      </c>
      <c r="C400" s="85" t="s">
        <v>731</v>
      </c>
      <c r="D400" s="85"/>
      <c r="E400" s="85"/>
      <c r="F400" s="86">
        <v>40</v>
      </c>
      <c r="G400" s="89">
        <v>45</v>
      </c>
      <c r="K400" s="53"/>
      <c r="L400" s="386"/>
      <c r="P400" s="53"/>
    </row>
    <row r="401" spans="1:16">
      <c r="A401" s="115" t="s">
        <v>6195</v>
      </c>
      <c r="B401" s="85" t="s">
        <v>731</v>
      </c>
      <c r="C401" s="85" t="s">
        <v>731</v>
      </c>
      <c r="D401" s="85"/>
      <c r="E401" s="85"/>
      <c r="F401" s="86">
        <v>40</v>
      </c>
      <c r="G401" s="89">
        <v>45</v>
      </c>
      <c r="K401" s="53"/>
      <c r="L401" s="386"/>
      <c r="P401" s="53"/>
    </row>
    <row r="402" spans="1:16">
      <c r="A402" s="115" t="s">
        <v>6196</v>
      </c>
      <c r="B402" s="85" t="s">
        <v>731</v>
      </c>
      <c r="C402" s="85" t="s">
        <v>731</v>
      </c>
      <c r="D402" s="85"/>
      <c r="E402" s="85"/>
      <c r="F402" s="85">
        <v>85</v>
      </c>
      <c r="G402" s="315">
        <v>95</v>
      </c>
      <c r="K402" s="53"/>
      <c r="L402" s="386"/>
      <c r="P402" s="53"/>
    </row>
    <row r="403" spans="1:16">
      <c r="A403" s="115" t="s">
        <v>6197</v>
      </c>
      <c r="B403" s="85" t="s">
        <v>731</v>
      </c>
      <c r="C403" s="85" t="s">
        <v>731</v>
      </c>
      <c r="D403" s="85"/>
      <c r="E403" s="85"/>
      <c r="F403" s="85">
        <v>60</v>
      </c>
      <c r="G403" s="315">
        <v>65</v>
      </c>
      <c r="K403" s="53"/>
      <c r="L403" s="386"/>
      <c r="P403" s="53"/>
    </row>
    <row r="404" spans="1:16">
      <c r="A404" s="115" t="s">
        <v>6198</v>
      </c>
      <c r="B404" s="85">
        <v>1000</v>
      </c>
      <c r="C404" s="85"/>
      <c r="D404" s="85"/>
      <c r="E404" s="85"/>
      <c r="F404" s="86">
        <v>700</v>
      </c>
      <c r="G404" s="89">
        <v>750</v>
      </c>
      <c r="K404" s="53"/>
      <c r="L404" s="386"/>
      <c r="P404" s="53"/>
    </row>
    <row r="405" spans="1:16">
      <c r="A405" s="115" t="s">
        <v>6199</v>
      </c>
      <c r="B405" s="85" t="s">
        <v>731</v>
      </c>
      <c r="C405" s="85">
        <v>300</v>
      </c>
      <c r="D405" s="85"/>
      <c r="E405" s="85"/>
      <c r="F405" s="86">
        <v>360</v>
      </c>
      <c r="G405" s="89">
        <v>385</v>
      </c>
      <c r="K405" s="71"/>
      <c r="L405" s="386"/>
      <c r="P405" s="53"/>
    </row>
    <row r="406" spans="1:16">
      <c r="A406" s="115" t="s">
        <v>6200</v>
      </c>
      <c r="B406" s="85" t="s">
        <v>731</v>
      </c>
      <c r="C406" s="85">
        <v>400</v>
      </c>
      <c r="D406" s="85"/>
      <c r="E406" s="85"/>
      <c r="F406" s="86">
        <v>450</v>
      </c>
      <c r="G406" s="89">
        <v>485</v>
      </c>
      <c r="K406" s="71"/>
      <c r="L406" s="386"/>
      <c r="P406" s="53"/>
    </row>
    <row r="407" spans="1:16">
      <c r="A407" s="115" t="s">
        <v>6201</v>
      </c>
      <c r="B407" s="85" t="s">
        <v>731</v>
      </c>
      <c r="C407" s="85">
        <v>500</v>
      </c>
      <c r="D407" s="85"/>
      <c r="E407" s="85"/>
      <c r="F407" s="86">
        <v>595</v>
      </c>
      <c r="G407" s="89">
        <v>640</v>
      </c>
      <c r="K407" s="71"/>
      <c r="L407" s="386"/>
      <c r="P407" s="53"/>
    </row>
    <row r="408" spans="1:16">
      <c r="A408" s="316" t="s">
        <v>6202</v>
      </c>
      <c r="B408" s="111" t="s">
        <v>731</v>
      </c>
      <c r="C408" s="111">
        <v>600</v>
      </c>
      <c r="D408" s="111"/>
      <c r="E408" s="111"/>
      <c r="F408" s="112">
        <v>645</v>
      </c>
      <c r="G408" s="890">
        <v>690</v>
      </c>
      <c r="K408" s="71"/>
      <c r="L408" s="386"/>
      <c r="P408" s="53"/>
    </row>
    <row r="409" spans="1:16">
      <c r="A409" s="2402" t="s">
        <v>6203</v>
      </c>
      <c r="B409" s="2402"/>
      <c r="C409" s="2402"/>
      <c r="D409" s="2402"/>
      <c r="E409" s="2402"/>
      <c r="F409" s="2402"/>
      <c r="G409" s="2402"/>
      <c r="J409" s="335"/>
      <c r="K409" s="53"/>
      <c r="L409" s="386"/>
      <c r="P409" s="53"/>
    </row>
    <row r="410" spans="1:16">
      <c r="A410" s="124" t="s">
        <v>6204</v>
      </c>
      <c r="B410" s="125">
        <v>700</v>
      </c>
      <c r="C410" s="125">
        <v>300</v>
      </c>
      <c r="D410" s="125">
        <v>1800</v>
      </c>
      <c r="E410" s="125">
        <v>0.38</v>
      </c>
      <c r="F410" s="87">
        <v>3665</v>
      </c>
      <c r="G410" s="128">
        <v>3935</v>
      </c>
      <c r="H410" s="101"/>
      <c r="K410" s="71"/>
      <c r="L410" s="386"/>
      <c r="P410" s="53"/>
    </row>
    <row r="411" spans="1:16">
      <c r="A411" s="115" t="s">
        <v>6205</v>
      </c>
      <c r="B411" s="85">
        <v>700</v>
      </c>
      <c r="C411" s="85">
        <v>400</v>
      </c>
      <c r="D411" s="85">
        <v>1800</v>
      </c>
      <c r="E411" s="85">
        <v>0.5</v>
      </c>
      <c r="F411" s="86">
        <v>4090</v>
      </c>
      <c r="G411" s="89">
        <v>4395</v>
      </c>
      <c r="H411" s="101"/>
      <c r="K411" s="71"/>
      <c r="L411" s="386"/>
      <c r="P411" s="53"/>
    </row>
    <row r="412" spans="1:16">
      <c r="A412" s="115" t="s">
        <v>6206</v>
      </c>
      <c r="B412" s="85">
        <v>700</v>
      </c>
      <c r="C412" s="85">
        <v>500</v>
      </c>
      <c r="D412" s="85">
        <v>1800</v>
      </c>
      <c r="E412" s="85">
        <v>0.63</v>
      </c>
      <c r="F412" s="86">
        <v>4415</v>
      </c>
      <c r="G412" s="89">
        <v>4745</v>
      </c>
      <c r="H412" s="101"/>
      <c r="K412" s="71"/>
      <c r="L412" s="386"/>
      <c r="P412" s="53"/>
    </row>
    <row r="413" spans="1:16">
      <c r="A413" s="115" t="s">
        <v>6207</v>
      </c>
      <c r="B413" s="85">
        <v>700</v>
      </c>
      <c r="C413" s="85">
        <v>600</v>
      </c>
      <c r="D413" s="85">
        <v>1800</v>
      </c>
      <c r="E413" s="85">
        <v>0.76</v>
      </c>
      <c r="F413" s="86">
        <v>5035</v>
      </c>
      <c r="G413" s="89">
        <v>5410</v>
      </c>
      <c r="H413" s="101"/>
      <c r="K413" s="71"/>
      <c r="L413" s="386"/>
      <c r="P413" s="53"/>
    </row>
    <row r="414" spans="1:16">
      <c r="A414" s="115" t="s">
        <v>6208</v>
      </c>
      <c r="B414" s="85">
        <v>700</v>
      </c>
      <c r="C414" s="85">
        <v>800</v>
      </c>
      <c r="D414" s="85">
        <v>1800</v>
      </c>
      <c r="E414" s="85">
        <v>1.01</v>
      </c>
      <c r="F414" s="86">
        <v>6245</v>
      </c>
      <c r="G414" s="89">
        <v>6710</v>
      </c>
      <c r="H414" s="101"/>
      <c r="K414" s="71"/>
      <c r="L414" s="386"/>
      <c r="P414" s="53"/>
    </row>
    <row r="415" spans="1:16">
      <c r="A415" s="115" t="s">
        <v>6209</v>
      </c>
      <c r="B415" s="85">
        <v>700</v>
      </c>
      <c r="C415" s="85">
        <v>300</v>
      </c>
      <c r="D415" s="85">
        <v>1800</v>
      </c>
      <c r="E415" s="85">
        <v>0.38</v>
      </c>
      <c r="F415" s="86">
        <v>4175</v>
      </c>
      <c r="G415" s="89">
        <v>4485</v>
      </c>
      <c r="H415" s="101"/>
      <c r="K415" s="71"/>
      <c r="L415" s="386"/>
      <c r="P415" s="53"/>
    </row>
    <row r="416" spans="1:16">
      <c r="A416" s="115" t="s">
        <v>6210</v>
      </c>
      <c r="B416" s="85">
        <v>700</v>
      </c>
      <c r="C416" s="85">
        <v>400</v>
      </c>
      <c r="D416" s="85">
        <v>1800</v>
      </c>
      <c r="E416" s="85">
        <v>0.5</v>
      </c>
      <c r="F416" s="86">
        <v>4710</v>
      </c>
      <c r="G416" s="89">
        <v>5060</v>
      </c>
      <c r="H416" s="101"/>
      <c r="K416" s="71"/>
      <c r="L416" s="386"/>
      <c r="P416" s="53"/>
    </row>
    <row r="417" spans="1:16">
      <c r="A417" s="115" t="s">
        <v>6211</v>
      </c>
      <c r="B417" s="85">
        <v>700</v>
      </c>
      <c r="C417" s="85">
        <v>500</v>
      </c>
      <c r="D417" s="85">
        <v>1800</v>
      </c>
      <c r="E417" s="85">
        <v>0.63</v>
      </c>
      <c r="F417" s="86">
        <v>5120</v>
      </c>
      <c r="G417" s="89">
        <v>5500</v>
      </c>
      <c r="H417" s="101"/>
      <c r="K417" s="71"/>
      <c r="L417" s="386"/>
      <c r="P417" s="53"/>
    </row>
    <row r="418" spans="1:16">
      <c r="A418" s="115" t="s">
        <v>6212</v>
      </c>
      <c r="B418" s="85">
        <v>700</v>
      </c>
      <c r="C418" s="85">
        <v>600</v>
      </c>
      <c r="D418" s="85">
        <v>1800</v>
      </c>
      <c r="E418" s="85">
        <v>0.76</v>
      </c>
      <c r="F418" s="86">
        <v>5895</v>
      </c>
      <c r="G418" s="89">
        <v>6330</v>
      </c>
      <c r="H418" s="101"/>
      <c r="K418" s="71"/>
      <c r="L418" s="386"/>
      <c r="P418" s="53"/>
    </row>
    <row r="419" spans="1:16">
      <c r="A419" s="115" t="s">
        <v>6213</v>
      </c>
      <c r="B419" s="85">
        <v>700</v>
      </c>
      <c r="C419" s="85">
        <v>800</v>
      </c>
      <c r="D419" s="85">
        <v>1800</v>
      </c>
      <c r="E419" s="85">
        <v>1.01</v>
      </c>
      <c r="F419" s="86">
        <v>7405</v>
      </c>
      <c r="G419" s="89">
        <v>7955</v>
      </c>
      <c r="H419" s="101"/>
      <c r="K419" s="71"/>
      <c r="L419" s="386"/>
      <c r="P419" s="53"/>
    </row>
    <row r="420" spans="1:16">
      <c r="A420" s="115" t="s">
        <v>6214</v>
      </c>
      <c r="B420" s="85">
        <v>700</v>
      </c>
      <c r="C420" s="85">
        <v>300</v>
      </c>
      <c r="D420" s="85">
        <v>2000</v>
      </c>
      <c r="E420" s="85">
        <v>0.42</v>
      </c>
      <c r="F420" s="86">
        <v>3795</v>
      </c>
      <c r="G420" s="89">
        <v>4080</v>
      </c>
      <c r="H420" s="101"/>
      <c r="K420" s="71"/>
      <c r="L420" s="386"/>
      <c r="P420" s="53"/>
    </row>
    <row r="421" spans="1:16">
      <c r="A421" s="115" t="s">
        <v>6215</v>
      </c>
      <c r="B421" s="85">
        <v>700</v>
      </c>
      <c r="C421" s="85">
        <v>400</v>
      </c>
      <c r="D421" s="85">
        <v>2000</v>
      </c>
      <c r="E421" s="85">
        <v>0.56000000000000005</v>
      </c>
      <c r="F421" s="86">
        <v>4225</v>
      </c>
      <c r="G421" s="89">
        <v>4540</v>
      </c>
      <c r="H421" s="101"/>
      <c r="K421" s="71"/>
      <c r="L421" s="386"/>
      <c r="P421" s="53"/>
    </row>
    <row r="422" spans="1:16">
      <c r="A422" s="115" t="s">
        <v>6216</v>
      </c>
      <c r="B422" s="85">
        <v>700</v>
      </c>
      <c r="C422" s="85">
        <v>500</v>
      </c>
      <c r="D422" s="85">
        <v>2000</v>
      </c>
      <c r="E422" s="85">
        <v>0.7</v>
      </c>
      <c r="F422" s="86">
        <v>4550</v>
      </c>
      <c r="G422" s="89">
        <v>4885</v>
      </c>
      <c r="H422" s="101"/>
      <c r="K422" s="71"/>
      <c r="L422" s="386"/>
      <c r="P422" s="53"/>
    </row>
    <row r="423" spans="1:16">
      <c r="A423" s="115" t="s">
        <v>6217</v>
      </c>
      <c r="B423" s="85">
        <v>700</v>
      </c>
      <c r="C423" s="85">
        <v>600</v>
      </c>
      <c r="D423" s="85">
        <v>2000</v>
      </c>
      <c r="E423" s="85">
        <v>0.84</v>
      </c>
      <c r="F423" s="86">
        <v>5170</v>
      </c>
      <c r="G423" s="89">
        <v>5555</v>
      </c>
      <c r="H423" s="101"/>
      <c r="K423" s="71"/>
      <c r="L423" s="386"/>
      <c r="P423" s="53"/>
    </row>
    <row r="424" spans="1:16">
      <c r="A424" s="115" t="s">
        <v>6218</v>
      </c>
      <c r="B424" s="85">
        <v>700</v>
      </c>
      <c r="C424" s="85">
        <v>800</v>
      </c>
      <c r="D424" s="85">
        <v>2000</v>
      </c>
      <c r="E424" s="85">
        <v>1.1200000000000001</v>
      </c>
      <c r="F424" s="86">
        <v>6380</v>
      </c>
      <c r="G424" s="89">
        <v>6855</v>
      </c>
      <c r="H424" s="101"/>
      <c r="K424" s="71"/>
      <c r="L424" s="386"/>
      <c r="P424" s="53"/>
    </row>
    <row r="425" spans="1:16">
      <c r="A425" s="115" t="s">
        <v>6219</v>
      </c>
      <c r="B425" s="85">
        <v>700</v>
      </c>
      <c r="C425" s="85">
        <v>300</v>
      </c>
      <c r="D425" s="85">
        <v>2000</v>
      </c>
      <c r="E425" s="85">
        <v>0.42</v>
      </c>
      <c r="F425" s="86">
        <v>4310</v>
      </c>
      <c r="G425" s="89">
        <v>4630</v>
      </c>
      <c r="H425" s="101"/>
      <c r="K425" s="71"/>
      <c r="L425" s="386"/>
      <c r="P425" s="53"/>
    </row>
    <row r="426" spans="1:16">
      <c r="A426" s="115" t="s">
        <v>6220</v>
      </c>
      <c r="B426" s="85">
        <v>700</v>
      </c>
      <c r="C426" s="85">
        <v>400</v>
      </c>
      <c r="D426" s="85">
        <v>2000</v>
      </c>
      <c r="E426" s="85">
        <v>0.56000000000000005</v>
      </c>
      <c r="F426" s="86">
        <v>4845</v>
      </c>
      <c r="G426" s="89">
        <v>5205</v>
      </c>
      <c r="H426" s="101"/>
      <c r="K426" s="71"/>
      <c r="L426" s="386"/>
      <c r="P426" s="53"/>
    </row>
    <row r="427" spans="1:16">
      <c r="A427" s="115" t="s">
        <v>6221</v>
      </c>
      <c r="B427" s="85">
        <v>700</v>
      </c>
      <c r="C427" s="85">
        <v>500</v>
      </c>
      <c r="D427" s="85">
        <v>2000</v>
      </c>
      <c r="E427" s="85">
        <v>0.7</v>
      </c>
      <c r="F427" s="86">
        <v>5250</v>
      </c>
      <c r="G427" s="89">
        <v>5640</v>
      </c>
      <c r="H427" s="101"/>
      <c r="K427" s="71"/>
      <c r="L427" s="386"/>
      <c r="P427" s="53"/>
    </row>
    <row r="428" spans="1:16">
      <c r="A428" s="115" t="s">
        <v>6222</v>
      </c>
      <c r="B428" s="85">
        <v>700</v>
      </c>
      <c r="C428" s="85">
        <v>600</v>
      </c>
      <c r="D428" s="85">
        <v>2000</v>
      </c>
      <c r="E428" s="85">
        <v>0.84</v>
      </c>
      <c r="F428" s="86">
        <v>6025</v>
      </c>
      <c r="G428" s="89">
        <v>6475</v>
      </c>
      <c r="H428" s="101"/>
      <c r="K428" s="71"/>
      <c r="L428" s="386"/>
      <c r="P428" s="53"/>
    </row>
    <row r="429" spans="1:16">
      <c r="A429" s="115" t="s">
        <v>6223</v>
      </c>
      <c r="B429" s="85">
        <v>700</v>
      </c>
      <c r="C429" s="85">
        <v>800</v>
      </c>
      <c r="D429" s="85">
        <v>2000</v>
      </c>
      <c r="E429" s="85">
        <v>1.1200000000000001</v>
      </c>
      <c r="F429" s="86">
        <v>7540</v>
      </c>
      <c r="G429" s="89">
        <v>8100</v>
      </c>
      <c r="H429" s="101"/>
      <c r="K429" s="71"/>
      <c r="L429" s="386"/>
      <c r="P429" s="53"/>
    </row>
    <row r="430" spans="1:16">
      <c r="A430" s="115" t="s">
        <v>6224</v>
      </c>
      <c r="B430" s="85">
        <v>700</v>
      </c>
      <c r="C430" s="85">
        <v>300</v>
      </c>
      <c r="D430" s="85">
        <v>2200</v>
      </c>
      <c r="E430" s="85">
        <v>0.46</v>
      </c>
      <c r="F430" s="86">
        <v>4005</v>
      </c>
      <c r="G430" s="89">
        <v>4300</v>
      </c>
      <c r="H430" s="101"/>
      <c r="K430" s="71"/>
      <c r="L430" s="386"/>
      <c r="P430" s="53"/>
    </row>
    <row r="431" spans="1:16">
      <c r="A431" s="115" t="s">
        <v>6225</v>
      </c>
      <c r="B431" s="85">
        <v>700</v>
      </c>
      <c r="C431" s="85">
        <v>400</v>
      </c>
      <c r="D431" s="85">
        <v>2200</v>
      </c>
      <c r="E431" s="85">
        <v>0.62</v>
      </c>
      <c r="F431" s="86">
        <v>4430</v>
      </c>
      <c r="G431" s="89">
        <v>4760</v>
      </c>
      <c r="H431" s="101"/>
      <c r="K431" s="71"/>
      <c r="L431" s="386"/>
      <c r="P431" s="53"/>
    </row>
    <row r="432" spans="1:16">
      <c r="A432" s="115" t="s">
        <v>6226</v>
      </c>
      <c r="B432" s="85">
        <v>700</v>
      </c>
      <c r="C432" s="85">
        <v>500</v>
      </c>
      <c r="D432" s="85">
        <v>2200</v>
      </c>
      <c r="E432" s="85">
        <v>0.77</v>
      </c>
      <c r="F432" s="86">
        <v>4755</v>
      </c>
      <c r="G432" s="89">
        <v>5110</v>
      </c>
      <c r="H432" s="101"/>
      <c r="K432" s="71"/>
      <c r="L432" s="386"/>
      <c r="P432" s="53"/>
    </row>
    <row r="433" spans="1:16">
      <c r="A433" s="115" t="s">
        <v>6227</v>
      </c>
      <c r="B433" s="85">
        <v>700</v>
      </c>
      <c r="C433" s="85">
        <v>600</v>
      </c>
      <c r="D433" s="85">
        <v>2200</v>
      </c>
      <c r="E433" s="85">
        <v>0.92</v>
      </c>
      <c r="F433" s="86">
        <v>5375</v>
      </c>
      <c r="G433" s="89">
        <v>5775</v>
      </c>
      <c r="H433" s="101"/>
      <c r="K433" s="71"/>
      <c r="L433" s="386"/>
      <c r="P433" s="53"/>
    </row>
    <row r="434" spans="1:16">
      <c r="A434" s="115" t="s">
        <v>6228</v>
      </c>
      <c r="B434" s="85">
        <v>700</v>
      </c>
      <c r="C434" s="85">
        <v>800</v>
      </c>
      <c r="D434" s="85">
        <v>2200</v>
      </c>
      <c r="E434" s="85">
        <v>1.23</v>
      </c>
      <c r="F434" s="86">
        <v>6585</v>
      </c>
      <c r="G434" s="89">
        <v>7075</v>
      </c>
      <c r="H434" s="101"/>
      <c r="K434" s="71"/>
      <c r="L434" s="386"/>
      <c r="P434" s="53"/>
    </row>
    <row r="435" spans="1:16">
      <c r="A435" s="115" t="s">
        <v>6229</v>
      </c>
      <c r="B435" s="85">
        <v>700</v>
      </c>
      <c r="C435" s="85">
        <v>300</v>
      </c>
      <c r="D435" s="85">
        <v>2200</v>
      </c>
      <c r="E435" s="85">
        <v>0.46</v>
      </c>
      <c r="F435" s="86">
        <v>4515</v>
      </c>
      <c r="G435" s="89">
        <v>4850</v>
      </c>
      <c r="H435" s="101"/>
      <c r="K435" s="71"/>
      <c r="L435" s="386"/>
      <c r="P435" s="53"/>
    </row>
    <row r="436" spans="1:16">
      <c r="A436" s="115" t="s">
        <v>6230</v>
      </c>
      <c r="B436" s="85">
        <v>700</v>
      </c>
      <c r="C436" s="85">
        <v>400</v>
      </c>
      <c r="D436" s="85">
        <v>2200</v>
      </c>
      <c r="E436" s="85">
        <v>0.62</v>
      </c>
      <c r="F436" s="86">
        <v>5050</v>
      </c>
      <c r="G436" s="89">
        <v>5425</v>
      </c>
      <c r="H436" s="101"/>
      <c r="K436" s="71"/>
      <c r="L436" s="386"/>
      <c r="P436" s="53"/>
    </row>
    <row r="437" spans="1:16">
      <c r="A437" s="115" t="s">
        <v>6231</v>
      </c>
      <c r="B437" s="85">
        <v>700</v>
      </c>
      <c r="C437" s="85">
        <v>500</v>
      </c>
      <c r="D437" s="85">
        <v>2200</v>
      </c>
      <c r="E437" s="85">
        <v>0.77</v>
      </c>
      <c r="F437" s="86">
        <v>5455</v>
      </c>
      <c r="G437" s="89">
        <v>5865</v>
      </c>
      <c r="H437" s="101"/>
      <c r="K437" s="71"/>
      <c r="L437" s="386"/>
      <c r="P437" s="53"/>
    </row>
    <row r="438" spans="1:16">
      <c r="A438" s="115" t="s">
        <v>6232</v>
      </c>
      <c r="B438" s="85">
        <v>700</v>
      </c>
      <c r="C438" s="85">
        <v>600</v>
      </c>
      <c r="D438" s="85">
        <v>2200</v>
      </c>
      <c r="E438" s="85">
        <v>0.92</v>
      </c>
      <c r="F438" s="86">
        <v>6230</v>
      </c>
      <c r="G438" s="89">
        <v>6695</v>
      </c>
      <c r="H438" s="101"/>
      <c r="K438" s="71"/>
      <c r="L438" s="386"/>
      <c r="P438" s="53"/>
    </row>
    <row r="439" spans="1:16">
      <c r="A439" s="115" t="s">
        <v>6233</v>
      </c>
      <c r="B439" s="85">
        <v>700</v>
      </c>
      <c r="C439" s="85">
        <v>800</v>
      </c>
      <c r="D439" s="85">
        <v>2200</v>
      </c>
      <c r="E439" s="85">
        <v>1.23</v>
      </c>
      <c r="F439" s="86">
        <v>7745</v>
      </c>
      <c r="G439" s="89">
        <v>8320</v>
      </c>
      <c r="H439" s="101"/>
      <c r="K439" s="71"/>
      <c r="L439" s="386"/>
      <c r="P439" s="53"/>
    </row>
    <row r="440" spans="1:16">
      <c r="A440" s="115" t="s">
        <v>6234</v>
      </c>
      <c r="B440" s="85">
        <v>700</v>
      </c>
      <c r="C440" s="85">
        <v>300</v>
      </c>
      <c r="D440" s="85">
        <v>2500</v>
      </c>
      <c r="E440" s="85">
        <v>0.53</v>
      </c>
      <c r="F440" s="86">
        <v>4300</v>
      </c>
      <c r="G440" s="89">
        <v>4620</v>
      </c>
      <c r="H440" s="101"/>
      <c r="K440" s="71"/>
      <c r="L440" s="386"/>
      <c r="P440" s="53"/>
    </row>
    <row r="441" spans="1:16">
      <c r="A441" s="115" t="s">
        <v>6235</v>
      </c>
      <c r="B441" s="85">
        <v>700</v>
      </c>
      <c r="C441" s="85">
        <v>400</v>
      </c>
      <c r="D441" s="85">
        <v>2500</v>
      </c>
      <c r="E441" s="85">
        <v>0.7</v>
      </c>
      <c r="F441" s="86">
        <v>4725</v>
      </c>
      <c r="G441" s="89">
        <v>5080</v>
      </c>
      <c r="H441" s="101"/>
      <c r="K441" s="71"/>
      <c r="L441" s="386"/>
      <c r="P441" s="53"/>
    </row>
    <row r="442" spans="1:16">
      <c r="A442" s="115" t="s">
        <v>6236</v>
      </c>
      <c r="B442" s="85">
        <v>700</v>
      </c>
      <c r="C442" s="85">
        <v>500</v>
      </c>
      <c r="D442" s="85">
        <v>2500</v>
      </c>
      <c r="E442" s="85">
        <v>0.88</v>
      </c>
      <c r="F442" s="86">
        <v>5050</v>
      </c>
      <c r="G442" s="89">
        <v>5425</v>
      </c>
      <c r="H442" s="101"/>
      <c r="K442" s="71"/>
      <c r="L442" s="386"/>
      <c r="P442" s="53"/>
    </row>
    <row r="443" spans="1:16">
      <c r="A443" s="115" t="s">
        <v>6237</v>
      </c>
      <c r="B443" s="85">
        <v>700</v>
      </c>
      <c r="C443" s="85">
        <v>600</v>
      </c>
      <c r="D443" s="85">
        <v>2500</v>
      </c>
      <c r="E443" s="85">
        <v>1.05</v>
      </c>
      <c r="F443" s="86">
        <v>5670</v>
      </c>
      <c r="G443" s="89">
        <v>6095</v>
      </c>
      <c r="H443" s="101"/>
      <c r="K443" s="71"/>
      <c r="L443" s="386"/>
      <c r="P443" s="53"/>
    </row>
    <row r="444" spans="1:16">
      <c r="A444" s="115" t="s">
        <v>6238</v>
      </c>
      <c r="B444" s="85">
        <v>700</v>
      </c>
      <c r="C444" s="85">
        <v>800</v>
      </c>
      <c r="D444" s="85">
        <v>2500</v>
      </c>
      <c r="E444" s="85">
        <v>1.4</v>
      </c>
      <c r="F444" s="86">
        <v>6880</v>
      </c>
      <c r="G444" s="89">
        <v>7395</v>
      </c>
      <c r="H444" s="101"/>
      <c r="K444" s="71"/>
      <c r="L444" s="386"/>
      <c r="P444" s="53"/>
    </row>
    <row r="445" spans="1:16">
      <c r="A445" s="115" t="s">
        <v>6239</v>
      </c>
      <c r="B445" s="85">
        <v>700</v>
      </c>
      <c r="C445" s="85">
        <v>300</v>
      </c>
      <c r="D445" s="85">
        <v>2500</v>
      </c>
      <c r="E445" s="85">
        <v>0.53</v>
      </c>
      <c r="F445" s="86">
        <v>4810</v>
      </c>
      <c r="G445" s="89">
        <v>5170</v>
      </c>
      <c r="H445" s="101"/>
      <c r="K445" s="71"/>
      <c r="L445" s="386"/>
      <c r="P445" s="53"/>
    </row>
    <row r="446" spans="1:16">
      <c r="A446" s="115" t="s">
        <v>6240</v>
      </c>
      <c r="B446" s="85">
        <v>700</v>
      </c>
      <c r="C446" s="85">
        <v>400</v>
      </c>
      <c r="D446" s="85">
        <v>2500</v>
      </c>
      <c r="E446" s="85">
        <v>0.7</v>
      </c>
      <c r="F446" s="86">
        <v>5345</v>
      </c>
      <c r="G446" s="89">
        <v>5745</v>
      </c>
      <c r="H446" s="101"/>
      <c r="K446" s="71"/>
      <c r="L446" s="386"/>
      <c r="P446" s="53"/>
    </row>
    <row r="447" spans="1:16">
      <c r="A447" s="115" t="s">
        <v>6241</v>
      </c>
      <c r="B447" s="85">
        <v>700</v>
      </c>
      <c r="C447" s="85">
        <v>500</v>
      </c>
      <c r="D447" s="85">
        <v>2500</v>
      </c>
      <c r="E447" s="85">
        <v>0.88</v>
      </c>
      <c r="F447" s="86">
        <v>5750</v>
      </c>
      <c r="G447" s="89">
        <v>6180</v>
      </c>
      <c r="H447" s="101"/>
      <c r="K447" s="71"/>
      <c r="L447" s="386"/>
      <c r="P447" s="53"/>
    </row>
    <row r="448" spans="1:16">
      <c r="A448" s="115" t="s">
        <v>6242</v>
      </c>
      <c r="B448" s="85">
        <v>700</v>
      </c>
      <c r="C448" s="85">
        <v>600</v>
      </c>
      <c r="D448" s="85">
        <v>2500</v>
      </c>
      <c r="E448" s="85">
        <v>1.05</v>
      </c>
      <c r="F448" s="86">
        <v>6525</v>
      </c>
      <c r="G448" s="89">
        <v>7015</v>
      </c>
      <c r="H448" s="101"/>
      <c r="K448" s="71"/>
      <c r="L448" s="386"/>
      <c r="P448" s="53"/>
    </row>
    <row r="449" spans="1:16">
      <c r="A449" s="115" t="s">
        <v>6243</v>
      </c>
      <c r="B449" s="85">
        <v>700</v>
      </c>
      <c r="C449" s="85">
        <v>800</v>
      </c>
      <c r="D449" s="85">
        <v>2500</v>
      </c>
      <c r="E449" s="85">
        <v>1.4</v>
      </c>
      <c r="F449" s="86">
        <v>8040</v>
      </c>
      <c r="G449" s="89">
        <v>8640</v>
      </c>
      <c r="H449" s="101"/>
      <c r="K449" s="71"/>
      <c r="L449" s="386"/>
      <c r="P449" s="53"/>
    </row>
    <row r="450" spans="1:16">
      <c r="A450" s="115" t="s">
        <v>6244</v>
      </c>
      <c r="B450" s="85">
        <v>1000</v>
      </c>
      <c r="C450" s="85">
        <v>300</v>
      </c>
      <c r="D450" s="85">
        <v>1800</v>
      </c>
      <c r="E450" s="85">
        <v>0.54</v>
      </c>
      <c r="F450" s="86">
        <v>4240</v>
      </c>
      <c r="G450" s="89">
        <v>4555</v>
      </c>
      <c r="H450" s="101"/>
      <c r="K450" s="71"/>
      <c r="L450" s="386"/>
      <c r="P450" s="53"/>
    </row>
    <row r="451" spans="1:16">
      <c r="A451" s="115" t="s">
        <v>6245</v>
      </c>
      <c r="B451" s="85">
        <v>1000</v>
      </c>
      <c r="C451" s="85">
        <v>400</v>
      </c>
      <c r="D451" s="85">
        <v>1800</v>
      </c>
      <c r="E451" s="85">
        <v>0.72</v>
      </c>
      <c r="F451" s="86">
        <v>4770</v>
      </c>
      <c r="G451" s="89">
        <v>5125</v>
      </c>
      <c r="H451" s="101"/>
      <c r="K451" s="71"/>
      <c r="L451" s="386"/>
      <c r="P451" s="53"/>
    </row>
    <row r="452" spans="1:16">
      <c r="A452" s="115" t="s">
        <v>6246</v>
      </c>
      <c r="B452" s="85">
        <v>1000</v>
      </c>
      <c r="C452" s="85">
        <v>500</v>
      </c>
      <c r="D452" s="85">
        <v>1800</v>
      </c>
      <c r="E452" s="85">
        <v>0.9</v>
      </c>
      <c r="F452" s="86">
        <v>5300</v>
      </c>
      <c r="G452" s="89">
        <v>5695</v>
      </c>
      <c r="H452" s="101"/>
      <c r="K452" s="71"/>
      <c r="L452" s="386"/>
      <c r="P452" s="53"/>
    </row>
    <row r="453" spans="1:16">
      <c r="A453" s="115" t="s">
        <v>6247</v>
      </c>
      <c r="B453" s="85">
        <v>1000</v>
      </c>
      <c r="C453" s="85">
        <v>600</v>
      </c>
      <c r="D453" s="85">
        <v>1800</v>
      </c>
      <c r="E453" s="85">
        <v>1.08</v>
      </c>
      <c r="F453" s="86">
        <v>5980</v>
      </c>
      <c r="G453" s="89">
        <v>6425</v>
      </c>
      <c r="H453" s="101"/>
      <c r="K453" s="71"/>
      <c r="L453" s="386"/>
      <c r="P453" s="53"/>
    </row>
    <row r="454" spans="1:16">
      <c r="A454" s="115" t="s">
        <v>6248</v>
      </c>
      <c r="B454" s="85">
        <v>1000</v>
      </c>
      <c r="C454" s="85">
        <v>700</v>
      </c>
      <c r="D454" s="85">
        <v>1800</v>
      </c>
      <c r="E454" s="85">
        <v>1.26</v>
      </c>
      <c r="F454" s="86">
        <v>6955</v>
      </c>
      <c r="G454" s="89">
        <v>7475</v>
      </c>
      <c r="H454" s="101"/>
      <c r="K454" s="71"/>
      <c r="L454" s="386"/>
      <c r="P454" s="53"/>
    </row>
    <row r="455" spans="1:16">
      <c r="A455" s="115" t="s">
        <v>6249</v>
      </c>
      <c r="B455" s="85">
        <v>1000</v>
      </c>
      <c r="C455" s="85">
        <v>800</v>
      </c>
      <c r="D455" s="85">
        <v>1800</v>
      </c>
      <c r="E455" s="85">
        <v>1.44</v>
      </c>
      <c r="F455" s="86">
        <v>7370</v>
      </c>
      <c r="G455" s="89">
        <v>7915</v>
      </c>
      <c r="H455" s="101"/>
      <c r="K455" s="71"/>
      <c r="L455" s="386"/>
      <c r="P455" s="53"/>
    </row>
    <row r="456" spans="1:16">
      <c r="A456" s="115" t="s">
        <v>6250</v>
      </c>
      <c r="B456" s="85">
        <v>1000</v>
      </c>
      <c r="C456" s="85">
        <v>300</v>
      </c>
      <c r="D456" s="85">
        <v>1800</v>
      </c>
      <c r="E456" s="85">
        <v>0.54</v>
      </c>
      <c r="F456" s="86">
        <v>4895</v>
      </c>
      <c r="G456" s="89">
        <v>5260</v>
      </c>
      <c r="H456" s="101"/>
      <c r="K456" s="71"/>
      <c r="L456" s="386"/>
      <c r="P456" s="53"/>
    </row>
    <row r="457" spans="1:16">
      <c r="A457" s="115" t="s">
        <v>6251</v>
      </c>
      <c r="B457" s="85">
        <v>1000</v>
      </c>
      <c r="C457" s="85">
        <v>400</v>
      </c>
      <c r="D457" s="85">
        <v>1800</v>
      </c>
      <c r="E457" s="85">
        <v>0.72</v>
      </c>
      <c r="F457" s="86">
        <v>5560</v>
      </c>
      <c r="G457" s="89">
        <v>5975</v>
      </c>
      <c r="H457" s="101"/>
      <c r="K457" s="71"/>
      <c r="L457" s="386"/>
      <c r="P457" s="53"/>
    </row>
    <row r="458" spans="1:16">
      <c r="A458" s="115" t="s">
        <v>6252</v>
      </c>
      <c r="B458" s="85">
        <v>1000</v>
      </c>
      <c r="C458" s="85">
        <v>500</v>
      </c>
      <c r="D458" s="85">
        <v>1800</v>
      </c>
      <c r="E458" s="85">
        <v>0.9</v>
      </c>
      <c r="F458" s="86">
        <v>6225</v>
      </c>
      <c r="G458" s="89">
        <v>6685</v>
      </c>
      <c r="H458" s="101"/>
      <c r="K458" s="71"/>
      <c r="L458" s="386"/>
      <c r="P458" s="53"/>
    </row>
    <row r="459" spans="1:16">
      <c r="A459" s="115" t="s">
        <v>6253</v>
      </c>
      <c r="B459" s="85">
        <v>1000</v>
      </c>
      <c r="C459" s="85">
        <v>600</v>
      </c>
      <c r="D459" s="85">
        <v>1800</v>
      </c>
      <c r="E459" s="85">
        <v>1.08</v>
      </c>
      <c r="F459" s="86">
        <v>7075</v>
      </c>
      <c r="G459" s="89">
        <v>7600</v>
      </c>
      <c r="H459" s="101"/>
      <c r="K459" s="71"/>
      <c r="L459" s="386"/>
      <c r="P459" s="53"/>
    </row>
    <row r="460" spans="1:16">
      <c r="A460" s="115" t="s">
        <v>6254</v>
      </c>
      <c r="B460" s="85">
        <v>1000</v>
      </c>
      <c r="C460" s="85">
        <v>700</v>
      </c>
      <c r="D460" s="85">
        <v>1800</v>
      </c>
      <c r="E460" s="85">
        <v>1.26</v>
      </c>
      <c r="F460" s="86">
        <v>8290</v>
      </c>
      <c r="G460" s="89">
        <v>8910</v>
      </c>
      <c r="H460" s="101"/>
      <c r="K460" s="71"/>
      <c r="L460" s="386"/>
      <c r="P460" s="53"/>
    </row>
    <row r="461" spans="1:16">
      <c r="A461" s="115" t="s">
        <v>6255</v>
      </c>
      <c r="B461" s="85">
        <v>1000</v>
      </c>
      <c r="C461" s="85">
        <v>800</v>
      </c>
      <c r="D461" s="85">
        <v>1800</v>
      </c>
      <c r="E461" s="85">
        <v>1.44</v>
      </c>
      <c r="F461" s="86">
        <v>8810</v>
      </c>
      <c r="G461" s="89">
        <v>9465</v>
      </c>
      <c r="H461" s="101"/>
      <c r="K461" s="71"/>
      <c r="L461" s="386"/>
      <c r="P461" s="53"/>
    </row>
    <row r="462" spans="1:16">
      <c r="A462" s="115" t="s">
        <v>6256</v>
      </c>
      <c r="B462" s="85">
        <v>1000</v>
      </c>
      <c r="C462" s="85">
        <v>300</v>
      </c>
      <c r="D462" s="85">
        <v>2000</v>
      </c>
      <c r="E462" s="85">
        <v>0.6</v>
      </c>
      <c r="F462" s="86">
        <v>4370</v>
      </c>
      <c r="G462" s="89">
        <v>4695</v>
      </c>
      <c r="H462" s="101"/>
      <c r="K462" s="71"/>
      <c r="L462" s="386"/>
      <c r="P462" s="53"/>
    </row>
    <row r="463" spans="1:16">
      <c r="A463" s="115" t="s">
        <v>6257</v>
      </c>
      <c r="B463" s="85">
        <v>1000</v>
      </c>
      <c r="C463" s="85">
        <v>400</v>
      </c>
      <c r="D463" s="85">
        <v>2000</v>
      </c>
      <c r="E463" s="85">
        <v>0.8</v>
      </c>
      <c r="F463" s="86">
        <v>4905</v>
      </c>
      <c r="G463" s="89">
        <v>5270</v>
      </c>
      <c r="H463" s="101"/>
      <c r="K463" s="71"/>
      <c r="L463" s="386"/>
      <c r="P463" s="53"/>
    </row>
    <row r="464" spans="1:16">
      <c r="A464" s="115" t="s">
        <v>6258</v>
      </c>
      <c r="B464" s="85">
        <v>1000</v>
      </c>
      <c r="C464" s="85">
        <v>500</v>
      </c>
      <c r="D464" s="85">
        <v>2000</v>
      </c>
      <c r="E464" s="85">
        <v>1</v>
      </c>
      <c r="F464" s="86">
        <v>5435</v>
      </c>
      <c r="G464" s="89">
        <v>5840</v>
      </c>
      <c r="H464" s="101"/>
      <c r="K464" s="71"/>
      <c r="L464" s="386"/>
      <c r="P464" s="53"/>
    </row>
    <row r="465" spans="1:16">
      <c r="A465" s="115" t="s">
        <v>6259</v>
      </c>
      <c r="B465" s="85">
        <v>1000</v>
      </c>
      <c r="C465" s="85">
        <v>600</v>
      </c>
      <c r="D465" s="85">
        <v>2000</v>
      </c>
      <c r="E465" s="85">
        <v>1.2</v>
      </c>
      <c r="F465" s="86">
        <v>6115</v>
      </c>
      <c r="G465" s="89">
        <v>6570</v>
      </c>
      <c r="H465" s="101"/>
      <c r="K465" s="71"/>
      <c r="L465" s="386"/>
      <c r="P465" s="53"/>
    </row>
    <row r="466" spans="1:16">
      <c r="A466" s="115" t="s">
        <v>6260</v>
      </c>
      <c r="B466" s="85">
        <v>1000</v>
      </c>
      <c r="C466" s="85">
        <v>700</v>
      </c>
      <c r="D466" s="85">
        <v>2000</v>
      </c>
      <c r="E466" s="85">
        <v>1.4</v>
      </c>
      <c r="F466" s="86">
        <v>7090</v>
      </c>
      <c r="G466" s="89">
        <v>7615</v>
      </c>
      <c r="H466" s="101"/>
      <c r="K466" s="71"/>
      <c r="L466" s="386"/>
      <c r="P466" s="53"/>
    </row>
    <row r="467" spans="1:16">
      <c r="A467" s="115" t="s">
        <v>6261</v>
      </c>
      <c r="B467" s="85">
        <v>1000</v>
      </c>
      <c r="C467" s="85">
        <v>800</v>
      </c>
      <c r="D467" s="85">
        <v>2000</v>
      </c>
      <c r="E467" s="85">
        <v>1.6</v>
      </c>
      <c r="F467" s="86">
        <v>7500</v>
      </c>
      <c r="G467" s="89">
        <v>8060</v>
      </c>
      <c r="H467" s="101"/>
      <c r="K467" s="71"/>
      <c r="L467" s="386"/>
      <c r="P467" s="53"/>
    </row>
    <row r="468" spans="1:16">
      <c r="A468" s="115" t="s">
        <v>6262</v>
      </c>
      <c r="B468" s="85">
        <v>1000</v>
      </c>
      <c r="C468" s="85">
        <v>300</v>
      </c>
      <c r="D468" s="85">
        <v>2000</v>
      </c>
      <c r="E468" s="85">
        <v>0.6</v>
      </c>
      <c r="F468" s="86">
        <v>5030</v>
      </c>
      <c r="G468" s="89">
        <v>5405</v>
      </c>
      <c r="H468" s="101"/>
      <c r="K468" s="71"/>
      <c r="L468" s="386"/>
      <c r="P468" s="53"/>
    </row>
    <row r="469" spans="1:16">
      <c r="A469" s="115" t="s">
        <v>6263</v>
      </c>
      <c r="B469" s="85">
        <v>1000</v>
      </c>
      <c r="C469" s="85">
        <v>400</v>
      </c>
      <c r="D469" s="85">
        <v>2000</v>
      </c>
      <c r="E469" s="85">
        <v>0.8</v>
      </c>
      <c r="F469" s="86">
        <v>5695</v>
      </c>
      <c r="G469" s="89">
        <v>6115</v>
      </c>
      <c r="H469" s="101"/>
      <c r="K469" s="71"/>
      <c r="L469" s="386"/>
      <c r="P469" s="53"/>
    </row>
    <row r="470" spans="1:16">
      <c r="A470" s="115" t="s">
        <v>6264</v>
      </c>
      <c r="B470" s="85">
        <v>1000</v>
      </c>
      <c r="C470" s="85">
        <v>500</v>
      </c>
      <c r="D470" s="85">
        <v>2000</v>
      </c>
      <c r="E470" s="85">
        <v>1</v>
      </c>
      <c r="F470" s="86">
        <v>6360</v>
      </c>
      <c r="G470" s="89">
        <v>6830</v>
      </c>
      <c r="H470" s="101"/>
      <c r="K470" s="71"/>
      <c r="L470" s="386"/>
      <c r="P470" s="53"/>
    </row>
    <row r="471" spans="1:16">
      <c r="A471" s="115" t="s">
        <v>6265</v>
      </c>
      <c r="B471" s="85">
        <v>1000</v>
      </c>
      <c r="C471" s="85">
        <v>600</v>
      </c>
      <c r="D471" s="85">
        <v>2000</v>
      </c>
      <c r="E471" s="85">
        <v>1.2</v>
      </c>
      <c r="F471" s="86">
        <v>7205</v>
      </c>
      <c r="G471" s="89">
        <v>7740</v>
      </c>
      <c r="H471" s="101"/>
      <c r="K471" s="71"/>
      <c r="L471" s="386"/>
      <c r="P471" s="53"/>
    </row>
    <row r="472" spans="1:16">
      <c r="A472" s="115" t="s">
        <v>6266</v>
      </c>
      <c r="B472" s="85">
        <v>1000</v>
      </c>
      <c r="C472" s="85">
        <v>700</v>
      </c>
      <c r="D472" s="85">
        <v>2000</v>
      </c>
      <c r="E472" s="85">
        <v>1.4</v>
      </c>
      <c r="F472" s="86">
        <v>8425</v>
      </c>
      <c r="G472" s="89">
        <v>9050</v>
      </c>
      <c r="H472" s="101"/>
      <c r="K472" s="71"/>
      <c r="L472" s="386"/>
      <c r="P472" s="53"/>
    </row>
    <row r="473" spans="1:16">
      <c r="A473" s="115" t="s">
        <v>6267</v>
      </c>
      <c r="B473" s="85">
        <v>1000</v>
      </c>
      <c r="C473" s="85">
        <v>800</v>
      </c>
      <c r="D473" s="85">
        <v>2000</v>
      </c>
      <c r="E473" s="85">
        <v>1.6</v>
      </c>
      <c r="F473" s="86">
        <v>8940</v>
      </c>
      <c r="G473" s="89">
        <v>9605</v>
      </c>
      <c r="H473" s="101"/>
      <c r="K473" s="71"/>
      <c r="L473" s="386"/>
      <c r="P473" s="53"/>
    </row>
    <row r="474" spans="1:16">
      <c r="A474" s="115" t="s">
        <v>6268</v>
      </c>
      <c r="B474" s="85">
        <v>1000</v>
      </c>
      <c r="C474" s="85">
        <v>300</v>
      </c>
      <c r="D474" s="85">
        <v>2200</v>
      </c>
      <c r="E474" s="85">
        <v>0.66</v>
      </c>
      <c r="F474" s="86">
        <v>4580</v>
      </c>
      <c r="G474" s="89">
        <v>4920</v>
      </c>
      <c r="H474" s="101"/>
      <c r="K474" s="71"/>
      <c r="L474" s="386"/>
      <c r="P474" s="53"/>
    </row>
    <row r="475" spans="1:16">
      <c r="A475" s="115" t="s">
        <v>6269</v>
      </c>
      <c r="B475" s="85">
        <v>1000</v>
      </c>
      <c r="C475" s="85">
        <v>400</v>
      </c>
      <c r="D475" s="85">
        <v>2200</v>
      </c>
      <c r="E475" s="85">
        <v>0.88</v>
      </c>
      <c r="F475" s="86">
        <v>5110</v>
      </c>
      <c r="G475" s="89">
        <v>5490</v>
      </c>
      <c r="H475" s="101"/>
      <c r="K475" s="71"/>
      <c r="L475" s="386"/>
      <c r="P475" s="53"/>
    </row>
    <row r="476" spans="1:16">
      <c r="A476" s="115" t="s">
        <v>6270</v>
      </c>
      <c r="B476" s="85">
        <v>1000</v>
      </c>
      <c r="C476" s="85">
        <v>500</v>
      </c>
      <c r="D476" s="85">
        <v>2200</v>
      </c>
      <c r="E476" s="85">
        <v>1.1000000000000001</v>
      </c>
      <c r="F476" s="86">
        <v>5640</v>
      </c>
      <c r="G476" s="89">
        <v>6060</v>
      </c>
      <c r="H476" s="101"/>
      <c r="K476" s="71"/>
      <c r="L476" s="386"/>
      <c r="P476" s="53"/>
    </row>
    <row r="477" spans="1:16">
      <c r="A477" s="115" t="s">
        <v>6271</v>
      </c>
      <c r="B477" s="85">
        <v>1000</v>
      </c>
      <c r="C477" s="85">
        <v>600</v>
      </c>
      <c r="D477" s="85">
        <v>2200</v>
      </c>
      <c r="E477" s="85">
        <v>1.32</v>
      </c>
      <c r="F477" s="86">
        <v>6320</v>
      </c>
      <c r="G477" s="89">
        <v>6790</v>
      </c>
      <c r="H477" s="101"/>
      <c r="K477" s="71"/>
      <c r="L477" s="386"/>
      <c r="P477" s="53"/>
    </row>
    <row r="478" spans="1:16">
      <c r="A478" s="115" t="s">
        <v>6272</v>
      </c>
      <c r="B478" s="85">
        <v>1000</v>
      </c>
      <c r="C478" s="85">
        <v>700</v>
      </c>
      <c r="D478" s="85">
        <v>2200</v>
      </c>
      <c r="E478" s="85">
        <v>1.54</v>
      </c>
      <c r="F478" s="86">
        <v>7295</v>
      </c>
      <c r="G478" s="89">
        <v>7835</v>
      </c>
      <c r="H478" s="101"/>
      <c r="K478" s="71"/>
      <c r="L478" s="386"/>
      <c r="P478" s="53"/>
    </row>
    <row r="479" spans="1:16">
      <c r="A479" s="115" t="s">
        <v>6273</v>
      </c>
      <c r="B479" s="85">
        <v>1000</v>
      </c>
      <c r="C479" s="85">
        <v>800</v>
      </c>
      <c r="D479" s="85">
        <v>2200</v>
      </c>
      <c r="E479" s="85">
        <v>1.76</v>
      </c>
      <c r="F479" s="86">
        <v>7710</v>
      </c>
      <c r="G479" s="89">
        <v>8280</v>
      </c>
      <c r="H479" s="101"/>
      <c r="K479" s="71"/>
      <c r="L479" s="386"/>
      <c r="P479" s="53"/>
    </row>
    <row r="480" spans="1:16">
      <c r="A480" s="115" t="s">
        <v>6274</v>
      </c>
      <c r="B480" s="85">
        <v>1000</v>
      </c>
      <c r="C480" s="85">
        <v>300</v>
      </c>
      <c r="D480" s="85">
        <v>2200</v>
      </c>
      <c r="E480" s="85">
        <v>0.66</v>
      </c>
      <c r="F480" s="86">
        <v>5235</v>
      </c>
      <c r="G480" s="89">
        <v>5625</v>
      </c>
      <c r="H480" s="101"/>
      <c r="K480" s="71"/>
      <c r="L480" s="386"/>
      <c r="P480" s="53"/>
    </row>
    <row r="481" spans="1:16">
      <c r="A481" s="115" t="s">
        <v>6275</v>
      </c>
      <c r="B481" s="85">
        <v>1000</v>
      </c>
      <c r="C481" s="85">
        <v>400</v>
      </c>
      <c r="D481" s="85">
        <v>2200</v>
      </c>
      <c r="E481" s="85">
        <v>0.88</v>
      </c>
      <c r="F481" s="86">
        <v>5900</v>
      </c>
      <c r="G481" s="89">
        <v>6340</v>
      </c>
      <c r="H481" s="101"/>
      <c r="K481" s="71"/>
      <c r="L481" s="386"/>
      <c r="P481" s="53"/>
    </row>
    <row r="482" spans="1:16">
      <c r="A482" s="115" t="s">
        <v>6276</v>
      </c>
      <c r="B482" s="85">
        <v>1000</v>
      </c>
      <c r="C482" s="85">
        <v>500</v>
      </c>
      <c r="D482" s="85">
        <v>2200</v>
      </c>
      <c r="E482" s="85">
        <v>1.1000000000000001</v>
      </c>
      <c r="F482" s="86">
        <v>6565</v>
      </c>
      <c r="G482" s="89">
        <v>7050</v>
      </c>
      <c r="H482" s="101"/>
      <c r="K482" s="71"/>
      <c r="L482" s="386"/>
      <c r="P482" s="53"/>
    </row>
    <row r="483" spans="1:16">
      <c r="A483" s="115" t="s">
        <v>6277</v>
      </c>
      <c r="B483" s="85">
        <v>1000</v>
      </c>
      <c r="C483" s="85">
        <v>600</v>
      </c>
      <c r="D483" s="85">
        <v>2200</v>
      </c>
      <c r="E483" s="85">
        <v>1.32</v>
      </c>
      <c r="F483" s="86">
        <v>7415</v>
      </c>
      <c r="G483" s="89">
        <v>7965</v>
      </c>
      <c r="H483" s="101"/>
      <c r="K483" s="71"/>
      <c r="L483" s="386"/>
      <c r="P483" s="53"/>
    </row>
    <row r="484" spans="1:16">
      <c r="A484" s="115" t="s">
        <v>6278</v>
      </c>
      <c r="B484" s="85">
        <v>1000</v>
      </c>
      <c r="C484" s="85">
        <v>700</v>
      </c>
      <c r="D484" s="85">
        <v>2200</v>
      </c>
      <c r="E484" s="85">
        <v>1.54</v>
      </c>
      <c r="F484" s="86">
        <v>8630</v>
      </c>
      <c r="G484" s="89">
        <v>9275</v>
      </c>
      <c r="H484" s="101"/>
      <c r="K484" s="71"/>
      <c r="L484" s="386"/>
      <c r="P484" s="53"/>
    </row>
    <row r="485" spans="1:16">
      <c r="A485" s="115" t="s">
        <v>6279</v>
      </c>
      <c r="B485" s="85">
        <v>1000</v>
      </c>
      <c r="C485" s="85">
        <v>800</v>
      </c>
      <c r="D485" s="85">
        <v>2200</v>
      </c>
      <c r="E485" s="85">
        <v>1.76</v>
      </c>
      <c r="F485" s="86">
        <v>9150</v>
      </c>
      <c r="G485" s="89">
        <v>9830</v>
      </c>
      <c r="H485" s="101"/>
      <c r="K485" s="71"/>
      <c r="L485" s="386"/>
      <c r="P485" s="53"/>
    </row>
    <row r="486" spans="1:16">
      <c r="A486" s="115" t="s">
        <v>6280</v>
      </c>
      <c r="B486" s="85">
        <v>1000</v>
      </c>
      <c r="C486" s="85">
        <v>300</v>
      </c>
      <c r="D486" s="85">
        <v>2500</v>
      </c>
      <c r="E486" s="85">
        <v>0.75</v>
      </c>
      <c r="F486" s="86">
        <v>4875</v>
      </c>
      <c r="G486" s="89">
        <v>5235</v>
      </c>
      <c r="H486" s="101"/>
      <c r="K486" s="71"/>
      <c r="L486" s="386"/>
      <c r="P486" s="53"/>
    </row>
    <row r="487" spans="1:16">
      <c r="A487" s="115" t="s">
        <v>6281</v>
      </c>
      <c r="B487" s="85">
        <v>1000</v>
      </c>
      <c r="C487" s="85">
        <v>400</v>
      </c>
      <c r="D487" s="85">
        <v>2500</v>
      </c>
      <c r="E487" s="85">
        <v>1</v>
      </c>
      <c r="F487" s="86">
        <v>5405</v>
      </c>
      <c r="G487" s="89">
        <v>5805</v>
      </c>
      <c r="H487" s="101"/>
      <c r="K487" s="71"/>
      <c r="L487" s="386"/>
      <c r="P487" s="53"/>
    </row>
    <row r="488" spans="1:16">
      <c r="A488" s="115" t="s">
        <v>6282</v>
      </c>
      <c r="B488" s="85">
        <v>1000</v>
      </c>
      <c r="C488" s="85">
        <v>500</v>
      </c>
      <c r="D488" s="85">
        <v>2500</v>
      </c>
      <c r="E488" s="85">
        <v>1.25</v>
      </c>
      <c r="F488" s="86">
        <v>5935</v>
      </c>
      <c r="G488" s="89">
        <v>6380</v>
      </c>
      <c r="H488" s="101"/>
      <c r="K488" s="71"/>
      <c r="L488" s="386"/>
      <c r="P488" s="53"/>
    </row>
    <row r="489" spans="1:16">
      <c r="A489" s="115" t="s">
        <v>6283</v>
      </c>
      <c r="B489" s="85">
        <v>1000</v>
      </c>
      <c r="C489" s="85">
        <v>600</v>
      </c>
      <c r="D489" s="85">
        <v>2500</v>
      </c>
      <c r="E489" s="85">
        <v>1.5</v>
      </c>
      <c r="F489" s="86">
        <v>6615</v>
      </c>
      <c r="G489" s="89">
        <v>7110</v>
      </c>
      <c r="H489" s="101"/>
      <c r="K489" s="71"/>
      <c r="L489" s="386"/>
      <c r="P489" s="53"/>
    </row>
    <row r="490" spans="1:16">
      <c r="A490" s="115" t="s">
        <v>6284</v>
      </c>
      <c r="B490" s="85">
        <v>1000</v>
      </c>
      <c r="C490" s="85">
        <v>700</v>
      </c>
      <c r="D490" s="85">
        <v>2500</v>
      </c>
      <c r="E490" s="85">
        <v>1.75</v>
      </c>
      <c r="F490" s="86">
        <v>7590</v>
      </c>
      <c r="G490" s="89">
        <v>8155</v>
      </c>
      <c r="H490" s="101"/>
      <c r="K490" s="71"/>
      <c r="L490" s="386"/>
      <c r="P490" s="53"/>
    </row>
    <row r="491" spans="1:16">
      <c r="A491" s="115" t="s">
        <v>6285</v>
      </c>
      <c r="B491" s="85">
        <v>1000</v>
      </c>
      <c r="C491" s="85">
        <v>800</v>
      </c>
      <c r="D491" s="85">
        <v>2500</v>
      </c>
      <c r="E491" s="85">
        <v>2</v>
      </c>
      <c r="F491" s="86">
        <v>8005</v>
      </c>
      <c r="G491" s="89">
        <v>8600</v>
      </c>
      <c r="H491" s="101"/>
      <c r="K491" s="71"/>
      <c r="L491" s="386"/>
      <c r="P491" s="53"/>
    </row>
    <row r="492" spans="1:16">
      <c r="A492" s="115" t="s">
        <v>6286</v>
      </c>
      <c r="B492" s="85">
        <v>1000</v>
      </c>
      <c r="C492" s="85">
        <v>300</v>
      </c>
      <c r="D492" s="85">
        <v>2500</v>
      </c>
      <c r="E492" s="85">
        <v>0.75</v>
      </c>
      <c r="F492" s="86">
        <v>5530</v>
      </c>
      <c r="G492" s="89">
        <v>5940</v>
      </c>
      <c r="H492" s="101"/>
      <c r="K492" s="71"/>
      <c r="L492" s="386"/>
      <c r="P492" s="53"/>
    </row>
    <row r="493" spans="1:16">
      <c r="A493" s="115" t="s">
        <v>6287</v>
      </c>
      <c r="B493" s="85">
        <v>1000</v>
      </c>
      <c r="C493" s="85">
        <v>400</v>
      </c>
      <c r="D493" s="85">
        <v>2500</v>
      </c>
      <c r="E493" s="85">
        <v>1</v>
      </c>
      <c r="F493" s="86">
        <v>6195</v>
      </c>
      <c r="G493" s="89">
        <v>6655</v>
      </c>
      <c r="H493" s="101"/>
      <c r="K493" s="71"/>
      <c r="L493" s="386"/>
      <c r="P493" s="53"/>
    </row>
    <row r="494" spans="1:16">
      <c r="A494" s="115" t="s">
        <v>6288</v>
      </c>
      <c r="B494" s="85">
        <v>1000</v>
      </c>
      <c r="C494" s="85">
        <v>500</v>
      </c>
      <c r="D494" s="85">
        <v>2500</v>
      </c>
      <c r="E494" s="85">
        <v>1.25</v>
      </c>
      <c r="F494" s="86">
        <v>6860</v>
      </c>
      <c r="G494" s="89">
        <v>7370</v>
      </c>
      <c r="H494" s="101"/>
      <c r="K494" s="71"/>
      <c r="L494" s="386"/>
      <c r="P494" s="53"/>
    </row>
    <row r="495" spans="1:16">
      <c r="A495" s="115" t="s">
        <v>6289</v>
      </c>
      <c r="B495" s="85">
        <v>1000</v>
      </c>
      <c r="C495" s="85">
        <v>600</v>
      </c>
      <c r="D495" s="85">
        <v>2500</v>
      </c>
      <c r="E495" s="85">
        <v>1.5</v>
      </c>
      <c r="F495" s="86">
        <v>7710</v>
      </c>
      <c r="G495" s="89">
        <v>8280</v>
      </c>
      <c r="H495" s="101"/>
      <c r="K495" s="71"/>
      <c r="L495" s="386"/>
      <c r="P495" s="53"/>
    </row>
    <row r="496" spans="1:16">
      <c r="A496" s="115" t="s">
        <v>6290</v>
      </c>
      <c r="B496" s="85">
        <v>1000</v>
      </c>
      <c r="C496" s="85">
        <v>700</v>
      </c>
      <c r="D496" s="85">
        <v>2500</v>
      </c>
      <c r="E496" s="85">
        <v>1.75</v>
      </c>
      <c r="F496" s="86">
        <v>8925</v>
      </c>
      <c r="G496" s="89">
        <v>9590</v>
      </c>
      <c r="H496" s="101"/>
      <c r="K496" s="71"/>
      <c r="L496" s="386"/>
      <c r="P496" s="53"/>
    </row>
    <row r="497" spans="1:16">
      <c r="A497" s="316" t="s">
        <v>6291</v>
      </c>
      <c r="B497" s="111">
        <v>1000</v>
      </c>
      <c r="C497" s="111">
        <v>800</v>
      </c>
      <c r="D497" s="111">
        <v>2500</v>
      </c>
      <c r="E497" s="111">
        <v>2</v>
      </c>
      <c r="F497" s="112">
        <v>9445</v>
      </c>
      <c r="G497" s="890">
        <v>10145</v>
      </c>
      <c r="H497" s="101"/>
      <c r="K497" s="71"/>
      <c r="L497" s="386"/>
      <c r="P497" s="53"/>
    </row>
    <row r="498" spans="1:16">
      <c r="A498" s="2402" t="s">
        <v>6146</v>
      </c>
      <c r="B498" s="2402"/>
      <c r="C498" s="2402"/>
      <c r="D498" s="2402"/>
      <c r="E498" s="2402"/>
      <c r="F498" s="2402"/>
      <c r="G498" s="2402"/>
      <c r="J498" s="335"/>
      <c r="K498" s="53"/>
      <c r="L498" s="386"/>
      <c r="P498" s="53"/>
    </row>
    <row r="499" spans="1:16">
      <c r="A499" s="124" t="s">
        <v>6147</v>
      </c>
      <c r="B499" s="125">
        <v>700</v>
      </c>
      <c r="C499" s="125">
        <v>300</v>
      </c>
      <c r="D499" s="125">
        <v>38</v>
      </c>
      <c r="E499" s="125">
        <v>0.01</v>
      </c>
      <c r="F499" s="87">
        <v>515</v>
      </c>
      <c r="G499" s="128">
        <v>555</v>
      </c>
      <c r="H499" s="101"/>
      <c r="K499" s="71"/>
      <c r="L499" s="386"/>
      <c r="P499" s="53"/>
    </row>
    <row r="500" spans="1:16">
      <c r="A500" s="115" t="s">
        <v>6148</v>
      </c>
      <c r="B500" s="85">
        <v>700</v>
      </c>
      <c r="C500" s="85">
        <v>400</v>
      </c>
      <c r="D500" s="85">
        <v>38</v>
      </c>
      <c r="E500" s="85">
        <v>0.01</v>
      </c>
      <c r="F500" s="86">
        <v>625</v>
      </c>
      <c r="G500" s="89">
        <v>670</v>
      </c>
      <c r="H500" s="101"/>
      <c r="K500" s="71"/>
      <c r="L500" s="386"/>
      <c r="P500" s="53"/>
    </row>
    <row r="501" spans="1:16">
      <c r="A501" s="115" t="s">
        <v>6149</v>
      </c>
      <c r="B501" s="85">
        <v>700</v>
      </c>
      <c r="C501" s="85">
        <v>500</v>
      </c>
      <c r="D501" s="85">
        <v>38</v>
      </c>
      <c r="E501" s="85">
        <v>0.01</v>
      </c>
      <c r="F501" s="86">
        <v>705</v>
      </c>
      <c r="G501" s="89">
        <v>755</v>
      </c>
      <c r="H501" s="101"/>
      <c r="K501" s="71"/>
      <c r="L501" s="386"/>
      <c r="P501" s="53"/>
    </row>
    <row r="502" spans="1:16">
      <c r="A502" s="115" t="s">
        <v>6150</v>
      </c>
      <c r="B502" s="85">
        <v>700</v>
      </c>
      <c r="C502" s="85">
        <v>600</v>
      </c>
      <c r="D502" s="85">
        <v>38</v>
      </c>
      <c r="E502" s="85">
        <v>0.02</v>
      </c>
      <c r="F502" s="86">
        <v>860</v>
      </c>
      <c r="G502" s="89">
        <v>920</v>
      </c>
      <c r="H502" s="101"/>
      <c r="K502" s="71"/>
      <c r="L502" s="386"/>
      <c r="P502" s="53"/>
    </row>
    <row r="503" spans="1:16">
      <c r="A503" s="115" t="s">
        <v>6151</v>
      </c>
      <c r="B503" s="85">
        <v>700</v>
      </c>
      <c r="C503" s="85">
        <v>800</v>
      </c>
      <c r="D503" s="85">
        <v>38</v>
      </c>
      <c r="E503" s="85">
        <v>0.02</v>
      </c>
      <c r="F503" s="86">
        <v>1160</v>
      </c>
      <c r="G503" s="89">
        <v>1250</v>
      </c>
      <c r="H503" s="101"/>
      <c r="K503" s="71"/>
      <c r="L503" s="386"/>
      <c r="P503" s="53"/>
    </row>
    <row r="504" spans="1:16">
      <c r="A504" s="115" t="s">
        <v>6152</v>
      </c>
      <c r="B504" s="85">
        <v>1000</v>
      </c>
      <c r="C504" s="85">
        <v>300</v>
      </c>
      <c r="D504" s="85">
        <v>38</v>
      </c>
      <c r="E504" s="85">
        <v>0.01</v>
      </c>
      <c r="F504" s="86">
        <v>660</v>
      </c>
      <c r="G504" s="89">
        <v>710</v>
      </c>
      <c r="H504" s="101"/>
      <c r="K504" s="71"/>
      <c r="L504" s="386"/>
      <c r="P504" s="53"/>
    </row>
    <row r="505" spans="1:16">
      <c r="A505" s="115" t="s">
        <v>6153</v>
      </c>
      <c r="B505" s="85">
        <v>1000</v>
      </c>
      <c r="C505" s="85">
        <v>400</v>
      </c>
      <c r="D505" s="85">
        <v>38</v>
      </c>
      <c r="E505" s="85">
        <v>0.02</v>
      </c>
      <c r="F505" s="86">
        <v>790</v>
      </c>
      <c r="G505" s="89">
        <v>850</v>
      </c>
      <c r="H505" s="101"/>
      <c r="K505" s="71"/>
      <c r="L505" s="386"/>
      <c r="P505" s="53"/>
    </row>
    <row r="506" spans="1:16">
      <c r="A506" s="115" t="s">
        <v>6154</v>
      </c>
      <c r="B506" s="85">
        <v>1000</v>
      </c>
      <c r="C506" s="85">
        <v>500</v>
      </c>
      <c r="D506" s="85">
        <v>38</v>
      </c>
      <c r="E506" s="85">
        <v>0.02</v>
      </c>
      <c r="F506" s="86">
        <v>925</v>
      </c>
      <c r="G506" s="89">
        <v>995</v>
      </c>
      <c r="H506" s="101"/>
      <c r="K506" s="71"/>
      <c r="L506" s="386"/>
      <c r="P506" s="53"/>
    </row>
    <row r="507" spans="1:16">
      <c r="A507" s="115" t="s">
        <v>6155</v>
      </c>
      <c r="B507" s="85">
        <v>1000</v>
      </c>
      <c r="C507" s="85">
        <v>600</v>
      </c>
      <c r="D507" s="85">
        <v>38</v>
      </c>
      <c r="E507" s="85">
        <v>0.02</v>
      </c>
      <c r="F507" s="86">
        <v>1095</v>
      </c>
      <c r="G507" s="89">
        <v>1175</v>
      </c>
      <c r="H507" s="101"/>
      <c r="K507" s="71"/>
      <c r="L507" s="386"/>
      <c r="P507" s="53"/>
    </row>
    <row r="508" spans="1:16">
      <c r="A508" s="115" t="s">
        <v>6156</v>
      </c>
      <c r="B508" s="85">
        <v>1000</v>
      </c>
      <c r="C508" s="85">
        <v>700</v>
      </c>
      <c r="D508" s="85">
        <v>38</v>
      </c>
      <c r="E508" s="85">
        <v>0.03</v>
      </c>
      <c r="F508" s="86">
        <v>1340</v>
      </c>
      <c r="G508" s="89">
        <v>1440</v>
      </c>
      <c r="H508" s="101"/>
      <c r="K508" s="71"/>
      <c r="L508" s="386"/>
      <c r="P508" s="53"/>
    </row>
    <row r="509" spans="1:16">
      <c r="A509" s="115" t="s">
        <v>6157</v>
      </c>
      <c r="B509" s="85">
        <v>1000</v>
      </c>
      <c r="C509" s="85">
        <v>800</v>
      </c>
      <c r="D509" s="85">
        <v>38</v>
      </c>
      <c r="E509" s="85">
        <v>0.03</v>
      </c>
      <c r="F509" s="86">
        <v>1440</v>
      </c>
      <c r="G509" s="89">
        <v>1550</v>
      </c>
      <c r="H509" s="101"/>
      <c r="K509" s="71"/>
      <c r="L509" s="386"/>
      <c r="P509" s="53"/>
    </row>
    <row r="510" spans="1:16">
      <c r="A510" s="115" t="s">
        <v>6158</v>
      </c>
      <c r="B510" s="85">
        <v>1200</v>
      </c>
      <c r="C510" s="85">
        <v>300</v>
      </c>
      <c r="D510" s="85">
        <v>38</v>
      </c>
      <c r="E510" s="85">
        <v>0.01</v>
      </c>
      <c r="F510" s="86">
        <v>925</v>
      </c>
      <c r="G510" s="89">
        <v>995</v>
      </c>
      <c r="H510" s="101"/>
      <c r="K510" s="71"/>
      <c r="L510" s="386"/>
      <c r="P510" s="53"/>
    </row>
    <row r="511" spans="1:16">
      <c r="A511" s="115" t="s">
        <v>6159</v>
      </c>
      <c r="B511" s="85">
        <v>1200</v>
      </c>
      <c r="C511" s="85">
        <v>400</v>
      </c>
      <c r="D511" s="85">
        <v>38</v>
      </c>
      <c r="E511" s="85">
        <v>0.02</v>
      </c>
      <c r="F511" s="86">
        <v>1050</v>
      </c>
      <c r="G511" s="89">
        <v>1130</v>
      </c>
      <c r="H511" s="101"/>
      <c r="K511" s="71"/>
      <c r="L511" s="386"/>
      <c r="P511" s="53"/>
    </row>
    <row r="512" spans="1:16">
      <c r="A512" s="115" t="s">
        <v>6160</v>
      </c>
      <c r="B512" s="85">
        <v>1200</v>
      </c>
      <c r="C512" s="85">
        <v>500</v>
      </c>
      <c r="D512" s="85">
        <v>38</v>
      </c>
      <c r="E512" s="85">
        <v>0.02</v>
      </c>
      <c r="F512" s="86">
        <v>1310</v>
      </c>
      <c r="G512" s="89">
        <v>1405</v>
      </c>
      <c r="H512" s="101"/>
      <c r="K512" s="71"/>
      <c r="L512" s="386"/>
      <c r="P512" s="53"/>
    </row>
    <row r="513" spans="1:16">
      <c r="A513" s="115" t="s">
        <v>6161</v>
      </c>
      <c r="B513" s="85">
        <v>1200</v>
      </c>
      <c r="C513" s="85">
        <v>600</v>
      </c>
      <c r="D513" s="85">
        <v>38</v>
      </c>
      <c r="E513" s="85">
        <v>0.03</v>
      </c>
      <c r="F513" s="86">
        <v>1495</v>
      </c>
      <c r="G513" s="89">
        <v>1605</v>
      </c>
      <c r="H513" s="101"/>
      <c r="K513" s="71"/>
      <c r="L513" s="386"/>
      <c r="P513" s="53"/>
    </row>
    <row r="514" spans="1:16">
      <c r="A514" s="115" t="s">
        <v>6162</v>
      </c>
      <c r="B514" s="85">
        <v>1500</v>
      </c>
      <c r="C514" s="85">
        <v>300</v>
      </c>
      <c r="D514" s="85">
        <v>38</v>
      </c>
      <c r="E514" s="85">
        <v>0.02</v>
      </c>
      <c r="F514" s="86">
        <v>1160</v>
      </c>
      <c r="G514" s="89">
        <v>1250</v>
      </c>
      <c r="H514" s="101"/>
      <c r="K514" s="71"/>
      <c r="L514" s="386"/>
      <c r="P514" s="53"/>
    </row>
    <row r="515" spans="1:16">
      <c r="A515" s="115" t="s">
        <v>6163</v>
      </c>
      <c r="B515" s="85">
        <v>1500</v>
      </c>
      <c r="C515" s="85">
        <v>400</v>
      </c>
      <c r="D515" s="85">
        <v>38</v>
      </c>
      <c r="E515" s="85">
        <v>0.02</v>
      </c>
      <c r="F515" s="86">
        <v>1370</v>
      </c>
      <c r="G515" s="89">
        <v>1470</v>
      </c>
      <c r="H515" s="101"/>
      <c r="K515" s="71"/>
      <c r="L515" s="386"/>
      <c r="P515" s="53"/>
    </row>
    <row r="516" spans="1:16">
      <c r="A516" s="115" t="s">
        <v>6164</v>
      </c>
      <c r="B516" s="85">
        <v>1500</v>
      </c>
      <c r="C516" s="85">
        <v>500</v>
      </c>
      <c r="D516" s="85">
        <v>38</v>
      </c>
      <c r="E516" s="85">
        <v>0.03</v>
      </c>
      <c r="F516" s="86">
        <v>1595</v>
      </c>
      <c r="G516" s="89">
        <v>1715</v>
      </c>
      <c r="H516" s="101"/>
      <c r="K516" s="71"/>
      <c r="L516" s="386"/>
      <c r="P516" s="53"/>
    </row>
    <row r="517" spans="1:16">
      <c r="A517" s="115" t="s">
        <v>6165</v>
      </c>
      <c r="B517" s="85">
        <v>1500</v>
      </c>
      <c r="C517" s="85">
        <v>600</v>
      </c>
      <c r="D517" s="85">
        <v>38</v>
      </c>
      <c r="E517" s="85">
        <v>0.03</v>
      </c>
      <c r="F517" s="86">
        <v>2060</v>
      </c>
      <c r="G517" s="89">
        <v>2215</v>
      </c>
      <c r="H517" s="101"/>
      <c r="K517" s="71"/>
      <c r="L517" s="386"/>
      <c r="P517" s="53"/>
    </row>
    <row r="518" spans="1:16">
      <c r="A518" s="115" t="s">
        <v>6166</v>
      </c>
      <c r="B518" s="85">
        <v>300</v>
      </c>
      <c r="C518" s="85">
        <v>500</v>
      </c>
      <c r="D518" s="85"/>
      <c r="E518" s="85"/>
      <c r="F518" s="86">
        <v>1030</v>
      </c>
      <c r="G518" s="89">
        <v>1105</v>
      </c>
      <c r="H518" s="101"/>
      <c r="J518" s="335"/>
      <c r="K518" s="71"/>
      <c r="L518" s="386"/>
      <c r="P518" s="53"/>
    </row>
    <row r="519" spans="1:16">
      <c r="A519" s="115" t="s">
        <v>6167</v>
      </c>
      <c r="B519" s="85">
        <v>400</v>
      </c>
      <c r="C519" s="85">
        <v>600</v>
      </c>
      <c r="D519" s="85"/>
      <c r="E519" s="85"/>
      <c r="F519" s="86">
        <v>1235</v>
      </c>
      <c r="G519" s="89">
        <v>1325</v>
      </c>
      <c r="H519" s="101"/>
      <c r="J519" s="335"/>
      <c r="K519" s="71"/>
      <c r="L519" s="386"/>
      <c r="P519" s="53"/>
    </row>
    <row r="520" spans="1:16">
      <c r="A520" s="115" t="s">
        <v>6168</v>
      </c>
      <c r="B520" s="85">
        <v>500</v>
      </c>
      <c r="C520" s="85">
        <v>700</v>
      </c>
      <c r="D520" s="85"/>
      <c r="E520" s="85"/>
      <c r="F520" s="86">
        <v>1455</v>
      </c>
      <c r="G520" s="89">
        <v>1565</v>
      </c>
      <c r="H520" s="101"/>
      <c r="J520" s="335"/>
      <c r="K520" s="71"/>
      <c r="L520" s="386"/>
      <c r="P520" s="53"/>
    </row>
    <row r="521" spans="1:16">
      <c r="A521" s="316" t="s">
        <v>6169</v>
      </c>
      <c r="B521" s="111">
        <v>600</v>
      </c>
      <c r="C521" s="111">
        <v>800</v>
      </c>
      <c r="D521" s="111"/>
      <c r="E521" s="111"/>
      <c r="F521" s="112">
        <v>1720</v>
      </c>
      <c r="G521" s="137">
        <v>1850</v>
      </c>
      <c r="H521" s="101"/>
      <c r="J521" s="335"/>
      <c r="K521" s="71"/>
      <c r="L521" s="386"/>
      <c r="P521" s="53"/>
    </row>
    <row r="522" spans="1:16">
      <c r="A522" s="2402" t="s">
        <v>6170</v>
      </c>
      <c r="B522" s="2402"/>
      <c r="C522" s="2402"/>
      <c r="D522" s="2402"/>
      <c r="E522" s="2402"/>
      <c r="F522" s="2402"/>
      <c r="G522" s="2402"/>
      <c r="J522" s="335"/>
      <c r="K522" s="53"/>
      <c r="L522" s="386"/>
      <c r="P522" s="53"/>
    </row>
    <row r="523" spans="1:16">
      <c r="A523" s="124" t="s">
        <v>6171</v>
      </c>
      <c r="B523" s="125">
        <v>500</v>
      </c>
      <c r="C523" s="125">
        <v>300</v>
      </c>
      <c r="D523" s="125"/>
      <c r="E523" s="125"/>
      <c r="F523" s="87">
        <v>355</v>
      </c>
      <c r="G523" s="128">
        <v>385</v>
      </c>
      <c r="H523" s="101"/>
      <c r="K523" s="71"/>
      <c r="L523" s="386"/>
      <c r="P523" s="53"/>
    </row>
    <row r="524" spans="1:16">
      <c r="A524" s="115" t="s">
        <v>6172</v>
      </c>
      <c r="B524" s="85">
        <v>500</v>
      </c>
      <c r="C524" s="85">
        <v>400</v>
      </c>
      <c r="D524" s="85"/>
      <c r="E524" s="85"/>
      <c r="F524" s="86">
        <v>440</v>
      </c>
      <c r="G524" s="89">
        <v>470</v>
      </c>
      <c r="H524" s="101"/>
      <c r="K524" s="71"/>
      <c r="L524" s="386"/>
      <c r="P524" s="53"/>
    </row>
    <row r="525" spans="1:16">
      <c r="A525" s="115" t="s">
        <v>6173</v>
      </c>
      <c r="B525" s="85">
        <v>500</v>
      </c>
      <c r="C525" s="85">
        <v>500</v>
      </c>
      <c r="D525" s="85"/>
      <c r="E525" s="85"/>
      <c r="F525" s="86">
        <v>510</v>
      </c>
      <c r="G525" s="89">
        <v>550</v>
      </c>
      <c r="H525" s="101"/>
      <c r="K525" s="71"/>
      <c r="L525" s="386"/>
      <c r="P525" s="53"/>
    </row>
    <row r="526" spans="1:16">
      <c r="A526" s="115" t="s">
        <v>6174</v>
      </c>
      <c r="B526" s="85">
        <v>500</v>
      </c>
      <c r="C526" s="85">
        <v>600</v>
      </c>
      <c r="D526" s="85"/>
      <c r="E526" s="85"/>
      <c r="F526" s="86">
        <v>585</v>
      </c>
      <c r="G526" s="89">
        <v>630</v>
      </c>
      <c r="H526" s="101"/>
      <c r="K526" s="71"/>
      <c r="L526" s="386"/>
      <c r="P526" s="53"/>
    </row>
    <row r="527" spans="1:16">
      <c r="A527" s="115" t="s">
        <v>6175</v>
      </c>
      <c r="B527" s="85">
        <v>500</v>
      </c>
      <c r="C527" s="85">
        <v>700</v>
      </c>
      <c r="D527" s="85"/>
      <c r="E527" s="85"/>
      <c r="F527" s="86">
        <v>735</v>
      </c>
      <c r="G527" s="89">
        <v>790</v>
      </c>
      <c r="H527" s="101"/>
      <c r="K527" s="71"/>
      <c r="L527" s="386"/>
      <c r="P527" s="53"/>
    </row>
    <row r="528" spans="1:16">
      <c r="A528" s="115" t="s">
        <v>6176</v>
      </c>
      <c r="B528" s="85">
        <v>500</v>
      </c>
      <c r="C528" s="85">
        <v>1000</v>
      </c>
      <c r="D528" s="85"/>
      <c r="E528" s="85"/>
      <c r="F528" s="86">
        <v>1000</v>
      </c>
      <c r="G528" s="89">
        <v>1075</v>
      </c>
      <c r="H528" s="101"/>
      <c r="K528" s="71"/>
      <c r="L528" s="386"/>
      <c r="P528" s="53"/>
    </row>
    <row r="529" spans="1:16">
      <c r="A529" s="115" t="s">
        <v>6177</v>
      </c>
      <c r="B529" s="85">
        <v>1000</v>
      </c>
      <c r="C529" s="85">
        <v>300</v>
      </c>
      <c r="D529" s="85"/>
      <c r="E529" s="85"/>
      <c r="F529" s="86">
        <v>660</v>
      </c>
      <c r="G529" s="89">
        <v>710</v>
      </c>
      <c r="H529" s="101"/>
      <c r="K529" s="71"/>
      <c r="L529" s="386"/>
      <c r="P529" s="53"/>
    </row>
    <row r="530" spans="1:16">
      <c r="A530" s="115" t="s">
        <v>6178</v>
      </c>
      <c r="B530" s="85">
        <v>1000</v>
      </c>
      <c r="C530" s="85">
        <v>400</v>
      </c>
      <c r="D530" s="85"/>
      <c r="E530" s="85"/>
      <c r="F530" s="86">
        <v>805</v>
      </c>
      <c r="G530" s="89">
        <v>865</v>
      </c>
      <c r="H530" s="101"/>
      <c r="K530" s="71"/>
      <c r="L530" s="386"/>
      <c r="P530" s="53"/>
    </row>
    <row r="531" spans="1:16">
      <c r="A531" s="115" t="s">
        <v>6179</v>
      </c>
      <c r="B531" s="85">
        <v>1000</v>
      </c>
      <c r="C531" s="85">
        <v>500</v>
      </c>
      <c r="D531" s="85"/>
      <c r="E531" s="85"/>
      <c r="F531" s="86">
        <v>1000</v>
      </c>
      <c r="G531" s="89">
        <v>1075</v>
      </c>
      <c r="H531" s="101"/>
      <c r="K531" s="71"/>
      <c r="L531" s="386"/>
      <c r="P531" s="53"/>
    </row>
    <row r="532" spans="1:16">
      <c r="A532" s="115" t="s">
        <v>6180</v>
      </c>
      <c r="B532" s="85">
        <v>1000</v>
      </c>
      <c r="C532" s="85">
        <v>600</v>
      </c>
      <c r="D532" s="85"/>
      <c r="E532" s="85"/>
      <c r="F532" s="86">
        <v>1200</v>
      </c>
      <c r="G532" s="89">
        <v>1285</v>
      </c>
      <c r="H532" s="101"/>
      <c r="K532" s="71"/>
      <c r="L532" s="386"/>
      <c r="P532" s="53"/>
    </row>
    <row r="533" spans="1:16">
      <c r="A533" s="115" t="s">
        <v>6181</v>
      </c>
      <c r="B533" s="85">
        <v>1000</v>
      </c>
      <c r="C533" s="85">
        <v>700</v>
      </c>
      <c r="D533" s="85"/>
      <c r="E533" s="85"/>
      <c r="F533" s="86">
        <v>1470</v>
      </c>
      <c r="G533" s="89">
        <v>1580</v>
      </c>
      <c r="H533" s="101"/>
      <c r="K533" s="71"/>
      <c r="L533" s="386"/>
      <c r="P533" s="53"/>
    </row>
    <row r="534" spans="1:16">
      <c r="A534" s="316" t="s">
        <v>6182</v>
      </c>
      <c r="B534" s="111">
        <v>1000</v>
      </c>
      <c r="C534" s="111">
        <v>1000</v>
      </c>
      <c r="D534" s="111"/>
      <c r="E534" s="111"/>
      <c r="F534" s="112">
        <v>1995</v>
      </c>
      <c r="G534" s="137">
        <v>2145</v>
      </c>
      <c r="H534" s="101"/>
      <c r="K534" s="71"/>
      <c r="L534" s="386"/>
      <c r="P534" s="53"/>
    </row>
    <row r="535" spans="1:16">
      <c r="A535" s="2402" t="s">
        <v>6292</v>
      </c>
      <c r="B535" s="2402"/>
      <c r="C535" s="2402"/>
      <c r="D535" s="2402"/>
      <c r="E535" s="2402"/>
      <c r="F535" s="2402"/>
      <c r="G535" s="2402"/>
      <c r="J535" s="335"/>
      <c r="K535" s="53"/>
      <c r="L535" s="386"/>
      <c r="P535" s="53"/>
    </row>
    <row r="536" spans="1:16">
      <c r="A536" s="124" t="s">
        <v>6184</v>
      </c>
      <c r="B536" s="125" t="s">
        <v>731</v>
      </c>
      <c r="C536" s="125">
        <v>300</v>
      </c>
      <c r="D536" s="125"/>
      <c r="E536" s="125"/>
      <c r="F536" s="125">
        <v>85</v>
      </c>
      <c r="G536" s="344">
        <v>90</v>
      </c>
      <c r="H536" s="101"/>
      <c r="K536" s="71"/>
      <c r="L536" s="386"/>
      <c r="P536" s="53"/>
    </row>
    <row r="537" spans="1:16">
      <c r="A537" s="115" t="s">
        <v>6185</v>
      </c>
      <c r="B537" s="85" t="s">
        <v>731</v>
      </c>
      <c r="C537" s="85">
        <v>400</v>
      </c>
      <c r="D537" s="85"/>
      <c r="E537" s="85"/>
      <c r="F537" s="85">
        <v>100</v>
      </c>
      <c r="G537" s="315">
        <v>105</v>
      </c>
      <c r="H537" s="101"/>
      <c r="K537" s="71"/>
      <c r="L537" s="386"/>
      <c r="P537" s="53"/>
    </row>
    <row r="538" spans="1:16">
      <c r="A538" s="115" t="s">
        <v>6186</v>
      </c>
      <c r="B538" s="85" t="s">
        <v>731</v>
      </c>
      <c r="C538" s="85">
        <v>500</v>
      </c>
      <c r="D538" s="85"/>
      <c r="E538" s="85"/>
      <c r="F538" s="85">
        <v>115</v>
      </c>
      <c r="G538" s="315">
        <v>120</v>
      </c>
      <c r="H538" s="101"/>
      <c r="K538" s="71"/>
      <c r="L538" s="386"/>
      <c r="P538" s="53"/>
    </row>
    <row r="539" spans="1:16">
      <c r="A539" s="115" t="s">
        <v>6187</v>
      </c>
      <c r="B539" s="85" t="s">
        <v>731</v>
      </c>
      <c r="C539" s="85">
        <v>600</v>
      </c>
      <c r="D539" s="85"/>
      <c r="E539" s="85"/>
      <c r="F539" s="85">
        <v>130</v>
      </c>
      <c r="G539" s="315">
        <v>135</v>
      </c>
      <c r="H539" s="101"/>
      <c r="K539" s="71"/>
      <c r="L539" s="386"/>
      <c r="P539" s="53"/>
    </row>
    <row r="540" spans="1:16">
      <c r="A540" s="115" t="s">
        <v>6188</v>
      </c>
      <c r="B540" s="85" t="s">
        <v>731</v>
      </c>
      <c r="C540" s="85">
        <v>700</v>
      </c>
      <c r="D540" s="85"/>
      <c r="E540" s="85"/>
      <c r="F540" s="85">
        <v>150</v>
      </c>
      <c r="G540" s="315">
        <v>160</v>
      </c>
      <c r="H540" s="101"/>
      <c r="K540" s="71"/>
      <c r="L540" s="386"/>
      <c r="P540" s="53"/>
    </row>
    <row r="541" spans="1:16">
      <c r="A541" s="115" t="s">
        <v>6189</v>
      </c>
      <c r="B541" s="85"/>
      <c r="C541" s="85">
        <v>800</v>
      </c>
      <c r="D541" s="85"/>
      <c r="E541" s="85"/>
      <c r="F541" s="85">
        <v>170</v>
      </c>
      <c r="G541" s="315">
        <v>185</v>
      </c>
      <c r="H541" s="101"/>
      <c r="K541" s="71"/>
      <c r="L541" s="386"/>
      <c r="P541" s="53"/>
    </row>
    <row r="542" spans="1:16">
      <c r="A542" s="115" t="s">
        <v>6190</v>
      </c>
      <c r="B542" s="85" t="s">
        <v>731</v>
      </c>
      <c r="C542" s="85">
        <v>1000</v>
      </c>
      <c r="D542" s="85"/>
      <c r="E542" s="85"/>
      <c r="F542" s="85">
        <v>185</v>
      </c>
      <c r="G542" s="315">
        <v>200</v>
      </c>
      <c r="H542" s="101"/>
      <c r="K542" s="71"/>
      <c r="L542" s="386"/>
      <c r="P542" s="53"/>
    </row>
    <row r="543" spans="1:16">
      <c r="A543" s="327" t="s">
        <v>6191</v>
      </c>
      <c r="B543" s="328"/>
      <c r="C543" s="328">
        <v>1200</v>
      </c>
      <c r="D543" s="328"/>
      <c r="E543" s="328"/>
      <c r="F543" s="328">
        <v>210</v>
      </c>
      <c r="G543" s="330">
        <v>225</v>
      </c>
      <c r="H543" s="101"/>
      <c r="K543" s="71"/>
      <c r="L543" s="386"/>
      <c r="P543" s="53"/>
    </row>
    <row r="544" spans="1:16">
      <c r="A544" s="2694" t="s">
        <v>6192</v>
      </c>
      <c r="B544" s="2694"/>
      <c r="C544" s="2694"/>
      <c r="D544" s="2694"/>
      <c r="E544" s="2694"/>
      <c r="F544" s="2694"/>
      <c r="G544" s="2694"/>
      <c r="J544" s="335"/>
      <c r="K544" s="53"/>
      <c r="L544" s="386"/>
      <c r="P544" s="53"/>
    </row>
    <row r="545" spans="1:16">
      <c r="A545" s="124" t="s">
        <v>6193</v>
      </c>
      <c r="B545" s="125" t="s">
        <v>731</v>
      </c>
      <c r="C545" s="125" t="s">
        <v>731</v>
      </c>
      <c r="D545" s="125"/>
      <c r="E545" s="125"/>
      <c r="F545" s="87">
        <v>15</v>
      </c>
      <c r="G545" s="128">
        <v>15</v>
      </c>
      <c r="K545" s="53"/>
      <c r="L545" s="386"/>
      <c r="P545" s="53"/>
    </row>
    <row r="546" spans="1:16">
      <c r="A546" s="115" t="s">
        <v>6194</v>
      </c>
      <c r="B546" s="85" t="s">
        <v>731</v>
      </c>
      <c r="C546" s="85" t="s">
        <v>731</v>
      </c>
      <c r="D546" s="85"/>
      <c r="E546" s="85"/>
      <c r="F546" s="86">
        <v>40</v>
      </c>
      <c r="G546" s="89">
        <v>45</v>
      </c>
      <c r="K546" s="71"/>
      <c r="L546" s="386"/>
      <c r="P546" s="53"/>
    </row>
    <row r="547" spans="1:16">
      <c r="A547" s="115" t="s">
        <v>6195</v>
      </c>
      <c r="B547" s="85" t="s">
        <v>731</v>
      </c>
      <c r="C547" s="85" t="s">
        <v>731</v>
      </c>
      <c r="D547" s="85"/>
      <c r="E547" s="85"/>
      <c r="F547" s="86">
        <v>40</v>
      </c>
      <c r="G547" s="89">
        <v>45</v>
      </c>
      <c r="K547" s="53"/>
      <c r="L547" s="386"/>
      <c r="P547" s="53"/>
    </row>
    <row r="548" spans="1:16">
      <c r="A548" s="115" t="s">
        <v>6196</v>
      </c>
      <c r="B548" s="85" t="s">
        <v>731</v>
      </c>
      <c r="C548" s="85" t="s">
        <v>731</v>
      </c>
      <c r="D548" s="85"/>
      <c r="E548" s="85"/>
      <c r="F548" s="85">
        <v>85</v>
      </c>
      <c r="G548" s="315">
        <v>95</v>
      </c>
      <c r="K548" s="53"/>
      <c r="L548" s="386"/>
      <c r="P548" s="53"/>
    </row>
    <row r="549" spans="1:16">
      <c r="A549" s="115" t="s">
        <v>6197</v>
      </c>
      <c r="B549" s="85" t="s">
        <v>731</v>
      </c>
      <c r="C549" s="85" t="s">
        <v>731</v>
      </c>
      <c r="D549" s="85"/>
      <c r="E549" s="85"/>
      <c r="F549" s="85">
        <v>60</v>
      </c>
      <c r="G549" s="315">
        <v>65</v>
      </c>
      <c r="K549" s="53"/>
      <c r="L549" s="386"/>
      <c r="P549" s="53"/>
    </row>
    <row r="550" spans="1:16">
      <c r="A550" s="115" t="s">
        <v>6198</v>
      </c>
      <c r="B550" s="85">
        <v>1000</v>
      </c>
      <c r="C550" s="85"/>
      <c r="D550" s="85"/>
      <c r="E550" s="85"/>
      <c r="F550" s="86">
        <v>625</v>
      </c>
      <c r="G550" s="89">
        <v>670</v>
      </c>
      <c r="H550" s="101"/>
      <c r="K550" s="71"/>
      <c r="L550" s="386"/>
      <c r="P550" s="53"/>
    </row>
    <row r="551" spans="1:16">
      <c r="A551" s="115" t="s">
        <v>6199</v>
      </c>
      <c r="B551" s="85" t="s">
        <v>731</v>
      </c>
      <c r="C551" s="85">
        <v>300</v>
      </c>
      <c r="D551" s="85"/>
      <c r="E551" s="85"/>
      <c r="F551" s="86">
        <v>240</v>
      </c>
      <c r="G551" s="89">
        <v>255</v>
      </c>
      <c r="H551" s="101"/>
      <c r="K551" s="71"/>
      <c r="L551" s="386"/>
      <c r="P551" s="53"/>
    </row>
    <row r="552" spans="1:16">
      <c r="A552" s="115" t="s">
        <v>6200</v>
      </c>
      <c r="B552" s="85" t="s">
        <v>731</v>
      </c>
      <c r="C552" s="85">
        <v>400</v>
      </c>
      <c r="D552" s="85"/>
      <c r="E552" s="85"/>
      <c r="F552" s="86">
        <v>315</v>
      </c>
      <c r="G552" s="89">
        <v>335</v>
      </c>
      <c r="H552" s="101"/>
      <c r="K552" s="71"/>
      <c r="L552" s="386"/>
      <c r="P552" s="53"/>
    </row>
    <row r="553" spans="1:16">
      <c r="A553" s="115" t="s">
        <v>6201</v>
      </c>
      <c r="B553" s="85" t="s">
        <v>731</v>
      </c>
      <c r="C553" s="85">
        <v>500</v>
      </c>
      <c r="D553" s="85"/>
      <c r="E553" s="85"/>
      <c r="F553" s="86">
        <v>370</v>
      </c>
      <c r="G553" s="89">
        <v>400</v>
      </c>
      <c r="H553" s="101"/>
      <c r="K553" s="71"/>
      <c r="L553" s="386"/>
      <c r="P553" s="53"/>
    </row>
    <row r="554" spans="1:16">
      <c r="A554" s="316" t="s">
        <v>6202</v>
      </c>
      <c r="B554" s="111" t="s">
        <v>731</v>
      </c>
      <c r="C554" s="111">
        <v>600</v>
      </c>
      <c r="D554" s="111"/>
      <c r="E554" s="111"/>
      <c r="F554" s="112">
        <v>430</v>
      </c>
      <c r="G554" s="137">
        <v>460</v>
      </c>
      <c r="H554" s="101"/>
      <c r="K554" s="71"/>
      <c r="L554" s="386"/>
      <c r="P554" s="53"/>
    </row>
    <row r="555" spans="1:16">
      <c r="A555" s="2402" t="s">
        <v>6293</v>
      </c>
      <c r="B555" s="2402"/>
      <c r="C555" s="2402"/>
      <c r="D555" s="2402"/>
      <c r="E555" s="2402"/>
      <c r="F555" s="2402"/>
      <c r="G555" s="2402"/>
      <c r="J555" s="335"/>
      <c r="K555" s="53"/>
      <c r="L555" s="386"/>
      <c r="P555" s="53"/>
    </row>
    <row r="556" spans="1:16">
      <c r="A556" s="1057" t="s">
        <v>6294</v>
      </c>
      <c r="B556" s="125">
        <v>1000</v>
      </c>
      <c r="C556" s="125">
        <v>300</v>
      </c>
      <c r="D556" s="125">
        <v>1800</v>
      </c>
      <c r="E556" s="125">
        <v>0.54</v>
      </c>
      <c r="F556" s="87">
        <v>5880</v>
      </c>
      <c r="G556" s="738">
        <v>6320</v>
      </c>
      <c r="K556" s="53"/>
      <c r="L556" s="386"/>
      <c r="P556" s="53"/>
    </row>
    <row r="557" spans="1:16">
      <c r="A557" s="340" t="s">
        <v>6295</v>
      </c>
      <c r="B557" s="85">
        <v>1000</v>
      </c>
      <c r="C557" s="85">
        <v>400</v>
      </c>
      <c r="D557" s="85">
        <v>1800</v>
      </c>
      <c r="E557" s="85">
        <v>0.72</v>
      </c>
      <c r="F557" s="86">
        <v>6370</v>
      </c>
      <c r="G557" s="89">
        <v>6845</v>
      </c>
      <c r="K557" s="53"/>
      <c r="L557" s="386"/>
      <c r="P557" s="53"/>
    </row>
    <row r="558" spans="1:16">
      <c r="A558" s="340" t="s">
        <v>6296</v>
      </c>
      <c r="B558" s="85">
        <v>1000</v>
      </c>
      <c r="C558" s="85">
        <v>500</v>
      </c>
      <c r="D558" s="85">
        <v>1800</v>
      </c>
      <c r="E558" s="85">
        <v>0.9</v>
      </c>
      <c r="F558" s="86">
        <v>7035</v>
      </c>
      <c r="G558" s="89">
        <v>7560</v>
      </c>
      <c r="K558" s="53"/>
      <c r="L558" s="386"/>
      <c r="P558" s="53"/>
    </row>
    <row r="559" spans="1:16">
      <c r="A559" s="340" t="s">
        <v>6297</v>
      </c>
      <c r="B559" s="85">
        <v>1000</v>
      </c>
      <c r="C559" s="85">
        <v>600</v>
      </c>
      <c r="D559" s="85">
        <v>1800</v>
      </c>
      <c r="E559" s="85">
        <v>1.08</v>
      </c>
      <c r="F559" s="86">
        <v>7670</v>
      </c>
      <c r="G559" s="89">
        <v>8240</v>
      </c>
      <c r="K559" s="53"/>
      <c r="L559" s="386"/>
      <c r="P559" s="53"/>
    </row>
    <row r="560" spans="1:16">
      <c r="A560" s="340" t="s">
        <v>6298</v>
      </c>
      <c r="B560" s="85">
        <v>1000</v>
      </c>
      <c r="C560" s="85">
        <v>700</v>
      </c>
      <c r="D560" s="85">
        <v>1800</v>
      </c>
      <c r="E560" s="85">
        <v>1.26</v>
      </c>
      <c r="F560" s="86">
        <v>8835</v>
      </c>
      <c r="G560" s="89">
        <v>9490</v>
      </c>
      <c r="K560" s="53"/>
      <c r="L560" s="386"/>
      <c r="P560" s="53"/>
    </row>
    <row r="561" spans="1:16">
      <c r="A561" s="340" t="s">
        <v>6299</v>
      </c>
      <c r="B561" s="85">
        <v>1000</v>
      </c>
      <c r="C561" s="85">
        <v>800</v>
      </c>
      <c r="D561" s="85">
        <v>1800</v>
      </c>
      <c r="E561" s="85">
        <v>1.44</v>
      </c>
      <c r="F561" s="86">
        <v>9865</v>
      </c>
      <c r="G561" s="89">
        <v>10600</v>
      </c>
      <c r="K561" s="53"/>
      <c r="L561" s="386"/>
      <c r="P561" s="53"/>
    </row>
    <row r="562" spans="1:16">
      <c r="A562" s="340" t="s">
        <v>6300</v>
      </c>
      <c r="B562" s="85">
        <v>1000</v>
      </c>
      <c r="C562" s="85">
        <v>300</v>
      </c>
      <c r="D562" s="85">
        <v>1800</v>
      </c>
      <c r="E562" s="85">
        <v>0.54</v>
      </c>
      <c r="F562" s="86">
        <v>6815</v>
      </c>
      <c r="G562" s="89">
        <v>7320</v>
      </c>
      <c r="K562" s="53"/>
      <c r="L562" s="386"/>
      <c r="P562" s="53"/>
    </row>
    <row r="563" spans="1:16">
      <c r="A563" s="340" t="s">
        <v>6301</v>
      </c>
      <c r="B563" s="85">
        <v>1000</v>
      </c>
      <c r="C563" s="85">
        <v>400</v>
      </c>
      <c r="D563" s="85">
        <v>1800</v>
      </c>
      <c r="E563" s="85">
        <v>0.72</v>
      </c>
      <c r="F563" s="86">
        <v>7425</v>
      </c>
      <c r="G563" s="89">
        <v>7975</v>
      </c>
      <c r="K563" s="53"/>
      <c r="L563" s="386"/>
      <c r="P563" s="53"/>
    </row>
    <row r="564" spans="1:16">
      <c r="A564" s="340" t="s">
        <v>6302</v>
      </c>
      <c r="B564" s="85">
        <v>1000</v>
      </c>
      <c r="C564" s="85">
        <v>500</v>
      </c>
      <c r="D564" s="85">
        <v>1800</v>
      </c>
      <c r="E564" s="85">
        <v>0.9</v>
      </c>
      <c r="F564" s="86">
        <v>8255</v>
      </c>
      <c r="G564" s="89">
        <v>8870</v>
      </c>
      <c r="K564" s="53"/>
      <c r="L564" s="386"/>
      <c r="P564" s="53"/>
    </row>
    <row r="565" spans="1:16">
      <c r="A565" s="340" t="s">
        <v>6303</v>
      </c>
      <c r="B565" s="85">
        <v>1000</v>
      </c>
      <c r="C565" s="85">
        <v>600</v>
      </c>
      <c r="D565" s="85">
        <v>1800</v>
      </c>
      <c r="E565" s="85">
        <v>1.08</v>
      </c>
      <c r="F565" s="86">
        <v>9050</v>
      </c>
      <c r="G565" s="89">
        <v>9725</v>
      </c>
      <c r="K565" s="53"/>
      <c r="L565" s="386"/>
      <c r="P565" s="53"/>
    </row>
    <row r="566" spans="1:16">
      <c r="A566" s="340" t="s">
        <v>6304</v>
      </c>
      <c r="B566" s="85">
        <v>1000</v>
      </c>
      <c r="C566" s="85">
        <v>700</v>
      </c>
      <c r="D566" s="85">
        <v>1800</v>
      </c>
      <c r="E566" s="85">
        <v>1.26</v>
      </c>
      <c r="F566" s="86">
        <v>10505</v>
      </c>
      <c r="G566" s="89">
        <v>11285</v>
      </c>
      <c r="K566" s="53"/>
      <c r="L566" s="386"/>
      <c r="P566" s="53"/>
    </row>
    <row r="567" spans="1:16">
      <c r="A567" s="340" t="s">
        <v>6305</v>
      </c>
      <c r="B567" s="85">
        <v>1000</v>
      </c>
      <c r="C567" s="85">
        <v>800</v>
      </c>
      <c r="D567" s="85">
        <v>1800</v>
      </c>
      <c r="E567" s="85">
        <v>1.44</v>
      </c>
      <c r="F567" s="86">
        <v>11795</v>
      </c>
      <c r="G567" s="89">
        <v>12670</v>
      </c>
      <c r="K567" s="53"/>
      <c r="L567" s="386"/>
      <c r="P567" s="53"/>
    </row>
    <row r="568" spans="1:16">
      <c r="A568" s="340" t="s">
        <v>6306</v>
      </c>
      <c r="B568" s="85">
        <v>1000</v>
      </c>
      <c r="C568" s="85">
        <v>300</v>
      </c>
      <c r="D568" s="85">
        <v>2000</v>
      </c>
      <c r="E568" s="85">
        <v>0.6</v>
      </c>
      <c r="F568" s="86">
        <v>6055</v>
      </c>
      <c r="G568" s="89">
        <v>6505</v>
      </c>
      <c r="K568" s="53"/>
      <c r="L568" s="386"/>
      <c r="P568" s="53"/>
    </row>
    <row r="569" spans="1:16">
      <c r="A569" s="340" t="s">
        <v>6307</v>
      </c>
      <c r="B569" s="85">
        <v>1000</v>
      </c>
      <c r="C569" s="85">
        <v>400</v>
      </c>
      <c r="D569" s="85">
        <v>2000</v>
      </c>
      <c r="E569" s="85">
        <v>0.8</v>
      </c>
      <c r="F569" s="86">
        <v>6545</v>
      </c>
      <c r="G569" s="89">
        <v>7030</v>
      </c>
      <c r="K569" s="53"/>
      <c r="L569" s="386"/>
      <c r="P569" s="53"/>
    </row>
    <row r="570" spans="1:16">
      <c r="A570" s="340" t="s">
        <v>6308</v>
      </c>
      <c r="B570" s="85">
        <v>1000</v>
      </c>
      <c r="C570" s="85">
        <v>500</v>
      </c>
      <c r="D570" s="85">
        <v>2000</v>
      </c>
      <c r="E570" s="85">
        <v>1</v>
      </c>
      <c r="F570" s="86">
        <v>7210</v>
      </c>
      <c r="G570" s="89">
        <v>7745</v>
      </c>
      <c r="K570" s="53"/>
      <c r="L570" s="386"/>
      <c r="P570" s="53"/>
    </row>
    <row r="571" spans="1:16">
      <c r="A571" s="340" t="s">
        <v>6309</v>
      </c>
      <c r="B571" s="85">
        <v>1000</v>
      </c>
      <c r="C571" s="85">
        <v>600</v>
      </c>
      <c r="D571" s="85">
        <v>2000</v>
      </c>
      <c r="E571" s="85">
        <v>1.2</v>
      </c>
      <c r="F571" s="86">
        <v>7845</v>
      </c>
      <c r="G571" s="89">
        <v>8425</v>
      </c>
      <c r="K571" s="53"/>
      <c r="L571" s="386"/>
      <c r="P571" s="53"/>
    </row>
    <row r="572" spans="1:16">
      <c r="A572" s="340" t="s">
        <v>6310</v>
      </c>
      <c r="B572" s="85">
        <v>1000</v>
      </c>
      <c r="C572" s="85">
        <v>700</v>
      </c>
      <c r="D572" s="85">
        <v>2000</v>
      </c>
      <c r="E572" s="85">
        <v>1.4</v>
      </c>
      <c r="F572" s="86">
        <v>9005</v>
      </c>
      <c r="G572" s="89">
        <v>9675</v>
      </c>
      <c r="K572" s="53"/>
      <c r="L572" s="386"/>
      <c r="P572" s="53"/>
    </row>
    <row r="573" spans="1:16">
      <c r="A573" s="115" t="s">
        <v>6311</v>
      </c>
      <c r="B573" s="85">
        <v>1000</v>
      </c>
      <c r="C573" s="85">
        <v>800</v>
      </c>
      <c r="D573" s="85">
        <v>2000</v>
      </c>
      <c r="E573" s="85">
        <v>1.6</v>
      </c>
      <c r="F573" s="86">
        <v>9895</v>
      </c>
      <c r="G573" s="89">
        <v>10630</v>
      </c>
      <c r="H573" s="101"/>
      <c r="K573" s="71"/>
      <c r="L573" s="386"/>
      <c r="P573" s="53"/>
    </row>
    <row r="574" spans="1:16">
      <c r="A574" s="115" t="s">
        <v>6312</v>
      </c>
      <c r="B574" s="85">
        <v>1000</v>
      </c>
      <c r="C574" s="85">
        <v>300</v>
      </c>
      <c r="D574" s="85">
        <v>2000</v>
      </c>
      <c r="E574" s="85">
        <v>0.6</v>
      </c>
      <c r="F574" s="86">
        <v>6880</v>
      </c>
      <c r="G574" s="89">
        <v>7395</v>
      </c>
      <c r="H574" s="101"/>
      <c r="K574" s="71"/>
      <c r="L574" s="386"/>
      <c r="P574" s="53"/>
    </row>
    <row r="575" spans="1:16">
      <c r="A575" s="115" t="s">
        <v>6313</v>
      </c>
      <c r="B575" s="85">
        <v>1000</v>
      </c>
      <c r="C575" s="85">
        <v>400</v>
      </c>
      <c r="D575" s="85">
        <v>2000</v>
      </c>
      <c r="E575" s="85">
        <v>0.8</v>
      </c>
      <c r="F575" s="86">
        <v>7470</v>
      </c>
      <c r="G575" s="89">
        <v>8030</v>
      </c>
      <c r="H575" s="101"/>
      <c r="K575" s="71"/>
      <c r="L575" s="386"/>
      <c r="P575" s="53"/>
    </row>
    <row r="576" spans="1:16">
      <c r="A576" s="115" t="s">
        <v>6314</v>
      </c>
      <c r="B576" s="85">
        <v>1000</v>
      </c>
      <c r="C576" s="85">
        <v>500</v>
      </c>
      <c r="D576" s="85">
        <v>2000</v>
      </c>
      <c r="E576" s="85">
        <v>1</v>
      </c>
      <c r="F576" s="86">
        <v>8360</v>
      </c>
      <c r="G576" s="89">
        <v>8980</v>
      </c>
      <c r="H576" s="101"/>
      <c r="K576" s="71"/>
      <c r="L576" s="386"/>
      <c r="P576" s="53"/>
    </row>
    <row r="577" spans="1:16">
      <c r="A577" s="115" t="s">
        <v>6315</v>
      </c>
      <c r="B577" s="85">
        <v>1000</v>
      </c>
      <c r="C577" s="85">
        <v>600</v>
      </c>
      <c r="D577" s="85">
        <v>2000</v>
      </c>
      <c r="E577" s="85">
        <v>1.2</v>
      </c>
      <c r="F577" s="86">
        <v>9135</v>
      </c>
      <c r="G577" s="89">
        <v>9810</v>
      </c>
      <c r="H577" s="101"/>
      <c r="K577" s="71"/>
      <c r="L577" s="386"/>
      <c r="P577" s="53"/>
    </row>
    <row r="578" spans="1:16">
      <c r="A578" s="115" t="s">
        <v>6316</v>
      </c>
      <c r="B578" s="85">
        <v>1000</v>
      </c>
      <c r="C578" s="85">
        <v>700</v>
      </c>
      <c r="D578" s="85">
        <v>2000</v>
      </c>
      <c r="E578" s="85">
        <v>1.4</v>
      </c>
      <c r="F578" s="86">
        <v>10500</v>
      </c>
      <c r="G578" s="89">
        <v>11280</v>
      </c>
      <c r="H578" s="101"/>
      <c r="K578" s="71"/>
      <c r="L578" s="386"/>
      <c r="P578" s="53"/>
    </row>
    <row r="579" spans="1:16">
      <c r="A579" s="115" t="s">
        <v>6317</v>
      </c>
      <c r="B579" s="85">
        <v>1000</v>
      </c>
      <c r="C579" s="85">
        <v>800</v>
      </c>
      <c r="D579" s="85">
        <v>2000</v>
      </c>
      <c r="E579" s="85">
        <v>1.6</v>
      </c>
      <c r="F579" s="86">
        <v>11790</v>
      </c>
      <c r="G579" s="89">
        <v>12665</v>
      </c>
      <c r="H579" s="101"/>
      <c r="K579" s="71"/>
      <c r="L579" s="386"/>
      <c r="P579" s="53"/>
    </row>
    <row r="580" spans="1:16">
      <c r="A580" s="115" t="s">
        <v>6318</v>
      </c>
      <c r="B580" s="85">
        <v>1000</v>
      </c>
      <c r="C580" s="85">
        <v>300</v>
      </c>
      <c r="D580" s="85">
        <v>2200</v>
      </c>
      <c r="E580" s="85">
        <v>0.66</v>
      </c>
      <c r="F580" s="86">
        <v>6230</v>
      </c>
      <c r="G580" s="89">
        <v>6695</v>
      </c>
      <c r="H580" s="101"/>
      <c r="K580" s="71"/>
      <c r="L580" s="386"/>
      <c r="P580" s="53"/>
    </row>
    <row r="581" spans="1:16">
      <c r="A581" s="115" t="s">
        <v>6319</v>
      </c>
      <c r="B581" s="85">
        <v>1000</v>
      </c>
      <c r="C581" s="85">
        <v>400</v>
      </c>
      <c r="D581" s="85">
        <v>2200</v>
      </c>
      <c r="E581" s="85">
        <v>0.88</v>
      </c>
      <c r="F581" s="86">
        <v>6705</v>
      </c>
      <c r="G581" s="89">
        <v>7205</v>
      </c>
      <c r="H581" s="101"/>
      <c r="K581" s="71"/>
      <c r="L581" s="386"/>
      <c r="P581" s="53"/>
    </row>
    <row r="582" spans="1:16">
      <c r="A582" s="115" t="s">
        <v>6320</v>
      </c>
      <c r="B582" s="85">
        <v>1000</v>
      </c>
      <c r="C582" s="85">
        <v>500</v>
      </c>
      <c r="D582" s="85">
        <v>2200</v>
      </c>
      <c r="E582" s="85">
        <v>1.1000000000000001</v>
      </c>
      <c r="F582" s="86">
        <v>7415</v>
      </c>
      <c r="G582" s="89">
        <v>7965</v>
      </c>
      <c r="H582" s="101"/>
      <c r="K582" s="71"/>
      <c r="L582" s="386"/>
      <c r="P582" s="53"/>
    </row>
    <row r="583" spans="1:16">
      <c r="A583" s="115" t="s">
        <v>6321</v>
      </c>
      <c r="B583" s="85">
        <v>1000</v>
      </c>
      <c r="C583" s="85">
        <v>600</v>
      </c>
      <c r="D583" s="85">
        <v>2200</v>
      </c>
      <c r="E583" s="85">
        <v>1.32</v>
      </c>
      <c r="F583" s="86">
        <v>8035</v>
      </c>
      <c r="G583" s="89">
        <v>8630</v>
      </c>
      <c r="H583" s="101"/>
      <c r="K583" s="71"/>
      <c r="L583" s="386"/>
      <c r="P583" s="53"/>
    </row>
    <row r="584" spans="1:16">
      <c r="A584" s="115" t="s">
        <v>6322</v>
      </c>
      <c r="B584" s="85">
        <v>1000</v>
      </c>
      <c r="C584" s="85">
        <v>700</v>
      </c>
      <c r="D584" s="85">
        <v>2200</v>
      </c>
      <c r="E584" s="85">
        <v>1.54</v>
      </c>
      <c r="F584" s="86">
        <v>9125</v>
      </c>
      <c r="G584" s="89">
        <v>9805</v>
      </c>
      <c r="H584" s="101"/>
      <c r="K584" s="71"/>
      <c r="L584" s="386"/>
      <c r="P584" s="53"/>
    </row>
    <row r="585" spans="1:16">
      <c r="A585" s="115" t="s">
        <v>6323</v>
      </c>
      <c r="B585" s="85">
        <v>1000</v>
      </c>
      <c r="C585" s="85">
        <v>800</v>
      </c>
      <c r="D585" s="85">
        <v>2200</v>
      </c>
      <c r="E585" s="85">
        <v>1.76</v>
      </c>
      <c r="F585" s="86">
        <v>10160</v>
      </c>
      <c r="G585" s="89">
        <v>10915</v>
      </c>
      <c r="H585" s="101"/>
      <c r="K585" s="71"/>
      <c r="L585" s="386"/>
      <c r="P585" s="53"/>
    </row>
    <row r="586" spans="1:16">
      <c r="A586" s="115" t="s">
        <v>6324</v>
      </c>
      <c r="B586" s="85">
        <v>1000</v>
      </c>
      <c r="C586" s="85">
        <v>300</v>
      </c>
      <c r="D586" s="85">
        <v>2200</v>
      </c>
      <c r="E586" s="85">
        <v>0.66</v>
      </c>
      <c r="F586" s="86">
        <v>7145</v>
      </c>
      <c r="G586" s="89">
        <v>7680</v>
      </c>
      <c r="H586" s="101"/>
      <c r="K586" s="71"/>
      <c r="L586" s="386"/>
      <c r="P586" s="53"/>
    </row>
    <row r="587" spans="1:16">
      <c r="A587" s="115" t="s">
        <v>6325</v>
      </c>
      <c r="B587" s="85">
        <v>1000</v>
      </c>
      <c r="C587" s="85">
        <v>400</v>
      </c>
      <c r="D587" s="85">
        <v>2200</v>
      </c>
      <c r="E587" s="85">
        <v>0.88</v>
      </c>
      <c r="F587" s="86">
        <v>7740</v>
      </c>
      <c r="G587" s="89">
        <v>8315</v>
      </c>
      <c r="H587" s="101"/>
      <c r="K587" s="71"/>
      <c r="L587" s="386"/>
      <c r="P587" s="53"/>
    </row>
    <row r="588" spans="1:16">
      <c r="A588" s="115" t="s">
        <v>6326</v>
      </c>
      <c r="B588" s="85">
        <v>1000</v>
      </c>
      <c r="C588" s="85">
        <v>500</v>
      </c>
      <c r="D588" s="85">
        <v>2200</v>
      </c>
      <c r="E588" s="85">
        <v>1.1000000000000001</v>
      </c>
      <c r="F588" s="86">
        <v>8625</v>
      </c>
      <c r="G588" s="89">
        <v>9265</v>
      </c>
      <c r="H588" s="101"/>
      <c r="K588" s="71"/>
      <c r="L588" s="386"/>
      <c r="P588" s="53"/>
    </row>
    <row r="589" spans="1:16">
      <c r="A589" s="115" t="s">
        <v>6327</v>
      </c>
      <c r="B589" s="85">
        <v>1000</v>
      </c>
      <c r="C589" s="85">
        <v>600</v>
      </c>
      <c r="D589" s="85">
        <v>2200</v>
      </c>
      <c r="E589" s="85">
        <v>1.32</v>
      </c>
      <c r="F589" s="86">
        <v>9400</v>
      </c>
      <c r="G589" s="89">
        <v>10095</v>
      </c>
      <c r="H589" s="101"/>
      <c r="K589" s="71"/>
      <c r="L589" s="386"/>
      <c r="P589" s="53"/>
    </row>
    <row r="590" spans="1:16">
      <c r="A590" s="115" t="s">
        <v>6328</v>
      </c>
      <c r="B590" s="85">
        <v>1000</v>
      </c>
      <c r="C590" s="85">
        <v>700</v>
      </c>
      <c r="D590" s="85">
        <v>2200</v>
      </c>
      <c r="E590" s="85">
        <v>1.54</v>
      </c>
      <c r="F590" s="86">
        <v>10765</v>
      </c>
      <c r="G590" s="89">
        <v>11565</v>
      </c>
      <c r="H590" s="101"/>
      <c r="K590" s="71"/>
      <c r="L590" s="386"/>
      <c r="P590" s="53"/>
    </row>
    <row r="591" spans="1:16">
      <c r="A591" s="115" t="s">
        <v>6329</v>
      </c>
      <c r="B591" s="85">
        <v>1000</v>
      </c>
      <c r="C591" s="85">
        <v>800</v>
      </c>
      <c r="D591" s="85">
        <v>2200</v>
      </c>
      <c r="E591" s="85">
        <v>1.76</v>
      </c>
      <c r="F591" s="86">
        <v>12055</v>
      </c>
      <c r="G591" s="89">
        <v>12950</v>
      </c>
      <c r="H591" s="101"/>
      <c r="K591" s="71"/>
      <c r="L591" s="386"/>
      <c r="P591" s="53"/>
    </row>
    <row r="592" spans="1:16">
      <c r="A592" s="115" t="s">
        <v>6330</v>
      </c>
      <c r="B592" s="85">
        <v>1000</v>
      </c>
      <c r="C592" s="85">
        <v>300</v>
      </c>
      <c r="D592" s="85">
        <v>2500</v>
      </c>
      <c r="E592" s="85">
        <v>0.75</v>
      </c>
      <c r="F592" s="86">
        <v>6525</v>
      </c>
      <c r="G592" s="89">
        <v>7015</v>
      </c>
      <c r="H592" s="101"/>
      <c r="K592" s="71"/>
      <c r="L592" s="386"/>
      <c r="P592" s="53"/>
    </row>
    <row r="593" spans="1:16">
      <c r="A593" s="115" t="s">
        <v>6331</v>
      </c>
      <c r="B593" s="85">
        <v>1000</v>
      </c>
      <c r="C593" s="85">
        <v>400</v>
      </c>
      <c r="D593" s="85">
        <v>2500</v>
      </c>
      <c r="E593" s="85">
        <v>1</v>
      </c>
      <c r="F593" s="86">
        <v>7000</v>
      </c>
      <c r="G593" s="89">
        <v>7520</v>
      </c>
      <c r="H593" s="101"/>
      <c r="K593" s="71"/>
      <c r="L593" s="386"/>
      <c r="P593" s="53"/>
    </row>
    <row r="594" spans="1:16">
      <c r="A594" s="115" t="s">
        <v>6332</v>
      </c>
      <c r="B594" s="85">
        <v>1000</v>
      </c>
      <c r="C594" s="85">
        <v>500</v>
      </c>
      <c r="D594" s="85">
        <v>2500</v>
      </c>
      <c r="E594" s="85">
        <v>1.25</v>
      </c>
      <c r="F594" s="86">
        <v>7710</v>
      </c>
      <c r="G594" s="89">
        <v>8280</v>
      </c>
      <c r="H594" s="101"/>
      <c r="K594" s="71"/>
      <c r="L594" s="386"/>
      <c r="P594" s="53"/>
    </row>
    <row r="595" spans="1:16">
      <c r="A595" s="115" t="s">
        <v>6333</v>
      </c>
      <c r="B595" s="85">
        <v>1000</v>
      </c>
      <c r="C595" s="85">
        <v>600</v>
      </c>
      <c r="D595" s="85">
        <v>2500</v>
      </c>
      <c r="E595" s="85">
        <v>1.5</v>
      </c>
      <c r="F595" s="86">
        <v>8330</v>
      </c>
      <c r="G595" s="89">
        <v>8950</v>
      </c>
      <c r="H595" s="101"/>
      <c r="K595" s="71"/>
      <c r="L595" s="386"/>
      <c r="P595" s="53"/>
    </row>
    <row r="596" spans="1:16">
      <c r="A596" s="115" t="s">
        <v>6334</v>
      </c>
      <c r="B596" s="85">
        <v>1000</v>
      </c>
      <c r="C596" s="85">
        <v>700</v>
      </c>
      <c r="D596" s="85">
        <v>2500</v>
      </c>
      <c r="E596" s="85">
        <v>1.75</v>
      </c>
      <c r="F596" s="86">
        <v>9420</v>
      </c>
      <c r="G596" s="89">
        <v>10120</v>
      </c>
      <c r="H596" s="101"/>
      <c r="K596" s="71"/>
      <c r="L596" s="386"/>
      <c r="P596" s="53"/>
    </row>
    <row r="597" spans="1:16">
      <c r="A597" s="115" t="s">
        <v>6335</v>
      </c>
      <c r="B597" s="85">
        <v>1000</v>
      </c>
      <c r="C597" s="85">
        <v>800</v>
      </c>
      <c r="D597" s="85">
        <v>2500</v>
      </c>
      <c r="E597" s="85">
        <v>2</v>
      </c>
      <c r="F597" s="86">
        <v>10455</v>
      </c>
      <c r="G597" s="89">
        <v>11230</v>
      </c>
      <c r="H597" s="101"/>
      <c r="K597" s="71"/>
      <c r="L597" s="386"/>
      <c r="P597" s="53"/>
    </row>
    <row r="598" spans="1:16">
      <c r="A598" s="115" t="s">
        <v>6336</v>
      </c>
      <c r="B598" s="85">
        <v>1000</v>
      </c>
      <c r="C598" s="85">
        <v>300</v>
      </c>
      <c r="D598" s="85">
        <v>2500</v>
      </c>
      <c r="E598" s="85">
        <v>0.75</v>
      </c>
      <c r="F598" s="86">
        <v>7445</v>
      </c>
      <c r="G598" s="89">
        <v>7995</v>
      </c>
      <c r="H598" s="101"/>
      <c r="K598" s="71"/>
      <c r="L598" s="386"/>
      <c r="P598" s="53"/>
    </row>
    <row r="599" spans="1:16">
      <c r="A599" s="115" t="s">
        <v>6337</v>
      </c>
      <c r="B599" s="85">
        <v>1000</v>
      </c>
      <c r="C599" s="85">
        <v>400</v>
      </c>
      <c r="D599" s="85">
        <v>2500</v>
      </c>
      <c r="E599" s="85">
        <v>1</v>
      </c>
      <c r="F599" s="86">
        <v>8035</v>
      </c>
      <c r="G599" s="89">
        <v>8630</v>
      </c>
      <c r="H599" s="101"/>
      <c r="K599" s="71"/>
      <c r="L599" s="386"/>
      <c r="P599" s="53"/>
    </row>
    <row r="600" spans="1:16">
      <c r="A600" s="115" t="s">
        <v>6338</v>
      </c>
      <c r="B600" s="85">
        <v>1000</v>
      </c>
      <c r="C600" s="85">
        <v>500</v>
      </c>
      <c r="D600" s="85">
        <v>2500</v>
      </c>
      <c r="E600" s="85">
        <v>1.25</v>
      </c>
      <c r="F600" s="86">
        <v>8920</v>
      </c>
      <c r="G600" s="89">
        <v>9580</v>
      </c>
      <c r="H600" s="101"/>
      <c r="K600" s="71"/>
      <c r="L600" s="386"/>
      <c r="P600" s="53"/>
    </row>
    <row r="601" spans="1:16">
      <c r="A601" s="115" t="s">
        <v>6339</v>
      </c>
      <c r="B601" s="85">
        <v>1000</v>
      </c>
      <c r="C601" s="85">
        <v>600</v>
      </c>
      <c r="D601" s="85">
        <v>2500</v>
      </c>
      <c r="E601" s="85">
        <v>1.5</v>
      </c>
      <c r="F601" s="86">
        <v>9695</v>
      </c>
      <c r="G601" s="89">
        <v>10415</v>
      </c>
      <c r="H601" s="101"/>
      <c r="K601" s="71"/>
      <c r="L601" s="386"/>
      <c r="P601" s="53"/>
    </row>
    <row r="602" spans="1:16">
      <c r="A602" s="115" t="s">
        <v>6340</v>
      </c>
      <c r="B602" s="85">
        <v>1000</v>
      </c>
      <c r="C602" s="85">
        <v>700</v>
      </c>
      <c r="D602" s="85">
        <v>2500</v>
      </c>
      <c r="E602" s="85">
        <v>1.75</v>
      </c>
      <c r="F602" s="86">
        <v>11060</v>
      </c>
      <c r="G602" s="89">
        <v>11880</v>
      </c>
      <c r="H602" s="101"/>
      <c r="K602" s="71"/>
      <c r="L602" s="386"/>
      <c r="P602" s="53"/>
    </row>
    <row r="603" spans="1:16">
      <c r="A603" s="316" t="s">
        <v>6341</v>
      </c>
      <c r="B603" s="111">
        <v>1000</v>
      </c>
      <c r="C603" s="111">
        <v>800</v>
      </c>
      <c r="D603" s="111">
        <v>2500</v>
      </c>
      <c r="E603" s="111">
        <v>2</v>
      </c>
      <c r="F603" s="112">
        <v>12350</v>
      </c>
      <c r="G603" s="137">
        <v>13270</v>
      </c>
      <c r="H603" s="101"/>
      <c r="K603" s="71"/>
      <c r="L603" s="386"/>
      <c r="P603" s="53"/>
    </row>
    <row r="604" spans="1:16">
      <c r="A604" s="2402" t="s">
        <v>6342</v>
      </c>
      <c r="B604" s="2402"/>
      <c r="C604" s="2402"/>
      <c r="D604" s="2402"/>
      <c r="E604" s="2402"/>
      <c r="F604" s="2402"/>
      <c r="G604" s="2402"/>
      <c r="J604" s="335"/>
      <c r="K604" s="53"/>
      <c r="L604" s="386"/>
      <c r="P604" s="53"/>
    </row>
    <row r="605" spans="1:16">
      <c r="A605" s="124" t="s">
        <v>6343</v>
      </c>
      <c r="B605" s="125">
        <v>1000</v>
      </c>
      <c r="C605" s="125">
        <v>300</v>
      </c>
      <c r="D605" s="125">
        <v>38</v>
      </c>
      <c r="E605" s="125">
        <v>0.01</v>
      </c>
      <c r="F605" s="87">
        <v>920</v>
      </c>
      <c r="G605" s="128">
        <v>985</v>
      </c>
      <c r="H605" s="101"/>
      <c r="K605" s="71"/>
      <c r="L605" s="386"/>
      <c r="P605" s="53"/>
    </row>
    <row r="606" spans="1:16">
      <c r="A606" s="115" t="s">
        <v>6344</v>
      </c>
      <c r="B606" s="85">
        <v>1000</v>
      </c>
      <c r="C606" s="85">
        <v>400</v>
      </c>
      <c r="D606" s="85">
        <v>38</v>
      </c>
      <c r="E606" s="85">
        <v>0.02</v>
      </c>
      <c r="F606" s="86">
        <v>1035</v>
      </c>
      <c r="G606" s="89">
        <v>1115</v>
      </c>
      <c r="H606" s="101"/>
      <c r="K606" s="71"/>
      <c r="L606" s="386"/>
      <c r="P606" s="53"/>
    </row>
    <row r="607" spans="1:16">
      <c r="A607" s="115" t="s">
        <v>6345</v>
      </c>
      <c r="B607" s="85">
        <v>1000</v>
      </c>
      <c r="C607" s="85">
        <v>500</v>
      </c>
      <c r="D607" s="85">
        <v>38</v>
      </c>
      <c r="E607" s="85">
        <v>0.02</v>
      </c>
      <c r="F607" s="86">
        <v>1215</v>
      </c>
      <c r="G607" s="89">
        <v>1305</v>
      </c>
      <c r="H607" s="101"/>
      <c r="K607" s="71"/>
      <c r="L607" s="386"/>
      <c r="P607" s="53"/>
    </row>
    <row r="608" spans="1:16">
      <c r="A608" s="115" t="s">
        <v>6346</v>
      </c>
      <c r="B608" s="85">
        <v>1000</v>
      </c>
      <c r="C608" s="85">
        <v>600</v>
      </c>
      <c r="D608" s="85">
        <v>38</v>
      </c>
      <c r="E608" s="85">
        <v>0.02</v>
      </c>
      <c r="F608" s="86">
        <v>1370</v>
      </c>
      <c r="G608" s="89">
        <v>1470</v>
      </c>
      <c r="H608" s="101"/>
      <c r="K608" s="71"/>
      <c r="L608" s="386"/>
      <c r="P608" s="53"/>
    </row>
    <row r="609" spans="1:16">
      <c r="A609" s="115" t="s">
        <v>6347</v>
      </c>
      <c r="B609" s="85">
        <v>1000</v>
      </c>
      <c r="C609" s="85">
        <v>700</v>
      </c>
      <c r="D609" s="85">
        <v>38</v>
      </c>
      <c r="E609" s="85">
        <v>0.03</v>
      </c>
      <c r="F609" s="86">
        <v>1640</v>
      </c>
      <c r="G609" s="89">
        <v>1765</v>
      </c>
      <c r="H609" s="101"/>
      <c r="K609" s="71"/>
      <c r="L609" s="386"/>
      <c r="P609" s="53"/>
    </row>
    <row r="610" spans="1:16">
      <c r="A610" s="316" t="s">
        <v>6348</v>
      </c>
      <c r="B610" s="111">
        <v>1000</v>
      </c>
      <c r="C610" s="111">
        <v>800</v>
      </c>
      <c r="D610" s="111">
        <v>38</v>
      </c>
      <c r="E610" s="111">
        <v>0.03</v>
      </c>
      <c r="F610" s="112">
        <v>1900</v>
      </c>
      <c r="G610" s="137">
        <v>2040</v>
      </c>
      <c r="H610" s="101"/>
      <c r="K610" s="71"/>
      <c r="L610" s="386"/>
      <c r="P610" s="53"/>
    </row>
    <row r="611" spans="1:16">
      <c r="A611" s="2402" t="s">
        <v>6349</v>
      </c>
      <c r="B611" s="2402"/>
      <c r="C611" s="2402"/>
      <c r="D611" s="2402"/>
      <c r="E611" s="2402"/>
      <c r="F611" s="2402"/>
      <c r="G611" s="2402"/>
      <c r="J611" s="335"/>
      <c r="K611" s="53"/>
      <c r="L611" s="386"/>
      <c r="P611" s="53"/>
    </row>
    <row r="612" spans="1:16">
      <c r="A612" s="125" t="s">
        <v>6350</v>
      </c>
      <c r="B612" s="125" t="s">
        <v>731</v>
      </c>
      <c r="C612" s="125" t="s">
        <v>731</v>
      </c>
      <c r="D612" s="125">
        <v>1800</v>
      </c>
      <c r="E612" s="125"/>
      <c r="F612" s="87">
        <v>520</v>
      </c>
      <c r="G612" s="128">
        <v>560</v>
      </c>
      <c r="H612" s="101"/>
      <c r="K612" s="71"/>
      <c r="L612" s="386"/>
      <c r="P612" s="53"/>
    </row>
    <row r="613" spans="1:16">
      <c r="A613" s="85" t="s">
        <v>6351</v>
      </c>
      <c r="B613" s="85" t="s">
        <v>731</v>
      </c>
      <c r="C613" s="85" t="s">
        <v>731</v>
      </c>
      <c r="D613" s="85">
        <v>2000</v>
      </c>
      <c r="E613" s="85"/>
      <c r="F613" s="86">
        <v>580</v>
      </c>
      <c r="G613" s="89">
        <v>620</v>
      </c>
      <c r="H613" s="101"/>
      <c r="K613" s="71"/>
      <c r="L613" s="386"/>
      <c r="P613" s="53"/>
    </row>
    <row r="614" spans="1:16">
      <c r="A614" s="85" t="s">
        <v>6352</v>
      </c>
      <c r="B614" s="85" t="s">
        <v>731</v>
      </c>
      <c r="C614" s="85" t="s">
        <v>731</v>
      </c>
      <c r="D614" s="85">
        <v>2200</v>
      </c>
      <c r="E614" s="85"/>
      <c r="F614" s="86">
        <v>645</v>
      </c>
      <c r="G614" s="89">
        <v>690</v>
      </c>
      <c r="H614" s="101"/>
      <c r="K614" s="71"/>
      <c r="L614" s="386"/>
      <c r="P614" s="53"/>
    </row>
    <row r="615" spans="1:16">
      <c r="A615" s="85" t="s">
        <v>6353</v>
      </c>
      <c r="B615" s="85" t="s">
        <v>731</v>
      </c>
      <c r="C615" s="85" t="s">
        <v>731</v>
      </c>
      <c r="D615" s="85">
        <v>2500</v>
      </c>
      <c r="E615" s="85"/>
      <c r="F615" s="86">
        <v>720</v>
      </c>
      <c r="G615" s="89">
        <v>770</v>
      </c>
      <c r="H615" s="101"/>
      <c r="K615" s="71"/>
      <c r="L615" s="386"/>
      <c r="P615" s="53"/>
    </row>
    <row r="616" spans="1:16">
      <c r="A616" s="111" t="s">
        <v>6354</v>
      </c>
      <c r="B616" s="111"/>
      <c r="C616" s="111"/>
      <c r="D616" s="111"/>
      <c r="E616" s="111"/>
      <c r="F616" s="112">
        <v>880</v>
      </c>
      <c r="G616" s="137">
        <v>945</v>
      </c>
      <c r="H616" s="101"/>
      <c r="K616" s="71"/>
      <c r="L616" s="386"/>
      <c r="P616" s="53"/>
    </row>
    <row r="617" spans="1:16">
      <c r="A617" s="2402" t="s">
        <v>6355</v>
      </c>
      <c r="B617" s="2402"/>
      <c r="C617" s="2402"/>
      <c r="D617" s="2402"/>
      <c r="E617" s="2402"/>
      <c r="F617" s="2402"/>
      <c r="G617" s="2402"/>
      <c r="J617" s="335"/>
      <c r="K617" s="53"/>
      <c r="L617" s="386"/>
      <c r="P617" s="53"/>
    </row>
    <row r="618" spans="1:16">
      <c r="A618" s="124" t="s">
        <v>6195</v>
      </c>
      <c r="B618" s="125" t="s">
        <v>731</v>
      </c>
      <c r="C618" s="125" t="s">
        <v>731</v>
      </c>
      <c r="D618" s="125"/>
      <c r="E618" s="125"/>
      <c r="F618" s="125">
        <v>40</v>
      </c>
      <c r="G618" s="332">
        <v>45</v>
      </c>
      <c r="K618" s="53"/>
      <c r="L618" s="386"/>
      <c r="P618" s="53"/>
    </row>
    <row r="619" spans="1:16">
      <c r="A619" s="115" t="s">
        <v>6196</v>
      </c>
      <c r="B619" s="85" t="s">
        <v>731</v>
      </c>
      <c r="C619" s="85" t="s">
        <v>731</v>
      </c>
      <c r="D619" s="85"/>
      <c r="E619" s="85"/>
      <c r="F619" s="85">
        <v>85</v>
      </c>
      <c r="G619" s="315">
        <v>95</v>
      </c>
      <c r="K619" s="53"/>
      <c r="L619" s="386"/>
      <c r="P619" s="53"/>
    </row>
    <row r="620" spans="1:16">
      <c r="A620" s="115" t="s">
        <v>6197</v>
      </c>
      <c r="B620" s="85" t="s">
        <v>731</v>
      </c>
      <c r="C620" s="85" t="s">
        <v>731</v>
      </c>
      <c r="D620" s="85"/>
      <c r="E620" s="85"/>
      <c r="F620" s="85">
        <v>60</v>
      </c>
      <c r="G620" s="315">
        <v>65</v>
      </c>
      <c r="K620" s="53"/>
      <c r="L620" s="386"/>
      <c r="P620" s="53"/>
    </row>
    <row r="621" spans="1:16">
      <c r="A621" s="115" t="s">
        <v>6194</v>
      </c>
      <c r="B621" s="85" t="s">
        <v>731</v>
      </c>
      <c r="C621" s="85" t="s">
        <v>731</v>
      </c>
      <c r="D621" s="85"/>
      <c r="E621" s="85"/>
      <c r="F621" s="86">
        <v>35</v>
      </c>
      <c r="G621" s="89">
        <v>35</v>
      </c>
      <c r="K621" s="53"/>
      <c r="L621" s="386"/>
      <c r="P621" s="53"/>
    </row>
    <row r="622" spans="1:16">
      <c r="A622" s="327" t="s">
        <v>6193</v>
      </c>
      <c r="B622" s="328" t="s">
        <v>731</v>
      </c>
      <c r="C622" s="328" t="s">
        <v>731</v>
      </c>
      <c r="D622" s="328"/>
      <c r="E622" s="328"/>
      <c r="F622" s="328">
        <v>15</v>
      </c>
      <c r="G622" s="330">
        <v>15</v>
      </c>
      <c r="K622" s="53"/>
      <c r="L622" s="386"/>
      <c r="P622" s="53"/>
    </row>
    <row r="623" spans="1:16">
      <c r="A623" s="2402" t="s">
        <v>6356</v>
      </c>
      <c r="B623" s="2402"/>
      <c r="C623" s="2402"/>
      <c r="D623" s="2402"/>
      <c r="E623" s="2402"/>
      <c r="F623" s="2402"/>
      <c r="G623" s="2402"/>
      <c r="J623" s="335"/>
      <c r="K623" s="53"/>
      <c r="L623" s="386"/>
      <c r="P623" s="53"/>
    </row>
    <row r="624" spans="1:16">
      <c r="A624" s="124" t="s">
        <v>6357</v>
      </c>
      <c r="B624" s="125">
        <v>1000</v>
      </c>
      <c r="C624" s="125">
        <v>300</v>
      </c>
      <c r="D624" s="125">
        <v>2000</v>
      </c>
      <c r="E624" s="125">
        <v>0.6</v>
      </c>
      <c r="F624" s="87">
        <v>8415</v>
      </c>
      <c r="G624" s="128">
        <v>9045</v>
      </c>
      <c r="H624" s="101"/>
      <c r="K624" s="71"/>
      <c r="L624" s="386"/>
      <c r="P624" s="53"/>
    </row>
    <row r="625" spans="1:16">
      <c r="A625" s="115" t="s">
        <v>6358</v>
      </c>
      <c r="B625" s="85">
        <v>1000</v>
      </c>
      <c r="C625" s="85">
        <v>400</v>
      </c>
      <c r="D625" s="85">
        <v>2000</v>
      </c>
      <c r="E625" s="85">
        <v>0.8</v>
      </c>
      <c r="F625" s="86">
        <v>9125</v>
      </c>
      <c r="G625" s="89">
        <v>9805</v>
      </c>
      <c r="H625" s="101"/>
      <c r="K625" s="71"/>
      <c r="L625" s="386"/>
      <c r="P625" s="53"/>
    </row>
    <row r="626" spans="1:16">
      <c r="A626" s="115" t="s">
        <v>6359</v>
      </c>
      <c r="B626" s="85">
        <v>1000</v>
      </c>
      <c r="C626" s="85">
        <v>500</v>
      </c>
      <c r="D626" s="85">
        <v>2000</v>
      </c>
      <c r="E626" s="85">
        <v>1</v>
      </c>
      <c r="F626" s="86">
        <v>10190</v>
      </c>
      <c r="G626" s="89">
        <v>10945</v>
      </c>
      <c r="H626" s="101"/>
      <c r="K626" s="71"/>
      <c r="L626" s="386"/>
      <c r="P626" s="53"/>
    </row>
    <row r="627" spans="1:16">
      <c r="A627" s="115" t="s">
        <v>6360</v>
      </c>
      <c r="B627" s="85">
        <v>1000</v>
      </c>
      <c r="C627" s="85">
        <v>600</v>
      </c>
      <c r="D627" s="85">
        <v>2000</v>
      </c>
      <c r="E627" s="85">
        <v>1.2</v>
      </c>
      <c r="F627" s="86">
        <v>11120</v>
      </c>
      <c r="G627" s="89">
        <v>11945</v>
      </c>
      <c r="H627" s="101"/>
      <c r="K627" s="71"/>
      <c r="L627" s="386"/>
      <c r="P627" s="53"/>
    </row>
    <row r="628" spans="1:16">
      <c r="A628" s="115" t="s">
        <v>6361</v>
      </c>
      <c r="B628" s="85">
        <v>1000</v>
      </c>
      <c r="C628" s="85">
        <v>700</v>
      </c>
      <c r="D628" s="85">
        <v>2000</v>
      </c>
      <c r="E628" s="85">
        <v>1.4</v>
      </c>
      <c r="F628" s="86">
        <v>12755</v>
      </c>
      <c r="G628" s="89">
        <v>13705</v>
      </c>
      <c r="H628" s="101"/>
      <c r="K628" s="71"/>
      <c r="L628" s="386"/>
      <c r="P628" s="53"/>
    </row>
    <row r="629" spans="1:16">
      <c r="A629" s="115" t="s">
        <v>6362</v>
      </c>
      <c r="B629" s="85">
        <v>1000</v>
      </c>
      <c r="C629" s="85">
        <v>800</v>
      </c>
      <c r="D629" s="85">
        <v>2000</v>
      </c>
      <c r="E629" s="85">
        <v>1.6</v>
      </c>
      <c r="F629" s="86">
        <v>14305</v>
      </c>
      <c r="G629" s="89">
        <v>15370</v>
      </c>
      <c r="H629" s="101"/>
      <c r="K629" s="71"/>
      <c r="L629" s="386"/>
      <c r="P629" s="53"/>
    </row>
    <row r="630" spans="1:16">
      <c r="A630" s="115" t="s">
        <v>6363</v>
      </c>
      <c r="B630" s="85">
        <v>1000</v>
      </c>
      <c r="C630" s="85">
        <v>300</v>
      </c>
      <c r="D630" s="85">
        <v>2000</v>
      </c>
      <c r="E630" s="85">
        <v>0.6</v>
      </c>
      <c r="F630" s="86">
        <v>9330</v>
      </c>
      <c r="G630" s="89">
        <v>10025</v>
      </c>
      <c r="H630" s="101"/>
      <c r="K630" s="71"/>
      <c r="L630" s="386"/>
      <c r="P630" s="53"/>
    </row>
    <row r="631" spans="1:16">
      <c r="A631" s="115" t="s">
        <v>6364</v>
      </c>
      <c r="B631" s="85">
        <v>1000</v>
      </c>
      <c r="C631" s="85">
        <v>400</v>
      </c>
      <c r="D631" s="85">
        <v>2000</v>
      </c>
      <c r="E631" s="85">
        <v>0.8</v>
      </c>
      <c r="F631" s="86">
        <v>10160</v>
      </c>
      <c r="G631" s="89">
        <v>10915</v>
      </c>
      <c r="H631" s="101"/>
      <c r="K631" s="71"/>
      <c r="L631" s="386"/>
      <c r="P631" s="53"/>
    </row>
    <row r="632" spans="1:16">
      <c r="A632" s="115" t="s">
        <v>6365</v>
      </c>
      <c r="B632" s="85">
        <v>1000</v>
      </c>
      <c r="C632" s="85">
        <v>500</v>
      </c>
      <c r="D632" s="85">
        <v>2000</v>
      </c>
      <c r="E632" s="85">
        <v>1</v>
      </c>
      <c r="F632" s="86">
        <v>11400</v>
      </c>
      <c r="G632" s="89">
        <v>12245</v>
      </c>
      <c r="H632" s="101"/>
      <c r="K632" s="71"/>
      <c r="L632" s="386"/>
      <c r="P632" s="53"/>
    </row>
    <row r="633" spans="1:16">
      <c r="A633" s="115" t="s">
        <v>6366</v>
      </c>
      <c r="B633" s="85">
        <v>1000</v>
      </c>
      <c r="C633" s="85">
        <v>600</v>
      </c>
      <c r="D633" s="85">
        <v>2000</v>
      </c>
      <c r="E633" s="85">
        <v>1.2</v>
      </c>
      <c r="F633" s="86">
        <v>12485</v>
      </c>
      <c r="G633" s="89">
        <v>13410</v>
      </c>
      <c r="H633" s="101"/>
      <c r="K633" s="71"/>
      <c r="L633" s="386"/>
      <c r="P633" s="53"/>
    </row>
    <row r="634" spans="1:16">
      <c r="A634" s="115" t="s">
        <v>6367</v>
      </c>
      <c r="B634" s="85">
        <v>1000</v>
      </c>
      <c r="C634" s="85">
        <v>700</v>
      </c>
      <c r="D634" s="85">
        <v>2000</v>
      </c>
      <c r="E634" s="85">
        <v>1.4</v>
      </c>
      <c r="F634" s="86">
        <v>14395</v>
      </c>
      <c r="G634" s="89">
        <v>15465</v>
      </c>
      <c r="H634" s="101"/>
      <c r="K634" s="71"/>
      <c r="L634" s="386"/>
      <c r="P634" s="53"/>
    </row>
    <row r="635" spans="1:16">
      <c r="A635" s="115" t="s">
        <v>6368</v>
      </c>
      <c r="B635" s="85">
        <v>1000</v>
      </c>
      <c r="C635" s="85">
        <v>800</v>
      </c>
      <c r="D635" s="85">
        <v>2000</v>
      </c>
      <c r="E635" s="85">
        <v>1.6</v>
      </c>
      <c r="F635" s="86">
        <v>16205</v>
      </c>
      <c r="G635" s="89">
        <v>17410</v>
      </c>
      <c r="H635" s="101"/>
      <c r="K635" s="71"/>
      <c r="L635" s="386"/>
      <c r="P635" s="53"/>
    </row>
    <row r="636" spans="1:16">
      <c r="A636" s="115" t="s">
        <v>6369</v>
      </c>
      <c r="B636" s="85">
        <v>1000</v>
      </c>
      <c r="C636" s="85">
        <v>300</v>
      </c>
      <c r="D636" s="85">
        <v>2000</v>
      </c>
      <c r="E636" s="85">
        <v>0.6</v>
      </c>
      <c r="F636" s="86">
        <v>10245</v>
      </c>
      <c r="G636" s="89">
        <v>11010</v>
      </c>
      <c r="H636" s="101"/>
      <c r="K636" s="71"/>
      <c r="L636" s="386"/>
      <c r="P636" s="53"/>
    </row>
    <row r="637" spans="1:16">
      <c r="A637" s="115" t="s">
        <v>6370</v>
      </c>
      <c r="B637" s="85">
        <v>1000</v>
      </c>
      <c r="C637" s="85">
        <v>400</v>
      </c>
      <c r="D637" s="85">
        <v>2000</v>
      </c>
      <c r="E637" s="85">
        <v>0.8</v>
      </c>
      <c r="F637" s="86">
        <v>11190</v>
      </c>
      <c r="G637" s="89">
        <v>12025</v>
      </c>
      <c r="H637" s="101"/>
      <c r="K637" s="71"/>
      <c r="L637" s="386"/>
      <c r="P637" s="53"/>
    </row>
    <row r="638" spans="1:16">
      <c r="A638" s="115" t="s">
        <v>6371</v>
      </c>
      <c r="B638" s="85">
        <v>1000</v>
      </c>
      <c r="C638" s="85">
        <v>500</v>
      </c>
      <c r="D638" s="85">
        <v>2000</v>
      </c>
      <c r="E638" s="85">
        <v>1</v>
      </c>
      <c r="F638" s="86">
        <v>12610</v>
      </c>
      <c r="G638" s="89">
        <v>13545</v>
      </c>
      <c r="H638" s="101"/>
      <c r="K638" s="71"/>
      <c r="L638" s="386"/>
      <c r="P638" s="53"/>
    </row>
    <row r="639" spans="1:16">
      <c r="A639" s="115" t="s">
        <v>6372</v>
      </c>
      <c r="B639" s="85">
        <v>1000</v>
      </c>
      <c r="C639" s="85">
        <v>600</v>
      </c>
      <c r="D639" s="85">
        <v>2000</v>
      </c>
      <c r="E639" s="85">
        <v>1.2</v>
      </c>
      <c r="F639" s="86">
        <v>13850</v>
      </c>
      <c r="G639" s="89">
        <v>14880</v>
      </c>
      <c r="H639" s="101"/>
      <c r="K639" s="71"/>
      <c r="L639" s="386"/>
      <c r="P639" s="53"/>
    </row>
    <row r="640" spans="1:16">
      <c r="A640" s="115" t="s">
        <v>6373</v>
      </c>
      <c r="B640" s="85">
        <v>1000</v>
      </c>
      <c r="C640" s="85">
        <v>700</v>
      </c>
      <c r="D640" s="85">
        <v>2000</v>
      </c>
      <c r="E640" s="85">
        <v>1.4</v>
      </c>
      <c r="F640" s="86">
        <v>16035</v>
      </c>
      <c r="G640" s="89">
        <v>17225</v>
      </c>
      <c r="H640" s="101"/>
      <c r="K640" s="71"/>
      <c r="L640" s="386"/>
      <c r="P640" s="53"/>
    </row>
    <row r="641" spans="1:16">
      <c r="A641" s="115" t="s">
        <v>6374</v>
      </c>
      <c r="B641" s="85">
        <v>1000</v>
      </c>
      <c r="C641" s="85">
        <v>800</v>
      </c>
      <c r="D641" s="85">
        <v>2000</v>
      </c>
      <c r="E641" s="85">
        <v>1.6</v>
      </c>
      <c r="F641" s="86">
        <v>18100</v>
      </c>
      <c r="G641" s="89">
        <v>19445</v>
      </c>
      <c r="H641" s="101"/>
      <c r="K641" s="71"/>
      <c r="L641" s="386"/>
      <c r="P641" s="53"/>
    </row>
    <row r="642" spans="1:16">
      <c r="A642" s="115" t="s">
        <v>6375</v>
      </c>
      <c r="B642" s="85">
        <v>1000</v>
      </c>
      <c r="C642" s="85">
        <v>300</v>
      </c>
      <c r="D642" s="85">
        <v>2200</v>
      </c>
      <c r="E642" s="85">
        <v>0.66</v>
      </c>
      <c r="F642" s="86">
        <v>8035</v>
      </c>
      <c r="G642" s="89">
        <v>8630</v>
      </c>
      <c r="H642" s="101"/>
      <c r="K642" s="71"/>
      <c r="L642" s="386"/>
      <c r="P642" s="53"/>
    </row>
    <row r="643" spans="1:16">
      <c r="A643" s="115" t="s">
        <v>6376</v>
      </c>
      <c r="B643" s="85">
        <v>1000</v>
      </c>
      <c r="C643" s="85">
        <v>400</v>
      </c>
      <c r="D643" s="85">
        <v>2200</v>
      </c>
      <c r="E643" s="85">
        <v>0.88</v>
      </c>
      <c r="F643" s="86">
        <v>8625</v>
      </c>
      <c r="G643" s="89">
        <v>9265</v>
      </c>
      <c r="H643" s="101"/>
      <c r="K643" s="71"/>
      <c r="L643" s="386"/>
      <c r="P643" s="53"/>
    </row>
    <row r="644" spans="1:16">
      <c r="A644" s="115" t="s">
        <v>6377</v>
      </c>
      <c r="B644" s="85">
        <v>1000</v>
      </c>
      <c r="C644" s="85">
        <v>500</v>
      </c>
      <c r="D644" s="85">
        <v>2200</v>
      </c>
      <c r="E644" s="85">
        <v>1.1000000000000001</v>
      </c>
      <c r="F644" s="86">
        <v>9510</v>
      </c>
      <c r="G644" s="89">
        <v>10215</v>
      </c>
      <c r="H644" s="101"/>
      <c r="K644" s="71"/>
      <c r="L644" s="386"/>
      <c r="P644" s="53"/>
    </row>
    <row r="645" spans="1:16">
      <c r="A645" s="115" t="s">
        <v>6378</v>
      </c>
      <c r="B645" s="85">
        <v>1000</v>
      </c>
      <c r="C645" s="85">
        <v>600</v>
      </c>
      <c r="D645" s="85">
        <v>2200</v>
      </c>
      <c r="E645" s="85">
        <v>1.32</v>
      </c>
      <c r="F645" s="86">
        <v>10285</v>
      </c>
      <c r="G645" s="89">
        <v>11050</v>
      </c>
      <c r="H645" s="101"/>
      <c r="K645" s="71"/>
      <c r="L645" s="386"/>
      <c r="P645" s="53"/>
    </row>
    <row r="646" spans="1:16">
      <c r="A646" s="115" t="s">
        <v>6379</v>
      </c>
      <c r="B646" s="85">
        <v>1000</v>
      </c>
      <c r="C646" s="85">
        <v>700</v>
      </c>
      <c r="D646" s="85">
        <v>2200</v>
      </c>
      <c r="E646" s="85">
        <v>1.54</v>
      </c>
      <c r="F646" s="86">
        <v>11650</v>
      </c>
      <c r="G646" s="89">
        <v>12515</v>
      </c>
      <c r="H646" s="101"/>
      <c r="K646" s="71"/>
      <c r="L646" s="386"/>
      <c r="P646" s="53"/>
    </row>
    <row r="647" spans="1:16">
      <c r="A647" s="115" t="s">
        <v>6380</v>
      </c>
      <c r="B647" s="85">
        <v>1000</v>
      </c>
      <c r="C647" s="85">
        <v>800</v>
      </c>
      <c r="D647" s="85">
        <v>2200</v>
      </c>
      <c r="E647" s="85">
        <v>1.76</v>
      </c>
      <c r="F647" s="86">
        <v>12940</v>
      </c>
      <c r="G647" s="89">
        <v>13905</v>
      </c>
      <c r="H647" s="101"/>
      <c r="K647" s="71"/>
      <c r="L647" s="386"/>
      <c r="P647" s="53"/>
    </row>
    <row r="648" spans="1:16">
      <c r="A648" s="115" t="s">
        <v>6381</v>
      </c>
      <c r="B648" s="85">
        <v>1000</v>
      </c>
      <c r="C648" s="85">
        <v>300</v>
      </c>
      <c r="D648" s="85">
        <v>2200</v>
      </c>
      <c r="E648" s="85">
        <v>0.66</v>
      </c>
      <c r="F648" s="86">
        <v>8950</v>
      </c>
      <c r="G648" s="89">
        <v>9615</v>
      </c>
      <c r="H648" s="101"/>
      <c r="K648" s="71"/>
      <c r="L648" s="386"/>
      <c r="P648" s="53"/>
    </row>
    <row r="649" spans="1:16">
      <c r="A649" s="115" t="s">
        <v>6382</v>
      </c>
      <c r="B649" s="85">
        <v>1000</v>
      </c>
      <c r="C649" s="85">
        <v>400</v>
      </c>
      <c r="D649" s="85">
        <v>2200</v>
      </c>
      <c r="E649" s="85">
        <v>0.88</v>
      </c>
      <c r="F649" s="86">
        <v>9655</v>
      </c>
      <c r="G649" s="89">
        <v>10375</v>
      </c>
      <c r="H649" s="101"/>
      <c r="K649" s="71"/>
      <c r="L649" s="386"/>
      <c r="P649" s="53"/>
    </row>
    <row r="650" spans="1:16">
      <c r="A650" s="115" t="s">
        <v>6383</v>
      </c>
      <c r="B650" s="85">
        <v>1000</v>
      </c>
      <c r="C650" s="85">
        <v>500</v>
      </c>
      <c r="D650" s="85">
        <v>2200</v>
      </c>
      <c r="E650" s="85">
        <v>1.1000000000000001</v>
      </c>
      <c r="F650" s="86">
        <v>10720</v>
      </c>
      <c r="G650" s="89">
        <v>11515</v>
      </c>
      <c r="H650" s="101"/>
      <c r="K650" s="71"/>
      <c r="L650" s="386"/>
      <c r="P650" s="53"/>
    </row>
    <row r="651" spans="1:16">
      <c r="A651" s="115" t="s">
        <v>6384</v>
      </c>
      <c r="B651" s="85">
        <v>1000</v>
      </c>
      <c r="C651" s="85">
        <v>600</v>
      </c>
      <c r="D651" s="85">
        <v>2200</v>
      </c>
      <c r="E651" s="85">
        <v>1.32</v>
      </c>
      <c r="F651" s="86">
        <v>11650</v>
      </c>
      <c r="G651" s="89">
        <v>12515</v>
      </c>
      <c r="H651" s="101"/>
      <c r="K651" s="71"/>
      <c r="L651" s="386"/>
      <c r="P651" s="53"/>
    </row>
    <row r="652" spans="1:16">
      <c r="A652" s="115" t="s">
        <v>6385</v>
      </c>
      <c r="B652" s="85">
        <v>1000</v>
      </c>
      <c r="C652" s="85">
        <v>700</v>
      </c>
      <c r="D652" s="85">
        <v>2200</v>
      </c>
      <c r="E652" s="85">
        <v>1.54</v>
      </c>
      <c r="F652" s="86">
        <v>13290</v>
      </c>
      <c r="G652" s="89">
        <v>14275</v>
      </c>
      <c r="H652" s="101"/>
      <c r="K652" s="71"/>
      <c r="L652" s="386"/>
      <c r="P652" s="53"/>
    </row>
    <row r="653" spans="1:16">
      <c r="A653" s="115" t="s">
        <v>6386</v>
      </c>
      <c r="B653" s="85">
        <v>1000</v>
      </c>
      <c r="C653" s="85">
        <v>800</v>
      </c>
      <c r="D653" s="85">
        <v>2200</v>
      </c>
      <c r="E653" s="85">
        <v>1.76</v>
      </c>
      <c r="F653" s="86">
        <v>14840</v>
      </c>
      <c r="G653" s="89">
        <v>15940</v>
      </c>
      <c r="H653" s="101"/>
      <c r="K653" s="71"/>
      <c r="L653" s="386"/>
      <c r="P653" s="53"/>
    </row>
    <row r="654" spans="1:16">
      <c r="A654" s="115" t="s">
        <v>6387</v>
      </c>
      <c r="B654" s="85">
        <v>1000</v>
      </c>
      <c r="C654" s="85">
        <v>300</v>
      </c>
      <c r="D654" s="85">
        <v>2200</v>
      </c>
      <c r="E654" s="85">
        <v>0.66</v>
      </c>
      <c r="F654" s="86">
        <v>9865</v>
      </c>
      <c r="G654" s="89">
        <v>10595</v>
      </c>
      <c r="H654" s="101"/>
      <c r="K654" s="71"/>
      <c r="L654" s="386"/>
      <c r="P654" s="53"/>
    </row>
    <row r="655" spans="1:16">
      <c r="A655" s="115" t="s">
        <v>6388</v>
      </c>
      <c r="B655" s="85">
        <v>1000</v>
      </c>
      <c r="C655" s="85">
        <v>400</v>
      </c>
      <c r="D655" s="85">
        <v>2200</v>
      </c>
      <c r="E655" s="85">
        <v>0.88</v>
      </c>
      <c r="F655" s="86">
        <v>10690</v>
      </c>
      <c r="G655" s="89">
        <v>11485</v>
      </c>
      <c r="H655" s="101"/>
      <c r="K655" s="71"/>
      <c r="L655" s="386"/>
      <c r="P655" s="53"/>
    </row>
    <row r="656" spans="1:16">
      <c r="A656" s="115" t="s">
        <v>6389</v>
      </c>
      <c r="B656" s="85">
        <v>1000</v>
      </c>
      <c r="C656" s="85">
        <v>500</v>
      </c>
      <c r="D656" s="85">
        <v>2200</v>
      </c>
      <c r="E656" s="85">
        <v>1.1000000000000001</v>
      </c>
      <c r="F656" s="86">
        <v>11930</v>
      </c>
      <c r="G656" s="89">
        <v>12815</v>
      </c>
      <c r="H656" s="101"/>
      <c r="K656" s="71"/>
      <c r="L656" s="386"/>
      <c r="P656" s="53"/>
    </row>
    <row r="657" spans="1:16">
      <c r="A657" s="115" t="s">
        <v>6390</v>
      </c>
      <c r="B657" s="85">
        <v>1000</v>
      </c>
      <c r="C657" s="85">
        <v>600</v>
      </c>
      <c r="D657" s="85">
        <v>2200</v>
      </c>
      <c r="E657" s="85">
        <v>1.32</v>
      </c>
      <c r="F657" s="86">
        <v>13015</v>
      </c>
      <c r="G657" s="89">
        <v>13985</v>
      </c>
      <c r="H657" s="101"/>
      <c r="K657" s="71"/>
      <c r="L657" s="386"/>
      <c r="P657" s="53"/>
    </row>
    <row r="658" spans="1:16">
      <c r="A658" s="115" t="s">
        <v>6391</v>
      </c>
      <c r="B658" s="85">
        <v>1000</v>
      </c>
      <c r="C658" s="85">
        <v>700</v>
      </c>
      <c r="D658" s="85">
        <v>2200</v>
      </c>
      <c r="E658" s="85">
        <v>1.54</v>
      </c>
      <c r="F658" s="86">
        <v>14925</v>
      </c>
      <c r="G658" s="89">
        <v>16035</v>
      </c>
      <c r="H658" s="101"/>
      <c r="K658" s="71"/>
      <c r="L658" s="386"/>
      <c r="P658" s="53"/>
    </row>
    <row r="659" spans="1:16">
      <c r="A659" s="115" t="s">
        <v>6392</v>
      </c>
      <c r="B659" s="85">
        <v>1000</v>
      </c>
      <c r="C659" s="85">
        <v>800</v>
      </c>
      <c r="D659" s="85">
        <v>2200</v>
      </c>
      <c r="E659" s="85">
        <v>1.76</v>
      </c>
      <c r="F659" s="86">
        <v>16735</v>
      </c>
      <c r="G659" s="89">
        <v>17980</v>
      </c>
      <c r="H659" s="101"/>
      <c r="K659" s="71"/>
      <c r="L659" s="386"/>
      <c r="P659" s="53"/>
    </row>
    <row r="660" spans="1:16">
      <c r="A660" s="115" t="s">
        <v>6393</v>
      </c>
      <c r="B660" s="85">
        <v>1000</v>
      </c>
      <c r="C660" s="85">
        <v>300</v>
      </c>
      <c r="D660" s="85">
        <v>2500</v>
      </c>
      <c r="E660" s="85">
        <v>0.75</v>
      </c>
      <c r="F660" s="86">
        <v>7120</v>
      </c>
      <c r="G660" s="89">
        <v>7645</v>
      </c>
      <c r="H660" s="101"/>
      <c r="K660" s="71"/>
      <c r="L660" s="386"/>
      <c r="P660" s="53"/>
    </row>
    <row r="661" spans="1:16">
      <c r="A661" s="115" t="s">
        <v>6394</v>
      </c>
      <c r="B661" s="85">
        <v>1000</v>
      </c>
      <c r="C661" s="85">
        <v>400</v>
      </c>
      <c r="D661" s="85">
        <v>2500</v>
      </c>
      <c r="E661" s="85">
        <v>1</v>
      </c>
      <c r="F661" s="86">
        <v>7590</v>
      </c>
      <c r="G661" s="89">
        <v>8155</v>
      </c>
      <c r="H661" s="101"/>
      <c r="K661" s="71"/>
      <c r="L661" s="386"/>
      <c r="P661" s="53"/>
    </row>
    <row r="662" spans="1:16">
      <c r="A662" s="115" t="s">
        <v>6395</v>
      </c>
      <c r="B662" s="85">
        <v>1000</v>
      </c>
      <c r="C662" s="85">
        <v>500</v>
      </c>
      <c r="D662" s="85">
        <v>2500</v>
      </c>
      <c r="E662" s="85">
        <v>1.25</v>
      </c>
      <c r="F662" s="86">
        <v>8300</v>
      </c>
      <c r="G662" s="89">
        <v>8915</v>
      </c>
      <c r="H662" s="101"/>
      <c r="K662" s="71"/>
      <c r="L662" s="386"/>
      <c r="P662" s="53"/>
    </row>
    <row r="663" spans="1:16">
      <c r="A663" s="115" t="s">
        <v>6396</v>
      </c>
      <c r="B663" s="85">
        <v>1000</v>
      </c>
      <c r="C663" s="85">
        <v>600</v>
      </c>
      <c r="D663" s="85">
        <v>2500</v>
      </c>
      <c r="E663" s="85">
        <v>1.5</v>
      </c>
      <c r="F663" s="86">
        <v>8920</v>
      </c>
      <c r="G663" s="89">
        <v>9580</v>
      </c>
      <c r="H663" s="101"/>
      <c r="K663" s="71"/>
      <c r="L663" s="386"/>
      <c r="P663" s="53"/>
    </row>
    <row r="664" spans="1:16">
      <c r="A664" s="115" t="s">
        <v>6397</v>
      </c>
      <c r="B664" s="85">
        <v>1000</v>
      </c>
      <c r="C664" s="85">
        <v>700</v>
      </c>
      <c r="D664" s="85">
        <v>2500</v>
      </c>
      <c r="E664" s="85">
        <v>1.75</v>
      </c>
      <c r="F664" s="86">
        <v>10010</v>
      </c>
      <c r="G664" s="89">
        <v>10755</v>
      </c>
      <c r="H664" s="101"/>
      <c r="K664" s="71"/>
      <c r="L664" s="386"/>
      <c r="P664" s="53"/>
    </row>
    <row r="665" spans="1:16">
      <c r="A665" s="115" t="s">
        <v>6398</v>
      </c>
      <c r="B665" s="85">
        <v>1000</v>
      </c>
      <c r="C665" s="85">
        <v>800</v>
      </c>
      <c r="D665" s="85">
        <v>2500</v>
      </c>
      <c r="E665" s="85">
        <v>2</v>
      </c>
      <c r="F665" s="86">
        <v>11045</v>
      </c>
      <c r="G665" s="89">
        <v>11865</v>
      </c>
      <c r="H665" s="101"/>
      <c r="K665" s="71"/>
      <c r="L665" s="386"/>
      <c r="P665" s="53"/>
    </row>
    <row r="666" spans="1:16">
      <c r="A666" s="115" t="s">
        <v>6399</v>
      </c>
      <c r="B666" s="85">
        <v>1000</v>
      </c>
      <c r="C666" s="85">
        <v>300</v>
      </c>
      <c r="D666" s="85">
        <v>2500</v>
      </c>
      <c r="E666" s="85">
        <v>0.75</v>
      </c>
      <c r="F666" s="86">
        <v>8035</v>
      </c>
      <c r="G666" s="89">
        <v>8630</v>
      </c>
      <c r="H666" s="101"/>
      <c r="K666" s="71"/>
      <c r="L666" s="386"/>
      <c r="P666" s="53"/>
    </row>
    <row r="667" spans="1:16">
      <c r="A667" s="115" t="s">
        <v>6400</v>
      </c>
      <c r="B667" s="85">
        <v>1000</v>
      </c>
      <c r="C667" s="85">
        <v>400</v>
      </c>
      <c r="D667" s="85">
        <v>2500</v>
      </c>
      <c r="E667" s="85">
        <v>1</v>
      </c>
      <c r="F667" s="86">
        <v>8625</v>
      </c>
      <c r="G667" s="89">
        <v>9265</v>
      </c>
      <c r="H667" s="101"/>
      <c r="K667" s="71"/>
      <c r="L667" s="386"/>
      <c r="P667" s="53"/>
    </row>
    <row r="668" spans="1:16">
      <c r="A668" s="115" t="s">
        <v>6401</v>
      </c>
      <c r="B668" s="85">
        <v>1000</v>
      </c>
      <c r="C668" s="85">
        <v>500</v>
      </c>
      <c r="D668" s="85">
        <v>2500</v>
      </c>
      <c r="E668" s="85">
        <v>1.25</v>
      </c>
      <c r="F668" s="86">
        <v>9510</v>
      </c>
      <c r="G668" s="89">
        <v>10215</v>
      </c>
      <c r="H668" s="101"/>
      <c r="K668" s="71"/>
      <c r="L668" s="386"/>
      <c r="P668" s="53"/>
    </row>
    <row r="669" spans="1:16">
      <c r="A669" s="115" t="s">
        <v>6402</v>
      </c>
      <c r="B669" s="85">
        <v>1000</v>
      </c>
      <c r="C669" s="85">
        <v>600</v>
      </c>
      <c r="D669" s="85">
        <v>2500</v>
      </c>
      <c r="E669" s="85">
        <v>1.5</v>
      </c>
      <c r="F669" s="86">
        <v>10285</v>
      </c>
      <c r="G669" s="89">
        <v>11050</v>
      </c>
      <c r="H669" s="101"/>
      <c r="K669" s="71"/>
      <c r="L669" s="386"/>
      <c r="P669" s="53"/>
    </row>
    <row r="670" spans="1:16">
      <c r="A670" s="115" t="s">
        <v>6403</v>
      </c>
      <c r="B670" s="85">
        <v>1000</v>
      </c>
      <c r="C670" s="85">
        <v>700</v>
      </c>
      <c r="D670" s="85">
        <v>2500</v>
      </c>
      <c r="E670" s="85">
        <v>1.75</v>
      </c>
      <c r="F670" s="86">
        <v>11650</v>
      </c>
      <c r="G670" s="89">
        <v>12515</v>
      </c>
      <c r="H670" s="101"/>
      <c r="K670" s="71"/>
      <c r="L670" s="386"/>
      <c r="P670" s="53"/>
    </row>
    <row r="671" spans="1:16">
      <c r="A671" s="115" t="s">
        <v>6404</v>
      </c>
      <c r="B671" s="85">
        <v>1000</v>
      </c>
      <c r="C671" s="85">
        <v>800</v>
      </c>
      <c r="D671" s="85">
        <v>2500</v>
      </c>
      <c r="E671" s="85">
        <v>2</v>
      </c>
      <c r="F671" s="86">
        <v>12940</v>
      </c>
      <c r="G671" s="89">
        <v>13905</v>
      </c>
      <c r="H671" s="101"/>
      <c r="K671" s="71"/>
      <c r="L671" s="386"/>
      <c r="P671" s="53"/>
    </row>
    <row r="672" spans="1:16">
      <c r="A672" s="115" t="s">
        <v>6405</v>
      </c>
      <c r="B672" s="85">
        <v>1000</v>
      </c>
      <c r="C672" s="85">
        <v>300</v>
      </c>
      <c r="D672" s="85">
        <v>2500</v>
      </c>
      <c r="E672" s="85">
        <v>0.75</v>
      </c>
      <c r="F672" s="86">
        <v>8950</v>
      </c>
      <c r="G672" s="89">
        <v>9615</v>
      </c>
      <c r="H672" s="101"/>
      <c r="K672" s="71"/>
      <c r="L672" s="386"/>
      <c r="P672" s="53"/>
    </row>
    <row r="673" spans="1:16">
      <c r="A673" s="115" t="s">
        <v>6406</v>
      </c>
      <c r="B673" s="85">
        <v>1000</v>
      </c>
      <c r="C673" s="85">
        <v>400</v>
      </c>
      <c r="D673" s="85">
        <v>2500</v>
      </c>
      <c r="E673" s="85">
        <v>1</v>
      </c>
      <c r="F673" s="86">
        <v>9655</v>
      </c>
      <c r="G673" s="89">
        <v>10375</v>
      </c>
      <c r="H673" s="101"/>
      <c r="K673" s="71"/>
      <c r="L673" s="386"/>
      <c r="P673" s="53"/>
    </row>
    <row r="674" spans="1:16">
      <c r="A674" s="115" t="s">
        <v>6407</v>
      </c>
      <c r="B674" s="85">
        <v>1000</v>
      </c>
      <c r="C674" s="85">
        <v>500</v>
      </c>
      <c r="D674" s="85">
        <v>2500</v>
      </c>
      <c r="E674" s="85">
        <v>1.25</v>
      </c>
      <c r="F674" s="86">
        <v>10720</v>
      </c>
      <c r="G674" s="89">
        <v>11515</v>
      </c>
      <c r="H674" s="101"/>
      <c r="K674" s="71"/>
      <c r="L674" s="386"/>
      <c r="P674" s="53"/>
    </row>
    <row r="675" spans="1:16">
      <c r="A675" s="115" t="s">
        <v>6408</v>
      </c>
      <c r="B675" s="85">
        <v>1000</v>
      </c>
      <c r="C675" s="85">
        <v>600</v>
      </c>
      <c r="D675" s="85">
        <v>2500</v>
      </c>
      <c r="E675" s="85">
        <v>1.5</v>
      </c>
      <c r="F675" s="86">
        <v>11650</v>
      </c>
      <c r="G675" s="89">
        <v>12515</v>
      </c>
      <c r="H675" s="101"/>
      <c r="K675" s="71"/>
      <c r="L675" s="386"/>
      <c r="P675" s="53"/>
    </row>
    <row r="676" spans="1:16">
      <c r="A676" s="115" t="s">
        <v>6409</v>
      </c>
      <c r="B676" s="85">
        <v>1000</v>
      </c>
      <c r="C676" s="85">
        <v>700</v>
      </c>
      <c r="D676" s="85">
        <v>2500</v>
      </c>
      <c r="E676" s="85">
        <v>1.75</v>
      </c>
      <c r="F676" s="86">
        <v>13290</v>
      </c>
      <c r="G676" s="89">
        <v>14275</v>
      </c>
      <c r="H676" s="101"/>
      <c r="K676" s="71"/>
      <c r="L676" s="386"/>
      <c r="P676" s="53"/>
    </row>
    <row r="677" spans="1:16">
      <c r="A677" s="115" t="s">
        <v>6410</v>
      </c>
      <c r="B677" s="85">
        <v>1000</v>
      </c>
      <c r="C677" s="85">
        <v>800</v>
      </c>
      <c r="D677" s="85">
        <v>2500</v>
      </c>
      <c r="E677" s="85">
        <v>2</v>
      </c>
      <c r="F677" s="86">
        <v>14840</v>
      </c>
      <c r="G677" s="89">
        <v>15940</v>
      </c>
      <c r="H677" s="101"/>
      <c r="K677" s="71"/>
      <c r="L677" s="386"/>
      <c r="P677" s="53"/>
    </row>
    <row r="678" spans="1:16">
      <c r="A678" s="115" t="s">
        <v>6411</v>
      </c>
      <c r="B678" s="85">
        <v>1000</v>
      </c>
      <c r="C678" s="85">
        <v>300</v>
      </c>
      <c r="D678" s="85">
        <v>3000</v>
      </c>
      <c r="E678" s="85">
        <v>0.9</v>
      </c>
      <c r="F678" s="86">
        <v>7765</v>
      </c>
      <c r="G678" s="89">
        <v>8345</v>
      </c>
      <c r="H678" s="101"/>
      <c r="K678" s="71"/>
      <c r="L678" s="386"/>
      <c r="P678" s="53"/>
    </row>
    <row r="679" spans="1:16">
      <c r="A679" s="115" t="s">
        <v>6412</v>
      </c>
      <c r="B679" s="85">
        <v>1000</v>
      </c>
      <c r="C679" s="85">
        <v>400</v>
      </c>
      <c r="D679" s="85">
        <v>3000</v>
      </c>
      <c r="E679" s="85">
        <v>1.2</v>
      </c>
      <c r="F679" s="86">
        <v>8240</v>
      </c>
      <c r="G679" s="89">
        <v>8850</v>
      </c>
      <c r="H679" s="101"/>
      <c r="K679" s="71"/>
      <c r="L679" s="386"/>
      <c r="P679" s="53"/>
    </row>
    <row r="680" spans="1:16">
      <c r="A680" s="115" t="s">
        <v>6413</v>
      </c>
      <c r="B680" s="85">
        <v>1000</v>
      </c>
      <c r="C680" s="85">
        <v>500</v>
      </c>
      <c r="D680" s="85">
        <v>3000</v>
      </c>
      <c r="E680" s="85">
        <v>1.5</v>
      </c>
      <c r="F680" s="86">
        <v>8950</v>
      </c>
      <c r="G680" s="89">
        <v>9615</v>
      </c>
      <c r="H680" s="101"/>
      <c r="K680" s="71"/>
      <c r="L680" s="386"/>
      <c r="P680" s="53"/>
    </row>
    <row r="681" spans="1:16">
      <c r="A681" s="115" t="s">
        <v>6414</v>
      </c>
      <c r="B681" s="85">
        <v>1000</v>
      </c>
      <c r="C681" s="85">
        <v>600</v>
      </c>
      <c r="D681" s="85">
        <v>3000</v>
      </c>
      <c r="E681" s="85">
        <v>1.8</v>
      </c>
      <c r="F681" s="86">
        <v>9570</v>
      </c>
      <c r="G681" s="89">
        <v>10280</v>
      </c>
      <c r="H681" s="101"/>
      <c r="K681" s="71"/>
      <c r="L681" s="386"/>
      <c r="P681" s="53"/>
    </row>
    <row r="682" spans="1:16">
      <c r="A682" s="115" t="s">
        <v>6415</v>
      </c>
      <c r="B682" s="85">
        <v>1000</v>
      </c>
      <c r="C682" s="85">
        <v>700</v>
      </c>
      <c r="D682" s="85">
        <v>3000</v>
      </c>
      <c r="E682" s="85">
        <v>2.1</v>
      </c>
      <c r="F682" s="86">
        <v>10660</v>
      </c>
      <c r="G682" s="89">
        <v>11455</v>
      </c>
      <c r="H682" s="101"/>
      <c r="K682" s="71"/>
      <c r="L682" s="386"/>
      <c r="P682" s="53"/>
    </row>
    <row r="683" spans="1:16">
      <c r="A683" s="115" t="s">
        <v>6416</v>
      </c>
      <c r="B683" s="85">
        <v>1000</v>
      </c>
      <c r="C683" s="85">
        <v>800</v>
      </c>
      <c r="D683" s="85">
        <v>3000</v>
      </c>
      <c r="E683" s="85">
        <v>2.4</v>
      </c>
      <c r="F683" s="86">
        <v>11695</v>
      </c>
      <c r="G683" s="89">
        <v>12565</v>
      </c>
      <c r="H683" s="101"/>
      <c r="K683" s="71"/>
      <c r="L683" s="386"/>
      <c r="P683" s="53"/>
    </row>
    <row r="684" spans="1:16">
      <c r="A684" s="115" t="s">
        <v>6417</v>
      </c>
      <c r="B684" s="85">
        <v>1000</v>
      </c>
      <c r="C684" s="85">
        <v>300</v>
      </c>
      <c r="D684" s="85">
        <v>3000</v>
      </c>
      <c r="E684" s="85">
        <v>0.9</v>
      </c>
      <c r="F684" s="86">
        <v>8685</v>
      </c>
      <c r="G684" s="89">
        <v>9330</v>
      </c>
      <c r="H684" s="101"/>
      <c r="K684" s="71"/>
      <c r="L684" s="386"/>
      <c r="P684" s="53"/>
    </row>
    <row r="685" spans="1:16">
      <c r="A685" s="115" t="s">
        <v>6418</v>
      </c>
      <c r="B685" s="85">
        <v>1000</v>
      </c>
      <c r="C685" s="85">
        <v>400</v>
      </c>
      <c r="D685" s="85">
        <v>3000</v>
      </c>
      <c r="E685" s="85">
        <v>1.2</v>
      </c>
      <c r="F685" s="86">
        <v>9275</v>
      </c>
      <c r="G685" s="89">
        <v>9965</v>
      </c>
      <c r="H685" s="101"/>
      <c r="K685" s="71"/>
      <c r="L685" s="386"/>
      <c r="P685" s="53"/>
    </row>
    <row r="686" spans="1:16">
      <c r="A686" s="115" t="s">
        <v>6419</v>
      </c>
      <c r="B686" s="85">
        <v>1000</v>
      </c>
      <c r="C686" s="85">
        <v>500</v>
      </c>
      <c r="D686" s="85">
        <v>3000</v>
      </c>
      <c r="E686" s="85">
        <v>1.5</v>
      </c>
      <c r="F686" s="86">
        <v>10160</v>
      </c>
      <c r="G686" s="89">
        <v>10915</v>
      </c>
      <c r="H686" s="101"/>
      <c r="K686" s="71"/>
      <c r="L686" s="386"/>
      <c r="P686" s="53"/>
    </row>
    <row r="687" spans="1:16">
      <c r="A687" s="115" t="s">
        <v>6420</v>
      </c>
      <c r="B687" s="85">
        <v>1000</v>
      </c>
      <c r="C687" s="85">
        <v>600</v>
      </c>
      <c r="D687" s="85">
        <v>3000</v>
      </c>
      <c r="E687" s="85">
        <v>1.8</v>
      </c>
      <c r="F687" s="86">
        <v>10935</v>
      </c>
      <c r="G687" s="89">
        <v>11745</v>
      </c>
      <c r="H687" s="101"/>
      <c r="K687" s="71"/>
      <c r="L687" s="386"/>
      <c r="P687" s="53"/>
    </row>
    <row r="688" spans="1:16">
      <c r="A688" s="115" t="s">
        <v>6421</v>
      </c>
      <c r="B688" s="85">
        <v>1000</v>
      </c>
      <c r="C688" s="85">
        <v>700</v>
      </c>
      <c r="D688" s="85">
        <v>3000</v>
      </c>
      <c r="E688" s="85">
        <v>2.1</v>
      </c>
      <c r="F688" s="86">
        <v>12300</v>
      </c>
      <c r="G688" s="89">
        <v>13215</v>
      </c>
      <c r="H688" s="101"/>
      <c r="K688" s="71"/>
      <c r="L688" s="386"/>
      <c r="P688" s="53"/>
    </row>
    <row r="689" spans="1:16">
      <c r="A689" s="115" t="s">
        <v>6422</v>
      </c>
      <c r="B689" s="85">
        <v>1000</v>
      </c>
      <c r="C689" s="85">
        <v>800</v>
      </c>
      <c r="D689" s="85">
        <v>3000</v>
      </c>
      <c r="E689" s="85">
        <v>2.4</v>
      </c>
      <c r="F689" s="86">
        <v>13590</v>
      </c>
      <c r="G689" s="89">
        <v>14600</v>
      </c>
      <c r="H689" s="101"/>
      <c r="K689" s="71"/>
      <c r="L689" s="386"/>
      <c r="P689" s="53"/>
    </row>
    <row r="690" spans="1:16">
      <c r="A690" s="115" t="s">
        <v>6423</v>
      </c>
      <c r="B690" s="85">
        <v>1000</v>
      </c>
      <c r="C690" s="85">
        <v>300</v>
      </c>
      <c r="D690" s="85">
        <v>3000</v>
      </c>
      <c r="E690" s="85">
        <v>0.9</v>
      </c>
      <c r="F690" s="86">
        <v>9600</v>
      </c>
      <c r="G690" s="89">
        <v>10310</v>
      </c>
      <c r="H690" s="101"/>
      <c r="K690" s="71"/>
      <c r="L690" s="386"/>
      <c r="P690" s="53"/>
    </row>
    <row r="691" spans="1:16">
      <c r="A691" s="115" t="s">
        <v>6424</v>
      </c>
      <c r="B691" s="85">
        <v>1000</v>
      </c>
      <c r="C691" s="85">
        <v>400</v>
      </c>
      <c r="D691" s="85">
        <v>3000</v>
      </c>
      <c r="E691" s="85">
        <v>1.2</v>
      </c>
      <c r="F691" s="86">
        <v>10305</v>
      </c>
      <c r="G691" s="89">
        <v>11075</v>
      </c>
      <c r="H691" s="101"/>
      <c r="K691" s="71"/>
      <c r="L691" s="386"/>
      <c r="P691" s="53"/>
    </row>
    <row r="692" spans="1:16">
      <c r="A692" s="115" t="s">
        <v>6425</v>
      </c>
      <c r="B692" s="85">
        <v>1000</v>
      </c>
      <c r="C692" s="85">
        <v>500</v>
      </c>
      <c r="D692" s="85">
        <v>3000</v>
      </c>
      <c r="E692" s="85">
        <v>1.5</v>
      </c>
      <c r="F692" s="86">
        <v>11370</v>
      </c>
      <c r="G692" s="89">
        <v>12215</v>
      </c>
      <c r="H692" s="101"/>
      <c r="K692" s="71"/>
      <c r="L692" s="386"/>
      <c r="P692" s="53"/>
    </row>
    <row r="693" spans="1:16">
      <c r="A693" s="115" t="s">
        <v>6426</v>
      </c>
      <c r="B693" s="85">
        <v>1000</v>
      </c>
      <c r="C693" s="85">
        <v>600</v>
      </c>
      <c r="D693" s="85">
        <v>3000</v>
      </c>
      <c r="E693" s="85">
        <v>1.8</v>
      </c>
      <c r="F693" s="86">
        <v>12300</v>
      </c>
      <c r="G693" s="89">
        <v>13215</v>
      </c>
      <c r="H693" s="101"/>
      <c r="K693" s="71"/>
      <c r="L693" s="386"/>
      <c r="P693" s="53"/>
    </row>
    <row r="694" spans="1:16">
      <c r="A694" s="115" t="s">
        <v>6427</v>
      </c>
      <c r="B694" s="85">
        <v>1000</v>
      </c>
      <c r="C694" s="85">
        <v>700</v>
      </c>
      <c r="D694" s="85">
        <v>3000</v>
      </c>
      <c r="E694" s="85">
        <v>2.1</v>
      </c>
      <c r="F694" s="86">
        <v>13940</v>
      </c>
      <c r="G694" s="89">
        <v>14975</v>
      </c>
      <c r="H694" s="101"/>
      <c r="K694" s="71"/>
      <c r="L694" s="386"/>
      <c r="P694" s="53"/>
    </row>
    <row r="695" spans="1:16">
      <c r="A695" s="327" t="s">
        <v>6428</v>
      </c>
      <c r="B695" s="328">
        <v>1000</v>
      </c>
      <c r="C695" s="328">
        <v>800</v>
      </c>
      <c r="D695" s="328">
        <v>3000</v>
      </c>
      <c r="E695" s="328">
        <v>2.4</v>
      </c>
      <c r="F695" s="329">
        <v>15490</v>
      </c>
      <c r="G695" s="890">
        <v>16640</v>
      </c>
      <c r="H695" s="101"/>
      <c r="K695" s="71"/>
      <c r="L695" s="386"/>
      <c r="P695" s="53"/>
    </row>
    <row r="696" spans="1:16">
      <c r="A696" s="2693" t="s">
        <v>6429</v>
      </c>
      <c r="B696" s="2693"/>
      <c r="C696" s="2693"/>
      <c r="D696" s="2693"/>
      <c r="E696" s="2693"/>
      <c r="F696" s="2693"/>
      <c r="G696" s="2693"/>
    </row>
  </sheetData>
  <mergeCells count="39">
    <mergeCell ref="A1:B1"/>
    <mergeCell ref="A5:G5"/>
    <mergeCell ref="A7:A8"/>
    <mergeCell ref="B7:E7"/>
    <mergeCell ref="F7:F8"/>
    <mergeCell ref="G7:G8"/>
    <mergeCell ref="A9:G9"/>
    <mergeCell ref="A19:G19"/>
    <mergeCell ref="A29:G29"/>
    <mergeCell ref="A39:G39"/>
    <mergeCell ref="A64:G64"/>
    <mergeCell ref="A90:G90"/>
    <mergeCell ref="A122:G122"/>
    <mergeCell ref="A123:G123"/>
    <mergeCell ref="A148:G148"/>
    <mergeCell ref="A179:G179"/>
    <mergeCell ref="A185:G185"/>
    <mergeCell ref="A190:G190"/>
    <mergeCell ref="A222:G222"/>
    <mergeCell ref="A255:G255"/>
    <mergeCell ref="A260:G260"/>
    <mergeCell ref="A271:G271"/>
    <mergeCell ref="A276:G276"/>
    <mergeCell ref="A287:G287"/>
    <mergeCell ref="A352:G352"/>
    <mergeCell ref="A376:G376"/>
    <mergeCell ref="A389:G389"/>
    <mergeCell ref="A398:G398"/>
    <mergeCell ref="A409:G409"/>
    <mergeCell ref="A498:G498"/>
    <mergeCell ref="A522:G522"/>
    <mergeCell ref="A617:G617"/>
    <mergeCell ref="A623:G623"/>
    <mergeCell ref="A696:G696"/>
    <mergeCell ref="A535:G535"/>
    <mergeCell ref="A544:G544"/>
    <mergeCell ref="A555:G555"/>
    <mergeCell ref="A604:G604"/>
    <mergeCell ref="A611:G611"/>
  </mergeCells>
  <hyperlinks>
    <hyperlink ref="A5" location="Меню!A1" display="СТЕЛЛАЖИ АРХИВ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>
  <dimension ref="A1:AMJ13"/>
  <sheetViews>
    <sheetView zoomScaleNormal="100" workbookViewId="0">
      <pane ySplit="8" topLeftCell="A9" activePane="bottomLeft" state="frozen"/>
      <selection pane="bottomLeft" activeCell="A5" sqref="A5:N5"/>
    </sheetView>
  </sheetViews>
  <sheetFormatPr defaultColWidth="9.140625" defaultRowHeight="15"/>
  <cols>
    <col min="1" max="1" width="10" style="52" customWidth="1"/>
    <col min="2" max="2" width="13.42578125" style="52" customWidth="1"/>
    <col min="3" max="3" width="10.85546875" style="52" customWidth="1"/>
    <col min="4" max="4" width="12.28515625" style="52" customWidth="1"/>
    <col min="5" max="5" width="7.7109375" style="70" customWidth="1"/>
    <col min="6" max="6" width="0.140625" style="52" hidden="1" customWidth="1"/>
    <col min="7" max="7" width="11.85546875" style="52" customWidth="1"/>
    <col min="8" max="8" width="9.85546875" style="52" customWidth="1"/>
    <col min="9" max="9" width="7.140625" style="52" customWidth="1"/>
    <col min="10" max="10" width="9.5703125" style="52" customWidth="1"/>
    <col min="11" max="11" width="7.42578125" style="52" customWidth="1"/>
    <col min="12" max="12" width="8.5703125" style="52" customWidth="1"/>
    <col min="13" max="14" width="6.140625" style="52" customWidth="1"/>
    <col min="15" max="15" width="9.140625" style="52"/>
    <col min="16" max="16" width="10.140625" style="52" customWidth="1"/>
    <col min="17" max="17" width="11.5703125" style="52" customWidth="1"/>
    <col min="18" max="18" width="12.140625" style="386" customWidth="1"/>
    <col min="19" max="19" width="10.140625" style="386" customWidth="1"/>
    <col min="20" max="20" width="13.5703125" style="386" customWidth="1"/>
    <col min="21" max="21" width="11.42578125" style="386" customWidth="1"/>
    <col min="22" max="1024" width="9.140625" style="386"/>
  </cols>
  <sheetData>
    <row r="1" spans="1:22" ht="31.5" customHeight="1">
      <c r="A1" s="2115"/>
      <c r="B1" s="2115"/>
      <c r="E1" s="52"/>
    </row>
    <row r="2" spans="1:22">
      <c r="A2" s="54"/>
      <c r="B2" s="55"/>
      <c r="C2" s="54"/>
      <c r="D2" s="54"/>
      <c r="E2" s="56"/>
      <c r="F2" s="56" t="s">
        <v>131</v>
      </c>
      <c r="G2" s="57"/>
      <c r="H2" s="59"/>
      <c r="I2" s="56" t="s">
        <v>131</v>
      </c>
      <c r="J2" s="57" t="s">
        <v>2</v>
      </c>
      <c r="K2" s="59"/>
      <c r="L2" s="59"/>
      <c r="M2" s="59"/>
      <c r="O2" s="60"/>
    </row>
    <row r="3" spans="1:22" ht="15.75" customHeight="1">
      <c r="A3" s="61" t="s">
        <v>4</v>
      </c>
      <c r="B3" s="58" t="s">
        <v>5</v>
      </c>
      <c r="C3" s="58"/>
      <c r="D3" s="54"/>
      <c r="E3" s="56"/>
      <c r="F3" s="56" t="s">
        <v>132</v>
      </c>
      <c r="G3" s="57"/>
      <c r="H3" s="59"/>
      <c r="I3" s="56" t="s">
        <v>132</v>
      </c>
      <c r="J3" s="57" t="s">
        <v>7</v>
      </c>
      <c r="K3" s="59"/>
      <c r="L3" s="59"/>
      <c r="M3" s="59"/>
      <c r="N3" s="59"/>
      <c r="O3" s="60"/>
    </row>
    <row r="4" spans="1:22">
      <c r="B4" s="70"/>
      <c r="E4" s="52"/>
      <c r="F4" s="65"/>
      <c r="K4" s="65"/>
      <c r="L4" s="65"/>
      <c r="M4" s="65"/>
      <c r="N4" s="65"/>
    </row>
    <row r="5" spans="1:22">
      <c r="A5" s="2116" t="s">
        <v>6430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62"/>
    </row>
    <row r="7" spans="1:22" ht="15" customHeight="1">
      <c r="A7" s="2117" t="s">
        <v>134</v>
      </c>
      <c r="B7" s="2135" t="s">
        <v>135</v>
      </c>
      <c r="C7" s="2118" t="s">
        <v>138</v>
      </c>
      <c r="D7" s="2118"/>
      <c r="E7" s="2118"/>
      <c r="F7" s="2118"/>
      <c r="G7" s="2118"/>
      <c r="H7" s="2118"/>
      <c r="I7" s="2118"/>
      <c r="J7" s="2118"/>
      <c r="K7" s="2118"/>
      <c r="L7" s="2120" t="s">
        <v>139</v>
      </c>
      <c r="M7" s="2119" t="s">
        <v>140</v>
      </c>
      <c r="N7" s="2119" t="s">
        <v>141</v>
      </c>
    </row>
    <row r="8" spans="1:22" ht="46.5" customHeight="1">
      <c r="A8" s="2117"/>
      <c r="B8" s="2135"/>
      <c r="C8" s="66" t="s">
        <v>191</v>
      </c>
      <c r="D8" s="141" t="s">
        <v>6431</v>
      </c>
      <c r="E8" s="750" t="s">
        <v>3585</v>
      </c>
      <c r="F8" s="346"/>
      <c r="G8" s="68" t="s">
        <v>567</v>
      </c>
      <c r="H8" s="68" t="s">
        <v>6432</v>
      </c>
      <c r="I8" s="68" t="s">
        <v>146</v>
      </c>
      <c r="J8" s="68" t="s">
        <v>144</v>
      </c>
      <c r="K8" s="68" t="s">
        <v>6433</v>
      </c>
      <c r="L8" s="2120"/>
      <c r="M8" s="2119"/>
      <c r="N8" s="2119"/>
      <c r="O8" s="70"/>
      <c r="P8" s="70"/>
      <c r="Q8" s="70"/>
      <c r="R8" s="388"/>
      <c r="T8" s="70"/>
      <c r="U8" s="70"/>
      <c r="V8" s="70"/>
    </row>
    <row r="9" spans="1:22" ht="151.5" customHeight="1">
      <c r="A9" s="361" t="s">
        <v>6434</v>
      </c>
      <c r="B9" s="348"/>
      <c r="C9" s="74" t="s">
        <v>6435</v>
      </c>
      <c r="D9" s="74" t="s">
        <v>6436</v>
      </c>
      <c r="E9" s="74" t="s">
        <v>6437</v>
      </c>
      <c r="F9" s="1058"/>
      <c r="G9" s="74" t="s">
        <v>6438</v>
      </c>
      <c r="H9" s="74" t="s">
        <v>6439</v>
      </c>
      <c r="I9" s="74">
        <v>58</v>
      </c>
      <c r="J9" s="74">
        <v>0.22</v>
      </c>
      <c r="K9" s="74" t="s">
        <v>6440</v>
      </c>
      <c r="L9" s="149" t="s">
        <v>158</v>
      </c>
      <c r="M9" s="74">
        <v>26805</v>
      </c>
      <c r="N9" s="869">
        <v>28795</v>
      </c>
      <c r="R9" s="53"/>
      <c r="T9" s="52"/>
      <c r="U9" s="52"/>
    </row>
    <row r="10" spans="1:22" ht="33.75" customHeight="1">
      <c r="A10" s="2699" t="s">
        <v>6441</v>
      </c>
      <c r="B10" s="2699"/>
      <c r="C10" s="2699"/>
      <c r="D10" s="2699"/>
      <c r="E10" s="2699"/>
      <c r="F10" s="2699"/>
      <c r="G10" s="2699"/>
      <c r="H10" s="2699"/>
      <c r="I10" s="2699"/>
      <c r="J10" s="2699"/>
      <c r="K10" s="2699"/>
      <c r="L10" s="2699"/>
      <c r="M10" s="500">
        <v>1210</v>
      </c>
      <c r="N10" s="91">
        <v>1300</v>
      </c>
      <c r="R10" s="53"/>
      <c r="T10" s="52"/>
      <c r="U10" s="52"/>
    </row>
    <row r="11" spans="1:22" ht="14.25" customHeight="1">
      <c r="A11" s="2124" t="s">
        <v>6442</v>
      </c>
      <c r="B11" s="2124"/>
      <c r="C11" s="2124"/>
      <c r="D11" s="2124"/>
      <c r="E11" s="2124"/>
      <c r="F11" s="2124"/>
      <c r="G11" s="2124"/>
      <c r="H11" s="2124"/>
      <c r="I11" s="2124"/>
      <c r="J11" s="2124"/>
      <c r="K11" s="2124"/>
      <c r="L11" s="2124"/>
      <c r="M11" s="2124"/>
      <c r="N11" s="2124"/>
    </row>
    <row r="12" spans="1:22" ht="14.25" customHeight="1">
      <c r="A12" s="2124"/>
      <c r="B12" s="2124"/>
      <c r="C12" s="2124"/>
      <c r="D12" s="2124"/>
      <c r="E12" s="2124"/>
      <c r="F12" s="2124"/>
      <c r="G12" s="2124"/>
      <c r="H12" s="2124"/>
      <c r="I12" s="2124"/>
      <c r="J12" s="2124"/>
      <c r="K12" s="2124"/>
      <c r="L12" s="2124"/>
      <c r="M12" s="2124"/>
      <c r="N12" s="2124"/>
    </row>
    <row r="13" spans="1:22" ht="69.75" customHeight="1">
      <c r="A13" s="2124"/>
      <c r="B13" s="2124"/>
      <c r="C13" s="2124"/>
      <c r="D13" s="2124"/>
      <c r="E13" s="2124"/>
      <c r="F13" s="2124"/>
      <c r="G13" s="2124"/>
      <c r="H13" s="2124"/>
      <c r="I13" s="2124"/>
      <c r="J13" s="2124"/>
      <c r="K13" s="2124"/>
      <c r="L13" s="2124"/>
      <c r="M13" s="2124"/>
      <c r="N13" s="2124"/>
    </row>
  </sheetData>
  <mergeCells count="10">
    <mergeCell ref="A10:L10"/>
    <mergeCell ref="A11:N13"/>
    <mergeCell ref="A1:B1"/>
    <mergeCell ref="A5:N5"/>
    <mergeCell ref="A7:A8"/>
    <mergeCell ref="B7:B8"/>
    <mergeCell ref="C7:K7"/>
    <mergeCell ref="L7:L8"/>
    <mergeCell ref="M7:M8"/>
    <mergeCell ref="N7:N8"/>
  </mergeCells>
  <hyperlinks>
    <hyperlink ref="A5" location="Меню!A1" display="СТЕЛЛАЖИ ДЛЯ СПОРТИНВЕНТАРЯ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>
  <dimension ref="A1:AMJ86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28" style="52" customWidth="1"/>
    <col min="2" max="2" width="9.140625" style="52"/>
    <col min="3" max="3" width="22.140625" style="52" customWidth="1"/>
    <col min="4" max="4" width="7.42578125" style="52" customWidth="1"/>
    <col min="5" max="5" width="9.85546875" style="52" customWidth="1"/>
    <col min="6" max="6" width="6.5703125" style="52" customWidth="1"/>
    <col min="7" max="7" width="9.28515625" style="52" customWidth="1"/>
    <col min="8" max="8" width="11.42578125" style="52" customWidth="1"/>
    <col min="9" max="10" width="9.140625" style="52"/>
    <col min="11" max="13" width="11.7109375" style="52" customWidth="1"/>
    <col min="14" max="14" width="12.42578125" style="386" customWidth="1"/>
    <col min="15" max="15" width="12.28515625" style="386" customWidth="1"/>
    <col min="16" max="16" width="11.7109375" style="386" customWidth="1"/>
    <col min="17" max="17" width="11.42578125" style="386" customWidth="1"/>
    <col min="18" max="1024" width="9.140625" style="386"/>
  </cols>
  <sheetData>
    <row r="1" spans="1:18" ht="31.5" customHeight="1">
      <c r="A1" s="742" t="s">
        <v>6443</v>
      </c>
      <c r="B1" s="742"/>
      <c r="C1" s="742"/>
      <c r="D1" s="742"/>
      <c r="E1" s="742"/>
      <c r="F1" s="742"/>
      <c r="G1" s="742"/>
      <c r="H1" s="742"/>
      <c r="I1" s="742"/>
      <c r="J1" s="742"/>
      <c r="P1" s="52"/>
      <c r="Q1" s="52"/>
      <c r="R1" s="52"/>
    </row>
    <row r="2" spans="1:18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9"/>
      <c r="K2" s="60"/>
      <c r="P2" s="52"/>
      <c r="Q2" s="52"/>
      <c r="R2" s="52"/>
    </row>
    <row r="3" spans="1:18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9"/>
      <c r="K3" s="60"/>
      <c r="P3" s="52"/>
      <c r="Q3" s="52"/>
      <c r="R3" s="52"/>
    </row>
    <row r="4" spans="1:18">
      <c r="B4" s="70"/>
      <c r="F4" s="65"/>
      <c r="P4" s="52"/>
      <c r="Q4" s="52"/>
      <c r="R4" s="52"/>
    </row>
    <row r="5" spans="1:18" ht="12" customHeight="1">
      <c r="A5" s="2398" t="s">
        <v>6444</v>
      </c>
      <c r="B5" s="2398"/>
      <c r="C5" s="2398"/>
      <c r="D5" s="2398"/>
      <c r="E5" s="2398"/>
      <c r="F5" s="2398"/>
      <c r="G5" s="2398"/>
      <c r="H5" s="2398"/>
      <c r="I5" s="2398"/>
      <c r="J5" s="2398"/>
      <c r="P5" s="52"/>
      <c r="Q5" s="52"/>
      <c r="R5" s="52"/>
    </row>
    <row r="6" spans="1:18">
      <c r="A6" s="1009"/>
      <c r="B6" s="1009"/>
      <c r="C6" s="1009"/>
      <c r="D6" s="1009"/>
      <c r="E6" s="1009"/>
      <c r="F6" s="1009"/>
      <c r="G6" s="189"/>
      <c r="H6" s="189"/>
      <c r="I6" s="189"/>
      <c r="J6" s="189"/>
      <c r="P6" s="52"/>
      <c r="Q6" s="52"/>
      <c r="R6" s="52"/>
    </row>
    <row r="7" spans="1:18" s="388" customFormat="1" ht="12" customHeight="1">
      <c r="A7" s="2440" t="s">
        <v>6445</v>
      </c>
      <c r="B7" s="2440"/>
      <c r="C7" s="2440"/>
      <c r="D7" s="2440"/>
      <c r="E7" s="2440"/>
      <c r="F7" s="2440"/>
      <c r="G7" s="2440"/>
      <c r="H7" s="2440"/>
      <c r="I7" s="2440"/>
      <c r="J7" s="2440"/>
      <c r="K7" s="70"/>
      <c r="L7" s="70"/>
      <c r="M7" s="70"/>
      <c r="P7" s="70"/>
      <c r="Q7" s="70"/>
      <c r="R7" s="70"/>
    </row>
    <row r="8" spans="1:18" s="388" customFormat="1" ht="48">
      <c r="A8" s="835" t="s">
        <v>6446</v>
      </c>
      <c r="B8" s="835" t="s">
        <v>6447</v>
      </c>
      <c r="C8" s="835" t="s">
        <v>593</v>
      </c>
      <c r="D8" s="835" t="s">
        <v>1609</v>
      </c>
      <c r="E8" s="835" t="s">
        <v>6448</v>
      </c>
      <c r="F8" s="835" t="s">
        <v>146</v>
      </c>
      <c r="G8" s="835" t="s">
        <v>6449</v>
      </c>
      <c r="H8" s="835" t="s">
        <v>144</v>
      </c>
      <c r="I8" s="835" t="s">
        <v>354</v>
      </c>
      <c r="J8" s="835" t="s">
        <v>355</v>
      </c>
      <c r="K8" s="70"/>
      <c r="L8" s="70"/>
      <c r="M8" s="70"/>
      <c r="O8" s="386"/>
      <c r="P8" s="70"/>
      <c r="Q8" s="70"/>
      <c r="R8" s="70"/>
    </row>
    <row r="9" spans="1:18" s="388" customFormat="1" ht="60">
      <c r="A9" s="1059" t="s">
        <v>6450</v>
      </c>
      <c r="B9" s="564">
        <v>108</v>
      </c>
      <c r="C9" s="599" t="s">
        <v>6451</v>
      </c>
      <c r="D9" s="906" t="s">
        <v>6452</v>
      </c>
      <c r="E9" s="599">
        <v>350</v>
      </c>
      <c r="F9" s="815">
        <v>37</v>
      </c>
      <c r="G9" s="815" t="s">
        <v>6453</v>
      </c>
      <c r="H9" s="815">
        <v>0.6</v>
      </c>
      <c r="I9" s="815">
        <v>12520</v>
      </c>
      <c r="J9" s="971">
        <v>13450</v>
      </c>
      <c r="K9" s="52"/>
      <c r="L9" s="52"/>
      <c r="M9" s="314"/>
      <c r="N9" s="53"/>
      <c r="O9" s="386"/>
      <c r="P9" s="70"/>
      <c r="Q9" s="70"/>
      <c r="R9" s="70"/>
    </row>
    <row r="10" spans="1:18" s="388" customFormat="1" ht="48">
      <c r="A10" s="1059" t="s">
        <v>6454</v>
      </c>
      <c r="B10" s="564"/>
      <c r="C10" s="611" t="s">
        <v>6455</v>
      </c>
      <c r="D10" s="611" t="s">
        <v>6452</v>
      </c>
      <c r="E10" s="1060">
        <v>350</v>
      </c>
      <c r="F10" s="815">
        <v>47.3</v>
      </c>
      <c r="G10" s="822" t="s">
        <v>6456</v>
      </c>
      <c r="H10" s="815">
        <v>0.6</v>
      </c>
      <c r="I10" s="815">
        <v>18000</v>
      </c>
      <c r="J10" s="1061">
        <v>19335</v>
      </c>
      <c r="K10" s="52"/>
      <c r="L10" s="52"/>
      <c r="M10" s="314"/>
      <c r="N10" s="53"/>
      <c r="O10" s="386"/>
      <c r="P10" s="70"/>
      <c r="Q10" s="70"/>
      <c r="R10" s="70"/>
    </row>
    <row r="11" spans="1:18" s="388" customFormat="1" ht="48">
      <c r="A11" s="1059" t="s">
        <v>6457</v>
      </c>
      <c r="B11" s="564"/>
      <c r="C11" s="504" t="s">
        <v>6458</v>
      </c>
      <c r="D11" s="504" t="s">
        <v>6452</v>
      </c>
      <c r="E11" s="755">
        <v>350</v>
      </c>
      <c r="F11" s="815">
        <v>55</v>
      </c>
      <c r="G11" s="822" t="s">
        <v>6456</v>
      </c>
      <c r="H11" s="815">
        <v>0.6</v>
      </c>
      <c r="I11" s="815">
        <v>21920</v>
      </c>
      <c r="J11" s="1061">
        <v>23550</v>
      </c>
      <c r="K11" s="52"/>
      <c r="L11" s="52"/>
      <c r="M11" s="978"/>
      <c r="N11" s="53"/>
      <c r="O11" s="386"/>
      <c r="P11" s="70"/>
      <c r="Q11" s="70"/>
      <c r="R11" s="70"/>
    </row>
    <row r="12" spans="1:18" s="388" customFormat="1" ht="54">
      <c r="A12" s="1059" t="s">
        <v>6459</v>
      </c>
      <c r="B12" s="564"/>
      <c r="C12" s="546" t="s">
        <v>6460</v>
      </c>
      <c r="D12" s="546" t="s">
        <v>6452</v>
      </c>
      <c r="E12" s="504">
        <v>350</v>
      </c>
      <c r="F12" s="815">
        <v>63.3</v>
      </c>
      <c r="G12" s="822" t="s">
        <v>6456</v>
      </c>
      <c r="H12" s="815">
        <v>0.6</v>
      </c>
      <c r="I12" s="815">
        <v>27145</v>
      </c>
      <c r="J12" s="1061">
        <v>29165</v>
      </c>
      <c r="K12" s="52"/>
      <c r="L12" s="52"/>
      <c r="M12" s="978"/>
      <c r="N12" s="53"/>
      <c r="O12" s="386"/>
      <c r="P12" s="70"/>
      <c r="Q12" s="70"/>
      <c r="R12" s="70"/>
    </row>
    <row r="13" spans="1:18" s="388" customFormat="1" ht="72">
      <c r="A13" s="1059" t="s">
        <v>6461</v>
      </c>
      <c r="B13" s="564"/>
      <c r="C13" s="504" t="s">
        <v>6462</v>
      </c>
      <c r="D13" s="504" t="s">
        <v>6463</v>
      </c>
      <c r="E13" s="504">
        <v>350</v>
      </c>
      <c r="F13" s="815">
        <v>69.099999999999994</v>
      </c>
      <c r="G13" s="822" t="s">
        <v>6456</v>
      </c>
      <c r="H13" s="815">
        <v>0.6</v>
      </c>
      <c r="I13" s="815">
        <v>34435</v>
      </c>
      <c r="J13" s="1061">
        <v>37000</v>
      </c>
      <c r="K13" s="52"/>
      <c r="L13" s="52"/>
      <c r="M13" s="978"/>
      <c r="N13" s="53"/>
      <c r="O13" s="386"/>
      <c r="P13" s="70"/>
      <c r="Q13" s="70"/>
      <c r="R13" s="70"/>
    </row>
    <row r="14" spans="1:18" s="388" customFormat="1" ht="84">
      <c r="A14" s="972" t="s">
        <v>6464</v>
      </c>
      <c r="B14" s="504">
        <v>201</v>
      </c>
      <c r="C14" s="504" t="s">
        <v>6465</v>
      </c>
      <c r="D14" s="504" t="s">
        <v>6466</v>
      </c>
      <c r="E14" s="504">
        <v>750</v>
      </c>
      <c r="F14" s="822">
        <v>56</v>
      </c>
      <c r="G14" s="822" t="s">
        <v>6467</v>
      </c>
      <c r="H14" s="822">
        <v>0.73</v>
      </c>
      <c r="I14" s="822">
        <v>20225</v>
      </c>
      <c r="J14" s="973">
        <v>21725</v>
      </c>
      <c r="K14" s="52"/>
      <c r="L14" s="52"/>
      <c r="M14" s="978"/>
      <c r="N14" s="53"/>
      <c r="O14" s="386"/>
      <c r="P14" s="70"/>
      <c r="Q14" s="70"/>
      <c r="R14" s="70"/>
    </row>
    <row r="15" spans="1:18" s="388" customFormat="1" ht="84">
      <c r="A15" s="972" t="s">
        <v>6468</v>
      </c>
      <c r="B15" s="504">
        <v>202</v>
      </c>
      <c r="C15" s="504" t="s">
        <v>6469</v>
      </c>
      <c r="D15" s="504" t="s">
        <v>6466</v>
      </c>
      <c r="E15" s="504">
        <v>750</v>
      </c>
      <c r="F15" s="822">
        <v>70</v>
      </c>
      <c r="G15" s="822" t="s">
        <v>6467</v>
      </c>
      <c r="H15" s="822">
        <v>0.73</v>
      </c>
      <c r="I15" s="822">
        <v>29370</v>
      </c>
      <c r="J15" s="973">
        <v>31555</v>
      </c>
      <c r="K15" s="52"/>
      <c r="L15" s="52"/>
      <c r="M15" s="978"/>
      <c r="N15" s="53"/>
      <c r="O15" s="386"/>
      <c r="P15" s="70"/>
      <c r="Q15" s="70"/>
      <c r="R15" s="70"/>
    </row>
    <row r="16" spans="1:18" s="388" customFormat="1" ht="84">
      <c r="A16" s="972" t="s">
        <v>6470</v>
      </c>
      <c r="B16" s="504"/>
      <c r="C16" s="504" t="s">
        <v>6471</v>
      </c>
      <c r="D16" s="504" t="s">
        <v>6466</v>
      </c>
      <c r="E16" s="504">
        <v>750</v>
      </c>
      <c r="F16" s="822">
        <v>66</v>
      </c>
      <c r="G16" s="822" t="s">
        <v>6472</v>
      </c>
      <c r="H16" s="822">
        <v>0.73</v>
      </c>
      <c r="I16" s="822">
        <v>24145</v>
      </c>
      <c r="J16" s="973">
        <v>25940</v>
      </c>
      <c r="K16" s="52"/>
      <c r="L16" s="52"/>
      <c r="M16" s="978"/>
      <c r="N16" s="53"/>
      <c r="O16" s="386"/>
      <c r="P16" s="70"/>
      <c r="Q16" s="70"/>
      <c r="R16" s="70"/>
    </row>
    <row r="17" spans="1:18" s="388" customFormat="1" ht="84">
      <c r="A17" s="972" t="s">
        <v>6473</v>
      </c>
      <c r="B17" s="504"/>
      <c r="C17" s="504" t="s">
        <v>6474</v>
      </c>
      <c r="D17" s="504" t="s">
        <v>6466</v>
      </c>
      <c r="E17" s="504">
        <v>750</v>
      </c>
      <c r="F17" s="822">
        <v>63.3</v>
      </c>
      <c r="G17" s="822" t="s">
        <v>6475</v>
      </c>
      <c r="H17" s="822">
        <v>0.85</v>
      </c>
      <c r="I17" s="822">
        <v>26445</v>
      </c>
      <c r="J17" s="973">
        <v>28410</v>
      </c>
      <c r="K17" s="52"/>
      <c r="L17" s="52"/>
      <c r="M17" s="978"/>
      <c r="N17" s="53"/>
      <c r="O17" s="386"/>
      <c r="P17" s="70"/>
      <c r="Q17" s="70"/>
      <c r="R17" s="70"/>
    </row>
    <row r="18" spans="1:18" s="388" customFormat="1" ht="84">
      <c r="A18" s="972" t="s">
        <v>6476</v>
      </c>
      <c r="B18" s="504"/>
      <c r="C18" s="504" t="s">
        <v>6477</v>
      </c>
      <c r="D18" s="504" t="s">
        <v>6466</v>
      </c>
      <c r="E18" s="504">
        <v>750</v>
      </c>
      <c r="F18" s="822">
        <v>75</v>
      </c>
      <c r="G18" s="822" t="s">
        <v>6475</v>
      </c>
      <c r="H18" s="822">
        <v>0.85</v>
      </c>
      <c r="I18" s="822">
        <v>31650</v>
      </c>
      <c r="J18" s="973">
        <v>34005</v>
      </c>
      <c r="K18" s="52"/>
      <c r="L18" s="52"/>
      <c r="M18" s="978"/>
      <c r="N18" s="53"/>
      <c r="O18" s="386"/>
      <c r="P18" s="70"/>
      <c r="Q18" s="70"/>
      <c r="R18" s="70"/>
    </row>
    <row r="19" spans="1:18" s="388" customFormat="1" ht="84">
      <c r="A19" s="972" t="s">
        <v>6478</v>
      </c>
      <c r="B19" s="504">
        <v>400</v>
      </c>
      <c r="C19" s="504" t="s">
        <v>6479</v>
      </c>
      <c r="D19" s="504" t="s">
        <v>6466</v>
      </c>
      <c r="E19" s="504">
        <v>750</v>
      </c>
      <c r="F19" s="822">
        <v>58</v>
      </c>
      <c r="G19" s="822" t="s">
        <v>6480</v>
      </c>
      <c r="H19" s="822">
        <v>0.85</v>
      </c>
      <c r="I19" s="822">
        <v>22525</v>
      </c>
      <c r="J19" s="973">
        <v>24200</v>
      </c>
      <c r="K19" s="52"/>
      <c r="L19" s="52"/>
      <c r="M19" s="978"/>
      <c r="N19" s="53"/>
      <c r="O19" s="386"/>
      <c r="P19" s="70"/>
      <c r="Q19" s="70"/>
      <c r="R19" s="70"/>
    </row>
    <row r="20" spans="1:18" s="388" customFormat="1" ht="84">
      <c r="A20" s="972" t="s">
        <v>6481</v>
      </c>
      <c r="B20" s="504">
        <v>401</v>
      </c>
      <c r="C20" s="504" t="s">
        <v>6482</v>
      </c>
      <c r="D20" s="504" t="s">
        <v>6466</v>
      </c>
      <c r="E20" s="504">
        <v>750</v>
      </c>
      <c r="F20" s="822">
        <v>74</v>
      </c>
      <c r="G20" s="822" t="s">
        <v>6480</v>
      </c>
      <c r="H20" s="822">
        <v>0.85</v>
      </c>
      <c r="I20" s="822">
        <v>31670</v>
      </c>
      <c r="J20" s="973">
        <v>34025</v>
      </c>
      <c r="K20" s="52"/>
      <c r="L20" s="52"/>
      <c r="M20" s="978"/>
      <c r="N20" s="53"/>
      <c r="O20" s="386"/>
      <c r="P20" s="70"/>
      <c r="Q20" s="70"/>
      <c r="R20" s="70"/>
    </row>
    <row r="21" spans="1:18" s="388" customFormat="1" ht="84">
      <c r="A21" s="972" t="s">
        <v>6483</v>
      </c>
      <c r="B21" s="504">
        <v>600</v>
      </c>
      <c r="C21" s="504" t="s">
        <v>6484</v>
      </c>
      <c r="D21" s="504" t="s">
        <v>6466</v>
      </c>
      <c r="E21" s="504">
        <v>750</v>
      </c>
      <c r="F21" s="822">
        <v>63</v>
      </c>
      <c r="G21" s="822" t="s">
        <v>6485</v>
      </c>
      <c r="H21" s="822">
        <v>0.97</v>
      </c>
      <c r="I21" s="822">
        <v>23290</v>
      </c>
      <c r="J21" s="973">
        <v>25020</v>
      </c>
      <c r="K21" s="52"/>
      <c r="L21" s="52"/>
      <c r="M21" s="978"/>
      <c r="N21" s="53"/>
      <c r="O21" s="386"/>
      <c r="P21" s="70"/>
      <c r="Q21" s="70"/>
      <c r="R21" s="70"/>
    </row>
    <row r="22" spans="1:18" s="388" customFormat="1" ht="84">
      <c r="A22" s="972" t="s">
        <v>6486</v>
      </c>
      <c r="B22" s="504"/>
      <c r="C22" s="504" t="s">
        <v>6487</v>
      </c>
      <c r="D22" s="504" t="s">
        <v>6466</v>
      </c>
      <c r="E22" s="504">
        <v>750</v>
      </c>
      <c r="F22" s="822">
        <v>82</v>
      </c>
      <c r="G22" s="822" t="s">
        <v>6488</v>
      </c>
      <c r="H22" s="822">
        <v>0.97</v>
      </c>
      <c r="I22" s="822">
        <v>33640</v>
      </c>
      <c r="J22" s="973">
        <v>36140</v>
      </c>
      <c r="K22" s="52"/>
      <c r="L22" s="52"/>
      <c r="M22" s="978"/>
      <c r="N22" s="53"/>
      <c r="O22" s="386"/>
      <c r="P22" s="70"/>
      <c r="Q22" s="70"/>
      <c r="R22" s="70"/>
    </row>
    <row r="23" spans="1:18" s="388" customFormat="1" ht="96">
      <c r="A23" s="972" t="s">
        <v>6489</v>
      </c>
      <c r="B23" s="504"/>
      <c r="C23" s="504" t="s">
        <v>6490</v>
      </c>
      <c r="D23" s="504" t="s">
        <v>6491</v>
      </c>
      <c r="E23" s="504">
        <v>750</v>
      </c>
      <c r="F23" s="822">
        <v>68.3</v>
      </c>
      <c r="G23" s="822" t="s">
        <v>6488</v>
      </c>
      <c r="H23" s="822">
        <v>0.97</v>
      </c>
      <c r="I23" s="822">
        <v>27210</v>
      </c>
      <c r="J23" s="973">
        <v>29235</v>
      </c>
      <c r="K23" s="52"/>
      <c r="L23" s="52"/>
      <c r="M23" s="978"/>
      <c r="N23" s="53"/>
      <c r="O23" s="386"/>
      <c r="P23" s="70"/>
      <c r="Q23" s="70"/>
      <c r="R23" s="70"/>
    </row>
    <row r="24" spans="1:18" s="388" customFormat="1" ht="84">
      <c r="A24" s="972" t="s">
        <v>6492</v>
      </c>
      <c r="B24" s="504">
        <v>601</v>
      </c>
      <c r="C24" s="504" t="s">
        <v>6493</v>
      </c>
      <c r="D24" s="504" t="s">
        <v>6466</v>
      </c>
      <c r="E24" s="504">
        <v>750</v>
      </c>
      <c r="F24" s="822">
        <v>79</v>
      </c>
      <c r="G24" s="822" t="s">
        <v>6485</v>
      </c>
      <c r="H24" s="822">
        <v>0.97</v>
      </c>
      <c r="I24" s="822">
        <v>32440</v>
      </c>
      <c r="J24" s="973">
        <v>34850</v>
      </c>
      <c r="K24" s="52"/>
      <c r="L24" s="52"/>
      <c r="M24" s="978"/>
      <c r="N24" s="53"/>
      <c r="O24" s="386"/>
      <c r="P24" s="70"/>
      <c r="Q24" s="70"/>
      <c r="R24" s="70"/>
    </row>
    <row r="25" spans="1:18" s="388" customFormat="1" ht="168">
      <c r="A25" s="972" t="s">
        <v>6494</v>
      </c>
      <c r="B25" s="504">
        <v>602</v>
      </c>
      <c r="C25" s="504" t="s">
        <v>6495</v>
      </c>
      <c r="D25" s="504" t="s">
        <v>6496</v>
      </c>
      <c r="E25" s="504">
        <v>1000</v>
      </c>
      <c r="F25" s="822">
        <v>77</v>
      </c>
      <c r="G25" s="822" t="s">
        <v>6485</v>
      </c>
      <c r="H25" s="822">
        <v>0.97</v>
      </c>
      <c r="I25" s="822">
        <v>29720</v>
      </c>
      <c r="J25" s="973">
        <v>31930</v>
      </c>
      <c r="K25" s="52"/>
      <c r="L25" s="52"/>
      <c r="M25" s="978"/>
      <c r="N25" s="53"/>
      <c r="O25" s="386"/>
      <c r="P25" s="70"/>
      <c r="Q25" s="70"/>
      <c r="R25" s="70"/>
    </row>
    <row r="26" spans="1:18" s="388" customFormat="1" ht="84">
      <c r="A26" s="972" t="s">
        <v>6497</v>
      </c>
      <c r="B26" s="504">
        <v>603</v>
      </c>
      <c r="C26" s="504" t="s">
        <v>6498</v>
      </c>
      <c r="D26" s="504" t="s">
        <v>6466</v>
      </c>
      <c r="E26" s="504">
        <v>1000</v>
      </c>
      <c r="F26" s="822">
        <v>93</v>
      </c>
      <c r="G26" s="822" t="s">
        <v>6485</v>
      </c>
      <c r="H26" s="822">
        <v>0.97</v>
      </c>
      <c r="I26" s="822">
        <v>38865</v>
      </c>
      <c r="J26" s="973">
        <v>41755</v>
      </c>
      <c r="K26" s="52"/>
      <c r="L26" s="52"/>
      <c r="M26" s="978"/>
      <c r="N26" s="53"/>
      <c r="O26" s="386"/>
      <c r="P26" s="70"/>
      <c r="Q26" s="70"/>
      <c r="R26" s="70"/>
    </row>
    <row r="27" spans="1:18" s="388" customFormat="1" ht="96">
      <c r="A27" s="997" t="s">
        <v>6499</v>
      </c>
      <c r="B27" s="546">
        <v>604</v>
      </c>
      <c r="C27" s="504" t="s">
        <v>6500</v>
      </c>
      <c r="D27" s="504" t="s">
        <v>6491</v>
      </c>
      <c r="E27" s="504">
        <v>1000</v>
      </c>
      <c r="F27" s="820">
        <v>109</v>
      </c>
      <c r="G27" s="822" t="s">
        <v>6485</v>
      </c>
      <c r="H27" s="822">
        <v>0.97</v>
      </c>
      <c r="I27" s="820">
        <v>48015</v>
      </c>
      <c r="J27" s="1062">
        <v>51585</v>
      </c>
      <c r="K27" s="52"/>
      <c r="L27" s="52"/>
      <c r="M27" s="978"/>
      <c r="N27" s="53"/>
      <c r="O27" s="386"/>
      <c r="P27" s="70"/>
      <c r="Q27" s="70"/>
      <c r="R27" s="70"/>
    </row>
    <row r="28" spans="1:18" s="388" customFormat="1" ht="96">
      <c r="A28" s="997" t="s">
        <v>6501</v>
      </c>
      <c r="B28" s="546"/>
      <c r="C28" s="504" t="s">
        <v>6502</v>
      </c>
      <c r="D28" s="504" t="s">
        <v>6491</v>
      </c>
      <c r="E28" s="504">
        <v>1000</v>
      </c>
      <c r="F28" s="820">
        <v>81</v>
      </c>
      <c r="G28" s="504" t="s">
        <v>6503</v>
      </c>
      <c r="H28" s="663">
        <v>1.0900000000000001</v>
      </c>
      <c r="I28" s="820">
        <v>32370</v>
      </c>
      <c r="J28" s="1062">
        <v>34775</v>
      </c>
      <c r="K28" s="52"/>
      <c r="L28" s="52"/>
      <c r="M28" s="978"/>
      <c r="N28" s="53"/>
      <c r="O28" s="386"/>
      <c r="P28" s="70"/>
      <c r="Q28" s="70"/>
      <c r="R28" s="70"/>
    </row>
    <row r="29" spans="1:18" s="388" customFormat="1" ht="96">
      <c r="A29" s="997" t="s">
        <v>6504</v>
      </c>
      <c r="B29" s="546"/>
      <c r="C29" s="504" t="s">
        <v>6505</v>
      </c>
      <c r="D29" s="504" t="s">
        <v>6491</v>
      </c>
      <c r="E29" s="504">
        <v>1000</v>
      </c>
      <c r="F29" s="820">
        <v>86</v>
      </c>
      <c r="G29" s="504" t="s">
        <v>6503</v>
      </c>
      <c r="H29" s="663">
        <v>1.0900000000000001</v>
      </c>
      <c r="I29" s="820">
        <v>36290</v>
      </c>
      <c r="J29" s="1062">
        <v>38985</v>
      </c>
      <c r="K29" s="52"/>
      <c r="L29" s="52"/>
      <c r="M29" s="978"/>
      <c r="N29" s="53"/>
      <c r="O29" s="386"/>
      <c r="P29" s="70"/>
      <c r="Q29" s="70"/>
      <c r="R29" s="70"/>
    </row>
    <row r="30" spans="1:18" s="388" customFormat="1" ht="96">
      <c r="A30" s="997" t="s">
        <v>6506</v>
      </c>
      <c r="B30" s="546"/>
      <c r="C30" s="504" t="s">
        <v>6507</v>
      </c>
      <c r="D30" s="504" t="s">
        <v>6491</v>
      </c>
      <c r="E30" s="504">
        <v>1000</v>
      </c>
      <c r="F30" s="820">
        <v>102</v>
      </c>
      <c r="G30" s="504" t="s">
        <v>6503</v>
      </c>
      <c r="H30" s="604">
        <v>1.0900000000000001</v>
      </c>
      <c r="I30" s="820">
        <v>45435</v>
      </c>
      <c r="J30" s="1062">
        <v>48815</v>
      </c>
      <c r="K30" s="52"/>
      <c r="L30" s="52"/>
      <c r="M30" s="978"/>
      <c r="N30" s="53"/>
      <c r="O30" s="386"/>
      <c r="P30" s="70"/>
      <c r="Q30" s="70"/>
      <c r="R30" s="70"/>
    </row>
    <row r="31" spans="1:18" s="388" customFormat="1" ht="96">
      <c r="A31" s="997" t="s">
        <v>6508</v>
      </c>
      <c r="B31" s="546"/>
      <c r="C31" s="504" t="s">
        <v>6509</v>
      </c>
      <c r="D31" s="504" t="s">
        <v>6491</v>
      </c>
      <c r="E31" s="504">
        <v>1000</v>
      </c>
      <c r="F31" s="820">
        <v>97</v>
      </c>
      <c r="G31" s="504" t="s">
        <v>6503</v>
      </c>
      <c r="H31" s="663">
        <v>1.0900000000000001</v>
      </c>
      <c r="I31" s="820">
        <v>41515</v>
      </c>
      <c r="J31" s="1062">
        <v>44605</v>
      </c>
      <c r="K31" s="52"/>
      <c r="L31" s="52"/>
      <c r="M31" s="978"/>
      <c r="N31" s="53"/>
      <c r="O31" s="386"/>
      <c r="P31" s="70"/>
      <c r="Q31" s="70"/>
      <c r="R31" s="70"/>
    </row>
    <row r="32" spans="1:18" s="388" customFormat="1" ht="96">
      <c r="A32" s="974" t="s">
        <v>6510</v>
      </c>
      <c r="B32" s="469"/>
      <c r="C32" s="580" t="s">
        <v>6511</v>
      </c>
      <c r="D32" s="504" t="s">
        <v>6491</v>
      </c>
      <c r="E32" s="504">
        <v>1000</v>
      </c>
      <c r="F32" s="975">
        <v>113</v>
      </c>
      <c r="G32" s="504" t="s">
        <v>6503</v>
      </c>
      <c r="H32" s="621">
        <v>1.0900000000000001</v>
      </c>
      <c r="I32" s="975">
        <v>50665</v>
      </c>
      <c r="J32" s="976">
        <v>54430</v>
      </c>
      <c r="K32" s="52"/>
      <c r="L32" s="52"/>
      <c r="M32" s="978"/>
      <c r="N32" s="53"/>
      <c r="O32" s="386"/>
      <c r="P32" s="70"/>
      <c r="Q32" s="70"/>
      <c r="R32" s="70"/>
    </row>
    <row r="33" spans="1:18" s="388" customFormat="1" ht="12" customHeight="1">
      <c r="A33" s="2440" t="s">
        <v>6512</v>
      </c>
      <c r="B33" s="2440"/>
      <c r="C33" s="2440"/>
      <c r="D33" s="2440"/>
      <c r="E33" s="2440"/>
      <c r="F33" s="2440"/>
      <c r="G33" s="2440"/>
      <c r="H33" s="2440"/>
      <c r="I33" s="2440"/>
      <c r="J33" s="2440"/>
      <c r="K33" s="101"/>
      <c r="L33" s="52"/>
      <c r="M33" s="70"/>
      <c r="N33" s="53"/>
      <c r="O33" s="386"/>
      <c r="P33" s="70"/>
      <c r="Q33" s="70"/>
      <c r="R33" s="70"/>
    </row>
    <row r="34" spans="1:18" s="388" customFormat="1" ht="24">
      <c r="A34" s="2701"/>
      <c r="B34" s="295"/>
      <c r="C34" s="1063" t="s">
        <v>6513</v>
      </c>
      <c r="D34" s="295"/>
      <c r="E34" s="295"/>
      <c r="F34" s="295">
        <v>17.3</v>
      </c>
      <c r="G34" s="295" t="s">
        <v>6514</v>
      </c>
      <c r="H34" s="295"/>
      <c r="I34" s="295">
        <v>6145</v>
      </c>
      <c r="J34" s="295">
        <v>6605</v>
      </c>
      <c r="K34" s="101"/>
      <c r="L34" s="52"/>
      <c r="M34" s="70"/>
      <c r="N34" s="53"/>
      <c r="O34" s="386"/>
      <c r="P34" s="70"/>
      <c r="Q34" s="70"/>
      <c r="R34" s="70"/>
    </row>
    <row r="35" spans="1:18" s="388" customFormat="1" ht="24">
      <c r="A35" s="2701"/>
      <c r="B35" s="300"/>
      <c r="C35" s="1064" t="s">
        <v>6515</v>
      </c>
      <c r="D35" s="300"/>
      <c r="E35" s="300"/>
      <c r="F35" s="300">
        <v>21.2</v>
      </c>
      <c r="G35" s="300" t="s">
        <v>6516</v>
      </c>
      <c r="H35" s="300"/>
      <c r="I35" s="300">
        <v>7180</v>
      </c>
      <c r="J35" s="300">
        <v>7715</v>
      </c>
      <c r="K35" s="101"/>
      <c r="L35" s="52"/>
      <c r="M35" s="70"/>
      <c r="N35" s="53"/>
      <c r="O35" s="386"/>
      <c r="P35" s="70"/>
      <c r="Q35" s="70"/>
      <c r="R35" s="70"/>
    </row>
    <row r="36" spans="1:18" s="388" customFormat="1" ht="24">
      <c r="A36" s="2701"/>
      <c r="B36" s="300"/>
      <c r="C36" s="1064" t="s">
        <v>6517</v>
      </c>
      <c r="D36" s="300"/>
      <c r="E36" s="300"/>
      <c r="F36" s="300">
        <v>29.6</v>
      </c>
      <c r="G36" s="300" t="s">
        <v>6518</v>
      </c>
      <c r="H36" s="300"/>
      <c r="I36" s="300">
        <v>9345</v>
      </c>
      <c r="J36" s="300">
        <v>10040</v>
      </c>
      <c r="K36" s="101"/>
      <c r="L36" s="52"/>
      <c r="M36" s="70"/>
      <c r="N36" s="53"/>
      <c r="O36" s="386"/>
      <c r="P36" s="70"/>
      <c r="Q36" s="70"/>
      <c r="R36" s="70"/>
    </row>
    <row r="37" spans="1:18" s="388" customFormat="1" ht="12" customHeight="1">
      <c r="A37" s="2440" t="s">
        <v>6519</v>
      </c>
      <c r="B37" s="2440"/>
      <c r="C37" s="2440"/>
      <c r="D37" s="2440"/>
      <c r="E37" s="2440"/>
      <c r="F37" s="2440"/>
      <c r="G37" s="2440"/>
      <c r="H37" s="2440"/>
      <c r="I37" s="2440"/>
      <c r="J37" s="2440"/>
      <c r="K37" s="101"/>
      <c r="L37" s="52"/>
      <c r="M37" s="70"/>
      <c r="N37" s="53"/>
      <c r="O37" s="386"/>
      <c r="P37" s="70"/>
      <c r="Q37" s="70"/>
      <c r="R37" s="70"/>
    </row>
    <row r="38" spans="1:18" s="388" customFormat="1" ht="38.25" customHeight="1">
      <c r="A38" s="300"/>
      <c r="B38" s="301"/>
      <c r="C38" s="301" t="s">
        <v>6520</v>
      </c>
      <c r="D38" s="300"/>
      <c r="E38" s="300"/>
      <c r="F38" s="300">
        <v>31.7</v>
      </c>
      <c r="G38" s="300" t="s">
        <v>6521</v>
      </c>
      <c r="H38" s="300"/>
      <c r="I38" s="300">
        <v>13580</v>
      </c>
      <c r="J38" s="300">
        <v>14590</v>
      </c>
      <c r="K38" s="101"/>
      <c r="L38" s="52"/>
      <c r="M38" s="70"/>
      <c r="N38" s="53"/>
      <c r="O38" s="386"/>
      <c r="P38" s="70"/>
      <c r="Q38" s="70"/>
      <c r="R38" s="70"/>
    </row>
    <row r="39" spans="1:18" s="388" customFormat="1" ht="22.5" customHeight="1">
      <c r="A39" s="2700"/>
      <c r="B39" s="301"/>
      <c r="C39" s="301" t="s">
        <v>6522</v>
      </c>
      <c r="D39" s="300"/>
      <c r="E39" s="300"/>
      <c r="F39" s="300">
        <v>52.8</v>
      </c>
      <c r="G39" s="300" t="s">
        <v>6523</v>
      </c>
      <c r="H39" s="300"/>
      <c r="I39" s="300">
        <v>20950</v>
      </c>
      <c r="J39" s="300">
        <v>22505</v>
      </c>
      <c r="K39" s="101"/>
      <c r="L39" s="52"/>
      <c r="M39" s="70"/>
      <c r="N39" s="53"/>
      <c r="O39" s="386"/>
      <c r="P39" s="70"/>
      <c r="Q39" s="70"/>
      <c r="R39" s="70"/>
    </row>
    <row r="40" spans="1:18" s="388" customFormat="1" ht="22.5" customHeight="1">
      <c r="A40" s="2700"/>
      <c r="B40" s="301"/>
      <c r="C40" s="301" t="s">
        <v>6524</v>
      </c>
      <c r="D40" s="300"/>
      <c r="E40" s="300"/>
      <c r="F40" s="300">
        <v>57.8</v>
      </c>
      <c r="G40" s="300" t="s">
        <v>6525</v>
      </c>
      <c r="H40" s="300"/>
      <c r="I40" s="300">
        <v>23650</v>
      </c>
      <c r="J40" s="300">
        <v>25410</v>
      </c>
      <c r="K40" s="101"/>
      <c r="L40" s="52"/>
      <c r="M40" s="70"/>
      <c r="N40" s="53"/>
      <c r="O40" s="386"/>
      <c r="P40" s="70"/>
      <c r="Q40" s="70"/>
      <c r="R40" s="70"/>
    </row>
    <row r="41" spans="1:18" s="388" customFormat="1" ht="22.5" customHeight="1">
      <c r="A41" s="2700"/>
      <c r="B41" s="301"/>
      <c r="C41" s="301" t="s">
        <v>6526</v>
      </c>
      <c r="D41" s="300"/>
      <c r="E41" s="300"/>
      <c r="F41" s="300">
        <v>63.55</v>
      </c>
      <c r="G41" s="300" t="s">
        <v>6527</v>
      </c>
      <c r="H41" s="300"/>
      <c r="I41" s="300">
        <v>25465</v>
      </c>
      <c r="J41" s="300">
        <v>27360</v>
      </c>
      <c r="K41" s="101"/>
      <c r="L41" s="52"/>
      <c r="M41" s="70"/>
      <c r="N41" s="53"/>
      <c r="O41" s="386"/>
      <c r="P41" s="70"/>
      <c r="Q41" s="70"/>
      <c r="R41" s="70"/>
    </row>
    <row r="42" spans="1:18" s="388" customFormat="1" ht="22.5" customHeight="1">
      <c r="A42" s="2700"/>
      <c r="B42" s="301"/>
      <c r="C42" s="301" t="s">
        <v>6528</v>
      </c>
      <c r="D42" s="300"/>
      <c r="E42" s="300"/>
      <c r="F42" s="300">
        <v>69.400000000000006</v>
      </c>
      <c r="G42" s="300" t="s">
        <v>6529</v>
      </c>
      <c r="H42" s="300"/>
      <c r="I42" s="300">
        <v>30185</v>
      </c>
      <c r="J42" s="300">
        <v>32430</v>
      </c>
      <c r="K42" s="101"/>
      <c r="L42" s="52"/>
      <c r="M42" s="70"/>
      <c r="N42" s="53"/>
      <c r="O42" s="386"/>
      <c r="P42" s="70"/>
      <c r="Q42" s="70"/>
      <c r="R42" s="70"/>
    </row>
    <row r="43" spans="1:18" s="388" customFormat="1" ht="22.5" customHeight="1">
      <c r="A43" s="2700"/>
      <c r="B43" s="301"/>
      <c r="C43" s="301" t="s">
        <v>6530</v>
      </c>
      <c r="D43" s="300"/>
      <c r="E43" s="300"/>
      <c r="F43" s="300">
        <v>74.400000000000006</v>
      </c>
      <c r="G43" s="300" t="s">
        <v>6525</v>
      </c>
      <c r="H43" s="300"/>
      <c r="I43" s="300">
        <v>32910</v>
      </c>
      <c r="J43" s="300">
        <v>35355</v>
      </c>
      <c r="K43" s="101"/>
      <c r="L43" s="52"/>
      <c r="M43" s="70"/>
      <c r="N43" s="53"/>
      <c r="O43" s="386"/>
      <c r="P43" s="70"/>
      <c r="Q43" s="70"/>
      <c r="R43" s="70"/>
    </row>
    <row r="44" spans="1:18" s="388" customFormat="1" ht="22.5" customHeight="1">
      <c r="A44" s="2700"/>
      <c r="B44" s="301"/>
      <c r="C44" s="301" t="s">
        <v>6531</v>
      </c>
      <c r="D44" s="300"/>
      <c r="E44" s="300"/>
      <c r="F44" s="300">
        <v>80.150000000000006</v>
      </c>
      <c r="G44" s="300" t="s">
        <v>6527</v>
      </c>
      <c r="H44" s="300"/>
      <c r="I44" s="300">
        <v>34725</v>
      </c>
      <c r="J44" s="300">
        <v>37305</v>
      </c>
      <c r="K44" s="101"/>
      <c r="L44" s="52"/>
      <c r="M44" s="70"/>
      <c r="N44" s="53"/>
      <c r="O44" s="386"/>
      <c r="P44" s="70"/>
      <c r="Q44" s="70"/>
      <c r="R44" s="70"/>
    </row>
    <row r="45" spans="1:18" s="388" customFormat="1" ht="22.5" customHeight="1">
      <c r="A45" s="2700"/>
      <c r="B45" s="301"/>
      <c r="C45" s="301" t="s">
        <v>6532</v>
      </c>
      <c r="D45" s="300"/>
      <c r="E45" s="300"/>
      <c r="F45" s="300">
        <v>95.8</v>
      </c>
      <c r="G45" s="300" t="s">
        <v>6527</v>
      </c>
      <c r="H45" s="300"/>
      <c r="I45" s="300">
        <v>40260</v>
      </c>
      <c r="J45" s="300">
        <v>43255</v>
      </c>
      <c r="K45" s="101"/>
      <c r="L45" s="52"/>
      <c r="M45" s="70"/>
      <c r="N45" s="53"/>
      <c r="O45" s="386"/>
      <c r="P45" s="70"/>
      <c r="Q45" s="70"/>
      <c r="R45" s="70"/>
    </row>
    <row r="46" spans="1:18" s="388" customFormat="1" ht="22.5" customHeight="1">
      <c r="A46" s="2700"/>
      <c r="B46" s="301"/>
      <c r="C46" s="301" t="s">
        <v>6533</v>
      </c>
      <c r="D46" s="300"/>
      <c r="E46" s="300"/>
      <c r="F46" s="300">
        <v>103.6</v>
      </c>
      <c r="G46" s="300" t="s">
        <v>6534</v>
      </c>
      <c r="H46" s="300"/>
      <c r="I46" s="300">
        <v>43345</v>
      </c>
      <c r="J46" s="300">
        <v>46570</v>
      </c>
      <c r="K46" s="101"/>
      <c r="L46" s="52"/>
      <c r="M46" s="70"/>
      <c r="N46" s="53"/>
      <c r="O46" s="386"/>
      <c r="P46" s="70"/>
      <c r="Q46" s="70"/>
      <c r="R46" s="70"/>
    </row>
    <row r="47" spans="1:18" s="388" customFormat="1" ht="22.5" customHeight="1">
      <c r="A47" s="2700"/>
      <c r="B47" s="300"/>
      <c r="C47" s="300" t="s">
        <v>6535</v>
      </c>
      <c r="D47" s="300"/>
      <c r="E47" s="300"/>
      <c r="F47" s="300">
        <v>79.2</v>
      </c>
      <c r="G47" s="300" t="s">
        <v>6527</v>
      </c>
      <c r="H47" s="300"/>
      <c r="I47" s="300">
        <v>31005</v>
      </c>
      <c r="J47" s="300">
        <v>33310</v>
      </c>
      <c r="K47" s="101"/>
      <c r="L47" s="52"/>
      <c r="M47" s="70"/>
      <c r="N47" s="53"/>
      <c r="O47" s="386"/>
      <c r="P47" s="70"/>
      <c r="Q47" s="70"/>
      <c r="R47" s="70"/>
    </row>
    <row r="48" spans="1:18" s="388" customFormat="1" ht="22.5" customHeight="1">
      <c r="A48" s="2700"/>
      <c r="B48" s="300"/>
      <c r="C48" s="300" t="s">
        <v>6536</v>
      </c>
      <c r="D48" s="300"/>
      <c r="E48" s="300"/>
      <c r="F48" s="300">
        <v>87</v>
      </c>
      <c r="G48" s="300" t="s">
        <v>6534</v>
      </c>
      <c r="H48" s="300"/>
      <c r="I48" s="300">
        <v>34090</v>
      </c>
      <c r="J48" s="300">
        <v>36625</v>
      </c>
      <c r="K48" s="101"/>
      <c r="L48" s="52"/>
      <c r="M48" s="70"/>
      <c r="N48" s="53"/>
      <c r="O48" s="386"/>
      <c r="P48" s="70"/>
      <c r="Q48" s="70"/>
      <c r="R48" s="70"/>
    </row>
    <row r="49" spans="1:18" s="388" customFormat="1" ht="22.5" customHeight="1">
      <c r="A49" s="2700"/>
      <c r="B49" s="300"/>
      <c r="C49" s="300" t="s">
        <v>6537</v>
      </c>
      <c r="D49" s="300"/>
      <c r="E49" s="300"/>
      <c r="F49" s="300">
        <v>112.4</v>
      </c>
      <c r="G49" s="300" t="s">
        <v>6527</v>
      </c>
      <c r="H49" s="300"/>
      <c r="I49" s="300">
        <v>49515</v>
      </c>
      <c r="J49" s="300">
        <v>53200</v>
      </c>
      <c r="K49" s="101"/>
      <c r="L49" s="52"/>
      <c r="M49" s="70"/>
      <c r="N49" s="53"/>
      <c r="O49" s="386"/>
      <c r="P49" s="70"/>
      <c r="Q49" s="70"/>
      <c r="R49" s="70"/>
    </row>
    <row r="50" spans="1:18" s="388" customFormat="1" ht="22.5" customHeight="1">
      <c r="A50" s="2700"/>
      <c r="B50" s="300"/>
      <c r="C50" s="300" t="s">
        <v>6538</v>
      </c>
      <c r="D50" s="300"/>
      <c r="E50" s="300"/>
      <c r="F50" s="300">
        <v>120.2</v>
      </c>
      <c r="G50" s="300" t="s">
        <v>6534</v>
      </c>
      <c r="H50" s="300"/>
      <c r="I50" s="300">
        <v>52600</v>
      </c>
      <c r="J50" s="300">
        <v>56515</v>
      </c>
      <c r="K50" s="101"/>
      <c r="L50" s="52"/>
      <c r="M50" s="70"/>
      <c r="N50" s="53"/>
      <c r="O50" s="386"/>
      <c r="P50" s="70"/>
      <c r="Q50" s="70"/>
      <c r="R50" s="70"/>
    </row>
    <row r="51" spans="1:18" s="388" customFormat="1" ht="12" customHeight="1">
      <c r="A51" s="2440" t="s">
        <v>6539</v>
      </c>
      <c r="B51" s="2440"/>
      <c r="C51" s="2440"/>
      <c r="D51" s="2440"/>
      <c r="E51" s="2440"/>
      <c r="F51" s="2440"/>
      <c r="G51" s="2440"/>
      <c r="H51" s="2440"/>
      <c r="I51" s="2440"/>
      <c r="J51" s="2440"/>
      <c r="K51" s="101"/>
      <c r="L51" s="52"/>
      <c r="M51" s="70"/>
      <c r="N51" s="53"/>
      <c r="O51" s="386"/>
      <c r="P51" s="70"/>
      <c r="Q51" s="70"/>
      <c r="R51" s="70"/>
    </row>
    <row r="52" spans="1:18" s="388" customFormat="1" ht="24">
      <c r="A52" s="2701"/>
      <c r="B52" s="295"/>
      <c r="C52" s="295" t="s">
        <v>6540</v>
      </c>
      <c r="D52" s="295" t="s">
        <v>6541</v>
      </c>
      <c r="E52" s="295"/>
      <c r="F52" s="295">
        <v>22.3</v>
      </c>
      <c r="G52" s="1065"/>
      <c r="H52" s="1065"/>
      <c r="I52" s="295">
        <v>6345</v>
      </c>
      <c r="J52" s="295">
        <v>6820</v>
      </c>
      <c r="K52" s="101"/>
      <c r="L52" s="52"/>
      <c r="M52" s="70"/>
      <c r="N52" s="53"/>
      <c r="O52" s="386"/>
      <c r="P52" s="70"/>
      <c r="Q52" s="70"/>
      <c r="R52" s="70"/>
    </row>
    <row r="53" spans="1:18" s="388" customFormat="1" ht="24">
      <c r="A53" s="2701"/>
      <c r="B53" s="300"/>
      <c r="C53" s="300" t="s">
        <v>6542</v>
      </c>
      <c r="D53" s="300" t="s">
        <v>6543</v>
      </c>
      <c r="E53" s="300"/>
      <c r="F53" s="300">
        <v>26.6</v>
      </c>
      <c r="G53" s="957"/>
      <c r="H53" s="957"/>
      <c r="I53" s="300">
        <v>7255</v>
      </c>
      <c r="J53" s="300">
        <v>7795</v>
      </c>
      <c r="K53" s="101"/>
      <c r="L53" s="52"/>
      <c r="M53" s="70"/>
      <c r="N53" s="53"/>
      <c r="O53" s="386"/>
      <c r="P53" s="70"/>
      <c r="Q53" s="70"/>
      <c r="R53" s="70"/>
    </row>
    <row r="54" spans="1:18" s="388" customFormat="1" ht="24">
      <c r="A54" s="2701"/>
      <c r="B54" s="300"/>
      <c r="C54" s="300" t="s">
        <v>6544</v>
      </c>
      <c r="D54" s="300" t="s">
        <v>6545</v>
      </c>
      <c r="E54" s="300"/>
      <c r="F54" s="300">
        <v>30.8</v>
      </c>
      <c r="G54" s="957"/>
      <c r="H54" s="957"/>
      <c r="I54" s="300">
        <v>9070</v>
      </c>
      <c r="J54" s="300">
        <v>9745</v>
      </c>
      <c r="K54" s="101"/>
      <c r="L54" s="52"/>
      <c r="M54" s="70"/>
      <c r="N54" s="53"/>
      <c r="O54" s="386"/>
      <c r="P54" s="70"/>
      <c r="Q54" s="70"/>
      <c r="R54" s="70"/>
    </row>
    <row r="55" spans="1:18" s="388" customFormat="1" ht="84">
      <c r="A55" s="2701"/>
      <c r="B55" s="300"/>
      <c r="C55" s="300" t="s">
        <v>6546</v>
      </c>
      <c r="D55" s="300" t="s">
        <v>6547</v>
      </c>
      <c r="E55" s="300"/>
      <c r="F55" s="300">
        <v>35.4</v>
      </c>
      <c r="G55" s="957"/>
      <c r="H55" s="957"/>
      <c r="I55" s="300">
        <v>9975</v>
      </c>
      <c r="J55" s="300">
        <v>10720</v>
      </c>
      <c r="K55" s="101"/>
      <c r="L55" s="52"/>
      <c r="M55" s="70"/>
      <c r="N55" s="53"/>
      <c r="O55" s="386"/>
      <c r="P55" s="70"/>
      <c r="Q55" s="70"/>
      <c r="R55" s="70"/>
    </row>
    <row r="56" spans="1:18" s="388" customFormat="1" ht="60">
      <c r="A56" s="2701"/>
      <c r="B56" s="300"/>
      <c r="C56" s="300" t="s">
        <v>6548</v>
      </c>
      <c r="D56" s="300" t="s">
        <v>6549</v>
      </c>
      <c r="E56" s="300"/>
      <c r="F56" s="300">
        <v>41.9</v>
      </c>
      <c r="G56" s="957"/>
      <c r="H56" s="957"/>
      <c r="I56" s="300">
        <v>11790</v>
      </c>
      <c r="J56" s="300">
        <v>12670</v>
      </c>
      <c r="K56" s="101"/>
      <c r="L56" s="52"/>
      <c r="M56" s="70"/>
      <c r="N56" s="53"/>
      <c r="O56" s="386"/>
      <c r="P56" s="70"/>
      <c r="Q56" s="70"/>
      <c r="R56" s="70"/>
    </row>
    <row r="57" spans="1:18" s="388" customFormat="1" ht="120">
      <c r="A57" s="300"/>
      <c r="B57" s="300"/>
      <c r="C57" s="300" t="s">
        <v>6550</v>
      </c>
      <c r="D57" s="300" t="s">
        <v>6551</v>
      </c>
      <c r="E57" s="300"/>
      <c r="F57" s="300">
        <v>20.399999999999999</v>
      </c>
      <c r="G57" s="300" t="s">
        <v>6552</v>
      </c>
      <c r="H57" s="300"/>
      <c r="I57" s="300">
        <v>9795</v>
      </c>
      <c r="J57" s="300">
        <v>10525</v>
      </c>
      <c r="K57" s="101"/>
      <c r="L57" s="52"/>
      <c r="M57" s="70"/>
      <c r="N57" s="53"/>
      <c r="O57" s="386"/>
      <c r="P57" s="70"/>
      <c r="Q57" s="70"/>
      <c r="R57" s="70"/>
    </row>
    <row r="58" spans="1:18" s="388" customFormat="1" ht="120">
      <c r="A58" s="300"/>
      <c r="B58" s="300"/>
      <c r="C58" s="300" t="s">
        <v>6553</v>
      </c>
      <c r="D58" s="300" t="s">
        <v>6554</v>
      </c>
      <c r="E58" s="300"/>
      <c r="F58" s="300">
        <v>37</v>
      </c>
      <c r="G58" s="957"/>
      <c r="H58" s="957"/>
      <c r="I58" s="300">
        <v>19050</v>
      </c>
      <c r="J58" s="300">
        <v>20470</v>
      </c>
      <c r="K58" s="101"/>
      <c r="L58" s="52"/>
      <c r="M58" s="70"/>
      <c r="N58" s="53"/>
      <c r="O58" s="386"/>
      <c r="P58" s="70"/>
      <c r="Q58" s="70"/>
      <c r="R58" s="70"/>
    </row>
    <row r="59" spans="1:18" s="388" customFormat="1" ht="84">
      <c r="A59" s="2700"/>
      <c r="B59" s="300"/>
      <c r="C59" s="300" t="s">
        <v>6555</v>
      </c>
      <c r="D59" s="300" t="s">
        <v>6556</v>
      </c>
      <c r="E59" s="300"/>
      <c r="F59" s="300">
        <v>3</v>
      </c>
      <c r="G59" s="957"/>
      <c r="H59" s="957"/>
      <c r="I59" s="300">
        <v>1445</v>
      </c>
      <c r="J59" s="300">
        <v>1555</v>
      </c>
      <c r="K59" s="101"/>
      <c r="L59" s="52"/>
      <c r="M59" s="70"/>
      <c r="N59" s="53"/>
      <c r="O59" s="386"/>
      <c r="P59" s="70"/>
      <c r="Q59" s="70"/>
      <c r="R59" s="70"/>
    </row>
    <row r="60" spans="1:18" s="388" customFormat="1" ht="36">
      <c r="A60" s="2700"/>
      <c r="B60" s="300"/>
      <c r="C60" s="300" t="s">
        <v>6557</v>
      </c>
      <c r="D60" s="300" t="s">
        <v>6558</v>
      </c>
      <c r="E60" s="300"/>
      <c r="F60" s="300">
        <v>3.8</v>
      </c>
      <c r="G60" s="957"/>
      <c r="H60" s="957"/>
      <c r="I60" s="300">
        <v>2355</v>
      </c>
      <c r="J60" s="300">
        <v>2530</v>
      </c>
      <c r="K60" s="101"/>
      <c r="L60" s="52"/>
      <c r="M60" s="70"/>
      <c r="N60" s="53"/>
      <c r="O60" s="386"/>
      <c r="P60" s="70"/>
      <c r="Q60" s="70"/>
      <c r="R60" s="70"/>
    </row>
    <row r="61" spans="1:18" s="388" customFormat="1" ht="36">
      <c r="A61" s="2700"/>
      <c r="B61" s="300"/>
      <c r="C61" s="300" t="s">
        <v>6559</v>
      </c>
      <c r="D61" s="300" t="s">
        <v>6560</v>
      </c>
      <c r="E61" s="300"/>
      <c r="F61" s="300">
        <v>4.3</v>
      </c>
      <c r="G61" s="957"/>
      <c r="H61" s="957"/>
      <c r="I61" s="300">
        <v>2715</v>
      </c>
      <c r="J61" s="300">
        <v>2920</v>
      </c>
      <c r="K61" s="101"/>
      <c r="L61" s="52"/>
      <c r="M61" s="70"/>
      <c r="N61" s="53"/>
      <c r="O61" s="386"/>
      <c r="P61" s="70"/>
      <c r="Q61" s="70"/>
      <c r="R61" s="70"/>
    </row>
    <row r="62" spans="1:18" s="388" customFormat="1" ht="24">
      <c r="A62" s="2700"/>
      <c r="B62" s="300"/>
      <c r="C62" s="300" t="s">
        <v>6561</v>
      </c>
      <c r="D62" s="300" t="s">
        <v>6562</v>
      </c>
      <c r="E62" s="300"/>
      <c r="F62" s="300">
        <v>4.95</v>
      </c>
      <c r="G62" s="957"/>
      <c r="H62" s="957"/>
      <c r="I62" s="300">
        <v>3260</v>
      </c>
      <c r="J62" s="300">
        <v>3505</v>
      </c>
      <c r="K62" s="101"/>
      <c r="L62" s="52"/>
      <c r="M62" s="70"/>
      <c r="N62" s="53"/>
      <c r="O62" s="386"/>
      <c r="P62" s="70"/>
      <c r="Q62" s="70"/>
      <c r="R62" s="70"/>
    </row>
    <row r="63" spans="1:18" s="388" customFormat="1" ht="84">
      <c r="A63" s="300"/>
      <c r="B63" s="300"/>
      <c r="C63" s="300" t="s">
        <v>6563</v>
      </c>
      <c r="D63" s="300" t="s">
        <v>6564</v>
      </c>
      <c r="E63" s="300"/>
      <c r="F63" s="300">
        <v>2.8</v>
      </c>
      <c r="G63" s="957"/>
      <c r="H63" s="957"/>
      <c r="I63" s="300">
        <v>2445</v>
      </c>
      <c r="J63" s="300">
        <v>2625</v>
      </c>
      <c r="K63" s="101"/>
      <c r="L63" s="52"/>
      <c r="M63" s="70"/>
      <c r="N63" s="53"/>
      <c r="O63" s="386"/>
      <c r="P63" s="70"/>
      <c r="Q63" s="70"/>
      <c r="R63" s="70"/>
    </row>
    <row r="64" spans="1:18" s="388" customFormat="1" ht="48">
      <c r="A64" s="2700"/>
      <c r="B64" s="300"/>
      <c r="C64" s="300" t="s">
        <v>6565</v>
      </c>
      <c r="D64" s="300" t="s">
        <v>6541</v>
      </c>
      <c r="E64" s="300"/>
      <c r="F64" s="300">
        <v>4.0199999999999996</v>
      </c>
      <c r="G64" s="957"/>
      <c r="H64" s="957"/>
      <c r="I64" s="300">
        <v>3535</v>
      </c>
      <c r="J64" s="300">
        <v>3795</v>
      </c>
      <c r="K64" s="101"/>
      <c r="L64" s="52"/>
      <c r="M64" s="70"/>
      <c r="N64" s="53"/>
      <c r="O64" s="386"/>
      <c r="P64" s="70"/>
      <c r="Q64" s="70"/>
      <c r="R64" s="70"/>
    </row>
    <row r="65" spans="1:18" s="388" customFormat="1" ht="48">
      <c r="A65" s="2700"/>
      <c r="B65" s="300"/>
      <c r="C65" s="300" t="s">
        <v>6566</v>
      </c>
      <c r="D65" s="300" t="s">
        <v>6567</v>
      </c>
      <c r="E65" s="300"/>
      <c r="F65" s="300">
        <v>4.5999999999999996</v>
      </c>
      <c r="G65" s="957"/>
      <c r="H65" s="957"/>
      <c r="I65" s="300">
        <v>3715</v>
      </c>
      <c r="J65" s="300">
        <v>3990</v>
      </c>
      <c r="K65" s="101"/>
      <c r="L65" s="52"/>
      <c r="M65" s="70"/>
      <c r="N65" s="53"/>
      <c r="O65" s="386"/>
      <c r="P65" s="70"/>
      <c r="Q65" s="70"/>
      <c r="R65" s="70"/>
    </row>
    <row r="66" spans="1:18" s="388" customFormat="1" ht="48">
      <c r="A66" s="2700"/>
      <c r="B66" s="300"/>
      <c r="C66" s="300" t="s">
        <v>6568</v>
      </c>
      <c r="D66" s="300" t="s">
        <v>6569</v>
      </c>
      <c r="E66" s="300"/>
      <c r="F66" s="300">
        <v>5.2</v>
      </c>
      <c r="G66" s="957"/>
      <c r="H66" s="957"/>
      <c r="I66" s="300">
        <v>3985</v>
      </c>
      <c r="J66" s="300">
        <v>4285</v>
      </c>
      <c r="K66" s="101"/>
      <c r="L66" s="52"/>
      <c r="M66" s="70"/>
      <c r="N66" s="53"/>
      <c r="O66" s="386"/>
      <c r="P66" s="70"/>
      <c r="Q66" s="70"/>
      <c r="R66" s="70"/>
    </row>
    <row r="67" spans="1:18" s="388" customFormat="1" ht="84">
      <c r="A67" s="2700"/>
      <c r="B67" s="300"/>
      <c r="C67" s="300" t="s">
        <v>6570</v>
      </c>
      <c r="D67" s="300" t="s">
        <v>6571</v>
      </c>
      <c r="E67" s="300"/>
      <c r="F67" s="300">
        <v>5.8</v>
      </c>
      <c r="G67" s="300"/>
      <c r="H67" s="300"/>
      <c r="I67" s="300">
        <v>4440</v>
      </c>
      <c r="J67" s="300">
        <v>4770</v>
      </c>
      <c r="K67" s="101"/>
      <c r="L67" s="52"/>
      <c r="M67" s="70"/>
      <c r="N67" s="53"/>
      <c r="O67" s="386"/>
      <c r="P67" s="70"/>
      <c r="Q67" s="70"/>
      <c r="R67" s="70"/>
    </row>
    <row r="68" spans="1:18" s="388" customFormat="1" ht="60">
      <c r="A68" s="2700"/>
      <c r="B68" s="301"/>
      <c r="C68" s="301" t="s">
        <v>6572</v>
      </c>
      <c r="D68" s="300" t="s">
        <v>6573</v>
      </c>
      <c r="E68" s="300"/>
      <c r="F68" s="300">
        <v>6.7</v>
      </c>
      <c r="G68" s="300"/>
      <c r="H68" s="300"/>
      <c r="I68" s="300">
        <v>5440</v>
      </c>
      <c r="J68" s="300">
        <v>5845</v>
      </c>
      <c r="K68" s="101"/>
      <c r="L68" s="52"/>
      <c r="M68" s="70"/>
      <c r="N68" s="53"/>
      <c r="O68" s="386"/>
      <c r="P68" s="70"/>
      <c r="Q68" s="70"/>
      <c r="R68" s="70"/>
    </row>
    <row r="69" spans="1:18" s="388" customFormat="1" ht="96">
      <c r="A69" s="2701"/>
      <c r="B69" s="295" t="s">
        <v>6574</v>
      </c>
      <c r="C69" s="295" t="s">
        <v>6575</v>
      </c>
      <c r="D69" s="295"/>
      <c r="E69" s="295"/>
      <c r="F69" s="295"/>
      <c r="G69" s="295" t="s">
        <v>6576</v>
      </c>
      <c r="H69" s="295"/>
      <c r="I69" s="295">
        <v>3715</v>
      </c>
      <c r="J69" s="295">
        <v>3990</v>
      </c>
      <c r="K69" s="101"/>
      <c r="L69" s="52"/>
      <c r="M69" s="70"/>
      <c r="N69" s="53"/>
      <c r="O69" s="386"/>
      <c r="P69" s="70"/>
      <c r="Q69" s="70"/>
      <c r="R69" s="70"/>
    </row>
    <row r="70" spans="1:18" s="388" customFormat="1" ht="96">
      <c r="A70" s="2701"/>
      <c r="B70" s="300" t="s">
        <v>6577</v>
      </c>
      <c r="C70" s="300" t="s">
        <v>6578</v>
      </c>
      <c r="D70" s="300"/>
      <c r="E70" s="300"/>
      <c r="F70" s="300"/>
      <c r="G70" s="300" t="s">
        <v>6579</v>
      </c>
      <c r="H70" s="300"/>
      <c r="I70" s="300">
        <v>3985</v>
      </c>
      <c r="J70" s="300">
        <v>4285</v>
      </c>
      <c r="K70" s="101"/>
      <c r="L70" s="52"/>
      <c r="M70" s="70"/>
      <c r="N70" s="53"/>
      <c r="O70" s="386"/>
      <c r="P70" s="70"/>
      <c r="Q70" s="70"/>
      <c r="R70" s="70"/>
    </row>
    <row r="71" spans="1:18" s="388" customFormat="1" ht="96">
      <c r="A71" s="2701"/>
      <c r="B71" s="300" t="s">
        <v>6580</v>
      </c>
      <c r="C71" s="300" t="s">
        <v>6581</v>
      </c>
      <c r="D71" s="300"/>
      <c r="E71" s="300"/>
      <c r="F71" s="300"/>
      <c r="G71" s="300" t="s">
        <v>6582</v>
      </c>
      <c r="H71" s="300"/>
      <c r="I71" s="300">
        <v>4440</v>
      </c>
      <c r="J71" s="300">
        <v>4770</v>
      </c>
      <c r="K71" s="101"/>
      <c r="L71" s="52"/>
      <c r="M71" s="70"/>
      <c r="N71" s="53"/>
      <c r="O71" s="386"/>
      <c r="P71" s="70"/>
      <c r="Q71" s="70"/>
      <c r="R71" s="70"/>
    </row>
    <row r="72" spans="1:18" s="388" customFormat="1" ht="48">
      <c r="A72" s="300"/>
      <c r="B72" s="300" t="s">
        <v>6583</v>
      </c>
      <c r="C72" s="300" t="s">
        <v>6584</v>
      </c>
      <c r="D72" s="300"/>
      <c r="E72" s="300"/>
      <c r="F72" s="300"/>
      <c r="G72" s="300" t="s">
        <v>6585</v>
      </c>
      <c r="H72" s="300"/>
      <c r="I72" s="300">
        <v>320</v>
      </c>
      <c r="J72" s="300">
        <v>345</v>
      </c>
      <c r="K72" s="101"/>
      <c r="L72" s="52"/>
      <c r="M72" s="70"/>
      <c r="N72" s="53"/>
      <c r="O72" s="386"/>
      <c r="P72" s="70"/>
      <c r="Q72" s="70"/>
      <c r="R72" s="70"/>
    </row>
    <row r="73" spans="1:18" s="388" customFormat="1" ht="36">
      <c r="A73" s="300"/>
      <c r="B73" s="300" t="s">
        <v>6586</v>
      </c>
      <c r="C73" s="300" t="s">
        <v>6587</v>
      </c>
      <c r="D73" s="300"/>
      <c r="E73" s="300"/>
      <c r="F73" s="300"/>
      <c r="G73" s="300" t="s">
        <v>6588</v>
      </c>
      <c r="H73" s="300"/>
      <c r="I73" s="300">
        <v>355</v>
      </c>
      <c r="J73" s="300">
        <v>385</v>
      </c>
      <c r="K73" s="101"/>
      <c r="L73" s="52"/>
      <c r="M73" s="70"/>
      <c r="N73" s="53"/>
      <c r="O73" s="386"/>
      <c r="P73" s="70"/>
      <c r="Q73" s="70"/>
      <c r="R73" s="70"/>
    </row>
    <row r="74" spans="1:18" s="388" customFormat="1" ht="36">
      <c r="A74" s="300"/>
      <c r="B74" s="300" t="s">
        <v>6589</v>
      </c>
      <c r="C74" s="300" t="s">
        <v>6590</v>
      </c>
      <c r="D74" s="300"/>
      <c r="E74" s="300"/>
      <c r="F74" s="300"/>
      <c r="G74" s="300" t="s">
        <v>6591</v>
      </c>
      <c r="H74" s="300"/>
      <c r="I74" s="300">
        <v>355</v>
      </c>
      <c r="J74" s="300">
        <v>385</v>
      </c>
      <c r="K74" s="101"/>
      <c r="L74" s="52"/>
      <c r="M74" s="70"/>
      <c r="N74" s="53"/>
      <c r="O74" s="386"/>
      <c r="P74" s="70"/>
      <c r="Q74" s="70"/>
      <c r="R74" s="70"/>
    </row>
    <row r="75" spans="1:18" s="388" customFormat="1" ht="60">
      <c r="A75" s="300"/>
      <c r="B75" s="300" t="s">
        <v>6592</v>
      </c>
      <c r="C75" s="300" t="s">
        <v>6593</v>
      </c>
      <c r="D75" s="300"/>
      <c r="E75" s="300"/>
      <c r="F75" s="300"/>
      <c r="G75" s="300" t="s">
        <v>6594</v>
      </c>
      <c r="H75" s="300"/>
      <c r="I75" s="300">
        <v>295</v>
      </c>
      <c r="J75" s="300">
        <v>315</v>
      </c>
      <c r="K75" s="101"/>
      <c r="L75" s="52"/>
      <c r="M75" s="70"/>
      <c r="N75" s="53"/>
      <c r="O75" s="386"/>
      <c r="P75" s="70"/>
      <c r="Q75" s="70"/>
      <c r="R75" s="70"/>
    </row>
    <row r="76" spans="1:18" s="388" customFormat="1" ht="84">
      <c r="A76" s="300"/>
      <c r="B76" s="300" t="s">
        <v>6595</v>
      </c>
      <c r="C76" s="300" t="s">
        <v>6596</v>
      </c>
      <c r="D76" s="300"/>
      <c r="E76" s="300"/>
      <c r="F76" s="300"/>
      <c r="G76" s="300" t="s">
        <v>6597</v>
      </c>
      <c r="H76" s="300"/>
      <c r="I76" s="300">
        <v>365</v>
      </c>
      <c r="J76" s="300">
        <v>390</v>
      </c>
      <c r="K76" s="101"/>
      <c r="L76" s="52"/>
      <c r="M76" s="70"/>
      <c r="N76" s="53"/>
      <c r="O76" s="386"/>
      <c r="P76" s="70"/>
      <c r="Q76" s="70"/>
      <c r="R76" s="70"/>
    </row>
    <row r="77" spans="1:18" s="388" customFormat="1" ht="72">
      <c r="A77" s="300"/>
      <c r="B77" s="300" t="s">
        <v>6598</v>
      </c>
      <c r="C77" s="300" t="s">
        <v>6599</v>
      </c>
      <c r="D77" s="300"/>
      <c r="E77" s="300"/>
      <c r="F77" s="300"/>
      <c r="G77" s="300" t="s">
        <v>6597</v>
      </c>
      <c r="H77" s="300"/>
      <c r="I77" s="300">
        <v>410</v>
      </c>
      <c r="J77" s="300">
        <v>440</v>
      </c>
      <c r="K77" s="101"/>
      <c r="L77" s="52"/>
      <c r="M77" s="70"/>
      <c r="N77" s="53"/>
      <c r="O77" s="386"/>
      <c r="P77" s="70"/>
      <c r="Q77" s="70"/>
      <c r="R77" s="70"/>
    </row>
    <row r="78" spans="1:18" s="388" customFormat="1" ht="48">
      <c r="A78" s="2700"/>
      <c r="B78" s="300" t="s">
        <v>6600</v>
      </c>
      <c r="C78" s="300" t="s">
        <v>6601</v>
      </c>
      <c r="D78" s="300"/>
      <c r="E78" s="300"/>
      <c r="F78" s="300"/>
      <c r="G78" s="300" t="s">
        <v>6602</v>
      </c>
      <c r="H78" s="300"/>
      <c r="I78" s="300">
        <v>265</v>
      </c>
      <c r="J78" s="300">
        <v>285</v>
      </c>
      <c r="K78" s="101"/>
      <c r="L78" s="52"/>
      <c r="M78" s="70"/>
      <c r="N78" s="53"/>
      <c r="O78" s="386"/>
      <c r="P78" s="70"/>
      <c r="Q78" s="70"/>
      <c r="R78" s="70"/>
    </row>
    <row r="79" spans="1:18" s="388" customFormat="1" ht="48" customHeight="1">
      <c r="A79" s="2700"/>
      <c r="B79" s="300" t="s">
        <v>6603</v>
      </c>
      <c r="C79" s="2700" t="s">
        <v>6604</v>
      </c>
      <c r="D79" s="300"/>
      <c r="E79" s="300"/>
      <c r="F79" s="300"/>
      <c r="G79" s="300" t="s">
        <v>6605</v>
      </c>
      <c r="H79" s="300"/>
      <c r="I79" s="300">
        <v>330</v>
      </c>
      <c r="J79" s="300">
        <v>355</v>
      </c>
      <c r="K79" s="101"/>
      <c r="L79" s="52"/>
      <c r="M79" s="70"/>
      <c r="N79" s="53"/>
      <c r="O79" s="386"/>
      <c r="P79" s="70"/>
      <c r="Q79" s="70"/>
      <c r="R79" s="70"/>
    </row>
    <row r="80" spans="1:18" s="388" customFormat="1" ht="48">
      <c r="A80" s="2700"/>
      <c r="B80" s="300" t="s">
        <v>6606</v>
      </c>
      <c r="C80" s="2700"/>
      <c r="D80" s="300"/>
      <c r="E80" s="300"/>
      <c r="F80" s="300"/>
      <c r="G80" s="300" t="s">
        <v>6607</v>
      </c>
      <c r="H80" s="300"/>
      <c r="I80" s="300">
        <v>395</v>
      </c>
      <c r="J80" s="300">
        <v>420</v>
      </c>
      <c r="K80" s="101"/>
      <c r="L80" s="52"/>
      <c r="M80" s="70"/>
      <c r="N80" s="53"/>
      <c r="O80" s="386"/>
      <c r="P80" s="70"/>
      <c r="Q80" s="70"/>
      <c r="R80" s="70"/>
    </row>
    <row r="81" spans="1:18" s="388" customFormat="1" ht="48">
      <c r="A81" s="2700"/>
      <c r="B81" s="300" t="s">
        <v>6608</v>
      </c>
      <c r="C81" s="2700"/>
      <c r="D81" s="300"/>
      <c r="E81" s="300"/>
      <c r="F81" s="300"/>
      <c r="G81" s="300" t="s">
        <v>6609</v>
      </c>
      <c r="H81" s="300"/>
      <c r="I81" s="300">
        <v>540</v>
      </c>
      <c r="J81" s="300">
        <v>580</v>
      </c>
      <c r="K81" s="101"/>
      <c r="L81" s="52"/>
      <c r="M81" s="70"/>
      <c r="N81" s="53"/>
      <c r="O81" s="386"/>
      <c r="P81" s="70"/>
      <c r="Q81" s="70"/>
      <c r="R81" s="70"/>
    </row>
    <row r="82" spans="1:18" s="388" customFormat="1" ht="36">
      <c r="A82" s="300"/>
      <c r="B82" s="300" t="s">
        <v>6610</v>
      </c>
      <c r="C82" s="2700"/>
      <c r="D82" s="300"/>
      <c r="E82" s="300"/>
      <c r="F82" s="300"/>
      <c r="G82" s="300" t="s">
        <v>6611</v>
      </c>
      <c r="H82" s="300"/>
      <c r="I82" s="300">
        <v>520</v>
      </c>
      <c r="J82" s="300">
        <v>560</v>
      </c>
      <c r="K82" s="101"/>
      <c r="L82" s="52"/>
      <c r="M82" s="70"/>
      <c r="N82" s="53"/>
      <c r="O82" s="386"/>
      <c r="P82" s="70"/>
      <c r="Q82" s="70"/>
      <c r="R82" s="70"/>
    </row>
    <row r="83" spans="1:18" s="388" customFormat="1" ht="36">
      <c r="A83" s="300"/>
      <c r="B83" s="1064" t="s">
        <v>6612</v>
      </c>
      <c r="C83" s="300" t="s">
        <v>6613</v>
      </c>
      <c r="D83" s="300"/>
      <c r="E83" s="300"/>
      <c r="F83" s="300"/>
      <c r="G83" s="300"/>
      <c r="H83" s="300"/>
      <c r="I83" s="300">
        <v>90</v>
      </c>
      <c r="J83" s="300">
        <v>100</v>
      </c>
      <c r="K83" s="101"/>
      <c r="L83" s="52"/>
      <c r="M83" s="70"/>
      <c r="N83" s="53"/>
      <c r="O83" s="386"/>
      <c r="P83" s="70"/>
      <c r="Q83" s="70"/>
      <c r="R83" s="70"/>
    </row>
    <row r="84" spans="1:18" s="388" customFormat="1" ht="60">
      <c r="A84" s="300"/>
      <c r="B84" s="300" t="s">
        <v>6614</v>
      </c>
      <c r="C84" s="300" t="s">
        <v>6615</v>
      </c>
      <c r="D84" s="300"/>
      <c r="E84" s="300"/>
      <c r="F84" s="300"/>
      <c r="G84" s="300"/>
      <c r="H84" s="300"/>
      <c r="I84" s="300">
        <v>720</v>
      </c>
      <c r="J84" s="300">
        <v>775</v>
      </c>
      <c r="K84" s="101"/>
      <c r="L84" s="52"/>
      <c r="M84" s="70"/>
      <c r="N84" s="53"/>
      <c r="O84" s="386"/>
      <c r="P84" s="70"/>
      <c r="Q84" s="70"/>
      <c r="R84" s="70"/>
    </row>
    <row r="85" spans="1:18" s="388" customFormat="1" ht="60">
      <c r="A85" s="300"/>
      <c r="B85" s="300" t="s">
        <v>6616</v>
      </c>
      <c r="C85" s="300" t="s">
        <v>6617</v>
      </c>
      <c r="D85" s="300"/>
      <c r="E85" s="300"/>
      <c r="F85" s="300"/>
      <c r="G85" s="300"/>
      <c r="H85" s="300"/>
      <c r="I85" s="300">
        <v>355</v>
      </c>
      <c r="J85" s="300">
        <v>385</v>
      </c>
      <c r="K85" s="101"/>
      <c r="L85" s="52"/>
      <c r="M85" s="70"/>
      <c r="N85" s="53"/>
      <c r="O85" s="386"/>
      <c r="P85" s="70"/>
      <c r="Q85" s="70"/>
      <c r="R85" s="70"/>
    </row>
    <row r="86" spans="1:18" ht="14.25" customHeight="1">
      <c r="A86" s="2142"/>
      <c r="B86" s="2142"/>
      <c r="C86" s="2142"/>
      <c r="D86" s="2142"/>
      <c r="E86" s="2142"/>
      <c r="F86" s="2142"/>
      <c r="G86" s="2142"/>
      <c r="H86" s="2142"/>
      <c r="I86" s="2142"/>
      <c r="J86" s="2142"/>
      <c r="K86" s="70"/>
      <c r="L86" s="70"/>
      <c r="M86" s="70"/>
      <c r="P86" s="52"/>
      <c r="Q86" s="52"/>
      <c r="R86" s="52"/>
    </row>
  </sheetData>
  <mergeCells count="18">
    <mergeCell ref="A5:J5"/>
    <mergeCell ref="A7:J7"/>
    <mergeCell ref="A33:J33"/>
    <mergeCell ref="A34:A36"/>
    <mergeCell ref="A37:J37"/>
    <mergeCell ref="A39:A41"/>
    <mergeCell ref="A42:A44"/>
    <mergeCell ref="A45:A46"/>
    <mergeCell ref="A47:A48"/>
    <mergeCell ref="A49:A50"/>
    <mergeCell ref="A78:A81"/>
    <mergeCell ref="C79:C82"/>
    <mergeCell ref="A86:J86"/>
    <mergeCell ref="A51:J51"/>
    <mergeCell ref="A52:A56"/>
    <mergeCell ref="A59:A62"/>
    <mergeCell ref="A64:A68"/>
    <mergeCell ref="A69:A71"/>
  </mergeCells>
  <hyperlinks>
    <hyperlink ref="A1" location="Меню!A1" display="'Верстаки'!A1"/>
    <hyperlink ref="A5" location="Меню!A1" display="ВЕРСТА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>
  <dimension ref="A1:AMJ69"/>
  <sheetViews>
    <sheetView zoomScaleNormal="100" workbookViewId="0">
      <pane ySplit="9" topLeftCell="A10" activePane="bottomLeft" state="frozen"/>
      <selection pane="bottomLeft" activeCell="A5" sqref="A5:I5"/>
    </sheetView>
  </sheetViews>
  <sheetFormatPr defaultColWidth="9.140625" defaultRowHeight="15"/>
  <cols>
    <col min="1" max="1" width="36.28515625" style="52" customWidth="1"/>
    <col min="2" max="2" width="26.7109375" style="52" customWidth="1"/>
    <col min="3" max="3" width="6.7109375" style="52" customWidth="1"/>
    <col min="4" max="4" width="6.42578125" style="52" customWidth="1"/>
    <col min="5" max="5" width="6" style="52" customWidth="1"/>
    <col min="6" max="6" width="7.7109375" style="52" customWidth="1"/>
    <col min="7" max="7" width="9.42578125" style="52" customWidth="1"/>
    <col min="8" max="8" width="8.5703125" style="52" customWidth="1"/>
    <col min="9" max="9" width="7.140625" style="52" customWidth="1"/>
    <col min="10" max="12" width="12" style="52" customWidth="1"/>
    <col min="13" max="13" width="13.42578125" style="386" customWidth="1"/>
    <col min="14" max="14" width="10.7109375" style="386" customWidth="1"/>
    <col min="15" max="15" width="13.85546875" style="386" customWidth="1"/>
    <col min="16" max="16" width="11.42578125" style="386" customWidth="1"/>
    <col min="17" max="1024" width="9.140625" style="386"/>
  </cols>
  <sheetData>
    <row r="1" spans="1:17" ht="34.9" customHeight="1">
      <c r="O1" s="52"/>
      <c r="P1" s="52"/>
      <c r="Q1" s="52"/>
    </row>
    <row r="2" spans="1:17">
      <c r="A2" s="54"/>
      <c r="B2" s="55"/>
      <c r="C2" s="54"/>
      <c r="D2" s="54"/>
      <c r="E2" s="54"/>
      <c r="F2" s="56" t="s">
        <v>131</v>
      </c>
      <c r="G2" s="56"/>
      <c r="H2" s="57" t="s">
        <v>2</v>
      </c>
      <c r="I2" s="59"/>
      <c r="K2" s="60"/>
      <c r="O2" s="52"/>
      <c r="P2" s="52"/>
      <c r="Q2" s="52"/>
    </row>
    <row r="3" spans="1:17">
      <c r="A3" s="61" t="s">
        <v>4</v>
      </c>
      <c r="B3" s="58" t="s">
        <v>5</v>
      </c>
      <c r="C3" s="58"/>
      <c r="D3" s="54"/>
      <c r="E3" s="54"/>
      <c r="F3" s="56" t="s">
        <v>132</v>
      </c>
      <c r="G3" s="56"/>
      <c r="H3" s="57" t="s">
        <v>7</v>
      </c>
      <c r="I3" s="59"/>
      <c r="K3" s="60"/>
      <c r="O3" s="52"/>
      <c r="P3" s="52"/>
      <c r="Q3" s="52"/>
    </row>
    <row r="4" spans="1:17">
      <c r="C4" s="70"/>
      <c r="D4" s="65"/>
      <c r="O4" s="52"/>
      <c r="P4" s="52"/>
      <c r="Q4" s="52"/>
    </row>
    <row r="5" spans="1:17">
      <c r="A5" s="2116" t="s">
        <v>6618</v>
      </c>
      <c r="B5" s="2116"/>
      <c r="C5" s="2116"/>
      <c r="D5" s="2116"/>
      <c r="E5" s="2116"/>
      <c r="F5" s="2116"/>
      <c r="G5" s="2116"/>
      <c r="H5" s="2116"/>
      <c r="I5" s="2116"/>
      <c r="O5" s="52"/>
      <c r="P5" s="52"/>
      <c r="Q5" s="52"/>
    </row>
    <row r="6" spans="1:17">
      <c r="A6" s="62"/>
      <c r="B6" s="62"/>
      <c r="C6" s="62"/>
      <c r="D6" s="62"/>
      <c r="E6" s="62"/>
      <c r="F6" s="62"/>
      <c r="G6" s="62"/>
      <c r="H6" s="62"/>
      <c r="I6" s="62"/>
      <c r="O6" s="52"/>
      <c r="P6" s="52"/>
      <c r="Q6" s="52"/>
    </row>
    <row r="7" spans="1:17">
      <c r="A7" s="2175" t="s">
        <v>6619</v>
      </c>
      <c r="B7" s="2175"/>
      <c r="C7" s="2175"/>
      <c r="D7" s="2175"/>
      <c r="E7" s="2175"/>
      <c r="F7" s="2175"/>
      <c r="G7" s="2175"/>
      <c r="H7" s="2175"/>
      <c r="I7" s="2175"/>
      <c r="O7" s="52"/>
      <c r="P7" s="52"/>
      <c r="Q7" s="52"/>
    </row>
    <row r="8" spans="1:17" ht="12" customHeight="1">
      <c r="A8" s="2222" t="s">
        <v>563</v>
      </c>
      <c r="B8" s="2169" t="s">
        <v>593</v>
      </c>
      <c r="C8" s="2222" t="s">
        <v>5428</v>
      </c>
      <c r="D8" s="2222"/>
      <c r="E8" s="2222"/>
      <c r="F8" s="2169" t="s">
        <v>146</v>
      </c>
      <c r="G8" s="2169" t="s">
        <v>144</v>
      </c>
      <c r="H8" s="2222" t="s">
        <v>6620</v>
      </c>
      <c r="I8" s="2703" t="s">
        <v>6621</v>
      </c>
      <c r="O8" s="52"/>
      <c r="P8" s="52"/>
      <c r="Q8" s="52"/>
    </row>
    <row r="9" spans="1:17">
      <c r="A9" s="2222"/>
      <c r="B9" s="2222"/>
      <c r="C9" s="285" t="s">
        <v>6622</v>
      </c>
      <c r="D9" s="285" t="s">
        <v>5434</v>
      </c>
      <c r="E9" s="285" t="s">
        <v>5435</v>
      </c>
      <c r="F9" s="2169"/>
      <c r="G9" s="2169"/>
      <c r="H9" s="2169"/>
      <c r="I9" s="2703"/>
      <c r="J9" s="70"/>
      <c r="K9" s="70"/>
      <c r="L9" s="70"/>
      <c r="M9" s="388"/>
      <c r="O9" s="70"/>
      <c r="P9" s="70"/>
      <c r="Q9" s="70"/>
    </row>
    <row r="10" spans="1:17" ht="12" customHeight="1">
      <c r="A10" s="2440" t="s">
        <v>6623</v>
      </c>
      <c r="B10" s="2440"/>
      <c r="C10" s="2440"/>
      <c r="D10" s="2440"/>
      <c r="E10" s="2440"/>
      <c r="F10" s="2440"/>
      <c r="G10" s="2440"/>
      <c r="H10" s="2440"/>
      <c r="I10" s="2440"/>
      <c r="M10" s="53"/>
      <c r="O10" s="52"/>
      <c r="P10" s="52"/>
      <c r="Q10" s="52"/>
    </row>
    <row r="11" spans="1:17">
      <c r="A11" s="912" t="s">
        <v>6624</v>
      </c>
      <c r="B11" s="905"/>
      <c r="C11" s="905">
        <v>1000</v>
      </c>
      <c r="D11" s="905">
        <v>950</v>
      </c>
      <c r="E11" s="905">
        <v>500</v>
      </c>
      <c r="F11" s="905"/>
      <c r="G11" s="905">
        <v>0.47499999999999998</v>
      </c>
      <c r="H11" s="905">
        <v>17605</v>
      </c>
      <c r="I11" s="908">
        <v>18915</v>
      </c>
      <c r="L11" s="314"/>
      <c r="M11" s="53"/>
      <c r="O11" s="52"/>
      <c r="P11" s="52"/>
      <c r="Q11" s="52"/>
    </row>
    <row r="12" spans="1:17">
      <c r="A12" s="972" t="s">
        <v>6625</v>
      </c>
      <c r="B12" s="822"/>
      <c r="C12" s="822">
        <v>1900</v>
      </c>
      <c r="D12" s="822">
        <v>950</v>
      </c>
      <c r="E12" s="822">
        <v>500</v>
      </c>
      <c r="F12" s="822"/>
      <c r="G12" s="822">
        <v>0.9</v>
      </c>
      <c r="H12" s="822">
        <v>25150</v>
      </c>
      <c r="I12" s="973">
        <v>27020</v>
      </c>
      <c r="L12" s="314"/>
      <c r="M12" s="53"/>
      <c r="O12" s="52"/>
      <c r="P12" s="52"/>
      <c r="Q12" s="52"/>
    </row>
    <row r="13" spans="1:17">
      <c r="A13" s="997" t="s">
        <v>6626</v>
      </c>
      <c r="B13" s="820"/>
      <c r="C13" s="820">
        <v>1855</v>
      </c>
      <c r="D13" s="820">
        <v>940</v>
      </c>
      <c r="E13" s="820">
        <v>550</v>
      </c>
      <c r="F13" s="820">
        <v>116.2</v>
      </c>
      <c r="G13" s="820">
        <v>0.95</v>
      </c>
      <c r="H13" s="820">
        <v>65845</v>
      </c>
      <c r="I13" s="1062">
        <v>70740</v>
      </c>
      <c r="L13" s="314"/>
      <c r="M13" s="53"/>
      <c r="O13" s="52"/>
      <c r="P13" s="52"/>
      <c r="Q13" s="52"/>
    </row>
    <row r="14" spans="1:17" ht="12" customHeight="1">
      <c r="A14" s="2440" t="s">
        <v>6627</v>
      </c>
      <c r="B14" s="2440"/>
      <c r="C14" s="2440"/>
      <c r="D14" s="2440"/>
      <c r="E14" s="2440"/>
      <c r="F14" s="2440"/>
      <c r="G14" s="2440"/>
      <c r="H14" s="2440"/>
      <c r="I14" s="2440"/>
      <c r="O14" s="52"/>
      <c r="P14" s="52"/>
      <c r="Q14" s="52"/>
    </row>
    <row r="15" spans="1:17">
      <c r="A15" s="610" t="s">
        <v>6628</v>
      </c>
      <c r="B15" s="564"/>
      <c r="C15" s="815">
        <v>900</v>
      </c>
      <c r="D15" s="815">
        <v>470</v>
      </c>
      <c r="E15" s="815">
        <v>40</v>
      </c>
      <c r="F15" s="815"/>
      <c r="G15" s="815">
        <v>0.01</v>
      </c>
      <c r="H15" s="815">
        <v>2515</v>
      </c>
      <c r="I15" s="911">
        <v>2705</v>
      </c>
      <c r="L15" s="314"/>
      <c r="M15" s="53"/>
      <c r="O15" s="52"/>
      <c r="P15" s="52"/>
      <c r="Q15" s="52"/>
    </row>
    <row r="16" spans="1:17">
      <c r="A16" s="503" t="s">
        <v>6629</v>
      </c>
      <c r="B16" s="504"/>
      <c r="C16" s="822">
        <v>1800</v>
      </c>
      <c r="D16" s="822">
        <v>470</v>
      </c>
      <c r="E16" s="822">
        <v>40</v>
      </c>
      <c r="F16" s="822"/>
      <c r="G16" s="822">
        <v>0.03</v>
      </c>
      <c r="H16" s="822">
        <v>4025</v>
      </c>
      <c r="I16" s="948">
        <v>4320</v>
      </c>
      <c r="L16" s="314"/>
      <c r="M16" s="53"/>
      <c r="O16" s="52"/>
      <c r="P16" s="52"/>
      <c r="Q16" s="52"/>
    </row>
    <row r="17" spans="1:17">
      <c r="A17" s="503" t="s">
        <v>6630</v>
      </c>
      <c r="B17" s="504"/>
      <c r="C17" s="822">
        <v>730</v>
      </c>
      <c r="D17" s="822">
        <v>945</v>
      </c>
      <c r="E17" s="822">
        <v>470</v>
      </c>
      <c r="F17" s="822"/>
      <c r="G17" s="822">
        <v>0.32</v>
      </c>
      <c r="H17" s="822">
        <v>4025</v>
      </c>
      <c r="I17" s="948">
        <v>4320</v>
      </c>
      <c r="L17" s="314"/>
      <c r="M17" s="53"/>
      <c r="O17" s="52"/>
      <c r="P17" s="52"/>
      <c r="Q17" s="52"/>
    </row>
    <row r="18" spans="1:17">
      <c r="A18" s="503" t="s">
        <v>6631</v>
      </c>
      <c r="B18" s="504"/>
      <c r="C18" s="822">
        <v>25</v>
      </c>
      <c r="D18" s="822">
        <v>430</v>
      </c>
      <c r="E18" s="822">
        <v>470</v>
      </c>
      <c r="F18" s="822"/>
      <c r="G18" s="822">
        <v>5.0000000000000001E-3</v>
      </c>
      <c r="H18" s="822">
        <v>1000</v>
      </c>
      <c r="I18" s="948">
        <v>1075</v>
      </c>
      <c r="M18" s="53"/>
      <c r="O18" s="52"/>
      <c r="P18" s="52"/>
      <c r="Q18" s="52"/>
    </row>
    <row r="19" spans="1:17">
      <c r="A19" s="503" t="s">
        <v>6632</v>
      </c>
      <c r="B19" s="504"/>
      <c r="C19" s="822">
        <v>25</v>
      </c>
      <c r="D19" s="822">
        <v>945</v>
      </c>
      <c r="E19" s="822">
        <v>470</v>
      </c>
      <c r="F19" s="822"/>
      <c r="G19" s="822">
        <v>0.01</v>
      </c>
      <c r="H19" s="822">
        <v>1905</v>
      </c>
      <c r="I19" s="948">
        <v>2045</v>
      </c>
      <c r="L19" s="314"/>
      <c r="M19" s="53"/>
      <c r="O19" s="52"/>
      <c r="P19" s="52"/>
      <c r="Q19" s="52"/>
    </row>
    <row r="20" spans="1:17">
      <c r="A20" s="503" t="s">
        <v>6633</v>
      </c>
      <c r="B20" s="504"/>
      <c r="C20" s="822"/>
      <c r="D20" s="822"/>
      <c r="E20" s="822"/>
      <c r="F20" s="822"/>
      <c r="G20" s="822"/>
      <c r="H20" s="822">
        <v>405</v>
      </c>
      <c r="I20" s="948">
        <v>435</v>
      </c>
      <c r="M20" s="53"/>
      <c r="O20" s="52"/>
      <c r="P20" s="52"/>
      <c r="Q20" s="52"/>
    </row>
    <row r="21" spans="1:17">
      <c r="A21" s="503" t="s">
        <v>6634</v>
      </c>
      <c r="B21" s="504"/>
      <c r="C21" s="822"/>
      <c r="D21" s="822"/>
      <c r="E21" s="822"/>
      <c r="F21" s="822"/>
      <c r="G21" s="822"/>
      <c r="H21" s="822">
        <v>525</v>
      </c>
      <c r="I21" s="948">
        <v>565</v>
      </c>
      <c r="M21" s="53"/>
      <c r="O21" s="52"/>
      <c r="P21" s="52"/>
      <c r="Q21" s="52"/>
    </row>
    <row r="22" spans="1:17">
      <c r="A22" s="503" t="s">
        <v>6635</v>
      </c>
      <c r="B22" s="504"/>
      <c r="C22" s="822"/>
      <c r="D22" s="822"/>
      <c r="E22" s="822"/>
      <c r="F22" s="822"/>
      <c r="G22" s="822"/>
      <c r="H22" s="822">
        <v>350</v>
      </c>
      <c r="I22" s="948">
        <v>375</v>
      </c>
      <c r="M22" s="53"/>
      <c r="O22" s="52"/>
      <c r="P22" s="52"/>
      <c r="Q22" s="52"/>
    </row>
    <row r="23" spans="1:17">
      <c r="A23" s="503" t="s">
        <v>6636</v>
      </c>
      <c r="B23" s="504"/>
      <c r="C23" s="822">
        <v>890</v>
      </c>
      <c r="D23" s="822">
        <v>190</v>
      </c>
      <c r="E23" s="822">
        <v>115</v>
      </c>
      <c r="F23" s="822"/>
      <c r="G23" s="822">
        <v>1.9E-2</v>
      </c>
      <c r="H23" s="822">
        <v>6035</v>
      </c>
      <c r="I23" s="948">
        <v>6485</v>
      </c>
      <c r="L23" s="314"/>
      <c r="M23" s="53"/>
      <c r="O23" s="52"/>
      <c r="P23" s="52"/>
      <c r="Q23" s="52"/>
    </row>
    <row r="24" spans="1:17">
      <c r="A24" s="503" t="s">
        <v>6637</v>
      </c>
      <c r="B24" s="504"/>
      <c r="C24" s="822">
        <v>890</v>
      </c>
      <c r="D24" s="822">
        <v>190</v>
      </c>
      <c r="E24" s="822">
        <v>115</v>
      </c>
      <c r="F24" s="822"/>
      <c r="G24" s="822">
        <v>1.9E-2</v>
      </c>
      <c r="H24" s="822">
        <v>6035</v>
      </c>
      <c r="I24" s="948">
        <v>6485</v>
      </c>
      <c r="L24" s="314"/>
      <c r="M24" s="53"/>
      <c r="O24" s="52"/>
      <c r="P24" s="52"/>
      <c r="Q24" s="52"/>
    </row>
    <row r="25" spans="1:17">
      <c r="A25" s="870" t="s">
        <v>6638</v>
      </c>
      <c r="B25" s="611"/>
      <c r="C25" s="909">
        <v>850</v>
      </c>
      <c r="D25" s="909">
        <v>440</v>
      </c>
      <c r="E25" s="909">
        <v>30</v>
      </c>
      <c r="F25" s="909">
        <v>6.48</v>
      </c>
      <c r="G25" s="909">
        <v>1.0999999999999999E-2</v>
      </c>
      <c r="H25" s="909">
        <v>3725</v>
      </c>
      <c r="I25" s="1066">
        <v>4005</v>
      </c>
      <c r="L25" s="314"/>
      <c r="M25" s="53"/>
      <c r="O25" s="52"/>
      <c r="P25" s="52"/>
      <c r="Q25" s="52"/>
    </row>
    <row r="26" spans="1:17">
      <c r="A26" s="503" t="s">
        <v>6639</v>
      </c>
      <c r="B26" s="504"/>
      <c r="C26" s="822"/>
      <c r="D26" s="822"/>
      <c r="E26" s="822"/>
      <c r="F26" s="822"/>
      <c r="G26" s="822"/>
      <c r="H26" s="822">
        <v>350</v>
      </c>
      <c r="I26" s="948">
        <v>375</v>
      </c>
      <c r="M26" s="53"/>
      <c r="O26" s="52"/>
      <c r="P26" s="52"/>
      <c r="Q26" s="52"/>
    </row>
    <row r="27" spans="1:17">
      <c r="A27" s="503" t="s">
        <v>6640</v>
      </c>
      <c r="B27" s="504"/>
      <c r="C27" s="822"/>
      <c r="D27" s="822"/>
      <c r="E27" s="822"/>
      <c r="F27" s="822"/>
      <c r="G27" s="822"/>
      <c r="H27" s="822">
        <v>360</v>
      </c>
      <c r="I27" s="948">
        <v>385</v>
      </c>
      <c r="M27" s="53"/>
      <c r="O27" s="52"/>
      <c r="P27" s="52"/>
      <c r="Q27" s="52"/>
    </row>
    <row r="28" spans="1:17">
      <c r="A28" s="503" t="s">
        <v>6641</v>
      </c>
      <c r="B28" s="504"/>
      <c r="C28" s="822">
        <v>140</v>
      </c>
      <c r="D28" s="822">
        <v>420</v>
      </c>
      <c r="E28" s="822">
        <v>450</v>
      </c>
      <c r="F28" s="822"/>
      <c r="G28" s="822">
        <v>0.26</v>
      </c>
      <c r="H28" s="822">
        <v>3315</v>
      </c>
      <c r="I28" s="948">
        <v>3560</v>
      </c>
      <c r="L28" s="314"/>
      <c r="M28" s="53"/>
      <c r="O28" s="52"/>
      <c r="P28" s="52"/>
      <c r="Q28" s="52"/>
    </row>
    <row r="29" spans="1:17">
      <c r="A29" s="503" t="s">
        <v>6642</v>
      </c>
      <c r="B29" s="504"/>
      <c r="C29" s="822">
        <v>140</v>
      </c>
      <c r="D29" s="822">
        <v>874</v>
      </c>
      <c r="E29" s="822">
        <v>450</v>
      </c>
      <c r="F29" s="822"/>
      <c r="G29" s="822">
        <v>0.05</v>
      </c>
      <c r="H29" s="822">
        <v>4795</v>
      </c>
      <c r="I29" s="948">
        <v>5150</v>
      </c>
      <c r="L29" s="314"/>
      <c r="M29" s="53"/>
      <c r="O29" s="52"/>
      <c r="P29" s="52"/>
      <c r="Q29" s="52"/>
    </row>
    <row r="30" spans="1:17">
      <c r="A30" s="503" t="s">
        <v>6643</v>
      </c>
      <c r="B30" s="504"/>
      <c r="C30" s="822"/>
      <c r="D30" s="822"/>
      <c r="E30" s="822"/>
      <c r="F30" s="822"/>
      <c r="G30" s="822"/>
      <c r="H30" s="822">
        <v>5905</v>
      </c>
      <c r="I30" s="948">
        <v>6345</v>
      </c>
      <c r="L30" s="314"/>
      <c r="M30" s="53"/>
      <c r="O30" s="52"/>
      <c r="P30" s="52"/>
      <c r="Q30" s="52"/>
    </row>
    <row r="31" spans="1:17">
      <c r="A31" s="503" t="s">
        <v>6644</v>
      </c>
      <c r="B31" s="504"/>
      <c r="C31" s="822"/>
      <c r="D31" s="822"/>
      <c r="E31" s="822"/>
      <c r="F31" s="822"/>
      <c r="G31" s="822"/>
      <c r="H31" s="822">
        <v>6340</v>
      </c>
      <c r="I31" s="948">
        <v>6810</v>
      </c>
      <c r="L31" s="314"/>
      <c r="M31" s="53"/>
      <c r="O31" s="52"/>
      <c r="P31" s="52"/>
      <c r="Q31" s="52"/>
    </row>
    <row r="32" spans="1:17">
      <c r="A32" s="503" t="s">
        <v>6645</v>
      </c>
      <c r="B32" s="504"/>
      <c r="C32" s="822">
        <v>500</v>
      </c>
      <c r="D32" s="822">
        <v>435</v>
      </c>
      <c r="E32" s="822">
        <v>20</v>
      </c>
      <c r="F32" s="822"/>
      <c r="G32" s="822">
        <v>4.0000000000000001E-3</v>
      </c>
      <c r="H32" s="822">
        <v>1130</v>
      </c>
      <c r="I32" s="948">
        <v>1215</v>
      </c>
      <c r="M32" s="53"/>
      <c r="O32" s="52"/>
      <c r="P32" s="52"/>
      <c r="Q32" s="52"/>
    </row>
    <row r="33" spans="1:17" ht="24">
      <c r="A33" s="503" t="s">
        <v>6646</v>
      </c>
      <c r="B33" s="504"/>
      <c r="C33" s="822"/>
      <c r="D33" s="822"/>
      <c r="E33" s="822"/>
      <c r="F33" s="822"/>
      <c r="G33" s="822"/>
      <c r="H33" s="822">
        <v>3380</v>
      </c>
      <c r="I33" s="1067">
        <v>3630</v>
      </c>
      <c r="J33" s="101"/>
      <c r="M33" s="53"/>
      <c r="O33" s="52"/>
      <c r="P33" s="52"/>
      <c r="Q33" s="52"/>
    </row>
    <row r="34" spans="1:17">
      <c r="A34" s="503" t="s">
        <v>6647</v>
      </c>
      <c r="B34" s="504"/>
      <c r="C34" s="822"/>
      <c r="D34" s="822"/>
      <c r="E34" s="822"/>
      <c r="F34" s="822"/>
      <c r="G34" s="822"/>
      <c r="H34" s="822">
        <v>4160</v>
      </c>
      <c r="I34" s="1068">
        <v>4470</v>
      </c>
      <c r="J34" s="101"/>
      <c r="L34" s="314"/>
      <c r="M34" s="53"/>
      <c r="O34" s="52"/>
      <c r="P34" s="52"/>
      <c r="Q34" s="52"/>
    </row>
    <row r="35" spans="1:17">
      <c r="A35" s="503" t="s">
        <v>6648</v>
      </c>
      <c r="B35" s="504"/>
      <c r="C35" s="822"/>
      <c r="D35" s="822"/>
      <c r="E35" s="822"/>
      <c r="F35" s="822"/>
      <c r="G35" s="822"/>
      <c r="H35" s="822">
        <v>4160</v>
      </c>
      <c r="I35" s="1068">
        <v>4470</v>
      </c>
      <c r="J35" s="101"/>
      <c r="L35" s="314"/>
      <c r="M35" s="53"/>
      <c r="O35" s="52"/>
      <c r="P35" s="52"/>
      <c r="Q35" s="52"/>
    </row>
    <row r="36" spans="1:17">
      <c r="A36" s="668" t="s">
        <v>6649</v>
      </c>
      <c r="B36" s="546"/>
      <c r="C36" s="820"/>
      <c r="D36" s="820"/>
      <c r="E36" s="820"/>
      <c r="F36" s="820"/>
      <c r="G36" s="820"/>
      <c r="H36" s="820">
        <v>4160</v>
      </c>
      <c r="I36" s="1069">
        <v>4470</v>
      </c>
      <c r="J36" s="101"/>
      <c r="L36" s="314"/>
      <c r="M36" s="53"/>
      <c r="O36" s="52"/>
      <c r="P36" s="52"/>
      <c r="Q36" s="52"/>
    </row>
    <row r="37" spans="1:17">
      <c r="A37" s="2175" t="s">
        <v>6650</v>
      </c>
      <c r="B37" s="2175"/>
      <c r="C37" s="2175"/>
      <c r="D37" s="2175"/>
      <c r="E37" s="2175"/>
      <c r="F37" s="2175"/>
      <c r="G37" s="2175"/>
      <c r="H37" s="2175"/>
      <c r="I37" s="2175"/>
      <c r="O37" s="52"/>
      <c r="P37" s="52"/>
      <c r="Q37" s="52"/>
    </row>
    <row r="38" spans="1:17" ht="48">
      <c r="A38" s="1059" t="s">
        <v>6651</v>
      </c>
      <c r="B38" s="815" t="s">
        <v>6652</v>
      </c>
      <c r="C38" s="815">
        <v>1000</v>
      </c>
      <c r="D38" s="815">
        <v>950</v>
      </c>
      <c r="E38" s="815">
        <v>500</v>
      </c>
      <c r="F38" s="815">
        <v>32.700000000000003</v>
      </c>
      <c r="G38" s="815">
        <v>0.47</v>
      </c>
      <c r="H38" s="815">
        <v>27340</v>
      </c>
      <c r="I38" s="911">
        <v>29370</v>
      </c>
      <c r="M38" s="53"/>
      <c r="O38" s="52"/>
      <c r="P38" s="52"/>
      <c r="Q38" s="52"/>
    </row>
    <row r="39" spans="1:17" ht="24">
      <c r="A39" s="1059" t="s">
        <v>6653</v>
      </c>
      <c r="B39" s="815" t="s">
        <v>6654</v>
      </c>
      <c r="C39" s="822">
        <v>1000</v>
      </c>
      <c r="D39" s="822">
        <v>950</v>
      </c>
      <c r="E39" s="822">
        <v>500</v>
      </c>
      <c r="F39" s="822">
        <v>32.700000000000003</v>
      </c>
      <c r="G39" s="815">
        <v>0.47</v>
      </c>
      <c r="H39" s="822">
        <v>21415</v>
      </c>
      <c r="I39" s="948">
        <v>23005</v>
      </c>
      <c r="M39" s="53"/>
      <c r="O39" s="52"/>
      <c r="P39" s="52"/>
      <c r="Q39" s="52"/>
    </row>
    <row r="40" spans="1:17" ht="48">
      <c r="A40" s="1059" t="s">
        <v>6655</v>
      </c>
      <c r="B40" s="815" t="s">
        <v>6656</v>
      </c>
      <c r="C40" s="822">
        <v>1000</v>
      </c>
      <c r="D40" s="822">
        <v>950</v>
      </c>
      <c r="E40" s="822">
        <v>500</v>
      </c>
      <c r="F40" s="822">
        <v>32.700000000000003</v>
      </c>
      <c r="G40" s="815">
        <v>0.47</v>
      </c>
      <c r="H40" s="822">
        <v>31005</v>
      </c>
      <c r="I40" s="948">
        <v>33305</v>
      </c>
      <c r="M40" s="53"/>
      <c r="O40" s="52"/>
      <c r="P40" s="52"/>
      <c r="Q40" s="52"/>
    </row>
    <row r="41" spans="1:17" ht="36">
      <c r="A41" s="1059" t="s">
        <v>6657</v>
      </c>
      <c r="B41" s="815" t="s">
        <v>6658</v>
      </c>
      <c r="C41" s="822">
        <v>1000</v>
      </c>
      <c r="D41" s="822">
        <v>950</v>
      </c>
      <c r="E41" s="822">
        <v>500</v>
      </c>
      <c r="F41" s="822">
        <v>32.700000000000003</v>
      </c>
      <c r="G41" s="815">
        <v>0.47</v>
      </c>
      <c r="H41" s="822">
        <v>33895</v>
      </c>
      <c r="I41" s="973">
        <v>36410</v>
      </c>
      <c r="M41" s="53"/>
      <c r="O41" s="52"/>
      <c r="P41" s="52"/>
      <c r="Q41" s="52"/>
    </row>
    <row r="42" spans="1:17" ht="36">
      <c r="A42" s="1059" t="s">
        <v>6659</v>
      </c>
      <c r="B42" s="815" t="s">
        <v>6660</v>
      </c>
      <c r="C42" s="822">
        <v>1000</v>
      </c>
      <c r="D42" s="822">
        <v>950</v>
      </c>
      <c r="E42" s="822">
        <v>500</v>
      </c>
      <c r="F42" s="822">
        <v>32.700000000000003</v>
      </c>
      <c r="G42" s="815">
        <v>0.47</v>
      </c>
      <c r="H42" s="822">
        <v>24305</v>
      </c>
      <c r="I42" s="973">
        <v>26110</v>
      </c>
      <c r="M42" s="53"/>
      <c r="O42" s="52"/>
      <c r="P42" s="52"/>
      <c r="Q42" s="52"/>
    </row>
    <row r="43" spans="1:17" ht="48">
      <c r="A43" s="1059" t="s">
        <v>6661</v>
      </c>
      <c r="B43" s="815" t="s">
        <v>6662</v>
      </c>
      <c r="C43" s="822">
        <v>1000</v>
      </c>
      <c r="D43" s="822">
        <v>950</v>
      </c>
      <c r="E43" s="822">
        <v>500</v>
      </c>
      <c r="F43" s="822">
        <v>32.700000000000003</v>
      </c>
      <c r="G43" s="815">
        <v>0.47</v>
      </c>
      <c r="H43" s="822">
        <v>29750</v>
      </c>
      <c r="I43" s="973">
        <v>31965</v>
      </c>
      <c r="M43" s="53"/>
      <c r="O43" s="52"/>
      <c r="P43" s="52"/>
      <c r="Q43" s="52"/>
    </row>
    <row r="44" spans="1:17" ht="60">
      <c r="A44" s="1059" t="s">
        <v>6663</v>
      </c>
      <c r="B44" s="815" t="s">
        <v>6664</v>
      </c>
      <c r="C44" s="822">
        <v>1000</v>
      </c>
      <c r="D44" s="822">
        <v>950</v>
      </c>
      <c r="E44" s="822">
        <v>500</v>
      </c>
      <c r="F44" s="822">
        <v>32.700000000000003</v>
      </c>
      <c r="G44" s="815">
        <v>0.47</v>
      </c>
      <c r="H44" s="822">
        <v>45000</v>
      </c>
      <c r="I44" s="948">
        <v>48335</v>
      </c>
      <c r="M44" s="53"/>
      <c r="O44" s="52"/>
      <c r="P44" s="52"/>
      <c r="Q44" s="52"/>
    </row>
    <row r="45" spans="1:17" ht="48">
      <c r="A45" s="1070" t="s">
        <v>6665</v>
      </c>
      <c r="B45" s="909" t="s">
        <v>6666</v>
      </c>
      <c r="C45" s="909">
        <v>1000</v>
      </c>
      <c r="D45" s="909">
        <v>950</v>
      </c>
      <c r="E45" s="909">
        <v>500</v>
      </c>
      <c r="F45" s="909">
        <v>32.700000000000003</v>
      </c>
      <c r="G45" s="815">
        <v>0.47</v>
      </c>
      <c r="H45" s="909">
        <v>42010</v>
      </c>
      <c r="I45" s="1066">
        <v>45130</v>
      </c>
      <c r="M45" s="53"/>
      <c r="O45" s="52"/>
      <c r="P45" s="52"/>
      <c r="Q45" s="52"/>
    </row>
    <row r="46" spans="1:17" ht="132">
      <c r="A46" s="972" t="s">
        <v>6667</v>
      </c>
      <c r="B46" s="822" t="s">
        <v>6668</v>
      </c>
      <c r="C46" s="822">
        <v>1900</v>
      </c>
      <c r="D46" s="822">
        <v>950</v>
      </c>
      <c r="E46" s="822">
        <v>500</v>
      </c>
      <c r="F46" s="822">
        <v>53.5</v>
      </c>
      <c r="G46" s="822">
        <v>0.9</v>
      </c>
      <c r="H46" s="822">
        <v>34590</v>
      </c>
      <c r="I46" s="973">
        <v>37155</v>
      </c>
      <c r="M46" s="53"/>
      <c r="O46" s="52"/>
      <c r="P46" s="52"/>
      <c r="Q46" s="52"/>
    </row>
    <row r="47" spans="1:17" ht="156">
      <c r="A47" s="972" t="s">
        <v>6669</v>
      </c>
      <c r="B47" s="822" t="s">
        <v>6670</v>
      </c>
      <c r="C47" s="822">
        <v>1900</v>
      </c>
      <c r="D47" s="822">
        <v>950</v>
      </c>
      <c r="E47" s="822">
        <v>500</v>
      </c>
      <c r="F47" s="822">
        <v>53.5</v>
      </c>
      <c r="G47" s="822">
        <v>0.9</v>
      </c>
      <c r="H47" s="822">
        <v>44180</v>
      </c>
      <c r="I47" s="973">
        <v>47455</v>
      </c>
      <c r="M47" s="53"/>
      <c r="O47" s="52"/>
      <c r="P47" s="52"/>
      <c r="Q47" s="52"/>
    </row>
    <row r="48" spans="1:17" ht="180">
      <c r="A48" s="972" t="s">
        <v>6671</v>
      </c>
      <c r="B48" s="822" t="s">
        <v>6672</v>
      </c>
      <c r="C48" s="822">
        <v>1900</v>
      </c>
      <c r="D48" s="822">
        <v>950</v>
      </c>
      <c r="E48" s="822">
        <v>500</v>
      </c>
      <c r="F48" s="822">
        <v>53.5</v>
      </c>
      <c r="G48" s="822">
        <v>0.9</v>
      </c>
      <c r="H48" s="822">
        <v>52160</v>
      </c>
      <c r="I48" s="973">
        <v>56030</v>
      </c>
      <c r="M48" s="53"/>
      <c r="O48" s="52"/>
      <c r="P48" s="52"/>
      <c r="Q48" s="52"/>
    </row>
    <row r="49" spans="1:17" ht="156">
      <c r="A49" s="972" t="s">
        <v>6673</v>
      </c>
      <c r="B49" s="822" t="s">
        <v>6674</v>
      </c>
      <c r="C49" s="822">
        <v>1900</v>
      </c>
      <c r="D49" s="822">
        <v>950</v>
      </c>
      <c r="E49" s="822">
        <v>500</v>
      </c>
      <c r="F49" s="822">
        <v>53.5</v>
      </c>
      <c r="G49" s="822">
        <v>0.9</v>
      </c>
      <c r="H49" s="822">
        <v>43170</v>
      </c>
      <c r="I49" s="973">
        <v>46375</v>
      </c>
      <c r="M49" s="53"/>
      <c r="O49" s="52"/>
      <c r="P49" s="52"/>
      <c r="Q49" s="52"/>
    </row>
    <row r="50" spans="1:17" ht="240">
      <c r="A50" s="972" t="s">
        <v>6675</v>
      </c>
      <c r="B50" s="822" t="s">
        <v>6676</v>
      </c>
      <c r="C50" s="822">
        <v>1900</v>
      </c>
      <c r="D50" s="822">
        <v>950</v>
      </c>
      <c r="E50" s="822">
        <v>500</v>
      </c>
      <c r="F50" s="822">
        <v>53.5</v>
      </c>
      <c r="G50" s="822">
        <v>0.9</v>
      </c>
      <c r="H50" s="822">
        <v>58175</v>
      </c>
      <c r="I50" s="973">
        <v>62485</v>
      </c>
      <c r="M50" s="53"/>
      <c r="O50" s="52"/>
      <c r="P50" s="52"/>
      <c r="Q50" s="52"/>
    </row>
    <row r="51" spans="1:17" ht="48">
      <c r="A51" s="972" t="s">
        <v>6677</v>
      </c>
      <c r="B51" s="822" t="s">
        <v>6678</v>
      </c>
      <c r="C51" s="822">
        <v>1900</v>
      </c>
      <c r="D51" s="822">
        <v>950</v>
      </c>
      <c r="E51" s="822">
        <v>500</v>
      </c>
      <c r="F51" s="822">
        <v>53.5</v>
      </c>
      <c r="G51" s="822">
        <v>0.9</v>
      </c>
      <c r="H51" s="822">
        <v>33480</v>
      </c>
      <c r="I51" s="973">
        <v>35970</v>
      </c>
      <c r="J51" s="101"/>
      <c r="M51" s="53"/>
      <c r="O51" s="52"/>
      <c r="P51" s="52"/>
      <c r="Q51" s="52"/>
    </row>
    <row r="52" spans="1:17" ht="96">
      <c r="A52" s="972" t="s">
        <v>6679</v>
      </c>
      <c r="B52" s="822" t="s">
        <v>6680</v>
      </c>
      <c r="C52" s="822">
        <v>1900</v>
      </c>
      <c r="D52" s="822">
        <v>950</v>
      </c>
      <c r="E52" s="822">
        <v>500</v>
      </c>
      <c r="F52" s="822">
        <v>53.5</v>
      </c>
      <c r="G52" s="822">
        <v>0.9</v>
      </c>
      <c r="H52" s="822">
        <v>43070</v>
      </c>
      <c r="I52" s="973">
        <v>46270</v>
      </c>
      <c r="M52" s="53"/>
      <c r="O52" s="52"/>
      <c r="P52" s="52"/>
      <c r="Q52" s="52"/>
    </row>
    <row r="53" spans="1:17" ht="84">
      <c r="A53" s="972" t="s">
        <v>6681</v>
      </c>
      <c r="B53" s="822" t="s">
        <v>6682</v>
      </c>
      <c r="C53" s="822">
        <v>1900</v>
      </c>
      <c r="D53" s="822">
        <v>950</v>
      </c>
      <c r="E53" s="822">
        <v>500</v>
      </c>
      <c r="F53" s="822">
        <v>53.5</v>
      </c>
      <c r="G53" s="822">
        <v>0.9</v>
      </c>
      <c r="H53" s="822">
        <v>45960</v>
      </c>
      <c r="I53" s="973">
        <v>49375</v>
      </c>
      <c r="M53" s="53"/>
      <c r="O53" s="52"/>
      <c r="P53" s="52"/>
      <c r="Q53" s="52"/>
    </row>
    <row r="54" spans="1:17" ht="84">
      <c r="A54" s="972" t="s">
        <v>6683</v>
      </c>
      <c r="B54" s="822" t="s">
        <v>6684</v>
      </c>
      <c r="C54" s="822">
        <v>1900</v>
      </c>
      <c r="D54" s="822">
        <v>950</v>
      </c>
      <c r="E54" s="822">
        <v>500</v>
      </c>
      <c r="F54" s="822">
        <v>53.5</v>
      </c>
      <c r="G54" s="822">
        <v>0.9</v>
      </c>
      <c r="H54" s="822">
        <v>50755</v>
      </c>
      <c r="I54" s="973">
        <v>54525</v>
      </c>
      <c r="M54" s="53"/>
      <c r="O54" s="52"/>
      <c r="P54" s="52"/>
      <c r="Q54" s="52"/>
    </row>
    <row r="55" spans="1:17" ht="60">
      <c r="A55" s="972" t="s">
        <v>6685</v>
      </c>
      <c r="B55" s="822" t="s">
        <v>6686</v>
      </c>
      <c r="C55" s="822">
        <v>1900</v>
      </c>
      <c r="D55" s="822">
        <v>950</v>
      </c>
      <c r="E55" s="822">
        <v>500</v>
      </c>
      <c r="F55" s="822">
        <v>53.5</v>
      </c>
      <c r="G55" s="822">
        <v>0.9</v>
      </c>
      <c r="H55" s="822">
        <v>42360</v>
      </c>
      <c r="I55" s="973">
        <v>45500</v>
      </c>
      <c r="M55" s="53"/>
      <c r="O55" s="52"/>
      <c r="P55" s="52"/>
      <c r="Q55" s="52"/>
    </row>
    <row r="56" spans="1:17" ht="60">
      <c r="A56" s="972" t="s">
        <v>6687</v>
      </c>
      <c r="B56" s="822" t="s">
        <v>6688</v>
      </c>
      <c r="C56" s="822">
        <v>1900</v>
      </c>
      <c r="D56" s="822">
        <v>950</v>
      </c>
      <c r="E56" s="822">
        <v>500</v>
      </c>
      <c r="F56" s="822">
        <v>53.5</v>
      </c>
      <c r="G56" s="822">
        <v>0.9</v>
      </c>
      <c r="H56" s="822">
        <v>50045</v>
      </c>
      <c r="I56" s="973">
        <v>53755</v>
      </c>
      <c r="M56" s="53"/>
      <c r="O56" s="52"/>
      <c r="P56" s="52"/>
      <c r="Q56" s="52"/>
    </row>
    <row r="57" spans="1:17" ht="60">
      <c r="A57" s="974" t="s">
        <v>6689</v>
      </c>
      <c r="B57" s="975" t="s">
        <v>6690</v>
      </c>
      <c r="C57" s="975">
        <v>1900</v>
      </c>
      <c r="D57" s="975">
        <v>950</v>
      </c>
      <c r="E57" s="975">
        <v>500</v>
      </c>
      <c r="F57" s="975">
        <v>53.5</v>
      </c>
      <c r="G57" s="975">
        <v>0.9</v>
      </c>
      <c r="H57" s="975">
        <v>47155</v>
      </c>
      <c r="I57" s="976">
        <v>50650</v>
      </c>
      <c r="M57" s="53"/>
      <c r="O57" s="52"/>
      <c r="P57" s="52"/>
      <c r="Q57" s="52"/>
    </row>
    <row r="58" spans="1:17">
      <c r="A58" s="2702" t="s">
        <v>6691</v>
      </c>
      <c r="B58" s="2702"/>
      <c r="C58" s="2702"/>
      <c r="D58" s="2702"/>
      <c r="E58" s="2702"/>
      <c r="F58" s="2702"/>
      <c r="G58" s="2702"/>
      <c r="H58" s="2702"/>
      <c r="I58" s="2702"/>
      <c r="O58" s="52"/>
      <c r="P58" s="52"/>
      <c r="Q58" s="52"/>
    </row>
    <row r="59" spans="1:17" ht="24">
      <c r="A59" s="913" t="s">
        <v>6692</v>
      </c>
      <c r="B59" s="598" t="s">
        <v>6693</v>
      </c>
      <c r="C59" s="596">
        <v>1850</v>
      </c>
      <c r="D59" s="596">
        <v>920</v>
      </c>
      <c r="E59" s="596">
        <v>460</v>
      </c>
      <c r="F59" s="596">
        <v>134</v>
      </c>
      <c r="G59" s="873">
        <v>0.78</v>
      </c>
      <c r="H59" s="596">
        <v>80745</v>
      </c>
      <c r="I59" s="1071">
        <v>86760</v>
      </c>
      <c r="M59" s="53"/>
      <c r="O59" s="52"/>
      <c r="P59" s="52"/>
      <c r="Q59" s="52"/>
    </row>
    <row r="60" spans="1:17" ht="24">
      <c r="A60" s="1011" t="s">
        <v>6694</v>
      </c>
      <c r="B60" s="602" t="s">
        <v>6693</v>
      </c>
      <c r="C60" s="667">
        <v>1850</v>
      </c>
      <c r="D60" s="667">
        <v>920</v>
      </c>
      <c r="E60" s="667">
        <v>460</v>
      </c>
      <c r="F60" s="667">
        <v>136</v>
      </c>
      <c r="G60" s="663">
        <v>0.78</v>
      </c>
      <c r="H60" s="667">
        <v>80745</v>
      </c>
      <c r="I60" s="874">
        <v>86760</v>
      </c>
      <c r="M60" s="53"/>
      <c r="O60" s="52"/>
      <c r="P60" s="52"/>
      <c r="Q60" s="52"/>
    </row>
    <row r="61" spans="1:17" ht="36">
      <c r="A61" s="1011" t="s">
        <v>6695</v>
      </c>
      <c r="B61" s="602" t="s">
        <v>6696</v>
      </c>
      <c r="C61" s="667">
        <v>1850</v>
      </c>
      <c r="D61" s="667">
        <v>920</v>
      </c>
      <c r="E61" s="667">
        <v>460</v>
      </c>
      <c r="F61" s="667">
        <v>131.19999999999999</v>
      </c>
      <c r="G61" s="604">
        <v>0.78</v>
      </c>
      <c r="H61" s="667">
        <v>82485</v>
      </c>
      <c r="I61" s="874">
        <v>88620</v>
      </c>
      <c r="M61" s="53"/>
      <c r="O61" s="52"/>
      <c r="P61" s="52"/>
      <c r="Q61" s="52"/>
    </row>
    <row r="62" spans="1:17" ht="36">
      <c r="A62" s="601" t="s">
        <v>6697</v>
      </c>
      <c r="B62" s="755" t="s">
        <v>6698</v>
      </c>
      <c r="C62" s="604">
        <v>1850</v>
      </c>
      <c r="D62" s="604">
        <v>920</v>
      </c>
      <c r="E62" s="604">
        <v>460</v>
      </c>
      <c r="F62" s="604">
        <v>143</v>
      </c>
      <c r="G62" s="604">
        <v>0.78</v>
      </c>
      <c r="H62" s="604">
        <v>87085</v>
      </c>
      <c r="I62" s="1072">
        <v>93570</v>
      </c>
      <c r="M62" s="53"/>
      <c r="O62" s="52"/>
      <c r="P62" s="52"/>
      <c r="Q62" s="52"/>
    </row>
    <row r="63" spans="1:17" ht="60">
      <c r="A63" s="601" t="s">
        <v>6699</v>
      </c>
      <c r="B63" s="755" t="s">
        <v>6700</v>
      </c>
      <c r="C63" s="604">
        <v>1850</v>
      </c>
      <c r="D63" s="604">
        <v>920</v>
      </c>
      <c r="E63" s="604">
        <v>460</v>
      </c>
      <c r="F63" s="604">
        <v>135.80000000000001</v>
      </c>
      <c r="G63" s="604">
        <v>0.78</v>
      </c>
      <c r="H63" s="604">
        <v>83435</v>
      </c>
      <c r="I63" s="1072">
        <v>89640</v>
      </c>
      <c r="M63" s="53"/>
      <c r="O63" s="52"/>
      <c r="P63" s="52"/>
      <c r="Q63" s="52"/>
    </row>
    <row r="64" spans="1:17" ht="36">
      <c r="A64" s="601" t="s">
        <v>6701</v>
      </c>
      <c r="B64" s="755" t="s">
        <v>6702</v>
      </c>
      <c r="C64" s="604">
        <v>1850</v>
      </c>
      <c r="D64" s="604">
        <v>920</v>
      </c>
      <c r="E64" s="604">
        <v>460</v>
      </c>
      <c r="F64" s="604">
        <v>136</v>
      </c>
      <c r="G64" s="604">
        <v>0.78</v>
      </c>
      <c r="H64" s="604">
        <v>97150</v>
      </c>
      <c r="I64" s="1072">
        <v>104385</v>
      </c>
      <c r="M64" s="53"/>
      <c r="O64" s="52"/>
      <c r="P64" s="52"/>
      <c r="Q64" s="52"/>
    </row>
    <row r="65" spans="1:17">
      <c r="A65" s="601" t="s">
        <v>6703</v>
      </c>
      <c r="B65" s="753"/>
      <c r="C65" s="604">
        <v>1850</v>
      </c>
      <c r="D65" s="604">
        <v>920</v>
      </c>
      <c r="E65" s="604">
        <v>460</v>
      </c>
      <c r="F65" s="604">
        <v>110</v>
      </c>
      <c r="G65" s="604"/>
      <c r="H65" s="604"/>
      <c r="I65" s="1072"/>
      <c r="M65" s="53"/>
      <c r="O65" s="52"/>
      <c r="P65" s="52"/>
      <c r="Q65" s="52"/>
    </row>
    <row r="66" spans="1:17" ht="72">
      <c r="A66" s="601" t="s">
        <v>6704</v>
      </c>
      <c r="B66" s="755" t="s">
        <v>6705</v>
      </c>
      <c r="C66" s="604">
        <v>1850</v>
      </c>
      <c r="D66" s="604">
        <v>920</v>
      </c>
      <c r="E66" s="604">
        <v>460</v>
      </c>
      <c r="F66" s="604">
        <v>150.80000000000001</v>
      </c>
      <c r="G66" s="604">
        <v>0.78</v>
      </c>
      <c r="H66" s="604">
        <v>102455</v>
      </c>
      <c r="I66" s="1072">
        <v>110070</v>
      </c>
      <c r="M66" s="53"/>
      <c r="O66" s="52"/>
      <c r="P66" s="52"/>
      <c r="Q66" s="52"/>
    </row>
    <row r="67" spans="1:17" ht="84">
      <c r="A67" s="601" t="s">
        <v>6706</v>
      </c>
      <c r="B67" s="755" t="s">
        <v>6707</v>
      </c>
      <c r="C67" s="604">
        <v>1850</v>
      </c>
      <c r="D67" s="604">
        <v>920</v>
      </c>
      <c r="E67" s="604">
        <v>460</v>
      </c>
      <c r="F67" s="604">
        <v>161.6</v>
      </c>
      <c r="G67" s="604">
        <v>0.78</v>
      </c>
      <c r="H67" s="604">
        <v>107925</v>
      </c>
      <c r="I67" s="1072">
        <v>115950</v>
      </c>
      <c r="M67" s="53"/>
      <c r="O67" s="52"/>
      <c r="P67" s="52"/>
      <c r="Q67" s="52"/>
    </row>
    <row r="68" spans="1:17" ht="84">
      <c r="A68" s="1073" t="s">
        <v>6708</v>
      </c>
      <c r="B68" s="1074" t="s">
        <v>6709</v>
      </c>
      <c r="C68" s="1075">
        <v>1850</v>
      </c>
      <c r="D68" s="1075">
        <v>920</v>
      </c>
      <c r="E68" s="1075">
        <v>460</v>
      </c>
      <c r="F68" s="1075">
        <v>122</v>
      </c>
      <c r="G68" s="604">
        <v>0.78</v>
      </c>
      <c r="H68" s="1075">
        <v>78325</v>
      </c>
      <c r="I68" s="1076">
        <v>84150</v>
      </c>
      <c r="M68" s="53"/>
      <c r="O68" s="52"/>
      <c r="P68" s="52"/>
      <c r="Q68" s="52"/>
    </row>
    <row r="69" spans="1:17">
      <c r="A69" s="2690" t="s">
        <v>6710</v>
      </c>
      <c r="B69" s="2690"/>
      <c r="C69" s="2690"/>
      <c r="D69" s="2690"/>
      <c r="E69" s="2690"/>
      <c r="F69" s="2690"/>
      <c r="G69" s="2690"/>
      <c r="H69" s="2690"/>
      <c r="I69" s="2690"/>
      <c r="O69" s="52"/>
      <c r="P69" s="52"/>
      <c r="Q69" s="52"/>
    </row>
  </sheetData>
  <mergeCells count="14">
    <mergeCell ref="A5:I5"/>
    <mergeCell ref="A7:I7"/>
    <mergeCell ref="A8:A9"/>
    <mergeCell ref="B8:B9"/>
    <mergeCell ref="C8:E8"/>
    <mergeCell ref="F8:F9"/>
    <mergeCell ref="G8:G9"/>
    <mergeCell ref="H8:H9"/>
    <mergeCell ref="I8:I9"/>
    <mergeCell ref="A10:I10"/>
    <mergeCell ref="A14:I14"/>
    <mergeCell ref="A37:I37"/>
    <mergeCell ref="A58:I58"/>
    <mergeCell ref="A69:I69"/>
  </mergeCells>
  <hyperlinks>
    <hyperlink ref="A5" location="Меню!A1" display="ШКАФЫ ИНСТРУМЕНТ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>
  <dimension ref="A1:AMJ25"/>
  <sheetViews>
    <sheetView zoomScaleNormal="100" workbookViewId="0">
      <pane ySplit="9" topLeftCell="A10" activePane="bottomLeft" state="frozen"/>
      <selection pane="bottomLeft" activeCell="A5" sqref="A5:N5"/>
    </sheetView>
  </sheetViews>
  <sheetFormatPr defaultColWidth="9.140625" defaultRowHeight="15"/>
  <cols>
    <col min="1" max="1" width="12.7109375" style="121" customWidth="1"/>
    <col min="2" max="2" width="11.42578125" style="52" customWidth="1"/>
    <col min="3" max="3" width="7.28515625" style="121" customWidth="1"/>
    <col min="4" max="4" width="6.7109375" style="121" customWidth="1"/>
    <col min="5" max="5" width="7.85546875" style="121" customWidth="1"/>
    <col min="6" max="6" width="8.5703125" style="121" customWidth="1"/>
    <col min="7" max="7" width="6.42578125" style="121" customWidth="1"/>
    <col min="8" max="8" width="7.28515625" style="121" customWidth="1"/>
    <col min="9" max="9" width="12.28515625" style="121" customWidth="1"/>
    <col min="10" max="10" width="9.140625" style="121"/>
    <col min="11" max="11" width="6.42578125" style="121" customWidth="1"/>
    <col min="12" max="12" width="8.5703125" style="121" customWidth="1"/>
    <col min="13" max="14" width="7.42578125" style="121" customWidth="1"/>
    <col min="15" max="17" width="14" style="121" customWidth="1"/>
    <col min="18" max="19" width="12.85546875" style="387" customWidth="1"/>
    <col min="20" max="21" width="11.42578125" style="386" customWidth="1"/>
    <col min="22" max="22" width="9.140625" style="386"/>
    <col min="23" max="1024" width="9.140625" style="387"/>
  </cols>
  <sheetData>
    <row r="1" spans="1:22" ht="31.5" customHeight="1">
      <c r="A1" s="2115"/>
      <c r="B1" s="2115"/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T1" s="52"/>
      <c r="U1" s="52"/>
      <c r="V1" s="52"/>
    </row>
    <row r="2" spans="1:22">
      <c r="A2" s="54"/>
      <c r="B2" s="55"/>
      <c r="C2" s="54"/>
      <c r="D2" s="54"/>
      <c r="E2" s="54"/>
      <c r="F2" s="56"/>
      <c r="G2" s="57"/>
      <c r="H2" s="367"/>
      <c r="J2" s="56" t="s">
        <v>131</v>
      </c>
      <c r="K2" s="57" t="s">
        <v>2</v>
      </c>
      <c r="T2" s="52"/>
      <c r="U2" s="52"/>
      <c r="V2" s="52"/>
    </row>
    <row r="3" spans="1:22" ht="15.75" customHeight="1">
      <c r="A3" s="61" t="s">
        <v>4</v>
      </c>
      <c r="B3" s="58" t="s">
        <v>5</v>
      </c>
      <c r="C3" s="58"/>
      <c r="D3" s="54"/>
      <c r="E3" s="54"/>
      <c r="F3" s="56"/>
      <c r="G3" s="57"/>
      <c r="H3" s="367"/>
      <c r="J3" s="56" t="s">
        <v>132</v>
      </c>
      <c r="K3" s="57" t="s">
        <v>7</v>
      </c>
      <c r="T3" s="52"/>
      <c r="U3" s="52"/>
      <c r="V3" s="52"/>
    </row>
    <row r="4" spans="1:22">
      <c r="B4" s="70"/>
      <c r="D4" s="368"/>
      <c r="T4" s="52"/>
      <c r="U4" s="52"/>
      <c r="V4" s="52"/>
    </row>
    <row r="5" spans="1:22">
      <c r="A5" s="2116" t="s">
        <v>6711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T5" s="52"/>
      <c r="U5" s="52"/>
      <c r="V5" s="52"/>
    </row>
    <row r="6" spans="1:22" ht="14.25" customHeight="1">
      <c r="A6" s="1077"/>
      <c r="B6" s="1077"/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T6" s="52"/>
      <c r="U6" s="52"/>
      <c r="V6" s="52"/>
    </row>
    <row r="7" spans="1:22">
      <c r="A7" s="2706" t="s">
        <v>6712</v>
      </c>
      <c r="B7" s="2706"/>
      <c r="C7" s="2706"/>
      <c r="D7" s="2706"/>
      <c r="E7" s="2706"/>
      <c r="F7" s="2706"/>
      <c r="G7" s="2706"/>
      <c r="H7" s="2706"/>
      <c r="I7" s="2706"/>
      <c r="J7" s="2706"/>
      <c r="K7" s="2706"/>
      <c r="L7" s="2706"/>
      <c r="M7" s="2706"/>
      <c r="N7" s="2706"/>
      <c r="T7" s="52"/>
      <c r="U7" s="52"/>
      <c r="V7" s="52"/>
    </row>
    <row r="8" spans="1:22" ht="15" customHeight="1">
      <c r="A8" s="2707" t="s">
        <v>6713</v>
      </c>
      <c r="B8" s="2707" t="s">
        <v>6714</v>
      </c>
      <c r="C8" s="2708" t="s">
        <v>568</v>
      </c>
      <c r="D8" s="2708"/>
      <c r="E8" s="2708"/>
      <c r="F8" s="2147" t="s">
        <v>6715</v>
      </c>
      <c r="G8" s="2147" t="s">
        <v>5559</v>
      </c>
      <c r="H8" s="2147" t="s">
        <v>6716</v>
      </c>
      <c r="I8" s="2147" t="s">
        <v>6717</v>
      </c>
      <c r="J8" s="2147" t="s">
        <v>6718</v>
      </c>
      <c r="K8" s="2147" t="s">
        <v>146</v>
      </c>
      <c r="L8" s="2147" t="s">
        <v>144</v>
      </c>
      <c r="M8" s="2147" t="s">
        <v>5432</v>
      </c>
      <c r="N8" s="2704" t="s">
        <v>355</v>
      </c>
      <c r="T8" s="52"/>
      <c r="U8" s="52"/>
      <c r="V8" s="52"/>
    </row>
    <row r="9" spans="1:22">
      <c r="A9" s="2707"/>
      <c r="B9" s="2707"/>
      <c r="C9" s="162" t="s">
        <v>5563</v>
      </c>
      <c r="D9" s="162" t="s">
        <v>5562</v>
      </c>
      <c r="E9" s="162" t="s">
        <v>5564</v>
      </c>
      <c r="F9" s="2147"/>
      <c r="G9" s="2147"/>
      <c r="H9" s="2147"/>
      <c r="I9" s="2147"/>
      <c r="J9" s="2147"/>
      <c r="K9" s="2147"/>
      <c r="L9" s="2147"/>
      <c r="M9" s="2147"/>
      <c r="N9" s="2704"/>
      <c r="O9" s="70"/>
      <c r="P9" s="70"/>
      <c r="Q9" s="70"/>
      <c r="R9" s="388"/>
      <c r="S9" s="386"/>
      <c r="T9" s="70"/>
      <c r="U9" s="70"/>
      <c r="V9" s="70"/>
    </row>
    <row r="10" spans="1:22" ht="81" customHeight="1">
      <c r="A10" s="977"/>
      <c r="B10" s="815" t="s">
        <v>6719</v>
      </c>
      <c r="C10" s="504">
        <v>821</v>
      </c>
      <c r="D10" s="564">
        <v>868</v>
      </c>
      <c r="E10" s="564">
        <v>457</v>
      </c>
      <c r="F10" s="564" t="s">
        <v>927</v>
      </c>
      <c r="G10" s="564">
        <v>3</v>
      </c>
      <c r="H10" s="564">
        <v>100</v>
      </c>
      <c r="I10" s="564" t="s">
        <v>6720</v>
      </c>
      <c r="J10" s="564">
        <v>100</v>
      </c>
      <c r="K10" s="564">
        <v>19</v>
      </c>
      <c r="L10" s="564">
        <v>0.32</v>
      </c>
      <c r="M10" s="551">
        <v>11765</v>
      </c>
      <c r="N10" s="1078">
        <v>12640</v>
      </c>
      <c r="O10" s="52"/>
      <c r="P10" s="52"/>
      <c r="Q10" s="52"/>
      <c r="R10" s="53"/>
      <c r="S10" s="386"/>
      <c r="T10" s="52"/>
      <c r="U10" s="52"/>
      <c r="V10" s="52"/>
    </row>
    <row r="11" spans="1:22" ht="83.25" customHeight="1">
      <c r="A11" s="979"/>
      <c r="B11" s="822" t="s">
        <v>6721</v>
      </c>
      <c r="C11" s="504">
        <v>821</v>
      </c>
      <c r="D11" s="504">
        <v>868</v>
      </c>
      <c r="E11" s="504">
        <v>453</v>
      </c>
      <c r="F11" s="504" t="s">
        <v>6722</v>
      </c>
      <c r="G11" s="504" t="s">
        <v>927</v>
      </c>
      <c r="H11" s="504">
        <v>100</v>
      </c>
      <c r="I11" s="504" t="s">
        <v>6723</v>
      </c>
      <c r="J11" s="504">
        <v>145</v>
      </c>
      <c r="K11" s="504">
        <v>46</v>
      </c>
      <c r="L11" s="564">
        <v>0.32</v>
      </c>
      <c r="M11" s="504">
        <v>22830</v>
      </c>
      <c r="N11" s="1079">
        <v>24525</v>
      </c>
      <c r="O11" s="52"/>
      <c r="P11" s="52"/>
      <c r="Q11" s="52"/>
      <c r="R11" s="53"/>
      <c r="S11" s="386"/>
      <c r="T11" s="52"/>
      <c r="U11" s="52"/>
      <c r="V11" s="52"/>
    </row>
    <row r="12" spans="1:22" ht="88.5" customHeight="1">
      <c r="A12" s="979"/>
      <c r="B12" s="822" t="s">
        <v>6724</v>
      </c>
      <c r="C12" s="504">
        <v>821</v>
      </c>
      <c r="D12" s="504">
        <v>868</v>
      </c>
      <c r="E12" s="504">
        <v>453</v>
      </c>
      <c r="F12" s="504" t="s">
        <v>6725</v>
      </c>
      <c r="G12" s="504" t="s">
        <v>927</v>
      </c>
      <c r="H12" s="504">
        <v>100</v>
      </c>
      <c r="I12" s="504" t="s">
        <v>6723</v>
      </c>
      <c r="J12" s="504">
        <v>145</v>
      </c>
      <c r="K12" s="504">
        <v>49</v>
      </c>
      <c r="L12" s="564">
        <v>0.32</v>
      </c>
      <c r="M12" s="504">
        <v>25005</v>
      </c>
      <c r="N12" s="1079">
        <v>26865</v>
      </c>
      <c r="O12" s="52"/>
      <c r="P12" s="52"/>
      <c r="Q12" s="52"/>
      <c r="R12" s="53"/>
      <c r="S12" s="386"/>
      <c r="T12" s="52"/>
      <c r="U12" s="52"/>
      <c r="V12" s="52"/>
    </row>
    <row r="13" spans="1:22" ht="80.25" customHeight="1">
      <c r="A13" s="979"/>
      <c r="B13" s="822" t="s">
        <v>6726</v>
      </c>
      <c r="C13" s="504">
        <v>821</v>
      </c>
      <c r="D13" s="504">
        <v>868</v>
      </c>
      <c r="E13" s="504">
        <v>453</v>
      </c>
      <c r="F13" s="504" t="s">
        <v>6727</v>
      </c>
      <c r="G13" s="504" t="s">
        <v>927</v>
      </c>
      <c r="H13" s="504">
        <v>100</v>
      </c>
      <c r="I13" s="504" t="s">
        <v>6728</v>
      </c>
      <c r="J13" s="504">
        <v>145</v>
      </c>
      <c r="K13" s="504">
        <v>53</v>
      </c>
      <c r="L13" s="504"/>
      <c r="M13" s="504">
        <v>38335</v>
      </c>
      <c r="N13" s="1079">
        <v>41185</v>
      </c>
      <c r="O13" s="52"/>
      <c r="P13" s="52"/>
      <c r="Q13" s="506"/>
      <c r="R13" s="53"/>
      <c r="S13" s="386"/>
      <c r="T13" s="52"/>
      <c r="U13" s="52"/>
      <c r="V13" s="52"/>
    </row>
    <row r="14" spans="1:22" ht="91.5" customHeight="1">
      <c r="A14" s="979"/>
      <c r="B14" s="822" t="s">
        <v>6729</v>
      </c>
      <c r="C14" s="504">
        <v>520</v>
      </c>
      <c r="D14" s="504">
        <v>1010</v>
      </c>
      <c r="E14" s="504">
        <v>580</v>
      </c>
      <c r="F14" s="504" t="s">
        <v>6730</v>
      </c>
      <c r="G14" s="504" t="s">
        <v>927</v>
      </c>
      <c r="H14" s="504" t="s">
        <v>927</v>
      </c>
      <c r="I14" s="504" t="s">
        <v>6723</v>
      </c>
      <c r="J14" s="504">
        <v>145</v>
      </c>
      <c r="K14" s="504">
        <v>72</v>
      </c>
      <c r="L14" s="504"/>
      <c r="M14" s="504">
        <v>38335</v>
      </c>
      <c r="N14" s="1079">
        <v>41185</v>
      </c>
      <c r="O14" s="52"/>
      <c r="P14" s="52"/>
      <c r="Q14" s="506"/>
      <c r="R14" s="53"/>
      <c r="S14" s="386"/>
      <c r="T14" s="52"/>
      <c r="U14" s="52"/>
      <c r="V14" s="52"/>
    </row>
    <row r="15" spans="1:22" ht="88.5" customHeight="1">
      <c r="A15" s="1080"/>
      <c r="B15" s="909" t="s">
        <v>6731</v>
      </c>
      <c r="C15" s="611">
        <v>880</v>
      </c>
      <c r="D15" s="611">
        <v>810</v>
      </c>
      <c r="E15" s="611">
        <v>450</v>
      </c>
      <c r="F15" s="611" t="s">
        <v>6732</v>
      </c>
      <c r="G15" s="611"/>
      <c r="H15" s="611">
        <v>100</v>
      </c>
      <c r="I15" s="611"/>
      <c r="J15" s="611">
        <v>400</v>
      </c>
      <c r="K15" s="611">
        <v>24</v>
      </c>
      <c r="L15" s="611">
        <v>0.32</v>
      </c>
      <c r="M15" s="611">
        <v>22365</v>
      </c>
      <c r="N15" s="1081">
        <v>24030</v>
      </c>
      <c r="O15" s="52"/>
      <c r="P15" s="52"/>
      <c r="Q15" s="52"/>
      <c r="R15" s="53"/>
      <c r="S15" s="386"/>
      <c r="T15" s="52"/>
      <c r="U15" s="52"/>
      <c r="V15" s="52"/>
    </row>
    <row r="16" spans="1:22">
      <c r="A16" s="2705" t="s">
        <v>2702</v>
      </c>
      <c r="B16" s="2705"/>
      <c r="C16" s="2705"/>
      <c r="D16" s="2705"/>
      <c r="E16" s="2705"/>
      <c r="F16" s="2705"/>
      <c r="G16" s="2705"/>
      <c r="H16" s="2705"/>
      <c r="I16" s="2705"/>
      <c r="J16" s="2705"/>
      <c r="K16" s="2705"/>
      <c r="L16" s="2705"/>
      <c r="M16" s="2705"/>
      <c r="N16" s="2705"/>
      <c r="O16" s="52"/>
      <c r="P16" s="52"/>
      <c r="Q16" s="52"/>
      <c r="R16" s="53"/>
      <c r="S16" s="386"/>
      <c r="T16" s="52"/>
      <c r="U16" s="52"/>
      <c r="V16" s="52"/>
    </row>
    <row r="17" spans="1:22" ht="56.25" customHeight="1">
      <c r="A17" s="977"/>
      <c r="B17" s="815" t="s">
        <v>6733</v>
      </c>
      <c r="C17" s="564">
        <v>700</v>
      </c>
      <c r="D17" s="564">
        <v>20</v>
      </c>
      <c r="E17" s="564">
        <v>150</v>
      </c>
      <c r="F17" s="564">
        <v>14</v>
      </c>
      <c r="G17" s="564"/>
      <c r="H17" s="564"/>
      <c r="I17" s="564"/>
      <c r="J17" s="564"/>
      <c r="K17" s="564" t="s">
        <v>6734</v>
      </c>
      <c r="L17" s="564">
        <v>2E-3</v>
      </c>
      <c r="M17" s="564">
        <v>1825</v>
      </c>
      <c r="N17" s="1078">
        <v>1960</v>
      </c>
      <c r="O17" s="52"/>
      <c r="P17" s="52"/>
      <c r="Q17" s="52"/>
      <c r="R17" s="53"/>
      <c r="S17" s="386"/>
      <c r="T17" s="52"/>
      <c r="U17" s="52"/>
      <c r="V17" s="52"/>
    </row>
    <row r="18" spans="1:22" ht="48">
      <c r="A18" s="979"/>
      <c r="B18" s="822" t="s">
        <v>6735</v>
      </c>
      <c r="C18" s="504">
        <v>700</v>
      </c>
      <c r="D18" s="504">
        <v>20</v>
      </c>
      <c r="E18" s="504">
        <v>150</v>
      </c>
      <c r="F18" s="504">
        <v>6</v>
      </c>
      <c r="G18" s="504"/>
      <c r="H18" s="504"/>
      <c r="I18" s="504"/>
      <c r="J18" s="504"/>
      <c r="K18" s="504" t="s">
        <v>6734</v>
      </c>
      <c r="L18" s="564">
        <v>2E-3</v>
      </c>
      <c r="M18" s="504">
        <v>1825</v>
      </c>
      <c r="N18" s="1079">
        <v>1960</v>
      </c>
      <c r="O18" s="52"/>
      <c r="P18" s="52"/>
      <c r="Q18" s="506"/>
      <c r="R18" s="53"/>
      <c r="S18" s="386"/>
      <c r="T18" s="52"/>
      <c r="U18" s="52"/>
      <c r="V18" s="52"/>
    </row>
    <row r="19" spans="1:22" ht="66.75" customHeight="1">
      <c r="A19" s="979"/>
      <c r="B19" s="822" t="s">
        <v>6736</v>
      </c>
      <c r="C19" s="822">
        <v>696</v>
      </c>
      <c r="D19" s="822">
        <v>36</v>
      </c>
      <c r="E19" s="822">
        <v>63</v>
      </c>
      <c r="F19" s="822">
        <v>14</v>
      </c>
      <c r="G19" s="822"/>
      <c r="H19" s="822"/>
      <c r="I19" s="822"/>
      <c r="J19" s="822"/>
      <c r="K19" s="822" t="s">
        <v>6734</v>
      </c>
      <c r="L19" s="822">
        <v>1E-3</v>
      </c>
      <c r="M19" s="822">
        <v>1825</v>
      </c>
      <c r="N19" s="1082">
        <v>1960</v>
      </c>
      <c r="O19" s="52"/>
      <c r="P19" s="52"/>
      <c r="Q19" s="52"/>
      <c r="R19" s="53"/>
      <c r="S19" s="386"/>
      <c r="T19" s="52"/>
      <c r="U19" s="52"/>
      <c r="V19" s="52"/>
    </row>
    <row r="20" spans="1:22" ht="66.75" customHeight="1">
      <c r="A20" s="979"/>
      <c r="B20" s="822" t="s">
        <v>6737</v>
      </c>
      <c r="C20" s="504">
        <v>696</v>
      </c>
      <c r="D20" s="504">
        <v>42.5</v>
      </c>
      <c r="E20" s="504">
        <v>446</v>
      </c>
      <c r="F20" s="504"/>
      <c r="G20" s="504"/>
      <c r="H20" s="504"/>
      <c r="I20" s="504"/>
      <c r="J20" s="504"/>
      <c r="K20" s="504">
        <v>3.2</v>
      </c>
      <c r="L20" s="504">
        <v>0.01</v>
      </c>
      <c r="M20" s="504">
        <v>2145</v>
      </c>
      <c r="N20" s="1079">
        <v>2305</v>
      </c>
      <c r="O20" s="52"/>
      <c r="P20" s="52"/>
      <c r="Q20" s="60"/>
      <c r="R20" s="53"/>
      <c r="S20" s="386"/>
      <c r="T20" s="52"/>
      <c r="U20" s="52"/>
      <c r="V20" s="52"/>
    </row>
    <row r="21" spans="1:22" ht="60" customHeight="1">
      <c r="A21" s="979"/>
      <c r="B21" s="822" t="s">
        <v>6738</v>
      </c>
      <c r="C21" s="504">
        <v>746</v>
      </c>
      <c r="D21" s="504">
        <v>500</v>
      </c>
      <c r="E21" s="504">
        <v>22</v>
      </c>
      <c r="F21" s="504"/>
      <c r="G21" s="504"/>
      <c r="H21" s="504"/>
      <c r="I21" s="504"/>
      <c r="J21" s="504"/>
      <c r="K21" s="504">
        <v>5</v>
      </c>
      <c r="L21" s="504">
        <v>8.0000000000000002E-3</v>
      </c>
      <c r="M21" s="504">
        <v>1700</v>
      </c>
      <c r="N21" s="1079">
        <v>1830</v>
      </c>
      <c r="O21" s="52"/>
      <c r="P21" s="52"/>
      <c r="Q21" s="52"/>
      <c r="R21" s="53"/>
      <c r="S21" s="386"/>
      <c r="T21" s="52"/>
      <c r="U21" s="52"/>
      <c r="V21" s="52"/>
    </row>
    <row r="22" spans="1:22" ht="90" customHeight="1">
      <c r="A22" s="1083"/>
      <c r="B22" s="820" t="s">
        <v>6739</v>
      </c>
      <c r="C22" s="546"/>
      <c r="D22" s="546"/>
      <c r="E22" s="546"/>
      <c r="F22" s="546" t="s">
        <v>6740</v>
      </c>
      <c r="G22" s="546"/>
      <c r="H22" s="546"/>
      <c r="I22" s="546"/>
      <c r="J22" s="546"/>
      <c r="K22" s="546"/>
      <c r="L22" s="546"/>
      <c r="M22" s="504">
        <v>2270</v>
      </c>
      <c r="N22" s="1084">
        <v>2435</v>
      </c>
      <c r="O22" s="52"/>
      <c r="P22" s="52"/>
      <c r="Q22" s="314"/>
      <c r="R22" s="53"/>
      <c r="S22" s="386"/>
      <c r="T22" s="52"/>
      <c r="U22" s="52"/>
      <c r="V22" s="52"/>
    </row>
    <row r="23" spans="1:22" ht="66" customHeight="1">
      <c r="A23" s="1083"/>
      <c r="B23" s="820" t="s">
        <v>6741</v>
      </c>
      <c r="C23" s="546"/>
      <c r="D23" s="546"/>
      <c r="E23" s="546"/>
      <c r="F23" s="546"/>
      <c r="G23" s="546"/>
      <c r="H23" s="546"/>
      <c r="I23" s="546"/>
      <c r="J23" s="546"/>
      <c r="K23" s="546"/>
      <c r="L23" s="611"/>
      <c r="M23" s="611">
        <v>14370</v>
      </c>
      <c r="N23" s="1084">
        <v>15440</v>
      </c>
      <c r="O23" s="52"/>
      <c r="P23" s="52"/>
      <c r="Q23" s="52"/>
      <c r="R23" s="53"/>
      <c r="S23" s="386"/>
      <c r="T23" s="52"/>
      <c r="U23" s="52"/>
      <c r="V23" s="52"/>
    </row>
    <row r="24" spans="1:22" ht="12.75" customHeight="1">
      <c r="A24" s="2286" t="s">
        <v>6742</v>
      </c>
      <c r="B24" s="2286"/>
      <c r="C24" s="2286"/>
      <c r="D24" s="2286"/>
      <c r="E24" s="2286"/>
      <c r="F24" s="2286"/>
      <c r="G24" s="2286"/>
      <c r="H24" s="2286"/>
      <c r="I24" s="2286"/>
      <c r="J24" s="2286"/>
      <c r="K24" s="2286"/>
      <c r="L24" s="2286"/>
      <c r="M24" s="2286"/>
      <c r="N24" s="2286"/>
      <c r="T24" s="52"/>
      <c r="U24" s="52"/>
      <c r="V24" s="52"/>
    </row>
    <row r="25" spans="1:22" ht="12" customHeight="1">
      <c r="A25" s="2286" t="s">
        <v>5805</v>
      </c>
      <c r="B25" s="2286"/>
      <c r="C25" s="2286"/>
      <c r="D25" s="2286"/>
      <c r="E25" s="2286"/>
      <c r="F25" s="2286"/>
      <c r="G25" s="2286"/>
      <c r="H25" s="2286"/>
      <c r="I25" s="2286"/>
      <c r="J25" s="2286"/>
      <c r="K25" s="2286"/>
      <c r="L25" s="2286"/>
      <c r="M25" s="2286"/>
      <c r="N25" s="2286"/>
      <c r="T25" s="52"/>
      <c r="U25" s="52"/>
      <c r="V25" s="52"/>
    </row>
  </sheetData>
  <mergeCells count="18">
    <mergeCell ref="A1:B1"/>
    <mergeCell ref="A5:N5"/>
    <mergeCell ref="A7:N7"/>
    <mergeCell ref="A8:A9"/>
    <mergeCell ref="B8:B9"/>
    <mergeCell ref="C8:E8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6:N16"/>
    <mergeCell ref="A24:N24"/>
    <mergeCell ref="A25:N25"/>
  </mergeCells>
  <hyperlinks>
    <hyperlink ref="A5" location="Меню!A1" display="ТЕЛЕЖКИ ИНСТРУМЕНТАЛЬ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>
  <dimension ref="A1:AMJ11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9.140625" style="121"/>
    <col min="2" max="2" width="9" style="121" customWidth="1"/>
    <col min="3" max="11" width="9.140625" style="121"/>
    <col min="12" max="12" width="10.140625" style="121" customWidth="1"/>
    <col min="13" max="13" width="10.28515625" style="121" customWidth="1"/>
    <col min="14" max="14" width="10.5703125" style="121" customWidth="1"/>
    <col min="15" max="15" width="13" style="387" customWidth="1"/>
    <col min="16" max="16" width="11.28515625" style="387" customWidth="1"/>
    <col min="17" max="17" width="11.85546875" style="386" customWidth="1"/>
    <col min="18" max="18" width="12.28515625" style="386" customWidth="1"/>
    <col min="19" max="19" width="9.140625" style="386"/>
    <col min="20" max="1024" width="9.140625" style="387"/>
  </cols>
  <sheetData>
    <row r="1" spans="1:19" s="929" customFormat="1" ht="31.5" customHeight="1">
      <c r="A1" s="2116"/>
      <c r="B1" s="2116"/>
      <c r="C1" s="2116"/>
      <c r="D1" s="65"/>
      <c r="E1" s="65"/>
      <c r="F1" s="65"/>
      <c r="G1" s="65"/>
      <c r="H1" s="65"/>
      <c r="I1" s="65"/>
      <c r="J1" s="368"/>
      <c r="K1" s="368"/>
      <c r="L1" s="368"/>
      <c r="M1" s="368"/>
      <c r="N1" s="368"/>
      <c r="Q1" s="65"/>
      <c r="R1" s="65"/>
      <c r="S1" s="65"/>
    </row>
    <row r="2" spans="1:19" s="929" customFormat="1" ht="12">
      <c r="A2" s="365"/>
      <c r="B2" s="192"/>
      <c r="C2" s="365"/>
      <c r="D2" s="365"/>
      <c r="E2" s="365"/>
      <c r="F2" s="366" t="s">
        <v>131</v>
      </c>
      <c r="G2" s="367" t="s">
        <v>2</v>
      </c>
      <c r="H2" s="367"/>
      <c r="I2" s="121"/>
      <c r="J2" s="368"/>
      <c r="K2" s="368"/>
      <c r="L2" s="368"/>
      <c r="M2" s="368"/>
      <c r="N2" s="368"/>
      <c r="Q2" s="65"/>
      <c r="R2" s="65"/>
      <c r="S2" s="65"/>
    </row>
    <row r="3" spans="1:19" s="929" customFormat="1" ht="15.75" customHeight="1">
      <c r="A3" s="368" t="s">
        <v>4</v>
      </c>
      <c r="B3" s="121" t="s">
        <v>5</v>
      </c>
      <c r="C3" s="121"/>
      <c r="D3" s="365"/>
      <c r="E3" s="365"/>
      <c r="F3" s="366" t="s">
        <v>132</v>
      </c>
      <c r="G3" s="367" t="s">
        <v>7</v>
      </c>
      <c r="H3" s="367"/>
      <c r="I3" s="121"/>
      <c r="J3" s="368"/>
      <c r="K3" s="368"/>
      <c r="L3" s="368"/>
      <c r="M3" s="368"/>
      <c r="N3" s="368"/>
      <c r="Q3" s="65"/>
      <c r="R3" s="65"/>
      <c r="S3" s="65"/>
    </row>
    <row r="4" spans="1:19" s="929" customFormat="1" ht="12">
      <c r="A4" s="121"/>
      <c r="B4" s="725"/>
      <c r="C4" s="368"/>
      <c r="D4" s="368"/>
      <c r="E4" s="368"/>
      <c r="F4" s="368"/>
      <c r="G4" s="368"/>
      <c r="H4" s="368"/>
      <c r="I4" s="368"/>
      <c r="J4" s="368"/>
      <c r="K4" s="368"/>
      <c r="L4" s="368"/>
      <c r="M4" s="368"/>
      <c r="N4" s="368"/>
      <c r="Q4" s="65"/>
      <c r="R4" s="65"/>
      <c r="S4" s="65"/>
    </row>
    <row r="5" spans="1:19">
      <c r="A5" s="2116" t="s">
        <v>6743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Q5" s="52"/>
      <c r="R5" s="52"/>
      <c r="S5" s="52"/>
    </row>
    <row r="6" spans="1:19">
      <c r="Q6" s="52"/>
      <c r="R6" s="52"/>
      <c r="S6" s="52"/>
    </row>
    <row r="7" spans="1:19" ht="15" customHeight="1">
      <c r="A7" s="2117" t="s">
        <v>2814</v>
      </c>
      <c r="B7" s="2117" t="s">
        <v>135</v>
      </c>
      <c r="C7" s="2709" t="s">
        <v>138</v>
      </c>
      <c r="D7" s="2709"/>
      <c r="E7" s="2709"/>
      <c r="F7" s="2709"/>
      <c r="G7" s="2709"/>
      <c r="H7" s="2709"/>
      <c r="I7" s="2709"/>
      <c r="J7" s="2119" t="s">
        <v>4117</v>
      </c>
      <c r="K7" s="2119" t="s">
        <v>141</v>
      </c>
      <c r="Q7" s="52"/>
      <c r="R7" s="52"/>
      <c r="S7" s="52"/>
    </row>
    <row r="8" spans="1:19" ht="36">
      <c r="A8" s="2117"/>
      <c r="B8" s="2117"/>
      <c r="C8" s="143" t="s">
        <v>1756</v>
      </c>
      <c r="D8" s="759" t="s">
        <v>6744</v>
      </c>
      <c r="E8" s="759" t="s">
        <v>1651</v>
      </c>
      <c r="F8" s="759" t="s">
        <v>5267</v>
      </c>
      <c r="G8" s="68" t="s">
        <v>6745</v>
      </c>
      <c r="H8" s="68" t="s">
        <v>6746</v>
      </c>
      <c r="I8" s="68" t="s">
        <v>146</v>
      </c>
      <c r="J8" s="2119"/>
      <c r="K8" s="2119"/>
      <c r="L8" s="70"/>
      <c r="M8" s="70"/>
      <c r="N8" s="70"/>
      <c r="O8" s="388"/>
      <c r="P8" s="386"/>
      <c r="Q8" s="70"/>
      <c r="R8" s="70"/>
      <c r="S8" s="70"/>
    </row>
    <row r="9" spans="1:19" ht="55.5" customHeight="1">
      <c r="A9" s="182" t="s">
        <v>6747</v>
      </c>
      <c r="B9" s="378"/>
      <c r="C9" s="133" t="s">
        <v>628</v>
      </c>
      <c r="D9" s="133">
        <v>2</v>
      </c>
      <c r="E9" s="133">
        <v>145</v>
      </c>
      <c r="F9" s="133">
        <v>20</v>
      </c>
      <c r="G9" s="75">
        <v>5.5</v>
      </c>
      <c r="H9" s="75">
        <v>25</v>
      </c>
      <c r="I9" s="75">
        <v>5.5E-2</v>
      </c>
      <c r="J9" s="75">
        <v>20.6</v>
      </c>
      <c r="K9" s="77">
        <v>24.7</v>
      </c>
      <c r="L9" s="52"/>
      <c r="M9" s="52"/>
      <c r="N9" s="52"/>
      <c r="O9" s="53"/>
      <c r="P9" s="388"/>
      <c r="Q9" s="52"/>
      <c r="R9" s="52"/>
      <c r="S9" s="52"/>
    </row>
    <row r="10" spans="1:19" ht="55.5" customHeight="1">
      <c r="A10" s="184" t="s">
        <v>6748</v>
      </c>
      <c r="B10" s="375"/>
      <c r="C10" s="98" t="s">
        <v>628</v>
      </c>
      <c r="D10" s="98">
        <v>2</v>
      </c>
      <c r="E10" s="98">
        <v>64</v>
      </c>
      <c r="F10" s="98">
        <v>20</v>
      </c>
      <c r="G10" s="99">
        <v>5.5</v>
      </c>
      <c r="H10" s="99">
        <v>25</v>
      </c>
      <c r="I10" s="99">
        <v>0.01</v>
      </c>
      <c r="J10" s="99">
        <v>11.3</v>
      </c>
      <c r="K10" s="136">
        <v>13.5</v>
      </c>
      <c r="L10" s="52"/>
      <c r="M10" s="52"/>
      <c r="N10" s="52"/>
      <c r="O10" s="53"/>
      <c r="P10" s="388"/>
      <c r="Q10" s="52"/>
      <c r="R10" s="52"/>
      <c r="S10" s="52"/>
    </row>
    <row r="11" spans="1:19" ht="15.95" customHeight="1">
      <c r="A11" s="2217" t="s">
        <v>6749</v>
      </c>
      <c r="B11" s="2217"/>
      <c r="C11" s="2217"/>
      <c r="D11" s="2217"/>
      <c r="E11" s="2217"/>
      <c r="F11" s="2217"/>
      <c r="G11" s="2217"/>
      <c r="H11" s="2217"/>
      <c r="I11" s="2217"/>
      <c r="J11" s="2217"/>
      <c r="K11" s="2217"/>
      <c r="Q11" s="52"/>
      <c r="R11" s="52"/>
      <c r="S11" s="52"/>
    </row>
  </sheetData>
  <mergeCells count="8">
    <mergeCell ref="A11:K11"/>
    <mergeCell ref="A1:C1"/>
    <mergeCell ref="A5:K5"/>
    <mergeCell ref="A7:A8"/>
    <mergeCell ref="B7:B8"/>
    <mergeCell ref="C7:I7"/>
    <mergeCell ref="J7:J8"/>
    <mergeCell ref="K7:K8"/>
  </mergeCells>
  <hyperlinks>
    <hyperlink ref="A5" location="Меню!A1" display="КРЮЧКИ-ВЕШАЛ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>
  <dimension ref="A1:AMJ324"/>
  <sheetViews>
    <sheetView zoomScaleNormal="100" workbookViewId="0">
      <pane ySplit="9" topLeftCell="A10" activePane="bottomLeft" state="frozen"/>
      <selection pane="bottomLeft" activeCell="A5" sqref="A5:M5"/>
    </sheetView>
  </sheetViews>
  <sheetFormatPr defaultColWidth="9.140625" defaultRowHeight="15"/>
  <cols>
    <col min="1" max="1" width="16.140625" style="52" customWidth="1"/>
    <col min="2" max="2" width="13.5703125" style="52" customWidth="1"/>
    <col min="3" max="3" width="11.7109375" style="70" customWidth="1"/>
    <col min="4" max="4" width="11.5703125" style="52" customWidth="1"/>
    <col min="5" max="5" width="13" style="52" customWidth="1"/>
    <col min="6" max="6" width="11.42578125" style="52" customWidth="1"/>
    <col min="7" max="7" width="10.28515625" style="52" customWidth="1"/>
    <col min="8" max="8" width="16" style="52" customWidth="1"/>
    <col min="9" max="9" width="7" style="52" customWidth="1"/>
    <col min="10" max="11" width="11" style="52" customWidth="1"/>
    <col min="12" max="12" width="8.5703125" style="52" customWidth="1"/>
    <col min="13" max="13" width="7.28515625" style="52" customWidth="1"/>
    <col min="14" max="17" width="10.85546875" style="52" customWidth="1"/>
    <col min="18" max="18" width="12" style="386" customWidth="1"/>
    <col min="19" max="19" width="13.5703125" style="386" customWidth="1"/>
    <col min="20" max="20" width="11.42578125" style="386" customWidth="1"/>
    <col min="21" max="21" width="11.5703125" style="386" customWidth="1"/>
    <col min="22" max="1024" width="9.140625" style="386"/>
  </cols>
  <sheetData>
    <row r="1" spans="1:22" ht="36" customHeight="1"/>
    <row r="2" spans="1:22" s="1085" customFormat="1" ht="12">
      <c r="A2" s="54"/>
      <c r="B2" s="55"/>
      <c r="C2" s="55"/>
      <c r="D2" s="54"/>
      <c r="E2" s="54"/>
      <c r="F2" s="56" t="s">
        <v>131</v>
      </c>
      <c r="G2" s="57" t="s">
        <v>2</v>
      </c>
      <c r="H2" s="59"/>
      <c r="I2" s="52"/>
      <c r="J2" s="65"/>
      <c r="K2" s="65"/>
      <c r="L2" s="65"/>
      <c r="M2" s="65"/>
      <c r="N2" s="65"/>
      <c r="O2" s="65"/>
      <c r="P2" s="65"/>
      <c r="Q2" s="65"/>
      <c r="T2" s="65"/>
      <c r="U2" s="65"/>
      <c r="V2" s="65"/>
    </row>
    <row r="3" spans="1:22" s="1085" customFormat="1" ht="15.75" customHeight="1">
      <c r="A3" s="61" t="s">
        <v>4</v>
      </c>
      <c r="B3" s="58" t="s">
        <v>5</v>
      </c>
      <c r="C3" s="1086"/>
      <c r="D3" s="54"/>
      <c r="E3" s="54"/>
      <c r="F3" s="56" t="s">
        <v>132</v>
      </c>
      <c r="G3" s="57" t="s">
        <v>7</v>
      </c>
      <c r="H3" s="59"/>
      <c r="I3" s="52"/>
      <c r="J3" s="65"/>
      <c r="K3" s="65"/>
      <c r="L3" s="65"/>
      <c r="M3" s="65"/>
      <c r="N3" s="65"/>
      <c r="O3" s="65"/>
      <c r="P3" s="65"/>
      <c r="Q3" s="65"/>
      <c r="T3" s="65"/>
      <c r="U3" s="65"/>
      <c r="V3" s="65"/>
    </row>
    <row r="4" spans="1:22" s="1085" customFormat="1" ht="12">
      <c r="A4" s="52"/>
      <c r="B4" s="720"/>
      <c r="C4" s="720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P4" s="65"/>
      <c r="Q4" s="65"/>
      <c r="T4" s="65"/>
      <c r="U4" s="65"/>
      <c r="V4" s="65"/>
    </row>
    <row r="5" spans="1:22">
      <c r="A5" s="2116" t="s">
        <v>6750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T5" s="52"/>
      <c r="U5" s="52"/>
      <c r="V5" s="52"/>
    </row>
    <row r="6" spans="1:22">
      <c r="T6" s="52"/>
      <c r="U6" s="52"/>
      <c r="V6" s="52"/>
    </row>
    <row r="7" spans="1:22" ht="15" customHeight="1">
      <c r="A7" s="2119" t="s">
        <v>134</v>
      </c>
      <c r="B7" s="2441" t="s">
        <v>135</v>
      </c>
      <c r="C7" s="2120" t="s">
        <v>138</v>
      </c>
      <c r="D7" s="2120"/>
      <c r="E7" s="2120"/>
      <c r="F7" s="2120"/>
      <c r="G7" s="2120"/>
      <c r="H7" s="2120"/>
      <c r="I7" s="2120"/>
      <c r="J7" s="2120"/>
      <c r="K7" s="2120" t="s">
        <v>139</v>
      </c>
      <c r="L7" s="2119" t="s">
        <v>6751</v>
      </c>
      <c r="M7" s="2119" t="s">
        <v>141</v>
      </c>
      <c r="T7" s="52"/>
      <c r="U7" s="52"/>
      <c r="V7" s="52"/>
    </row>
    <row r="8" spans="1:22" ht="30.75" customHeight="1">
      <c r="A8" s="2119"/>
      <c r="B8" s="2441"/>
      <c r="C8" s="2119" t="s">
        <v>6752</v>
      </c>
      <c r="D8" s="2711" t="s">
        <v>6753</v>
      </c>
      <c r="E8" s="2711"/>
      <c r="F8" s="2119" t="s">
        <v>6754</v>
      </c>
      <c r="G8" s="2119" t="s">
        <v>6755</v>
      </c>
      <c r="H8" s="2119" t="s">
        <v>6432</v>
      </c>
      <c r="I8" s="2119" t="s">
        <v>146</v>
      </c>
      <c r="J8" s="2119" t="s">
        <v>144</v>
      </c>
      <c r="K8" s="2120"/>
      <c r="L8" s="2120"/>
      <c r="M8" s="2120"/>
      <c r="N8" s="2197"/>
      <c r="O8" s="2174"/>
      <c r="P8" s="2174"/>
      <c r="Q8" s="2174"/>
      <c r="R8" s="2392"/>
      <c r="S8" s="2243"/>
      <c r="T8" s="2174"/>
      <c r="U8" s="2174"/>
      <c r="V8" s="2174"/>
    </row>
    <row r="9" spans="1:22" ht="51.75" customHeight="1">
      <c r="A9" s="2119"/>
      <c r="B9" s="2441"/>
      <c r="C9" s="2119"/>
      <c r="D9" s="68" t="s">
        <v>6756</v>
      </c>
      <c r="E9" s="750" t="s">
        <v>6757</v>
      </c>
      <c r="F9" s="2119"/>
      <c r="G9" s="2119"/>
      <c r="H9" s="2119"/>
      <c r="I9" s="2119"/>
      <c r="J9" s="2119"/>
      <c r="K9" s="2120"/>
      <c r="L9" s="2119"/>
      <c r="M9" s="2119"/>
      <c r="N9" s="2197"/>
      <c r="O9" s="2174"/>
      <c r="P9" s="2174"/>
      <c r="Q9" s="2174"/>
      <c r="R9" s="2392"/>
      <c r="S9" s="2243"/>
      <c r="T9" s="2174"/>
      <c r="U9" s="2174"/>
      <c r="V9" s="2174"/>
    </row>
    <row r="10" spans="1:22">
      <c r="A10" s="2175" t="s">
        <v>6758</v>
      </c>
      <c r="B10" s="2175"/>
      <c r="C10" s="2175"/>
      <c r="D10" s="2175"/>
      <c r="E10" s="2175"/>
      <c r="F10" s="2175"/>
      <c r="G10" s="2175"/>
      <c r="H10" s="2175"/>
      <c r="I10" s="2175"/>
      <c r="J10" s="2175"/>
      <c r="K10" s="2175"/>
      <c r="L10" s="2175"/>
      <c r="M10" s="2175"/>
      <c r="T10" s="52"/>
      <c r="U10" s="52"/>
      <c r="V10" s="52"/>
    </row>
    <row r="11" spans="1:22" ht="12" customHeight="1">
      <c r="A11" s="125" t="s">
        <v>6759</v>
      </c>
      <c r="B11" s="2607"/>
      <c r="C11" s="2608" t="s">
        <v>6760</v>
      </c>
      <c r="D11" s="2607">
        <v>70</v>
      </c>
      <c r="E11" s="2607">
        <v>20</v>
      </c>
      <c r="F11" s="2607">
        <v>0.5</v>
      </c>
      <c r="G11" s="2607">
        <v>1.5</v>
      </c>
      <c r="H11" s="125" t="s">
        <v>6761</v>
      </c>
      <c r="I11" s="132"/>
      <c r="J11" s="132"/>
      <c r="K11" s="788" t="s">
        <v>366</v>
      </c>
      <c r="L11" s="132"/>
      <c r="M11" s="1087"/>
      <c r="Q11" s="60"/>
      <c r="R11" s="53"/>
      <c r="T11" s="52"/>
      <c r="U11" s="52"/>
      <c r="V11" s="52"/>
    </row>
    <row r="12" spans="1:22">
      <c r="A12" s="85" t="s">
        <v>6762</v>
      </c>
      <c r="B12" s="2607"/>
      <c r="C12" s="2608"/>
      <c r="D12" s="2607"/>
      <c r="E12" s="2607"/>
      <c r="F12" s="2607"/>
      <c r="G12" s="2607"/>
      <c r="H12" s="85" t="s">
        <v>6763</v>
      </c>
      <c r="I12" s="135"/>
      <c r="J12" s="135"/>
      <c r="K12" s="199" t="s">
        <v>366</v>
      </c>
      <c r="L12" s="135"/>
      <c r="M12" s="91"/>
      <c r="R12" s="53"/>
      <c r="T12" s="52"/>
      <c r="U12" s="52"/>
      <c r="V12" s="52"/>
    </row>
    <row r="13" spans="1:22">
      <c r="A13" s="85" t="s">
        <v>6764</v>
      </c>
      <c r="B13" s="2607"/>
      <c r="C13" s="2608"/>
      <c r="D13" s="2607"/>
      <c r="E13" s="2607"/>
      <c r="F13" s="2607"/>
      <c r="G13" s="2607"/>
      <c r="H13" s="85" t="s">
        <v>6765</v>
      </c>
      <c r="I13" s="135"/>
      <c r="J13" s="135"/>
      <c r="K13" s="199" t="s">
        <v>366</v>
      </c>
      <c r="L13" s="135"/>
      <c r="M13" s="91"/>
      <c r="R13" s="53"/>
      <c r="T13" s="52"/>
      <c r="U13" s="52"/>
      <c r="V13" s="52"/>
    </row>
    <row r="14" spans="1:22">
      <c r="A14" s="85" t="s">
        <v>6766</v>
      </c>
      <c r="B14" s="2607"/>
      <c r="C14" s="2608"/>
      <c r="D14" s="2607"/>
      <c r="E14" s="2607"/>
      <c r="F14" s="2607"/>
      <c r="G14" s="2607"/>
      <c r="H14" s="85" t="s">
        <v>6767</v>
      </c>
      <c r="I14" s="135"/>
      <c r="J14" s="135" t="s">
        <v>6768</v>
      </c>
      <c r="K14" s="199" t="s">
        <v>366</v>
      </c>
      <c r="L14" s="135"/>
      <c r="M14" s="91"/>
      <c r="R14" s="53"/>
      <c r="T14" s="52"/>
      <c r="U14" s="52"/>
      <c r="V14" s="52"/>
    </row>
    <row r="15" spans="1:22" ht="12" customHeight="1">
      <c r="A15" s="85" t="s">
        <v>6769</v>
      </c>
      <c r="B15" s="2213"/>
      <c r="C15" s="2184" t="s">
        <v>6770</v>
      </c>
      <c r="D15" s="2607"/>
      <c r="E15" s="2607"/>
      <c r="F15" s="2607"/>
      <c r="G15" s="2607"/>
      <c r="H15" s="85" t="s">
        <v>6761</v>
      </c>
      <c r="I15" s="135"/>
      <c r="J15" s="135" t="s">
        <v>6771</v>
      </c>
      <c r="K15" s="199" t="s">
        <v>366</v>
      </c>
      <c r="L15" s="135"/>
      <c r="M15" s="91"/>
      <c r="R15" s="53"/>
      <c r="T15" s="52"/>
      <c r="U15" s="52"/>
      <c r="V15" s="52"/>
    </row>
    <row r="16" spans="1:22">
      <c r="A16" s="85" t="s">
        <v>6772</v>
      </c>
      <c r="B16" s="2213"/>
      <c r="C16" s="2184"/>
      <c r="D16" s="2607"/>
      <c r="E16" s="2607"/>
      <c r="F16" s="2607"/>
      <c r="G16" s="2607"/>
      <c r="H16" s="85" t="s">
        <v>6763</v>
      </c>
      <c r="I16" s="135"/>
      <c r="J16" s="135"/>
      <c r="K16" s="199" t="s">
        <v>366</v>
      </c>
      <c r="L16" s="135"/>
      <c r="M16" s="91"/>
      <c r="R16" s="53"/>
      <c r="T16" s="52"/>
      <c r="U16" s="52"/>
      <c r="V16" s="52"/>
    </row>
    <row r="17" spans="1:22">
      <c r="A17" s="85" t="s">
        <v>6773</v>
      </c>
      <c r="B17" s="2213"/>
      <c r="C17" s="2184"/>
      <c r="D17" s="2607"/>
      <c r="E17" s="2607"/>
      <c r="F17" s="2607"/>
      <c r="G17" s="2607"/>
      <c r="H17" s="85" t="s">
        <v>6765</v>
      </c>
      <c r="I17" s="135"/>
      <c r="J17" s="135"/>
      <c r="K17" s="199" t="s">
        <v>366</v>
      </c>
      <c r="L17" s="135"/>
      <c r="M17" s="91"/>
      <c r="R17" s="53"/>
      <c r="T17" s="52"/>
      <c r="U17" s="52"/>
      <c r="V17" s="52"/>
    </row>
    <row r="18" spans="1:22">
      <c r="A18" s="85" t="s">
        <v>6774</v>
      </c>
      <c r="B18" s="2213"/>
      <c r="C18" s="2184"/>
      <c r="D18" s="2607"/>
      <c r="E18" s="2607"/>
      <c r="F18" s="2607"/>
      <c r="G18" s="2607"/>
      <c r="H18" s="85" t="s">
        <v>6767</v>
      </c>
      <c r="I18" s="135"/>
      <c r="J18" s="135"/>
      <c r="K18" s="199" t="s">
        <v>366</v>
      </c>
      <c r="L18" s="135"/>
      <c r="M18" s="691"/>
      <c r="R18" s="53"/>
      <c r="T18" s="52"/>
      <c r="U18" s="52"/>
      <c r="V18" s="52"/>
    </row>
    <row r="19" spans="1:22">
      <c r="A19" s="2269" t="s">
        <v>6775</v>
      </c>
      <c r="B19" s="2269"/>
      <c r="C19" s="2269"/>
      <c r="D19" s="2269"/>
      <c r="E19" s="2269"/>
      <c r="F19" s="2269"/>
      <c r="G19" s="2269"/>
      <c r="H19" s="2269"/>
      <c r="I19" s="2269"/>
      <c r="J19" s="2269"/>
      <c r="K19" s="2269"/>
      <c r="L19" s="2269"/>
      <c r="M19" s="2269"/>
      <c r="N19" s="101"/>
      <c r="T19" s="52"/>
      <c r="U19" s="52"/>
      <c r="V19" s="52"/>
    </row>
    <row r="20" spans="1:22" ht="12.75" customHeight="1">
      <c r="A20" s="182" t="s">
        <v>6776</v>
      </c>
      <c r="B20" s="2209"/>
      <c r="C20" s="2130" t="s">
        <v>6777</v>
      </c>
      <c r="D20" s="2209">
        <v>70</v>
      </c>
      <c r="E20" s="2209">
        <v>20</v>
      </c>
      <c r="F20" s="133"/>
      <c r="G20" s="133"/>
      <c r="H20" s="2132" t="s">
        <v>6778</v>
      </c>
      <c r="I20" s="2686">
        <v>15</v>
      </c>
      <c r="J20" s="2686">
        <v>0.04</v>
      </c>
      <c r="K20" s="802" t="s">
        <v>366</v>
      </c>
      <c r="L20" s="239">
        <v>6775</v>
      </c>
      <c r="M20" s="240">
        <v>7465</v>
      </c>
      <c r="N20" s="101"/>
      <c r="Q20" s="314"/>
      <c r="R20" s="53"/>
      <c r="T20" s="52"/>
      <c r="U20" s="52"/>
      <c r="V20" s="52"/>
    </row>
    <row r="21" spans="1:22" ht="12.75" customHeight="1">
      <c r="A21" s="182" t="s">
        <v>6779</v>
      </c>
      <c r="B21" s="2209"/>
      <c r="C21" s="2130"/>
      <c r="D21" s="2209"/>
      <c r="E21" s="2209"/>
      <c r="F21" s="133"/>
      <c r="G21" s="133"/>
      <c r="H21" s="2132"/>
      <c r="I21" s="2686"/>
      <c r="J21" s="2686"/>
      <c r="K21" s="199" t="s">
        <v>366</v>
      </c>
      <c r="L21" s="239">
        <v>8060</v>
      </c>
      <c r="M21" s="240">
        <v>8880</v>
      </c>
      <c r="N21" s="101"/>
      <c r="Q21" s="314"/>
      <c r="R21" s="53"/>
      <c r="T21" s="52"/>
      <c r="U21" s="52"/>
      <c r="V21" s="52"/>
    </row>
    <row r="22" spans="1:22" ht="12.75" customHeight="1">
      <c r="A22" s="182" t="s">
        <v>6780</v>
      </c>
      <c r="B22" s="2209"/>
      <c r="C22" s="2130"/>
      <c r="D22" s="2209"/>
      <c r="E22" s="2209"/>
      <c r="F22" s="133"/>
      <c r="G22" s="133"/>
      <c r="H22" s="2132"/>
      <c r="I22" s="2686"/>
      <c r="J22" s="2686"/>
      <c r="K22" s="199" t="s">
        <v>366</v>
      </c>
      <c r="L22" s="239">
        <v>6055</v>
      </c>
      <c r="M22" s="240">
        <v>6670</v>
      </c>
      <c r="N22" s="101"/>
      <c r="Q22" s="314"/>
      <c r="R22" s="53"/>
      <c r="T22" s="52"/>
      <c r="U22" s="52"/>
      <c r="V22" s="52"/>
    </row>
    <row r="23" spans="1:22" ht="12.75" customHeight="1">
      <c r="A23" s="78" t="s">
        <v>6781</v>
      </c>
      <c r="B23" s="2209"/>
      <c r="C23" s="2130"/>
      <c r="D23" s="2209"/>
      <c r="E23" s="2209"/>
      <c r="F23" s="133"/>
      <c r="G23" s="133"/>
      <c r="H23" s="2134" t="s">
        <v>6782</v>
      </c>
      <c r="I23" s="2430">
        <v>19</v>
      </c>
      <c r="J23" s="2430">
        <v>0.05</v>
      </c>
      <c r="K23" s="199" t="s">
        <v>366</v>
      </c>
      <c r="L23" s="239">
        <v>6975</v>
      </c>
      <c r="M23" s="240">
        <v>7680</v>
      </c>
      <c r="N23" s="101"/>
      <c r="Q23" s="314"/>
      <c r="R23" s="53"/>
      <c r="T23" s="52"/>
      <c r="U23" s="52"/>
      <c r="V23" s="52"/>
    </row>
    <row r="24" spans="1:22" ht="12.75" customHeight="1">
      <c r="A24" s="78" t="s">
        <v>6783</v>
      </c>
      <c r="B24" s="2209"/>
      <c r="C24" s="2130"/>
      <c r="D24" s="2209"/>
      <c r="E24" s="2209"/>
      <c r="F24" s="133"/>
      <c r="G24" s="133"/>
      <c r="H24" s="2134"/>
      <c r="I24" s="2430"/>
      <c r="J24" s="2430"/>
      <c r="K24" s="199" t="s">
        <v>366</v>
      </c>
      <c r="L24" s="239">
        <v>8740</v>
      </c>
      <c r="M24" s="240">
        <v>9630</v>
      </c>
      <c r="N24" s="101"/>
      <c r="Q24" s="314"/>
      <c r="R24" s="53"/>
      <c r="T24" s="52"/>
      <c r="U24" s="52"/>
      <c r="V24" s="52"/>
    </row>
    <row r="25" spans="1:22" ht="12.75" customHeight="1">
      <c r="A25" s="78" t="s">
        <v>6784</v>
      </c>
      <c r="B25" s="2209"/>
      <c r="C25" s="2130"/>
      <c r="D25" s="2209"/>
      <c r="E25" s="2209"/>
      <c r="F25" s="133"/>
      <c r="G25" s="133"/>
      <c r="H25" s="2134"/>
      <c r="I25" s="2430"/>
      <c r="J25" s="2430"/>
      <c r="K25" s="199" t="s">
        <v>366</v>
      </c>
      <c r="L25" s="239">
        <v>6340</v>
      </c>
      <c r="M25" s="240">
        <v>6985</v>
      </c>
      <c r="N25" s="101"/>
      <c r="Q25" s="314"/>
      <c r="R25" s="53"/>
      <c r="T25" s="52"/>
      <c r="U25" s="52"/>
      <c r="V25" s="52"/>
    </row>
    <row r="26" spans="1:22" ht="12.75" customHeight="1">
      <c r="A26" s="78" t="s">
        <v>6785</v>
      </c>
      <c r="B26" s="2209"/>
      <c r="C26" s="2130"/>
      <c r="D26" s="2209"/>
      <c r="E26" s="2209"/>
      <c r="F26" s="79"/>
      <c r="G26" s="79"/>
      <c r="H26" s="2134" t="s">
        <v>6786</v>
      </c>
      <c r="I26" s="2430">
        <v>20</v>
      </c>
      <c r="J26" s="2430">
        <v>0.06</v>
      </c>
      <c r="K26" s="199" t="s">
        <v>366</v>
      </c>
      <c r="L26" s="79">
        <v>8365</v>
      </c>
      <c r="M26" s="219">
        <v>9215</v>
      </c>
      <c r="N26" s="101"/>
      <c r="Q26" s="314"/>
      <c r="R26" s="53"/>
      <c r="T26" s="52"/>
      <c r="U26" s="52"/>
      <c r="V26" s="52"/>
    </row>
    <row r="27" spans="1:22" ht="12.75" customHeight="1">
      <c r="A27" s="78" t="s">
        <v>6787</v>
      </c>
      <c r="B27" s="2209"/>
      <c r="C27" s="2130"/>
      <c r="D27" s="2209"/>
      <c r="E27" s="2209"/>
      <c r="F27" s="79"/>
      <c r="G27" s="79"/>
      <c r="H27" s="2134"/>
      <c r="I27" s="2430"/>
      <c r="J27" s="2430"/>
      <c r="K27" s="199" t="s">
        <v>366</v>
      </c>
      <c r="L27" s="79">
        <v>11085</v>
      </c>
      <c r="M27" s="219">
        <v>12215</v>
      </c>
      <c r="N27" s="101"/>
      <c r="Q27" s="314"/>
      <c r="R27" s="53"/>
      <c r="T27" s="52"/>
      <c r="U27" s="52"/>
      <c r="V27" s="52"/>
    </row>
    <row r="28" spans="1:22" ht="12.75" customHeight="1">
      <c r="A28" s="78" t="s">
        <v>6788</v>
      </c>
      <c r="B28" s="2209"/>
      <c r="C28" s="2130"/>
      <c r="D28" s="2209"/>
      <c r="E28" s="2209"/>
      <c r="F28" s="79"/>
      <c r="G28" s="79"/>
      <c r="H28" s="2134"/>
      <c r="I28" s="2430"/>
      <c r="J28" s="2430"/>
      <c r="K28" s="199" t="s">
        <v>366</v>
      </c>
      <c r="L28" s="79">
        <v>7605</v>
      </c>
      <c r="M28" s="219">
        <v>8380</v>
      </c>
      <c r="N28" s="101"/>
      <c r="Q28" s="314"/>
      <c r="R28" s="53"/>
      <c r="T28" s="52"/>
      <c r="U28" s="52"/>
      <c r="V28" s="52"/>
    </row>
    <row r="29" spans="1:22" ht="12.75" customHeight="1">
      <c r="A29" s="78" t="s">
        <v>6789</v>
      </c>
      <c r="B29" s="2209"/>
      <c r="C29" s="2130"/>
      <c r="D29" s="2209"/>
      <c r="E29" s="2209"/>
      <c r="F29" s="79"/>
      <c r="G29" s="79"/>
      <c r="H29" s="2134" t="s">
        <v>6790</v>
      </c>
      <c r="I29" s="2430">
        <v>23</v>
      </c>
      <c r="J29" s="2430">
        <v>7.0000000000000007E-2</v>
      </c>
      <c r="K29" s="199" t="s">
        <v>366</v>
      </c>
      <c r="L29" s="79">
        <v>9530</v>
      </c>
      <c r="M29" s="219">
        <v>10500</v>
      </c>
      <c r="N29" s="101"/>
      <c r="Q29" s="314"/>
      <c r="R29" s="53"/>
      <c r="T29" s="52"/>
      <c r="U29" s="52"/>
      <c r="V29" s="52"/>
    </row>
    <row r="30" spans="1:22" ht="12.75" customHeight="1">
      <c r="A30" s="78" t="s">
        <v>6791</v>
      </c>
      <c r="B30" s="2209"/>
      <c r="C30" s="2130"/>
      <c r="D30" s="2209"/>
      <c r="E30" s="2209"/>
      <c r="F30" s="79"/>
      <c r="G30" s="79"/>
      <c r="H30" s="2134"/>
      <c r="I30" s="2430"/>
      <c r="J30" s="2430"/>
      <c r="K30" s="199" t="s">
        <v>366</v>
      </c>
      <c r="L30" s="79">
        <v>12790</v>
      </c>
      <c r="M30" s="219">
        <v>14090</v>
      </c>
      <c r="N30" s="101"/>
      <c r="Q30" s="314"/>
      <c r="R30" s="53"/>
      <c r="T30" s="52"/>
      <c r="U30" s="52"/>
      <c r="V30" s="52"/>
    </row>
    <row r="31" spans="1:22" ht="12.75" customHeight="1">
      <c r="A31" s="78" t="s">
        <v>6792</v>
      </c>
      <c r="B31" s="2209"/>
      <c r="C31" s="2130"/>
      <c r="D31" s="2209"/>
      <c r="E31" s="2209"/>
      <c r="F31" s="79"/>
      <c r="G31" s="79"/>
      <c r="H31" s="2134"/>
      <c r="I31" s="2430"/>
      <c r="J31" s="2430"/>
      <c r="K31" s="199" t="s">
        <v>366</v>
      </c>
      <c r="L31" s="79">
        <v>8665</v>
      </c>
      <c r="M31" s="219">
        <v>9545</v>
      </c>
      <c r="N31" s="101"/>
      <c r="Q31" s="314"/>
      <c r="R31" s="53"/>
      <c r="T31" s="52"/>
      <c r="U31" s="52"/>
      <c r="V31" s="52"/>
    </row>
    <row r="32" spans="1:22" ht="12.75" customHeight="1">
      <c r="A32" s="78" t="s">
        <v>6793</v>
      </c>
      <c r="B32" s="2209"/>
      <c r="C32" s="2130"/>
      <c r="D32" s="2209"/>
      <c r="E32" s="2209"/>
      <c r="F32" s="79"/>
      <c r="G32" s="79"/>
      <c r="H32" s="2134" t="s">
        <v>6794</v>
      </c>
      <c r="I32" s="2430">
        <v>20</v>
      </c>
      <c r="J32" s="2430">
        <v>0.06</v>
      </c>
      <c r="K32" s="199" t="s">
        <v>366</v>
      </c>
      <c r="L32" s="79">
        <v>7615</v>
      </c>
      <c r="M32" s="219">
        <v>8390</v>
      </c>
      <c r="N32" s="101"/>
      <c r="Q32" s="314"/>
      <c r="R32" s="53"/>
      <c r="T32" s="52"/>
      <c r="U32" s="52"/>
      <c r="V32" s="52"/>
    </row>
    <row r="33" spans="1:22" ht="12.75" customHeight="1">
      <c r="A33" s="78" t="s">
        <v>6795</v>
      </c>
      <c r="B33" s="2209"/>
      <c r="C33" s="2130"/>
      <c r="D33" s="2209"/>
      <c r="E33" s="2209"/>
      <c r="F33" s="79"/>
      <c r="G33" s="79"/>
      <c r="H33" s="2134"/>
      <c r="I33" s="2430"/>
      <c r="J33" s="2430"/>
      <c r="K33" s="199" t="s">
        <v>366</v>
      </c>
      <c r="L33" s="79">
        <v>9210</v>
      </c>
      <c r="M33" s="219">
        <v>10150</v>
      </c>
      <c r="N33" s="101"/>
      <c r="Q33" s="314"/>
      <c r="R33" s="53"/>
      <c r="T33" s="52"/>
      <c r="U33" s="52"/>
      <c r="V33" s="52"/>
    </row>
    <row r="34" spans="1:22" ht="12.75" customHeight="1">
      <c r="A34" s="78" t="s">
        <v>6796</v>
      </c>
      <c r="B34" s="2209"/>
      <c r="C34" s="2130"/>
      <c r="D34" s="2209"/>
      <c r="E34" s="2209"/>
      <c r="F34" s="79"/>
      <c r="G34" s="79"/>
      <c r="H34" s="2134"/>
      <c r="I34" s="2430"/>
      <c r="J34" s="2430"/>
      <c r="K34" s="199" t="s">
        <v>366</v>
      </c>
      <c r="L34" s="79">
        <v>6815</v>
      </c>
      <c r="M34" s="219">
        <v>7505</v>
      </c>
      <c r="N34" s="101"/>
      <c r="Q34" s="314"/>
      <c r="R34" s="53"/>
      <c r="T34" s="52"/>
      <c r="U34" s="52"/>
      <c r="V34" s="52"/>
    </row>
    <row r="35" spans="1:22" ht="12.75" customHeight="1">
      <c r="A35" s="78" t="s">
        <v>6797</v>
      </c>
      <c r="B35" s="2209"/>
      <c r="C35" s="2130"/>
      <c r="D35" s="2209"/>
      <c r="E35" s="2209"/>
      <c r="F35" s="79"/>
      <c r="G35" s="79"/>
      <c r="H35" s="2134" t="s">
        <v>6798</v>
      </c>
      <c r="I35" s="2430">
        <v>22</v>
      </c>
      <c r="J35" s="2430">
        <v>7.0000000000000007E-2</v>
      </c>
      <c r="K35" s="199" t="s">
        <v>366</v>
      </c>
      <c r="L35" s="79">
        <v>8820</v>
      </c>
      <c r="M35" s="219">
        <v>9720</v>
      </c>
      <c r="N35" s="101"/>
      <c r="Q35" s="314"/>
      <c r="R35" s="53"/>
      <c r="T35" s="52"/>
      <c r="U35" s="52"/>
      <c r="V35" s="52"/>
    </row>
    <row r="36" spans="1:22" ht="12.75" customHeight="1">
      <c r="A36" s="78" t="s">
        <v>6799</v>
      </c>
      <c r="B36" s="2209"/>
      <c r="C36" s="2130"/>
      <c r="D36" s="2209"/>
      <c r="E36" s="2209"/>
      <c r="F36" s="79"/>
      <c r="G36" s="79"/>
      <c r="H36" s="2134"/>
      <c r="I36" s="2430"/>
      <c r="J36" s="2430"/>
      <c r="K36" s="199" t="s">
        <v>366</v>
      </c>
      <c r="L36" s="79">
        <v>11555</v>
      </c>
      <c r="M36" s="219">
        <v>12730</v>
      </c>
      <c r="N36" s="101"/>
      <c r="Q36" s="314"/>
      <c r="R36" s="53"/>
      <c r="T36" s="52"/>
      <c r="U36" s="52"/>
      <c r="V36" s="52"/>
    </row>
    <row r="37" spans="1:22" ht="12.75" customHeight="1">
      <c r="A37" s="78" t="s">
        <v>6800</v>
      </c>
      <c r="B37" s="2209"/>
      <c r="C37" s="2130"/>
      <c r="D37" s="2209"/>
      <c r="E37" s="2209"/>
      <c r="F37" s="79"/>
      <c r="G37" s="79"/>
      <c r="H37" s="2134"/>
      <c r="I37" s="2430"/>
      <c r="J37" s="2430"/>
      <c r="K37" s="199" t="s">
        <v>366</v>
      </c>
      <c r="L37" s="79">
        <v>8020</v>
      </c>
      <c r="M37" s="219">
        <v>8835</v>
      </c>
      <c r="N37" s="101"/>
      <c r="Q37" s="314"/>
      <c r="R37" s="53"/>
      <c r="T37" s="52"/>
      <c r="U37" s="52"/>
      <c r="V37" s="52"/>
    </row>
    <row r="38" spans="1:22" ht="12.75" customHeight="1">
      <c r="A38" s="78" t="s">
        <v>6801</v>
      </c>
      <c r="B38" s="2209"/>
      <c r="C38" s="2130"/>
      <c r="D38" s="2209"/>
      <c r="E38" s="2209"/>
      <c r="F38" s="79"/>
      <c r="G38" s="79"/>
      <c r="H38" s="2134" t="s">
        <v>6802</v>
      </c>
      <c r="I38" s="2430">
        <v>24</v>
      </c>
      <c r="J38" s="2430">
        <v>0.08</v>
      </c>
      <c r="K38" s="199" t="s">
        <v>366</v>
      </c>
      <c r="L38" s="79">
        <v>10180</v>
      </c>
      <c r="M38" s="219">
        <v>11215</v>
      </c>
      <c r="N38" s="101"/>
      <c r="Q38" s="314"/>
      <c r="R38" s="53"/>
      <c r="T38" s="52"/>
      <c r="U38" s="52"/>
      <c r="V38" s="52"/>
    </row>
    <row r="39" spans="1:22" ht="12.75" customHeight="1">
      <c r="A39" s="78" t="s">
        <v>6803</v>
      </c>
      <c r="B39" s="2209"/>
      <c r="C39" s="2130"/>
      <c r="D39" s="2209"/>
      <c r="E39" s="2209"/>
      <c r="F39" s="133"/>
      <c r="G39" s="133"/>
      <c r="H39" s="2134"/>
      <c r="I39" s="2430"/>
      <c r="J39" s="2430"/>
      <c r="K39" s="199" t="s">
        <v>366</v>
      </c>
      <c r="L39" s="79">
        <v>13430</v>
      </c>
      <c r="M39" s="219">
        <v>14795</v>
      </c>
      <c r="N39" s="101"/>
      <c r="Q39" s="314"/>
      <c r="R39" s="53"/>
      <c r="T39" s="52"/>
      <c r="U39" s="52"/>
      <c r="V39" s="52"/>
    </row>
    <row r="40" spans="1:22" ht="12.75" customHeight="1">
      <c r="A40" s="78" t="s">
        <v>6804</v>
      </c>
      <c r="B40" s="2209"/>
      <c r="C40" s="2130"/>
      <c r="D40" s="2209"/>
      <c r="E40" s="2209"/>
      <c r="F40" s="133"/>
      <c r="G40" s="133"/>
      <c r="H40" s="2134"/>
      <c r="I40" s="2430"/>
      <c r="J40" s="2430"/>
      <c r="K40" s="199" t="s">
        <v>366</v>
      </c>
      <c r="L40" s="79">
        <v>9255</v>
      </c>
      <c r="M40" s="219">
        <v>10195</v>
      </c>
      <c r="N40" s="101"/>
      <c r="Q40" s="314"/>
      <c r="R40" s="53"/>
      <c r="T40" s="52"/>
      <c r="U40" s="52"/>
      <c r="V40" s="52"/>
    </row>
    <row r="41" spans="1:22" ht="12.75" customHeight="1">
      <c r="A41" s="78" t="s">
        <v>6805</v>
      </c>
      <c r="B41" s="2209"/>
      <c r="C41" s="2130"/>
      <c r="D41" s="2209"/>
      <c r="E41" s="2209"/>
      <c r="F41" s="133"/>
      <c r="G41" s="133"/>
      <c r="H41" s="2134" t="s">
        <v>6806</v>
      </c>
      <c r="I41" s="2430">
        <v>22</v>
      </c>
      <c r="J41" s="2430">
        <v>0.06</v>
      </c>
      <c r="K41" s="199" t="s">
        <v>366</v>
      </c>
      <c r="L41" s="79">
        <v>8690</v>
      </c>
      <c r="M41" s="219">
        <v>9570</v>
      </c>
      <c r="N41" s="101"/>
      <c r="Q41" s="314"/>
      <c r="R41" s="53"/>
      <c r="T41" s="52"/>
      <c r="U41" s="52"/>
      <c r="V41" s="52"/>
    </row>
    <row r="42" spans="1:22" ht="12.75" customHeight="1">
      <c r="A42" s="78" t="s">
        <v>6807</v>
      </c>
      <c r="B42" s="2209"/>
      <c r="C42" s="2130"/>
      <c r="D42" s="2209"/>
      <c r="E42" s="2209"/>
      <c r="F42" s="133"/>
      <c r="G42" s="133"/>
      <c r="H42" s="2134"/>
      <c r="I42" s="2430"/>
      <c r="J42" s="2430"/>
      <c r="K42" s="199" t="s">
        <v>366</v>
      </c>
      <c r="L42" s="79">
        <v>10930</v>
      </c>
      <c r="M42" s="219">
        <v>12040</v>
      </c>
      <c r="N42" s="101"/>
      <c r="Q42" s="314"/>
      <c r="R42" s="53"/>
      <c r="T42" s="52"/>
      <c r="U42" s="52"/>
      <c r="V42" s="52"/>
    </row>
    <row r="43" spans="1:22" ht="12.75" customHeight="1">
      <c r="A43" s="78" t="s">
        <v>6808</v>
      </c>
      <c r="B43" s="2209"/>
      <c r="C43" s="2130"/>
      <c r="D43" s="2209"/>
      <c r="E43" s="2209"/>
      <c r="F43" s="133"/>
      <c r="G43" s="133"/>
      <c r="H43" s="2134"/>
      <c r="I43" s="2430"/>
      <c r="J43" s="2430"/>
      <c r="K43" s="199" t="s">
        <v>366</v>
      </c>
      <c r="L43" s="79">
        <v>7520</v>
      </c>
      <c r="M43" s="219">
        <v>8285</v>
      </c>
      <c r="N43" s="101"/>
      <c r="Q43" s="314"/>
      <c r="R43" s="53"/>
      <c r="T43" s="52"/>
      <c r="U43" s="52"/>
      <c r="V43" s="52"/>
    </row>
    <row r="44" spans="1:22" ht="12.75" customHeight="1">
      <c r="A44" s="78" t="s">
        <v>6809</v>
      </c>
      <c r="B44" s="2209"/>
      <c r="C44" s="2130"/>
      <c r="D44" s="2209"/>
      <c r="E44" s="2209"/>
      <c r="F44" s="79"/>
      <c r="G44" s="79"/>
      <c r="H44" s="2134" t="s">
        <v>6810</v>
      </c>
      <c r="I44" s="2430">
        <v>24</v>
      </c>
      <c r="J44" s="2430">
        <v>7.0000000000000007E-2</v>
      </c>
      <c r="K44" s="199" t="s">
        <v>366</v>
      </c>
      <c r="L44" s="79">
        <v>10270</v>
      </c>
      <c r="M44" s="219">
        <v>11310</v>
      </c>
      <c r="N44" s="101"/>
      <c r="Q44" s="314"/>
      <c r="R44" s="53"/>
      <c r="T44" s="52"/>
      <c r="U44" s="52"/>
      <c r="V44" s="52"/>
    </row>
    <row r="45" spans="1:22" ht="12.75" customHeight="1">
      <c r="A45" s="78" t="s">
        <v>6811</v>
      </c>
      <c r="B45" s="2209"/>
      <c r="C45" s="2130"/>
      <c r="D45" s="2209"/>
      <c r="E45" s="2209"/>
      <c r="F45" s="79"/>
      <c r="G45" s="79"/>
      <c r="H45" s="2134"/>
      <c r="I45" s="2430"/>
      <c r="J45" s="2430"/>
      <c r="K45" s="199" t="s">
        <v>366</v>
      </c>
      <c r="L45" s="79">
        <v>12580</v>
      </c>
      <c r="M45" s="219">
        <v>13860</v>
      </c>
      <c r="N45" s="101"/>
      <c r="Q45" s="314"/>
      <c r="R45" s="53"/>
      <c r="T45" s="52"/>
      <c r="U45" s="52"/>
      <c r="V45" s="52"/>
    </row>
    <row r="46" spans="1:22" ht="12.75" customHeight="1">
      <c r="A46" s="78" t="s">
        <v>6812</v>
      </c>
      <c r="B46" s="2209"/>
      <c r="C46" s="2130"/>
      <c r="D46" s="2209"/>
      <c r="E46" s="2209"/>
      <c r="F46" s="79"/>
      <c r="G46" s="79"/>
      <c r="H46" s="2134"/>
      <c r="I46" s="2430"/>
      <c r="J46" s="2430"/>
      <c r="K46" s="199" t="s">
        <v>366</v>
      </c>
      <c r="L46" s="79">
        <v>9295</v>
      </c>
      <c r="M46" s="219">
        <v>10240</v>
      </c>
      <c r="N46" s="101"/>
      <c r="Q46" s="314"/>
      <c r="R46" s="53"/>
      <c r="T46" s="52"/>
      <c r="U46" s="52"/>
      <c r="V46" s="52"/>
    </row>
    <row r="47" spans="1:22" ht="12.75" customHeight="1">
      <c r="A47" s="78" t="s">
        <v>6813</v>
      </c>
      <c r="B47" s="2209"/>
      <c r="C47" s="2130"/>
      <c r="D47" s="2209"/>
      <c r="E47" s="2209"/>
      <c r="F47" s="79"/>
      <c r="G47" s="79"/>
      <c r="H47" s="2134" t="s">
        <v>6814</v>
      </c>
      <c r="I47" s="2430">
        <v>26</v>
      </c>
      <c r="J47" s="2430">
        <v>0.08</v>
      </c>
      <c r="K47" s="199" t="s">
        <v>366</v>
      </c>
      <c r="L47" s="79">
        <v>11390</v>
      </c>
      <c r="M47" s="219">
        <v>12545</v>
      </c>
      <c r="N47" s="101"/>
      <c r="Q47" s="314"/>
      <c r="R47" s="53"/>
      <c r="T47" s="52"/>
      <c r="U47" s="52"/>
      <c r="V47" s="52"/>
    </row>
    <row r="48" spans="1:22" ht="12.75" customHeight="1">
      <c r="A48" s="78" t="s">
        <v>6815</v>
      </c>
      <c r="B48" s="2209"/>
      <c r="C48" s="2130"/>
      <c r="D48" s="2209"/>
      <c r="E48" s="2209"/>
      <c r="F48" s="79"/>
      <c r="G48" s="79"/>
      <c r="H48" s="2134"/>
      <c r="I48" s="2430"/>
      <c r="J48" s="2430"/>
      <c r="K48" s="199" t="s">
        <v>366</v>
      </c>
      <c r="L48" s="79">
        <v>14070</v>
      </c>
      <c r="M48" s="219">
        <v>15500</v>
      </c>
      <c r="N48" s="101"/>
      <c r="Q48" s="314"/>
      <c r="R48" s="53"/>
      <c r="T48" s="52"/>
      <c r="U48" s="52"/>
      <c r="V48" s="52"/>
    </row>
    <row r="49" spans="1:22" ht="12.75" customHeight="1">
      <c r="A49" s="78" t="s">
        <v>6816</v>
      </c>
      <c r="B49" s="2209"/>
      <c r="C49" s="2130"/>
      <c r="D49" s="2209"/>
      <c r="E49" s="2209"/>
      <c r="F49" s="79"/>
      <c r="G49" s="79"/>
      <c r="H49" s="2134"/>
      <c r="I49" s="2430"/>
      <c r="J49" s="2430"/>
      <c r="K49" s="199" t="s">
        <v>366</v>
      </c>
      <c r="L49" s="79">
        <v>10355</v>
      </c>
      <c r="M49" s="219">
        <v>11405</v>
      </c>
      <c r="N49" s="101"/>
      <c r="Q49" s="314"/>
      <c r="R49" s="53"/>
      <c r="T49" s="52"/>
      <c r="U49" s="52"/>
      <c r="V49" s="52"/>
    </row>
    <row r="50" spans="1:22" ht="12.75" customHeight="1">
      <c r="A50" s="78" t="s">
        <v>6817</v>
      </c>
      <c r="B50" s="2209"/>
      <c r="C50" s="2130"/>
      <c r="D50" s="2209"/>
      <c r="E50" s="2209"/>
      <c r="F50" s="79"/>
      <c r="G50" s="79"/>
      <c r="H50" s="2134" t="s">
        <v>6818</v>
      </c>
      <c r="I50" s="2430">
        <v>24</v>
      </c>
      <c r="J50" s="2430">
        <v>0.08</v>
      </c>
      <c r="K50" s="199" t="s">
        <v>366</v>
      </c>
      <c r="L50" s="79">
        <v>8590</v>
      </c>
      <c r="M50" s="219">
        <v>9460</v>
      </c>
      <c r="N50" s="101"/>
      <c r="Q50" s="314"/>
      <c r="R50" s="53"/>
      <c r="T50" s="52"/>
      <c r="U50" s="52"/>
      <c r="V50" s="52"/>
    </row>
    <row r="51" spans="1:22" ht="12.75" customHeight="1">
      <c r="A51" s="78" t="s">
        <v>6819</v>
      </c>
      <c r="B51" s="2209"/>
      <c r="C51" s="2130"/>
      <c r="D51" s="2209"/>
      <c r="E51" s="2209"/>
      <c r="F51" s="79"/>
      <c r="G51" s="79"/>
      <c r="H51" s="2134"/>
      <c r="I51" s="2430"/>
      <c r="J51" s="2430"/>
      <c r="K51" s="199" t="s">
        <v>366</v>
      </c>
      <c r="L51" s="79">
        <v>10925</v>
      </c>
      <c r="M51" s="219">
        <v>12040</v>
      </c>
      <c r="N51" s="101"/>
      <c r="Q51" s="314"/>
      <c r="R51" s="53"/>
      <c r="T51" s="52"/>
      <c r="U51" s="52"/>
      <c r="V51" s="52"/>
    </row>
    <row r="52" spans="1:22" ht="12.75" customHeight="1">
      <c r="A52" s="78" t="s">
        <v>6820</v>
      </c>
      <c r="B52" s="2209"/>
      <c r="C52" s="2130"/>
      <c r="D52" s="2209"/>
      <c r="E52" s="2209"/>
      <c r="F52" s="79"/>
      <c r="G52" s="79"/>
      <c r="H52" s="2134"/>
      <c r="I52" s="2430"/>
      <c r="J52" s="2430"/>
      <c r="K52" s="199" t="s">
        <v>366</v>
      </c>
      <c r="L52" s="79">
        <v>7680</v>
      </c>
      <c r="M52" s="219">
        <v>8460</v>
      </c>
      <c r="N52" s="101"/>
      <c r="Q52" s="314"/>
      <c r="R52" s="53"/>
      <c r="T52" s="52"/>
      <c r="U52" s="52"/>
      <c r="V52" s="52"/>
    </row>
    <row r="53" spans="1:22" ht="12.75" customHeight="1">
      <c r="A53" s="78" t="s">
        <v>6821</v>
      </c>
      <c r="B53" s="2209"/>
      <c r="C53" s="2130"/>
      <c r="D53" s="2209"/>
      <c r="E53" s="2209"/>
      <c r="F53" s="79"/>
      <c r="G53" s="79"/>
      <c r="H53" s="2134" t="s">
        <v>6822</v>
      </c>
      <c r="I53" s="2430">
        <v>26</v>
      </c>
      <c r="J53" s="2430">
        <v>0.09</v>
      </c>
      <c r="K53" s="199" t="s">
        <v>366</v>
      </c>
      <c r="L53" s="79">
        <v>10460</v>
      </c>
      <c r="M53" s="219">
        <v>11525</v>
      </c>
      <c r="N53" s="101"/>
      <c r="Q53" s="314"/>
      <c r="R53" s="53"/>
      <c r="T53" s="52"/>
      <c r="U53" s="52"/>
      <c r="V53" s="52"/>
    </row>
    <row r="54" spans="1:22" ht="12.75" customHeight="1">
      <c r="A54" s="78" t="s">
        <v>6823</v>
      </c>
      <c r="B54" s="2209"/>
      <c r="C54" s="2130"/>
      <c r="D54" s="2209"/>
      <c r="E54" s="2209"/>
      <c r="F54" s="79"/>
      <c r="G54" s="79"/>
      <c r="H54" s="2134"/>
      <c r="I54" s="2430"/>
      <c r="J54" s="2430"/>
      <c r="K54" s="199" t="s">
        <v>366</v>
      </c>
      <c r="L54" s="79">
        <v>13430</v>
      </c>
      <c r="M54" s="219">
        <v>14795</v>
      </c>
      <c r="N54" s="101"/>
      <c r="Q54" s="314"/>
      <c r="R54" s="53"/>
      <c r="T54" s="52"/>
      <c r="U54" s="52"/>
      <c r="V54" s="52"/>
    </row>
    <row r="55" spans="1:22" ht="12.75" customHeight="1">
      <c r="A55" s="78" t="s">
        <v>6824</v>
      </c>
      <c r="B55" s="2209"/>
      <c r="C55" s="2130"/>
      <c r="D55" s="2209"/>
      <c r="E55" s="2209"/>
      <c r="F55" s="79"/>
      <c r="G55" s="79"/>
      <c r="H55" s="2134"/>
      <c r="I55" s="2430"/>
      <c r="J55" s="2430"/>
      <c r="K55" s="199" t="s">
        <v>366</v>
      </c>
      <c r="L55" s="79">
        <v>9510</v>
      </c>
      <c r="M55" s="219">
        <v>10475</v>
      </c>
      <c r="N55" s="101"/>
      <c r="Q55" s="314"/>
      <c r="R55" s="53"/>
      <c r="T55" s="52"/>
      <c r="U55" s="52"/>
      <c r="V55" s="52"/>
    </row>
    <row r="56" spans="1:22" ht="12.75" customHeight="1">
      <c r="A56" s="78" t="s">
        <v>6825</v>
      </c>
      <c r="B56" s="2209"/>
      <c r="C56" s="2130"/>
      <c r="D56" s="2209"/>
      <c r="E56" s="2209"/>
      <c r="F56" s="79"/>
      <c r="G56" s="79"/>
      <c r="H56" s="2134" t="s">
        <v>6826</v>
      </c>
      <c r="I56" s="2430">
        <v>33</v>
      </c>
      <c r="J56" s="2430">
        <v>0.1</v>
      </c>
      <c r="K56" s="199" t="s">
        <v>366</v>
      </c>
      <c r="L56" s="79">
        <v>12315</v>
      </c>
      <c r="M56" s="219">
        <v>13570</v>
      </c>
      <c r="N56" s="101"/>
      <c r="Q56" s="314"/>
      <c r="R56" s="53"/>
      <c r="T56" s="52"/>
      <c r="U56" s="52"/>
      <c r="V56" s="52"/>
    </row>
    <row r="57" spans="1:22" ht="12.75" customHeight="1">
      <c r="A57" s="78" t="s">
        <v>6827</v>
      </c>
      <c r="B57" s="2209"/>
      <c r="C57" s="2130"/>
      <c r="D57" s="2209"/>
      <c r="E57" s="2209"/>
      <c r="F57" s="133"/>
      <c r="G57" s="133"/>
      <c r="H57" s="2134"/>
      <c r="I57" s="2430"/>
      <c r="J57" s="2430"/>
      <c r="K57" s="199" t="s">
        <v>366</v>
      </c>
      <c r="L57" s="79">
        <v>15295</v>
      </c>
      <c r="M57" s="219">
        <v>16850</v>
      </c>
      <c r="N57" s="101"/>
      <c r="Q57" s="314"/>
      <c r="R57" s="53"/>
      <c r="T57" s="52"/>
      <c r="U57" s="52"/>
      <c r="V57" s="52"/>
    </row>
    <row r="58" spans="1:22" ht="12.75" customHeight="1">
      <c r="A58" s="78" t="s">
        <v>6828</v>
      </c>
      <c r="B58" s="2209"/>
      <c r="C58" s="2130"/>
      <c r="D58" s="2209"/>
      <c r="E58" s="2209"/>
      <c r="F58" s="133"/>
      <c r="G58" s="133"/>
      <c r="H58" s="2134"/>
      <c r="I58" s="2430"/>
      <c r="J58" s="2430"/>
      <c r="K58" s="199" t="s">
        <v>366</v>
      </c>
      <c r="L58" s="79">
        <v>11250</v>
      </c>
      <c r="M58" s="250">
        <v>12395</v>
      </c>
      <c r="N58" s="101"/>
      <c r="Q58" s="314"/>
      <c r="R58" s="53"/>
      <c r="T58" s="52"/>
      <c r="U58" s="52"/>
      <c r="V58" s="52"/>
    </row>
    <row r="59" spans="1:22" ht="12.75" customHeight="1">
      <c r="A59" s="78" t="s">
        <v>6829</v>
      </c>
      <c r="B59" s="2209"/>
      <c r="C59" s="2130"/>
      <c r="D59" s="2209"/>
      <c r="E59" s="2209"/>
      <c r="F59" s="133"/>
      <c r="G59" s="133"/>
      <c r="H59" s="2134" t="s">
        <v>6830</v>
      </c>
      <c r="I59" s="2430">
        <v>30</v>
      </c>
      <c r="J59" s="2430">
        <v>0.09</v>
      </c>
      <c r="K59" s="199" t="s">
        <v>366</v>
      </c>
      <c r="L59" s="79">
        <v>10765</v>
      </c>
      <c r="M59" s="250">
        <v>11855</v>
      </c>
      <c r="N59" s="101"/>
      <c r="Q59" s="314"/>
      <c r="R59" s="53"/>
      <c r="T59" s="52"/>
      <c r="U59" s="52"/>
      <c r="V59" s="52"/>
    </row>
    <row r="60" spans="1:22" ht="12.75" customHeight="1">
      <c r="A60" s="78" t="s">
        <v>6831</v>
      </c>
      <c r="B60" s="2209"/>
      <c r="C60" s="2130"/>
      <c r="D60" s="2209"/>
      <c r="E60" s="2209"/>
      <c r="F60" s="133"/>
      <c r="G60" s="133"/>
      <c r="H60" s="2134"/>
      <c r="I60" s="2430"/>
      <c r="J60" s="2430"/>
      <c r="K60" s="199" t="s">
        <v>366</v>
      </c>
      <c r="L60" s="79">
        <v>14420</v>
      </c>
      <c r="M60" s="250">
        <v>15885</v>
      </c>
      <c r="N60" s="101"/>
      <c r="Q60" s="314"/>
      <c r="R60" s="53"/>
      <c r="T60" s="52"/>
      <c r="U60" s="52"/>
      <c r="V60" s="52"/>
    </row>
    <row r="61" spans="1:22" ht="12.75" customHeight="1">
      <c r="A61" s="78" t="s">
        <v>6832</v>
      </c>
      <c r="B61" s="2209"/>
      <c r="C61" s="2130"/>
      <c r="D61" s="2209"/>
      <c r="E61" s="2209"/>
      <c r="F61" s="133"/>
      <c r="G61" s="133"/>
      <c r="H61" s="2134"/>
      <c r="I61" s="2430"/>
      <c r="J61" s="2430"/>
      <c r="K61" s="199" t="s">
        <v>366</v>
      </c>
      <c r="L61" s="79">
        <v>9705</v>
      </c>
      <c r="M61" s="250">
        <v>10690</v>
      </c>
      <c r="N61" s="101"/>
      <c r="Q61" s="314"/>
      <c r="R61" s="53"/>
      <c r="T61" s="52"/>
      <c r="U61" s="52"/>
      <c r="V61" s="52"/>
    </row>
    <row r="62" spans="1:22" ht="12.75" customHeight="1">
      <c r="A62" s="78" t="s">
        <v>6833</v>
      </c>
      <c r="B62" s="2209"/>
      <c r="C62" s="2130"/>
      <c r="D62" s="2209"/>
      <c r="E62" s="2209"/>
      <c r="F62" s="79"/>
      <c r="G62" s="79"/>
      <c r="H62" s="2134" t="s">
        <v>6834</v>
      </c>
      <c r="I62" s="2430">
        <v>33</v>
      </c>
      <c r="J62" s="2430">
        <v>0.11</v>
      </c>
      <c r="K62" s="199" t="s">
        <v>366</v>
      </c>
      <c r="L62" s="79">
        <v>11945</v>
      </c>
      <c r="M62" s="250">
        <v>13160</v>
      </c>
      <c r="N62" s="101"/>
      <c r="Q62" s="314"/>
      <c r="R62" s="53"/>
      <c r="T62" s="52"/>
      <c r="U62" s="52"/>
      <c r="V62" s="52"/>
    </row>
    <row r="63" spans="1:22" ht="12.75" customHeight="1">
      <c r="A63" s="78" t="s">
        <v>6835</v>
      </c>
      <c r="B63" s="2209"/>
      <c r="C63" s="2130"/>
      <c r="D63" s="2209"/>
      <c r="E63" s="2209"/>
      <c r="F63" s="79"/>
      <c r="G63" s="79"/>
      <c r="H63" s="2134"/>
      <c r="I63" s="2430"/>
      <c r="J63" s="2430"/>
      <c r="K63" s="199" t="s">
        <v>366</v>
      </c>
      <c r="L63" s="79">
        <v>15455</v>
      </c>
      <c r="M63" s="250">
        <v>17025</v>
      </c>
      <c r="N63" s="101"/>
      <c r="Q63" s="314"/>
      <c r="R63" s="53"/>
      <c r="T63" s="52"/>
      <c r="U63" s="52"/>
      <c r="V63" s="52"/>
    </row>
    <row r="64" spans="1:22" ht="12.75" customHeight="1">
      <c r="A64" s="78" t="s">
        <v>6836</v>
      </c>
      <c r="B64" s="2209"/>
      <c r="C64" s="2130"/>
      <c r="D64" s="2209"/>
      <c r="E64" s="2209"/>
      <c r="F64" s="79"/>
      <c r="G64" s="79"/>
      <c r="H64" s="2134"/>
      <c r="I64" s="2430"/>
      <c r="J64" s="2430"/>
      <c r="K64" s="199" t="s">
        <v>366</v>
      </c>
      <c r="L64" s="79">
        <v>10860</v>
      </c>
      <c r="M64" s="250">
        <v>11965</v>
      </c>
      <c r="N64" s="101"/>
      <c r="Q64" s="314"/>
      <c r="R64" s="53"/>
      <c r="T64" s="52"/>
      <c r="U64" s="52"/>
      <c r="V64" s="52"/>
    </row>
    <row r="65" spans="1:22" ht="12.75" customHeight="1">
      <c r="A65" s="78" t="s">
        <v>6837</v>
      </c>
      <c r="B65" s="2209"/>
      <c r="C65" s="2130"/>
      <c r="D65" s="2209"/>
      <c r="E65" s="2209"/>
      <c r="F65" s="79"/>
      <c r="G65" s="79"/>
      <c r="H65" s="2134" t="s">
        <v>6838</v>
      </c>
      <c r="I65" s="2430">
        <v>36</v>
      </c>
      <c r="J65" s="2430">
        <v>0.12</v>
      </c>
      <c r="K65" s="199" t="s">
        <v>366</v>
      </c>
      <c r="L65" s="79">
        <v>13500</v>
      </c>
      <c r="M65" s="250">
        <v>14875</v>
      </c>
      <c r="N65" s="101"/>
      <c r="Q65" s="314"/>
      <c r="R65" s="53"/>
      <c r="T65" s="52"/>
      <c r="U65" s="52"/>
      <c r="V65" s="52"/>
    </row>
    <row r="66" spans="1:22" ht="12.75" customHeight="1">
      <c r="A66" s="78" t="s">
        <v>6839</v>
      </c>
      <c r="B66" s="2209"/>
      <c r="C66" s="2130"/>
      <c r="D66" s="2209"/>
      <c r="E66" s="2209"/>
      <c r="F66" s="79"/>
      <c r="G66" s="79"/>
      <c r="H66" s="2134"/>
      <c r="I66" s="2430"/>
      <c r="J66" s="2430"/>
      <c r="K66" s="199" t="s">
        <v>366</v>
      </c>
      <c r="L66" s="79">
        <v>18110</v>
      </c>
      <c r="M66" s="250">
        <v>19950</v>
      </c>
      <c r="N66" s="101"/>
      <c r="Q66" s="314"/>
      <c r="R66" s="53"/>
      <c r="T66" s="52"/>
      <c r="U66" s="52"/>
      <c r="V66" s="52"/>
    </row>
    <row r="67" spans="1:22" ht="12.75" customHeight="1">
      <c r="A67" s="78" t="s">
        <v>6840</v>
      </c>
      <c r="B67" s="2209"/>
      <c r="C67" s="2130"/>
      <c r="D67" s="2209"/>
      <c r="E67" s="2209"/>
      <c r="F67" s="79"/>
      <c r="G67" s="79"/>
      <c r="H67" s="2134"/>
      <c r="I67" s="2430"/>
      <c r="J67" s="2430"/>
      <c r="K67" s="199" t="s">
        <v>366</v>
      </c>
      <c r="L67" s="79">
        <v>12275</v>
      </c>
      <c r="M67" s="250">
        <v>13525</v>
      </c>
      <c r="N67" s="101"/>
      <c r="Q67" s="314"/>
      <c r="R67" s="53"/>
      <c r="T67" s="52"/>
      <c r="U67" s="52"/>
      <c r="V67" s="52"/>
    </row>
    <row r="68" spans="1:22" ht="12.75" customHeight="1">
      <c r="A68" s="78" t="s">
        <v>6841</v>
      </c>
      <c r="B68" s="2209"/>
      <c r="C68" s="2130"/>
      <c r="D68" s="2209"/>
      <c r="E68" s="2209"/>
      <c r="F68" s="79"/>
      <c r="G68" s="79"/>
      <c r="H68" s="2134" t="s">
        <v>6842</v>
      </c>
      <c r="I68" s="2430">
        <v>37</v>
      </c>
      <c r="J68" s="2430">
        <v>0.11</v>
      </c>
      <c r="K68" s="199" t="s">
        <v>366</v>
      </c>
      <c r="L68" s="79">
        <v>12130</v>
      </c>
      <c r="M68" s="250">
        <v>13365</v>
      </c>
      <c r="N68" s="101"/>
      <c r="Q68" s="314"/>
      <c r="R68" s="53"/>
      <c r="T68" s="52"/>
      <c r="U68" s="52"/>
      <c r="V68" s="52"/>
    </row>
    <row r="69" spans="1:22" ht="12.75" customHeight="1">
      <c r="A69" s="78" t="s">
        <v>6843</v>
      </c>
      <c r="B69" s="2209"/>
      <c r="C69" s="2130"/>
      <c r="D69" s="2209"/>
      <c r="E69" s="2209"/>
      <c r="F69" s="79"/>
      <c r="G69" s="79"/>
      <c r="H69" s="2134"/>
      <c r="I69" s="2430"/>
      <c r="J69" s="2430"/>
      <c r="K69" s="199" t="s">
        <v>366</v>
      </c>
      <c r="L69" s="79">
        <v>15135</v>
      </c>
      <c r="M69" s="250">
        <v>16675</v>
      </c>
      <c r="N69" s="101"/>
      <c r="Q69" s="314"/>
      <c r="R69" s="53"/>
      <c r="T69" s="52"/>
      <c r="U69" s="52"/>
      <c r="V69" s="52"/>
    </row>
    <row r="70" spans="1:22" ht="12.75" customHeight="1">
      <c r="A70" s="78" t="s">
        <v>6844</v>
      </c>
      <c r="B70" s="2209"/>
      <c r="C70" s="2130"/>
      <c r="D70" s="2209"/>
      <c r="E70" s="2209"/>
      <c r="F70" s="79"/>
      <c r="G70" s="79"/>
      <c r="H70" s="2134"/>
      <c r="I70" s="2430"/>
      <c r="J70" s="2430"/>
      <c r="K70" s="199" t="s">
        <v>366</v>
      </c>
      <c r="L70" s="79">
        <v>11030</v>
      </c>
      <c r="M70" s="250">
        <v>12150</v>
      </c>
      <c r="N70" s="101"/>
      <c r="Q70" s="314"/>
      <c r="R70" s="53"/>
      <c r="T70" s="52"/>
      <c r="U70" s="52"/>
      <c r="V70" s="52"/>
    </row>
    <row r="71" spans="1:22" ht="12.75" customHeight="1">
      <c r="A71" s="78" t="s">
        <v>6845</v>
      </c>
      <c r="B71" s="2209"/>
      <c r="C71" s="2130"/>
      <c r="D71" s="2209"/>
      <c r="E71" s="2209"/>
      <c r="F71" s="79"/>
      <c r="G71" s="79"/>
      <c r="H71" s="2134" t="s">
        <v>6846</v>
      </c>
      <c r="I71" s="2430">
        <v>40</v>
      </c>
      <c r="J71" s="2430">
        <v>0.13</v>
      </c>
      <c r="K71" s="199" t="s">
        <v>366</v>
      </c>
      <c r="L71" s="79">
        <v>14235</v>
      </c>
      <c r="M71" s="250">
        <v>15680</v>
      </c>
      <c r="N71" s="101"/>
      <c r="Q71" s="314"/>
      <c r="R71" s="53"/>
      <c r="T71" s="52"/>
      <c r="U71" s="52"/>
      <c r="V71" s="52"/>
    </row>
    <row r="72" spans="1:22" ht="12.75" customHeight="1">
      <c r="A72" s="78" t="s">
        <v>6847</v>
      </c>
      <c r="B72" s="2209"/>
      <c r="C72" s="2130"/>
      <c r="D72" s="2209"/>
      <c r="E72" s="2209"/>
      <c r="F72" s="98"/>
      <c r="G72" s="98"/>
      <c r="H72" s="2134"/>
      <c r="I72" s="2430"/>
      <c r="J72" s="2430"/>
      <c r="K72" s="199" t="s">
        <v>366</v>
      </c>
      <c r="L72" s="307">
        <v>20600</v>
      </c>
      <c r="M72" s="311">
        <v>22695</v>
      </c>
      <c r="N72" s="101"/>
      <c r="Q72" s="314"/>
      <c r="R72" s="53"/>
      <c r="T72" s="52"/>
      <c r="U72" s="52"/>
      <c r="V72" s="52"/>
    </row>
    <row r="73" spans="1:22" ht="12.75" customHeight="1">
      <c r="A73" s="78" t="s">
        <v>6848</v>
      </c>
      <c r="B73" s="2209"/>
      <c r="C73" s="2130"/>
      <c r="D73" s="2209"/>
      <c r="E73" s="2209"/>
      <c r="F73" s="98"/>
      <c r="G73" s="98"/>
      <c r="H73" s="2134"/>
      <c r="I73" s="2430"/>
      <c r="J73" s="2430"/>
      <c r="K73" s="199" t="s">
        <v>366</v>
      </c>
      <c r="L73" s="307">
        <v>12940</v>
      </c>
      <c r="M73" s="311">
        <v>14255</v>
      </c>
      <c r="N73" s="101"/>
      <c r="Q73" s="314"/>
      <c r="R73" s="53"/>
      <c r="T73" s="52"/>
      <c r="U73" s="52"/>
      <c r="V73" s="52"/>
    </row>
    <row r="74" spans="1:22" ht="12.75" customHeight="1">
      <c r="A74" s="184" t="s">
        <v>6849</v>
      </c>
      <c r="B74" s="2209"/>
      <c r="C74" s="2130"/>
      <c r="D74" s="2209"/>
      <c r="E74" s="2209"/>
      <c r="F74" s="98"/>
      <c r="G74" s="98"/>
      <c r="H74" s="2133" t="s">
        <v>6850</v>
      </c>
      <c r="I74" s="2687">
        <v>43</v>
      </c>
      <c r="J74" s="2687">
        <v>0.15</v>
      </c>
      <c r="K74" s="807" t="s">
        <v>366</v>
      </c>
      <c r="L74" s="307">
        <v>15640</v>
      </c>
      <c r="M74" s="311">
        <v>17230</v>
      </c>
      <c r="N74" s="101"/>
      <c r="Q74" s="314"/>
      <c r="R74" s="53"/>
      <c r="T74" s="52"/>
      <c r="U74" s="52"/>
      <c r="V74" s="52"/>
    </row>
    <row r="75" spans="1:22" ht="12.75" customHeight="1">
      <c r="A75" s="184" t="s">
        <v>6851</v>
      </c>
      <c r="B75" s="2209"/>
      <c r="C75" s="2130"/>
      <c r="D75" s="2209"/>
      <c r="E75" s="2209"/>
      <c r="F75" s="98"/>
      <c r="G75" s="98"/>
      <c r="H75" s="2133"/>
      <c r="I75" s="2687"/>
      <c r="J75" s="2687"/>
      <c r="K75" s="807" t="s">
        <v>366</v>
      </c>
      <c r="L75" s="307">
        <v>21540</v>
      </c>
      <c r="M75" s="311">
        <v>23735</v>
      </c>
      <c r="N75" s="101"/>
      <c r="Q75" s="314"/>
      <c r="R75" s="53"/>
      <c r="T75" s="52"/>
      <c r="U75" s="52"/>
      <c r="V75" s="52"/>
    </row>
    <row r="76" spans="1:22" ht="12.75" customHeight="1">
      <c r="A76" s="184" t="s">
        <v>6852</v>
      </c>
      <c r="B76" s="2209"/>
      <c r="C76" s="2130"/>
      <c r="D76" s="2209"/>
      <c r="E76" s="2209"/>
      <c r="F76" s="98"/>
      <c r="G76" s="153"/>
      <c r="H76" s="2133"/>
      <c r="I76" s="2687"/>
      <c r="J76" s="2687"/>
      <c r="K76" s="807" t="s">
        <v>366</v>
      </c>
      <c r="L76" s="307">
        <v>14215</v>
      </c>
      <c r="M76" s="311">
        <v>15665</v>
      </c>
      <c r="N76" s="101"/>
      <c r="Q76" s="314"/>
      <c r="R76" s="53"/>
      <c r="T76" s="52"/>
      <c r="U76" s="52"/>
      <c r="V76" s="52"/>
    </row>
    <row r="77" spans="1:22" ht="12.75" customHeight="1">
      <c r="A77" s="361" t="s">
        <v>6853</v>
      </c>
      <c r="B77" s="2288"/>
      <c r="C77" s="2130" t="s">
        <v>6854</v>
      </c>
      <c r="D77" s="2288">
        <v>70</v>
      </c>
      <c r="E77" s="2288">
        <v>20</v>
      </c>
      <c r="F77" s="73"/>
      <c r="G77" s="348"/>
      <c r="H77" s="2132" t="s">
        <v>6778</v>
      </c>
      <c r="I77" s="2686">
        <v>15</v>
      </c>
      <c r="J77" s="2686">
        <v>0.04</v>
      </c>
      <c r="K77" s="799" t="s">
        <v>366</v>
      </c>
      <c r="L77" s="213">
        <v>7110</v>
      </c>
      <c r="M77" s="761">
        <v>7835</v>
      </c>
      <c r="N77" s="101"/>
      <c r="Q77" s="314"/>
      <c r="R77" s="53"/>
      <c r="T77" s="52"/>
      <c r="U77" s="52"/>
      <c r="V77" s="52"/>
    </row>
    <row r="78" spans="1:22" ht="12.75" customHeight="1">
      <c r="A78" s="182" t="s">
        <v>6855</v>
      </c>
      <c r="B78" s="2288"/>
      <c r="C78" s="2130"/>
      <c r="D78" s="2288"/>
      <c r="E78" s="2288"/>
      <c r="F78" s="133"/>
      <c r="G78" s="275"/>
      <c r="H78" s="2132"/>
      <c r="I78" s="2686"/>
      <c r="J78" s="2686"/>
      <c r="K78" s="799" t="s">
        <v>366</v>
      </c>
      <c r="L78" s="239">
        <v>8785</v>
      </c>
      <c r="M78" s="297">
        <v>9680</v>
      </c>
      <c r="N78" s="101"/>
      <c r="Q78" s="314"/>
      <c r="R78" s="53"/>
      <c r="T78" s="52"/>
      <c r="U78" s="52"/>
      <c r="V78" s="52"/>
    </row>
    <row r="79" spans="1:22" ht="12.75" customHeight="1">
      <c r="A79" s="182" t="s">
        <v>6856</v>
      </c>
      <c r="B79" s="2288"/>
      <c r="C79" s="2130"/>
      <c r="D79" s="2288"/>
      <c r="E79" s="2288"/>
      <c r="F79" s="133"/>
      <c r="G79" s="275"/>
      <c r="H79" s="2132"/>
      <c r="I79" s="2686"/>
      <c r="J79" s="2686"/>
      <c r="K79" s="799" t="s">
        <v>366</v>
      </c>
      <c r="L79" s="239">
        <v>6360</v>
      </c>
      <c r="M79" s="297">
        <v>7010</v>
      </c>
      <c r="N79" s="101"/>
      <c r="Q79" s="314"/>
      <c r="R79" s="53"/>
      <c r="T79" s="52"/>
      <c r="U79" s="52"/>
      <c r="V79" s="52"/>
    </row>
    <row r="80" spans="1:22" ht="12.75" customHeight="1">
      <c r="A80" s="110" t="s">
        <v>6857</v>
      </c>
      <c r="B80" s="2288"/>
      <c r="C80" s="2130"/>
      <c r="D80" s="2288"/>
      <c r="E80" s="2288"/>
      <c r="F80" s="133"/>
      <c r="G80" s="275"/>
      <c r="H80" s="2213" t="s">
        <v>6782</v>
      </c>
      <c r="I80" s="2710">
        <v>19</v>
      </c>
      <c r="J80" s="2710">
        <v>0.05</v>
      </c>
      <c r="K80" s="199" t="s">
        <v>366</v>
      </c>
      <c r="L80" s="299">
        <v>7565</v>
      </c>
      <c r="M80" s="303">
        <v>8335</v>
      </c>
      <c r="N80" s="101"/>
      <c r="Q80" s="314"/>
      <c r="R80" s="53"/>
      <c r="T80" s="52"/>
      <c r="U80" s="52"/>
      <c r="V80" s="52"/>
    </row>
    <row r="81" spans="1:22" ht="12.75" customHeight="1">
      <c r="A81" s="110" t="s">
        <v>6858</v>
      </c>
      <c r="B81" s="2288"/>
      <c r="C81" s="2130"/>
      <c r="D81" s="2288"/>
      <c r="E81" s="2288"/>
      <c r="F81" s="133"/>
      <c r="G81" s="275"/>
      <c r="H81" s="2213"/>
      <c r="I81" s="2710"/>
      <c r="J81" s="2710"/>
      <c r="K81" s="199" t="s">
        <v>366</v>
      </c>
      <c r="L81" s="299">
        <v>9850</v>
      </c>
      <c r="M81" s="303">
        <v>10850</v>
      </c>
      <c r="N81" s="101"/>
      <c r="Q81" s="314"/>
      <c r="R81" s="53"/>
      <c r="T81" s="52"/>
      <c r="U81" s="52"/>
      <c r="V81" s="52"/>
    </row>
    <row r="82" spans="1:22" ht="12.75" customHeight="1">
      <c r="A82" s="110" t="s">
        <v>6859</v>
      </c>
      <c r="B82" s="2288"/>
      <c r="C82" s="2130"/>
      <c r="D82" s="2288"/>
      <c r="E82" s="2288"/>
      <c r="F82" s="133"/>
      <c r="G82" s="275"/>
      <c r="H82" s="2213"/>
      <c r="I82" s="2710"/>
      <c r="J82" s="2710"/>
      <c r="K82" s="199" t="s">
        <v>366</v>
      </c>
      <c r="L82" s="299">
        <v>6880</v>
      </c>
      <c r="M82" s="303">
        <v>7580</v>
      </c>
      <c r="N82" s="101"/>
      <c r="Q82" s="314"/>
      <c r="R82" s="53"/>
      <c r="T82" s="52"/>
      <c r="U82" s="52"/>
      <c r="V82" s="52"/>
    </row>
    <row r="83" spans="1:22" ht="12.75" customHeight="1">
      <c r="A83" s="110" t="s">
        <v>6860</v>
      </c>
      <c r="B83" s="2288"/>
      <c r="C83" s="2130"/>
      <c r="D83" s="2288"/>
      <c r="E83" s="2288"/>
      <c r="F83" s="79"/>
      <c r="G83" s="196"/>
      <c r="H83" s="2213" t="s">
        <v>6786</v>
      </c>
      <c r="I83" s="2710">
        <v>20</v>
      </c>
      <c r="J83" s="2710">
        <v>0.06</v>
      </c>
      <c r="K83" s="199" t="s">
        <v>366</v>
      </c>
      <c r="L83" s="299">
        <v>8715</v>
      </c>
      <c r="M83" s="303">
        <v>9600</v>
      </c>
      <c r="N83" s="101"/>
      <c r="Q83" s="314"/>
      <c r="R83" s="53"/>
      <c r="T83" s="52"/>
      <c r="U83" s="52"/>
      <c r="V83" s="52"/>
    </row>
    <row r="84" spans="1:22" ht="12.75" customHeight="1">
      <c r="A84" s="110" t="s">
        <v>6861</v>
      </c>
      <c r="B84" s="2288"/>
      <c r="C84" s="2130"/>
      <c r="D84" s="2288"/>
      <c r="E84" s="2288"/>
      <c r="F84" s="79"/>
      <c r="G84" s="196"/>
      <c r="H84" s="2213"/>
      <c r="I84" s="2710"/>
      <c r="J84" s="2710"/>
      <c r="K84" s="199" t="s">
        <v>366</v>
      </c>
      <c r="L84" s="299">
        <v>11405</v>
      </c>
      <c r="M84" s="303">
        <v>12565</v>
      </c>
      <c r="N84" s="101"/>
      <c r="Q84" s="314"/>
      <c r="R84" s="53"/>
      <c r="T84" s="52"/>
      <c r="U84" s="52"/>
      <c r="V84" s="52"/>
    </row>
    <row r="85" spans="1:22" ht="12.75" customHeight="1">
      <c r="A85" s="110" t="s">
        <v>6862</v>
      </c>
      <c r="B85" s="2288"/>
      <c r="C85" s="2130"/>
      <c r="D85" s="2288"/>
      <c r="E85" s="2288"/>
      <c r="F85" s="79"/>
      <c r="G85" s="196"/>
      <c r="H85" s="2213"/>
      <c r="I85" s="2710"/>
      <c r="J85" s="2710"/>
      <c r="K85" s="199" t="s">
        <v>366</v>
      </c>
      <c r="L85" s="299">
        <v>7925</v>
      </c>
      <c r="M85" s="303">
        <v>8730</v>
      </c>
      <c r="N85" s="101"/>
      <c r="Q85" s="314"/>
      <c r="R85" s="53"/>
      <c r="T85" s="52"/>
      <c r="U85" s="52"/>
      <c r="V85" s="52"/>
    </row>
    <row r="86" spans="1:22" ht="12.75" customHeight="1">
      <c r="A86" s="110" t="s">
        <v>6863</v>
      </c>
      <c r="B86" s="2288"/>
      <c r="C86" s="2130"/>
      <c r="D86" s="2288"/>
      <c r="E86" s="2288"/>
      <c r="F86" s="79"/>
      <c r="G86" s="196"/>
      <c r="H86" s="2213" t="s">
        <v>6790</v>
      </c>
      <c r="I86" s="2710">
        <v>23</v>
      </c>
      <c r="J86" s="2710">
        <v>7.0000000000000007E-2</v>
      </c>
      <c r="K86" s="199" t="s">
        <v>366</v>
      </c>
      <c r="L86" s="299">
        <v>9875</v>
      </c>
      <c r="M86" s="303">
        <v>10880</v>
      </c>
      <c r="N86" s="101"/>
      <c r="Q86" s="314"/>
      <c r="R86" s="53"/>
      <c r="T86" s="52"/>
      <c r="U86" s="52"/>
      <c r="V86" s="52"/>
    </row>
    <row r="87" spans="1:22" ht="12.75" customHeight="1">
      <c r="A87" s="110" t="s">
        <v>6864</v>
      </c>
      <c r="B87" s="2288"/>
      <c r="C87" s="2130"/>
      <c r="D87" s="2288"/>
      <c r="E87" s="2288"/>
      <c r="F87" s="79"/>
      <c r="G87" s="196"/>
      <c r="H87" s="2213"/>
      <c r="I87" s="2710"/>
      <c r="J87" s="2710"/>
      <c r="K87" s="199" t="s">
        <v>366</v>
      </c>
      <c r="L87" s="299">
        <v>13110</v>
      </c>
      <c r="M87" s="303">
        <v>14440</v>
      </c>
      <c r="N87" s="101"/>
      <c r="Q87" s="314"/>
      <c r="R87" s="53"/>
      <c r="T87" s="52"/>
      <c r="U87" s="52"/>
      <c r="V87" s="52"/>
    </row>
    <row r="88" spans="1:22" ht="12.75" customHeight="1">
      <c r="A88" s="110" t="s">
        <v>6865</v>
      </c>
      <c r="B88" s="2288"/>
      <c r="C88" s="2130"/>
      <c r="D88" s="2288"/>
      <c r="E88" s="2288"/>
      <c r="F88" s="79"/>
      <c r="G88" s="196"/>
      <c r="H88" s="2213"/>
      <c r="I88" s="2710"/>
      <c r="J88" s="2710"/>
      <c r="K88" s="199" t="s">
        <v>366</v>
      </c>
      <c r="L88" s="299">
        <v>8980</v>
      </c>
      <c r="M88" s="303">
        <v>9895</v>
      </c>
      <c r="N88" s="101"/>
      <c r="Q88" s="314"/>
      <c r="R88" s="53"/>
      <c r="T88" s="52"/>
      <c r="U88" s="52"/>
      <c r="V88" s="52"/>
    </row>
    <row r="89" spans="1:22" ht="12.75" customHeight="1">
      <c r="A89" s="78" t="s">
        <v>6866</v>
      </c>
      <c r="B89" s="2288"/>
      <c r="C89" s="2130"/>
      <c r="D89" s="2288"/>
      <c r="E89" s="2288"/>
      <c r="F89" s="79"/>
      <c r="G89" s="196"/>
      <c r="H89" s="2134" t="s">
        <v>6794</v>
      </c>
      <c r="I89" s="2430">
        <v>20</v>
      </c>
      <c r="J89" s="2430">
        <v>0.06</v>
      </c>
      <c r="K89" s="199" t="s">
        <v>366</v>
      </c>
      <c r="L89" s="79">
        <v>8030</v>
      </c>
      <c r="M89" s="250">
        <v>8845</v>
      </c>
      <c r="N89" s="101"/>
      <c r="Q89" s="314"/>
      <c r="R89" s="53"/>
      <c r="T89" s="52"/>
      <c r="U89" s="52"/>
      <c r="V89" s="52"/>
    </row>
    <row r="90" spans="1:22" ht="12.75" customHeight="1">
      <c r="A90" s="78" t="s">
        <v>6867</v>
      </c>
      <c r="B90" s="2288"/>
      <c r="C90" s="2130"/>
      <c r="D90" s="2288"/>
      <c r="E90" s="2288"/>
      <c r="F90" s="79"/>
      <c r="G90" s="196"/>
      <c r="H90" s="2134"/>
      <c r="I90" s="2430"/>
      <c r="J90" s="2430"/>
      <c r="K90" s="199" t="s">
        <v>366</v>
      </c>
      <c r="L90" s="79">
        <v>10485</v>
      </c>
      <c r="M90" s="250">
        <v>11550</v>
      </c>
      <c r="N90" s="101"/>
      <c r="Q90" s="314"/>
      <c r="R90" s="53"/>
      <c r="T90" s="52"/>
      <c r="U90" s="52"/>
      <c r="V90" s="52"/>
    </row>
    <row r="91" spans="1:22" ht="12.75" customHeight="1">
      <c r="A91" s="78" t="s">
        <v>6868</v>
      </c>
      <c r="B91" s="2288"/>
      <c r="C91" s="2130"/>
      <c r="D91" s="2288"/>
      <c r="E91" s="2288"/>
      <c r="F91" s="79"/>
      <c r="G91" s="196"/>
      <c r="H91" s="2134"/>
      <c r="I91" s="2430"/>
      <c r="J91" s="2430"/>
      <c r="K91" s="199" t="s">
        <v>366</v>
      </c>
      <c r="L91" s="79">
        <v>7665</v>
      </c>
      <c r="M91" s="250">
        <v>8445</v>
      </c>
      <c r="N91" s="101"/>
      <c r="Q91" s="314"/>
      <c r="R91" s="53"/>
      <c r="T91" s="52"/>
      <c r="U91" s="52"/>
      <c r="V91" s="52"/>
    </row>
    <row r="92" spans="1:22" ht="12.75" customHeight="1">
      <c r="A92" s="78" t="s">
        <v>6869</v>
      </c>
      <c r="B92" s="2288"/>
      <c r="C92" s="2130"/>
      <c r="D92" s="2288"/>
      <c r="E92" s="2288"/>
      <c r="F92" s="79"/>
      <c r="G92" s="196"/>
      <c r="H92" s="2134" t="s">
        <v>6798</v>
      </c>
      <c r="I92" s="2430">
        <v>22</v>
      </c>
      <c r="J92" s="2430">
        <v>7.0000000000000007E-2</v>
      </c>
      <c r="K92" s="199" t="s">
        <v>366</v>
      </c>
      <c r="L92" s="79">
        <v>9225</v>
      </c>
      <c r="M92" s="250">
        <v>10165</v>
      </c>
      <c r="N92" s="101"/>
      <c r="Q92" s="314"/>
      <c r="R92" s="53"/>
      <c r="T92" s="52"/>
      <c r="U92" s="52"/>
      <c r="V92" s="52"/>
    </row>
    <row r="93" spans="1:22" ht="12.75" customHeight="1">
      <c r="A93" s="78" t="s">
        <v>6870</v>
      </c>
      <c r="B93" s="2288"/>
      <c r="C93" s="2130"/>
      <c r="D93" s="2288"/>
      <c r="E93" s="2288"/>
      <c r="F93" s="79"/>
      <c r="G93" s="196"/>
      <c r="H93" s="2134"/>
      <c r="I93" s="2430"/>
      <c r="J93" s="2430"/>
      <c r="K93" s="199" t="s">
        <v>366</v>
      </c>
      <c r="L93" s="79">
        <v>12790</v>
      </c>
      <c r="M93" s="250">
        <v>14090</v>
      </c>
      <c r="N93" s="101"/>
      <c r="Q93" s="314"/>
      <c r="R93" s="53"/>
      <c r="T93" s="52"/>
      <c r="U93" s="52"/>
      <c r="V93" s="52"/>
    </row>
    <row r="94" spans="1:22" ht="12.75" customHeight="1">
      <c r="A94" s="78" t="s">
        <v>6871</v>
      </c>
      <c r="B94" s="2288"/>
      <c r="C94" s="2130"/>
      <c r="D94" s="2288"/>
      <c r="E94" s="2288"/>
      <c r="F94" s="79"/>
      <c r="G94" s="196"/>
      <c r="H94" s="2134"/>
      <c r="I94" s="2430"/>
      <c r="J94" s="2430"/>
      <c r="K94" s="199" t="s">
        <v>366</v>
      </c>
      <c r="L94" s="79">
        <v>8575</v>
      </c>
      <c r="M94" s="250">
        <v>9450</v>
      </c>
      <c r="N94" s="101"/>
      <c r="Q94" s="314"/>
      <c r="R94" s="53"/>
      <c r="T94" s="52"/>
      <c r="U94" s="52"/>
      <c r="V94" s="52"/>
    </row>
    <row r="95" spans="1:22" ht="12.75" customHeight="1">
      <c r="A95" s="78" t="s">
        <v>6872</v>
      </c>
      <c r="B95" s="2288"/>
      <c r="C95" s="2130"/>
      <c r="D95" s="2288"/>
      <c r="E95" s="2288"/>
      <c r="F95" s="79"/>
      <c r="G95" s="196"/>
      <c r="H95" s="2134" t="s">
        <v>6802</v>
      </c>
      <c r="I95" s="2430">
        <v>24</v>
      </c>
      <c r="J95" s="2430">
        <v>0.08</v>
      </c>
      <c r="K95" s="199" t="s">
        <v>366</v>
      </c>
      <c r="L95" s="79">
        <v>10585</v>
      </c>
      <c r="M95" s="250">
        <v>11665</v>
      </c>
      <c r="N95" s="101"/>
      <c r="Q95" s="314"/>
      <c r="R95" s="53"/>
      <c r="T95" s="52"/>
      <c r="U95" s="52"/>
      <c r="V95" s="52"/>
    </row>
    <row r="96" spans="1:22" ht="12.75" customHeight="1">
      <c r="A96" s="78" t="s">
        <v>6873</v>
      </c>
      <c r="B96" s="2288"/>
      <c r="C96" s="2130"/>
      <c r="D96" s="2288"/>
      <c r="E96" s="2288"/>
      <c r="F96" s="133"/>
      <c r="G96" s="275"/>
      <c r="H96" s="2134"/>
      <c r="I96" s="2430"/>
      <c r="J96" s="2430"/>
      <c r="K96" s="199" t="s">
        <v>366</v>
      </c>
      <c r="L96" s="79">
        <v>13740</v>
      </c>
      <c r="M96" s="250">
        <v>15135</v>
      </c>
      <c r="N96" s="101"/>
      <c r="Q96" s="314"/>
      <c r="R96" s="53"/>
      <c r="T96" s="52"/>
      <c r="U96" s="52"/>
      <c r="V96" s="52"/>
    </row>
    <row r="97" spans="1:22" ht="12.75" customHeight="1">
      <c r="A97" s="78" t="s">
        <v>6874</v>
      </c>
      <c r="B97" s="2288"/>
      <c r="C97" s="2130"/>
      <c r="D97" s="2288"/>
      <c r="E97" s="2288"/>
      <c r="F97" s="133"/>
      <c r="G97" s="275"/>
      <c r="H97" s="2134"/>
      <c r="I97" s="2430"/>
      <c r="J97" s="2430"/>
      <c r="K97" s="199" t="s">
        <v>366</v>
      </c>
      <c r="L97" s="79">
        <v>9625</v>
      </c>
      <c r="M97" s="250">
        <v>10605</v>
      </c>
      <c r="N97" s="101"/>
      <c r="Q97" s="314"/>
      <c r="R97" s="53"/>
      <c r="T97" s="52"/>
      <c r="U97" s="52"/>
      <c r="V97" s="52"/>
    </row>
    <row r="98" spans="1:22" ht="12.75" customHeight="1">
      <c r="A98" s="110" t="s">
        <v>6875</v>
      </c>
      <c r="B98" s="2288"/>
      <c r="C98" s="2130"/>
      <c r="D98" s="2288"/>
      <c r="E98" s="2288"/>
      <c r="F98" s="133"/>
      <c r="G98" s="133"/>
      <c r="H98" s="2213" t="s">
        <v>6806</v>
      </c>
      <c r="I98" s="2710">
        <v>22</v>
      </c>
      <c r="J98" s="2710">
        <v>0.06</v>
      </c>
      <c r="K98" s="199" t="s">
        <v>366</v>
      </c>
      <c r="L98" s="299">
        <v>8485</v>
      </c>
      <c r="M98" s="303">
        <v>9345</v>
      </c>
      <c r="N98" s="101"/>
      <c r="Q98" s="314"/>
      <c r="R98" s="53"/>
      <c r="T98" s="52"/>
      <c r="U98" s="52"/>
      <c r="V98" s="52"/>
    </row>
    <row r="99" spans="1:22" ht="12.75" customHeight="1">
      <c r="A99" s="110" t="s">
        <v>6876</v>
      </c>
      <c r="B99" s="2288"/>
      <c r="C99" s="2130"/>
      <c r="D99" s="2288"/>
      <c r="E99" s="2288"/>
      <c r="F99" s="133"/>
      <c r="G99" s="133"/>
      <c r="H99" s="2213"/>
      <c r="I99" s="2710"/>
      <c r="J99" s="2710"/>
      <c r="K99" s="199" t="s">
        <v>366</v>
      </c>
      <c r="L99" s="299">
        <v>11610</v>
      </c>
      <c r="M99" s="303">
        <v>12790</v>
      </c>
      <c r="N99" s="101"/>
      <c r="Q99" s="314"/>
      <c r="R99" s="53"/>
      <c r="T99" s="52"/>
      <c r="U99" s="52"/>
      <c r="V99" s="52"/>
    </row>
    <row r="100" spans="1:22" ht="12.75" customHeight="1">
      <c r="A100" s="110" t="s">
        <v>6877</v>
      </c>
      <c r="B100" s="2288"/>
      <c r="C100" s="2130"/>
      <c r="D100" s="2288"/>
      <c r="E100" s="2288"/>
      <c r="F100" s="133"/>
      <c r="G100" s="133"/>
      <c r="H100" s="2213"/>
      <c r="I100" s="2710"/>
      <c r="J100" s="2710"/>
      <c r="K100" s="199" t="s">
        <v>366</v>
      </c>
      <c r="L100" s="299">
        <v>8485</v>
      </c>
      <c r="M100" s="303">
        <v>9345</v>
      </c>
      <c r="N100" s="101"/>
      <c r="Q100" s="314"/>
      <c r="R100" s="53"/>
      <c r="T100" s="52"/>
      <c r="U100" s="52"/>
      <c r="V100" s="52"/>
    </row>
    <row r="101" spans="1:22" ht="12.75" customHeight="1">
      <c r="A101" s="110" t="s">
        <v>6878</v>
      </c>
      <c r="B101" s="2288"/>
      <c r="C101" s="2130"/>
      <c r="D101" s="2288"/>
      <c r="E101" s="2288"/>
      <c r="F101" s="79"/>
      <c r="G101" s="79"/>
      <c r="H101" s="2213" t="s">
        <v>6810</v>
      </c>
      <c r="I101" s="2710">
        <v>24</v>
      </c>
      <c r="J101" s="2710">
        <v>7.0000000000000007E-2</v>
      </c>
      <c r="K101" s="199" t="s">
        <v>366</v>
      </c>
      <c r="L101" s="299">
        <v>10575</v>
      </c>
      <c r="M101" s="303">
        <v>11650</v>
      </c>
      <c r="N101" s="101"/>
      <c r="Q101" s="314"/>
      <c r="R101" s="53"/>
      <c r="T101" s="52"/>
      <c r="U101" s="52"/>
      <c r="V101" s="52"/>
    </row>
    <row r="102" spans="1:22" ht="12.75" customHeight="1">
      <c r="A102" s="110" t="s">
        <v>6879</v>
      </c>
      <c r="B102" s="2288"/>
      <c r="C102" s="2130"/>
      <c r="D102" s="2288"/>
      <c r="E102" s="2288"/>
      <c r="F102" s="79"/>
      <c r="G102" s="79"/>
      <c r="H102" s="2213"/>
      <c r="I102" s="2710"/>
      <c r="J102" s="2710"/>
      <c r="K102" s="199" t="s">
        <v>366</v>
      </c>
      <c r="L102" s="299">
        <v>12895</v>
      </c>
      <c r="M102" s="303">
        <v>14205</v>
      </c>
      <c r="N102" s="101"/>
      <c r="Q102" s="314"/>
      <c r="R102" s="53"/>
      <c r="T102" s="52"/>
      <c r="U102" s="52"/>
      <c r="V102" s="52"/>
    </row>
    <row r="103" spans="1:22" ht="12.75" customHeight="1">
      <c r="A103" s="110" t="s">
        <v>6880</v>
      </c>
      <c r="B103" s="2288"/>
      <c r="C103" s="2130"/>
      <c r="D103" s="2288"/>
      <c r="E103" s="2288"/>
      <c r="F103" s="79"/>
      <c r="G103" s="79"/>
      <c r="H103" s="2213"/>
      <c r="I103" s="2710"/>
      <c r="J103" s="2710"/>
      <c r="K103" s="199" t="s">
        <v>366</v>
      </c>
      <c r="L103" s="299">
        <v>9610</v>
      </c>
      <c r="M103" s="303">
        <v>10590</v>
      </c>
      <c r="N103" s="101"/>
      <c r="Q103" s="314"/>
      <c r="R103" s="53"/>
      <c r="T103" s="52"/>
      <c r="U103" s="52"/>
      <c r="V103" s="52"/>
    </row>
    <row r="104" spans="1:22" ht="12.75" customHeight="1">
      <c r="A104" s="110" t="s">
        <v>6881</v>
      </c>
      <c r="B104" s="2288"/>
      <c r="C104" s="2130"/>
      <c r="D104" s="2288"/>
      <c r="E104" s="2288"/>
      <c r="F104" s="79"/>
      <c r="G104" s="79"/>
      <c r="H104" s="2213" t="s">
        <v>6814</v>
      </c>
      <c r="I104" s="2710">
        <v>26</v>
      </c>
      <c r="J104" s="2710">
        <v>0.08</v>
      </c>
      <c r="K104" s="199" t="s">
        <v>366</v>
      </c>
      <c r="L104" s="299">
        <v>11735</v>
      </c>
      <c r="M104" s="303">
        <v>12930</v>
      </c>
      <c r="N104" s="101"/>
      <c r="Q104" s="314"/>
      <c r="R104" s="53"/>
      <c r="T104" s="52"/>
      <c r="U104" s="52"/>
      <c r="V104" s="52"/>
    </row>
    <row r="105" spans="1:22" ht="12.75" customHeight="1">
      <c r="A105" s="110" t="s">
        <v>6882</v>
      </c>
      <c r="B105" s="2288"/>
      <c r="C105" s="2130"/>
      <c r="D105" s="2288"/>
      <c r="E105" s="2288"/>
      <c r="F105" s="79"/>
      <c r="G105" s="79"/>
      <c r="H105" s="2213"/>
      <c r="I105" s="2710"/>
      <c r="J105" s="2710"/>
      <c r="K105" s="199" t="s">
        <v>366</v>
      </c>
      <c r="L105" s="299">
        <v>14390</v>
      </c>
      <c r="M105" s="303">
        <v>15850</v>
      </c>
      <c r="N105" s="101"/>
      <c r="Q105" s="314"/>
      <c r="R105" s="53"/>
      <c r="T105" s="52"/>
      <c r="U105" s="52"/>
      <c r="V105" s="52"/>
    </row>
    <row r="106" spans="1:22" ht="12.75" customHeight="1">
      <c r="A106" s="110" t="s">
        <v>6883</v>
      </c>
      <c r="B106" s="2288"/>
      <c r="C106" s="2130"/>
      <c r="D106" s="2288"/>
      <c r="E106" s="2288"/>
      <c r="F106" s="79"/>
      <c r="G106" s="79"/>
      <c r="H106" s="2213"/>
      <c r="I106" s="2710"/>
      <c r="J106" s="2710"/>
      <c r="K106" s="199" t="s">
        <v>366</v>
      </c>
      <c r="L106" s="299">
        <v>10670</v>
      </c>
      <c r="M106" s="303">
        <v>11755</v>
      </c>
      <c r="N106" s="101"/>
      <c r="Q106" s="314"/>
      <c r="R106" s="53"/>
      <c r="T106" s="52"/>
      <c r="U106" s="52"/>
      <c r="V106" s="52"/>
    </row>
    <row r="107" spans="1:22" ht="12.75" customHeight="1">
      <c r="A107" s="78" t="s">
        <v>6884</v>
      </c>
      <c r="B107" s="2288"/>
      <c r="C107" s="2130"/>
      <c r="D107" s="2288"/>
      <c r="E107" s="2288"/>
      <c r="F107" s="79"/>
      <c r="G107" s="79"/>
      <c r="H107" s="2134" t="s">
        <v>6818</v>
      </c>
      <c r="I107" s="2430">
        <v>24</v>
      </c>
      <c r="J107" s="2430">
        <v>0.08</v>
      </c>
      <c r="K107" s="199" t="s">
        <v>366</v>
      </c>
      <c r="L107" s="79">
        <v>9065</v>
      </c>
      <c r="M107" s="250">
        <v>9985</v>
      </c>
      <c r="N107" s="101"/>
      <c r="Q107" s="314"/>
      <c r="R107" s="53"/>
      <c r="T107" s="52"/>
      <c r="U107" s="52"/>
      <c r="V107" s="52"/>
    </row>
    <row r="108" spans="1:22" ht="12.75" customHeight="1">
      <c r="A108" s="78" t="s">
        <v>6885</v>
      </c>
      <c r="B108" s="2288"/>
      <c r="C108" s="2130"/>
      <c r="D108" s="2288"/>
      <c r="E108" s="2288"/>
      <c r="F108" s="79"/>
      <c r="G108" s="79"/>
      <c r="H108" s="2134"/>
      <c r="I108" s="2430"/>
      <c r="J108" s="2430"/>
      <c r="K108" s="199" t="s">
        <v>366</v>
      </c>
      <c r="L108" s="79">
        <v>12370</v>
      </c>
      <c r="M108" s="250">
        <v>13630</v>
      </c>
      <c r="N108" s="101"/>
      <c r="Q108" s="314"/>
      <c r="R108" s="53"/>
      <c r="T108" s="52"/>
      <c r="U108" s="52"/>
      <c r="V108" s="52"/>
    </row>
    <row r="109" spans="1:22" ht="12.75" customHeight="1">
      <c r="A109" s="78" t="s">
        <v>6886</v>
      </c>
      <c r="B109" s="2288"/>
      <c r="C109" s="2130"/>
      <c r="D109" s="2288"/>
      <c r="E109" s="2288"/>
      <c r="F109" s="79"/>
      <c r="G109" s="79"/>
      <c r="H109" s="2134"/>
      <c r="I109" s="2430"/>
      <c r="J109" s="2430"/>
      <c r="K109" s="199" t="s">
        <v>366</v>
      </c>
      <c r="L109" s="79">
        <v>8855</v>
      </c>
      <c r="M109" s="250">
        <v>9755</v>
      </c>
      <c r="N109" s="101"/>
      <c r="Q109" s="314"/>
      <c r="R109" s="53"/>
      <c r="T109" s="52"/>
      <c r="U109" s="52"/>
      <c r="V109" s="52"/>
    </row>
    <row r="110" spans="1:22" ht="12.75" customHeight="1">
      <c r="A110" s="78" t="s">
        <v>6887</v>
      </c>
      <c r="B110" s="2288"/>
      <c r="C110" s="2130"/>
      <c r="D110" s="2288"/>
      <c r="E110" s="2288"/>
      <c r="F110" s="79"/>
      <c r="G110" s="79"/>
      <c r="H110" s="2134" t="s">
        <v>6822</v>
      </c>
      <c r="I110" s="2430">
        <v>26</v>
      </c>
      <c r="J110" s="2430">
        <v>0.09</v>
      </c>
      <c r="K110" s="199" t="s">
        <v>366</v>
      </c>
      <c r="L110" s="79">
        <v>10935</v>
      </c>
      <c r="M110" s="250">
        <v>12045</v>
      </c>
      <c r="N110" s="101"/>
      <c r="Q110" s="314"/>
      <c r="R110" s="53"/>
      <c r="T110" s="52"/>
      <c r="U110" s="52"/>
      <c r="V110" s="52"/>
    </row>
    <row r="111" spans="1:22" ht="12.75" customHeight="1">
      <c r="A111" s="78" t="s">
        <v>6888</v>
      </c>
      <c r="B111" s="2288"/>
      <c r="C111" s="2130"/>
      <c r="D111" s="2288"/>
      <c r="E111" s="2288"/>
      <c r="F111" s="79"/>
      <c r="G111" s="79"/>
      <c r="H111" s="2134"/>
      <c r="I111" s="2430"/>
      <c r="J111" s="2430"/>
      <c r="K111" s="199" t="s">
        <v>366</v>
      </c>
      <c r="L111" s="79">
        <v>13740</v>
      </c>
      <c r="M111" s="250">
        <v>15135</v>
      </c>
      <c r="N111" s="101"/>
      <c r="Q111" s="314"/>
      <c r="R111" s="53"/>
      <c r="T111" s="52"/>
      <c r="U111" s="52"/>
      <c r="V111" s="52"/>
    </row>
    <row r="112" spans="1:22" ht="12.75" customHeight="1">
      <c r="A112" s="78" t="s">
        <v>6889</v>
      </c>
      <c r="B112" s="2288"/>
      <c r="C112" s="2130"/>
      <c r="D112" s="2288"/>
      <c r="E112" s="2288"/>
      <c r="F112" s="79"/>
      <c r="G112" s="79"/>
      <c r="H112" s="2134"/>
      <c r="I112" s="2430"/>
      <c r="J112" s="2430"/>
      <c r="K112" s="199" t="s">
        <v>366</v>
      </c>
      <c r="L112" s="79">
        <v>10130</v>
      </c>
      <c r="M112" s="250">
        <v>11160</v>
      </c>
      <c r="N112" s="101"/>
      <c r="Q112" s="314"/>
      <c r="R112" s="53"/>
      <c r="T112" s="52"/>
      <c r="U112" s="52"/>
      <c r="V112" s="52"/>
    </row>
    <row r="113" spans="1:22" ht="12.75" customHeight="1">
      <c r="A113" s="78" t="s">
        <v>6890</v>
      </c>
      <c r="B113" s="2288"/>
      <c r="C113" s="2130"/>
      <c r="D113" s="2288"/>
      <c r="E113" s="2288"/>
      <c r="F113" s="79"/>
      <c r="G113" s="79"/>
      <c r="H113" s="2134" t="s">
        <v>6826</v>
      </c>
      <c r="I113" s="2430">
        <v>33</v>
      </c>
      <c r="J113" s="2430">
        <v>0.1</v>
      </c>
      <c r="K113" s="199" t="s">
        <v>366</v>
      </c>
      <c r="L113" s="79">
        <v>11355</v>
      </c>
      <c r="M113" s="250">
        <v>12510</v>
      </c>
      <c r="N113" s="101"/>
      <c r="Q113" s="314"/>
      <c r="R113" s="53"/>
      <c r="T113" s="52"/>
      <c r="U113" s="52"/>
      <c r="V113" s="52"/>
    </row>
    <row r="114" spans="1:22" ht="12.75" customHeight="1">
      <c r="A114" s="78" t="s">
        <v>6891</v>
      </c>
      <c r="B114" s="2288"/>
      <c r="C114" s="2130"/>
      <c r="D114" s="2288"/>
      <c r="E114" s="2288"/>
      <c r="F114" s="133"/>
      <c r="G114" s="133"/>
      <c r="H114" s="2134"/>
      <c r="I114" s="2430"/>
      <c r="J114" s="2430"/>
      <c r="K114" s="199" t="s">
        <v>366</v>
      </c>
      <c r="L114" s="79">
        <v>15920</v>
      </c>
      <c r="M114" s="250">
        <v>17540</v>
      </c>
      <c r="N114" s="101"/>
      <c r="Q114" s="314"/>
      <c r="R114" s="53"/>
      <c r="T114" s="52"/>
      <c r="U114" s="52"/>
      <c r="V114" s="52"/>
    </row>
    <row r="115" spans="1:22" ht="12.75" customHeight="1">
      <c r="A115" s="78" t="s">
        <v>6892</v>
      </c>
      <c r="B115" s="2288"/>
      <c r="C115" s="2130"/>
      <c r="D115" s="2288"/>
      <c r="E115" s="2288"/>
      <c r="F115" s="133"/>
      <c r="G115" s="133"/>
      <c r="H115" s="2134"/>
      <c r="I115" s="2430"/>
      <c r="J115" s="2430"/>
      <c r="K115" s="199" t="s">
        <v>366</v>
      </c>
      <c r="L115" s="79">
        <v>10320</v>
      </c>
      <c r="M115" s="250">
        <v>11370</v>
      </c>
      <c r="N115" s="101"/>
      <c r="Q115" s="314"/>
      <c r="R115" s="53"/>
      <c r="T115" s="52"/>
      <c r="U115" s="52"/>
      <c r="V115" s="52"/>
    </row>
    <row r="116" spans="1:22" ht="12.75" customHeight="1">
      <c r="A116" s="78" t="s">
        <v>6893</v>
      </c>
      <c r="B116" s="2288"/>
      <c r="C116" s="2130"/>
      <c r="D116" s="2288"/>
      <c r="E116" s="2288"/>
      <c r="F116" s="133"/>
      <c r="G116" s="133"/>
      <c r="H116" s="2134" t="s">
        <v>6830</v>
      </c>
      <c r="I116" s="2430">
        <v>30</v>
      </c>
      <c r="J116" s="2430">
        <v>0.09</v>
      </c>
      <c r="K116" s="199" t="s">
        <v>366</v>
      </c>
      <c r="L116" s="79">
        <v>11400</v>
      </c>
      <c r="M116" s="250">
        <v>12555</v>
      </c>
      <c r="N116" s="101"/>
      <c r="Q116" s="314"/>
      <c r="R116" s="53"/>
      <c r="T116" s="52"/>
      <c r="U116" s="52"/>
      <c r="V116" s="52"/>
    </row>
    <row r="117" spans="1:22" ht="12.75" customHeight="1">
      <c r="A117" s="78" t="s">
        <v>6894</v>
      </c>
      <c r="B117" s="2288"/>
      <c r="C117" s="2130"/>
      <c r="D117" s="2288"/>
      <c r="E117" s="2288"/>
      <c r="F117" s="133"/>
      <c r="G117" s="133"/>
      <c r="H117" s="2134"/>
      <c r="I117" s="2430"/>
      <c r="J117" s="2430"/>
      <c r="K117" s="199" t="s">
        <v>366</v>
      </c>
      <c r="L117" s="79">
        <v>14775</v>
      </c>
      <c r="M117" s="250">
        <v>16275</v>
      </c>
      <c r="N117" s="101"/>
      <c r="Q117" s="314"/>
      <c r="R117" s="53"/>
      <c r="T117" s="52"/>
      <c r="U117" s="52"/>
      <c r="V117" s="52"/>
    </row>
    <row r="118" spans="1:22" ht="12.75" customHeight="1">
      <c r="A118" s="78" t="s">
        <v>6895</v>
      </c>
      <c r="B118" s="2288"/>
      <c r="C118" s="2130"/>
      <c r="D118" s="2288"/>
      <c r="E118" s="2288"/>
      <c r="F118" s="133"/>
      <c r="G118" s="133"/>
      <c r="H118" s="2134"/>
      <c r="I118" s="2430"/>
      <c r="J118" s="2430"/>
      <c r="K118" s="199" t="s">
        <v>366</v>
      </c>
      <c r="L118" s="79">
        <v>10215</v>
      </c>
      <c r="M118" s="250">
        <v>11250</v>
      </c>
      <c r="N118" s="101"/>
      <c r="Q118" s="314"/>
      <c r="R118" s="53"/>
      <c r="T118" s="52"/>
      <c r="U118" s="52"/>
      <c r="V118" s="52"/>
    </row>
    <row r="119" spans="1:22" ht="12.75" customHeight="1">
      <c r="A119" s="78" t="s">
        <v>6896</v>
      </c>
      <c r="B119" s="2288"/>
      <c r="C119" s="2130"/>
      <c r="D119" s="2288"/>
      <c r="E119" s="2288"/>
      <c r="F119" s="79"/>
      <c r="G119" s="79"/>
      <c r="H119" s="2134" t="s">
        <v>6834</v>
      </c>
      <c r="I119" s="2430">
        <v>33</v>
      </c>
      <c r="J119" s="2430">
        <v>0.11</v>
      </c>
      <c r="K119" s="199" t="s">
        <v>366</v>
      </c>
      <c r="L119" s="79">
        <v>12525</v>
      </c>
      <c r="M119" s="250">
        <v>13800</v>
      </c>
      <c r="N119" s="101"/>
      <c r="Q119" s="314"/>
      <c r="R119" s="53"/>
      <c r="T119" s="52"/>
      <c r="U119" s="52"/>
      <c r="V119" s="52"/>
    </row>
    <row r="120" spans="1:22" ht="12.75" customHeight="1">
      <c r="A120" s="78" t="s">
        <v>6897</v>
      </c>
      <c r="B120" s="2288"/>
      <c r="C120" s="2130"/>
      <c r="D120" s="2288"/>
      <c r="E120" s="2288"/>
      <c r="F120" s="79"/>
      <c r="G120" s="79"/>
      <c r="H120" s="2134"/>
      <c r="I120" s="2430"/>
      <c r="J120" s="2430"/>
      <c r="K120" s="199" t="s">
        <v>366</v>
      </c>
      <c r="L120" s="79">
        <v>16390</v>
      </c>
      <c r="M120" s="250">
        <v>18060</v>
      </c>
      <c r="N120" s="101"/>
      <c r="Q120" s="314"/>
      <c r="R120" s="53"/>
      <c r="T120" s="52"/>
      <c r="U120" s="52"/>
      <c r="V120" s="52"/>
    </row>
    <row r="121" spans="1:22" ht="12.75" customHeight="1">
      <c r="A121" s="78" t="s">
        <v>6898</v>
      </c>
      <c r="B121" s="2288"/>
      <c r="C121" s="2130"/>
      <c r="D121" s="2288"/>
      <c r="E121" s="2288"/>
      <c r="F121" s="79"/>
      <c r="G121" s="79"/>
      <c r="H121" s="2134"/>
      <c r="I121" s="2430"/>
      <c r="J121" s="2430"/>
      <c r="K121" s="199" t="s">
        <v>366</v>
      </c>
      <c r="L121" s="79">
        <v>11955</v>
      </c>
      <c r="M121" s="250">
        <v>13170</v>
      </c>
      <c r="N121" s="101"/>
      <c r="Q121" s="314"/>
      <c r="R121" s="53"/>
      <c r="T121" s="52"/>
      <c r="U121" s="52"/>
      <c r="V121" s="52"/>
    </row>
    <row r="122" spans="1:22" ht="12.75" customHeight="1">
      <c r="A122" s="78" t="s">
        <v>6899</v>
      </c>
      <c r="B122" s="2288"/>
      <c r="C122" s="2130"/>
      <c r="D122" s="2288"/>
      <c r="E122" s="2288"/>
      <c r="F122" s="79"/>
      <c r="G122" s="79"/>
      <c r="H122" s="2134" t="s">
        <v>6838</v>
      </c>
      <c r="I122" s="2430">
        <v>36</v>
      </c>
      <c r="J122" s="2430">
        <v>0.12</v>
      </c>
      <c r="K122" s="199" t="s">
        <v>366</v>
      </c>
      <c r="L122" s="79">
        <v>14080</v>
      </c>
      <c r="M122" s="250">
        <v>15515</v>
      </c>
      <c r="N122" s="101"/>
      <c r="Q122" s="314"/>
      <c r="R122" s="53"/>
      <c r="T122" s="52"/>
      <c r="U122" s="52"/>
      <c r="V122" s="52"/>
    </row>
    <row r="123" spans="1:22" ht="12.75" customHeight="1">
      <c r="A123" s="78" t="s">
        <v>6900</v>
      </c>
      <c r="B123" s="2288"/>
      <c r="C123" s="2130"/>
      <c r="D123" s="2288"/>
      <c r="E123" s="2288"/>
      <c r="F123" s="79"/>
      <c r="G123" s="79"/>
      <c r="H123" s="2134"/>
      <c r="I123" s="2430"/>
      <c r="J123" s="2430"/>
      <c r="K123" s="199" t="s">
        <v>366</v>
      </c>
      <c r="L123" s="79">
        <v>18045</v>
      </c>
      <c r="M123" s="250">
        <v>19880</v>
      </c>
      <c r="N123" s="101"/>
      <c r="Q123" s="314"/>
      <c r="R123" s="53"/>
      <c r="T123" s="52"/>
      <c r="U123" s="52"/>
      <c r="V123" s="52"/>
    </row>
    <row r="124" spans="1:22" ht="12.75" customHeight="1">
      <c r="A124" s="78" t="s">
        <v>6901</v>
      </c>
      <c r="B124" s="2288"/>
      <c r="C124" s="2130"/>
      <c r="D124" s="2288"/>
      <c r="E124" s="2288"/>
      <c r="F124" s="79"/>
      <c r="G124" s="79"/>
      <c r="H124" s="2134"/>
      <c r="I124" s="2430"/>
      <c r="J124" s="2430"/>
      <c r="K124" s="199" t="s">
        <v>366</v>
      </c>
      <c r="L124" s="79">
        <v>12800</v>
      </c>
      <c r="M124" s="250">
        <v>14105</v>
      </c>
      <c r="N124" s="101"/>
      <c r="Q124" s="314"/>
      <c r="R124" s="53"/>
      <c r="T124" s="52"/>
      <c r="U124" s="52"/>
      <c r="V124" s="52"/>
    </row>
    <row r="125" spans="1:22" ht="12.75" customHeight="1">
      <c r="A125" s="78" t="s">
        <v>6902</v>
      </c>
      <c r="B125" s="2288"/>
      <c r="C125" s="2130"/>
      <c r="D125" s="2288"/>
      <c r="E125" s="2288"/>
      <c r="F125" s="79"/>
      <c r="G125" s="79"/>
      <c r="H125" s="2134" t="s">
        <v>6842</v>
      </c>
      <c r="I125" s="2430">
        <v>37</v>
      </c>
      <c r="J125" s="2430">
        <v>0.11</v>
      </c>
      <c r="K125" s="199" t="s">
        <v>366</v>
      </c>
      <c r="L125" s="79">
        <v>13555</v>
      </c>
      <c r="M125" s="250">
        <v>14935</v>
      </c>
      <c r="N125" s="101"/>
      <c r="Q125" s="314"/>
      <c r="R125" s="53"/>
      <c r="T125" s="52"/>
      <c r="U125" s="52"/>
      <c r="V125" s="52"/>
    </row>
    <row r="126" spans="1:22" ht="12.75" customHeight="1">
      <c r="A126" s="78" t="s">
        <v>6903</v>
      </c>
      <c r="B126" s="2288"/>
      <c r="C126" s="2130"/>
      <c r="D126" s="2288"/>
      <c r="E126" s="2288"/>
      <c r="F126" s="79"/>
      <c r="G126" s="79"/>
      <c r="H126" s="2134"/>
      <c r="I126" s="2430"/>
      <c r="J126" s="2430"/>
      <c r="K126" s="199" t="s">
        <v>366</v>
      </c>
      <c r="L126" s="79">
        <v>15605</v>
      </c>
      <c r="M126" s="250">
        <v>17190</v>
      </c>
      <c r="N126" s="101"/>
      <c r="Q126" s="314"/>
      <c r="R126" s="53"/>
      <c r="T126" s="52"/>
      <c r="U126" s="52"/>
      <c r="V126" s="52"/>
    </row>
    <row r="127" spans="1:22" ht="12.75" customHeight="1">
      <c r="A127" s="78" t="s">
        <v>6904</v>
      </c>
      <c r="B127" s="2288"/>
      <c r="C127" s="2130"/>
      <c r="D127" s="2288"/>
      <c r="E127" s="2288"/>
      <c r="F127" s="79"/>
      <c r="G127" s="79"/>
      <c r="H127" s="2134"/>
      <c r="I127" s="2430"/>
      <c r="J127" s="2430"/>
      <c r="K127" s="199" t="s">
        <v>366</v>
      </c>
      <c r="L127" s="79">
        <v>11660</v>
      </c>
      <c r="M127" s="250">
        <v>12850</v>
      </c>
      <c r="N127" s="101"/>
      <c r="Q127" s="314"/>
      <c r="R127" s="53"/>
      <c r="T127" s="52"/>
      <c r="U127" s="52"/>
      <c r="V127" s="52"/>
    </row>
    <row r="128" spans="1:22" ht="12.75" customHeight="1">
      <c r="A128" s="78" t="s">
        <v>6905</v>
      </c>
      <c r="B128" s="2288"/>
      <c r="C128" s="2130"/>
      <c r="D128" s="2288"/>
      <c r="E128" s="2288"/>
      <c r="F128" s="79"/>
      <c r="G128" s="79"/>
      <c r="H128" s="2134" t="s">
        <v>6846</v>
      </c>
      <c r="I128" s="2430">
        <v>40</v>
      </c>
      <c r="J128" s="2430">
        <v>0.13</v>
      </c>
      <c r="K128" s="199" t="s">
        <v>366</v>
      </c>
      <c r="L128" s="79">
        <v>15010</v>
      </c>
      <c r="M128" s="250">
        <v>16535</v>
      </c>
      <c r="N128" s="101"/>
      <c r="Q128" s="314"/>
      <c r="R128" s="53"/>
      <c r="T128" s="52"/>
      <c r="U128" s="52"/>
      <c r="V128" s="52"/>
    </row>
    <row r="129" spans="1:22" ht="12.75" customHeight="1">
      <c r="A129" s="78" t="s">
        <v>6906</v>
      </c>
      <c r="B129" s="2288"/>
      <c r="C129" s="2130"/>
      <c r="D129" s="2288"/>
      <c r="E129" s="2288"/>
      <c r="F129" s="79"/>
      <c r="G129" s="79"/>
      <c r="H129" s="2134"/>
      <c r="I129" s="2430"/>
      <c r="J129" s="2430"/>
      <c r="K129" s="199" t="s">
        <v>366</v>
      </c>
      <c r="L129" s="79">
        <v>21230</v>
      </c>
      <c r="M129" s="250">
        <v>23390</v>
      </c>
      <c r="N129" s="101"/>
      <c r="Q129" s="314"/>
      <c r="R129" s="53"/>
      <c r="T129" s="52"/>
      <c r="U129" s="52"/>
      <c r="V129" s="52"/>
    </row>
    <row r="130" spans="1:22" ht="12.75" customHeight="1">
      <c r="A130" s="78" t="s">
        <v>6907</v>
      </c>
      <c r="B130" s="2288"/>
      <c r="C130" s="2130"/>
      <c r="D130" s="2288"/>
      <c r="E130" s="2288"/>
      <c r="F130" s="79"/>
      <c r="G130" s="79"/>
      <c r="H130" s="2134"/>
      <c r="I130" s="2430"/>
      <c r="J130" s="2430"/>
      <c r="K130" s="199" t="s">
        <v>366</v>
      </c>
      <c r="L130" s="79">
        <v>13920</v>
      </c>
      <c r="M130" s="250">
        <v>15335</v>
      </c>
      <c r="N130" s="101"/>
      <c r="Q130" s="314"/>
      <c r="R130" s="53"/>
      <c r="T130" s="52"/>
      <c r="U130" s="52"/>
      <c r="V130" s="52"/>
    </row>
    <row r="131" spans="1:22" ht="12.75" customHeight="1">
      <c r="A131" s="78" t="s">
        <v>6908</v>
      </c>
      <c r="B131" s="2288"/>
      <c r="C131" s="2130"/>
      <c r="D131" s="2288"/>
      <c r="E131" s="2288"/>
      <c r="F131" s="79"/>
      <c r="G131" s="79"/>
      <c r="H131" s="2133" t="s">
        <v>6850</v>
      </c>
      <c r="I131" s="2687">
        <v>43</v>
      </c>
      <c r="J131" s="2687">
        <v>0.15</v>
      </c>
      <c r="K131" s="807" t="s">
        <v>366</v>
      </c>
      <c r="L131" s="79">
        <v>16420</v>
      </c>
      <c r="M131" s="250">
        <v>18090</v>
      </c>
      <c r="N131" s="101"/>
      <c r="Q131" s="314"/>
      <c r="R131" s="53"/>
      <c r="T131" s="52"/>
      <c r="U131" s="52"/>
      <c r="V131" s="52"/>
    </row>
    <row r="132" spans="1:22" ht="12.75" customHeight="1">
      <c r="A132" s="78" t="s">
        <v>6909</v>
      </c>
      <c r="B132" s="2288"/>
      <c r="C132" s="2130"/>
      <c r="D132" s="2288"/>
      <c r="E132" s="2288"/>
      <c r="F132" s="79"/>
      <c r="G132" s="79"/>
      <c r="H132" s="2133"/>
      <c r="I132" s="2687"/>
      <c r="J132" s="2687"/>
      <c r="K132" s="807" t="s">
        <v>366</v>
      </c>
      <c r="L132" s="79">
        <v>22020</v>
      </c>
      <c r="M132" s="250">
        <v>24260</v>
      </c>
      <c r="N132" s="101"/>
      <c r="Q132" s="314"/>
      <c r="R132" s="53"/>
      <c r="T132" s="52"/>
      <c r="U132" s="52"/>
      <c r="V132" s="52"/>
    </row>
    <row r="133" spans="1:22" ht="12.75" customHeight="1">
      <c r="A133" s="207" t="s">
        <v>6910</v>
      </c>
      <c r="B133" s="2288"/>
      <c r="C133" s="2130"/>
      <c r="D133" s="2288"/>
      <c r="E133" s="2288"/>
      <c r="F133" s="153"/>
      <c r="G133" s="153"/>
      <c r="H133" s="2133"/>
      <c r="I133" s="2687"/>
      <c r="J133" s="2687"/>
      <c r="K133" s="807" t="s">
        <v>366</v>
      </c>
      <c r="L133" s="224">
        <v>14925</v>
      </c>
      <c r="M133" s="249">
        <v>16445</v>
      </c>
      <c r="N133" s="101"/>
      <c r="Q133" s="314"/>
      <c r="R133" s="53"/>
      <c r="T133" s="52"/>
      <c r="U133" s="52"/>
      <c r="V133" s="52"/>
    </row>
    <row r="134" spans="1:22" ht="12" customHeight="1">
      <c r="A134" s="182" t="s">
        <v>6911</v>
      </c>
      <c r="B134" s="2246"/>
      <c r="C134" s="2259" t="s">
        <v>6912</v>
      </c>
      <c r="D134" s="2246">
        <v>70</v>
      </c>
      <c r="E134" s="2246">
        <v>50</v>
      </c>
      <c r="F134" s="133"/>
      <c r="G134" s="133"/>
      <c r="H134" s="2132" t="s">
        <v>6778</v>
      </c>
      <c r="I134" s="2686">
        <v>16</v>
      </c>
      <c r="J134" s="2686">
        <v>0.04</v>
      </c>
      <c r="K134" s="799" t="s">
        <v>366</v>
      </c>
      <c r="L134" s="239">
        <v>6985</v>
      </c>
      <c r="M134" s="761">
        <v>7695</v>
      </c>
      <c r="N134" s="101"/>
      <c r="Q134" s="314"/>
      <c r="R134" s="53"/>
      <c r="T134" s="52"/>
      <c r="U134" s="52"/>
      <c r="V134" s="52"/>
    </row>
    <row r="135" spans="1:22" ht="15" customHeight="1">
      <c r="A135" s="182" t="s">
        <v>6913</v>
      </c>
      <c r="B135" s="2246"/>
      <c r="C135" s="2259"/>
      <c r="D135" s="2246"/>
      <c r="E135" s="2246"/>
      <c r="F135" s="133"/>
      <c r="G135" s="133"/>
      <c r="H135" s="2132"/>
      <c r="I135" s="2686"/>
      <c r="J135" s="2686"/>
      <c r="K135" s="799" t="s">
        <v>366</v>
      </c>
      <c r="L135" s="239">
        <v>9935</v>
      </c>
      <c r="M135" s="297">
        <v>10945</v>
      </c>
      <c r="N135" s="101"/>
      <c r="Q135" s="314"/>
      <c r="R135" s="53"/>
      <c r="T135" s="52"/>
      <c r="U135" s="52"/>
      <c r="V135" s="52"/>
    </row>
    <row r="136" spans="1:22" ht="15" customHeight="1">
      <c r="A136" s="182" t="s">
        <v>6914</v>
      </c>
      <c r="B136" s="2246"/>
      <c r="C136" s="2259"/>
      <c r="D136" s="2246"/>
      <c r="E136" s="2246"/>
      <c r="F136" s="133"/>
      <c r="G136" s="133"/>
      <c r="H136" s="2132"/>
      <c r="I136" s="2686"/>
      <c r="J136" s="2686"/>
      <c r="K136" s="799" t="s">
        <v>366</v>
      </c>
      <c r="L136" s="239">
        <v>6290</v>
      </c>
      <c r="M136" s="297">
        <v>6925</v>
      </c>
      <c r="N136" s="101"/>
      <c r="Q136" s="314"/>
      <c r="R136" s="53"/>
      <c r="T136" s="52"/>
      <c r="U136" s="52"/>
      <c r="V136" s="52"/>
    </row>
    <row r="137" spans="1:22">
      <c r="A137" s="110" t="s">
        <v>6915</v>
      </c>
      <c r="B137" s="2246"/>
      <c r="C137" s="2259"/>
      <c r="D137" s="2246"/>
      <c r="E137" s="2246"/>
      <c r="F137" s="133"/>
      <c r="G137" s="133"/>
      <c r="H137" s="2213" t="s">
        <v>6782</v>
      </c>
      <c r="I137" s="2710">
        <v>20</v>
      </c>
      <c r="J137" s="2710">
        <v>0.05</v>
      </c>
      <c r="K137" s="199" t="s">
        <v>366</v>
      </c>
      <c r="L137" s="299">
        <v>8365</v>
      </c>
      <c r="M137" s="303">
        <v>9215</v>
      </c>
      <c r="N137" s="101"/>
      <c r="Q137" s="314"/>
      <c r="R137" s="53"/>
      <c r="T137" s="52"/>
      <c r="U137" s="52"/>
      <c r="V137" s="52"/>
    </row>
    <row r="138" spans="1:22" ht="15" customHeight="1">
      <c r="A138" s="110" t="s">
        <v>6916</v>
      </c>
      <c r="B138" s="2246"/>
      <c r="C138" s="2259"/>
      <c r="D138" s="2246"/>
      <c r="E138" s="2246"/>
      <c r="F138" s="133"/>
      <c r="G138" s="133"/>
      <c r="H138" s="2213"/>
      <c r="I138" s="2710"/>
      <c r="J138" s="2710"/>
      <c r="K138" s="199" t="s">
        <v>366</v>
      </c>
      <c r="L138" s="299">
        <v>11085</v>
      </c>
      <c r="M138" s="303">
        <v>12215</v>
      </c>
      <c r="N138" s="101"/>
      <c r="Q138" s="314"/>
      <c r="R138" s="53"/>
      <c r="T138" s="52"/>
      <c r="U138" s="52"/>
      <c r="V138" s="52"/>
    </row>
    <row r="139" spans="1:22" ht="15" customHeight="1">
      <c r="A139" s="110" t="s">
        <v>6917</v>
      </c>
      <c r="B139" s="2246"/>
      <c r="C139" s="2259"/>
      <c r="D139" s="2246"/>
      <c r="E139" s="2246"/>
      <c r="F139" s="133"/>
      <c r="G139" s="133"/>
      <c r="H139" s="2213"/>
      <c r="I139" s="2710"/>
      <c r="J139" s="2710"/>
      <c r="K139" s="199" t="s">
        <v>366</v>
      </c>
      <c r="L139" s="299">
        <v>7605</v>
      </c>
      <c r="M139" s="303">
        <v>8380</v>
      </c>
      <c r="N139" s="101"/>
      <c r="Q139" s="314"/>
      <c r="R139" s="53"/>
      <c r="T139" s="52"/>
      <c r="U139" s="52"/>
      <c r="V139" s="52"/>
    </row>
    <row r="140" spans="1:22">
      <c r="A140" s="110" t="s">
        <v>6918</v>
      </c>
      <c r="B140" s="2246"/>
      <c r="C140" s="2259"/>
      <c r="D140" s="2246"/>
      <c r="E140" s="2246"/>
      <c r="F140" s="79"/>
      <c r="G140" s="79"/>
      <c r="H140" s="2213" t="s">
        <v>6786</v>
      </c>
      <c r="I140" s="2710">
        <v>22</v>
      </c>
      <c r="J140" s="2710">
        <v>0.06</v>
      </c>
      <c r="K140" s="199" t="s">
        <v>366</v>
      </c>
      <c r="L140" s="299">
        <v>9995</v>
      </c>
      <c r="M140" s="303">
        <v>11010</v>
      </c>
      <c r="N140" s="101"/>
      <c r="Q140" s="314"/>
      <c r="R140" s="53"/>
      <c r="T140" s="52"/>
      <c r="U140" s="52"/>
      <c r="V140" s="52"/>
    </row>
    <row r="141" spans="1:22" ht="15" customHeight="1">
      <c r="A141" s="110" t="s">
        <v>6919</v>
      </c>
      <c r="B141" s="2246"/>
      <c r="C141" s="2259"/>
      <c r="D141" s="2246"/>
      <c r="E141" s="2246"/>
      <c r="F141" s="79"/>
      <c r="G141" s="79"/>
      <c r="H141" s="2213"/>
      <c r="I141" s="2710"/>
      <c r="J141" s="2710"/>
      <c r="K141" s="199" t="s">
        <v>366</v>
      </c>
      <c r="L141" s="299">
        <v>13645</v>
      </c>
      <c r="M141" s="303">
        <v>15030</v>
      </c>
      <c r="N141" s="101"/>
      <c r="Q141" s="314"/>
      <c r="R141" s="53"/>
      <c r="T141" s="52"/>
      <c r="U141" s="52"/>
      <c r="V141" s="52"/>
    </row>
    <row r="142" spans="1:22" ht="15" customHeight="1">
      <c r="A142" s="110" t="s">
        <v>6920</v>
      </c>
      <c r="B142" s="2246"/>
      <c r="C142" s="2259"/>
      <c r="D142" s="2246"/>
      <c r="E142" s="2246"/>
      <c r="F142" s="79"/>
      <c r="G142" s="79"/>
      <c r="H142" s="2213"/>
      <c r="I142" s="2710"/>
      <c r="J142" s="2710"/>
      <c r="K142" s="199" t="s">
        <v>366</v>
      </c>
      <c r="L142" s="299">
        <v>9085</v>
      </c>
      <c r="M142" s="303">
        <v>10010</v>
      </c>
      <c r="N142" s="101"/>
      <c r="Q142" s="314"/>
      <c r="R142" s="53"/>
      <c r="T142" s="52"/>
      <c r="U142" s="52"/>
      <c r="V142" s="52"/>
    </row>
    <row r="143" spans="1:22">
      <c r="A143" s="110" t="s">
        <v>6921</v>
      </c>
      <c r="B143" s="2246"/>
      <c r="C143" s="2259"/>
      <c r="D143" s="2246"/>
      <c r="E143" s="2246"/>
      <c r="F143" s="79"/>
      <c r="G143" s="79"/>
      <c r="H143" s="2213" t="s">
        <v>6790</v>
      </c>
      <c r="I143" s="2710">
        <v>23</v>
      </c>
      <c r="J143" s="2710">
        <v>7.0000000000000007E-2</v>
      </c>
      <c r="K143" s="199" t="s">
        <v>366</v>
      </c>
      <c r="L143" s="299">
        <v>10690</v>
      </c>
      <c r="M143" s="303">
        <v>11775</v>
      </c>
      <c r="N143" s="101"/>
      <c r="Q143" s="314"/>
      <c r="R143" s="53"/>
      <c r="T143" s="52"/>
      <c r="U143" s="52"/>
      <c r="V143" s="52"/>
    </row>
    <row r="144" spans="1:22" ht="15" customHeight="1">
      <c r="A144" s="110" t="s">
        <v>6922</v>
      </c>
      <c r="B144" s="2246"/>
      <c r="C144" s="2259"/>
      <c r="D144" s="2246"/>
      <c r="E144" s="2246"/>
      <c r="F144" s="79"/>
      <c r="G144" s="79"/>
      <c r="H144" s="2213"/>
      <c r="I144" s="2710"/>
      <c r="J144" s="2710"/>
      <c r="K144" s="199" t="s">
        <v>366</v>
      </c>
      <c r="L144" s="299">
        <v>14710</v>
      </c>
      <c r="M144" s="303">
        <v>16205</v>
      </c>
      <c r="N144" s="101"/>
      <c r="Q144" s="314"/>
      <c r="R144" s="53"/>
      <c r="T144" s="52"/>
      <c r="U144" s="52"/>
      <c r="V144" s="52"/>
    </row>
    <row r="145" spans="1:22" ht="15" customHeight="1">
      <c r="A145" s="110" t="s">
        <v>6923</v>
      </c>
      <c r="B145" s="2246"/>
      <c r="C145" s="2259"/>
      <c r="D145" s="2246"/>
      <c r="E145" s="2246"/>
      <c r="F145" s="79"/>
      <c r="G145" s="79"/>
      <c r="H145" s="2213"/>
      <c r="I145" s="2710"/>
      <c r="J145" s="2710"/>
      <c r="K145" s="199" t="s">
        <v>366</v>
      </c>
      <c r="L145" s="299">
        <v>9720</v>
      </c>
      <c r="M145" s="303">
        <v>10705</v>
      </c>
      <c r="N145" s="101"/>
      <c r="Q145" s="314"/>
      <c r="R145" s="53"/>
      <c r="T145" s="52"/>
      <c r="U145" s="52"/>
      <c r="V145" s="52"/>
    </row>
    <row r="146" spans="1:22">
      <c r="A146" s="78" t="s">
        <v>6924</v>
      </c>
      <c r="B146" s="2246"/>
      <c r="C146" s="2259"/>
      <c r="D146" s="2246"/>
      <c r="E146" s="2246"/>
      <c r="F146" s="79"/>
      <c r="G146" s="79"/>
      <c r="H146" s="2134" t="s">
        <v>6794</v>
      </c>
      <c r="I146" s="2430">
        <v>21</v>
      </c>
      <c r="J146" s="2430">
        <v>0.06</v>
      </c>
      <c r="K146" s="199" t="s">
        <v>366</v>
      </c>
      <c r="L146" s="79">
        <v>8855</v>
      </c>
      <c r="M146" s="250">
        <v>9755</v>
      </c>
      <c r="N146" s="101"/>
      <c r="Q146" s="314"/>
      <c r="R146" s="53"/>
      <c r="T146" s="52"/>
      <c r="U146" s="52"/>
      <c r="V146" s="52"/>
    </row>
    <row r="147" spans="1:22" ht="15" customHeight="1">
      <c r="A147" s="78" t="s">
        <v>6925</v>
      </c>
      <c r="B147" s="2246"/>
      <c r="C147" s="2259"/>
      <c r="D147" s="2246"/>
      <c r="E147" s="2246"/>
      <c r="F147" s="79"/>
      <c r="G147" s="79"/>
      <c r="H147" s="2134"/>
      <c r="I147" s="2430"/>
      <c r="J147" s="2430"/>
      <c r="K147" s="199" t="s">
        <v>366</v>
      </c>
      <c r="L147" s="79">
        <v>11865</v>
      </c>
      <c r="M147" s="250">
        <v>13070</v>
      </c>
      <c r="N147" s="101"/>
      <c r="Q147" s="314"/>
      <c r="R147" s="53"/>
      <c r="T147" s="52"/>
      <c r="U147" s="52"/>
      <c r="V147" s="52"/>
    </row>
    <row r="148" spans="1:22" ht="15" customHeight="1">
      <c r="A148" s="78" t="s">
        <v>6926</v>
      </c>
      <c r="B148" s="2246"/>
      <c r="C148" s="2259"/>
      <c r="D148" s="2246"/>
      <c r="E148" s="2246"/>
      <c r="F148" s="79"/>
      <c r="G148" s="79"/>
      <c r="H148" s="2134"/>
      <c r="I148" s="2430"/>
      <c r="J148" s="2430"/>
      <c r="K148" s="199" t="s">
        <v>366</v>
      </c>
      <c r="L148" s="79">
        <v>8050</v>
      </c>
      <c r="M148" s="250">
        <v>8865</v>
      </c>
      <c r="N148" s="101"/>
      <c r="Q148" s="314"/>
      <c r="R148" s="53"/>
      <c r="T148" s="52"/>
      <c r="U148" s="52"/>
      <c r="V148" s="52"/>
    </row>
    <row r="149" spans="1:22">
      <c r="A149" s="78" t="s">
        <v>6927</v>
      </c>
      <c r="B149" s="2246"/>
      <c r="C149" s="2259"/>
      <c r="D149" s="2246"/>
      <c r="E149" s="2246"/>
      <c r="F149" s="79"/>
      <c r="G149" s="79"/>
      <c r="H149" s="2134" t="s">
        <v>6798</v>
      </c>
      <c r="I149" s="2430">
        <v>23</v>
      </c>
      <c r="J149" s="2430">
        <v>7.0000000000000007E-2</v>
      </c>
      <c r="K149" s="199" t="s">
        <v>366</v>
      </c>
      <c r="L149" s="79">
        <v>10550</v>
      </c>
      <c r="M149" s="250">
        <v>11625</v>
      </c>
      <c r="N149" s="101"/>
      <c r="Q149" s="314"/>
      <c r="R149" s="53"/>
      <c r="T149" s="52"/>
      <c r="U149" s="52"/>
      <c r="V149" s="52"/>
    </row>
    <row r="150" spans="1:22" ht="15" customHeight="1">
      <c r="A150" s="78" t="s">
        <v>6928</v>
      </c>
      <c r="B150" s="2246"/>
      <c r="C150" s="2259"/>
      <c r="D150" s="2246"/>
      <c r="E150" s="2246"/>
      <c r="F150" s="79"/>
      <c r="G150" s="79"/>
      <c r="H150" s="2134"/>
      <c r="I150" s="2430"/>
      <c r="J150" s="2430"/>
      <c r="K150" s="199" t="s">
        <v>366</v>
      </c>
      <c r="L150" s="79">
        <v>14360</v>
      </c>
      <c r="M150" s="250">
        <v>15820</v>
      </c>
      <c r="N150" s="101"/>
      <c r="Q150" s="314"/>
      <c r="R150" s="53"/>
      <c r="T150" s="52"/>
      <c r="U150" s="52"/>
      <c r="V150" s="52"/>
    </row>
    <row r="151" spans="1:22" ht="15" customHeight="1">
      <c r="A151" s="78" t="s">
        <v>6929</v>
      </c>
      <c r="B151" s="2246"/>
      <c r="C151" s="2259"/>
      <c r="D151" s="2246"/>
      <c r="E151" s="2246"/>
      <c r="F151" s="79"/>
      <c r="G151" s="79"/>
      <c r="H151" s="2134"/>
      <c r="I151" s="2430"/>
      <c r="J151" s="2430"/>
      <c r="K151" s="199" t="s">
        <v>366</v>
      </c>
      <c r="L151" s="79">
        <v>9590</v>
      </c>
      <c r="M151" s="250">
        <v>10565</v>
      </c>
      <c r="N151" s="101"/>
      <c r="Q151" s="314"/>
      <c r="R151" s="53"/>
      <c r="T151" s="52"/>
      <c r="U151" s="52"/>
      <c r="V151" s="52"/>
    </row>
    <row r="152" spans="1:22">
      <c r="A152" s="78" t="s">
        <v>6930</v>
      </c>
      <c r="B152" s="2246"/>
      <c r="C152" s="2259"/>
      <c r="D152" s="2246"/>
      <c r="E152" s="2246"/>
      <c r="F152" s="79"/>
      <c r="G152" s="79"/>
      <c r="H152" s="2134" t="s">
        <v>6802</v>
      </c>
      <c r="I152" s="2134">
        <v>25</v>
      </c>
      <c r="J152" s="2134">
        <v>0.08</v>
      </c>
      <c r="K152" s="199" t="s">
        <v>366</v>
      </c>
      <c r="L152" s="79">
        <v>11575</v>
      </c>
      <c r="M152" s="313">
        <v>12750</v>
      </c>
      <c r="N152" s="101"/>
      <c r="Q152" s="314"/>
      <c r="R152" s="53"/>
      <c r="T152" s="52"/>
      <c r="U152" s="52"/>
      <c r="V152" s="52"/>
    </row>
    <row r="153" spans="1:22" ht="15" customHeight="1">
      <c r="A153" s="78" t="s">
        <v>6931</v>
      </c>
      <c r="B153" s="2246"/>
      <c r="C153" s="2259"/>
      <c r="D153" s="2246"/>
      <c r="E153" s="2246"/>
      <c r="F153" s="133"/>
      <c r="G153" s="133"/>
      <c r="H153" s="2134"/>
      <c r="I153" s="2134"/>
      <c r="J153" s="2134"/>
      <c r="K153" s="199" t="s">
        <v>366</v>
      </c>
      <c r="L153" s="79">
        <v>15605</v>
      </c>
      <c r="M153" s="313">
        <v>17190</v>
      </c>
      <c r="N153" s="101"/>
      <c r="Q153" s="314"/>
      <c r="R153" s="53"/>
      <c r="T153" s="52"/>
      <c r="U153" s="52"/>
      <c r="V153" s="52"/>
    </row>
    <row r="154" spans="1:22" ht="15" customHeight="1">
      <c r="A154" s="78" t="s">
        <v>6932</v>
      </c>
      <c r="B154" s="2246"/>
      <c r="C154" s="2259"/>
      <c r="D154" s="2246"/>
      <c r="E154" s="2246"/>
      <c r="F154" s="133"/>
      <c r="G154" s="133"/>
      <c r="H154" s="2134"/>
      <c r="I154" s="2134"/>
      <c r="J154" s="2134"/>
      <c r="K154" s="199" t="s">
        <v>366</v>
      </c>
      <c r="L154" s="79">
        <v>10435</v>
      </c>
      <c r="M154" s="313">
        <v>11500</v>
      </c>
      <c r="N154" s="101"/>
      <c r="Q154" s="314"/>
      <c r="R154" s="53"/>
      <c r="T154" s="52"/>
      <c r="U154" s="52"/>
      <c r="V154" s="52"/>
    </row>
    <row r="155" spans="1:22">
      <c r="A155" s="110" t="s">
        <v>6933</v>
      </c>
      <c r="B155" s="2246"/>
      <c r="C155" s="2259"/>
      <c r="D155" s="2246"/>
      <c r="E155" s="2246"/>
      <c r="F155" s="133"/>
      <c r="G155" s="133"/>
      <c r="H155" s="2213" t="s">
        <v>6806</v>
      </c>
      <c r="I155" s="2710">
        <v>23</v>
      </c>
      <c r="J155" s="2710">
        <v>0.06</v>
      </c>
      <c r="K155" s="199" t="s">
        <v>366</v>
      </c>
      <c r="L155" s="299">
        <v>9995</v>
      </c>
      <c r="M155" s="303">
        <v>11010</v>
      </c>
      <c r="N155" s="101"/>
      <c r="Q155" s="314"/>
      <c r="R155" s="53"/>
      <c r="T155" s="52"/>
      <c r="U155" s="52"/>
      <c r="V155" s="52"/>
    </row>
    <row r="156" spans="1:22" ht="15" customHeight="1">
      <c r="A156" s="110" t="s">
        <v>6934</v>
      </c>
      <c r="B156" s="2246"/>
      <c r="C156" s="2259"/>
      <c r="D156" s="2246"/>
      <c r="E156" s="2246"/>
      <c r="F156" s="133"/>
      <c r="G156" s="133"/>
      <c r="H156" s="2213"/>
      <c r="I156" s="2710"/>
      <c r="J156" s="2710"/>
      <c r="K156" s="199" t="s">
        <v>366</v>
      </c>
      <c r="L156" s="299">
        <v>13005</v>
      </c>
      <c r="M156" s="303">
        <v>14325</v>
      </c>
      <c r="N156" s="101"/>
      <c r="Q156" s="314"/>
      <c r="R156" s="53"/>
      <c r="T156" s="52"/>
      <c r="U156" s="52"/>
      <c r="V156" s="52"/>
    </row>
    <row r="157" spans="1:22" ht="15" customHeight="1">
      <c r="A157" s="110" t="s">
        <v>6935</v>
      </c>
      <c r="B157" s="2246"/>
      <c r="C157" s="2259"/>
      <c r="D157" s="2246"/>
      <c r="E157" s="2246"/>
      <c r="F157" s="133"/>
      <c r="G157" s="133"/>
      <c r="H157" s="2213"/>
      <c r="I157" s="2710"/>
      <c r="J157" s="2710"/>
      <c r="K157" s="199" t="s">
        <v>366</v>
      </c>
      <c r="L157" s="299">
        <v>9085</v>
      </c>
      <c r="M157" s="303">
        <v>10010</v>
      </c>
      <c r="N157" s="101"/>
      <c r="Q157" s="314"/>
      <c r="R157" s="53"/>
      <c r="T157" s="52"/>
      <c r="U157" s="52"/>
      <c r="V157" s="52"/>
    </row>
    <row r="158" spans="1:22">
      <c r="A158" s="110" t="s">
        <v>6936</v>
      </c>
      <c r="B158" s="2246"/>
      <c r="C158" s="2259"/>
      <c r="D158" s="2246"/>
      <c r="E158" s="2246"/>
      <c r="F158" s="79"/>
      <c r="G158" s="79"/>
      <c r="H158" s="2213" t="s">
        <v>6810</v>
      </c>
      <c r="I158" s="2710">
        <v>24</v>
      </c>
      <c r="J158" s="2710">
        <v>7.0000000000000007E-2</v>
      </c>
      <c r="K158" s="199" t="s">
        <v>366</v>
      </c>
      <c r="L158" s="299">
        <v>11390</v>
      </c>
      <c r="M158" s="303">
        <v>12545</v>
      </c>
      <c r="N158" s="101"/>
      <c r="Q158" s="314"/>
      <c r="R158" s="53"/>
      <c r="T158" s="52"/>
      <c r="U158" s="52"/>
      <c r="V158" s="52"/>
    </row>
    <row r="159" spans="1:22" ht="15" customHeight="1">
      <c r="A159" s="110" t="s">
        <v>6937</v>
      </c>
      <c r="B159" s="2246"/>
      <c r="C159" s="2259"/>
      <c r="D159" s="2246"/>
      <c r="E159" s="2246"/>
      <c r="F159" s="79"/>
      <c r="G159" s="79"/>
      <c r="H159" s="2213"/>
      <c r="I159" s="2710"/>
      <c r="J159" s="2710"/>
      <c r="K159" s="199" t="s">
        <v>366</v>
      </c>
      <c r="L159" s="299">
        <v>13215</v>
      </c>
      <c r="M159" s="303">
        <v>14560</v>
      </c>
      <c r="N159" s="101"/>
      <c r="Q159" s="314"/>
      <c r="R159" s="53"/>
      <c r="T159" s="52"/>
      <c r="U159" s="52"/>
      <c r="V159" s="52"/>
    </row>
    <row r="160" spans="1:22" ht="15" customHeight="1">
      <c r="A160" s="110" t="s">
        <v>6938</v>
      </c>
      <c r="B160" s="2246"/>
      <c r="C160" s="2259"/>
      <c r="D160" s="2246"/>
      <c r="E160" s="2246"/>
      <c r="F160" s="79"/>
      <c r="G160" s="79"/>
      <c r="H160" s="2213"/>
      <c r="I160" s="2710"/>
      <c r="J160" s="2710"/>
      <c r="K160" s="199" t="s">
        <v>366</v>
      </c>
      <c r="L160" s="299">
        <v>10355</v>
      </c>
      <c r="M160" s="303">
        <v>11405</v>
      </c>
      <c r="N160" s="101"/>
      <c r="Q160" s="314"/>
      <c r="R160" s="53"/>
      <c r="T160" s="52"/>
      <c r="U160" s="52"/>
      <c r="V160" s="52"/>
    </row>
    <row r="161" spans="1:22">
      <c r="A161" s="110" t="s">
        <v>6939</v>
      </c>
      <c r="B161" s="2246"/>
      <c r="C161" s="2259"/>
      <c r="D161" s="2246"/>
      <c r="E161" s="2246"/>
      <c r="F161" s="79"/>
      <c r="G161" s="79"/>
      <c r="H161" s="2213" t="s">
        <v>6814</v>
      </c>
      <c r="I161" s="2710">
        <v>26</v>
      </c>
      <c r="J161" s="2710">
        <v>0.08</v>
      </c>
      <c r="K161" s="199" t="s">
        <v>366</v>
      </c>
      <c r="L161" s="299">
        <v>12430</v>
      </c>
      <c r="M161" s="303">
        <v>13695</v>
      </c>
      <c r="N161" s="101"/>
      <c r="Q161" s="314"/>
      <c r="R161" s="53"/>
      <c r="T161" s="52"/>
      <c r="U161" s="52"/>
      <c r="V161" s="52"/>
    </row>
    <row r="162" spans="1:22" ht="15" customHeight="1">
      <c r="A162" s="110" t="s">
        <v>6940</v>
      </c>
      <c r="B162" s="2246"/>
      <c r="C162" s="2259"/>
      <c r="D162" s="2246"/>
      <c r="E162" s="2246"/>
      <c r="F162" s="79"/>
      <c r="G162" s="79"/>
      <c r="H162" s="2213"/>
      <c r="I162" s="2710"/>
      <c r="J162" s="2710"/>
      <c r="K162" s="199" t="s">
        <v>366</v>
      </c>
      <c r="L162" s="299">
        <v>17585</v>
      </c>
      <c r="M162" s="303">
        <v>19375</v>
      </c>
      <c r="N162" s="101"/>
      <c r="Q162" s="314"/>
      <c r="R162" s="53"/>
      <c r="T162" s="52"/>
      <c r="U162" s="52"/>
      <c r="V162" s="52"/>
    </row>
    <row r="163" spans="1:22" ht="15" customHeight="1">
      <c r="A163" s="110" t="s">
        <v>6941</v>
      </c>
      <c r="B163" s="2246"/>
      <c r="C163" s="2259"/>
      <c r="D163" s="2246"/>
      <c r="E163" s="2246"/>
      <c r="F163" s="79"/>
      <c r="G163" s="79"/>
      <c r="H163" s="2213"/>
      <c r="I163" s="2710"/>
      <c r="J163" s="2710"/>
      <c r="K163" s="199" t="s">
        <v>366</v>
      </c>
      <c r="L163" s="299">
        <v>11300</v>
      </c>
      <c r="M163" s="303">
        <v>12450</v>
      </c>
      <c r="N163" s="101"/>
      <c r="Q163" s="314"/>
      <c r="R163" s="53"/>
      <c r="T163" s="52"/>
      <c r="U163" s="52"/>
      <c r="V163" s="52"/>
    </row>
    <row r="164" spans="1:22">
      <c r="A164" s="78" t="s">
        <v>6942</v>
      </c>
      <c r="B164" s="2246"/>
      <c r="C164" s="2259"/>
      <c r="D164" s="2246"/>
      <c r="E164" s="2246"/>
      <c r="F164" s="79"/>
      <c r="G164" s="79"/>
      <c r="H164" s="2134" t="s">
        <v>6818</v>
      </c>
      <c r="I164" s="2430">
        <v>25</v>
      </c>
      <c r="J164" s="2430">
        <v>0.08</v>
      </c>
      <c r="K164" s="199" t="s">
        <v>366</v>
      </c>
      <c r="L164" s="79">
        <v>10900</v>
      </c>
      <c r="M164" s="250">
        <v>12005</v>
      </c>
      <c r="N164" s="101"/>
      <c r="Q164" s="314"/>
      <c r="R164" s="53"/>
      <c r="T164" s="52"/>
      <c r="U164" s="52"/>
      <c r="V164" s="52"/>
    </row>
    <row r="165" spans="1:22" ht="15" customHeight="1">
      <c r="A165" s="78" t="s">
        <v>6943</v>
      </c>
      <c r="B165" s="2246"/>
      <c r="C165" s="2259"/>
      <c r="D165" s="2246"/>
      <c r="E165" s="2246"/>
      <c r="F165" s="79"/>
      <c r="G165" s="79"/>
      <c r="H165" s="2134"/>
      <c r="I165" s="2430"/>
      <c r="J165" s="2430"/>
      <c r="K165" s="199" t="s">
        <v>366</v>
      </c>
      <c r="L165" s="79">
        <v>14050</v>
      </c>
      <c r="M165" s="250">
        <v>15475</v>
      </c>
      <c r="N165" s="101"/>
      <c r="Q165" s="314"/>
      <c r="R165" s="53"/>
      <c r="T165" s="52"/>
      <c r="U165" s="52"/>
      <c r="V165" s="52"/>
    </row>
    <row r="166" spans="1:22" ht="15" customHeight="1">
      <c r="A166" s="78" t="s">
        <v>6944</v>
      </c>
      <c r="B166" s="2246"/>
      <c r="C166" s="2259"/>
      <c r="D166" s="2246"/>
      <c r="E166" s="2246"/>
      <c r="F166" s="79"/>
      <c r="G166" s="79"/>
      <c r="H166" s="2134"/>
      <c r="I166" s="2430"/>
      <c r="J166" s="2430"/>
      <c r="K166" s="199" t="s">
        <v>366</v>
      </c>
      <c r="L166" s="79">
        <v>9845</v>
      </c>
      <c r="M166" s="250">
        <v>10845</v>
      </c>
      <c r="N166" s="101"/>
      <c r="Q166" s="314"/>
      <c r="R166" s="53"/>
      <c r="T166" s="52"/>
      <c r="U166" s="52"/>
      <c r="V166" s="52"/>
    </row>
    <row r="167" spans="1:22">
      <c r="A167" s="78" t="s">
        <v>6945</v>
      </c>
      <c r="B167" s="2246"/>
      <c r="C167" s="2259"/>
      <c r="D167" s="2246"/>
      <c r="E167" s="2246"/>
      <c r="F167" s="79"/>
      <c r="G167" s="79"/>
      <c r="H167" s="2134" t="s">
        <v>6822</v>
      </c>
      <c r="I167" s="2430">
        <v>26</v>
      </c>
      <c r="J167" s="2430">
        <v>0.09</v>
      </c>
      <c r="K167" s="199" t="s">
        <v>366</v>
      </c>
      <c r="L167" s="79">
        <v>12260</v>
      </c>
      <c r="M167" s="250">
        <v>13505</v>
      </c>
      <c r="N167" s="101"/>
      <c r="Q167" s="314"/>
      <c r="R167" s="53"/>
      <c r="T167" s="52"/>
      <c r="U167" s="52"/>
      <c r="V167" s="52"/>
    </row>
    <row r="168" spans="1:22" ht="15" customHeight="1">
      <c r="A168" s="78" t="s">
        <v>6946</v>
      </c>
      <c r="B168" s="2246"/>
      <c r="C168" s="2259"/>
      <c r="D168" s="2246"/>
      <c r="E168" s="2246"/>
      <c r="F168" s="79"/>
      <c r="G168" s="79"/>
      <c r="H168" s="2134"/>
      <c r="I168" s="2430"/>
      <c r="J168" s="2430"/>
      <c r="K168" s="199" t="s">
        <v>366</v>
      </c>
      <c r="L168" s="79">
        <v>16545</v>
      </c>
      <c r="M168" s="250">
        <v>18225</v>
      </c>
      <c r="N168" s="101"/>
      <c r="Q168" s="314"/>
      <c r="R168" s="53"/>
      <c r="T168" s="52"/>
      <c r="U168" s="52"/>
      <c r="V168" s="52"/>
    </row>
    <row r="169" spans="1:22" ht="15" customHeight="1">
      <c r="A169" s="78" t="s">
        <v>6947</v>
      </c>
      <c r="B169" s="2246"/>
      <c r="C169" s="2259"/>
      <c r="D169" s="2246"/>
      <c r="E169" s="2246"/>
      <c r="F169" s="79"/>
      <c r="G169" s="79"/>
      <c r="H169" s="2134"/>
      <c r="I169" s="2430"/>
      <c r="J169" s="2430"/>
      <c r="K169" s="199" t="s">
        <v>366</v>
      </c>
      <c r="L169" s="79">
        <v>10830</v>
      </c>
      <c r="M169" s="250">
        <v>11930</v>
      </c>
      <c r="N169" s="101"/>
      <c r="Q169" s="314"/>
      <c r="R169" s="53"/>
      <c r="T169" s="52"/>
      <c r="U169" s="52"/>
      <c r="V169" s="52"/>
    </row>
    <row r="170" spans="1:22">
      <c r="A170" s="78" t="s">
        <v>6948</v>
      </c>
      <c r="B170" s="2246"/>
      <c r="C170" s="2259"/>
      <c r="D170" s="2246"/>
      <c r="E170" s="2246"/>
      <c r="F170" s="79"/>
      <c r="G170" s="79"/>
      <c r="H170" s="2134" t="s">
        <v>6826</v>
      </c>
      <c r="I170" s="2430">
        <v>27</v>
      </c>
      <c r="J170" s="2430">
        <v>0.1</v>
      </c>
      <c r="K170" s="199" t="s">
        <v>366</v>
      </c>
      <c r="L170" s="79">
        <v>13445</v>
      </c>
      <c r="M170" s="250">
        <v>14810</v>
      </c>
      <c r="N170" s="101"/>
      <c r="Q170" s="314"/>
      <c r="R170" s="53"/>
      <c r="T170" s="52"/>
      <c r="U170" s="52"/>
      <c r="V170" s="52"/>
    </row>
    <row r="171" spans="1:22" ht="15" customHeight="1">
      <c r="A171" s="78" t="s">
        <v>6949</v>
      </c>
      <c r="B171" s="2246"/>
      <c r="C171" s="2259"/>
      <c r="D171" s="2246"/>
      <c r="E171" s="2246"/>
      <c r="F171" s="133"/>
      <c r="G171" s="133"/>
      <c r="H171" s="2134"/>
      <c r="I171" s="2430"/>
      <c r="J171" s="2430"/>
      <c r="K171" s="199" t="s">
        <v>366</v>
      </c>
      <c r="L171" s="79">
        <v>19045</v>
      </c>
      <c r="M171" s="250">
        <v>20985</v>
      </c>
      <c r="N171" s="101"/>
      <c r="Q171" s="314"/>
      <c r="R171" s="53"/>
      <c r="T171" s="52"/>
      <c r="U171" s="52"/>
      <c r="V171" s="52"/>
    </row>
    <row r="172" spans="1:22" ht="15" customHeight="1">
      <c r="A172" s="78" t="s">
        <v>6950</v>
      </c>
      <c r="B172" s="2246"/>
      <c r="C172" s="2259"/>
      <c r="D172" s="2246"/>
      <c r="E172" s="2246"/>
      <c r="F172" s="133"/>
      <c r="G172" s="133"/>
      <c r="H172" s="2134"/>
      <c r="I172" s="2430"/>
      <c r="J172" s="2430"/>
      <c r="K172" s="199" t="s">
        <v>366</v>
      </c>
      <c r="L172" s="79">
        <v>12125</v>
      </c>
      <c r="M172" s="250">
        <v>13360</v>
      </c>
      <c r="N172" s="101"/>
      <c r="Q172" s="314"/>
      <c r="R172" s="53"/>
      <c r="T172" s="52"/>
      <c r="U172" s="52"/>
      <c r="V172" s="52"/>
    </row>
    <row r="173" spans="1:22" ht="12.75" customHeight="1">
      <c r="A173" s="78" t="s">
        <v>6951</v>
      </c>
      <c r="B173" s="2246"/>
      <c r="C173" s="2259"/>
      <c r="D173" s="2246"/>
      <c r="E173" s="2246"/>
      <c r="F173" s="133"/>
      <c r="G173" s="133"/>
      <c r="H173" s="2134" t="s">
        <v>6830</v>
      </c>
      <c r="I173" s="2430">
        <v>30</v>
      </c>
      <c r="J173" s="2430">
        <v>0.09</v>
      </c>
      <c r="K173" s="199" t="s">
        <v>366</v>
      </c>
      <c r="L173" s="79">
        <v>13790</v>
      </c>
      <c r="M173" s="250">
        <v>15195</v>
      </c>
      <c r="N173" s="101"/>
      <c r="Q173" s="314"/>
      <c r="R173" s="53"/>
      <c r="T173" s="52"/>
      <c r="U173" s="52"/>
      <c r="V173" s="52"/>
    </row>
    <row r="174" spans="1:22" ht="12.75" customHeight="1">
      <c r="A174" s="78" t="s">
        <v>6952</v>
      </c>
      <c r="B174" s="2246"/>
      <c r="C174" s="2259"/>
      <c r="D174" s="2246"/>
      <c r="E174" s="2246"/>
      <c r="F174" s="133"/>
      <c r="G174" s="133"/>
      <c r="H174" s="2134"/>
      <c r="I174" s="2430"/>
      <c r="J174" s="2430"/>
      <c r="K174" s="199" t="s">
        <v>366</v>
      </c>
      <c r="L174" s="79">
        <v>17170</v>
      </c>
      <c r="M174" s="250">
        <v>18920</v>
      </c>
      <c r="N174" s="101"/>
      <c r="Q174" s="314"/>
      <c r="R174" s="53"/>
      <c r="T174" s="52"/>
      <c r="U174" s="52"/>
      <c r="V174" s="52"/>
    </row>
    <row r="175" spans="1:22" ht="12.75" customHeight="1">
      <c r="A175" s="78" t="s">
        <v>6953</v>
      </c>
      <c r="B175" s="2246"/>
      <c r="C175" s="2259"/>
      <c r="D175" s="2246"/>
      <c r="E175" s="2246"/>
      <c r="F175" s="133"/>
      <c r="G175" s="133"/>
      <c r="H175" s="2134"/>
      <c r="I175" s="2430"/>
      <c r="J175" s="2430"/>
      <c r="K175" s="199" t="s">
        <v>366</v>
      </c>
      <c r="L175" s="79">
        <v>12530</v>
      </c>
      <c r="M175" s="250">
        <v>13800</v>
      </c>
      <c r="N175" s="101"/>
      <c r="Q175" s="314"/>
      <c r="R175" s="53"/>
      <c r="T175" s="52"/>
      <c r="U175" s="52"/>
      <c r="V175" s="52"/>
    </row>
    <row r="176" spans="1:22">
      <c r="A176" s="78" t="s">
        <v>6954</v>
      </c>
      <c r="B176" s="2246"/>
      <c r="C176" s="2259"/>
      <c r="D176" s="2246"/>
      <c r="E176" s="2246"/>
      <c r="F176" s="79"/>
      <c r="G176" s="79"/>
      <c r="H176" s="2134" t="s">
        <v>6834</v>
      </c>
      <c r="I176" s="2430">
        <v>34</v>
      </c>
      <c r="J176" s="2430">
        <v>0.11</v>
      </c>
      <c r="K176" s="199" t="s">
        <v>366</v>
      </c>
      <c r="L176" s="79">
        <v>14980</v>
      </c>
      <c r="M176" s="250">
        <v>16500</v>
      </c>
      <c r="N176" s="101"/>
      <c r="Q176" s="314"/>
      <c r="R176" s="53"/>
      <c r="T176" s="52"/>
      <c r="U176" s="52"/>
      <c r="V176" s="52"/>
    </row>
    <row r="177" spans="1:22" ht="15" customHeight="1">
      <c r="A177" s="78" t="s">
        <v>6955</v>
      </c>
      <c r="B177" s="2246"/>
      <c r="C177" s="2259"/>
      <c r="D177" s="2246"/>
      <c r="E177" s="2246"/>
      <c r="F177" s="79"/>
      <c r="G177" s="79"/>
      <c r="H177" s="2134"/>
      <c r="I177" s="2430"/>
      <c r="J177" s="2430"/>
      <c r="K177" s="199" t="s">
        <v>366</v>
      </c>
      <c r="L177" s="79">
        <v>19045</v>
      </c>
      <c r="M177" s="250">
        <v>20985</v>
      </c>
      <c r="N177" s="101"/>
      <c r="Q177" s="314"/>
      <c r="R177" s="53"/>
      <c r="T177" s="52"/>
      <c r="U177" s="52"/>
      <c r="V177" s="52"/>
    </row>
    <row r="178" spans="1:22" ht="15" customHeight="1">
      <c r="A178" s="78" t="s">
        <v>6956</v>
      </c>
      <c r="B178" s="2246"/>
      <c r="C178" s="2259"/>
      <c r="D178" s="2246"/>
      <c r="E178" s="2246"/>
      <c r="F178" s="79"/>
      <c r="G178" s="79"/>
      <c r="H178" s="2134"/>
      <c r="I178" s="2430"/>
      <c r="J178" s="2430"/>
      <c r="K178" s="199" t="s">
        <v>366</v>
      </c>
      <c r="L178" s="79">
        <v>13565</v>
      </c>
      <c r="M178" s="250">
        <v>14940</v>
      </c>
      <c r="N178" s="101"/>
      <c r="Q178" s="314"/>
      <c r="R178" s="53"/>
      <c r="T178" s="52"/>
      <c r="U178" s="52"/>
      <c r="V178" s="52"/>
    </row>
    <row r="179" spans="1:22" ht="12.75" customHeight="1">
      <c r="A179" s="78" t="s">
        <v>6957</v>
      </c>
      <c r="B179" s="2246"/>
      <c r="C179" s="2259"/>
      <c r="D179" s="2246"/>
      <c r="E179" s="2246"/>
      <c r="F179" s="79"/>
      <c r="G179" s="79"/>
      <c r="H179" s="2134" t="s">
        <v>6838</v>
      </c>
      <c r="I179" s="2430">
        <v>38</v>
      </c>
      <c r="J179" s="2430">
        <v>0.12</v>
      </c>
      <c r="K179" s="199" t="s">
        <v>366</v>
      </c>
      <c r="L179" s="79">
        <v>15315</v>
      </c>
      <c r="M179" s="250">
        <v>16870</v>
      </c>
      <c r="N179" s="101"/>
      <c r="Q179" s="314"/>
      <c r="R179" s="53"/>
      <c r="T179" s="52"/>
      <c r="U179" s="52"/>
      <c r="V179" s="52"/>
    </row>
    <row r="180" spans="1:22" ht="12.75" customHeight="1">
      <c r="A180" s="78" t="s">
        <v>6958</v>
      </c>
      <c r="B180" s="2246"/>
      <c r="C180" s="2259"/>
      <c r="D180" s="2246"/>
      <c r="E180" s="2246"/>
      <c r="F180" s="79"/>
      <c r="G180" s="79"/>
      <c r="H180" s="2134"/>
      <c r="I180" s="2430"/>
      <c r="J180" s="2430"/>
      <c r="K180" s="199" t="s">
        <v>366</v>
      </c>
      <c r="L180" s="79">
        <v>22480</v>
      </c>
      <c r="M180" s="250">
        <v>24765</v>
      </c>
      <c r="N180" s="101"/>
      <c r="Q180" s="314"/>
      <c r="R180" s="53"/>
      <c r="T180" s="52"/>
      <c r="U180" s="52"/>
      <c r="V180" s="52"/>
    </row>
    <row r="181" spans="1:22" ht="12.75" customHeight="1">
      <c r="A181" s="78" t="s">
        <v>6959</v>
      </c>
      <c r="B181" s="2246"/>
      <c r="C181" s="2259"/>
      <c r="D181" s="2246"/>
      <c r="E181" s="2246"/>
      <c r="F181" s="79"/>
      <c r="G181" s="79"/>
      <c r="H181" s="2134"/>
      <c r="I181" s="2430"/>
      <c r="J181" s="2430"/>
      <c r="K181" s="199" t="s">
        <v>366</v>
      </c>
      <c r="L181" s="79">
        <v>14345</v>
      </c>
      <c r="M181" s="250">
        <v>15800</v>
      </c>
      <c r="N181" s="101"/>
      <c r="Q181" s="314"/>
      <c r="R181" s="53"/>
      <c r="T181" s="52"/>
      <c r="U181" s="52"/>
      <c r="V181" s="52"/>
    </row>
    <row r="182" spans="1:22">
      <c r="A182" s="78" t="s">
        <v>6960</v>
      </c>
      <c r="B182" s="2246"/>
      <c r="C182" s="2259"/>
      <c r="D182" s="2246"/>
      <c r="E182" s="2246"/>
      <c r="F182" s="79"/>
      <c r="G182" s="79"/>
      <c r="H182" s="2134" t="s">
        <v>6842</v>
      </c>
      <c r="I182" s="2430">
        <v>35</v>
      </c>
      <c r="J182" s="2430">
        <v>0.11</v>
      </c>
      <c r="K182" s="199" t="s">
        <v>366</v>
      </c>
      <c r="L182" s="79">
        <v>17230</v>
      </c>
      <c r="M182" s="250">
        <v>18980</v>
      </c>
      <c r="N182" s="101"/>
      <c r="Q182" s="314"/>
      <c r="R182" s="53"/>
      <c r="T182" s="52"/>
      <c r="U182" s="52"/>
      <c r="V182" s="52"/>
    </row>
    <row r="183" spans="1:22" ht="15" customHeight="1">
      <c r="A183" s="78" t="s">
        <v>6961</v>
      </c>
      <c r="B183" s="2246"/>
      <c r="C183" s="2259"/>
      <c r="D183" s="2246"/>
      <c r="E183" s="2246"/>
      <c r="F183" s="79"/>
      <c r="G183" s="79"/>
      <c r="H183" s="2134"/>
      <c r="I183" s="2430"/>
      <c r="J183" s="2430"/>
      <c r="K183" s="199" t="s">
        <v>366</v>
      </c>
      <c r="L183" s="79">
        <v>20380</v>
      </c>
      <c r="M183" s="250">
        <v>22450</v>
      </c>
      <c r="N183" s="101"/>
      <c r="Q183" s="314"/>
      <c r="R183" s="53"/>
      <c r="T183" s="52"/>
      <c r="U183" s="52"/>
      <c r="V183" s="52"/>
    </row>
    <row r="184" spans="1:22" ht="15" customHeight="1">
      <c r="A184" s="78" t="s">
        <v>6962</v>
      </c>
      <c r="B184" s="2246"/>
      <c r="C184" s="2259"/>
      <c r="D184" s="2246"/>
      <c r="E184" s="2246"/>
      <c r="F184" s="79"/>
      <c r="G184" s="79"/>
      <c r="H184" s="2134"/>
      <c r="I184" s="2430"/>
      <c r="J184" s="2430"/>
      <c r="K184" s="199" t="s">
        <v>366</v>
      </c>
      <c r="L184" s="79">
        <v>15635</v>
      </c>
      <c r="M184" s="250">
        <v>17220</v>
      </c>
      <c r="N184" s="101"/>
      <c r="Q184" s="314"/>
      <c r="R184" s="53"/>
      <c r="T184" s="52"/>
      <c r="U184" s="52"/>
      <c r="V184" s="52"/>
    </row>
    <row r="185" spans="1:22">
      <c r="A185" s="78" t="s">
        <v>6963</v>
      </c>
      <c r="B185" s="2246"/>
      <c r="C185" s="2259"/>
      <c r="D185" s="2246"/>
      <c r="E185" s="2246"/>
      <c r="F185" s="79"/>
      <c r="G185" s="79"/>
      <c r="H185" s="2134" t="s">
        <v>6846</v>
      </c>
      <c r="I185" s="2430">
        <v>40</v>
      </c>
      <c r="J185" s="2430">
        <v>0.13</v>
      </c>
      <c r="K185" s="199" t="s">
        <v>366</v>
      </c>
      <c r="L185" s="79">
        <v>17360</v>
      </c>
      <c r="M185" s="250">
        <v>19125</v>
      </c>
      <c r="N185" s="101"/>
      <c r="Q185" s="314"/>
      <c r="R185" s="53"/>
      <c r="T185" s="52"/>
      <c r="U185" s="52"/>
      <c r="V185" s="52"/>
    </row>
    <row r="186" spans="1:22" ht="15" customHeight="1">
      <c r="A186" s="78" t="s">
        <v>6964</v>
      </c>
      <c r="B186" s="2246"/>
      <c r="C186" s="2259"/>
      <c r="D186" s="2246"/>
      <c r="E186" s="2246"/>
      <c r="F186" s="98"/>
      <c r="G186" s="98"/>
      <c r="H186" s="2134"/>
      <c r="I186" s="2430"/>
      <c r="J186" s="2430"/>
      <c r="K186" s="199" t="s">
        <v>366</v>
      </c>
      <c r="L186" s="307">
        <v>20605</v>
      </c>
      <c r="M186" s="311">
        <v>22700</v>
      </c>
      <c r="N186" s="101"/>
      <c r="Q186" s="314"/>
      <c r="R186" s="53"/>
      <c r="T186" s="52"/>
      <c r="U186" s="52"/>
      <c r="V186" s="52"/>
    </row>
    <row r="187" spans="1:22" ht="15" customHeight="1">
      <c r="A187" s="78" t="s">
        <v>6965</v>
      </c>
      <c r="B187" s="2246"/>
      <c r="C187" s="2259"/>
      <c r="D187" s="2246"/>
      <c r="E187" s="2246"/>
      <c r="F187" s="98"/>
      <c r="G187" s="98"/>
      <c r="H187" s="2134"/>
      <c r="I187" s="2430"/>
      <c r="J187" s="2430"/>
      <c r="K187" s="199" t="s">
        <v>366</v>
      </c>
      <c r="L187" s="307">
        <v>15465</v>
      </c>
      <c r="M187" s="311">
        <v>17035</v>
      </c>
      <c r="N187" s="101"/>
      <c r="Q187" s="314"/>
      <c r="R187" s="53"/>
      <c r="T187" s="52"/>
      <c r="U187" s="52"/>
      <c r="V187" s="52"/>
    </row>
    <row r="188" spans="1:22">
      <c r="A188" s="184" t="s">
        <v>6966</v>
      </c>
      <c r="B188" s="2246"/>
      <c r="C188" s="2259"/>
      <c r="D188" s="2246"/>
      <c r="E188" s="2246"/>
      <c r="F188" s="98"/>
      <c r="G188" s="98"/>
      <c r="H188" s="2133" t="s">
        <v>6850</v>
      </c>
      <c r="I188" s="2687">
        <v>45</v>
      </c>
      <c r="J188" s="2687">
        <v>0.15</v>
      </c>
      <c r="K188" s="807" t="s">
        <v>366</v>
      </c>
      <c r="L188" s="307">
        <v>17685</v>
      </c>
      <c r="M188" s="311">
        <v>19480</v>
      </c>
      <c r="N188" s="101"/>
      <c r="Q188" s="314"/>
      <c r="R188" s="53"/>
      <c r="T188" s="52"/>
      <c r="U188" s="52"/>
      <c r="V188" s="52"/>
    </row>
    <row r="189" spans="1:22" ht="15" customHeight="1">
      <c r="A189" s="184" t="s">
        <v>6967</v>
      </c>
      <c r="B189" s="2246"/>
      <c r="C189" s="2259"/>
      <c r="D189" s="2246"/>
      <c r="E189" s="2246"/>
      <c r="F189" s="98"/>
      <c r="G189" s="98"/>
      <c r="H189" s="2133"/>
      <c r="I189" s="2687"/>
      <c r="J189" s="2687"/>
      <c r="K189" s="807" t="s">
        <v>366</v>
      </c>
      <c r="L189" s="307">
        <v>22945</v>
      </c>
      <c r="M189" s="311">
        <v>25280</v>
      </c>
      <c r="N189" s="101"/>
      <c r="Q189" s="314"/>
      <c r="R189" s="53"/>
      <c r="T189" s="52"/>
      <c r="U189" s="52"/>
      <c r="V189" s="52"/>
    </row>
    <row r="190" spans="1:22" ht="15" customHeight="1">
      <c r="A190" s="207" t="s">
        <v>6968</v>
      </c>
      <c r="B190" s="2246"/>
      <c r="C190" s="2259"/>
      <c r="D190" s="2246"/>
      <c r="E190" s="2246"/>
      <c r="F190" s="153"/>
      <c r="G190" s="153"/>
      <c r="H190" s="2133"/>
      <c r="I190" s="2687"/>
      <c r="J190" s="2687"/>
      <c r="K190" s="807" t="s">
        <v>366</v>
      </c>
      <c r="L190" s="224">
        <v>16035</v>
      </c>
      <c r="M190" s="249">
        <v>17665</v>
      </c>
      <c r="N190" s="101"/>
      <c r="Q190" s="314"/>
      <c r="R190" s="53"/>
      <c r="T190" s="52"/>
      <c r="U190" s="52"/>
      <c r="V190" s="52"/>
    </row>
    <row r="191" spans="1:22" ht="12" customHeight="1">
      <c r="A191" s="182" t="s">
        <v>6969</v>
      </c>
      <c r="B191" s="2246"/>
      <c r="C191" s="2259" t="s">
        <v>6854</v>
      </c>
      <c r="D191" s="2246">
        <v>70</v>
      </c>
      <c r="E191" s="2246">
        <v>50</v>
      </c>
      <c r="F191" s="133"/>
      <c r="G191" s="133"/>
      <c r="H191" s="2132" t="s">
        <v>6778</v>
      </c>
      <c r="I191" s="2686">
        <v>16</v>
      </c>
      <c r="J191" s="2686">
        <v>0.04</v>
      </c>
      <c r="K191" s="799" t="s">
        <v>366</v>
      </c>
      <c r="L191" s="239">
        <v>7180</v>
      </c>
      <c r="M191" s="297">
        <v>7910</v>
      </c>
      <c r="N191" s="101"/>
      <c r="Q191" s="314"/>
      <c r="R191" s="53"/>
      <c r="T191" s="52"/>
      <c r="U191" s="52"/>
      <c r="V191" s="52"/>
    </row>
    <row r="192" spans="1:22" ht="15" customHeight="1">
      <c r="A192" s="182" t="s">
        <v>6970</v>
      </c>
      <c r="B192" s="2246"/>
      <c r="C192" s="2259"/>
      <c r="D192" s="2246"/>
      <c r="E192" s="2246"/>
      <c r="F192" s="133"/>
      <c r="G192" s="133"/>
      <c r="H192" s="2132"/>
      <c r="I192" s="2686"/>
      <c r="J192" s="2686"/>
      <c r="K192" s="799" t="s">
        <v>366</v>
      </c>
      <c r="L192" s="239">
        <v>10115</v>
      </c>
      <c r="M192" s="250">
        <v>11145</v>
      </c>
      <c r="N192" s="101"/>
      <c r="Q192" s="314"/>
      <c r="R192" s="53"/>
      <c r="T192" s="52"/>
      <c r="U192" s="52"/>
      <c r="V192" s="52"/>
    </row>
    <row r="193" spans="1:22" ht="15" customHeight="1">
      <c r="A193" s="182" t="s">
        <v>6971</v>
      </c>
      <c r="B193" s="2246"/>
      <c r="C193" s="2259"/>
      <c r="D193" s="2246"/>
      <c r="E193" s="2246"/>
      <c r="F193" s="133"/>
      <c r="G193" s="133"/>
      <c r="H193" s="2132"/>
      <c r="I193" s="2686"/>
      <c r="J193" s="2686"/>
      <c r="K193" s="799" t="s">
        <v>366</v>
      </c>
      <c r="L193" s="239">
        <v>6500</v>
      </c>
      <c r="M193" s="297">
        <v>7160</v>
      </c>
      <c r="N193" s="101"/>
      <c r="Q193" s="314"/>
      <c r="R193" s="53"/>
      <c r="T193" s="52"/>
      <c r="U193" s="52"/>
      <c r="V193" s="52"/>
    </row>
    <row r="194" spans="1:22">
      <c r="A194" s="110" t="s">
        <v>6972</v>
      </c>
      <c r="B194" s="2246"/>
      <c r="C194" s="2259"/>
      <c r="D194" s="2246"/>
      <c r="E194" s="2246"/>
      <c r="F194" s="133"/>
      <c r="G194" s="133"/>
      <c r="H194" s="2213" t="s">
        <v>6782</v>
      </c>
      <c r="I194" s="2710">
        <v>20</v>
      </c>
      <c r="J194" s="2710">
        <v>0.05</v>
      </c>
      <c r="K194" s="199" t="s">
        <v>366</v>
      </c>
      <c r="L194" s="299">
        <v>8715</v>
      </c>
      <c r="M194" s="303">
        <v>9600</v>
      </c>
      <c r="N194" s="101"/>
      <c r="Q194" s="314"/>
      <c r="R194" s="53"/>
      <c r="T194" s="52"/>
      <c r="U194" s="52"/>
      <c r="V194" s="52"/>
    </row>
    <row r="195" spans="1:22" ht="15" customHeight="1">
      <c r="A195" s="110" t="s">
        <v>6973</v>
      </c>
      <c r="B195" s="2246"/>
      <c r="C195" s="2259"/>
      <c r="D195" s="2246"/>
      <c r="E195" s="2246"/>
      <c r="F195" s="133"/>
      <c r="G195" s="133"/>
      <c r="H195" s="2213"/>
      <c r="I195" s="2710"/>
      <c r="J195" s="2710"/>
      <c r="K195" s="199" t="s">
        <v>366</v>
      </c>
      <c r="L195" s="299">
        <v>11405</v>
      </c>
      <c r="M195" s="303">
        <v>12565</v>
      </c>
      <c r="N195" s="101"/>
      <c r="Q195" s="314"/>
      <c r="R195" s="53"/>
      <c r="T195" s="52"/>
      <c r="U195" s="52"/>
      <c r="V195" s="52"/>
    </row>
    <row r="196" spans="1:22" ht="15" customHeight="1">
      <c r="A196" s="110" t="s">
        <v>6974</v>
      </c>
      <c r="B196" s="2246"/>
      <c r="C196" s="2259"/>
      <c r="D196" s="2246"/>
      <c r="E196" s="2246"/>
      <c r="F196" s="133"/>
      <c r="G196" s="133"/>
      <c r="H196" s="2213"/>
      <c r="I196" s="2710"/>
      <c r="J196" s="2710"/>
      <c r="K196" s="199" t="s">
        <v>366</v>
      </c>
      <c r="L196" s="299">
        <v>7925</v>
      </c>
      <c r="M196" s="303">
        <v>8730</v>
      </c>
      <c r="N196" s="101"/>
      <c r="Q196" s="314"/>
      <c r="R196" s="53"/>
      <c r="T196" s="52"/>
      <c r="U196" s="52"/>
      <c r="V196" s="52"/>
    </row>
    <row r="197" spans="1:22">
      <c r="A197" s="110" t="s">
        <v>6975</v>
      </c>
      <c r="B197" s="2246"/>
      <c r="C197" s="2259"/>
      <c r="D197" s="2246"/>
      <c r="E197" s="2246"/>
      <c r="F197" s="79"/>
      <c r="G197" s="79"/>
      <c r="H197" s="2213" t="s">
        <v>6786</v>
      </c>
      <c r="I197" s="2710">
        <v>22</v>
      </c>
      <c r="J197" s="2710">
        <v>0.06</v>
      </c>
      <c r="K197" s="199" t="s">
        <v>366</v>
      </c>
      <c r="L197" s="299">
        <v>10340</v>
      </c>
      <c r="M197" s="303">
        <v>11395</v>
      </c>
      <c r="N197" s="101"/>
      <c r="Q197" s="314"/>
      <c r="R197" s="53"/>
      <c r="T197" s="52"/>
      <c r="U197" s="52"/>
      <c r="V197" s="52"/>
    </row>
    <row r="198" spans="1:22" ht="15" customHeight="1">
      <c r="A198" s="110" t="s">
        <v>6976</v>
      </c>
      <c r="B198" s="2246"/>
      <c r="C198" s="2259"/>
      <c r="D198" s="2246"/>
      <c r="E198" s="2246"/>
      <c r="F198" s="79"/>
      <c r="G198" s="79"/>
      <c r="H198" s="2213"/>
      <c r="I198" s="2710"/>
      <c r="J198" s="2710"/>
      <c r="K198" s="199" t="s">
        <v>366</v>
      </c>
      <c r="L198" s="299">
        <v>13965</v>
      </c>
      <c r="M198" s="303">
        <v>15385</v>
      </c>
      <c r="N198" s="101"/>
      <c r="Q198" s="314"/>
      <c r="R198" s="53"/>
      <c r="T198" s="52"/>
      <c r="U198" s="52"/>
      <c r="V198" s="52"/>
    </row>
    <row r="199" spans="1:22" ht="15" customHeight="1">
      <c r="A199" s="110" t="s">
        <v>6977</v>
      </c>
      <c r="B199" s="2246"/>
      <c r="C199" s="2259"/>
      <c r="D199" s="2246"/>
      <c r="E199" s="2246"/>
      <c r="F199" s="79"/>
      <c r="G199" s="79"/>
      <c r="H199" s="2213"/>
      <c r="I199" s="2710"/>
      <c r="J199" s="2710"/>
      <c r="K199" s="199" t="s">
        <v>366</v>
      </c>
      <c r="L199" s="299">
        <v>9400</v>
      </c>
      <c r="M199" s="303">
        <v>10360</v>
      </c>
      <c r="N199" s="101"/>
      <c r="Q199" s="314"/>
      <c r="R199" s="53"/>
      <c r="T199" s="52"/>
      <c r="U199" s="52"/>
      <c r="V199" s="52"/>
    </row>
    <row r="200" spans="1:22">
      <c r="A200" s="110" t="s">
        <v>6978</v>
      </c>
      <c r="B200" s="2246"/>
      <c r="C200" s="2259"/>
      <c r="D200" s="2246"/>
      <c r="E200" s="2246"/>
      <c r="F200" s="79"/>
      <c r="G200" s="79"/>
      <c r="H200" s="2213" t="s">
        <v>6790</v>
      </c>
      <c r="I200" s="2710">
        <v>23</v>
      </c>
      <c r="J200" s="2710">
        <v>7.0000000000000007E-2</v>
      </c>
      <c r="K200" s="199" t="s">
        <v>366</v>
      </c>
      <c r="L200" s="299">
        <v>11040</v>
      </c>
      <c r="M200" s="303">
        <v>12160</v>
      </c>
      <c r="N200" s="101"/>
      <c r="Q200" s="314"/>
      <c r="R200" s="53"/>
      <c r="T200" s="52"/>
      <c r="U200" s="52"/>
      <c r="V200" s="52"/>
    </row>
    <row r="201" spans="1:22" ht="15" customHeight="1">
      <c r="A201" s="110" t="s">
        <v>6979</v>
      </c>
      <c r="B201" s="2246"/>
      <c r="C201" s="2259"/>
      <c r="D201" s="2246"/>
      <c r="E201" s="2246"/>
      <c r="F201" s="79"/>
      <c r="G201" s="79"/>
      <c r="H201" s="2213"/>
      <c r="I201" s="2710"/>
      <c r="J201" s="2710"/>
      <c r="K201" s="199" t="s">
        <v>366</v>
      </c>
      <c r="L201" s="299">
        <v>15030</v>
      </c>
      <c r="M201" s="303">
        <v>16555</v>
      </c>
      <c r="N201" s="101"/>
      <c r="Q201" s="314"/>
      <c r="R201" s="53"/>
      <c r="T201" s="52"/>
      <c r="U201" s="52"/>
      <c r="V201" s="52"/>
    </row>
    <row r="202" spans="1:22" ht="15" customHeight="1">
      <c r="A202" s="110" t="s">
        <v>6980</v>
      </c>
      <c r="B202" s="2246"/>
      <c r="C202" s="2259"/>
      <c r="D202" s="2246"/>
      <c r="E202" s="2246"/>
      <c r="F202" s="79"/>
      <c r="G202" s="79"/>
      <c r="H202" s="2213"/>
      <c r="I202" s="2710"/>
      <c r="J202" s="2710"/>
      <c r="K202" s="199" t="s">
        <v>366</v>
      </c>
      <c r="L202" s="299">
        <v>10035</v>
      </c>
      <c r="M202" s="303">
        <v>11055</v>
      </c>
      <c r="N202" s="101"/>
      <c r="Q202" s="314"/>
      <c r="R202" s="53"/>
      <c r="T202" s="52"/>
      <c r="U202" s="52"/>
      <c r="V202" s="52"/>
    </row>
    <row r="203" spans="1:22" ht="11.25" customHeight="1">
      <c r="A203" s="78" t="s">
        <v>6981</v>
      </c>
      <c r="B203" s="2246"/>
      <c r="C203" s="2259"/>
      <c r="D203" s="2246"/>
      <c r="E203" s="2246"/>
      <c r="F203" s="79"/>
      <c r="G203" s="79"/>
      <c r="H203" s="2134" t="s">
        <v>6794</v>
      </c>
      <c r="I203" s="2430">
        <v>21</v>
      </c>
      <c r="J203" s="2430">
        <v>0.06</v>
      </c>
      <c r="K203" s="199" t="s">
        <v>366</v>
      </c>
      <c r="L203" s="79">
        <v>9195</v>
      </c>
      <c r="M203" s="250">
        <v>10130</v>
      </c>
      <c r="N203" s="101"/>
      <c r="Q203" s="314"/>
      <c r="R203" s="53"/>
      <c r="T203" s="52"/>
      <c r="U203" s="52"/>
      <c r="V203" s="52"/>
    </row>
    <row r="204" spans="1:22" ht="15" customHeight="1">
      <c r="A204" s="78" t="s">
        <v>6982</v>
      </c>
      <c r="B204" s="2246"/>
      <c r="C204" s="2259"/>
      <c r="D204" s="2246"/>
      <c r="E204" s="2246"/>
      <c r="F204" s="79"/>
      <c r="G204" s="79"/>
      <c r="H204" s="2134"/>
      <c r="I204" s="2430"/>
      <c r="J204" s="2430"/>
      <c r="K204" s="199" t="s">
        <v>366</v>
      </c>
      <c r="L204" s="79">
        <v>12175</v>
      </c>
      <c r="M204" s="250">
        <v>13410</v>
      </c>
      <c r="N204" s="101"/>
      <c r="Q204" s="314"/>
      <c r="R204" s="53"/>
      <c r="T204" s="52"/>
      <c r="U204" s="52"/>
      <c r="V204" s="52"/>
    </row>
    <row r="205" spans="1:22" ht="15" customHeight="1">
      <c r="A205" s="78" t="s">
        <v>6983</v>
      </c>
      <c r="B205" s="2246"/>
      <c r="C205" s="2259"/>
      <c r="D205" s="2246"/>
      <c r="E205" s="2246"/>
      <c r="F205" s="79"/>
      <c r="G205" s="79"/>
      <c r="H205" s="2134"/>
      <c r="I205" s="2430"/>
      <c r="J205" s="2430"/>
      <c r="K205" s="199" t="s">
        <v>366</v>
      </c>
      <c r="L205" s="79">
        <v>8285</v>
      </c>
      <c r="M205" s="250">
        <v>9125</v>
      </c>
      <c r="N205" s="101"/>
      <c r="Q205" s="314"/>
      <c r="R205" s="53"/>
      <c r="T205" s="52"/>
      <c r="U205" s="52"/>
      <c r="V205" s="52"/>
    </row>
    <row r="206" spans="1:22">
      <c r="A206" s="78" t="s">
        <v>6984</v>
      </c>
      <c r="B206" s="2246"/>
      <c r="C206" s="2259"/>
      <c r="D206" s="2246"/>
      <c r="E206" s="2246"/>
      <c r="F206" s="79"/>
      <c r="G206" s="79"/>
      <c r="H206" s="2134" t="s">
        <v>6798</v>
      </c>
      <c r="I206" s="2430">
        <v>23</v>
      </c>
      <c r="J206" s="2430">
        <v>7.0000000000000007E-2</v>
      </c>
      <c r="K206" s="199" t="s">
        <v>366</v>
      </c>
      <c r="L206" s="79">
        <v>10900</v>
      </c>
      <c r="M206" s="250">
        <v>12005</v>
      </c>
      <c r="N206" s="101"/>
      <c r="Q206" s="314"/>
      <c r="R206" s="53"/>
      <c r="T206" s="52"/>
      <c r="U206" s="52"/>
      <c r="V206" s="52"/>
    </row>
    <row r="207" spans="1:22" ht="15" customHeight="1">
      <c r="A207" s="78" t="s">
        <v>6985</v>
      </c>
      <c r="B207" s="2246"/>
      <c r="C207" s="2259"/>
      <c r="D207" s="2246"/>
      <c r="E207" s="2246"/>
      <c r="F207" s="79"/>
      <c r="G207" s="79"/>
      <c r="H207" s="2134"/>
      <c r="I207" s="2430"/>
      <c r="J207" s="2430"/>
      <c r="K207" s="199" t="s">
        <v>366</v>
      </c>
      <c r="L207" s="79">
        <v>14680</v>
      </c>
      <c r="M207" s="250">
        <v>16170</v>
      </c>
      <c r="N207" s="101"/>
      <c r="Q207" s="314"/>
      <c r="R207" s="53"/>
      <c r="T207" s="52"/>
      <c r="U207" s="52"/>
      <c r="V207" s="52"/>
    </row>
    <row r="208" spans="1:22" ht="15" customHeight="1">
      <c r="A208" s="78" t="s">
        <v>6986</v>
      </c>
      <c r="B208" s="2246"/>
      <c r="C208" s="2259"/>
      <c r="D208" s="2246"/>
      <c r="E208" s="2246"/>
      <c r="F208" s="79"/>
      <c r="G208" s="79"/>
      <c r="H208" s="2134"/>
      <c r="I208" s="2430"/>
      <c r="J208" s="2430"/>
      <c r="K208" s="199" t="s">
        <v>366</v>
      </c>
      <c r="L208" s="79">
        <v>9880</v>
      </c>
      <c r="M208" s="250">
        <v>10880</v>
      </c>
      <c r="N208" s="101"/>
      <c r="Q208" s="314"/>
      <c r="R208" s="53"/>
      <c r="T208" s="52"/>
      <c r="U208" s="52"/>
      <c r="V208" s="52"/>
    </row>
    <row r="209" spans="1:22">
      <c r="A209" s="78" t="s">
        <v>6987</v>
      </c>
      <c r="B209" s="2246"/>
      <c r="C209" s="2259"/>
      <c r="D209" s="2246"/>
      <c r="E209" s="2246"/>
      <c r="F209" s="79"/>
      <c r="G209" s="79"/>
      <c r="H209" s="2134" t="s">
        <v>6802</v>
      </c>
      <c r="I209" s="2134">
        <v>25</v>
      </c>
      <c r="J209" s="2134">
        <v>0.08</v>
      </c>
      <c r="K209" s="199" t="s">
        <v>366</v>
      </c>
      <c r="L209" s="79">
        <v>11920</v>
      </c>
      <c r="M209" s="313">
        <v>13135</v>
      </c>
      <c r="N209" s="101"/>
      <c r="Q209" s="314"/>
      <c r="R209" s="53"/>
      <c r="T209" s="52"/>
      <c r="U209" s="52"/>
      <c r="V209" s="52"/>
    </row>
    <row r="210" spans="1:22" ht="15" customHeight="1">
      <c r="A210" s="78" t="s">
        <v>6988</v>
      </c>
      <c r="B210" s="2246"/>
      <c r="C210" s="2259"/>
      <c r="D210" s="2246"/>
      <c r="E210" s="2246"/>
      <c r="F210" s="133"/>
      <c r="G210" s="133"/>
      <c r="H210" s="2134"/>
      <c r="I210" s="2134"/>
      <c r="J210" s="2134"/>
      <c r="K210" s="199" t="s">
        <v>366</v>
      </c>
      <c r="L210" s="79">
        <v>15925</v>
      </c>
      <c r="M210" s="313">
        <v>17540</v>
      </c>
      <c r="N210" s="101"/>
      <c r="Q210" s="314"/>
      <c r="R210" s="53"/>
      <c r="T210" s="52"/>
      <c r="U210" s="52"/>
      <c r="V210" s="52"/>
    </row>
    <row r="211" spans="1:22" ht="15" customHeight="1">
      <c r="A211" s="78" t="s">
        <v>6989</v>
      </c>
      <c r="B211" s="2246"/>
      <c r="C211" s="2259"/>
      <c r="D211" s="2246"/>
      <c r="E211" s="2246"/>
      <c r="F211" s="133"/>
      <c r="G211" s="133"/>
      <c r="H211" s="2134"/>
      <c r="I211" s="2134"/>
      <c r="J211" s="2134"/>
      <c r="K211" s="199" t="s">
        <v>366</v>
      </c>
      <c r="L211" s="79">
        <v>10720</v>
      </c>
      <c r="M211" s="313">
        <v>11815</v>
      </c>
      <c r="N211" s="101"/>
      <c r="Q211" s="314"/>
      <c r="R211" s="53"/>
      <c r="T211" s="52"/>
      <c r="U211" s="52"/>
      <c r="V211" s="52"/>
    </row>
    <row r="212" spans="1:22">
      <c r="A212" s="110" t="s">
        <v>6990</v>
      </c>
      <c r="B212" s="2246"/>
      <c r="C212" s="2259"/>
      <c r="D212" s="2246"/>
      <c r="E212" s="2246"/>
      <c r="F212" s="133"/>
      <c r="G212" s="133"/>
      <c r="H212" s="2213" t="s">
        <v>6806</v>
      </c>
      <c r="I212" s="2710">
        <v>23</v>
      </c>
      <c r="J212" s="2710">
        <v>0.06</v>
      </c>
      <c r="K212" s="199" t="s">
        <v>366</v>
      </c>
      <c r="L212" s="299">
        <v>10340</v>
      </c>
      <c r="M212" s="303">
        <v>11395</v>
      </c>
      <c r="N212" s="101"/>
      <c r="Q212" s="314"/>
      <c r="R212" s="53"/>
      <c r="T212" s="52"/>
      <c r="U212" s="52"/>
      <c r="V212" s="52"/>
    </row>
    <row r="213" spans="1:22" ht="15" customHeight="1">
      <c r="A213" s="110" t="s">
        <v>6991</v>
      </c>
      <c r="B213" s="2246"/>
      <c r="C213" s="2259"/>
      <c r="D213" s="2246"/>
      <c r="E213" s="2246"/>
      <c r="F213" s="133"/>
      <c r="G213" s="133"/>
      <c r="H213" s="2213"/>
      <c r="I213" s="2710"/>
      <c r="J213" s="2710"/>
      <c r="K213" s="199" t="s">
        <v>366</v>
      </c>
      <c r="L213" s="299">
        <v>12310</v>
      </c>
      <c r="M213" s="303">
        <v>13565</v>
      </c>
      <c r="N213" s="101"/>
      <c r="Q213" s="314"/>
      <c r="R213" s="53"/>
      <c r="T213" s="52"/>
      <c r="U213" s="52"/>
      <c r="V213" s="52"/>
    </row>
    <row r="214" spans="1:22" ht="15" customHeight="1">
      <c r="A214" s="110" t="s">
        <v>6992</v>
      </c>
      <c r="B214" s="2246"/>
      <c r="C214" s="2259"/>
      <c r="D214" s="2246"/>
      <c r="E214" s="2246"/>
      <c r="F214" s="133"/>
      <c r="G214" s="133"/>
      <c r="H214" s="2213"/>
      <c r="I214" s="2710"/>
      <c r="J214" s="2710"/>
      <c r="K214" s="199" t="s">
        <v>366</v>
      </c>
      <c r="L214" s="299">
        <v>9400</v>
      </c>
      <c r="M214" s="303">
        <v>10360</v>
      </c>
      <c r="N214" s="101"/>
      <c r="Q214" s="314"/>
      <c r="R214" s="53"/>
      <c r="T214" s="52"/>
      <c r="U214" s="52"/>
      <c r="V214" s="52"/>
    </row>
    <row r="215" spans="1:22">
      <c r="A215" s="110" t="s">
        <v>6993</v>
      </c>
      <c r="B215" s="2246"/>
      <c r="C215" s="2259"/>
      <c r="D215" s="2246"/>
      <c r="E215" s="2246"/>
      <c r="F215" s="79"/>
      <c r="G215" s="79"/>
      <c r="H215" s="2213" t="s">
        <v>6810</v>
      </c>
      <c r="I215" s="2710">
        <v>24</v>
      </c>
      <c r="J215" s="2710">
        <v>7.0000000000000007E-2</v>
      </c>
      <c r="K215" s="199" t="s">
        <v>366</v>
      </c>
      <c r="L215" s="299">
        <v>11735</v>
      </c>
      <c r="M215" s="303">
        <v>12930</v>
      </c>
      <c r="N215" s="101"/>
      <c r="Q215" s="314"/>
      <c r="R215" s="53"/>
      <c r="T215" s="52"/>
      <c r="U215" s="52"/>
      <c r="V215" s="52"/>
    </row>
    <row r="216" spans="1:22" ht="15" customHeight="1">
      <c r="A216" s="110" t="s">
        <v>6994</v>
      </c>
      <c r="B216" s="2246"/>
      <c r="C216" s="2259"/>
      <c r="D216" s="2246"/>
      <c r="E216" s="2246"/>
      <c r="F216" s="79"/>
      <c r="G216" s="79"/>
      <c r="H216" s="2213"/>
      <c r="I216" s="2710"/>
      <c r="J216" s="2710"/>
      <c r="K216" s="199" t="s">
        <v>366</v>
      </c>
      <c r="L216" s="299">
        <v>13535</v>
      </c>
      <c r="M216" s="303">
        <v>14915</v>
      </c>
      <c r="N216" s="101"/>
      <c r="Q216" s="314"/>
      <c r="R216" s="53"/>
      <c r="T216" s="52"/>
      <c r="U216" s="52"/>
      <c r="V216" s="52"/>
    </row>
    <row r="217" spans="1:22" ht="15" customHeight="1">
      <c r="A217" s="110" t="s">
        <v>6995</v>
      </c>
      <c r="B217" s="2246"/>
      <c r="C217" s="2259"/>
      <c r="D217" s="2246"/>
      <c r="E217" s="2246"/>
      <c r="F217" s="79"/>
      <c r="G217" s="79"/>
      <c r="H217" s="2213"/>
      <c r="I217" s="2710"/>
      <c r="J217" s="2710"/>
      <c r="K217" s="199" t="s">
        <v>366</v>
      </c>
      <c r="L217" s="299">
        <v>10670</v>
      </c>
      <c r="M217" s="303">
        <v>11755</v>
      </c>
      <c r="N217" s="101"/>
      <c r="Q217" s="314"/>
      <c r="R217" s="53"/>
      <c r="T217" s="52"/>
      <c r="U217" s="52"/>
      <c r="V217" s="52"/>
    </row>
    <row r="218" spans="1:22">
      <c r="A218" s="110" t="s">
        <v>6996</v>
      </c>
      <c r="B218" s="2246"/>
      <c r="C218" s="2259"/>
      <c r="D218" s="2246"/>
      <c r="E218" s="2246"/>
      <c r="F218" s="79"/>
      <c r="G218" s="79"/>
      <c r="H218" s="2213" t="s">
        <v>6814</v>
      </c>
      <c r="I218" s="2710">
        <v>26</v>
      </c>
      <c r="J218" s="2710">
        <v>0.08</v>
      </c>
      <c r="K218" s="199" t="s">
        <v>366</v>
      </c>
      <c r="L218" s="299">
        <v>12780</v>
      </c>
      <c r="M218" s="303">
        <v>14080</v>
      </c>
      <c r="N218" s="101"/>
      <c r="Q218" s="314"/>
      <c r="R218" s="53"/>
      <c r="T218" s="52"/>
      <c r="U218" s="52"/>
      <c r="V218" s="52"/>
    </row>
    <row r="219" spans="1:22" ht="15" customHeight="1">
      <c r="A219" s="110" t="s">
        <v>6997</v>
      </c>
      <c r="B219" s="2246"/>
      <c r="C219" s="2259"/>
      <c r="D219" s="2246"/>
      <c r="E219" s="2246"/>
      <c r="F219" s="79"/>
      <c r="G219" s="79"/>
      <c r="H219" s="2213"/>
      <c r="I219" s="2710"/>
      <c r="J219" s="2710"/>
      <c r="K219" s="199" t="s">
        <v>366</v>
      </c>
      <c r="L219" s="299">
        <v>17905</v>
      </c>
      <c r="M219" s="303">
        <v>19725</v>
      </c>
      <c r="N219" s="101"/>
      <c r="Q219" s="314"/>
      <c r="R219" s="53"/>
      <c r="T219" s="52"/>
      <c r="U219" s="52"/>
      <c r="V219" s="52"/>
    </row>
    <row r="220" spans="1:22" ht="15" customHeight="1">
      <c r="A220" s="110" t="s">
        <v>6998</v>
      </c>
      <c r="B220" s="2246"/>
      <c r="C220" s="2259"/>
      <c r="D220" s="2246"/>
      <c r="E220" s="2246"/>
      <c r="F220" s="79"/>
      <c r="G220" s="79"/>
      <c r="H220" s="2213"/>
      <c r="I220" s="2710"/>
      <c r="J220" s="2710"/>
      <c r="K220" s="199" t="s">
        <v>366</v>
      </c>
      <c r="L220" s="299">
        <v>11620</v>
      </c>
      <c r="M220" s="303">
        <v>12800</v>
      </c>
      <c r="N220" s="101"/>
      <c r="Q220" s="314"/>
      <c r="R220" s="53"/>
      <c r="T220" s="52"/>
      <c r="U220" s="52"/>
      <c r="V220" s="52"/>
    </row>
    <row r="221" spans="1:22">
      <c r="A221" s="78" t="s">
        <v>6999</v>
      </c>
      <c r="B221" s="2246"/>
      <c r="C221" s="2259"/>
      <c r="D221" s="2246"/>
      <c r="E221" s="2246"/>
      <c r="F221" s="79"/>
      <c r="G221" s="79"/>
      <c r="H221" s="2134" t="s">
        <v>6818</v>
      </c>
      <c r="I221" s="2430">
        <v>25</v>
      </c>
      <c r="J221" s="2430">
        <v>0.08</v>
      </c>
      <c r="K221" s="199" t="s">
        <v>366</v>
      </c>
      <c r="L221" s="79">
        <v>11235</v>
      </c>
      <c r="M221" s="250">
        <v>12380</v>
      </c>
      <c r="N221" s="101"/>
      <c r="Q221" s="314"/>
      <c r="R221" s="53"/>
      <c r="T221" s="52"/>
      <c r="U221" s="52"/>
      <c r="V221" s="52"/>
    </row>
    <row r="222" spans="1:22" ht="15" customHeight="1">
      <c r="A222" s="78" t="s">
        <v>7000</v>
      </c>
      <c r="B222" s="2246"/>
      <c r="C222" s="2259"/>
      <c r="D222" s="2246"/>
      <c r="E222" s="2246"/>
      <c r="F222" s="79"/>
      <c r="G222" s="79"/>
      <c r="H222" s="2134"/>
      <c r="I222" s="2430"/>
      <c r="J222" s="2430"/>
      <c r="K222" s="199" t="s">
        <v>366</v>
      </c>
      <c r="L222" s="79">
        <v>14360</v>
      </c>
      <c r="M222" s="250">
        <v>15820</v>
      </c>
      <c r="N222" s="101"/>
      <c r="Q222" s="314"/>
      <c r="R222" s="53"/>
      <c r="T222" s="52"/>
      <c r="U222" s="52"/>
      <c r="V222" s="52"/>
    </row>
    <row r="223" spans="1:22" ht="15" customHeight="1">
      <c r="A223" s="78" t="s">
        <v>7001</v>
      </c>
      <c r="B223" s="2246"/>
      <c r="C223" s="2259"/>
      <c r="D223" s="2246"/>
      <c r="E223" s="2246"/>
      <c r="F223" s="79"/>
      <c r="G223" s="79"/>
      <c r="H223" s="2134"/>
      <c r="I223" s="2430"/>
      <c r="J223" s="2430"/>
      <c r="K223" s="199" t="s">
        <v>366</v>
      </c>
      <c r="L223" s="79">
        <v>10100</v>
      </c>
      <c r="M223" s="250">
        <v>11125</v>
      </c>
      <c r="N223" s="101"/>
      <c r="Q223" s="314"/>
      <c r="R223" s="53"/>
      <c r="T223" s="52"/>
      <c r="U223" s="52"/>
      <c r="V223" s="52"/>
    </row>
    <row r="224" spans="1:22">
      <c r="A224" s="78" t="s">
        <v>7002</v>
      </c>
      <c r="B224" s="2246"/>
      <c r="C224" s="2259"/>
      <c r="D224" s="2246"/>
      <c r="E224" s="2246"/>
      <c r="F224" s="79"/>
      <c r="G224" s="79"/>
      <c r="H224" s="2134" t="s">
        <v>6822</v>
      </c>
      <c r="I224" s="2430">
        <v>26</v>
      </c>
      <c r="J224" s="2430">
        <v>0.09</v>
      </c>
      <c r="K224" s="199" t="s">
        <v>366</v>
      </c>
      <c r="L224" s="79">
        <v>12595</v>
      </c>
      <c r="M224" s="250">
        <v>13875</v>
      </c>
      <c r="N224" s="101"/>
      <c r="Q224" s="314"/>
      <c r="R224" s="53"/>
      <c r="T224" s="52"/>
      <c r="U224" s="52"/>
      <c r="V224" s="52"/>
    </row>
    <row r="225" spans="1:22" ht="15" customHeight="1">
      <c r="A225" s="78" t="s">
        <v>7003</v>
      </c>
      <c r="B225" s="2246"/>
      <c r="C225" s="2259"/>
      <c r="D225" s="2246"/>
      <c r="E225" s="2246"/>
      <c r="F225" s="79"/>
      <c r="G225" s="79"/>
      <c r="H225" s="2134"/>
      <c r="I225" s="2430"/>
      <c r="J225" s="2430"/>
      <c r="K225" s="199" t="s">
        <v>366</v>
      </c>
      <c r="L225" s="79">
        <v>16860</v>
      </c>
      <c r="M225" s="250">
        <v>18575</v>
      </c>
      <c r="N225" s="101"/>
      <c r="Q225" s="314"/>
      <c r="R225" s="53"/>
      <c r="T225" s="52"/>
      <c r="U225" s="52"/>
      <c r="V225" s="52"/>
    </row>
    <row r="226" spans="1:22">
      <c r="A226" s="78" t="s">
        <v>7004</v>
      </c>
      <c r="B226" s="2246"/>
      <c r="C226" s="2259"/>
      <c r="D226" s="2246"/>
      <c r="E226" s="2246"/>
      <c r="F226" s="79"/>
      <c r="G226" s="79"/>
      <c r="H226" s="2134"/>
      <c r="I226" s="2430"/>
      <c r="J226" s="2430"/>
      <c r="K226" s="199" t="s">
        <v>366</v>
      </c>
      <c r="L226" s="79">
        <v>11430</v>
      </c>
      <c r="M226" s="250">
        <v>12595</v>
      </c>
      <c r="N226" s="101"/>
      <c r="Q226" s="314"/>
      <c r="R226" s="53"/>
      <c r="T226" s="52"/>
      <c r="U226" s="52"/>
      <c r="V226" s="52"/>
    </row>
    <row r="227" spans="1:22">
      <c r="A227" s="78" t="s">
        <v>7005</v>
      </c>
      <c r="B227" s="2246"/>
      <c r="C227" s="2259"/>
      <c r="D227" s="2246"/>
      <c r="E227" s="2246"/>
      <c r="F227" s="79"/>
      <c r="G227" s="79"/>
      <c r="H227" s="2134" t="s">
        <v>6826</v>
      </c>
      <c r="I227" s="2430">
        <v>27</v>
      </c>
      <c r="J227" s="2430">
        <v>0.1</v>
      </c>
      <c r="K227" s="199" t="s">
        <v>366</v>
      </c>
      <c r="L227" s="79">
        <v>13790</v>
      </c>
      <c r="M227" s="250">
        <v>15195</v>
      </c>
      <c r="N227" s="101"/>
      <c r="Q227" s="314"/>
      <c r="R227" s="53"/>
      <c r="T227" s="52"/>
      <c r="U227" s="52"/>
      <c r="V227" s="52"/>
    </row>
    <row r="228" spans="1:22" ht="15" customHeight="1">
      <c r="A228" s="78" t="s">
        <v>7006</v>
      </c>
      <c r="B228" s="2246"/>
      <c r="C228" s="2259"/>
      <c r="D228" s="2246"/>
      <c r="E228" s="2246"/>
      <c r="F228" s="133"/>
      <c r="G228" s="133"/>
      <c r="H228" s="2134"/>
      <c r="I228" s="2430"/>
      <c r="J228" s="2430"/>
      <c r="K228" s="199" t="s">
        <v>366</v>
      </c>
      <c r="L228" s="79">
        <v>19355</v>
      </c>
      <c r="M228" s="250">
        <v>21325</v>
      </c>
      <c r="N228" s="101"/>
      <c r="Q228" s="314"/>
      <c r="R228" s="53"/>
      <c r="T228" s="52"/>
      <c r="U228" s="52"/>
      <c r="V228" s="52"/>
    </row>
    <row r="229" spans="1:22" ht="15" customHeight="1">
      <c r="A229" s="78" t="s">
        <v>7007</v>
      </c>
      <c r="B229" s="2246"/>
      <c r="C229" s="2259"/>
      <c r="D229" s="2246"/>
      <c r="E229" s="2246"/>
      <c r="F229" s="133"/>
      <c r="G229" s="133"/>
      <c r="H229" s="2134"/>
      <c r="I229" s="2430"/>
      <c r="J229" s="2430"/>
      <c r="K229" s="199" t="s">
        <v>366</v>
      </c>
      <c r="L229" s="79">
        <v>12380</v>
      </c>
      <c r="M229" s="250">
        <v>13640</v>
      </c>
      <c r="N229" s="101"/>
      <c r="Q229" s="314"/>
      <c r="R229" s="53"/>
      <c r="T229" s="52"/>
      <c r="U229" s="52"/>
      <c r="V229" s="52"/>
    </row>
    <row r="230" spans="1:22" ht="12.75" customHeight="1">
      <c r="A230" s="78" t="s">
        <v>7008</v>
      </c>
      <c r="B230" s="2246"/>
      <c r="C230" s="2259"/>
      <c r="D230" s="2246"/>
      <c r="E230" s="2246"/>
      <c r="F230" s="133"/>
      <c r="G230" s="133"/>
      <c r="H230" s="2134" t="s">
        <v>6830</v>
      </c>
      <c r="I230" s="2430">
        <v>30</v>
      </c>
      <c r="J230" s="2430">
        <v>0.09</v>
      </c>
      <c r="K230" s="199" t="s">
        <v>366</v>
      </c>
      <c r="L230" s="79">
        <v>14130</v>
      </c>
      <c r="M230" s="250">
        <v>15565</v>
      </c>
      <c r="N230" s="101"/>
      <c r="Q230" s="314"/>
      <c r="R230" s="53"/>
      <c r="T230" s="52"/>
      <c r="U230" s="52"/>
      <c r="V230" s="52"/>
    </row>
    <row r="231" spans="1:22" ht="12.75" customHeight="1">
      <c r="A231" s="78" t="s">
        <v>7009</v>
      </c>
      <c r="B231" s="2246"/>
      <c r="C231" s="2259"/>
      <c r="D231" s="2246"/>
      <c r="E231" s="2246"/>
      <c r="F231" s="133"/>
      <c r="G231" s="133"/>
      <c r="H231" s="2134"/>
      <c r="I231" s="2430"/>
      <c r="J231" s="2430"/>
      <c r="K231" s="199" t="s">
        <v>366</v>
      </c>
      <c r="L231" s="79">
        <v>17640</v>
      </c>
      <c r="M231" s="250">
        <v>19435</v>
      </c>
      <c r="N231" s="101"/>
      <c r="Q231" s="314"/>
      <c r="R231" s="53"/>
      <c r="T231" s="52"/>
      <c r="U231" s="52"/>
      <c r="V231" s="52"/>
    </row>
    <row r="232" spans="1:22" ht="12.75" customHeight="1">
      <c r="A232" s="78" t="s">
        <v>7010</v>
      </c>
      <c r="B232" s="2246"/>
      <c r="C232" s="2259"/>
      <c r="D232" s="2246"/>
      <c r="E232" s="2246"/>
      <c r="F232" s="133"/>
      <c r="G232" s="133"/>
      <c r="H232" s="2134"/>
      <c r="I232" s="2430"/>
      <c r="J232" s="2430"/>
      <c r="K232" s="199" t="s">
        <v>366</v>
      </c>
      <c r="L232" s="79">
        <v>12820</v>
      </c>
      <c r="M232" s="250">
        <v>14125</v>
      </c>
      <c r="N232" s="101"/>
      <c r="Q232" s="314"/>
      <c r="R232" s="53"/>
      <c r="T232" s="52"/>
      <c r="U232" s="52"/>
      <c r="V232" s="52"/>
    </row>
    <row r="233" spans="1:22">
      <c r="A233" s="78" t="s">
        <v>7011</v>
      </c>
      <c r="B233" s="2246"/>
      <c r="C233" s="2259"/>
      <c r="D233" s="2246"/>
      <c r="E233" s="2246"/>
      <c r="F233" s="79"/>
      <c r="G233" s="79"/>
      <c r="H233" s="2134" t="s">
        <v>6834</v>
      </c>
      <c r="I233" s="2430">
        <v>34</v>
      </c>
      <c r="J233" s="2430">
        <v>0.11</v>
      </c>
      <c r="K233" s="199" t="s">
        <v>366</v>
      </c>
      <c r="L233" s="79">
        <v>15315</v>
      </c>
      <c r="M233" s="250">
        <v>16870</v>
      </c>
      <c r="N233" s="101"/>
      <c r="Q233" s="314"/>
      <c r="R233" s="53"/>
      <c r="T233" s="52"/>
      <c r="U233" s="52"/>
      <c r="V233" s="52"/>
    </row>
    <row r="234" spans="1:22" ht="15" customHeight="1">
      <c r="A234" s="78" t="s">
        <v>7012</v>
      </c>
      <c r="B234" s="2246"/>
      <c r="C234" s="2259"/>
      <c r="D234" s="2246"/>
      <c r="E234" s="2246"/>
      <c r="F234" s="79"/>
      <c r="G234" s="79"/>
      <c r="H234" s="2134"/>
      <c r="I234" s="2430"/>
      <c r="J234" s="2430"/>
      <c r="K234" s="199" t="s">
        <v>366</v>
      </c>
      <c r="L234" s="79">
        <v>19440</v>
      </c>
      <c r="M234" s="250">
        <v>21420</v>
      </c>
      <c r="N234" s="101"/>
      <c r="Q234" s="314"/>
      <c r="R234" s="53"/>
      <c r="T234" s="52"/>
      <c r="U234" s="52"/>
      <c r="V234" s="52"/>
    </row>
    <row r="235" spans="1:22" ht="15" customHeight="1">
      <c r="A235" s="78" t="s">
        <v>7013</v>
      </c>
      <c r="B235" s="2246"/>
      <c r="C235" s="2259"/>
      <c r="D235" s="2246"/>
      <c r="E235" s="2246"/>
      <c r="F235" s="79"/>
      <c r="G235" s="79"/>
      <c r="H235" s="2134"/>
      <c r="I235" s="2430"/>
      <c r="J235" s="2430"/>
      <c r="K235" s="199" t="s">
        <v>366</v>
      </c>
      <c r="L235" s="79">
        <v>13920</v>
      </c>
      <c r="M235" s="250">
        <v>15335</v>
      </c>
      <c r="N235" s="101"/>
      <c r="Q235" s="314"/>
      <c r="R235" s="53"/>
      <c r="T235" s="52"/>
      <c r="U235" s="52"/>
      <c r="V235" s="52"/>
    </row>
    <row r="236" spans="1:22" ht="12.75" customHeight="1">
      <c r="A236" s="78" t="s">
        <v>7014</v>
      </c>
      <c r="B236" s="2246"/>
      <c r="C236" s="2259"/>
      <c r="D236" s="2246"/>
      <c r="E236" s="2246"/>
      <c r="F236" s="79"/>
      <c r="G236" s="79"/>
      <c r="H236" s="2134" t="s">
        <v>6838</v>
      </c>
      <c r="I236" s="2430">
        <v>38</v>
      </c>
      <c r="J236" s="2430">
        <v>0.12</v>
      </c>
      <c r="K236" s="199" t="s">
        <v>366</v>
      </c>
      <c r="L236" s="79">
        <v>15825</v>
      </c>
      <c r="M236" s="250">
        <v>17435</v>
      </c>
      <c r="N236" s="101"/>
      <c r="Q236" s="314"/>
      <c r="R236" s="53"/>
      <c r="T236" s="52"/>
      <c r="U236" s="52"/>
      <c r="V236" s="52"/>
    </row>
    <row r="237" spans="1:22" ht="12.75" customHeight="1">
      <c r="A237" s="78" t="s">
        <v>7015</v>
      </c>
      <c r="B237" s="2246"/>
      <c r="C237" s="2259"/>
      <c r="D237" s="2246"/>
      <c r="E237" s="2246"/>
      <c r="F237" s="79"/>
      <c r="G237" s="79"/>
      <c r="H237" s="2134"/>
      <c r="I237" s="2430"/>
      <c r="J237" s="2430"/>
      <c r="K237" s="199" t="s">
        <v>366</v>
      </c>
      <c r="L237" s="79">
        <v>22945</v>
      </c>
      <c r="M237" s="250">
        <v>25280</v>
      </c>
      <c r="N237" s="101"/>
      <c r="Q237" s="314"/>
      <c r="R237" s="53"/>
      <c r="T237" s="52"/>
      <c r="U237" s="52"/>
      <c r="V237" s="52"/>
    </row>
    <row r="238" spans="1:22" ht="12.75" customHeight="1">
      <c r="A238" s="78" t="s">
        <v>7016</v>
      </c>
      <c r="B238" s="2246"/>
      <c r="C238" s="2259"/>
      <c r="D238" s="2246"/>
      <c r="E238" s="2246"/>
      <c r="F238" s="79"/>
      <c r="G238" s="79"/>
      <c r="H238" s="2134"/>
      <c r="I238" s="2430"/>
      <c r="J238" s="2430"/>
      <c r="K238" s="199" t="s">
        <v>366</v>
      </c>
      <c r="L238" s="79">
        <v>14765</v>
      </c>
      <c r="M238" s="250">
        <v>16265</v>
      </c>
      <c r="N238" s="101"/>
      <c r="Q238" s="314"/>
      <c r="R238" s="53"/>
      <c r="T238" s="52"/>
      <c r="U238" s="52"/>
      <c r="V238" s="52"/>
    </row>
    <row r="239" spans="1:22">
      <c r="A239" s="78" t="s">
        <v>7017</v>
      </c>
      <c r="B239" s="2246"/>
      <c r="C239" s="2259"/>
      <c r="D239" s="2246"/>
      <c r="E239" s="2246"/>
      <c r="F239" s="79"/>
      <c r="G239" s="79"/>
      <c r="H239" s="2134" t="s">
        <v>6850</v>
      </c>
      <c r="I239" s="2430">
        <v>35</v>
      </c>
      <c r="J239" s="2430">
        <v>0.11</v>
      </c>
      <c r="K239" s="199" t="s">
        <v>366</v>
      </c>
      <c r="L239" s="79">
        <v>17790</v>
      </c>
      <c r="M239" s="250">
        <v>19600</v>
      </c>
      <c r="N239" s="101"/>
      <c r="Q239" s="314"/>
      <c r="R239" s="53"/>
      <c r="T239" s="52"/>
      <c r="U239" s="52"/>
      <c r="V239" s="52"/>
    </row>
    <row r="240" spans="1:22" ht="15" customHeight="1">
      <c r="A240" s="78" t="s">
        <v>7018</v>
      </c>
      <c r="B240" s="2246"/>
      <c r="C240" s="2259"/>
      <c r="D240" s="2246"/>
      <c r="E240" s="2246"/>
      <c r="F240" s="79"/>
      <c r="G240" s="79"/>
      <c r="H240" s="2134"/>
      <c r="I240" s="2430"/>
      <c r="J240" s="2430"/>
      <c r="K240" s="199" t="s">
        <v>366</v>
      </c>
      <c r="L240" s="79">
        <v>20935</v>
      </c>
      <c r="M240" s="250">
        <v>23060</v>
      </c>
      <c r="N240" s="101"/>
      <c r="Q240" s="314"/>
      <c r="R240" s="53"/>
      <c r="T240" s="52"/>
      <c r="U240" s="52"/>
      <c r="V240" s="52"/>
    </row>
    <row r="241" spans="1:22" ht="15" customHeight="1">
      <c r="A241" s="78" t="s">
        <v>7019</v>
      </c>
      <c r="B241" s="2246"/>
      <c r="C241" s="2259"/>
      <c r="D241" s="2246"/>
      <c r="E241" s="2246"/>
      <c r="F241" s="79"/>
      <c r="G241" s="79"/>
      <c r="H241" s="2134"/>
      <c r="I241" s="2430"/>
      <c r="J241" s="2430"/>
      <c r="K241" s="199" t="s">
        <v>366</v>
      </c>
      <c r="L241" s="79">
        <v>16120</v>
      </c>
      <c r="M241" s="250">
        <v>17760</v>
      </c>
      <c r="N241" s="101"/>
      <c r="Q241" s="314"/>
      <c r="R241" s="53"/>
      <c r="T241" s="52"/>
      <c r="U241" s="52"/>
      <c r="V241" s="52"/>
    </row>
    <row r="242" spans="1:22">
      <c r="A242" s="78" t="s">
        <v>7020</v>
      </c>
      <c r="B242" s="2246"/>
      <c r="C242" s="2259"/>
      <c r="D242" s="2246"/>
      <c r="E242" s="2246"/>
      <c r="F242" s="79"/>
      <c r="G242" s="79"/>
      <c r="H242" s="2134" t="s">
        <v>6846</v>
      </c>
      <c r="I242" s="2430">
        <v>40</v>
      </c>
      <c r="J242" s="2430">
        <v>0.13</v>
      </c>
      <c r="K242" s="199" t="s">
        <v>366</v>
      </c>
      <c r="L242" s="79">
        <v>17870</v>
      </c>
      <c r="M242" s="250">
        <v>19685</v>
      </c>
      <c r="N242" s="101"/>
      <c r="Q242" s="314"/>
      <c r="R242" s="53"/>
      <c r="T242" s="52"/>
      <c r="U242" s="52"/>
      <c r="V242" s="52"/>
    </row>
    <row r="243" spans="1:22" ht="15" customHeight="1">
      <c r="A243" s="78" t="s">
        <v>7021</v>
      </c>
      <c r="B243" s="2246"/>
      <c r="C243" s="2259"/>
      <c r="D243" s="2246"/>
      <c r="E243" s="2246"/>
      <c r="F243" s="98"/>
      <c r="G243" s="98"/>
      <c r="H243" s="2134"/>
      <c r="I243" s="2430"/>
      <c r="J243" s="2430"/>
      <c r="K243" s="199" t="s">
        <v>366</v>
      </c>
      <c r="L243" s="307">
        <v>21075</v>
      </c>
      <c r="M243" s="311">
        <v>23215</v>
      </c>
      <c r="N243" s="101"/>
      <c r="Q243" s="314"/>
      <c r="R243" s="53"/>
      <c r="T243" s="52"/>
      <c r="U243" s="52"/>
      <c r="V243" s="52"/>
    </row>
    <row r="244" spans="1:22" ht="15" customHeight="1">
      <c r="A244" s="78" t="s">
        <v>7022</v>
      </c>
      <c r="B244" s="2246"/>
      <c r="C244" s="2259"/>
      <c r="D244" s="2246"/>
      <c r="E244" s="2246"/>
      <c r="F244" s="98"/>
      <c r="G244" s="98"/>
      <c r="H244" s="2134"/>
      <c r="I244" s="2430"/>
      <c r="J244" s="2430"/>
      <c r="K244" s="199" t="s">
        <v>366</v>
      </c>
      <c r="L244" s="307">
        <v>16205</v>
      </c>
      <c r="M244" s="311">
        <v>17850</v>
      </c>
      <c r="N244" s="101"/>
      <c r="Q244" s="314"/>
      <c r="R244" s="53"/>
      <c r="T244" s="52"/>
      <c r="U244" s="52"/>
      <c r="V244" s="52"/>
    </row>
    <row r="245" spans="1:22">
      <c r="A245" s="78" t="s">
        <v>7023</v>
      </c>
      <c r="B245" s="2246"/>
      <c r="C245" s="2259"/>
      <c r="D245" s="2246"/>
      <c r="E245" s="2246"/>
      <c r="F245" s="98"/>
      <c r="G245" s="98"/>
      <c r="H245" s="2133" t="s">
        <v>6850</v>
      </c>
      <c r="I245" s="2687">
        <v>45</v>
      </c>
      <c r="J245" s="2687">
        <v>0.15</v>
      </c>
      <c r="K245" s="807" t="s">
        <v>366</v>
      </c>
      <c r="L245" s="307">
        <v>18205</v>
      </c>
      <c r="M245" s="311">
        <v>20060</v>
      </c>
      <c r="N245" s="101"/>
      <c r="Q245" s="314"/>
      <c r="R245" s="53"/>
      <c r="T245" s="52"/>
      <c r="U245" s="52"/>
      <c r="V245" s="52"/>
    </row>
    <row r="246" spans="1:22" ht="15" customHeight="1">
      <c r="A246" s="184" t="s">
        <v>7024</v>
      </c>
      <c r="B246" s="2246"/>
      <c r="C246" s="2259"/>
      <c r="D246" s="2246"/>
      <c r="E246" s="2246"/>
      <c r="F246" s="98"/>
      <c r="G246" s="98"/>
      <c r="H246" s="2133"/>
      <c r="I246" s="2687"/>
      <c r="J246" s="2687"/>
      <c r="K246" s="807" t="s">
        <v>366</v>
      </c>
      <c r="L246" s="307">
        <v>23415</v>
      </c>
      <c r="M246" s="311">
        <v>25795</v>
      </c>
      <c r="N246" s="101"/>
      <c r="Q246" s="314"/>
      <c r="R246" s="53"/>
      <c r="T246" s="52"/>
      <c r="U246" s="52"/>
      <c r="V246" s="52"/>
    </row>
    <row r="247" spans="1:22" ht="15" customHeight="1">
      <c r="A247" s="207" t="s">
        <v>7025</v>
      </c>
      <c r="B247" s="2246"/>
      <c r="C247" s="2259"/>
      <c r="D247" s="2246"/>
      <c r="E247" s="2246"/>
      <c r="F247" s="153"/>
      <c r="G247" s="153"/>
      <c r="H247" s="2133"/>
      <c r="I247" s="2687"/>
      <c r="J247" s="2687"/>
      <c r="K247" s="807" t="s">
        <v>366</v>
      </c>
      <c r="L247" s="224">
        <v>16455</v>
      </c>
      <c r="M247" s="249">
        <v>18130</v>
      </c>
      <c r="N247" s="101"/>
      <c r="Q247" s="314"/>
      <c r="R247" s="53"/>
      <c r="T247" s="52"/>
      <c r="U247" s="52"/>
      <c r="V247" s="52"/>
    </row>
    <row r="248" spans="1:22" ht="15" customHeight="1">
      <c r="A248" s="182" t="s">
        <v>7026</v>
      </c>
      <c r="B248" s="2246"/>
      <c r="C248" s="2259" t="s">
        <v>6854</v>
      </c>
      <c r="D248" s="2246">
        <v>100</v>
      </c>
      <c r="E248" s="2246">
        <v>50</v>
      </c>
      <c r="F248" s="133"/>
      <c r="G248" s="133"/>
      <c r="H248" s="2132" t="s">
        <v>6778</v>
      </c>
      <c r="I248" s="2686">
        <v>20</v>
      </c>
      <c r="J248" s="2686">
        <v>0.04</v>
      </c>
      <c r="K248" s="799" t="s">
        <v>366</v>
      </c>
      <c r="L248" s="239">
        <v>10830</v>
      </c>
      <c r="M248" s="761">
        <v>11930</v>
      </c>
      <c r="N248" s="101"/>
      <c r="Q248" s="314"/>
      <c r="R248" s="53"/>
      <c r="T248" s="52"/>
      <c r="U248" s="52"/>
      <c r="V248" s="52"/>
    </row>
    <row r="249" spans="1:22" ht="15" customHeight="1">
      <c r="A249" s="182" t="s">
        <v>7027</v>
      </c>
      <c r="B249" s="2246"/>
      <c r="C249" s="2259"/>
      <c r="D249" s="2246"/>
      <c r="E249" s="2246"/>
      <c r="F249" s="133"/>
      <c r="G249" s="133"/>
      <c r="H249" s="2132"/>
      <c r="I249" s="2686"/>
      <c r="J249" s="2686"/>
      <c r="K249" s="799" t="s">
        <v>366</v>
      </c>
      <c r="L249" s="239">
        <v>12960</v>
      </c>
      <c r="M249" s="297">
        <v>14280</v>
      </c>
      <c r="N249" s="101"/>
      <c r="Q249" s="314"/>
      <c r="R249" s="53"/>
      <c r="T249" s="52"/>
      <c r="U249" s="52"/>
      <c r="V249" s="52"/>
    </row>
    <row r="250" spans="1:22" ht="12.75" customHeight="1">
      <c r="A250" s="110" t="s">
        <v>7028</v>
      </c>
      <c r="B250" s="2246"/>
      <c r="C250" s="2259"/>
      <c r="D250" s="2246"/>
      <c r="E250" s="2246"/>
      <c r="F250" s="133"/>
      <c r="G250" s="133"/>
      <c r="H250" s="2213" t="s">
        <v>6782</v>
      </c>
      <c r="I250" s="2710">
        <v>23</v>
      </c>
      <c r="J250" s="2710">
        <v>0.05</v>
      </c>
      <c r="K250" s="199" t="s">
        <v>366</v>
      </c>
      <c r="L250" s="838">
        <v>11620</v>
      </c>
      <c r="M250" s="841">
        <v>12800</v>
      </c>
      <c r="N250" s="101"/>
      <c r="Q250" s="314"/>
      <c r="R250" s="53"/>
      <c r="T250" s="52"/>
      <c r="U250" s="52"/>
      <c r="V250" s="52"/>
    </row>
    <row r="251" spans="1:22" ht="12.75" customHeight="1">
      <c r="A251" s="110" t="s">
        <v>7029</v>
      </c>
      <c r="B251" s="2246"/>
      <c r="C251" s="2259"/>
      <c r="D251" s="2246"/>
      <c r="E251" s="2246"/>
      <c r="F251" s="133"/>
      <c r="G251" s="133"/>
      <c r="H251" s="2213"/>
      <c r="I251" s="2710"/>
      <c r="J251" s="2710"/>
      <c r="K251" s="199" t="s">
        <v>366</v>
      </c>
      <c r="L251" s="838">
        <v>13430</v>
      </c>
      <c r="M251" s="841">
        <v>14795</v>
      </c>
      <c r="N251" s="101"/>
      <c r="Q251" s="314"/>
      <c r="R251" s="53"/>
      <c r="T251" s="52"/>
      <c r="U251" s="52"/>
      <c r="V251" s="52"/>
    </row>
    <row r="252" spans="1:22">
      <c r="A252" s="110" t="s">
        <v>7030</v>
      </c>
      <c r="B252" s="2246"/>
      <c r="C252" s="2259"/>
      <c r="D252" s="2246"/>
      <c r="E252" s="2246"/>
      <c r="F252" s="79"/>
      <c r="G252" s="79"/>
      <c r="H252" s="2213" t="s">
        <v>6786</v>
      </c>
      <c r="I252" s="2710">
        <v>24</v>
      </c>
      <c r="J252" s="2710">
        <v>0.06</v>
      </c>
      <c r="K252" s="199" t="s">
        <v>366</v>
      </c>
      <c r="L252" s="299">
        <v>12895</v>
      </c>
      <c r="M252" s="303">
        <v>14205</v>
      </c>
      <c r="N252" s="101"/>
      <c r="Q252" s="314"/>
      <c r="R252" s="53"/>
      <c r="T252" s="52"/>
      <c r="U252" s="52"/>
      <c r="V252" s="52"/>
    </row>
    <row r="253" spans="1:22" ht="12" customHeight="1">
      <c r="A253" s="110" t="s">
        <v>7031</v>
      </c>
      <c r="B253" s="2246"/>
      <c r="C253" s="2259"/>
      <c r="D253" s="2246"/>
      <c r="E253" s="2246"/>
      <c r="F253" s="79"/>
      <c r="G253" s="79"/>
      <c r="H253" s="2213"/>
      <c r="I253" s="2710"/>
      <c r="J253" s="2710"/>
      <c r="K253" s="199" t="s">
        <v>366</v>
      </c>
      <c r="L253" s="299">
        <v>14650</v>
      </c>
      <c r="M253" s="303">
        <v>16140</v>
      </c>
      <c r="N253" s="101"/>
      <c r="Q253" s="314"/>
      <c r="R253" s="53"/>
      <c r="T253" s="52"/>
      <c r="U253" s="52"/>
      <c r="V253" s="52"/>
    </row>
    <row r="254" spans="1:22" ht="12.75" customHeight="1">
      <c r="A254" s="110" t="s">
        <v>7032</v>
      </c>
      <c r="B254" s="2246"/>
      <c r="C254" s="2259"/>
      <c r="D254" s="2246"/>
      <c r="E254" s="2246"/>
      <c r="F254" s="79"/>
      <c r="G254" s="79"/>
      <c r="H254" s="2213" t="s">
        <v>6782</v>
      </c>
      <c r="I254" s="2710">
        <v>26</v>
      </c>
      <c r="J254" s="2710">
        <v>7.0000000000000007E-2</v>
      </c>
      <c r="K254" s="199" t="s">
        <v>366</v>
      </c>
      <c r="L254" s="299">
        <v>13730</v>
      </c>
      <c r="M254" s="303">
        <v>15130</v>
      </c>
      <c r="N254" s="101"/>
      <c r="Q254" s="314"/>
      <c r="R254" s="53"/>
      <c r="T254" s="52"/>
      <c r="U254" s="52"/>
      <c r="V254" s="52"/>
    </row>
    <row r="255" spans="1:22" ht="12.75" customHeight="1">
      <c r="A255" s="110" t="s">
        <v>7033</v>
      </c>
      <c r="B255" s="2246"/>
      <c r="C255" s="2259"/>
      <c r="D255" s="2246"/>
      <c r="E255" s="2246"/>
      <c r="F255" s="79"/>
      <c r="G255" s="79"/>
      <c r="H255" s="2213"/>
      <c r="I255" s="2710"/>
      <c r="J255" s="2710"/>
      <c r="K255" s="199" t="s">
        <v>366</v>
      </c>
      <c r="L255" s="299">
        <v>16380</v>
      </c>
      <c r="M255" s="303">
        <v>18045</v>
      </c>
      <c r="N255" s="101"/>
      <c r="Q255" s="314"/>
      <c r="R255" s="53"/>
      <c r="T255" s="52"/>
      <c r="U255" s="52"/>
      <c r="V255" s="52"/>
    </row>
    <row r="256" spans="1:22">
      <c r="A256" s="78" t="s">
        <v>7034</v>
      </c>
      <c r="B256" s="2246"/>
      <c r="C256" s="2259"/>
      <c r="D256" s="2246"/>
      <c r="E256" s="2246"/>
      <c r="F256" s="79"/>
      <c r="G256" s="79"/>
      <c r="H256" s="2134" t="s">
        <v>6794</v>
      </c>
      <c r="I256" s="2430">
        <v>24</v>
      </c>
      <c r="J256" s="2430">
        <v>0.06</v>
      </c>
      <c r="K256" s="199" t="s">
        <v>366</v>
      </c>
      <c r="L256" s="79">
        <v>12065</v>
      </c>
      <c r="M256" s="250">
        <v>13290</v>
      </c>
      <c r="N256" s="101"/>
      <c r="Q256" s="314"/>
      <c r="R256" s="53"/>
      <c r="T256" s="52"/>
      <c r="U256" s="52"/>
      <c r="V256" s="52"/>
    </row>
    <row r="257" spans="1:22" ht="12" customHeight="1">
      <c r="A257" s="78" t="s">
        <v>7035</v>
      </c>
      <c r="B257" s="2246"/>
      <c r="C257" s="2259"/>
      <c r="D257" s="2246"/>
      <c r="E257" s="2246"/>
      <c r="F257" s="79"/>
      <c r="G257" s="79"/>
      <c r="H257" s="2134"/>
      <c r="I257" s="2430"/>
      <c r="J257" s="2430"/>
      <c r="K257" s="199" t="s">
        <v>366</v>
      </c>
      <c r="L257" s="79">
        <v>13860</v>
      </c>
      <c r="M257" s="250">
        <v>15265</v>
      </c>
      <c r="N257" s="101"/>
      <c r="Q257" s="314"/>
      <c r="R257" s="53"/>
      <c r="T257" s="52"/>
      <c r="U257" s="52"/>
      <c r="V257" s="52"/>
    </row>
    <row r="258" spans="1:22">
      <c r="A258" s="78" t="s">
        <v>7036</v>
      </c>
      <c r="B258" s="2246"/>
      <c r="C258" s="2259"/>
      <c r="D258" s="2246"/>
      <c r="E258" s="2246"/>
      <c r="F258" s="79"/>
      <c r="G258" s="79"/>
      <c r="H258" s="2134" t="s">
        <v>6798</v>
      </c>
      <c r="I258" s="2430">
        <v>25</v>
      </c>
      <c r="J258" s="2430">
        <v>7.0000000000000007E-2</v>
      </c>
      <c r="K258" s="199" t="s">
        <v>366</v>
      </c>
      <c r="L258" s="79">
        <v>13310</v>
      </c>
      <c r="M258" s="250">
        <v>14660</v>
      </c>
      <c r="N258" s="101"/>
      <c r="Q258" s="314"/>
      <c r="R258" s="53"/>
      <c r="T258" s="52"/>
      <c r="U258" s="52"/>
      <c r="V258" s="52"/>
    </row>
    <row r="259" spans="1:22" ht="12" customHeight="1">
      <c r="A259" s="78" t="s">
        <v>7037</v>
      </c>
      <c r="B259" s="2246"/>
      <c r="C259" s="2259"/>
      <c r="D259" s="2246"/>
      <c r="E259" s="2246"/>
      <c r="F259" s="79"/>
      <c r="G259" s="79"/>
      <c r="H259" s="2134"/>
      <c r="I259" s="2430"/>
      <c r="J259" s="2430"/>
      <c r="K259" s="199" t="s">
        <v>366</v>
      </c>
      <c r="L259" s="79">
        <v>15425</v>
      </c>
      <c r="M259" s="250">
        <v>16995</v>
      </c>
      <c r="N259" s="101"/>
      <c r="Q259" s="314"/>
      <c r="R259" s="53"/>
      <c r="T259" s="52"/>
      <c r="U259" s="52"/>
      <c r="V259" s="52"/>
    </row>
    <row r="260" spans="1:22">
      <c r="A260" s="78" t="s">
        <v>7038</v>
      </c>
      <c r="B260" s="2246"/>
      <c r="C260" s="2259"/>
      <c r="D260" s="2246"/>
      <c r="E260" s="2246"/>
      <c r="F260" s="79"/>
      <c r="G260" s="79"/>
      <c r="H260" s="2134" t="s">
        <v>6802</v>
      </c>
      <c r="I260" s="2134">
        <v>29</v>
      </c>
      <c r="J260" s="2134">
        <v>0.08</v>
      </c>
      <c r="K260" s="199" t="s">
        <v>366</v>
      </c>
      <c r="L260" s="79">
        <v>14545</v>
      </c>
      <c r="M260" s="313">
        <v>16025</v>
      </c>
      <c r="N260" s="101"/>
      <c r="Q260" s="314"/>
      <c r="R260" s="53"/>
      <c r="T260" s="52"/>
      <c r="U260" s="52"/>
      <c r="V260" s="52"/>
    </row>
    <row r="261" spans="1:22" ht="15" customHeight="1">
      <c r="A261" s="78" t="s">
        <v>7039</v>
      </c>
      <c r="B261" s="2246"/>
      <c r="C261" s="2259"/>
      <c r="D261" s="2246"/>
      <c r="E261" s="2246"/>
      <c r="F261" s="133"/>
      <c r="G261" s="133"/>
      <c r="H261" s="2134"/>
      <c r="I261" s="2134"/>
      <c r="J261" s="2134"/>
      <c r="K261" s="199" t="s">
        <v>366</v>
      </c>
      <c r="L261" s="79">
        <v>16990</v>
      </c>
      <c r="M261" s="313">
        <v>18715</v>
      </c>
      <c r="N261" s="101"/>
      <c r="Q261" s="314"/>
      <c r="R261" s="53"/>
      <c r="T261" s="52"/>
      <c r="U261" s="52"/>
      <c r="V261" s="52"/>
    </row>
    <row r="262" spans="1:22" ht="12.75" customHeight="1">
      <c r="A262" s="110" t="s">
        <v>7040</v>
      </c>
      <c r="B262" s="2246"/>
      <c r="C262" s="2259"/>
      <c r="D262" s="2246"/>
      <c r="E262" s="2246"/>
      <c r="F262" s="133"/>
      <c r="G262" s="133"/>
      <c r="H262" s="2213" t="s">
        <v>6806</v>
      </c>
      <c r="I262" s="2710">
        <v>26</v>
      </c>
      <c r="J262" s="2710">
        <v>0.06</v>
      </c>
      <c r="K262" s="199" t="s">
        <v>366</v>
      </c>
      <c r="L262" s="299">
        <v>12255</v>
      </c>
      <c r="M262" s="303">
        <v>13500</v>
      </c>
      <c r="N262" s="101"/>
      <c r="Q262" s="314"/>
      <c r="R262" s="53"/>
      <c r="T262" s="52"/>
      <c r="U262" s="52"/>
      <c r="V262" s="52"/>
    </row>
    <row r="263" spans="1:22" ht="12.75" customHeight="1">
      <c r="A263" s="110" t="s">
        <v>7041</v>
      </c>
      <c r="B263" s="2246"/>
      <c r="C263" s="2259"/>
      <c r="D263" s="2246"/>
      <c r="E263" s="2246"/>
      <c r="F263" s="133"/>
      <c r="G263" s="133"/>
      <c r="H263" s="2213"/>
      <c r="I263" s="2710"/>
      <c r="J263" s="2710"/>
      <c r="K263" s="199" t="s">
        <v>366</v>
      </c>
      <c r="L263" s="299">
        <v>14445</v>
      </c>
      <c r="M263" s="303">
        <v>15915</v>
      </c>
      <c r="N263" s="101"/>
      <c r="Q263" s="314"/>
      <c r="R263" s="53"/>
      <c r="T263" s="52"/>
      <c r="U263" s="52"/>
      <c r="V263" s="52"/>
    </row>
    <row r="264" spans="1:22" ht="12" customHeight="1">
      <c r="A264" s="110" t="s">
        <v>7042</v>
      </c>
      <c r="B264" s="2246"/>
      <c r="C264" s="2259"/>
      <c r="D264" s="2246"/>
      <c r="E264" s="2246"/>
      <c r="F264" s="79"/>
      <c r="G264" s="79"/>
      <c r="H264" s="2213" t="s">
        <v>6810</v>
      </c>
      <c r="I264" s="2710">
        <v>29</v>
      </c>
      <c r="J264" s="2710">
        <v>7.0000000000000007E-2</v>
      </c>
      <c r="K264" s="199" t="s">
        <v>366</v>
      </c>
      <c r="L264" s="299">
        <v>13735</v>
      </c>
      <c r="M264" s="303">
        <v>15130</v>
      </c>
      <c r="N264" s="101"/>
      <c r="Q264" s="314"/>
      <c r="R264" s="53"/>
      <c r="T264" s="52"/>
      <c r="U264" s="52"/>
      <c r="V264" s="52"/>
    </row>
    <row r="265" spans="1:22" ht="15" customHeight="1">
      <c r="A265" s="110" t="s">
        <v>7043</v>
      </c>
      <c r="B265" s="2246"/>
      <c r="C265" s="2259"/>
      <c r="D265" s="2246"/>
      <c r="E265" s="2246"/>
      <c r="F265" s="79"/>
      <c r="G265" s="79"/>
      <c r="H265" s="2213"/>
      <c r="I265" s="2710"/>
      <c r="J265" s="2710"/>
      <c r="K265" s="199" t="s">
        <v>366</v>
      </c>
      <c r="L265" s="299">
        <v>16075</v>
      </c>
      <c r="M265" s="303">
        <v>17710</v>
      </c>
      <c r="N265" s="101"/>
      <c r="Q265" s="314"/>
      <c r="R265" s="53"/>
      <c r="T265" s="52"/>
      <c r="U265" s="52"/>
      <c r="V265" s="52"/>
    </row>
    <row r="266" spans="1:22" ht="12.75" customHeight="1">
      <c r="A266" s="110" t="s">
        <v>7044</v>
      </c>
      <c r="B266" s="2246"/>
      <c r="C266" s="2259"/>
      <c r="D266" s="2246"/>
      <c r="E266" s="2246"/>
      <c r="F266" s="79"/>
      <c r="G266" s="79"/>
      <c r="H266" s="2213" t="s">
        <v>6814</v>
      </c>
      <c r="I266" s="2710">
        <v>31</v>
      </c>
      <c r="J266" s="2710">
        <v>0.08</v>
      </c>
      <c r="K266" s="199" t="s">
        <v>366</v>
      </c>
      <c r="L266" s="299">
        <v>15105</v>
      </c>
      <c r="M266" s="303">
        <v>16640</v>
      </c>
      <c r="N266" s="101"/>
      <c r="Q266" s="314"/>
      <c r="R266" s="53"/>
      <c r="T266" s="52"/>
      <c r="U266" s="52"/>
      <c r="V266" s="52"/>
    </row>
    <row r="267" spans="1:22" ht="12.75" customHeight="1">
      <c r="A267" s="110" t="s">
        <v>7045</v>
      </c>
      <c r="B267" s="2246"/>
      <c r="C267" s="2259"/>
      <c r="D267" s="2246"/>
      <c r="E267" s="2246"/>
      <c r="F267" s="79"/>
      <c r="G267" s="79"/>
      <c r="H267" s="2213"/>
      <c r="I267" s="2710"/>
      <c r="J267" s="2710"/>
      <c r="K267" s="199" t="s">
        <v>366</v>
      </c>
      <c r="L267" s="299">
        <v>17705</v>
      </c>
      <c r="M267" s="303">
        <v>19505</v>
      </c>
      <c r="N267" s="101"/>
      <c r="Q267" s="314"/>
      <c r="R267" s="53"/>
      <c r="T267" s="52"/>
      <c r="U267" s="52"/>
      <c r="V267" s="52"/>
    </row>
    <row r="268" spans="1:22" ht="12" customHeight="1">
      <c r="A268" s="78" t="s">
        <v>7046</v>
      </c>
      <c r="B268" s="2246"/>
      <c r="C268" s="2259"/>
      <c r="D268" s="2246"/>
      <c r="E268" s="2246"/>
      <c r="F268" s="79"/>
      <c r="G268" s="79"/>
      <c r="H268" s="2134" t="s">
        <v>6818</v>
      </c>
      <c r="I268" s="2430">
        <v>28</v>
      </c>
      <c r="J268" s="2430">
        <v>0.08</v>
      </c>
      <c r="K268" s="199" t="s">
        <v>366</v>
      </c>
      <c r="L268" s="79">
        <v>12685</v>
      </c>
      <c r="M268" s="250">
        <v>13975</v>
      </c>
      <c r="N268" s="101"/>
      <c r="Q268" s="314"/>
      <c r="R268" s="53"/>
      <c r="T268" s="52"/>
      <c r="U268" s="52"/>
      <c r="V268" s="52"/>
    </row>
    <row r="269" spans="1:22" ht="15" customHeight="1">
      <c r="A269" s="78" t="s">
        <v>7047</v>
      </c>
      <c r="B269" s="2246"/>
      <c r="C269" s="2259"/>
      <c r="D269" s="2246"/>
      <c r="E269" s="2246"/>
      <c r="F269" s="79"/>
      <c r="G269" s="79"/>
      <c r="H269" s="2134"/>
      <c r="I269" s="2430"/>
      <c r="J269" s="2430"/>
      <c r="K269" s="199" t="s">
        <v>366</v>
      </c>
      <c r="L269" s="79">
        <v>14895</v>
      </c>
      <c r="M269" s="250">
        <v>16410</v>
      </c>
      <c r="N269" s="101"/>
      <c r="Q269" s="314"/>
      <c r="R269" s="53"/>
      <c r="T269" s="52"/>
      <c r="U269" s="52"/>
      <c r="V269" s="52"/>
    </row>
    <row r="270" spans="1:22" ht="12" customHeight="1">
      <c r="A270" s="78" t="s">
        <v>7048</v>
      </c>
      <c r="B270" s="2246"/>
      <c r="C270" s="2259"/>
      <c r="D270" s="2246"/>
      <c r="E270" s="2246"/>
      <c r="F270" s="79"/>
      <c r="G270" s="79"/>
      <c r="H270" s="2134" t="s">
        <v>6822</v>
      </c>
      <c r="I270" s="2430">
        <v>32</v>
      </c>
      <c r="J270" s="2430">
        <v>0.09</v>
      </c>
      <c r="K270" s="199" t="s">
        <v>366</v>
      </c>
      <c r="L270" s="79">
        <v>14230</v>
      </c>
      <c r="M270" s="250">
        <v>15675</v>
      </c>
      <c r="N270" s="101"/>
      <c r="Q270" s="314"/>
      <c r="R270" s="53"/>
      <c r="T270" s="52"/>
      <c r="U270" s="52"/>
      <c r="V270" s="52"/>
    </row>
    <row r="271" spans="1:22" ht="15" customHeight="1">
      <c r="A271" s="78" t="s">
        <v>7049</v>
      </c>
      <c r="B271" s="2246"/>
      <c r="C271" s="2259"/>
      <c r="D271" s="2246"/>
      <c r="E271" s="2246"/>
      <c r="F271" s="79"/>
      <c r="G271" s="79"/>
      <c r="H271" s="2134"/>
      <c r="I271" s="2430"/>
      <c r="J271" s="2430"/>
      <c r="K271" s="199" t="s">
        <v>366</v>
      </c>
      <c r="L271" s="79">
        <v>16685</v>
      </c>
      <c r="M271" s="250">
        <v>18380</v>
      </c>
      <c r="N271" s="101"/>
      <c r="Q271" s="314"/>
      <c r="R271" s="53"/>
      <c r="T271" s="52"/>
      <c r="U271" s="52"/>
      <c r="V271" s="52"/>
    </row>
    <row r="272" spans="1:22" ht="12" customHeight="1">
      <c r="A272" s="78" t="s">
        <v>7050</v>
      </c>
      <c r="B272" s="2246"/>
      <c r="C272" s="2259"/>
      <c r="D272" s="2246"/>
      <c r="E272" s="2246"/>
      <c r="F272" s="79"/>
      <c r="G272" s="79"/>
      <c r="H272" s="2134" t="s">
        <v>6826</v>
      </c>
      <c r="I272" s="2430">
        <v>35</v>
      </c>
      <c r="J272" s="2430">
        <v>0.1</v>
      </c>
      <c r="K272" s="199" t="s">
        <v>366</v>
      </c>
      <c r="L272" s="79">
        <v>15780</v>
      </c>
      <c r="M272" s="250">
        <v>17385</v>
      </c>
      <c r="N272" s="101"/>
      <c r="Q272" s="314"/>
      <c r="R272" s="53"/>
      <c r="T272" s="52"/>
      <c r="U272" s="52"/>
      <c r="V272" s="52"/>
    </row>
    <row r="273" spans="1:22" ht="15" customHeight="1">
      <c r="A273" s="78" t="s">
        <v>7051</v>
      </c>
      <c r="B273" s="2246"/>
      <c r="C273" s="2259"/>
      <c r="D273" s="2246"/>
      <c r="E273" s="2246"/>
      <c r="F273" s="133"/>
      <c r="G273" s="133"/>
      <c r="H273" s="2134"/>
      <c r="I273" s="2430"/>
      <c r="J273" s="2430"/>
      <c r="K273" s="199" t="s">
        <v>366</v>
      </c>
      <c r="L273" s="79">
        <v>18475</v>
      </c>
      <c r="M273" s="250">
        <v>20355</v>
      </c>
      <c r="N273" s="101"/>
      <c r="Q273" s="314"/>
      <c r="R273" s="53"/>
      <c r="T273" s="52"/>
      <c r="U273" s="52"/>
      <c r="V273" s="52"/>
    </row>
    <row r="274" spans="1:22" ht="12.75" customHeight="1">
      <c r="A274" s="78" t="s">
        <v>7052</v>
      </c>
      <c r="B274" s="2246"/>
      <c r="C274" s="2259"/>
      <c r="D274" s="2246"/>
      <c r="E274" s="2246"/>
      <c r="F274" s="133"/>
      <c r="G274" s="133"/>
      <c r="H274" s="2134" t="s">
        <v>6830</v>
      </c>
      <c r="I274" s="2430">
        <v>34</v>
      </c>
      <c r="J274" s="2430">
        <v>0.09</v>
      </c>
      <c r="K274" s="199" t="s">
        <v>366</v>
      </c>
      <c r="L274" s="79">
        <v>15315</v>
      </c>
      <c r="M274" s="250">
        <v>16875</v>
      </c>
      <c r="N274" s="101"/>
      <c r="Q274" s="314"/>
      <c r="R274" s="53"/>
      <c r="T274" s="52"/>
      <c r="U274" s="52"/>
      <c r="V274" s="52"/>
    </row>
    <row r="275" spans="1:22" ht="12.75" customHeight="1">
      <c r="A275" s="78" t="s">
        <v>7053</v>
      </c>
      <c r="B275" s="2246"/>
      <c r="C275" s="2259"/>
      <c r="D275" s="2246"/>
      <c r="E275" s="2246"/>
      <c r="F275" s="133"/>
      <c r="G275" s="133"/>
      <c r="H275" s="2134"/>
      <c r="I275" s="2430"/>
      <c r="J275" s="2430"/>
      <c r="K275" s="199" t="s">
        <v>366</v>
      </c>
      <c r="L275" s="79">
        <v>17610</v>
      </c>
      <c r="M275" s="250">
        <v>19405</v>
      </c>
      <c r="N275" s="101"/>
      <c r="Q275" s="314"/>
      <c r="R275" s="53"/>
      <c r="T275" s="52"/>
      <c r="U275" s="52"/>
      <c r="V275" s="52"/>
    </row>
    <row r="276" spans="1:22" ht="12" customHeight="1">
      <c r="A276" s="78" t="s">
        <v>7054</v>
      </c>
      <c r="B276" s="2246"/>
      <c r="C276" s="2259"/>
      <c r="D276" s="2246"/>
      <c r="E276" s="2246"/>
      <c r="F276" s="79"/>
      <c r="G276" s="79"/>
      <c r="H276" s="2134" t="s">
        <v>6834</v>
      </c>
      <c r="I276" s="2430">
        <v>38</v>
      </c>
      <c r="J276" s="2430">
        <v>0.11</v>
      </c>
      <c r="K276" s="199" t="s">
        <v>366</v>
      </c>
      <c r="L276" s="79">
        <v>16475</v>
      </c>
      <c r="M276" s="250">
        <v>18155</v>
      </c>
      <c r="N276" s="101"/>
      <c r="Q276" s="314"/>
      <c r="R276" s="53"/>
      <c r="T276" s="52"/>
      <c r="U276" s="52"/>
      <c r="V276" s="52"/>
    </row>
    <row r="277" spans="1:22" ht="15" customHeight="1">
      <c r="A277" s="78" t="s">
        <v>7055</v>
      </c>
      <c r="B277" s="2246"/>
      <c r="C277" s="2259"/>
      <c r="D277" s="2246"/>
      <c r="E277" s="2246"/>
      <c r="F277" s="79"/>
      <c r="G277" s="79"/>
      <c r="H277" s="2134"/>
      <c r="I277" s="2430"/>
      <c r="J277" s="2430"/>
      <c r="K277" s="199" t="s">
        <v>366</v>
      </c>
      <c r="L277" s="79">
        <v>19665</v>
      </c>
      <c r="M277" s="250">
        <v>21665</v>
      </c>
      <c r="N277" s="101"/>
      <c r="Q277" s="314"/>
      <c r="R277" s="53"/>
      <c r="T277" s="52"/>
      <c r="U277" s="52"/>
      <c r="V277" s="52"/>
    </row>
    <row r="278" spans="1:22" ht="12.75" customHeight="1">
      <c r="A278" s="78" t="s">
        <v>7056</v>
      </c>
      <c r="B278" s="2246"/>
      <c r="C278" s="2259"/>
      <c r="D278" s="2246"/>
      <c r="E278" s="2246"/>
      <c r="F278" s="79"/>
      <c r="G278" s="79"/>
      <c r="H278" s="2134" t="s">
        <v>6838</v>
      </c>
      <c r="I278" s="2430">
        <v>44</v>
      </c>
      <c r="J278" s="2430">
        <v>0.12</v>
      </c>
      <c r="K278" s="199" t="s">
        <v>366</v>
      </c>
      <c r="L278" s="79">
        <v>17630</v>
      </c>
      <c r="M278" s="250">
        <v>19420</v>
      </c>
      <c r="N278" s="101"/>
      <c r="Q278" s="314"/>
      <c r="R278" s="53"/>
      <c r="T278" s="52"/>
      <c r="U278" s="52"/>
      <c r="V278" s="52"/>
    </row>
    <row r="279" spans="1:22" ht="12.75" customHeight="1">
      <c r="A279" s="78" t="s">
        <v>7057</v>
      </c>
      <c r="B279" s="2246"/>
      <c r="C279" s="2259"/>
      <c r="D279" s="2246"/>
      <c r="E279" s="2246"/>
      <c r="F279" s="79"/>
      <c r="G279" s="79"/>
      <c r="H279" s="2134"/>
      <c r="I279" s="2430"/>
      <c r="J279" s="2430"/>
      <c r="K279" s="199" t="s">
        <v>366</v>
      </c>
      <c r="L279" s="79">
        <v>22940</v>
      </c>
      <c r="M279" s="250">
        <v>25275</v>
      </c>
      <c r="N279" s="101"/>
      <c r="Q279" s="314"/>
      <c r="R279" s="53"/>
      <c r="T279" s="52"/>
      <c r="U279" s="52"/>
      <c r="V279" s="52"/>
    </row>
    <row r="280" spans="1:22" ht="12" customHeight="1">
      <c r="A280" s="78" t="s">
        <v>7058</v>
      </c>
      <c r="B280" s="2246"/>
      <c r="C280" s="2259"/>
      <c r="D280" s="2246"/>
      <c r="E280" s="2246"/>
      <c r="F280" s="79"/>
      <c r="G280" s="79"/>
      <c r="H280" s="2134" t="s">
        <v>6842</v>
      </c>
      <c r="I280" s="2430">
        <v>38</v>
      </c>
      <c r="J280" s="2430">
        <v>0.11</v>
      </c>
      <c r="K280" s="199" t="s">
        <v>366</v>
      </c>
      <c r="L280" s="79">
        <v>18420</v>
      </c>
      <c r="M280" s="250">
        <v>20290</v>
      </c>
      <c r="N280" s="101"/>
      <c r="Q280" s="314"/>
      <c r="R280" s="53"/>
      <c r="T280" s="52"/>
      <c r="U280" s="52"/>
      <c r="V280" s="52"/>
    </row>
    <row r="281" spans="1:22" ht="15" customHeight="1">
      <c r="A281" s="78" t="s">
        <v>7059</v>
      </c>
      <c r="B281" s="2246"/>
      <c r="C281" s="2259"/>
      <c r="D281" s="2246"/>
      <c r="E281" s="2246"/>
      <c r="F281" s="79"/>
      <c r="G281" s="79"/>
      <c r="H281" s="2134"/>
      <c r="I281" s="2430"/>
      <c r="J281" s="2430"/>
      <c r="K281" s="199" t="s">
        <v>366</v>
      </c>
      <c r="L281" s="79">
        <v>20685</v>
      </c>
      <c r="M281" s="250">
        <v>22785</v>
      </c>
      <c r="N281" s="101"/>
      <c r="Q281" s="314"/>
      <c r="R281" s="53"/>
      <c r="T281" s="52"/>
      <c r="U281" s="52"/>
      <c r="V281" s="52"/>
    </row>
    <row r="282" spans="1:22" ht="12" customHeight="1">
      <c r="A282" s="78" t="s">
        <v>7060</v>
      </c>
      <c r="B282" s="2246"/>
      <c r="C282" s="2259"/>
      <c r="D282" s="2246"/>
      <c r="E282" s="2246"/>
      <c r="F282" s="79"/>
      <c r="G282" s="79"/>
      <c r="H282" s="2134" t="s">
        <v>6846</v>
      </c>
      <c r="I282" s="2430">
        <v>43</v>
      </c>
      <c r="J282" s="2430">
        <v>0.13</v>
      </c>
      <c r="K282" s="199" t="s">
        <v>366</v>
      </c>
      <c r="L282" s="79">
        <v>18560</v>
      </c>
      <c r="M282" s="250">
        <v>20445</v>
      </c>
      <c r="N282" s="101"/>
      <c r="Q282" s="314"/>
      <c r="R282" s="53"/>
      <c r="T282" s="52"/>
      <c r="U282" s="52"/>
      <c r="V282" s="52"/>
    </row>
    <row r="283" spans="1:22" ht="15" customHeight="1">
      <c r="A283" s="78" t="s">
        <v>7061</v>
      </c>
      <c r="B283" s="2246"/>
      <c r="C283" s="2259"/>
      <c r="D283" s="2246"/>
      <c r="E283" s="2246"/>
      <c r="F283" s="98"/>
      <c r="G283" s="98"/>
      <c r="H283" s="2134"/>
      <c r="I283" s="2430"/>
      <c r="J283" s="2430"/>
      <c r="K283" s="199" t="s">
        <v>366</v>
      </c>
      <c r="L283" s="307">
        <v>20855</v>
      </c>
      <c r="M283" s="311">
        <v>22975</v>
      </c>
      <c r="N283" s="101"/>
      <c r="Q283" s="314"/>
      <c r="R283" s="53"/>
      <c r="T283" s="52"/>
      <c r="U283" s="52"/>
      <c r="V283" s="52"/>
    </row>
    <row r="284" spans="1:22" ht="12" customHeight="1">
      <c r="A284" s="78" t="s">
        <v>7062</v>
      </c>
      <c r="B284" s="2246"/>
      <c r="C284" s="2259"/>
      <c r="D284" s="2246"/>
      <c r="E284" s="2246"/>
      <c r="F284" s="98"/>
      <c r="G284" s="98"/>
      <c r="H284" s="2133" t="s">
        <v>6850</v>
      </c>
      <c r="I284" s="2687">
        <v>49</v>
      </c>
      <c r="J284" s="2687">
        <v>0.15</v>
      </c>
      <c r="K284" s="807" t="s">
        <v>366</v>
      </c>
      <c r="L284" s="307">
        <v>19485</v>
      </c>
      <c r="M284" s="311">
        <v>21470</v>
      </c>
      <c r="N284" s="101"/>
      <c r="Q284" s="314"/>
      <c r="R284" s="53"/>
      <c r="T284" s="52"/>
      <c r="U284" s="52"/>
      <c r="V284" s="52"/>
    </row>
    <row r="285" spans="1:22" ht="15" customHeight="1">
      <c r="A285" s="207" t="s">
        <v>7063</v>
      </c>
      <c r="B285" s="2246"/>
      <c r="C285" s="2259"/>
      <c r="D285" s="2246"/>
      <c r="E285" s="2246"/>
      <c r="F285" s="153"/>
      <c r="G285" s="153"/>
      <c r="H285" s="2133"/>
      <c r="I285" s="2687"/>
      <c r="J285" s="2687"/>
      <c r="K285" s="807" t="s">
        <v>366</v>
      </c>
      <c r="L285" s="224">
        <v>24145</v>
      </c>
      <c r="M285" s="249">
        <v>26600</v>
      </c>
      <c r="N285" s="101"/>
      <c r="Q285" s="314"/>
      <c r="R285" s="53"/>
      <c r="T285" s="52"/>
      <c r="U285" s="52"/>
      <c r="V285" s="52"/>
    </row>
    <row r="286" spans="1:22" ht="12" customHeight="1">
      <c r="A286" s="182" t="s">
        <v>7064</v>
      </c>
      <c r="B286" s="2209"/>
      <c r="C286" s="2210" t="s">
        <v>7065</v>
      </c>
      <c r="D286" s="2209">
        <v>100</v>
      </c>
      <c r="E286" s="2209">
        <v>50</v>
      </c>
      <c r="F286" s="133"/>
      <c r="G286" s="133"/>
      <c r="H286" s="2132" t="s">
        <v>6778</v>
      </c>
      <c r="I286" s="2686">
        <v>20</v>
      </c>
      <c r="J286" s="2686">
        <v>0.04</v>
      </c>
      <c r="K286" s="799" t="s">
        <v>366</v>
      </c>
      <c r="L286" s="239">
        <v>11145</v>
      </c>
      <c r="M286" s="297">
        <v>12280</v>
      </c>
      <c r="N286" s="101"/>
      <c r="Q286" s="314"/>
      <c r="R286" s="53"/>
      <c r="T286" s="52"/>
      <c r="U286" s="52"/>
      <c r="V286" s="52"/>
    </row>
    <row r="287" spans="1:22" ht="15" customHeight="1">
      <c r="A287" s="182" t="s">
        <v>7066</v>
      </c>
      <c r="B287" s="2209"/>
      <c r="C287" s="2210"/>
      <c r="D287" s="2209"/>
      <c r="E287" s="2209"/>
      <c r="F287" s="133"/>
      <c r="G287" s="133"/>
      <c r="H287" s="2132"/>
      <c r="I287" s="2686"/>
      <c r="J287" s="2686"/>
      <c r="K287" s="799" t="s">
        <v>366</v>
      </c>
      <c r="L287" s="239">
        <v>13145</v>
      </c>
      <c r="M287" s="297">
        <v>14480</v>
      </c>
      <c r="N287" s="101"/>
      <c r="Q287" s="314"/>
      <c r="R287" s="53"/>
      <c r="T287" s="52"/>
      <c r="U287" s="52"/>
      <c r="V287" s="52"/>
    </row>
    <row r="288" spans="1:22" ht="12.75" customHeight="1">
      <c r="A288" s="110" t="s">
        <v>7067</v>
      </c>
      <c r="B288" s="2209"/>
      <c r="C288" s="2210"/>
      <c r="D288" s="2209"/>
      <c r="E288" s="2209"/>
      <c r="F288" s="133"/>
      <c r="G288" s="133"/>
      <c r="H288" s="2213" t="s">
        <v>6782</v>
      </c>
      <c r="I288" s="2710">
        <v>23</v>
      </c>
      <c r="J288" s="2710">
        <v>0.05</v>
      </c>
      <c r="K288" s="199" t="s">
        <v>366</v>
      </c>
      <c r="L288" s="838">
        <v>11935</v>
      </c>
      <c r="M288" s="841">
        <v>13150</v>
      </c>
      <c r="N288" s="101"/>
      <c r="Q288" s="314"/>
      <c r="R288" s="53"/>
      <c r="T288" s="52"/>
      <c r="U288" s="52"/>
      <c r="V288" s="52"/>
    </row>
    <row r="289" spans="1:22" ht="12.75" customHeight="1">
      <c r="A289" s="110" t="s">
        <v>7068</v>
      </c>
      <c r="B289" s="2209"/>
      <c r="C289" s="2210"/>
      <c r="D289" s="2209"/>
      <c r="E289" s="2209"/>
      <c r="F289" s="133"/>
      <c r="G289" s="133"/>
      <c r="H289" s="2213"/>
      <c r="I289" s="2710"/>
      <c r="J289" s="2710"/>
      <c r="K289" s="199" t="s">
        <v>366</v>
      </c>
      <c r="L289" s="838">
        <v>13735</v>
      </c>
      <c r="M289" s="841">
        <v>15135</v>
      </c>
      <c r="N289" s="101"/>
      <c r="Q289" s="314"/>
      <c r="R289" s="53"/>
      <c r="T289" s="52"/>
      <c r="U289" s="52"/>
      <c r="V289" s="52"/>
    </row>
    <row r="290" spans="1:22">
      <c r="A290" s="110" t="s">
        <v>7069</v>
      </c>
      <c r="B290" s="2209"/>
      <c r="C290" s="2210"/>
      <c r="D290" s="2209"/>
      <c r="E290" s="2209"/>
      <c r="F290" s="79"/>
      <c r="G290" s="79"/>
      <c r="H290" s="2213" t="s">
        <v>6786</v>
      </c>
      <c r="I290" s="2710">
        <v>24</v>
      </c>
      <c r="J290" s="2710">
        <v>0.06</v>
      </c>
      <c r="K290" s="199" t="s">
        <v>366</v>
      </c>
      <c r="L290" s="299">
        <v>13205</v>
      </c>
      <c r="M290" s="303">
        <v>14545</v>
      </c>
      <c r="N290" s="101"/>
      <c r="Q290" s="314"/>
      <c r="R290" s="53"/>
      <c r="T290" s="52"/>
      <c r="U290" s="52"/>
      <c r="V290" s="52"/>
    </row>
    <row r="291" spans="1:22" ht="15" customHeight="1">
      <c r="A291" s="110" t="s">
        <v>7070</v>
      </c>
      <c r="B291" s="2209"/>
      <c r="C291" s="2210"/>
      <c r="D291" s="2209"/>
      <c r="E291" s="2209"/>
      <c r="F291" s="79"/>
      <c r="G291" s="79"/>
      <c r="H291" s="2213"/>
      <c r="I291" s="2710"/>
      <c r="J291" s="2710"/>
      <c r="K291" s="199" t="s">
        <v>366</v>
      </c>
      <c r="L291" s="299">
        <v>14955</v>
      </c>
      <c r="M291" s="303">
        <v>16475</v>
      </c>
      <c r="N291" s="101"/>
      <c r="Q291" s="314"/>
      <c r="R291" s="53"/>
      <c r="T291" s="52"/>
      <c r="U291" s="52"/>
      <c r="V291" s="52"/>
    </row>
    <row r="292" spans="1:22" ht="12.75" customHeight="1">
      <c r="A292" s="110" t="s">
        <v>7071</v>
      </c>
      <c r="B292" s="2209"/>
      <c r="C292" s="2210"/>
      <c r="D292" s="2209"/>
      <c r="E292" s="2209"/>
      <c r="F292" s="79"/>
      <c r="G292" s="79"/>
      <c r="H292" s="2213" t="s">
        <v>6790</v>
      </c>
      <c r="I292" s="2710">
        <v>26</v>
      </c>
      <c r="J292" s="2710">
        <v>7.0000000000000007E-2</v>
      </c>
      <c r="K292" s="199" t="s">
        <v>366</v>
      </c>
      <c r="L292" s="299">
        <v>14050</v>
      </c>
      <c r="M292" s="303">
        <v>15475</v>
      </c>
      <c r="N292" s="101"/>
      <c r="Q292" s="314"/>
      <c r="R292" s="53"/>
      <c r="T292" s="52"/>
      <c r="U292" s="52"/>
      <c r="V292" s="52"/>
    </row>
    <row r="293" spans="1:22" ht="12.75" customHeight="1">
      <c r="A293" s="110" t="s">
        <v>7072</v>
      </c>
      <c r="B293" s="2209"/>
      <c r="C293" s="2210"/>
      <c r="D293" s="2209"/>
      <c r="E293" s="2209"/>
      <c r="F293" s="79"/>
      <c r="G293" s="79"/>
      <c r="H293" s="2213"/>
      <c r="I293" s="2710"/>
      <c r="J293" s="2710"/>
      <c r="K293" s="199" t="s">
        <v>366</v>
      </c>
      <c r="L293" s="299">
        <v>16685</v>
      </c>
      <c r="M293" s="303">
        <v>18380</v>
      </c>
      <c r="N293" s="101"/>
      <c r="Q293" s="314"/>
      <c r="R293" s="53"/>
      <c r="T293" s="52"/>
      <c r="U293" s="52"/>
      <c r="V293" s="52"/>
    </row>
    <row r="294" spans="1:22">
      <c r="A294" s="78" t="s">
        <v>7073</v>
      </c>
      <c r="B294" s="2209"/>
      <c r="C294" s="2210"/>
      <c r="D294" s="2209"/>
      <c r="E294" s="2209"/>
      <c r="F294" s="79"/>
      <c r="G294" s="79"/>
      <c r="H294" s="2134" t="s">
        <v>6794</v>
      </c>
      <c r="I294" s="2430">
        <v>24</v>
      </c>
      <c r="J294" s="2430">
        <v>0.06</v>
      </c>
      <c r="K294" s="199" t="s">
        <v>366</v>
      </c>
      <c r="L294" s="79">
        <v>12380</v>
      </c>
      <c r="M294" s="250">
        <v>13640</v>
      </c>
      <c r="N294" s="101"/>
      <c r="Q294" s="314"/>
      <c r="R294" s="53"/>
      <c r="T294" s="52"/>
      <c r="U294" s="52"/>
      <c r="V294" s="52"/>
    </row>
    <row r="295" spans="1:22" ht="15" customHeight="1">
      <c r="A295" s="78" t="s">
        <v>7074</v>
      </c>
      <c r="B295" s="2209"/>
      <c r="C295" s="2210"/>
      <c r="D295" s="2209"/>
      <c r="E295" s="2209"/>
      <c r="F295" s="79"/>
      <c r="G295" s="79"/>
      <c r="H295" s="2134"/>
      <c r="I295" s="2430"/>
      <c r="J295" s="2430"/>
      <c r="K295" s="199" t="s">
        <v>366</v>
      </c>
      <c r="L295" s="79">
        <v>14155</v>
      </c>
      <c r="M295" s="250">
        <v>15590</v>
      </c>
      <c r="N295" s="101"/>
      <c r="Q295" s="314"/>
      <c r="R295" s="53"/>
      <c r="T295" s="52"/>
      <c r="U295" s="52"/>
      <c r="V295" s="52"/>
    </row>
    <row r="296" spans="1:22" ht="15" customHeight="1">
      <c r="A296" s="78" t="s">
        <v>7075</v>
      </c>
      <c r="B296" s="2209"/>
      <c r="C296" s="2210"/>
      <c r="D296" s="2209"/>
      <c r="E296" s="2209"/>
      <c r="F296" s="79"/>
      <c r="G296" s="79"/>
      <c r="H296" s="2134" t="s">
        <v>6798</v>
      </c>
      <c r="I296" s="2430">
        <v>25</v>
      </c>
      <c r="J296" s="2430">
        <v>7.0000000000000007E-2</v>
      </c>
      <c r="K296" s="199" t="s">
        <v>366</v>
      </c>
      <c r="L296" s="79">
        <v>13615</v>
      </c>
      <c r="M296" s="250">
        <v>15000</v>
      </c>
      <c r="N296" s="101"/>
      <c r="Q296" s="314"/>
      <c r="R296" s="53"/>
      <c r="T296" s="52"/>
      <c r="U296" s="52"/>
      <c r="V296" s="52"/>
    </row>
    <row r="297" spans="1:22" ht="15" customHeight="1">
      <c r="A297" s="78" t="s">
        <v>7076</v>
      </c>
      <c r="B297" s="2209"/>
      <c r="C297" s="2210"/>
      <c r="D297" s="2209"/>
      <c r="E297" s="2209"/>
      <c r="F297" s="79"/>
      <c r="G297" s="79"/>
      <c r="H297" s="2134"/>
      <c r="I297" s="2430"/>
      <c r="J297" s="2430"/>
      <c r="K297" s="199" t="s">
        <v>366</v>
      </c>
      <c r="L297" s="79">
        <v>15720</v>
      </c>
      <c r="M297" s="250">
        <v>17320</v>
      </c>
      <c r="N297" s="101"/>
      <c r="Q297" s="314"/>
      <c r="R297" s="53"/>
      <c r="T297" s="52"/>
      <c r="U297" s="52"/>
      <c r="V297" s="52"/>
    </row>
    <row r="298" spans="1:22" ht="15" customHeight="1">
      <c r="A298" s="78" t="s">
        <v>7077</v>
      </c>
      <c r="B298" s="2209"/>
      <c r="C298" s="2210"/>
      <c r="D298" s="2209"/>
      <c r="E298" s="2209"/>
      <c r="F298" s="79"/>
      <c r="G298" s="79"/>
      <c r="H298" s="2134" t="s">
        <v>6802</v>
      </c>
      <c r="I298" s="2134">
        <v>29</v>
      </c>
      <c r="J298" s="2134">
        <v>0.08</v>
      </c>
      <c r="K298" s="199" t="s">
        <v>366</v>
      </c>
      <c r="L298" s="79">
        <v>14850</v>
      </c>
      <c r="M298" s="313">
        <v>16360</v>
      </c>
      <c r="N298" s="101"/>
      <c r="Q298" s="314"/>
      <c r="R298" s="53"/>
      <c r="T298" s="52"/>
      <c r="U298" s="52"/>
      <c r="V298" s="52"/>
    </row>
    <row r="299" spans="1:22" ht="15" customHeight="1">
      <c r="A299" s="78" t="s">
        <v>7078</v>
      </c>
      <c r="B299" s="2209"/>
      <c r="C299" s="2210"/>
      <c r="D299" s="2209"/>
      <c r="E299" s="2209"/>
      <c r="F299" s="133"/>
      <c r="G299" s="133"/>
      <c r="H299" s="2134"/>
      <c r="I299" s="2134"/>
      <c r="J299" s="2134"/>
      <c r="K299" s="199" t="s">
        <v>366</v>
      </c>
      <c r="L299" s="79">
        <v>17285</v>
      </c>
      <c r="M299" s="313">
        <v>19045</v>
      </c>
      <c r="N299" s="101"/>
      <c r="Q299" s="314"/>
      <c r="R299" s="53"/>
      <c r="T299" s="52"/>
      <c r="U299" s="52"/>
      <c r="V299" s="52"/>
    </row>
    <row r="300" spans="1:22" ht="12.75" customHeight="1">
      <c r="A300" s="110" t="s">
        <v>7079</v>
      </c>
      <c r="B300" s="2209"/>
      <c r="C300" s="2210"/>
      <c r="D300" s="2209"/>
      <c r="E300" s="2209"/>
      <c r="F300" s="133"/>
      <c r="G300" s="133"/>
      <c r="H300" s="2213" t="s">
        <v>6806</v>
      </c>
      <c r="I300" s="2710">
        <v>26</v>
      </c>
      <c r="J300" s="2710">
        <v>0.06</v>
      </c>
      <c r="K300" s="199" t="s">
        <v>366</v>
      </c>
      <c r="L300" s="299">
        <v>12570</v>
      </c>
      <c r="M300" s="303">
        <v>13845</v>
      </c>
      <c r="N300" s="101"/>
      <c r="Q300" s="314"/>
      <c r="R300" s="53"/>
      <c r="T300" s="52"/>
      <c r="U300" s="52"/>
      <c r="V300" s="52"/>
    </row>
    <row r="301" spans="1:22" ht="12.75" customHeight="1">
      <c r="A301" s="110" t="s">
        <v>7080</v>
      </c>
      <c r="B301" s="2209"/>
      <c r="C301" s="2210"/>
      <c r="D301" s="2209"/>
      <c r="E301" s="2209"/>
      <c r="F301" s="133"/>
      <c r="G301" s="133"/>
      <c r="H301" s="2213"/>
      <c r="I301" s="2710"/>
      <c r="J301" s="2710"/>
      <c r="K301" s="199" t="s">
        <v>366</v>
      </c>
      <c r="L301" s="299">
        <v>14755</v>
      </c>
      <c r="M301" s="303">
        <v>16255</v>
      </c>
      <c r="N301" s="101"/>
      <c r="Q301" s="314"/>
      <c r="R301" s="53"/>
      <c r="T301" s="52"/>
      <c r="U301" s="52"/>
      <c r="V301" s="52"/>
    </row>
    <row r="302" spans="1:22" ht="15" customHeight="1">
      <c r="A302" s="110" t="s">
        <v>7081</v>
      </c>
      <c r="B302" s="2209"/>
      <c r="C302" s="2210"/>
      <c r="D302" s="2209"/>
      <c r="E302" s="2209"/>
      <c r="F302" s="79"/>
      <c r="G302" s="79"/>
      <c r="H302" s="2213" t="s">
        <v>6810</v>
      </c>
      <c r="I302" s="2710">
        <v>29</v>
      </c>
      <c r="J302" s="2710">
        <v>7.0000000000000007E-2</v>
      </c>
      <c r="K302" s="199" t="s">
        <v>366</v>
      </c>
      <c r="L302" s="299">
        <v>14050</v>
      </c>
      <c r="M302" s="303">
        <v>15475</v>
      </c>
      <c r="N302" s="101"/>
      <c r="Q302" s="314"/>
      <c r="R302" s="53"/>
      <c r="T302" s="52"/>
      <c r="U302" s="52"/>
      <c r="V302" s="52"/>
    </row>
    <row r="303" spans="1:22" ht="15" customHeight="1">
      <c r="A303" s="110" t="s">
        <v>7082</v>
      </c>
      <c r="B303" s="2209"/>
      <c r="C303" s="2210"/>
      <c r="D303" s="2209"/>
      <c r="E303" s="2209"/>
      <c r="F303" s="79"/>
      <c r="G303" s="79"/>
      <c r="H303" s="2213"/>
      <c r="I303" s="2710"/>
      <c r="J303" s="2710"/>
      <c r="K303" s="199" t="s">
        <v>366</v>
      </c>
      <c r="L303" s="299">
        <v>16480</v>
      </c>
      <c r="M303" s="303">
        <v>18160</v>
      </c>
      <c r="N303" s="101"/>
      <c r="Q303" s="314"/>
      <c r="R303" s="53"/>
      <c r="T303" s="52"/>
      <c r="U303" s="52"/>
      <c r="V303" s="52"/>
    </row>
    <row r="304" spans="1:22" ht="12.75" customHeight="1">
      <c r="A304" s="110" t="s">
        <v>7083</v>
      </c>
      <c r="B304" s="2209"/>
      <c r="C304" s="2210"/>
      <c r="D304" s="2209"/>
      <c r="E304" s="2209"/>
      <c r="F304" s="79"/>
      <c r="G304" s="79"/>
      <c r="H304" s="2213" t="s">
        <v>6814</v>
      </c>
      <c r="I304" s="2710">
        <v>31</v>
      </c>
      <c r="J304" s="2710">
        <v>0.08</v>
      </c>
      <c r="K304" s="199" t="s">
        <v>366</v>
      </c>
      <c r="L304" s="299">
        <v>15420</v>
      </c>
      <c r="M304" s="303">
        <v>16990</v>
      </c>
      <c r="N304" s="101"/>
      <c r="Q304" s="314"/>
      <c r="R304" s="53"/>
      <c r="T304" s="52"/>
      <c r="U304" s="52"/>
      <c r="V304" s="52"/>
    </row>
    <row r="305" spans="1:22" ht="12.75" customHeight="1">
      <c r="A305" s="110" t="s">
        <v>7084</v>
      </c>
      <c r="B305" s="2209"/>
      <c r="C305" s="2210"/>
      <c r="D305" s="2209"/>
      <c r="E305" s="2209"/>
      <c r="F305" s="79"/>
      <c r="G305" s="79"/>
      <c r="H305" s="2213"/>
      <c r="I305" s="2710"/>
      <c r="J305" s="2710"/>
      <c r="K305" s="199" t="s">
        <v>366</v>
      </c>
      <c r="L305" s="299">
        <v>16785</v>
      </c>
      <c r="M305" s="303">
        <v>18495</v>
      </c>
      <c r="N305" s="101"/>
      <c r="Q305" s="314"/>
      <c r="R305" s="53"/>
      <c r="T305" s="52"/>
      <c r="U305" s="52"/>
      <c r="V305" s="52"/>
    </row>
    <row r="306" spans="1:22" ht="13.5" customHeight="1">
      <c r="A306" s="78" t="s">
        <v>7085</v>
      </c>
      <c r="B306" s="2209"/>
      <c r="C306" s="2210"/>
      <c r="D306" s="2209"/>
      <c r="E306" s="2209"/>
      <c r="F306" s="79"/>
      <c r="G306" s="79"/>
      <c r="H306" s="2134" t="s">
        <v>6818</v>
      </c>
      <c r="I306" s="2430">
        <v>28</v>
      </c>
      <c r="J306" s="2430">
        <v>0.08</v>
      </c>
      <c r="K306" s="199" t="s">
        <v>366</v>
      </c>
      <c r="L306" s="79">
        <v>12990</v>
      </c>
      <c r="M306" s="250">
        <v>14315</v>
      </c>
      <c r="N306" s="101"/>
      <c r="Q306" s="314"/>
      <c r="R306" s="53"/>
      <c r="T306" s="52"/>
      <c r="U306" s="52"/>
      <c r="V306" s="52"/>
    </row>
    <row r="307" spans="1:22" ht="15" customHeight="1">
      <c r="A307" s="78" t="s">
        <v>7086</v>
      </c>
      <c r="B307" s="2209"/>
      <c r="C307" s="2210"/>
      <c r="D307" s="2209"/>
      <c r="E307" s="2209"/>
      <c r="F307" s="79"/>
      <c r="G307" s="79"/>
      <c r="H307" s="2134"/>
      <c r="I307" s="2430"/>
      <c r="J307" s="2430"/>
      <c r="K307" s="199" t="s">
        <v>366</v>
      </c>
      <c r="L307" s="79">
        <v>15200</v>
      </c>
      <c r="M307" s="250">
        <v>16745</v>
      </c>
      <c r="N307" s="101"/>
      <c r="Q307" s="314"/>
      <c r="R307" s="53"/>
      <c r="T307" s="52"/>
      <c r="U307" s="52"/>
      <c r="V307" s="52"/>
    </row>
    <row r="308" spans="1:22" ht="15" customHeight="1">
      <c r="A308" s="78" t="s">
        <v>7087</v>
      </c>
      <c r="B308" s="2209"/>
      <c r="C308" s="2210"/>
      <c r="D308" s="2209"/>
      <c r="E308" s="2209"/>
      <c r="F308" s="79"/>
      <c r="G308" s="79"/>
      <c r="H308" s="2134" t="s">
        <v>6822</v>
      </c>
      <c r="I308" s="2430">
        <v>32</v>
      </c>
      <c r="J308" s="2430">
        <v>0.09</v>
      </c>
      <c r="K308" s="199" t="s">
        <v>366</v>
      </c>
      <c r="L308" s="79">
        <v>14545</v>
      </c>
      <c r="M308" s="250">
        <v>16025</v>
      </c>
      <c r="N308" s="101"/>
      <c r="Q308" s="314"/>
      <c r="R308" s="53"/>
      <c r="T308" s="52"/>
      <c r="U308" s="52"/>
      <c r="V308" s="52"/>
    </row>
    <row r="309" spans="1:22" ht="15" customHeight="1">
      <c r="A309" s="78" t="s">
        <v>7088</v>
      </c>
      <c r="B309" s="2209"/>
      <c r="C309" s="2210"/>
      <c r="D309" s="2209"/>
      <c r="E309" s="2209"/>
      <c r="F309" s="79"/>
      <c r="G309" s="79"/>
      <c r="H309" s="2134"/>
      <c r="I309" s="2430"/>
      <c r="J309" s="2430"/>
      <c r="K309" s="199" t="s">
        <v>366</v>
      </c>
      <c r="L309" s="79">
        <v>16980</v>
      </c>
      <c r="M309" s="250">
        <v>18710</v>
      </c>
      <c r="N309" s="101"/>
      <c r="Q309" s="314"/>
      <c r="R309" s="53"/>
      <c r="T309" s="52"/>
      <c r="U309" s="52"/>
      <c r="V309" s="52"/>
    </row>
    <row r="310" spans="1:22" ht="15" customHeight="1">
      <c r="A310" s="78" t="s">
        <v>7089</v>
      </c>
      <c r="B310" s="2209"/>
      <c r="C310" s="2210"/>
      <c r="D310" s="2209"/>
      <c r="E310" s="2209"/>
      <c r="F310" s="79"/>
      <c r="G310" s="79"/>
      <c r="H310" s="2134" t="s">
        <v>6826</v>
      </c>
      <c r="I310" s="2430">
        <v>35</v>
      </c>
      <c r="J310" s="2430">
        <v>0.1</v>
      </c>
      <c r="K310" s="199" t="s">
        <v>366</v>
      </c>
      <c r="L310" s="79">
        <v>16095</v>
      </c>
      <c r="M310" s="250">
        <v>17735</v>
      </c>
      <c r="N310" s="101"/>
      <c r="Q310" s="314"/>
      <c r="R310" s="53"/>
      <c r="T310" s="52"/>
      <c r="U310" s="52"/>
      <c r="V310" s="52"/>
    </row>
    <row r="311" spans="1:22" ht="15" customHeight="1">
      <c r="A311" s="78" t="s">
        <v>7090</v>
      </c>
      <c r="B311" s="2209"/>
      <c r="C311" s="2210"/>
      <c r="D311" s="2209"/>
      <c r="E311" s="2209"/>
      <c r="F311" s="133"/>
      <c r="G311" s="133"/>
      <c r="H311" s="2134"/>
      <c r="I311" s="2430"/>
      <c r="J311" s="2430"/>
      <c r="K311" s="199" t="s">
        <v>366</v>
      </c>
      <c r="L311" s="79">
        <v>18770</v>
      </c>
      <c r="M311" s="250">
        <v>20680</v>
      </c>
      <c r="N311" s="101"/>
      <c r="Q311" s="314"/>
      <c r="R311" s="53"/>
      <c r="T311" s="52"/>
      <c r="U311" s="52"/>
      <c r="V311" s="52"/>
    </row>
    <row r="312" spans="1:22" ht="12.75" customHeight="1">
      <c r="A312" s="78" t="s">
        <v>7091</v>
      </c>
      <c r="B312" s="2209"/>
      <c r="C312" s="2210"/>
      <c r="D312" s="2209"/>
      <c r="E312" s="2209"/>
      <c r="F312" s="133"/>
      <c r="G312" s="133"/>
      <c r="H312" s="2134" t="s">
        <v>6830</v>
      </c>
      <c r="I312" s="2430">
        <v>34</v>
      </c>
      <c r="J312" s="2430">
        <v>0.09</v>
      </c>
      <c r="K312" s="199" t="s">
        <v>366</v>
      </c>
      <c r="L312" s="79">
        <v>15780</v>
      </c>
      <c r="M312" s="250">
        <v>17385</v>
      </c>
      <c r="N312" s="101"/>
      <c r="Q312" s="314"/>
      <c r="R312" s="53"/>
      <c r="T312" s="52"/>
      <c r="U312" s="52"/>
      <c r="V312" s="52"/>
    </row>
    <row r="313" spans="1:22" ht="12.75" customHeight="1">
      <c r="A313" s="78" t="s">
        <v>7092</v>
      </c>
      <c r="B313" s="2209"/>
      <c r="C313" s="2210"/>
      <c r="D313" s="2209"/>
      <c r="E313" s="2209"/>
      <c r="F313" s="133"/>
      <c r="G313" s="133"/>
      <c r="H313" s="2134"/>
      <c r="I313" s="2430"/>
      <c r="J313" s="2430"/>
      <c r="K313" s="199" t="s">
        <v>366</v>
      </c>
      <c r="L313" s="79">
        <v>18150</v>
      </c>
      <c r="M313" s="250">
        <v>19995</v>
      </c>
      <c r="N313" s="101"/>
      <c r="Q313" s="314"/>
      <c r="R313" s="53"/>
      <c r="T313" s="52"/>
      <c r="U313" s="52"/>
      <c r="V313" s="52"/>
    </row>
    <row r="314" spans="1:22">
      <c r="A314" s="78" t="s">
        <v>7093</v>
      </c>
      <c r="B314" s="2209"/>
      <c r="C314" s="2210"/>
      <c r="D314" s="2209"/>
      <c r="E314" s="2209"/>
      <c r="F314" s="79"/>
      <c r="G314" s="79"/>
      <c r="H314" s="2134" t="s">
        <v>6834</v>
      </c>
      <c r="I314" s="2430">
        <v>38</v>
      </c>
      <c r="J314" s="2430">
        <v>0.11</v>
      </c>
      <c r="K314" s="199" t="s">
        <v>366</v>
      </c>
      <c r="L314" s="79">
        <v>16860</v>
      </c>
      <c r="M314" s="250">
        <v>18570</v>
      </c>
      <c r="N314" s="101"/>
      <c r="Q314" s="314"/>
      <c r="R314" s="53"/>
      <c r="T314" s="52"/>
      <c r="U314" s="52"/>
      <c r="V314" s="52"/>
    </row>
    <row r="315" spans="1:22" ht="15" customHeight="1">
      <c r="A315" s="78" t="s">
        <v>7094</v>
      </c>
      <c r="B315" s="2209"/>
      <c r="C315" s="2210"/>
      <c r="D315" s="2209"/>
      <c r="E315" s="2209"/>
      <c r="F315" s="79"/>
      <c r="G315" s="79"/>
      <c r="H315" s="2134"/>
      <c r="I315" s="2430"/>
      <c r="J315" s="2430"/>
      <c r="K315" s="199" t="s">
        <v>366</v>
      </c>
      <c r="L315" s="79">
        <v>20115</v>
      </c>
      <c r="M315" s="250">
        <v>22160</v>
      </c>
      <c r="N315" s="101"/>
      <c r="Q315" s="314"/>
      <c r="R315" s="53"/>
      <c r="T315" s="52"/>
      <c r="U315" s="52"/>
      <c r="V315" s="52"/>
    </row>
    <row r="316" spans="1:22" ht="12.75" customHeight="1">
      <c r="A316" s="78" t="s">
        <v>7095</v>
      </c>
      <c r="B316" s="2209"/>
      <c r="C316" s="2210"/>
      <c r="D316" s="2209"/>
      <c r="E316" s="2209"/>
      <c r="F316" s="79"/>
      <c r="G316" s="79"/>
      <c r="H316" s="2134" t="s">
        <v>6838</v>
      </c>
      <c r="I316" s="2430">
        <v>44</v>
      </c>
      <c r="J316" s="2430">
        <v>0.12</v>
      </c>
      <c r="K316" s="199" t="s">
        <v>366</v>
      </c>
      <c r="L316" s="79">
        <v>17945</v>
      </c>
      <c r="M316" s="250">
        <v>19770</v>
      </c>
      <c r="N316" s="101"/>
      <c r="Q316" s="314"/>
      <c r="R316" s="53"/>
      <c r="T316" s="52"/>
      <c r="U316" s="52"/>
      <c r="V316" s="52"/>
    </row>
    <row r="317" spans="1:22" ht="12.75" customHeight="1">
      <c r="A317" s="78" t="s">
        <v>7096</v>
      </c>
      <c r="B317" s="2209"/>
      <c r="C317" s="2210"/>
      <c r="D317" s="2209"/>
      <c r="E317" s="2209"/>
      <c r="F317" s="79"/>
      <c r="G317" s="79"/>
      <c r="H317" s="2134"/>
      <c r="I317" s="2430"/>
      <c r="J317" s="2430"/>
      <c r="K317" s="199" t="s">
        <v>366</v>
      </c>
      <c r="L317" s="79">
        <v>22655</v>
      </c>
      <c r="M317" s="250">
        <v>24960</v>
      </c>
      <c r="N317" s="101"/>
      <c r="Q317" s="314"/>
      <c r="R317" s="53"/>
      <c r="T317" s="52"/>
      <c r="U317" s="52"/>
      <c r="V317" s="52"/>
    </row>
    <row r="318" spans="1:22">
      <c r="A318" s="78" t="s">
        <v>7097</v>
      </c>
      <c r="B318" s="2209"/>
      <c r="C318" s="2210"/>
      <c r="D318" s="2209"/>
      <c r="E318" s="2209"/>
      <c r="F318" s="79"/>
      <c r="G318" s="79"/>
      <c r="H318" s="2134" t="s">
        <v>6842</v>
      </c>
      <c r="I318" s="2430">
        <v>38</v>
      </c>
      <c r="J318" s="2430">
        <v>0.11</v>
      </c>
      <c r="K318" s="199" t="s">
        <v>366</v>
      </c>
      <c r="L318" s="79">
        <v>18665</v>
      </c>
      <c r="M318" s="250">
        <v>20565</v>
      </c>
      <c r="N318" s="101"/>
      <c r="Q318" s="314"/>
      <c r="R318" s="53"/>
      <c r="T318" s="52"/>
      <c r="U318" s="52"/>
      <c r="V318" s="52"/>
    </row>
    <row r="319" spans="1:22" ht="15" customHeight="1">
      <c r="A319" s="78" t="s">
        <v>7098</v>
      </c>
      <c r="B319" s="2209"/>
      <c r="C319" s="2210"/>
      <c r="D319" s="2209"/>
      <c r="E319" s="2209"/>
      <c r="F319" s="79"/>
      <c r="G319" s="79"/>
      <c r="H319" s="2134"/>
      <c r="I319" s="2430"/>
      <c r="J319" s="2430"/>
      <c r="K319" s="199" t="s">
        <v>366</v>
      </c>
      <c r="L319" s="79">
        <v>21185</v>
      </c>
      <c r="M319" s="250">
        <v>23335</v>
      </c>
      <c r="N319" s="101"/>
      <c r="Q319" s="314"/>
      <c r="R319" s="53"/>
      <c r="T319" s="52"/>
      <c r="U319" s="52"/>
      <c r="V319" s="52"/>
    </row>
    <row r="320" spans="1:22">
      <c r="A320" s="78" t="s">
        <v>7099</v>
      </c>
      <c r="B320" s="2209"/>
      <c r="C320" s="2210"/>
      <c r="D320" s="2209"/>
      <c r="E320" s="2209"/>
      <c r="F320" s="79"/>
      <c r="G320" s="79"/>
      <c r="H320" s="2134" t="s">
        <v>6846</v>
      </c>
      <c r="I320" s="2430">
        <v>43</v>
      </c>
      <c r="J320" s="2430">
        <v>0.13</v>
      </c>
      <c r="K320" s="199" t="s">
        <v>366</v>
      </c>
      <c r="L320" s="79">
        <v>18715</v>
      </c>
      <c r="M320" s="250">
        <v>20620</v>
      </c>
      <c r="N320" s="101"/>
      <c r="Q320" s="314"/>
      <c r="R320" s="53"/>
      <c r="T320" s="52"/>
      <c r="U320" s="52"/>
      <c r="V320" s="52"/>
    </row>
    <row r="321" spans="1:22" ht="15" customHeight="1">
      <c r="A321" s="78" t="s">
        <v>7100</v>
      </c>
      <c r="B321" s="2209"/>
      <c r="C321" s="2210"/>
      <c r="D321" s="2209"/>
      <c r="E321" s="2209"/>
      <c r="F321" s="98"/>
      <c r="G321" s="98"/>
      <c r="H321" s="2134"/>
      <c r="I321" s="2430"/>
      <c r="J321" s="2430"/>
      <c r="K321" s="199" t="s">
        <v>366</v>
      </c>
      <c r="L321" s="307">
        <v>21305</v>
      </c>
      <c r="M321" s="311">
        <v>23470</v>
      </c>
      <c r="N321" s="101"/>
      <c r="Q321" s="314"/>
      <c r="R321" s="53"/>
      <c r="T321" s="52"/>
      <c r="U321" s="52"/>
      <c r="V321" s="52"/>
    </row>
    <row r="322" spans="1:22" ht="15" customHeight="1">
      <c r="A322" s="78" t="s">
        <v>7101</v>
      </c>
      <c r="B322" s="2209"/>
      <c r="C322" s="2210"/>
      <c r="D322" s="2209"/>
      <c r="E322" s="2209"/>
      <c r="F322" s="98"/>
      <c r="G322" s="98"/>
      <c r="H322" s="2133" t="s">
        <v>6850</v>
      </c>
      <c r="I322" s="2687">
        <v>49</v>
      </c>
      <c r="J322" s="2687">
        <v>0.15</v>
      </c>
      <c r="K322" s="199" t="s">
        <v>366</v>
      </c>
      <c r="L322" s="307">
        <v>19805</v>
      </c>
      <c r="M322" s="311">
        <v>21820</v>
      </c>
      <c r="N322" s="101"/>
      <c r="Q322" s="314"/>
      <c r="R322" s="53"/>
      <c r="T322" s="52"/>
      <c r="U322" s="52"/>
      <c r="V322" s="52"/>
    </row>
    <row r="323" spans="1:22" ht="15" customHeight="1">
      <c r="A323" s="184" t="s">
        <v>7102</v>
      </c>
      <c r="B323" s="2209"/>
      <c r="C323" s="2210"/>
      <c r="D323" s="2209"/>
      <c r="E323" s="2209"/>
      <c r="F323" s="98"/>
      <c r="G323" s="98"/>
      <c r="H323" s="2133"/>
      <c r="I323" s="2687"/>
      <c r="J323" s="2687"/>
      <c r="K323" s="807" t="s">
        <v>366</v>
      </c>
      <c r="L323" s="307">
        <v>24580</v>
      </c>
      <c r="M323" s="249">
        <v>27080</v>
      </c>
      <c r="N323" s="101"/>
      <c r="Q323" s="314"/>
      <c r="R323" s="53"/>
      <c r="T323" s="52"/>
      <c r="U323" s="52"/>
      <c r="V323" s="52"/>
    </row>
    <row r="324" spans="1:22" ht="78.75" customHeight="1">
      <c r="A324" s="2124" t="s">
        <v>7103</v>
      </c>
      <c r="B324" s="2124"/>
      <c r="C324" s="2124"/>
      <c r="D324" s="2124"/>
      <c r="E324" s="2124"/>
      <c r="F324" s="2124"/>
      <c r="G324" s="2124"/>
      <c r="H324" s="2124"/>
      <c r="I324" s="2124"/>
      <c r="J324" s="2124"/>
      <c r="K324" s="2124"/>
      <c r="L324" s="2124"/>
      <c r="M324" s="2124"/>
      <c r="T324" s="52"/>
      <c r="U324" s="52"/>
      <c r="V324" s="52"/>
    </row>
  </sheetData>
  <mergeCells count="400">
    <mergeCell ref="A5:M5"/>
    <mergeCell ref="A7:A9"/>
    <mergeCell ref="B7:B9"/>
    <mergeCell ref="C7:J7"/>
    <mergeCell ref="K7:K9"/>
    <mergeCell ref="L7:L9"/>
    <mergeCell ref="M7:M9"/>
    <mergeCell ref="C8:C9"/>
    <mergeCell ref="D8:E8"/>
    <mergeCell ref="F8:F9"/>
    <mergeCell ref="G8:G9"/>
    <mergeCell ref="H8:H9"/>
    <mergeCell ref="I8:I9"/>
    <mergeCell ref="J8:J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A10:M10"/>
    <mergeCell ref="B11:B14"/>
    <mergeCell ref="C11:C14"/>
    <mergeCell ref="D11:D18"/>
    <mergeCell ref="E11:E18"/>
    <mergeCell ref="F11:F18"/>
    <mergeCell ref="G11:G18"/>
    <mergeCell ref="B15:B18"/>
    <mergeCell ref="C15:C18"/>
    <mergeCell ref="A19:M19"/>
    <mergeCell ref="B20:B76"/>
    <mergeCell ref="C20:C76"/>
    <mergeCell ref="D20:D76"/>
    <mergeCell ref="E20:E76"/>
    <mergeCell ref="H20:H22"/>
    <mergeCell ref="I20:I22"/>
    <mergeCell ref="J20:J22"/>
    <mergeCell ref="H23:H25"/>
    <mergeCell ref="I23:I25"/>
    <mergeCell ref="J23:J25"/>
    <mergeCell ref="H26:H28"/>
    <mergeCell ref="I26:I28"/>
    <mergeCell ref="J26:J28"/>
    <mergeCell ref="H29:H31"/>
    <mergeCell ref="I29:I31"/>
    <mergeCell ref="J29:J31"/>
    <mergeCell ref="H32:H34"/>
    <mergeCell ref="I32:I34"/>
    <mergeCell ref="J32:J34"/>
    <mergeCell ref="H35:H37"/>
    <mergeCell ref="I35:I37"/>
    <mergeCell ref="J35:J37"/>
    <mergeCell ref="H38:H40"/>
    <mergeCell ref="I38:I40"/>
    <mergeCell ref="J38:J40"/>
    <mergeCell ref="H41:H43"/>
    <mergeCell ref="I41:I43"/>
    <mergeCell ref="J41:J43"/>
    <mergeCell ref="H44:H46"/>
    <mergeCell ref="I44:I46"/>
    <mergeCell ref="J44:J46"/>
    <mergeCell ref="H47:H49"/>
    <mergeCell ref="I47:I49"/>
    <mergeCell ref="J47:J49"/>
    <mergeCell ref="H50:H52"/>
    <mergeCell ref="I50:I52"/>
    <mergeCell ref="J50:J52"/>
    <mergeCell ref="H53:H55"/>
    <mergeCell ref="I53:I55"/>
    <mergeCell ref="J53:J55"/>
    <mergeCell ref="H56:H58"/>
    <mergeCell ref="I56:I58"/>
    <mergeCell ref="J56:J58"/>
    <mergeCell ref="H59:H61"/>
    <mergeCell ref="I59:I61"/>
    <mergeCell ref="J59:J61"/>
    <mergeCell ref="H62:H64"/>
    <mergeCell ref="I62:I64"/>
    <mergeCell ref="J62:J64"/>
    <mergeCell ref="H65:H67"/>
    <mergeCell ref="I65:I67"/>
    <mergeCell ref="J65:J67"/>
    <mergeCell ref="H68:H70"/>
    <mergeCell ref="I68:I70"/>
    <mergeCell ref="J68:J70"/>
    <mergeCell ref="H71:H73"/>
    <mergeCell ref="I71:I73"/>
    <mergeCell ref="J71:J73"/>
    <mergeCell ref="H74:H76"/>
    <mergeCell ref="I74:I76"/>
    <mergeCell ref="J74:J76"/>
    <mergeCell ref="B77:B133"/>
    <mergeCell ref="C77:C133"/>
    <mergeCell ref="D77:D133"/>
    <mergeCell ref="E77:E133"/>
    <mergeCell ref="H77:H79"/>
    <mergeCell ref="I77:I79"/>
    <mergeCell ref="J77:J79"/>
    <mergeCell ref="H80:H82"/>
    <mergeCell ref="I80:I82"/>
    <mergeCell ref="J80:J82"/>
    <mergeCell ref="H83:H85"/>
    <mergeCell ref="I83:I85"/>
    <mergeCell ref="J83:J85"/>
    <mergeCell ref="H86:H88"/>
    <mergeCell ref="I86:I88"/>
    <mergeCell ref="J86:J88"/>
    <mergeCell ref="H89:H91"/>
    <mergeCell ref="I89:I91"/>
    <mergeCell ref="J89:J91"/>
    <mergeCell ref="H92:H94"/>
    <mergeCell ref="I92:I94"/>
    <mergeCell ref="J92:J94"/>
    <mergeCell ref="H95:H97"/>
    <mergeCell ref="I95:I97"/>
    <mergeCell ref="J95:J97"/>
    <mergeCell ref="H98:H100"/>
    <mergeCell ref="I98:I100"/>
    <mergeCell ref="J98:J100"/>
    <mergeCell ref="H101:H103"/>
    <mergeCell ref="I101:I103"/>
    <mergeCell ref="J101:J103"/>
    <mergeCell ref="H104:H106"/>
    <mergeCell ref="I104:I106"/>
    <mergeCell ref="J104:J106"/>
    <mergeCell ref="H107:H109"/>
    <mergeCell ref="I107:I109"/>
    <mergeCell ref="J107:J109"/>
    <mergeCell ref="H110:H112"/>
    <mergeCell ref="I110:I112"/>
    <mergeCell ref="J110:J112"/>
    <mergeCell ref="H113:H115"/>
    <mergeCell ref="I113:I115"/>
    <mergeCell ref="J113:J115"/>
    <mergeCell ref="H116:H118"/>
    <mergeCell ref="I116:I118"/>
    <mergeCell ref="J116:J118"/>
    <mergeCell ref="H119:H121"/>
    <mergeCell ref="I119:I121"/>
    <mergeCell ref="J119:J121"/>
    <mergeCell ref="H122:H124"/>
    <mergeCell ref="I122:I124"/>
    <mergeCell ref="J122:J124"/>
    <mergeCell ref="H125:H127"/>
    <mergeCell ref="I125:I127"/>
    <mergeCell ref="J125:J127"/>
    <mergeCell ref="H128:H130"/>
    <mergeCell ref="I128:I130"/>
    <mergeCell ref="J128:J130"/>
    <mergeCell ref="H131:H133"/>
    <mergeCell ref="I131:I133"/>
    <mergeCell ref="J131:J133"/>
    <mergeCell ref="B134:B190"/>
    <mergeCell ref="C134:C190"/>
    <mergeCell ref="D134:D190"/>
    <mergeCell ref="E134:E190"/>
    <mergeCell ref="H134:H136"/>
    <mergeCell ref="I134:I136"/>
    <mergeCell ref="J134:J136"/>
    <mergeCell ref="H137:H139"/>
    <mergeCell ref="I137:I139"/>
    <mergeCell ref="J137:J139"/>
    <mergeCell ref="H140:H142"/>
    <mergeCell ref="I140:I142"/>
    <mergeCell ref="J140:J142"/>
    <mergeCell ref="H143:H145"/>
    <mergeCell ref="I143:I145"/>
    <mergeCell ref="J143:J145"/>
    <mergeCell ref="H146:H148"/>
    <mergeCell ref="I146:I148"/>
    <mergeCell ref="J146:J148"/>
    <mergeCell ref="H149:H151"/>
    <mergeCell ref="I149:I151"/>
    <mergeCell ref="J149:J151"/>
    <mergeCell ref="H152:H154"/>
    <mergeCell ref="I152:I154"/>
    <mergeCell ref="J152:J154"/>
    <mergeCell ref="H155:H157"/>
    <mergeCell ref="I155:I157"/>
    <mergeCell ref="J155:J157"/>
    <mergeCell ref="H158:H160"/>
    <mergeCell ref="I158:I160"/>
    <mergeCell ref="J158:J160"/>
    <mergeCell ref="H161:H163"/>
    <mergeCell ref="I161:I163"/>
    <mergeCell ref="J161:J163"/>
    <mergeCell ref="H164:H166"/>
    <mergeCell ref="I164:I166"/>
    <mergeCell ref="J164:J166"/>
    <mergeCell ref="H167:H169"/>
    <mergeCell ref="I167:I169"/>
    <mergeCell ref="J167:J169"/>
    <mergeCell ref="H170:H172"/>
    <mergeCell ref="I170:I172"/>
    <mergeCell ref="J170:J172"/>
    <mergeCell ref="H173:H175"/>
    <mergeCell ref="I173:I175"/>
    <mergeCell ref="J173:J175"/>
    <mergeCell ref="H176:H178"/>
    <mergeCell ref="I176:I178"/>
    <mergeCell ref="J176:J178"/>
    <mergeCell ref="H179:H181"/>
    <mergeCell ref="I179:I181"/>
    <mergeCell ref="J179:J181"/>
    <mergeCell ref="H182:H184"/>
    <mergeCell ref="I182:I184"/>
    <mergeCell ref="J182:J184"/>
    <mergeCell ref="H185:H187"/>
    <mergeCell ref="I185:I187"/>
    <mergeCell ref="J185:J187"/>
    <mergeCell ref="H188:H190"/>
    <mergeCell ref="I188:I190"/>
    <mergeCell ref="J188:J190"/>
    <mergeCell ref="B191:B247"/>
    <mergeCell ref="C191:C247"/>
    <mergeCell ref="D191:D247"/>
    <mergeCell ref="E191:E247"/>
    <mergeCell ref="H191:H193"/>
    <mergeCell ref="I191:I193"/>
    <mergeCell ref="J191:J193"/>
    <mergeCell ref="H194:H196"/>
    <mergeCell ref="I194:I196"/>
    <mergeCell ref="J194:J196"/>
    <mergeCell ref="H197:H199"/>
    <mergeCell ref="I197:I199"/>
    <mergeCell ref="J197:J199"/>
    <mergeCell ref="H200:H202"/>
    <mergeCell ref="I200:I202"/>
    <mergeCell ref="J200:J202"/>
    <mergeCell ref="H203:H205"/>
    <mergeCell ref="I203:I205"/>
    <mergeCell ref="J203:J205"/>
    <mergeCell ref="H206:H208"/>
    <mergeCell ref="I206:I208"/>
    <mergeCell ref="J206:J208"/>
    <mergeCell ref="H209:H211"/>
    <mergeCell ref="I209:I211"/>
    <mergeCell ref="J209:J211"/>
    <mergeCell ref="H212:H214"/>
    <mergeCell ref="I212:I214"/>
    <mergeCell ref="J212:J214"/>
    <mergeCell ref="H215:H217"/>
    <mergeCell ref="I215:I217"/>
    <mergeCell ref="J215:J217"/>
    <mergeCell ref="H218:H220"/>
    <mergeCell ref="I218:I220"/>
    <mergeCell ref="J218:J220"/>
    <mergeCell ref="H221:H223"/>
    <mergeCell ref="I221:I223"/>
    <mergeCell ref="J221:J223"/>
    <mergeCell ref="H224:H226"/>
    <mergeCell ref="I224:I226"/>
    <mergeCell ref="J224:J226"/>
    <mergeCell ref="H227:H229"/>
    <mergeCell ref="I227:I229"/>
    <mergeCell ref="J227:J229"/>
    <mergeCell ref="H230:H232"/>
    <mergeCell ref="I230:I232"/>
    <mergeCell ref="J230:J232"/>
    <mergeCell ref="H233:H235"/>
    <mergeCell ref="I233:I235"/>
    <mergeCell ref="J233:J235"/>
    <mergeCell ref="H236:H238"/>
    <mergeCell ref="I236:I238"/>
    <mergeCell ref="J236:J238"/>
    <mergeCell ref="H239:H241"/>
    <mergeCell ref="I239:I241"/>
    <mergeCell ref="J239:J241"/>
    <mergeCell ref="H242:H244"/>
    <mergeCell ref="I242:I244"/>
    <mergeCell ref="J242:J244"/>
    <mergeCell ref="H245:H247"/>
    <mergeCell ref="I245:I247"/>
    <mergeCell ref="J245:J247"/>
    <mergeCell ref="B248:B285"/>
    <mergeCell ref="C248:C285"/>
    <mergeCell ref="D248:D285"/>
    <mergeCell ref="E248:E285"/>
    <mergeCell ref="H248:H249"/>
    <mergeCell ref="I248:I249"/>
    <mergeCell ref="J248:J249"/>
    <mergeCell ref="H250:H251"/>
    <mergeCell ref="I250:I251"/>
    <mergeCell ref="J250:J251"/>
    <mergeCell ref="H252:H253"/>
    <mergeCell ref="I252:I253"/>
    <mergeCell ref="J252:J253"/>
    <mergeCell ref="H254:H255"/>
    <mergeCell ref="I254:I255"/>
    <mergeCell ref="J254:J255"/>
    <mergeCell ref="H256:H257"/>
    <mergeCell ref="I256:I257"/>
    <mergeCell ref="J256:J257"/>
    <mergeCell ref="H258:H259"/>
    <mergeCell ref="I258:I259"/>
    <mergeCell ref="J258:J259"/>
    <mergeCell ref="H260:H261"/>
    <mergeCell ref="I260:I261"/>
    <mergeCell ref="J260:J261"/>
    <mergeCell ref="H262:H263"/>
    <mergeCell ref="I262:I263"/>
    <mergeCell ref="J262:J263"/>
    <mergeCell ref="H264:H265"/>
    <mergeCell ref="I264:I265"/>
    <mergeCell ref="J264:J265"/>
    <mergeCell ref="H266:H267"/>
    <mergeCell ref="I266:I267"/>
    <mergeCell ref="J266:J267"/>
    <mergeCell ref="H268:H269"/>
    <mergeCell ref="I268:I269"/>
    <mergeCell ref="J268:J269"/>
    <mergeCell ref="H270:H271"/>
    <mergeCell ref="I270:I271"/>
    <mergeCell ref="J270:J271"/>
    <mergeCell ref="H272:H273"/>
    <mergeCell ref="I272:I273"/>
    <mergeCell ref="J272:J273"/>
    <mergeCell ref="H274:H275"/>
    <mergeCell ref="I274:I275"/>
    <mergeCell ref="J274:J275"/>
    <mergeCell ref="H276:H277"/>
    <mergeCell ref="I276:I277"/>
    <mergeCell ref="J276:J277"/>
    <mergeCell ref="H278:H279"/>
    <mergeCell ref="I278:I279"/>
    <mergeCell ref="J278:J279"/>
    <mergeCell ref="H280:H281"/>
    <mergeCell ref="I280:I281"/>
    <mergeCell ref="J280:J281"/>
    <mergeCell ref="H282:H283"/>
    <mergeCell ref="I282:I283"/>
    <mergeCell ref="J282:J283"/>
    <mergeCell ref="H284:H285"/>
    <mergeCell ref="I284:I285"/>
    <mergeCell ref="J284:J285"/>
    <mergeCell ref="I292:I293"/>
    <mergeCell ref="J292:J293"/>
    <mergeCell ref="H294:H295"/>
    <mergeCell ref="I294:I295"/>
    <mergeCell ref="J294:J295"/>
    <mergeCell ref="H296:H297"/>
    <mergeCell ref="I296:I297"/>
    <mergeCell ref="J296:J297"/>
    <mergeCell ref="H298:H299"/>
    <mergeCell ref="I298:I299"/>
    <mergeCell ref="J298:J299"/>
    <mergeCell ref="H300:H301"/>
    <mergeCell ref="I300:I301"/>
    <mergeCell ref="J300:J301"/>
    <mergeCell ref="H302:H303"/>
    <mergeCell ref="I302:I303"/>
    <mergeCell ref="J302:J303"/>
    <mergeCell ref="H304:H305"/>
    <mergeCell ref="I304:I305"/>
    <mergeCell ref="J304:J305"/>
    <mergeCell ref="H306:H307"/>
    <mergeCell ref="I306:I307"/>
    <mergeCell ref="J306:J307"/>
    <mergeCell ref="H308:H309"/>
    <mergeCell ref="I308:I309"/>
    <mergeCell ref="J308:J309"/>
    <mergeCell ref="H310:H311"/>
    <mergeCell ref="I310:I311"/>
    <mergeCell ref="J310:J311"/>
    <mergeCell ref="H312:H313"/>
    <mergeCell ref="I312:I313"/>
    <mergeCell ref="J312:J313"/>
    <mergeCell ref="H314:H315"/>
    <mergeCell ref="I314:I315"/>
    <mergeCell ref="J314:J315"/>
    <mergeCell ref="H316:H317"/>
    <mergeCell ref="I316:I317"/>
    <mergeCell ref="J316:J317"/>
    <mergeCell ref="A324:M324"/>
    <mergeCell ref="H318:H319"/>
    <mergeCell ref="I318:I319"/>
    <mergeCell ref="J318:J319"/>
    <mergeCell ref="H320:H321"/>
    <mergeCell ref="I320:I321"/>
    <mergeCell ref="J320:J321"/>
    <mergeCell ref="H322:H323"/>
    <mergeCell ref="I322:I323"/>
    <mergeCell ref="J322:J323"/>
    <mergeCell ref="B286:B323"/>
    <mergeCell ref="C286:C323"/>
    <mergeCell ref="D286:D323"/>
    <mergeCell ref="E286:E323"/>
    <mergeCell ref="H286:H287"/>
    <mergeCell ref="I286:I287"/>
    <mergeCell ref="J286:J287"/>
    <mergeCell ref="H288:H289"/>
    <mergeCell ref="I288:I289"/>
    <mergeCell ref="J288:J289"/>
    <mergeCell ref="H290:H291"/>
    <mergeCell ref="I290:I291"/>
    <mergeCell ref="J290:J291"/>
    <mergeCell ref="H292:H293"/>
  </mergeCells>
  <hyperlinks>
    <hyperlink ref="A5" location="Меню!A1" display="СТОЛЫ ПРОИЗВОДСТВЕ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>
  <dimension ref="A1:AMJ35"/>
  <sheetViews>
    <sheetView zoomScaleNormal="100" workbookViewId="0">
      <pane ySplit="10" topLeftCell="A11" activePane="bottomLeft" state="frozen"/>
      <selection pane="bottomLeft" activeCell="A6" sqref="A6:J6"/>
    </sheetView>
  </sheetViews>
  <sheetFormatPr defaultColWidth="9.140625" defaultRowHeight="15"/>
  <cols>
    <col min="1" max="1" width="13.28515625" style="121" customWidth="1"/>
    <col min="2" max="2" width="18.5703125" style="121" customWidth="1"/>
    <col min="3" max="3" width="9.140625" style="121"/>
    <col min="4" max="4" width="9.85546875" style="121" customWidth="1"/>
    <col min="5" max="5" width="15.28515625" style="121" customWidth="1"/>
    <col min="6" max="6" width="7" style="121" customWidth="1"/>
    <col min="7" max="8" width="8.5703125" style="121" customWidth="1"/>
    <col min="9" max="9" width="8.42578125" style="52" customWidth="1"/>
    <col min="10" max="10" width="7.28515625" style="52" customWidth="1"/>
    <col min="11" max="11" width="13.7109375" style="121" customWidth="1"/>
    <col min="12" max="12" width="10.28515625" style="121" customWidth="1"/>
    <col min="13" max="13" width="9.140625" style="121"/>
    <col min="14" max="14" width="9.140625" style="387"/>
    <col min="15" max="16" width="12.28515625" style="386" customWidth="1"/>
    <col min="17" max="17" width="11.7109375" style="386" customWidth="1"/>
    <col min="18" max="18" width="9.140625" style="386"/>
    <col min="19" max="1024" width="9.140625" style="387"/>
  </cols>
  <sheetData>
    <row r="1" spans="1:18" s="929" customFormat="1" ht="32.25" customHeight="1">
      <c r="A1" s="65"/>
      <c r="B1" s="65"/>
      <c r="C1" s="65"/>
      <c r="D1" s="65"/>
      <c r="E1" s="65"/>
      <c r="F1" s="65"/>
      <c r="G1" s="368"/>
      <c r="H1" s="368"/>
      <c r="I1" s="65"/>
      <c r="J1" s="65"/>
      <c r="K1" s="368"/>
      <c r="L1" s="368"/>
      <c r="M1" s="368"/>
      <c r="O1" s="65"/>
      <c r="P1" s="65"/>
      <c r="Q1" s="65"/>
      <c r="R1" s="65"/>
    </row>
    <row r="2" spans="1:18" s="929" customFormat="1" ht="12">
      <c r="A2" s="365"/>
      <c r="B2" s="365"/>
      <c r="C2" s="366"/>
      <c r="D2" s="366"/>
      <c r="E2" s="366"/>
      <c r="F2" s="366"/>
      <c r="G2" s="367"/>
      <c r="H2" s="367"/>
      <c r="I2" s="57"/>
      <c r="J2" s="62"/>
      <c r="K2" s="368"/>
      <c r="L2" s="368"/>
      <c r="M2" s="368"/>
      <c r="O2" s="65"/>
      <c r="P2" s="65"/>
      <c r="Q2" s="65"/>
      <c r="R2" s="65"/>
    </row>
    <row r="3" spans="1:18" s="929" customFormat="1" ht="12">
      <c r="A3" s="368"/>
      <c r="B3" s="365"/>
      <c r="C3" s="58"/>
      <c r="D3" s="366"/>
      <c r="E3" s="367"/>
      <c r="F3" s="367"/>
      <c r="G3" s="366" t="s">
        <v>131</v>
      </c>
      <c r="H3" s="367" t="s">
        <v>2</v>
      </c>
      <c r="I3" s="367"/>
      <c r="J3" s="62"/>
      <c r="K3" s="368"/>
      <c r="L3" s="368"/>
      <c r="M3" s="368"/>
      <c r="O3" s="65"/>
      <c r="P3" s="65"/>
      <c r="Q3" s="65"/>
      <c r="R3" s="65"/>
    </row>
    <row r="4" spans="1:18" s="929" customFormat="1" ht="12">
      <c r="A4" s="368" t="s">
        <v>4</v>
      </c>
      <c r="B4" s="58" t="s">
        <v>5</v>
      </c>
      <c r="C4" s="368"/>
      <c r="D4" s="366"/>
      <c r="E4" s="367"/>
      <c r="F4" s="367"/>
      <c r="G4" s="366" t="s">
        <v>132</v>
      </c>
      <c r="H4" s="367" t="s">
        <v>7</v>
      </c>
      <c r="I4" s="367"/>
      <c r="J4" s="65"/>
      <c r="K4" s="368"/>
      <c r="L4" s="368"/>
      <c r="M4" s="368"/>
      <c r="O4" s="65"/>
      <c r="P4" s="65"/>
      <c r="Q4" s="65"/>
      <c r="R4" s="65"/>
    </row>
    <row r="5" spans="1:18">
      <c r="A5" s="62"/>
      <c r="B5" s="62"/>
      <c r="C5" s="62"/>
      <c r="D5" s="62"/>
      <c r="E5" s="62"/>
      <c r="F5" s="62"/>
      <c r="G5" s="62"/>
      <c r="H5" s="62"/>
      <c r="I5" s="62"/>
      <c r="J5" s="62"/>
      <c r="O5" s="52"/>
      <c r="P5" s="52"/>
      <c r="Q5" s="52"/>
      <c r="R5" s="52"/>
    </row>
    <row r="6" spans="1:18">
      <c r="A6" s="2116" t="s">
        <v>7104</v>
      </c>
      <c r="B6" s="2116"/>
      <c r="C6" s="2116"/>
      <c r="D6" s="2116"/>
      <c r="E6" s="2116"/>
      <c r="F6" s="2116"/>
      <c r="G6" s="2116"/>
      <c r="H6" s="2116"/>
      <c r="I6" s="2116"/>
      <c r="J6" s="2116"/>
      <c r="O6" s="52"/>
      <c r="P6" s="52"/>
      <c r="Q6" s="52"/>
      <c r="R6" s="52"/>
    </row>
    <row r="7" spans="1:18">
      <c r="O7" s="52"/>
      <c r="P7" s="52"/>
      <c r="Q7" s="52"/>
      <c r="R7" s="52"/>
    </row>
    <row r="8" spans="1:18" ht="12" customHeight="1">
      <c r="A8" s="2117" t="s">
        <v>134</v>
      </c>
      <c r="B8" s="2117" t="s">
        <v>138</v>
      </c>
      <c r="C8" s="2117"/>
      <c r="D8" s="2117"/>
      <c r="E8" s="2117"/>
      <c r="F8" s="2117"/>
      <c r="G8" s="2117"/>
      <c r="H8" s="2119" t="s">
        <v>139</v>
      </c>
      <c r="I8" s="2119" t="s">
        <v>6751</v>
      </c>
      <c r="J8" s="2119" t="s">
        <v>141</v>
      </c>
      <c r="K8" s="2197"/>
      <c r="L8" s="2174"/>
      <c r="M8" s="2174"/>
      <c r="N8" s="2392"/>
      <c r="O8" s="2174"/>
      <c r="P8" s="2174"/>
      <c r="Q8" s="2174"/>
      <c r="R8" s="2174"/>
    </row>
    <row r="9" spans="1:18" ht="12" customHeight="1">
      <c r="A9" s="2117"/>
      <c r="B9" s="2119" t="s">
        <v>7105</v>
      </c>
      <c r="C9" s="2711" t="s">
        <v>6753</v>
      </c>
      <c r="D9" s="2711"/>
      <c r="E9" s="2119" t="s">
        <v>6432</v>
      </c>
      <c r="F9" s="2119" t="s">
        <v>146</v>
      </c>
      <c r="G9" s="2119" t="s">
        <v>144</v>
      </c>
      <c r="H9" s="2119"/>
      <c r="I9" s="2119"/>
      <c r="J9" s="2119"/>
      <c r="K9" s="2197"/>
      <c r="L9" s="2174"/>
      <c r="M9" s="2174"/>
      <c r="N9" s="2392"/>
      <c r="O9" s="2174"/>
      <c r="P9" s="2174"/>
      <c r="Q9" s="2174"/>
      <c r="R9" s="2174"/>
    </row>
    <row r="10" spans="1:18" ht="24" customHeight="1">
      <c r="A10" s="2117"/>
      <c r="B10" s="2119"/>
      <c r="C10" s="68" t="s">
        <v>7106</v>
      </c>
      <c r="D10" s="68" t="s">
        <v>6757</v>
      </c>
      <c r="E10" s="2119"/>
      <c r="F10" s="2119"/>
      <c r="G10" s="2119"/>
      <c r="H10" s="2119"/>
      <c r="I10" s="2119"/>
      <c r="J10" s="2119"/>
      <c r="K10" s="2197"/>
      <c r="L10" s="2174"/>
      <c r="M10" s="2174"/>
      <c r="N10" s="2392"/>
      <c r="O10" s="2174"/>
      <c r="P10" s="2174"/>
      <c r="Q10" s="2174"/>
      <c r="R10" s="2174"/>
    </row>
    <row r="11" spans="1:18" ht="15" customHeight="1">
      <c r="A11" s="1088" t="s">
        <v>7107</v>
      </c>
      <c r="B11" s="2182"/>
      <c r="C11" s="2715">
        <v>70</v>
      </c>
      <c r="D11" s="2716">
        <v>50</v>
      </c>
      <c r="E11" s="2608" t="s">
        <v>7108</v>
      </c>
      <c r="F11" s="2688">
        <v>31</v>
      </c>
      <c r="G11" s="2685">
        <v>0.83</v>
      </c>
      <c r="H11" s="1000" t="s">
        <v>366</v>
      </c>
      <c r="I11" s="125">
        <v>32475</v>
      </c>
      <c r="J11" s="332">
        <v>35780</v>
      </c>
      <c r="K11" s="52"/>
      <c r="L11" s="52"/>
      <c r="M11" s="52"/>
      <c r="N11" s="314"/>
      <c r="O11" s="53"/>
      <c r="P11" s="52"/>
      <c r="Q11" s="52"/>
      <c r="R11" s="52"/>
    </row>
    <row r="12" spans="1:18" ht="15" customHeight="1">
      <c r="A12" s="1089" t="s">
        <v>7109</v>
      </c>
      <c r="B12" s="2182"/>
      <c r="C12" s="2715"/>
      <c r="D12" s="2715"/>
      <c r="E12" s="2608"/>
      <c r="F12" s="2688"/>
      <c r="G12" s="2685"/>
      <c r="H12" s="85" t="s">
        <v>366</v>
      </c>
      <c r="I12" s="85">
        <v>35115</v>
      </c>
      <c r="J12" s="315">
        <v>38685</v>
      </c>
      <c r="K12" s="52"/>
      <c r="L12" s="52"/>
      <c r="M12" s="52"/>
      <c r="N12" s="1090"/>
      <c r="O12" s="53"/>
      <c r="P12" s="52"/>
      <c r="Q12" s="52"/>
      <c r="R12" s="52"/>
    </row>
    <row r="13" spans="1:18" ht="15" customHeight="1">
      <c r="A13" s="1089" t="s">
        <v>7110</v>
      </c>
      <c r="B13" s="2182"/>
      <c r="C13" s="2715"/>
      <c r="D13" s="2715"/>
      <c r="E13" s="2184" t="s">
        <v>7111</v>
      </c>
      <c r="F13" s="2700">
        <v>37</v>
      </c>
      <c r="G13" s="2710">
        <v>1.04</v>
      </c>
      <c r="H13" s="85" t="s">
        <v>366</v>
      </c>
      <c r="I13" s="85">
        <v>41825</v>
      </c>
      <c r="J13" s="315">
        <v>46075</v>
      </c>
      <c r="K13" s="52"/>
      <c r="L13" s="52"/>
      <c r="M13" s="52"/>
      <c r="N13" s="1090"/>
      <c r="O13" s="53"/>
      <c r="P13" s="52"/>
      <c r="Q13" s="52"/>
      <c r="R13" s="52"/>
    </row>
    <row r="14" spans="1:18" ht="15" customHeight="1">
      <c r="A14" s="1089" t="s">
        <v>7112</v>
      </c>
      <c r="B14" s="2182"/>
      <c r="C14" s="2715"/>
      <c r="D14" s="2715"/>
      <c r="E14" s="2184"/>
      <c r="F14" s="2700"/>
      <c r="G14" s="2710"/>
      <c r="H14" s="85" t="s">
        <v>366</v>
      </c>
      <c r="I14" s="85">
        <v>44865</v>
      </c>
      <c r="J14" s="315">
        <v>49430</v>
      </c>
      <c r="K14" s="52"/>
      <c r="L14" s="52"/>
      <c r="M14" s="52"/>
      <c r="N14" s="1090"/>
      <c r="O14" s="53"/>
      <c r="P14" s="52"/>
      <c r="Q14" s="52"/>
      <c r="R14" s="52"/>
    </row>
    <row r="15" spans="1:18" ht="15" customHeight="1">
      <c r="A15" s="1089" t="s">
        <v>7113</v>
      </c>
      <c r="B15" s="2182"/>
      <c r="C15" s="2715"/>
      <c r="D15" s="2715"/>
      <c r="E15" s="2184" t="s">
        <v>7114</v>
      </c>
      <c r="F15" s="2700">
        <v>51</v>
      </c>
      <c r="G15" s="2710">
        <v>1.25</v>
      </c>
      <c r="H15" s="85" t="s">
        <v>366</v>
      </c>
      <c r="I15" s="85">
        <v>51030</v>
      </c>
      <c r="J15" s="315">
        <v>56220</v>
      </c>
      <c r="K15" s="52"/>
      <c r="L15" s="52"/>
      <c r="M15" s="52"/>
      <c r="N15" s="1090"/>
      <c r="O15" s="53"/>
      <c r="P15" s="52"/>
      <c r="Q15" s="52"/>
      <c r="R15" s="52"/>
    </row>
    <row r="16" spans="1:18" ht="15" customHeight="1">
      <c r="A16" s="1089" t="s">
        <v>7115</v>
      </c>
      <c r="B16" s="2182"/>
      <c r="C16" s="2715"/>
      <c r="D16" s="2715"/>
      <c r="E16" s="2184"/>
      <c r="F16" s="2700"/>
      <c r="G16" s="2710"/>
      <c r="H16" s="85" t="s">
        <v>366</v>
      </c>
      <c r="I16" s="85">
        <v>54620</v>
      </c>
      <c r="J16" s="315">
        <v>60175</v>
      </c>
      <c r="K16" s="52"/>
      <c r="L16" s="52"/>
      <c r="M16" s="52"/>
      <c r="N16" s="1090"/>
      <c r="O16" s="53"/>
      <c r="P16" s="52"/>
      <c r="Q16" s="52"/>
      <c r="R16" s="52"/>
    </row>
    <row r="17" spans="1:18" ht="15" customHeight="1">
      <c r="A17" s="1089" t="s">
        <v>7116</v>
      </c>
      <c r="B17" s="2182"/>
      <c r="C17" s="2715"/>
      <c r="D17" s="2715"/>
      <c r="E17" s="2184" t="s">
        <v>7108</v>
      </c>
      <c r="F17" s="2700">
        <v>29</v>
      </c>
      <c r="G17" s="2710">
        <v>0.83</v>
      </c>
      <c r="H17" s="85" t="s">
        <v>366</v>
      </c>
      <c r="I17" s="85">
        <v>21650</v>
      </c>
      <c r="J17" s="315">
        <v>23855</v>
      </c>
      <c r="K17" s="52"/>
      <c r="L17" s="52"/>
      <c r="M17" s="52"/>
      <c r="N17" s="1090"/>
      <c r="O17" s="53"/>
      <c r="P17" s="52"/>
      <c r="Q17" s="52"/>
      <c r="R17" s="52"/>
    </row>
    <row r="18" spans="1:18" ht="15" customHeight="1">
      <c r="A18" s="1089" t="s">
        <v>7117</v>
      </c>
      <c r="B18" s="2182"/>
      <c r="C18" s="2715"/>
      <c r="D18" s="2715"/>
      <c r="E18" s="2184"/>
      <c r="F18" s="2700"/>
      <c r="G18" s="2710"/>
      <c r="H18" s="85" t="s">
        <v>366</v>
      </c>
      <c r="I18" s="85">
        <v>23415</v>
      </c>
      <c r="J18" s="315">
        <v>25795</v>
      </c>
      <c r="K18" s="52"/>
      <c r="L18" s="52"/>
      <c r="M18" s="52"/>
      <c r="N18" s="1090"/>
      <c r="O18" s="53"/>
      <c r="P18" s="52"/>
      <c r="Q18" s="52"/>
      <c r="R18" s="52"/>
    </row>
    <row r="19" spans="1:18" ht="15" customHeight="1">
      <c r="A19" s="1089" t="s">
        <v>7118</v>
      </c>
      <c r="B19" s="2182"/>
      <c r="C19" s="2715"/>
      <c r="D19" s="2715"/>
      <c r="E19" s="2184" t="s">
        <v>7111</v>
      </c>
      <c r="F19" s="2700">
        <v>34</v>
      </c>
      <c r="G19" s="2710">
        <v>1.04</v>
      </c>
      <c r="H19" s="85" t="s">
        <v>366</v>
      </c>
      <c r="I19" s="85">
        <v>27885</v>
      </c>
      <c r="J19" s="315">
        <v>30720</v>
      </c>
      <c r="K19" s="52"/>
      <c r="L19" s="52"/>
      <c r="M19" s="52"/>
      <c r="N19" s="1090"/>
      <c r="O19" s="53"/>
      <c r="P19" s="52"/>
      <c r="Q19" s="52"/>
      <c r="R19" s="52"/>
    </row>
    <row r="20" spans="1:18" ht="15" customHeight="1">
      <c r="A20" s="1089" t="s">
        <v>7119</v>
      </c>
      <c r="B20" s="2182"/>
      <c r="C20" s="2715"/>
      <c r="D20" s="2715"/>
      <c r="E20" s="2184"/>
      <c r="F20" s="2700"/>
      <c r="G20" s="2710"/>
      <c r="H20" s="85" t="s">
        <v>366</v>
      </c>
      <c r="I20" s="85">
        <v>29915</v>
      </c>
      <c r="J20" s="315">
        <v>32955</v>
      </c>
      <c r="K20" s="52"/>
      <c r="L20" s="52"/>
      <c r="M20" s="52"/>
      <c r="N20" s="1090"/>
      <c r="O20" s="53"/>
      <c r="P20" s="52"/>
      <c r="Q20" s="52"/>
      <c r="R20" s="52"/>
    </row>
    <row r="21" spans="1:18" ht="15" customHeight="1">
      <c r="A21" s="1089" t="s">
        <v>7120</v>
      </c>
      <c r="B21" s="2182"/>
      <c r="C21" s="2715"/>
      <c r="D21" s="2715"/>
      <c r="E21" s="2184" t="s">
        <v>7114</v>
      </c>
      <c r="F21" s="300">
        <v>48</v>
      </c>
      <c r="G21" s="2710">
        <v>1.25</v>
      </c>
      <c r="H21" s="85" t="s">
        <v>366</v>
      </c>
      <c r="I21" s="85">
        <v>34020</v>
      </c>
      <c r="J21" s="315">
        <v>37480</v>
      </c>
      <c r="K21" s="52"/>
      <c r="L21" s="52"/>
      <c r="M21" s="52"/>
      <c r="N21" s="1090"/>
      <c r="O21" s="53"/>
      <c r="P21" s="52"/>
      <c r="Q21" s="52"/>
      <c r="R21" s="52"/>
    </row>
    <row r="22" spans="1:18" ht="15" customHeight="1">
      <c r="A22" s="1089" t="s">
        <v>7121</v>
      </c>
      <c r="B22" s="2182"/>
      <c r="C22" s="2715"/>
      <c r="D22" s="2716"/>
      <c r="E22" s="2184"/>
      <c r="F22" s="295">
        <v>51</v>
      </c>
      <c r="G22" s="2710"/>
      <c r="H22" s="85" t="s">
        <v>366</v>
      </c>
      <c r="I22" s="85">
        <v>36415</v>
      </c>
      <c r="J22" s="315">
        <v>40120</v>
      </c>
      <c r="K22" s="52"/>
      <c r="L22" s="52"/>
      <c r="M22" s="52"/>
      <c r="N22" s="1090"/>
      <c r="O22" s="53"/>
      <c r="P22" s="52"/>
      <c r="Q22" s="52"/>
      <c r="R22" s="52"/>
    </row>
    <row r="23" spans="1:18" ht="15" customHeight="1">
      <c r="A23" s="1089" t="s">
        <v>7122</v>
      </c>
      <c r="B23" s="2191"/>
      <c r="C23" s="2715"/>
      <c r="D23" s="2606">
        <v>20</v>
      </c>
      <c r="E23" s="2184" t="s">
        <v>7108</v>
      </c>
      <c r="F23" s="2700">
        <v>28</v>
      </c>
      <c r="G23" s="2712">
        <v>0.83</v>
      </c>
      <c r="H23" s="125" t="s">
        <v>366</v>
      </c>
      <c r="I23" s="125">
        <v>29530</v>
      </c>
      <c r="J23" s="344">
        <v>32535</v>
      </c>
      <c r="K23" s="52"/>
      <c r="L23" s="52"/>
      <c r="M23" s="52"/>
      <c r="N23" s="1090"/>
      <c r="O23" s="53"/>
      <c r="P23" s="52"/>
      <c r="Q23" s="52"/>
      <c r="R23" s="52"/>
    </row>
    <row r="24" spans="1:18" ht="15" customHeight="1">
      <c r="A24" s="1088" t="s">
        <v>7123</v>
      </c>
      <c r="B24" s="2191"/>
      <c r="C24" s="2715"/>
      <c r="D24" s="2715"/>
      <c r="E24" s="2184"/>
      <c r="F24" s="2700"/>
      <c r="G24" s="2712"/>
      <c r="H24" s="125" t="s">
        <v>366</v>
      </c>
      <c r="I24" s="125">
        <v>31920</v>
      </c>
      <c r="J24" s="344">
        <v>35165</v>
      </c>
      <c r="K24" s="52"/>
      <c r="L24" s="52"/>
      <c r="M24" s="52"/>
      <c r="N24" s="1090"/>
      <c r="O24" s="53"/>
      <c r="P24" s="52"/>
      <c r="Q24" s="52"/>
      <c r="R24" s="52"/>
    </row>
    <row r="25" spans="1:18" ht="15" customHeight="1">
      <c r="A25" s="1089" t="s">
        <v>7124</v>
      </c>
      <c r="B25" s="2191"/>
      <c r="C25" s="2715"/>
      <c r="D25" s="2715"/>
      <c r="E25" s="2184" t="s">
        <v>7111</v>
      </c>
      <c r="F25" s="2700">
        <v>35</v>
      </c>
      <c r="G25" s="2710">
        <v>1.04</v>
      </c>
      <c r="H25" s="85" t="s">
        <v>366</v>
      </c>
      <c r="I25" s="125">
        <v>37960</v>
      </c>
      <c r="J25" s="344">
        <v>41820</v>
      </c>
      <c r="K25" s="52"/>
      <c r="L25" s="52"/>
      <c r="M25" s="52"/>
      <c r="N25" s="1090"/>
      <c r="O25" s="53"/>
      <c r="P25" s="52"/>
      <c r="Q25" s="52"/>
      <c r="R25" s="52"/>
    </row>
    <row r="26" spans="1:18" ht="15" customHeight="1">
      <c r="A26" s="1089" t="s">
        <v>7125</v>
      </c>
      <c r="B26" s="2191"/>
      <c r="C26" s="2715"/>
      <c r="D26" s="2715"/>
      <c r="E26" s="2184"/>
      <c r="F26" s="2700"/>
      <c r="G26" s="2710"/>
      <c r="H26" s="85" t="s">
        <v>366</v>
      </c>
      <c r="I26" s="125">
        <v>40790</v>
      </c>
      <c r="J26" s="344">
        <v>44940</v>
      </c>
      <c r="K26" s="52"/>
      <c r="L26" s="52"/>
      <c r="M26" s="52"/>
      <c r="N26" s="1090"/>
      <c r="O26" s="53"/>
      <c r="P26" s="52"/>
      <c r="Q26" s="52"/>
      <c r="R26" s="52"/>
    </row>
    <row r="27" spans="1:18" ht="15" customHeight="1">
      <c r="A27" s="1089" t="s">
        <v>7126</v>
      </c>
      <c r="B27" s="2191"/>
      <c r="C27" s="2715"/>
      <c r="D27" s="2715"/>
      <c r="E27" s="2184" t="s">
        <v>7114</v>
      </c>
      <c r="F27" s="2700">
        <v>48</v>
      </c>
      <c r="G27" s="2710">
        <v>1.25</v>
      </c>
      <c r="H27" s="85" t="s">
        <v>366</v>
      </c>
      <c r="I27" s="85">
        <v>46400</v>
      </c>
      <c r="J27" s="315">
        <v>51120</v>
      </c>
      <c r="K27" s="52"/>
      <c r="L27" s="52"/>
      <c r="M27" s="52"/>
      <c r="N27" s="1090"/>
      <c r="O27" s="53"/>
      <c r="P27" s="52"/>
      <c r="Q27" s="52"/>
      <c r="R27" s="52"/>
    </row>
    <row r="28" spans="1:18" ht="15" customHeight="1">
      <c r="A28" s="1089" t="s">
        <v>7127</v>
      </c>
      <c r="B28" s="2191"/>
      <c r="C28" s="2715"/>
      <c r="D28" s="2715"/>
      <c r="E28" s="2184"/>
      <c r="F28" s="2700"/>
      <c r="G28" s="2710"/>
      <c r="H28" s="85" t="s">
        <v>366</v>
      </c>
      <c r="I28" s="85">
        <v>49650</v>
      </c>
      <c r="J28" s="315">
        <v>54700</v>
      </c>
      <c r="K28" s="52"/>
      <c r="L28" s="52"/>
      <c r="M28" s="52"/>
      <c r="N28" s="1090"/>
      <c r="O28" s="53"/>
      <c r="P28" s="52"/>
      <c r="Q28" s="52"/>
      <c r="R28" s="52"/>
    </row>
    <row r="29" spans="1:18" ht="15" customHeight="1">
      <c r="A29" s="1089" t="s">
        <v>7128</v>
      </c>
      <c r="B29" s="2191"/>
      <c r="C29" s="2715"/>
      <c r="D29" s="2715"/>
      <c r="E29" s="2184" t="s">
        <v>7108</v>
      </c>
      <c r="F29" s="2700">
        <v>26</v>
      </c>
      <c r="G29" s="2712">
        <v>0.83</v>
      </c>
      <c r="H29" s="125" t="s">
        <v>366</v>
      </c>
      <c r="I29" s="85">
        <v>19690</v>
      </c>
      <c r="J29" s="315">
        <v>21690</v>
      </c>
      <c r="K29" s="52"/>
      <c r="L29" s="52"/>
      <c r="M29" s="52"/>
      <c r="N29" s="1090"/>
      <c r="O29" s="53"/>
      <c r="P29" s="52"/>
      <c r="Q29" s="52"/>
      <c r="R29" s="52"/>
    </row>
    <row r="30" spans="1:18" ht="15" customHeight="1">
      <c r="A30" s="1089" t="s">
        <v>7129</v>
      </c>
      <c r="B30" s="2191"/>
      <c r="C30" s="2715"/>
      <c r="D30" s="2715"/>
      <c r="E30" s="2184"/>
      <c r="F30" s="2700"/>
      <c r="G30" s="2712"/>
      <c r="H30" s="125" t="s">
        <v>366</v>
      </c>
      <c r="I30" s="85">
        <v>21280</v>
      </c>
      <c r="J30" s="315">
        <v>23445</v>
      </c>
      <c r="K30" s="52"/>
      <c r="L30" s="52"/>
      <c r="M30" s="52"/>
      <c r="N30" s="1090"/>
      <c r="O30" s="53"/>
      <c r="P30" s="52"/>
      <c r="Q30" s="52"/>
      <c r="R30" s="52"/>
    </row>
    <row r="31" spans="1:18" ht="15" customHeight="1">
      <c r="A31" s="1089" t="s">
        <v>7130</v>
      </c>
      <c r="B31" s="2191"/>
      <c r="C31" s="2715"/>
      <c r="D31" s="2715"/>
      <c r="E31" s="2184" t="s">
        <v>7111</v>
      </c>
      <c r="F31" s="2700">
        <v>32</v>
      </c>
      <c r="G31" s="2710">
        <v>1.04</v>
      </c>
      <c r="H31" s="85" t="s">
        <v>366</v>
      </c>
      <c r="I31" s="85">
        <v>25305</v>
      </c>
      <c r="J31" s="315">
        <v>27880</v>
      </c>
      <c r="K31" s="52"/>
      <c r="L31" s="52"/>
      <c r="M31" s="52"/>
      <c r="N31" s="1090"/>
      <c r="O31" s="53"/>
      <c r="P31" s="52"/>
      <c r="Q31" s="52"/>
      <c r="R31" s="52"/>
    </row>
    <row r="32" spans="1:18" ht="15" customHeight="1">
      <c r="A32" s="1089" t="s">
        <v>7131</v>
      </c>
      <c r="B32" s="2191"/>
      <c r="C32" s="2715"/>
      <c r="D32" s="2715"/>
      <c r="E32" s="2184"/>
      <c r="F32" s="2700"/>
      <c r="G32" s="2710"/>
      <c r="H32" s="85" t="s">
        <v>366</v>
      </c>
      <c r="I32" s="111">
        <v>27195</v>
      </c>
      <c r="J32" s="317">
        <v>29960</v>
      </c>
      <c r="K32" s="52"/>
      <c r="L32" s="52"/>
      <c r="M32" s="52"/>
      <c r="N32" s="1090"/>
      <c r="O32" s="53"/>
      <c r="P32" s="52"/>
      <c r="Q32" s="52"/>
      <c r="R32" s="52"/>
    </row>
    <row r="33" spans="1:18" ht="15" customHeight="1">
      <c r="A33" s="1089" t="s">
        <v>7132</v>
      </c>
      <c r="B33" s="2191"/>
      <c r="C33" s="2715"/>
      <c r="D33" s="2715"/>
      <c r="E33" s="2180" t="s">
        <v>7114</v>
      </c>
      <c r="F33" s="2713">
        <v>45</v>
      </c>
      <c r="G33" s="2714">
        <v>1.25</v>
      </c>
      <c r="H33" s="85" t="s">
        <v>366</v>
      </c>
      <c r="I33" s="111">
        <v>30935</v>
      </c>
      <c r="J33" s="317">
        <v>34080</v>
      </c>
      <c r="K33" s="52"/>
      <c r="L33" s="52"/>
      <c r="M33" s="52"/>
      <c r="N33" s="1090"/>
      <c r="O33" s="53"/>
      <c r="P33" s="52"/>
      <c r="Q33" s="52"/>
      <c r="R33" s="52"/>
    </row>
    <row r="34" spans="1:18" ht="15" customHeight="1">
      <c r="A34" s="1091" t="s">
        <v>7133</v>
      </c>
      <c r="B34" s="2191"/>
      <c r="C34" s="2715"/>
      <c r="D34" s="2715"/>
      <c r="E34" s="2180"/>
      <c r="F34" s="2713"/>
      <c r="G34" s="2714"/>
      <c r="H34" s="328" t="s">
        <v>366</v>
      </c>
      <c r="I34" s="328">
        <v>33100</v>
      </c>
      <c r="J34" s="330">
        <v>36470</v>
      </c>
      <c r="K34" s="52"/>
      <c r="L34" s="52"/>
      <c r="M34" s="52"/>
      <c r="N34" s="1090"/>
      <c r="O34" s="53"/>
      <c r="P34" s="52"/>
      <c r="Q34" s="52"/>
      <c r="R34" s="52"/>
    </row>
    <row r="35" spans="1:18" ht="60" customHeight="1">
      <c r="A35" s="2217" t="s">
        <v>7134</v>
      </c>
      <c r="B35" s="2217"/>
      <c r="C35" s="2217"/>
      <c r="D35" s="2217"/>
      <c r="E35" s="2217"/>
      <c r="F35" s="2217"/>
      <c r="G35" s="2217"/>
      <c r="H35" s="2217"/>
      <c r="I35" s="2217"/>
      <c r="J35" s="2217"/>
      <c r="K35" s="385"/>
    </row>
  </sheetData>
  <mergeCells count="60">
    <mergeCell ref="A6:J6"/>
    <mergeCell ref="A8:A10"/>
    <mergeCell ref="B8:G8"/>
    <mergeCell ref="H8:H10"/>
    <mergeCell ref="I8:I10"/>
    <mergeCell ref="J8:J10"/>
    <mergeCell ref="P8:P10"/>
    <mergeCell ref="Q8:Q10"/>
    <mergeCell ref="R8:R10"/>
    <mergeCell ref="B9:B10"/>
    <mergeCell ref="C9:D9"/>
    <mergeCell ref="E9:E10"/>
    <mergeCell ref="F9:F10"/>
    <mergeCell ref="G9:G10"/>
    <mergeCell ref="K8:K10"/>
    <mergeCell ref="L8:L10"/>
    <mergeCell ref="M8:M10"/>
    <mergeCell ref="N8:N10"/>
    <mergeCell ref="O8:O10"/>
    <mergeCell ref="B11:B22"/>
    <mergeCell ref="C11:C34"/>
    <mergeCell ref="D11:D22"/>
    <mergeCell ref="E11:E12"/>
    <mergeCell ref="F11:F12"/>
    <mergeCell ref="E17:E18"/>
    <mergeCell ref="F17:F18"/>
    <mergeCell ref="B23:B34"/>
    <mergeCell ref="D23:D34"/>
    <mergeCell ref="E23:E24"/>
    <mergeCell ref="F23:F24"/>
    <mergeCell ref="E29:E30"/>
    <mergeCell ref="F29:F30"/>
    <mergeCell ref="G11:G12"/>
    <mergeCell ref="E13:E14"/>
    <mergeCell ref="F13:F14"/>
    <mergeCell ref="G13:G14"/>
    <mergeCell ref="E15:E16"/>
    <mergeCell ref="F15:F16"/>
    <mergeCell ref="G15:G16"/>
    <mergeCell ref="G17:G18"/>
    <mergeCell ref="E19:E20"/>
    <mergeCell ref="F19:F20"/>
    <mergeCell ref="G19:G20"/>
    <mergeCell ref="E21:E22"/>
    <mergeCell ref="G21:G22"/>
    <mergeCell ref="G23:G24"/>
    <mergeCell ref="E25:E26"/>
    <mergeCell ref="F25:F26"/>
    <mergeCell ref="G25:G26"/>
    <mergeCell ref="E27:E28"/>
    <mergeCell ref="F27:F28"/>
    <mergeCell ref="G27:G28"/>
    <mergeCell ref="A35:J35"/>
    <mergeCell ref="G29:G30"/>
    <mergeCell ref="E31:E32"/>
    <mergeCell ref="F31:F32"/>
    <mergeCell ref="G31:G32"/>
    <mergeCell ref="E33:E34"/>
    <mergeCell ref="F33:F34"/>
    <mergeCell ref="G33:G34"/>
  </mergeCells>
  <hyperlinks>
    <hyperlink ref="A6" location="Меню!A1" display="СТОЛЫ КОНДИТЕРСКИ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>
  <dimension ref="A1:AMJ104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17" style="52" customWidth="1"/>
    <col min="2" max="2" width="9.5703125" style="52" customWidth="1"/>
    <col min="3" max="3" width="16.140625" style="52" customWidth="1"/>
    <col min="4" max="4" width="9.28515625" style="52" customWidth="1"/>
    <col min="5" max="5" width="8.28515625" style="52" customWidth="1"/>
    <col min="6" max="6" width="15" style="52" customWidth="1"/>
    <col min="7" max="7" width="14.5703125" style="52" customWidth="1"/>
    <col min="8" max="8" width="6.7109375" style="52" customWidth="1"/>
    <col min="9" max="10" width="8.7109375" style="52" customWidth="1"/>
    <col min="11" max="12" width="7.5703125" style="52" customWidth="1"/>
    <col min="13" max="13" width="9.7109375" style="52" customWidth="1"/>
    <col min="14" max="15" width="10.42578125" style="52" customWidth="1"/>
    <col min="16" max="16" width="11.28515625" style="436" customWidth="1"/>
    <col min="17" max="17" width="12.42578125" style="386" customWidth="1"/>
    <col min="18" max="18" width="12.85546875" style="386" customWidth="1"/>
    <col min="19" max="19" width="14.42578125" style="386" customWidth="1"/>
    <col min="20" max="20" width="12" style="386" customWidth="1"/>
    <col min="21" max="1024" width="9.140625" style="386"/>
  </cols>
  <sheetData>
    <row r="1" spans="1:21" s="1085" customFormat="1" ht="33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1092"/>
    </row>
    <row r="2" spans="1:21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I2" s="52"/>
      <c r="J2" s="52"/>
      <c r="K2" s="65"/>
      <c r="L2" s="1093"/>
      <c r="M2" s="65"/>
      <c r="N2" s="65"/>
      <c r="O2" s="65"/>
      <c r="P2" s="1092"/>
    </row>
    <row r="3" spans="1:21" s="1085" customFormat="1" ht="12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I3" s="52"/>
      <c r="J3" s="52"/>
      <c r="K3" s="65"/>
      <c r="L3" s="1093"/>
      <c r="M3" s="65"/>
      <c r="N3" s="65"/>
      <c r="O3" s="65"/>
      <c r="P3" s="1092"/>
    </row>
    <row r="4" spans="1:21">
      <c r="A4" s="59"/>
      <c r="B4" s="59"/>
      <c r="C4" s="64"/>
      <c r="D4" s="64"/>
      <c r="E4" s="64"/>
    </row>
    <row r="5" spans="1:21">
      <c r="A5" s="2116" t="s">
        <v>7135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</row>
    <row r="7" spans="1:21" ht="12" customHeight="1">
      <c r="A7" s="2117" t="s">
        <v>134</v>
      </c>
      <c r="B7" s="2117" t="s">
        <v>135</v>
      </c>
      <c r="C7" s="2118" t="s">
        <v>138</v>
      </c>
      <c r="D7" s="2118"/>
      <c r="E7" s="2118"/>
      <c r="F7" s="2118"/>
      <c r="G7" s="2118"/>
      <c r="H7" s="2118"/>
      <c r="I7" s="2118"/>
      <c r="J7" s="2120" t="s">
        <v>139</v>
      </c>
      <c r="K7" s="2119" t="s">
        <v>6751</v>
      </c>
      <c r="L7" s="2119" t="s">
        <v>141</v>
      </c>
    </row>
    <row r="8" spans="1:21" ht="55.5" customHeight="1">
      <c r="A8" s="2117"/>
      <c r="B8" s="2117"/>
      <c r="C8" s="68" t="s">
        <v>7136</v>
      </c>
      <c r="D8" s="68" t="s">
        <v>7137</v>
      </c>
      <c r="E8" s="68" t="s">
        <v>7138</v>
      </c>
      <c r="F8" s="68" t="s">
        <v>6432</v>
      </c>
      <c r="G8" s="68" t="s">
        <v>7139</v>
      </c>
      <c r="H8" s="68" t="s">
        <v>146</v>
      </c>
      <c r="I8" s="68" t="s">
        <v>5269</v>
      </c>
      <c r="J8" s="2120"/>
      <c r="K8" s="2119"/>
      <c r="L8" s="2119"/>
      <c r="M8" s="70"/>
      <c r="N8" s="70"/>
      <c r="O8" s="2174"/>
      <c r="P8" s="1094"/>
      <c r="Q8" s="388"/>
      <c r="S8" s="70"/>
      <c r="T8" s="70"/>
      <c r="U8" s="70"/>
    </row>
    <row r="9" spans="1:21">
      <c r="A9" s="2175" t="s">
        <v>6758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O9" s="2174"/>
      <c r="S9" s="70"/>
      <c r="T9" s="70"/>
      <c r="U9" s="70"/>
    </row>
    <row r="10" spans="1:21" ht="12" customHeight="1">
      <c r="A10" s="125" t="s">
        <v>7140</v>
      </c>
      <c r="B10" s="125"/>
      <c r="C10" s="2182" t="s">
        <v>7141</v>
      </c>
      <c r="D10" s="2178"/>
      <c r="E10" s="2178"/>
      <c r="F10" s="87" t="s">
        <v>7142</v>
      </c>
      <c r="G10" s="87" t="s">
        <v>7143</v>
      </c>
      <c r="H10" s="87"/>
      <c r="I10" s="87">
        <v>0.2</v>
      </c>
      <c r="J10" s="87" t="s">
        <v>366</v>
      </c>
      <c r="K10" s="87">
        <v>7660</v>
      </c>
      <c r="L10" s="738">
        <v>8435</v>
      </c>
      <c r="P10" s="1095"/>
      <c r="Q10" s="53"/>
      <c r="S10" s="70"/>
      <c r="T10" s="70"/>
      <c r="U10" s="70"/>
    </row>
    <row r="11" spans="1:21">
      <c r="A11" s="85" t="s">
        <v>7144</v>
      </c>
      <c r="B11" s="85"/>
      <c r="C11" s="2182"/>
      <c r="D11" s="2182"/>
      <c r="E11" s="2182"/>
      <c r="F11" s="86" t="s">
        <v>7145</v>
      </c>
      <c r="G11" s="86" t="s">
        <v>7146</v>
      </c>
      <c r="H11" s="86"/>
      <c r="I11" s="86">
        <v>0.3</v>
      </c>
      <c r="J11" s="86" t="s">
        <v>366</v>
      </c>
      <c r="K11" s="86">
        <v>9700</v>
      </c>
      <c r="L11" s="89">
        <v>10690</v>
      </c>
      <c r="P11" s="1095"/>
      <c r="Q11" s="53"/>
      <c r="S11" s="70"/>
      <c r="T11" s="70"/>
      <c r="U11" s="70"/>
    </row>
    <row r="12" spans="1:21">
      <c r="A12" s="85" t="s">
        <v>7147</v>
      </c>
      <c r="B12" s="85"/>
      <c r="C12" s="2182"/>
      <c r="D12" s="2178"/>
      <c r="E12" s="2178"/>
      <c r="F12" s="86" t="s">
        <v>7148</v>
      </c>
      <c r="G12" s="86" t="s">
        <v>7149</v>
      </c>
      <c r="H12" s="86"/>
      <c r="I12" s="86">
        <v>0.4</v>
      </c>
      <c r="J12" s="86" t="s">
        <v>366</v>
      </c>
      <c r="K12" s="86">
        <v>12515</v>
      </c>
      <c r="L12" s="89">
        <v>13790</v>
      </c>
      <c r="P12" s="1095"/>
      <c r="Q12" s="53"/>
      <c r="S12" s="70"/>
      <c r="T12" s="70"/>
      <c r="U12" s="70"/>
    </row>
    <row r="13" spans="1:21" ht="12" customHeight="1">
      <c r="A13" s="85" t="s">
        <v>7150</v>
      </c>
      <c r="B13" s="85"/>
      <c r="C13" s="2184" t="s">
        <v>7151</v>
      </c>
      <c r="D13" s="2178"/>
      <c r="E13" s="2178"/>
      <c r="F13" s="86" t="s">
        <v>7152</v>
      </c>
      <c r="G13" s="86" t="s">
        <v>7153</v>
      </c>
      <c r="H13" s="86"/>
      <c r="I13" s="86">
        <v>0.46</v>
      </c>
      <c r="J13" s="86" t="s">
        <v>366</v>
      </c>
      <c r="K13" s="86">
        <v>13545</v>
      </c>
      <c r="L13" s="89">
        <v>14920</v>
      </c>
      <c r="P13" s="1095"/>
      <c r="Q13" s="53"/>
      <c r="S13" s="70"/>
      <c r="T13" s="70"/>
      <c r="U13" s="70"/>
    </row>
    <row r="14" spans="1:21">
      <c r="A14" s="85" t="s">
        <v>7154</v>
      </c>
      <c r="B14" s="85"/>
      <c r="C14" s="2184"/>
      <c r="D14" s="2184"/>
      <c r="E14" s="2184"/>
      <c r="F14" s="86" t="s">
        <v>7155</v>
      </c>
      <c r="G14" s="86" t="s">
        <v>7156</v>
      </c>
      <c r="H14" s="86"/>
      <c r="I14" s="86">
        <v>0.65</v>
      </c>
      <c r="J14" s="86" t="s">
        <v>366</v>
      </c>
      <c r="K14" s="86">
        <v>16275</v>
      </c>
      <c r="L14" s="89">
        <v>17930</v>
      </c>
      <c r="P14" s="1095"/>
      <c r="Q14" s="53"/>
      <c r="S14" s="70"/>
      <c r="T14" s="70"/>
      <c r="U14" s="70"/>
    </row>
    <row r="15" spans="1:21">
      <c r="A15" s="85" t="s">
        <v>7157</v>
      </c>
      <c r="B15" s="85"/>
      <c r="C15" s="2184"/>
      <c r="D15" s="2178"/>
      <c r="E15" s="2178"/>
      <c r="F15" s="86" t="s">
        <v>7158</v>
      </c>
      <c r="G15" s="86" t="s">
        <v>7149</v>
      </c>
      <c r="H15" s="86"/>
      <c r="I15" s="86">
        <v>0.85</v>
      </c>
      <c r="J15" s="86" t="s">
        <v>366</v>
      </c>
      <c r="K15" s="86">
        <v>21820</v>
      </c>
      <c r="L15" s="89">
        <v>24040</v>
      </c>
      <c r="P15" s="1095"/>
      <c r="Q15" s="53"/>
      <c r="S15" s="70"/>
      <c r="T15" s="70"/>
      <c r="U15" s="70"/>
    </row>
    <row r="16" spans="1:21" ht="12" customHeight="1">
      <c r="A16" s="85" t="s">
        <v>7159</v>
      </c>
      <c r="B16" s="85"/>
      <c r="C16" s="2180" t="s">
        <v>7160</v>
      </c>
      <c r="D16" s="2178"/>
      <c r="E16" s="2178"/>
      <c r="F16" s="86" t="s">
        <v>7161</v>
      </c>
      <c r="G16" s="86" t="s">
        <v>7143</v>
      </c>
      <c r="H16" s="86"/>
      <c r="I16" s="86">
        <v>0.69</v>
      </c>
      <c r="J16" s="86" t="s">
        <v>366</v>
      </c>
      <c r="K16" s="86">
        <v>17860</v>
      </c>
      <c r="L16" s="89">
        <v>19675</v>
      </c>
      <c r="P16" s="1095"/>
      <c r="Q16" s="53"/>
      <c r="S16" s="70"/>
      <c r="T16" s="70"/>
      <c r="U16" s="70"/>
    </row>
    <row r="17" spans="1:21" ht="14.25" customHeight="1">
      <c r="A17" s="85" t="s">
        <v>7162</v>
      </c>
      <c r="B17" s="85"/>
      <c r="C17" s="2180"/>
      <c r="D17" s="2180"/>
      <c r="E17" s="2180"/>
      <c r="F17" s="86" t="s">
        <v>7163</v>
      </c>
      <c r="G17" s="86" t="s">
        <v>7146</v>
      </c>
      <c r="H17" s="86"/>
      <c r="I17" s="86">
        <v>1</v>
      </c>
      <c r="J17" s="86" t="s">
        <v>366</v>
      </c>
      <c r="K17" s="86">
        <v>25110</v>
      </c>
      <c r="L17" s="89">
        <v>27665</v>
      </c>
      <c r="P17" s="1095"/>
      <c r="Q17" s="53"/>
      <c r="S17" s="70"/>
      <c r="T17" s="70"/>
      <c r="U17" s="70"/>
    </row>
    <row r="18" spans="1:21">
      <c r="A18" s="2175" t="s">
        <v>7164</v>
      </c>
      <c r="B18" s="2175"/>
      <c r="C18" s="2175"/>
      <c r="D18" s="2175"/>
      <c r="E18" s="2175"/>
      <c r="F18" s="2175"/>
      <c r="G18" s="2175"/>
      <c r="H18" s="2175"/>
      <c r="I18" s="2175"/>
      <c r="J18" s="2175"/>
      <c r="K18" s="2175"/>
      <c r="L18" s="2175"/>
      <c r="Q18" s="53"/>
      <c r="S18" s="70"/>
      <c r="T18" s="70"/>
      <c r="U18" s="70"/>
    </row>
    <row r="19" spans="1:21" ht="12" customHeight="1">
      <c r="A19" s="417" t="s">
        <v>7165</v>
      </c>
      <c r="B19" s="2132"/>
      <c r="C19" s="2176" t="s">
        <v>7141</v>
      </c>
      <c r="D19" s="2176">
        <v>0.8</v>
      </c>
      <c r="E19" s="2176">
        <v>1.5</v>
      </c>
      <c r="F19" s="2176" t="s">
        <v>7166</v>
      </c>
      <c r="G19" s="2176" t="s">
        <v>7167</v>
      </c>
      <c r="H19" s="2397">
        <v>12</v>
      </c>
      <c r="I19" s="2686">
        <v>7.3695999999999998E-2</v>
      </c>
      <c r="J19" s="799" t="s">
        <v>366</v>
      </c>
      <c r="K19" s="133">
        <v>7485</v>
      </c>
      <c r="L19" s="312">
        <v>8245</v>
      </c>
      <c r="P19" s="1095"/>
      <c r="Q19" s="53"/>
      <c r="S19" s="70"/>
      <c r="T19" s="70"/>
      <c r="U19" s="70"/>
    </row>
    <row r="20" spans="1:21">
      <c r="A20" s="417" t="s">
        <v>7168</v>
      </c>
      <c r="B20" s="2132"/>
      <c r="C20" s="2176"/>
      <c r="D20" s="2176"/>
      <c r="E20" s="2176"/>
      <c r="F20" s="2176"/>
      <c r="G20" s="2176"/>
      <c r="H20" s="2397"/>
      <c r="I20" s="2686"/>
      <c r="J20" s="199" t="s">
        <v>366</v>
      </c>
      <c r="K20" s="133">
        <v>9545</v>
      </c>
      <c r="L20" s="312">
        <v>10515</v>
      </c>
      <c r="P20" s="1095"/>
      <c r="Q20" s="53"/>
      <c r="S20" s="70"/>
      <c r="T20" s="70"/>
      <c r="U20" s="70"/>
    </row>
    <row r="21" spans="1:21">
      <c r="A21" s="417" t="s">
        <v>7169</v>
      </c>
      <c r="B21" s="2132"/>
      <c r="C21" s="2176"/>
      <c r="D21" s="2176"/>
      <c r="E21" s="2176"/>
      <c r="F21" s="2176"/>
      <c r="G21" s="2176"/>
      <c r="H21" s="2397"/>
      <c r="I21" s="2686"/>
      <c r="J21" s="199" t="s">
        <v>366</v>
      </c>
      <c r="K21" s="133">
        <v>7265</v>
      </c>
      <c r="L21" s="312">
        <v>8005</v>
      </c>
      <c r="P21" s="1095"/>
      <c r="Q21" s="53"/>
      <c r="S21" s="70"/>
      <c r="T21" s="70"/>
      <c r="U21" s="70"/>
    </row>
    <row r="22" spans="1:21" ht="12" customHeight="1">
      <c r="A22" s="104" t="s">
        <v>7170</v>
      </c>
      <c r="B22" s="2132"/>
      <c r="C22" s="2176"/>
      <c r="D22" s="2176"/>
      <c r="E22" s="2176"/>
      <c r="F22" s="2177" t="s">
        <v>7171</v>
      </c>
      <c r="G22" s="2177" t="s">
        <v>7172</v>
      </c>
      <c r="H22" s="2679">
        <v>14</v>
      </c>
      <c r="I22" s="2430">
        <v>0.103968</v>
      </c>
      <c r="J22" s="199" t="s">
        <v>366</v>
      </c>
      <c r="K22" s="79">
        <v>8755</v>
      </c>
      <c r="L22" s="313">
        <v>9645</v>
      </c>
      <c r="P22" s="1095"/>
      <c r="Q22" s="53"/>
      <c r="S22" s="70"/>
      <c r="T22" s="70"/>
      <c r="U22" s="70"/>
    </row>
    <row r="23" spans="1:21">
      <c r="A23" s="104" t="s">
        <v>7173</v>
      </c>
      <c r="B23" s="2132"/>
      <c r="C23" s="2176"/>
      <c r="D23" s="2176"/>
      <c r="E23" s="2176"/>
      <c r="F23" s="2176"/>
      <c r="G23" s="2176"/>
      <c r="H23" s="2679"/>
      <c r="I23" s="2430"/>
      <c r="J23" s="199" t="s">
        <v>366</v>
      </c>
      <c r="K23" s="79">
        <v>11010</v>
      </c>
      <c r="L23" s="313">
        <v>12130</v>
      </c>
      <c r="P23" s="1095"/>
      <c r="Q23" s="53"/>
      <c r="S23" s="70"/>
      <c r="T23" s="70"/>
      <c r="U23" s="70"/>
    </row>
    <row r="24" spans="1:21">
      <c r="A24" s="104" t="s">
        <v>7174</v>
      </c>
      <c r="B24" s="2132"/>
      <c r="C24" s="2176"/>
      <c r="D24" s="2176"/>
      <c r="E24" s="2176"/>
      <c r="F24" s="2177"/>
      <c r="G24" s="2177"/>
      <c r="H24" s="2679"/>
      <c r="I24" s="2430"/>
      <c r="J24" s="199" t="s">
        <v>366</v>
      </c>
      <c r="K24" s="79">
        <v>8190</v>
      </c>
      <c r="L24" s="313">
        <v>9020</v>
      </c>
      <c r="P24" s="1095"/>
      <c r="Q24" s="53"/>
      <c r="S24" s="70"/>
      <c r="T24" s="70"/>
      <c r="U24" s="70"/>
    </row>
    <row r="25" spans="1:21" ht="12" customHeight="1">
      <c r="A25" s="104" t="s">
        <v>7175</v>
      </c>
      <c r="B25" s="2132"/>
      <c r="C25" s="2176"/>
      <c r="D25" s="2176"/>
      <c r="E25" s="2176"/>
      <c r="F25" s="2177" t="s">
        <v>7176</v>
      </c>
      <c r="G25" s="2177" t="s">
        <v>7177</v>
      </c>
      <c r="H25" s="2679">
        <v>17</v>
      </c>
      <c r="I25" s="2430">
        <v>0.16609299999999999</v>
      </c>
      <c r="J25" s="199" t="s">
        <v>366</v>
      </c>
      <c r="K25" s="79">
        <v>10930</v>
      </c>
      <c r="L25" s="313">
        <v>12045</v>
      </c>
      <c r="P25" s="1095"/>
      <c r="Q25" s="53"/>
      <c r="S25" s="70"/>
      <c r="T25" s="70"/>
      <c r="U25" s="70"/>
    </row>
    <row r="26" spans="1:21">
      <c r="A26" s="104" t="s">
        <v>7178</v>
      </c>
      <c r="B26" s="2132"/>
      <c r="C26" s="2176"/>
      <c r="D26" s="2176"/>
      <c r="E26" s="2176"/>
      <c r="F26" s="2176"/>
      <c r="G26" s="2176"/>
      <c r="H26" s="2679"/>
      <c r="I26" s="2430"/>
      <c r="J26" s="199" t="s">
        <v>366</v>
      </c>
      <c r="K26" s="79">
        <v>13360</v>
      </c>
      <c r="L26" s="313">
        <v>14715</v>
      </c>
      <c r="P26" s="1095"/>
      <c r="Q26" s="53"/>
      <c r="S26" s="70"/>
      <c r="T26" s="70"/>
      <c r="U26" s="70"/>
    </row>
    <row r="27" spans="1:21">
      <c r="A27" s="104" t="s">
        <v>7179</v>
      </c>
      <c r="B27" s="2132"/>
      <c r="C27" s="2176"/>
      <c r="D27" s="2176"/>
      <c r="E27" s="2176"/>
      <c r="F27" s="2177"/>
      <c r="G27" s="2177"/>
      <c r="H27" s="2679"/>
      <c r="I27" s="2430"/>
      <c r="J27" s="199" t="s">
        <v>366</v>
      </c>
      <c r="K27" s="79">
        <v>10640</v>
      </c>
      <c r="L27" s="313">
        <v>11720</v>
      </c>
      <c r="P27" s="1095"/>
      <c r="Q27" s="53"/>
      <c r="S27" s="70"/>
      <c r="T27" s="70"/>
      <c r="U27" s="70"/>
    </row>
    <row r="28" spans="1:21" ht="12" customHeight="1">
      <c r="A28" s="104" t="s">
        <v>7180</v>
      </c>
      <c r="B28" s="2132"/>
      <c r="C28" s="2176"/>
      <c r="D28" s="2176"/>
      <c r="E28" s="2176"/>
      <c r="F28" s="2177" t="s">
        <v>7181</v>
      </c>
      <c r="G28" s="2177" t="s">
        <v>7182</v>
      </c>
      <c r="H28" s="2679">
        <v>23</v>
      </c>
      <c r="I28" s="2430">
        <v>0.24901799999999999</v>
      </c>
      <c r="J28" s="199" t="s">
        <v>366</v>
      </c>
      <c r="K28" s="79">
        <v>15715</v>
      </c>
      <c r="L28" s="313">
        <v>17310</v>
      </c>
      <c r="P28" s="1095"/>
      <c r="Q28" s="53"/>
      <c r="S28" s="70"/>
      <c r="T28" s="70"/>
      <c r="U28" s="70"/>
    </row>
    <row r="29" spans="1:21">
      <c r="A29" s="104" t="s">
        <v>7183</v>
      </c>
      <c r="B29" s="2132"/>
      <c r="C29" s="2176"/>
      <c r="D29" s="2176"/>
      <c r="E29" s="2176"/>
      <c r="F29" s="2176"/>
      <c r="G29" s="2176"/>
      <c r="H29" s="2679"/>
      <c r="I29" s="2430"/>
      <c r="J29" s="199" t="s">
        <v>366</v>
      </c>
      <c r="K29" s="79">
        <v>18285</v>
      </c>
      <c r="L29" s="313">
        <v>20145</v>
      </c>
      <c r="P29" s="1095"/>
      <c r="Q29" s="53"/>
      <c r="S29" s="70"/>
      <c r="T29" s="70"/>
      <c r="U29" s="70"/>
    </row>
    <row r="30" spans="1:21">
      <c r="A30" s="104" t="s">
        <v>7184</v>
      </c>
      <c r="B30" s="2132"/>
      <c r="C30" s="2176"/>
      <c r="D30" s="2176"/>
      <c r="E30" s="2176"/>
      <c r="F30" s="2177"/>
      <c r="G30" s="2177"/>
      <c r="H30" s="2679"/>
      <c r="I30" s="2430"/>
      <c r="J30" s="199" t="s">
        <v>366</v>
      </c>
      <c r="K30" s="79">
        <v>15370</v>
      </c>
      <c r="L30" s="313">
        <v>16935</v>
      </c>
      <c r="P30" s="1095"/>
      <c r="Q30" s="53"/>
      <c r="S30" s="70"/>
      <c r="T30" s="70"/>
      <c r="U30" s="70"/>
    </row>
    <row r="31" spans="1:21" ht="12" customHeight="1">
      <c r="A31" s="104" t="s">
        <v>7185</v>
      </c>
      <c r="B31" s="2134"/>
      <c r="C31" s="2177" t="s">
        <v>7151</v>
      </c>
      <c r="D31" s="2176"/>
      <c r="E31" s="2176"/>
      <c r="F31" s="2177" t="s">
        <v>7186</v>
      </c>
      <c r="G31" s="2177" t="s">
        <v>7167</v>
      </c>
      <c r="H31" s="2679">
        <v>16</v>
      </c>
      <c r="I31" s="2430">
        <v>0.13641600000000001</v>
      </c>
      <c r="J31" s="199" t="s">
        <v>366</v>
      </c>
      <c r="K31" s="79">
        <v>13860</v>
      </c>
      <c r="L31" s="313">
        <v>15270</v>
      </c>
      <c r="P31" s="1095"/>
      <c r="Q31" s="53"/>
      <c r="S31" s="70"/>
      <c r="T31" s="70"/>
      <c r="U31" s="70"/>
    </row>
    <row r="32" spans="1:21">
      <c r="A32" s="104" t="s">
        <v>7187</v>
      </c>
      <c r="B32" s="2134"/>
      <c r="C32" s="2177"/>
      <c r="D32" s="2177"/>
      <c r="E32" s="2177"/>
      <c r="F32" s="2177"/>
      <c r="G32" s="2177"/>
      <c r="H32" s="2679"/>
      <c r="I32" s="2430"/>
      <c r="J32" s="199" t="s">
        <v>366</v>
      </c>
      <c r="K32" s="79">
        <v>16305</v>
      </c>
      <c r="L32" s="313">
        <v>17960</v>
      </c>
      <c r="P32" s="1095"/>
      <c r="Q32" s="53"/>
      <c r="S32" s="70"/>
      <c r="T32" s="70"/>
      <c r="U32" s="70"/>
    </row>
    <row r="33" spans="1:21">
      <c r="A33" s="104" t="s">
        <v>7188</v>
      </c>
      <c r="B33" s="2134"/>
      <c r="C33" s="2177"/>
      <c r="D33" s="2177"/>
      <c r="E33" s="2177"/>
      <c r="F33" s="2177"/>
      <c r="G33" s="2177"/>
      <c r="H33" s="2679"/>
      <c r="I33" s="2430"/>
      <c r="J33" s="199" t="s">
        <v>366</v>
      </c>
      <c r="K33" s="79">
        <v>12525</v>
      </c>
      <c r="L33" s="313">
        <v>13795</v>
      </c>
      <c r="P33" s="1095"/>
      <c r="Q33" s="53"/>
      <c r="S33" s="70"/>
      <c r="T33" s="70"/>
      <c r="U33" s="70"/>
    </row>
    <row r="34" spans="1:21" ht="14.25" customHeight="1">
      <c r="A34" s="104" t="s">
        <v>7189</v>
      </c>
      <c r="B34" s="2134"/>
      <c r="C34" s="2177"/>
      <c r="D34" s="2177"/>
      <c r="E34" s="2177"/>
      <c r="F34" s="2177" t="s">
        <v>7190</v>
      </c>
      <c r="G34" s="2177" t="s">
        <v>7172</v>
      </c>
      <c r="H34" s="2679">
        <v>19.600000000000001</v>
      </c>
      <c r="I34" s="2430">
        <v>0.19516800000000001</v>
      </c>
      <c r="J34" s="199" t="s">
        <v>366</v>
      </c>
      <c r="K34" s="79">
        <v>16335</v>
      </c>
      <c r="L34" s="313">
        <v>17995</v>
      </c>
      <c r="P34" s="1095"/>
      <c r="Q34" s="53"/>
      <c r="S34" s="70"/>
      <c r="T34" s="70"/>
      <c r="U34" s="70"/>
    </row>
    <row r="35" spans="1:21">
      <c r="A35" s="104" t="s">
        <v>7191</v>
      </c>
      <c r="B35" s="2134"/>
      <c r="C35" s="2177"/>
      <c r="D35" s="2177"/>
      <c r="E35" s="2177"/>
      <c r="F35" s="2177"/>
      <c r="G35" s="2177"/>
      <c r="H35" s="2679"/>
      <c r="I35" s="2430"/>
      <c r="J35" s="199" t="s">
        <v>366</v>
      </c>
      <c r="K35" s="79">
        <v>19225</v>
      </c>
      <c r="L35" s="313">
        <v>21180</v>
      </c>
      <c r="P35" s="1095"/>
      <c r="Q35" s="53"/>
      <c r="S35" s="70"/>
      <c r="T35" s="70"/>
      <c r="U35" s="70"/>
    </row>
    <row r="36" spans="1:21">
      <c r="A36" s="104" t="s">
        <v>7192</v>
      </c>
      <c r="B36" s="2134"/>
      <c r="C36" s="2177"/>
      <c r="D36" s="2177"/>
      <c r="E36" s="2177"/>
      <c r="F36" s="2177"/>
      <c r="G36" s="2177"/>
      <c r="H36" s="2679"/>
      <c r="I36" s="2430"/>
      <c r="J36" s="199" t="s">
        <v>366</v>
      </c>
      <c r="K36" s="79">
        <v>14845</v>
      </c>
      <c r="L36" s="313">
        <v>16350</v>
      </c>
      <c r="P36" s="1095"/>
      <c r="Q36" s="53"/>
      <c r="S36" s="70"/>
      <c r="T36" s="70"/>
      <c r="U36" s="70"/>
    </row>
    <row r="37" spans="1:21" ht="12" customHeight="1">
      <c r="A37" s="104" t="s">
        <v>7193</v>
      </c>
      <c r="B37" s="2134"/>
      <c r="C37" s="2177"/>
      <c r="D37" s="2177"/>
      <c r="E37" s="2177"/>
      <c r="F37" s="2177" t="s">
        <v>7194</v>
      </c>
      <c r="G37" s="2177" t="s">
        <v>7195</v>
      </c>
      <c r="H37" s="2679">
        <v>25</v>
      </c>
      <c r="I37" s="2430">
        <v>0.31483299999999997</v>
      </c>
      <c r="J37" s="199" t="s">
        <v>366</v>
      </c>
      <c r="K37" s="79">
        <v>20835</v>
      </c>
      <c r="L37" s="313">
        <v>22950</v>
      </c>
      <c r="P37" s="1095"/>
      <c r="Q37" s="53"/>
      <c r="S37" s="70"/>
      <c r="T37" s="70"/>
      <c r="U37" s="70"/>
    </row>
    <row r="38" spans="1:21">
      <c r="A38" s="104" t="s">
        <v>7196</v>
      </c>
      <c r="B38" s="2134"/>
      <c r="C38" s="2177"/>
      <c r="D38" s="2177"/>
      <c r="E38" s="2177"/>
      <c r="F38" s="2177"/>
      <c r="G38" s="2177"/>
      <c r="H38" s="2679"/>
      <c r="I38" s="2430"/>
      <c r="J38" s="199" t="s">
        <v>366</v>
      </c>
      <c r="K38" s="79">
        <v>24065</v>
      </c>
      <c r="L38" s="313">
        <v>26510</v>
      </c>
      <c r="P38" s="1095"/>
      <c r="Q38" s="53"/>
      <c r="S38" s="70"/>
      <c r="T38" s="70"/>
      <c r="U38" s="70"/>
    </row>
    <row r="39" spans="1:21">
      <c r="A39" s="104" t="s">
        <v>7197</v>
      </c>
      <c r="B39" s="2134"/>
      <c r="C39" s="2177"/>
      <c r="D39" s="2177"/>
      <c r="E39" s="2177"/>
      <c r="F39" s="2177"/>
      <c r="G39" s="2177"/>
      <c r="H39" s="2679"/>
      <c r="I39" s="2430"/>
      <c r="J39" s="199" t="s">
        <v>366</v>
      </c>
      <c r="K39" s="79">
        <v>20400</v>
      </c>
      <c r="L39" s="313">
        <v>22475</v>
      </c>
      <c r="P39" s="1095"/>
      <c r="Q39" s="53"/>
      <c r="S39" s="70"/>
      <c r="T39" s="70"/>
      <c r="U39" s="70"/>
    </row>
    <row r="40" spans="1:21" ht="12" customHeight="1">
      <c r="A40" s="104" t="s">
        <v>7198</v>
      </c>
      <c r="B40" s="2134"/>
      <c r="C40" s="2177"/>
      <c r="D40" s="2177"/>
      <c r="E40" s="2177"/>
      <c r="F40" s="2177" t="s">
        <v>7199</v>
      </c>
      <c r="G40" s="2177" t="s">
        <v>7182</v>
      </c>
      <c r="H40" s="2679">
        <v>37.4</v>
      </c>
      <c r="I40" s="2430">
        <v>0.47539799999999999</v>
      </c>
      <c r="J40" s="199" t="s">
        <v>366</v>
      </c>
      <c r="K40" s="79">
        <v>28335</v>
      </c>
      <c r="L40" s="313">
        <v>31220</v>
      </c>
      <c r="P40" s="1095"/>
      <c r="Q40" s="53"/>
      <c r="S40" s="70"/>
      <c r="T40" s="70"/>
      <c r="U40" s="70"/>
    </row>
    <row r="41" spans="1:21">
      <c r="A41" s="104" t="s">
        <v>7200</v>
      </c>
      <c r="B41" s="2134"/>
      <c r="C41" s="2177"/>
      <c r="D41" s="2177"/>
      <c r="E41" s="2177"/>
      <c r="F41" s="2177"/>
      <c r="G41" s="2177"/>
      <c r="H41" s="2679"/>
      <c r="I41" s="2430"/>
      <c r="J41" s="199" t="s">
        <v>366</v>
      </c>
      <c r="K41" s="79">
        <v>31480</v>
      </c>
      <c r="L41" s="313">
        <v>34685</v>
      </c>
      <c r="P41" s="1095"/>
      <c r="Q41" s="53"/>
      <c r="S41" s="70"/>
      <c r="T41" s="70"/>
      <c r="U41" s="70"/>
    </row>
    <row r="42" spans="1:21">
      <c r="A42" s="104" t="s">
        <v>7201</v>
      </c>
      <c r="B42" s="2134"/>
      <c r="C42" s="2177"/>
      <c r="D42" s="2176"/>
      <c r="E42" s="2176"/>
      <c r="F42" s="2177"/>
      <c r="G42" s="2177"/>
      <c r="H42" s="2679"/>
      <c r="I42" s="2430"/>
      <c r="J42" s="199" t="s">
        <v>366</v>
      </c>
      <c r="K42" s="79">
        <v>27840</v>
      </c>
      <c r="L42" s="313">
        <v>30670</v>
      </c>
      <c r="P42" s="1095"/>
      <c r="Q42" s="53"/>
      <c r="S42" s="70"/>
      <c r="T42" s="70"/>
      <c r="U42" s="70"/>
    </row>
    <row r="43" spans="1:21" ht="12" customHeight="1">
      <c r="A43" s="104" t="s">
        <v>7202</v>
      </c>
      <c r="B43" s="2134"/>
      <c r="C43" s="2177" t="s">
        <v>7160</v>
      </c>
      <c r="D43" s="2176"/>
      <c r="E43" s="2176"/>
      <c r="F43" s="2177" t="s">
        <v>7203</v>
      </c>
      <c r="G43" s="2177" t="s">
        <v>7167</v>
      </c>
      <c r="H43" s="2679">
        <v>24</v>
      </c>
      <c r="I43" s="2430">
        <v>0.19913600000000001</v>
      </c>
      <c r="J43" s="199" t="s">
        <v>366</v>
      </c>
      <c r="K43" s="79">
        <v>18710</v>
      </c>
      <c r="L43" s="313">
        <v>20610</v>
      </c>
      <c r="P43" s="1095"/>
      <c r="Q43" s="53"/>
      <c r="S43" s="70"/>
      <c r="T43" s="70"/>
      <c r="U43" s="70"/>
    </row>
    <row r="44" spans="1:21">
      <c r="A44" s="104" t="s">
        <v>7204</v>
      </c>
      <c r="B44" s="2134"/>
      <c r="C44" s="2177"/>
      <c r="D44" s="2177"/>
      <c r="E44" s="2177"/>
      <c r="F44" s="2177"/>
      <c r="G44" s="2177"/>
      <c r="H44" s="2679"/>
      <c r="I44" s="2430"/>
      <c r="J44" s="199" t="s">
        <v>366</v>
      </c>
      <c r="K44" s="79">
        <v>21770</v>
      </c>
      <c r="L44" s="313">
        <v>23985</v>
      </c>
      <c r="P44" s="1095"/>
      <c r="Q44" s="53"/>
      <c r="S44" s="70"/>
      <c r="T44" s="70"/>
      <c r="U44" s="70"/>
    </row>
    <row r="45" spans="1:21">
      <c r="A45" s="104" t="s">
        <v>7205</v>
      </c>
      <c r="B45" s="2134"/>
      <c r="C45" s="2177"/>
      <c r="D45" s="2177"/>
      <c r="E45" s="2177"/>
      <c r="F45" s="2177"/>
      <c r="G45" s="2177"/>
      <c r="H45" s="2679"/>
      <c r="I45" s="2430"/>
      <c r="J45" s="199" t="s">
        <v>366</v>
      </c>
      <c r="K45" s="79">
        <v>18315</v>
      </c>
      <c r="L45" s="313">
        <v>20175</v>
      </c>
      <c r="P45" s="1095"/>
      <c r="Q45" s="53"/>
      <c r="S45" s="70"/>
      <c r="T45" s="70"/>
      <c r="U45" s="70"/>
    </row>
    <row r="46" spans="1:21" ht="12" customHeight="1">
      <c r="A46" s="104" t="s">
        <v>7206</v>
      </c>
      <c r="B46" s="2134"/>
      <c r="C46" s="2177"/>
      <c r="D46" s="2177"/>
      <c r="E46" s="2177"/>
      <c r="F46" s="2177" t="s">
        <v>7207</v>
      </c>
      <c r="G46" s="2177" t="s">
        <v>7172</v>
      </c>
      <c r="H46" s="2679">
        <v>29</v>
      </c>
      <c r="I46" s="2430">
        <v>0.28636800000000001</v>
      </c>
      <c r="J46" s="199" t="s">
        <v>366</v>
      </c>
      <c r="K46" s="79">
        <v>20830</v>
      </c>
      <c r="L46" s="313">
        <v>22950</v>
      </c>
      <c r="P46" s="1095"/>
      <c r="Q46" s="53"/>
      <c r="S46" s="70"/>
      <c r="T46" s="70"/>
      <c r="U46" s="70"/>
    </row>
    <row r="47" spans="1:21">
      <c r="A47" s="104" t="s">
        <v>7208</v>
      </c>
      <c r="B47" s="2134"/>
      <c r="C47" s="2177"/>
      <c r="D47" s="2177"/>
      <c r="E47" s="2177"/>
      <c r="F47" s="2177"/>
      <c r="G47" s="2177"/>
      <c r="H47" s="2679"/>
      <c r="I47" s="2430"/>
      <c r="J47" s="199" t="s">
        <v>366</v>
      </c>
      <c r="K47" s="79">
        <v>23905</v>
      </c>
      <c r="L47" s="313">
        <v>26340</v>
      </c>
      <c r="P47" s="1095"/>
      <c r="Q47" s="53"/>
      <c r="S47" s="70"/>
      <c r="T47" s="70"/>
      <c r="U47" s="70"/>
    </row>
    <row r="48" spans="1:21">
      <c r="A48" s="104" t="s">
        <v>7209</v>
      </c>
      <c r="B48" s="2134"/>
      <c r="C48" s="2177"/>
      <c r="D48" s="2177"/>
      <c r="E48" s="2177"/>
      <c r="F48" s="2177"/>
      <c r="G48" s="2177"/>
      <c r="H48" s="2679"/>
      <c r="I48" s="2430"/>
      <c r="J48" s="199" t="s">
        <v>366</v>
      </c>
      <c r="K48" s="79">
        <v>20370</v>
      </c>
      <c r="L48" s="313">
        <v>22440</v>
      </c>
      <c r="P48" s="1095"/>
      <c r="Q48" s="53"/>
      <c r="S48" s="70"/>
      <c r="T48" s="70"/>
      <c r="U48" s="70"/>
    </row>
    <row r="49" spans="1:21" ht="12" customHeight="1">
      <c r="A49" s="104" t="s">
        <v>7210</v>
      </c>
      <c r="B49" s="2134"/>
      <c r="C49" s="2177"/>
      <c r="D49" s="2177"/>
      <c r="E49" s="2177"/>
      <c r="F49" s="2177" t="s">
        <v>7211</v>
      </c>
      <c r="G49" s="2177" t="s">
        <v>7195</v>
      </c>
      <c r="H49" s="2679">
        <v>35</v>
      </c>
      <c r="I49" s="2430">
        <v>0.46357300000000001</v>
      </c>
      <c r="J49" s="199" t="s">
        <v>366</v>
      </c>
      <c r="K49" s="79">
        <v>29795</v>
      </c>
      <c r="L49" s="313">
        <v>32825</v>
      </c>
      <c r="P49" s="1095"/>
      <c r="Q49" s="53"/>
      <c r="S49" s="70"/>
      <c r="T49" s="70"/>
      <c r="U49" s="70"/>
    </row>
    <row r="50" spans="1:21">
      <c r="A50" s="104" t="s">
        <v>7212</v>
      </c>
      <c r="B50" s="2134"/>
      <c r="C50" s="2177"/>
      <c r="D50" s="2177"/>
      <c r="E50" s="2177"/>
      <c r="F50" s="2177"/>
      <c r="G50" s="2177"/>
      <c r="H50" s="2679"/>
      <c r="I50" s="2430"/>
      <c r="J50" s="199" t="s">
        <v>366</v>
      </c>
      <c r="K50" s="79">
        <v>33445</v>
      </c>
      <c r="L50" s="313">
        <v>36845</v>
      </c>
      <c r="P50" s="1095"/>
      <c r="Q50" s="53"/>
      <c r="S50" s="70"/>
      <c r="T50" s="70"/>
      <c r="U50" s="70"/>
    </row>
    <row r="51" spans="1:21">
      <c r="A51" s="104" t="s">
        <v>7213</v>
      </c>
      <c r="B51" s="2134"/>
      <c r="C51" s="2177"/>
      <c r="D51" s="2177"/>
      <c r="E51" s="2177"/>
      <c r="F51" s="2177"/>
      <c r="G51" s="2177"/>
      <c r="H51" s="2679"/>
      <c r="I51" s="2430"/>
      <c r="J51" s="199" t="s">
        <v>366</v>
      </c>
      <c r="K51" s="79">
        <v>29095</v>
      </c>
      <c r="L51" s="876">
        <v>32055</v>
      </c>
      <c r="P51" s="1095"/>
      <c r="Q51" s="53"/>
      <c r="S51" s="70"/>
      <c r="T51" s="70"/>
      <c r="U51" s="70"/>
    </row>
    <row r="52" spans="1:21" ht="12" customHeight="1">
      <c r="A52" s="104" t="s">
        <v>7214</v>
      </c>
      <c r="B52" s="2134"/>
      <c r="C52" s="2177"/>
      <c r="D52" s="2177"/>
      <c r="E52" s="2177"/>
      <c r="F52" s="2177" t="s">
        <v>7215</v>
      </c>
      <c r="G52" s="2177" t="s">
        <v>7182</v>
      </c>
      <c r="H52" s="2679">
        <v>44</v>
      </c>
      <c r="I52" s="2430">
        <v>0.70177800000000001</v>
      </c>
      <c r="J52" s="199" t="s">
        <v>366</v>
      </c>
      <c r="K52" s="79">
        <v>42890</v>
      </c>
      <c r="L52" s="313">
        <v>47250</v>
      </c>
      <c r="P52" s="1095"/>
      <c r="Q52" s="53"/>
      <c r="S52" s="70"/>
      <c r="T52" s="70"/>
      <c r="U52" s="70"/>
    </row>
    <row r="53" spans="1:21">
      <c r="A53" s="104" t="s">
        <v>7216</v>
      </c>
      <c r="B53" s="2134"/>
      <c r="C53" s="2177"/>
      <c r="D53" s="2177"/>
      <c r="E53" s="2177"/>
      <c r="F53" s="2177"/>
      <c r="G53" s="2177"/>
      <c r="H53" s="2679"/>
      <c r="I53" s="2430"/>
      <c r="J53" s="199" t="s">
        <v>366</v>
      </c>
      <c r="K53" s="79">
        <v>43315</v>
      </c>
      <c r="L53" s="313">
        <v>47720</v>
      </c>
      <c r="P53" s="1095"/>
      <c r="Q53" s="53"/>
      <c r="S53" s="70"/>
      <c r="T53" s="70"/>
      <c r="U53" s="70"/>
    </row>
    <row r="54" spans="1:21">
      <c r="A54" s="104" t="s">
        <v>7217</v>
      </c>
      <c r="B54" s="2134"/>
      <c r="C54" s="2177"/>
      <c r="D54" s="2176"/>
      <c r="E54" s="2176"/>
      <c r="F54" s="2177"/>
      <c r="G54" s="2177"/>
      <c r="H54" s="2679"/>
      <c r="I54" s="2430"/>
      <c r="J54" s="199" t="s">
        <v>366</v>
      </c>
      <c r="K54" s="79">
        <v>40245</v>
      </c>
      <c r="L54" s="313">
        <v>44335</v>
      </c>
      <c r="P54" s="1095"/>
      <c r="Q54" s="53"/>
      <c r="S54" s="70"/>
      <c r="T54" s="70"/>
      <c r="U54" s="70"/>
    </row>
    <row r="55" spans="1:21" ht="12" customHeight="1">
      <c r="A55" s="104" t="s">
        <v>7218</v>
      </c>
      <c r="B55" s="2134"/>
      <c r="C55" s="2177" t="s">
        <v>7141</v>
      </c>
      <c r="D55" s="2176"/>
      <c r="E55" s="2176"/>
      <c r="F55" s="2177" t="s">
        <v>7219</v>
      </c>
      <c r="G55" s="2177" t="s">
        <v>7220</v>
      </c>
      <c r="H55" s="2679">
        <v>14</v>
      </c>
      <c r="I55" s="2430">
        <v>0.103968</v>
      </c>
      <c r="J55" s="199" t="s">
        <v>366</v>
      </c>
      <c r="K55" s="79">
        <v>11680</v>
      </c>
      <c r="L55" s="313">
        <v>12865</v>
      </c>
      <c r="P55" s="1095"/>
      <c r="Q55" s="53"/>
      <c r="S55" s="70"/>
      <c r="T55" s="70"/>
      <c r="U55" s="70"/>
    </row>
    <row r="56" spans="1:21">
      <c r="A56" s="104" t="s">
        <v>7221</v>
      </c>
      <c r="B56" s="2134"/>
      <c r="C56" s="2177"/>
      <c r="D56" s="2177"/>
      <c r="E56" s="2177"/>
      <c r="F56" s="2177"/>
      <c r="G56" s="2177"/>
      <c r="H56" s="2679"/>
      <c r="I56" s="2430"/>
      <c r="J56" s="199" t="s">
        <v>366</v>
      </c>
      <c r="K56" s="79">
        <v>13850</v>
      </c>
      <c r="L56" s="313">
        <v>15260</v>
      </c>
      <c r="P56" s="1095"/>
      <c r="Q56" s="53"/>
      <c r="S56" s="70"/>
      <c r="T56" s="70"/>
      <c r="U56" s="70"/>
    </row>
    <row r="57" spans="1:21">
      <c r="A57" s="104" t="s">
        <v>7222</v>
      </c>
      <c r="B57" s="2134"/>
      <c r="C57" s="2177"/>
      <c r="D57" s="2177"/>
      <c r="E57" s="2177"/>
      <c r="F57" s="2177"/>
      <c r="G57" s="2177"/>
      <c r="H57" s="2679"/>
      <c r="I57" s="2430"/>
      <c r="J57" s="199" t="s">
        <v>366</v>
      </c>
      <c r="K57" s="79">
        <v>11455</v>
      </c>
      <c r="L57" s="313">
        <v>12620</v>
      </c>
      <c r="P57" s="1095"/>
      <c r="Q57" s="53"/>
      <c r="S57" s="70"/>
      <c r="T57" s="70"/>
      <c r="U57" s="70"/>
    </row>
    <row r="58" spans="1:21" ht="12" customHeight="1">
      <c r="A58" s="104" t="s">
        <v>7223</v>
      </c>
      <c r="B58" s="2134"/>
      <c r="C58" s="2177"/>
      <c r="D58" s="2177"/>
      <c r="E58" s="2177"/>
      <c r="F58" s="2177" t="s">
        <v>7224</v>
      </c>
      <c r="G58" s="2177" t="s">
        <v>7225</v>
      </c>
      <c r="H58" s="2679">
        <v>17</v>
      </c>
      <c r="I58" s="2430">
        <v>0.16609299999999999</v>
      </c>
      <c r="J58" s="199" t="s">
        <v>366</v>
      </c>
      <c r="K58" s="79">
        <v>15470</v>
      </c>
      <c r="L58" s="313">
        <v>17045</v>
      </c>
      <c r="P58" s="1095"/>
      <c r="Q58" s="53"/>
      <c r="S58" s="70"/>
      <c r="T58" s="70"/>
      <c r="U58" s="70"/>
    </row>
    <row r="59" spans="1:21">
      <c r="A59" s="104" t="s">
        <v>7226</v>
      </c>
      <c r="B59" s="2134"/>
      <c r="C59" s="2177"/>
      <c r="D59" s="2177"/>
      <c r="E59" s="2177"/>
      <c r="F59" s="2177"/>
      <c r="G59" s="2177"/>
      <c r="H59" s="2679"/>
      <c r="I59" s="2430"/>
      <c r="J59" s="199" t="s">
        <v>366</v>
      </c>
      <c r="K59" s="79">
        <v>17545</v>
      </c>
      <c r="L59" s="313">
        <v>19330</v>
      </c>
      <c r="P59" s="1095"/>
      <c r="Q59" s="53"/>
      <c r="S59" s="70"/>
      <c r="T59" s="70"/>
      <c r="U59" s="70"/>
    </row>
    <row r="60" spans="1:21">
      <c r="A60" s="104" t="s">
        <v>7227</v>
      </c>
      <c r="B60" s="2134"/>
      <c r="C60" s="2177"/>
      <c r="D60" s="2177"/>
      <c r="E60" s="2177"/>
      <c r="F60" s="2177"/>
      <c r="G60" s="2177"/>
      <c r="H60" s="2679"/>
      <c r="I60" s="2430"/>
      <c r="J60" s="199" t="s">
        <v>366</v>
      </c>
      <c r="K60" s="79">
        <v>14965</v>
      </c>
      <c r="L60" s="313">
        <v>16485</v>
      </c>
      <c r="P60" s="1095"/>
      <c r="Q60" s="53"/>
      <c r="S60" s="70"/>
      <c r="T60" s="70"/>
      <c r="U60" s="70"/>
    </row>
    <row r="61" spans="1:21" ht="12" customHeight="1">
      <c r="A61" s="104" t="s">
        <v>7228</v>
      </c>
      <c r="B61" s="2134"/>
      <c r="C61" s="2177"/>
      <c r="D61" s="2177"/>
      <c r="E61" s="2177"/>
      <c r="F61" s="2177" t="s">
        <v>7229</v>
      </c>
      <c r="G61" s="2177" t="s">
        <v>7230</v>
      </c>
      <c r="H61" s="2679">
        <v>23</v>
      </c>
      <c r="I61" s="2430">
        <v>0.24901799999999999</v>
      </c>
      <c r="J61" s="199" t="s">
        <v>366</v>
      </c>
      <c r="K61" s="79">
        <v>16790</v>
      </c>
      <c r="L61" s="313">
        <v>18500</v>
      </c>
      <c r="P61" s="1095"/>
      <c r="Q61" s="53"/>
      <c r="S61" s="70"/>
      <c r="T61" s="70"/>
      <c r="U61" s="70"/>
    </row>
    <row r="62" spans="1:21">
      <c r="A62" s="104" t="s">
        <v>7231</v>
      </c>
      <c r="B62" s="2134"/>
      <c r="C62" s="2177"/>
      <c r="D62" s="2177"/>
      <c r="E62" s="2177"/>
      <c r="F62" s="2177"/>
      <c r="G62" s="2177"/>
      <c r="H62" s="2679"/>
      <c r="I62" s="2430"/>
      <c r="J62" s="199" t="s">
        <v>366</v>
      </c>
      <c r="K62" s="79">
        <v>19300</v>
      </c>
      <c r="L62" s="313">
        <v>21260</v>
      </c>
      <c r="P62" s="1095"/>
      <c r="Q62" s="53"/>
      <c r="S62" s="70"/>
      <c r="T62" s="70"/>
      <c r="U62" s="70"/>
    </row>
    <row r="63" spans="1:21">
      <c r="A63" s="104" t="s">
        <v>7232</v>
      </c>
      <c r="B63" s="2134"/>
      <c r="C63" s="2177"/>
      <c r="D63" s="2176"/>
      <c r="E63" s="2176"/>
      <c r="F63" s="2177"/>
      <c r="G63" s="2177"/>
      <c r="H63" s="2679"/>
      <c r="I63" s="2430"/>
      <c r="J63" s="199" t="s">
        <v>366</v>
      </c>
      <c r="K63" s="79">
        <v>16490</v>
      </c>
      <c r="L63" s="313">
        <v>18165</v>
      </c>
      <c r="P63" s="1095"/>
      <c r="Q63" s="53"/>
      <c r="S63" s="70"/>
      <c r="T63" s="70"/>
      <c r="U63" s="70"/>
    </row>
    <row r="64" spans="1:21" ht="12" customHeight="1">
      <c r="A64" s="104" t="s">
        <v>7233</v>
      </c>
      <c r="B64" s="2134"/>
      <c r="C64" s="2177" t="s">
        <v>7151</v>
      </c>
      <c r="D64" s="2176"/>
      <c r="E64" s="2176"/>
      <c r="F64" s="2177" t="s">
        <v>7234</v>
      </c>
      <c r="G64" s="2177" t="s">
        <v>7220</v>
      </c>
      <c r="H64" s="2679">
        <v>19.600000000000001</v>
      </c>
      <c r="I64" s="2430">
        <v>0.19516800000000001</v>
      </c>
      <c r="J64" s="199" t="s">
        <v>366</v>
      </c>
      <c r="K64" s="79">
        <v>20995</v>
      </c>
      <c r="L64" s="313">
        <v>23135</v>
      </c>
      <c r="P64" s="1095"/>
      <c r="Q64" s="53"/>
      <c r="S64" s="70"/>
      <c r="T64" s="70"/>
      <c r="U64" s="70"/>
    </row>
    <row r="65" spans="1:21">
      <c r="A65" s="104" t="s">
        <v>7235</v>
      </c>
      <c r="B65" s="2134"/>
      <c r="C65" s="2177"/>
      <c r="D65" s="2177"/>
      <c r="E65" s="2177"/>
      <c r="F65" s="2177"/>
      <c r="G65" s="2177"/>
      <c r="H65" s="2679"/>
      <c r="I65" s="2430"/>
      <c r="J65" s="199" t="s">
        <v>366</v>
      </c>
      <c r="K65" s="79">
        <v>21195</v>
      </c>
      <c r="L65" s="313">
        <v>23350</v>
      </c>
      <c r="P65" s="1095"/>
      <c r="Q65" s="53"/>
      <c r="S65" s="70"/>
      <c r="T65" s="70"/>
      <c r="U65" s="70"/>
    </row>
    <row r="66" spans="1:21">
      <c r="A66" s="104" t="s">
        <v>7236</v>
      </c>
      <c r="B66" s="2134"/>
      <c r="C66" s="2177"/>
      <c r="D66" s="2177"/>
      <c r="E66" s="2177"/>
      <c r="F66" s="2177"/>
      <c r="G66" s="2177"/>
      <c r="H66" s="2679"/>
      <c r="I66" s="2430"/>
      <c r="J66" s="199" t="s">
        <v>366</v>
      </c>
      <c r="K66" s="79">
        <v>20615</v>
      </c>
      <c r="L66" s="313">
        <v>22710</v>
      </c>
      <c r="P66" s="1095"/>
      <c r="Q66" s="53"/>
      <c r="S66" s="70"/>
      <c r="T66" s="70"/>
      <c r="U66" s="70"/>
    </row>
    <row r="67" spans="1:21" ht="12" customHeight="1">
      <c r="A67" s="104" t="s">
        <v>7237</v>
      </c>
      <c r="B67" s="2134"/>
      <c r="C67" s="2177"/>
      <c r="D67" s="2177"/>
      <c r="E67" s="2177"/>
      <c r="F67" s="2177" t="s">
        <v>7238</v>
      </c>
      <c r="G67" s="2177" t="s">
        <v>7225</v>
      </c>
      <c r="H67" s="2679">
        <v>25</v>
      </c>
      <c r="I67" s="2430">
        <v>0.31483299999999997</v>
      </c>
      <c r="J67" s="199" t="s">
        <v>366</v>
      </c>
      <c r="K67" s="79">
        <v>24440</v>
      </c>
      <c r="L67" s="313">
        <v>26925</v>
      </c>
      <c r="P67" s="1095"/>
      <c r="Q67" s="53"/>
      <c r="S67" s="70"/>
      <c r="T67" s="70"/>
      <c r="U67" s="70"/>
    </row>
    <row r="68" spans="1:21">
      <c r="A68" s="104" t="s">
        <v>7239</v>
      </c>
      <c r="B68" s="2134"/>
      <c r="C68" s="2177"/>
      <c r="D68" s="2177"/>
      <c r="E68" s="2177"/>
      <c r="F68" s="2177"/>
      <c r="G68" s="2177"/>
      <c r="H68" s="2679"/>
      <c r="I68" s="2430"/>
      <c r="J68" s="199" t="s">
        <v>366</v>
      </c>
      <c r="K68" s="79">
        <v>27435</v>
      </c>
      <c r="L68" s="313">
        <v>30225</v>
      </c>
      <c r="P68" s="1095"/>
      <c r="Q68" s="53"/>
      <c r="S68" s="70"/>
      <c r="T68" s="70"/>
      <c r="U68" s="70"/>
    </row>
    <row r="69" spans="1:21">
      <c r="A69" s="104" t="s">
        <v>7240</v>
      </c>
      <c r="B69" s="2134"/>
      <c r="C69" s="2177"/>
      <c r="D69" s="2177"/>
      <c r="E69" s="2177"/>
      <c r="F69" s="2177"/>
      <c r="G69" s="2177"/>
      <c r="H69" s="2679"/>
      <c r="I69" s="2430"/>
      <c r="J69" s="199" t="s">
        <v>366</v>
      </c>
      <c r="K69" s="79">
        <v>24940</v>
      </c>
      <c r="L69" s="313">
        <v>27475</v>
      </c>
      <c r="P69" s="1095"/>
      <c r="Q69" s="53"/>
      <c r="S69" s="70"/>
      <c r="T69" s="70"/>
      <c r="U69" s="70"/>
    </row>
    <row r="70" spans="1:21" ht="12" customHeight="1">
      <c r="A70" s="104" t="s">
        <v>7241</v>
      </c>
      <c r="B70" s="2134"/>
      <c r="C70" s="2177"/>
      <c r="D70" s="2177"/>
      <c r="E70" s="2177"/>
      <c r="F70" s="2177" t="s">
        <v>7242</v>
      </c>
      <c r="G70" s="2177" t="s">
        <v>7230</v>
      </c>
      <c r="H70" s="2679">
        <v>37.4</v>
      </c>
      <c r="I70" s="2430">
        <v>0.47539799999999999</v>
      </c>
      <c r="J70" s="199" t="s">
        <v>366</v>
      </c>
      <c r="K70" s="79">
        <v>28575</v>
      </c>
      <c r="L70" s="313">
        <v>31480</v>
      </c>
      <c r="P70" s="1095"/>
      <c r="Q70" s="53"/>
      <c r="S70" s="70"/>
      <c r="T70" s="70"/>
      <c r="U70" s="70"/>
    </row>
    <row r="71" spans="1:21">
      <c r="A71" s="104" t="s">
        <v>7243</v>
      </c>
      <c r="B71" s="2134"/>
      <c r="C71" s="2177"/>
      <c r="D71" s="2177"/>
      <c r="E71" s="2177"/>
      <c r="F71" s="2177"/>
      <c r="G71" s="2177"/>
      <c r="H71" s="2679"/>
      <c r="I71" s="2430"/>
      <c r="J71" s="199" t="s">
        <v>366</v>
      </c>
      <c r="K71" s="79">
        <v>31605</v>
      </c>
      <c r="L71" s="313">
        <v>34820</v>
      </c>
      <c r="P71" s="1095"/>
      <c r="Q71" s="53"/>
      <c r="S71" s="70"/>
      <c r="T71" s="70"/>
      <c r="U71" s="70"/>
    </row>
    <row r="72" spans="1:21">
      <c r="A72" s="104" t="s">
        <v>7244</v>
      </c>
      <c r="B72" s="2134"/>
      <c r="C72" s="2177"/>
      <c r="D72" s="2176"/>
      <c r="E72" s="2176"/>
      <c r="F72" s="2177"/>
      <c r="G72" s="2177"/>
      <c r="H72" s="2679"/>
      <c r="I72" s="2430"/>
      <c r="J72" s="199" t="s">
        <v>366</v>
      </c>
      <c r="K72" s="79">
        <v>28115</v>
      </c>
      <c r="L72" s="313">
        <v>30975</v>
      </c>
      <c r="P72" s="1095"/>
      <c r="Q72" s="53"/>
      <c r="S72" s="70"/>
      <c r="T72" s="70"/>
      <c r="U72" s="70"/>
    </row>
    <row r="73" spans="1:21" ht="12" customHeight="1">
      <c r="A73" s="104" t="s">
        <v>7245</v>
      </c>
      <c r="B73" s="2134"/>
      <c r="C73" s="2177" t="s">
        <v>7160</v>
      </c>
      <c r="D73" s="2176"/>
      <c r="E73" s="2176"/>
      <c r="F73" s="2177" t="s">
        <v>7246</v>
      </c>
      <c r="G73" s="2177" t="s">
        <v>7220</v>
      </c>
      <c r="H73" s="2679">
        <v>29</v>
      </c>
      <c r="I73" s="2430">
        <v>0.28636800000000001</v>
      </c>
      <c r="J73" s="199" t="s">
        <v>366</v>
      </c>
      <c r="K73" s="79">
        <v>26025</v>
      </c>
      <c r="L73" s="313">
        <v>28670</v>
      </c>
      <c r="P73" s="1095"/>
      <c r="Q73" s="53"/>
      <c r="S73" s="70"/>
      <c r="T73" s="70"/>
      <c r="U73" s="70"/>
    </row>
    <row r="74" spans="1:21">
      <c r="A74" s="104" t="s">
        <v>7247</v>
      </c>
      <c r="B74" s="2134"/>
      <c r="C74" s="2177"/>
      <c r="D74" s="2177"/>
      <c r="E74" s="2177"/>
      <c r="F74" s="2177"/>
      <c r="G74" s="2177"/>
      <c r="H74" s="2679"/>
      <c r="I74" s="2430"/>
      <c r="J74" s="199" t="s">
        <v>366</v>
      </c>
      <c r="K74" s="79">
        <v>28935</v>
      </c>
      <c r="L74" s="313">
        <v>31875</v>
      </c>
      <c r="P74" s="1095"/>
      <c r="Q74" s="53"/>
      <c r="S74" s="70"/>
      <c r="T74" s="70"/>
      <c r="U74" s="70"/>
    </row>
    <row r="75" spans="1:21">
      <c r="A75" s="104" t="s">
        <v>7248</v>
      </c>
      <c r="B75" s="2134"/>
      <c r="C75" s="2177"/>
      <c r="D75" s="2177"/>
      <c r="E75" s="2177"/>
      <c r="F75" s="2177"/>
      <c r="G75" s="2177"/>
      <c r="H75" s="2679"/>
      <c r="I75" s="2430"/>
      <c r="J75" s="199" t="s">
        <v>366</v>
      </c>
      <c r="K75" s="79">
        <v>25600</v>
      </c>
      <c r="L75" s="313">
        <v>28205</v>
      </c>
      <c r="P75" s="1095"/>
      <c r="Q75" s="53"/>
      <c r="S75" s="70"/>
      <c r="T75" s="70"/>
      <c r="U75" s="70"/>
    </row>
    <row r="76" spans="1:21" ht="12" customHeight="1">
      <c r="A76" s="104" t="s">
        <v>7249</v>
      </c>
      <c r="B76" s="2134"/>
      <c r="C76" s="2177"/>
      <c r="D76" s="2177"/>
      <c r="E76" s="2177"/>
      <c r="F76" s="2177" t="s">
        <v>7250</v>
      </c>
      <c r="G76" s="2177" t="s">
        <v>7225</v>
      </c>
      <c r="H76" s="2679">
        <v>35</v>
      </c>
      <c r="I76" s="2430">
        <v>0.46357300000000001</v>
      </c>
      <c r="J76" s="199" t="s">
        <v>366</v>
      </c>
      <c r="K76" s="79">
        <v>33345</v>
      </c>
      <c r="L76" s="313">
        <v>36735</v>
      </c>
      <c r="P76" s="1095"/>
      <c r="Q76" s="53"/>
      <c r="S76" s="70"/>
      <c r="T76" s="70"/>
      <c r="U76" s="70"/>
    </row>
    <row r="77" spans="1:21">
      <c r="A77" s="104" t="s">
        <v>7251</v>
      </c>
      <c r="B77" s="2134"/>
      <c r="C77" s="2177"/>
      <c r="D77" s="2177"/>
      <c r="E77" s="2177"/>
      <c r="F77" s="2177"/>
      <c r="G77" s="2177"/>
      <c r="H77" s="2679"/>
      <c r="I77" s="2430"/>
      <c r="J77" s="199" t="s">
        <v>366</v>
      </c>
      <c r="K77" s="79">
        <v>36595</v>
      </c>
      <c r="L77" s="313">
        <v>40315</v>
      </c>
      <c r="P77" s="1095"/>
      <c r="Q77" s="53"/>
      <c r="S77" s="70"/>
      <c r="T77" s="70"/>
      <c r="U77" s="70"/>
    </row>
    <row r="78" spans="1:21">
      <c r="A78" s="104" t="s">
        <v>7252</v>
      </c>
      <c r="B78" s="2134"/>
      <c r="C78" s="2177"/>
      <c r="D78" s="2177"/>
      <c r="E78" s="2177"/>
      <c r="F78" s="2177"/>
      <c r="G78" s="2177"/>
      <c r="H78" s="2679"/>
      <c r="I78" s="2430"/>
      <c r="J78" s="199" t="s">
        <v>366</v>
      </c>
      <c r="K78" s="79">
        <v>32850</v>
      </c>
      <c r="L78" s="313">
        <v>36190</v>
      </c>
      <c r="P78" s="1095"/>
      <c r="Q78" s="53"/>
      <c r="S78" s="70"/>
      <c r="T78" s="70"/>
      <c r="U78" s="70"/>
    </row>
    <row r="79" spans="1:21" ht="12" customHeight="1">
      <c r="A79" s="104" t="s">
        <v>7253</v>
      </c>
      <c r="B79" s="2134"/>
      <c r="C79" s="2177" t="s">
        <v>7141</v>
      </c>
      <c r="D79" s="2177">
        <v>1.2</v>
      </c>
      <c r="E79" s="2177">
        <v>2</v>
      </c>
      <c r="F79" s="2177" t="s">
        <v>7254</v>
      </c>
      <c r="G79" s="2177" t="s">
        <v>7255</v>
      </c>
      <c r="H79" s="2679">
        <v>36</v>
      </c>
      <c r="I79" s="2430">
        <v>0.91766400000000004</v>
      </c>
      <c r="J79" s="199" t="s">
        <v>366</v>
      </c>
      <c r="K79" s="80">
        <v>29680</v>
      </c>
      <c r="L79" s="313">
        <v>32695</v>
      </c>
      <c r="P79" s="1095"/>
      <c r="Q79" s="53"/>
      <c r="S79" s="70"/>
      <c r="T79" s="70"/>
      <c r="U79" s="70"/>
    </row>
    <row r="80" spans="1:21">
      <c r="A80" s="104" t="s">
        <v>7256</v>
      </c>
      <c r="B80" s="2134"/>
      <c r="C80" s="2177"/>
      <c r="D80" s="2177"/>
      <c r="E80" s="2177"/>
      <c r="F80" s="2177"/>
      <c r="G80" s="2177"/>
      <c r="H80" s="2679"/>
      <c r="I80" s="2430"/>
      <c r="J80" s="199" t="s">
        <v>366</v>
      </c>
      <c r="K80" s="80">
        <v>32435</v>
      </c>
      <c r="L80" s="313">
        <v>35735</v>
      </c>
      <c r="P80" s="1095"/>
      <c r="Q80" s="53"/>
      <c r="S80" s="70"/>
      <c r="T80" s="70"/>
      <c r="U80" s="70"/>
    </row>
    <row r="81" spans="1:21" ht="12" customHeight="1">
      <c r="A81" s="104" t="s">
        <v>7257</v>
      </c>
      <c r="B81" s="2134"/>
      <c r="C81" s="2177"/>
      <c r="D81" s="2177"/>
      <c r="E81" s="2177"/>
      <c r="F81" s="2177" t="s">
        <v>7258</v>
      </c>
      <c r="G81" s="2177" t="s">
        <v>7259</v>
      </c>
      <c r="H81" s="2679">
        <v>27</v>
      </c>
      <c r="I81" s="2430">
        <v>0.666072</v>
      </c>
      <c r="J81" s="199" t="s">
        <v>366</v>
      </c>
      <c r="K81" s="79">
        <v>22050</v>
      </c>
      <c r="L81" s="313">
        <v>24295</v>
      </c>
      <c r="P81" s="1095"/>
      <c r="Q81" s="53"/>
      <c r="S81" s="70"/>
      <c r="T81" s="70"/>
      <c r="U81" s="70"/>
    </row>
    <row r="82" spans="1:21">
      <c r="A82" s="104" t="s">
        <v>7260</v>
      </c>
      <c r="B82" s="2134"/>
      <c r="C82" s="2177"/>
      <c r="D82" s="2177"/>
      <c r="E82" s="2177"/>
      <c r="F82" s="2177"/>
      <c r="G82" s="2177"/>
      <c r="H82" s="2679"/>
      <c r="I82" s="2430"/>
      <c r="J82" s="199" t="s">
        <v>366</v>
      </c>
      <c r="K82" s="79">
        <v>24715</v>
      </c>
      <c r="L82" s="313">
        <v>27230</v>
      </c>
      <c r="P82" s="1095"/>
      <c r="Q82" s="53"/>
      <c r="S82" s="70"/>
      <c r="T82" s="70"/>
      <c r="U82" s="70"/>
    </row>
    <row r="83" spans="1:21">
      <c r="A83" s="104" t="s">
        <v>7261</v>
      </c>
      <c r="B83" s="2134"/>
      <c r="C83" s="2177"/>
      <c r="D83" s="2177"/>
      <c r="E83" s="2177"/>
      <c r="F83" s="2177"/>
      <c r="G83" s="2177"/>
      <c r="H83" s="2679"/>
      <c r="I83" s="2430"/>
      <c r="J83" s="199" t="s">
        <v>366</v>
      </c>
      <c r="K83" s="79">
        <v>21700</v>
      </c>
      <c r="L83" s="313">
        <v>23910</v>
      </c>
      <c r="P83" s="1095"/>
      <c r="Q83" s="53"/>
      <c r="S83" s="70"/>
      <c r="T83" s="70"/>
      <c r="U83" s="70"/>
    </row>
    <row r="84" spans="1:21" ht="12" customHeight="1">
      <c r="A84" s="104" t="s">
        <v>7262</v>
      </c>
      <c r="B84" s="2134"/>
      <c r="C84" s="2177" t="s">
        <v>7151</v>
      </c>
      <c r="D84" s="2177"/>
      <c r="E84" s="2177"/>
      <c r="F84" s="2177" t="s">
        <v>7263</v>
      </c>
      <c r="G84" s="2177" t="s">
        <v>7259</v>
      </c>
      <c r="H84" s="2679">
        <v>54</v>
      </c>
      <c r="I84" s="2430">
        <v>1.2785519999999999</v>
      </c>
      <c r="J84" s="199" t="s">
        <v>366</v>
      </c>
      <c r="K84" s="80">
        <v>41615</v>
      </c>
      <c r="L84" s="313">
        <v>45845</v>
      </c>
      <c r="P84" s="1095"/>
      <c r="Q84" s="53"/>
      <c r="S84" s="70"/>
      <c r="T84" s="70"/>
      <c r="U84" s="70"/>
    </row>
    <row r="85" spans="1:21">
      <c r="A85" s="104" t="s">
        <v>7264</v>
      </c>
      <c r="B85" s="2134"/>
      <c r="C85" s="2177"/>
      <c r="D85" s="2177"/>
      <c r="E85" s="2177"/>
      <c r="F85" s="2177"/>
      <c r="G85" s="2177"/>
      <c r="H85" s="2679"/>
      <c r="I85" s="2430"/>
      <c r="J85" s="199" t="s">
        <v>366</v>
      </c>
      <c r="K85" s="80">
        <v>45015</v>
      </c>
      <c r="L85" s="313">
        <v>49595</v>
      </c>
      <c r="P85" s="1095"/>
      <c r="Q85" s="53"/>
      <c r="S85" s="70"/>
      <c r="T85" s="70"/>
      <c r="U85" s="70"/>
    </row>
    <row r="86" spans="1:21" ht="12" customHeight="1">
      <c r="A86" s="104" t="s">
        <v>7265</v>
      </c>
      <c r="B86" s="2133"/>
      <c r="C86" s="2177" t="s">
        <v>7266</v>
      </c>
      <c r="D86" s="2171">
        <v>0.8</v>
      </c>
      <c r="E86" s="2171">
        <v>1.5</v>
      </c>
      <c r="F86" s="2177" t="s">
        <v>7267</v>
      </c>
      <c r="G86" s="2171" t="s">
        <v>7172</v>
      </c>
      <c r="H86" s="2679">
        <v>21</v>
      </c>
      <c r="I86" s="2430">
        <v>0.63835200000000003</v>
      </c>
      <c r="J86" s="199" t="s">
        <v>366</v>
      </c>
      <c r="K86" s="79">
        <v>15510</v>
      </c>
      <c r="L86" s="313">
        <v>17085</v>
      </c>
      <c r="P86" s="1095"/>
      <c r="Q86" s="53"/>
      <c r="S86" s="70"/>
      <c r="T86" s="70"/>
      <c r="U86" s="70"/>
    </row>
    <row r="87" spans="1:21">
      <c r="A87" s="104" t="s">
        <v>7268</v>
      </c>
      <c r="B87" s="2133"/>
      <c r="C87" s="2177"/>
      <c r="D87" s="2177"/>
      <c r="E87" s="2177"/>
      <c r="F87" s="2177"/>
      <c r="G87" s="2177"/>
      <c r="H87" s="2679"/>
      <c r="I87" s="2430"/>
      <c r="J87" s="199" t="s">
        <v>366</v>
      </c>
      <c r="K87" s="79">
        <v>20185</v>
      </c>
      <c r="L87" s="313">
        <v>22235</v>
      </c>
      <c r="P87" s="1095"/>
      <c r="Q87" s="53"/>
      <c r="S87" s="70"/>
      <c r="T87" s="70"/>
      <c r="U87" s="70"/>
    </row>
    <row r="88" spans="1:21">
      <c r="A88" s="104" t="s">
        <v>7269</v>
      </c>
      <c r="B88" s="2133"/>
      <c r="C88" s="2177"/>
      <c r="D88" s="2171"/>
      <c r="E88" s="2171"/>
      <c r="F88" s="2171"/>
      <c r="G88" s="2171"/>
      <c r="H88" s="2679"/>
      <c r="I88" s="2430"/>
      <c r="J88" s="199" t="s">
        <v>366</v>
      </c>
      <c r="K88" s="79">
        <v>15155</v>
      </c>
      <c r="L88" s="313">
        <v>16700</v>
      </c>
      <c r="P88" s="1095"/>
      <c r="Q88" s="53"/>
      <c r="S88" s="70"/>
      <c r="T88" s="70"/>
      <c r="U88" s="70"/>
    </row>
    <row r="89" spans="1:21" ht="12" customHeight="1">
      <c r="A89" s="104" t="s">
        <v>7270</v>
      </c>
      <c r="B89" s="2133"/>
      <c r="C89" s="2177" t="s">
        <v>7266</v>
      </c>
      <c r="D89" s="2171"/>
      <c r="E89" s="2171"/>
      <c r="F89" s="2171"/>
      <c r="G89" s="2171"/>
      <c r="H89" s="2679"/>
      <c r="I89" s="2430"/>
      <c r="J89" s="199" t="s">
        <v>366</v>
      </c>
      <c r="K89" s="79">
        <v>17900</v>
      </c>
      <c r="L89" s="313">
        <v>19720</v>
      </c>
      <c r="P89" s="1095"/>
      <c r="Q89" s="53"/>
      <c r="S89" s="70"/>
      <c r="T89" s="70"/>
      <c r="U89" s="70"/>
    </row>
    <row r="90" spans="1:21">
      <c r="A90" s="104" t="s">
        <v>7271</v>
      </c>
      <c r="B90" s="2133"/>
      <c r="C90" s="2177"/>
      <c r="D90" s="2177"/>
      <c r="E90" s="2177"/>
      <c r="F90" s="2177"/>
      <c r="G90" s="2177"/>
      <c r="H90" s="2679"/>
      <c r="I90" s="2430"/>
      <c r="J90" s="199" t="s">
        <v>366</v>
      </c>
      <c r="K90" s="79">
        <v>23155</v>
      </c>
      <c r="L90" s="313">
        <v>25510</v>
      </c>
      <c r="P90" s="1095"/>
      <c r="Q90" s="53"/>
      <c r="S90" s="70"/>
      <c r="T90" s="70"/>
      <c r="U90" s="70"/>
    </row>
    <row r="91" spans="1:21">
      <c r="A91" s="104" t="s">
        <v>7272</v>
      </c>
      <c r="B91" s="2133"/>
      <c r="C91" s="2177"/>
      <c r="D91" s="2171"/>
      <c r="E91" s="2171"/>
      <c r="F91" s="2171"/>
      <c r="G91" s="2171"/>
      <c r="H91" s="2679"/>
      <c r="I91" s="2430"/>
      <c r="J91" s="199" t="s">
        <v>366</v>
      </c>
      <c r="K91" s="79">
        <v>17775</v>
      </c>
      <c r="L91" s="313">
        <v>19580</v>
      </c>
      <c r="P91" s="1095"/>
      <c r="Q91" s="53"/>
      <c r="S91" s="70"/>
      <c r="T91" s="70"/>
      <c r="U91" s="70"/>
    </row>
    <row r="92" spans="1:21" ht="12" customHeight="1">
      <c r="A92" s="104" t="s">
        <v>7273</v>
      </c>
      <c r="B92" s="2133"/>
      <c r="C92" s="2177" t="s">
        <v>7274</v>
      </c>
      <c r="D92" s="2171"/>
      <c r="E92" s="2171"/>
      <c r="F92" s="2171"/>
      <c r="G92" s="2171"/>
      <c r="H92" s="2679"/>
      <c r="I92" s="2430"/>
      <c r="J92" s="199" t="s">
        <v>366</v>
      </c>
      <c r="K92" s="79">
        <v>15400</v>
      </c>
      <c r="L92" s="313">
        <v>16965</v>
      </c>
      <c r="P92" s="1095"/>
      <c r="Q92" s="53"/>
      <c r="S92" s="70"/>
      <c r="T92" s="70"/>
      <c r="U92" s="70"/>
    </row>
    <row r="93" spans="1:21">
      <c r="A93" s="104" t="s">
        <v>7275</v>
      </c>
      <c r="B93" s="2133"/>
      <c r="C93" s="2177"/>
      <c r="D93" s="2177"/>
      <c r="E93" s="2177"/>
      <c r="F93" s="2177"/>
      <c r="G93" s="2177"/>
      <c r="H93" s="2679"/>
      <c r="I93" s="2430"/>
      <c r="J93" s="199" t="s">
        <v>366</v>
      </c>
      <c r="K93" s="79">
        <v>20175</v>
      </c>
      <c r="L93" s="313">
        <v>22225</v>
      </c>
      <c r="P93" s="1095"/>
      <c r="Q93" s="53"/>
      <c r="S93" s="70"/>
      <c r="T93" s="70"/>
      <c r="U93" s="70"/>
    </row>
    <row r="94" spans="1:21">
      <c r="A94" s="104" t="s">
        <v>7276</v>
      </c>
      <c r="B94" s="2133"/>
      <c r="C94" s="2177"/>
      <c r="D94" s="2171"/>
      <c r="E94" s="2171"/>
      <c r="F94" s="2177"/>
      <c r="G94" s="2171"/>
      <c r="H94" s="2679"/>
      <c r="I94" s="2430"/>
      <c r="J94" s="199" t="s">
        <v>366</v>
      </c>
      <c r="K94" s="79">
        <v>15060</v>
      </c>
      <c r="L94" s="313">
        <v>16590</v>
      </c>
      <c r="P94" s="1095"/>
      <c r="Q94" s="53"/>
      <c r="S94" s="70"/>
      <c r="T94" s="70"/>
      <c r="U94" s="70"/>
    </row>
    <row r="95" spans="1:21" ht="12" customHeight="1">
      <c r="A95" s="104" t="s">
        <v>7277</v>
      </c>
      <c r="B95" s="2133"/>
      <c r="C95" s="2177" t="s">
        <v>7266</v>
      </c>
      <c r="D95" s="2171"/>
      <c r="E95" s="2171"/>
      <c r="F95" s="2171" t="s">
        <v>6830</v>
      </c>
      <c r="G95" s="2171"/>
      <c r="H95" s="2680">
        <v>24</v>
      </c>
      <c r="I95" s="2687">
        <v>0.82931200000000005</v>
      </c>
      <c r="J95" s="199" t="s">
        <v>366</v>
      </c>
      <c r="K95" s="79">
        <v>17825</v>
      </c>
      <c r="L95" s="313">
        <v>19640</v>
      </c>
      <c r="P95" s="1095"/>
      <c r="Q95" s="53"/>
      <c r="S95" s="70"/>
      <c r="T95" s="70"/>
      <c r="U95" s="70"/>
    </row>
    <row r="96" spans="1:21">
      <c r="A96" s="104" t="s">
        <v>7278</v>
      </c>
      <c r="B96" s="2133"/>
      <c r="C96" s="2177"/>
      <c r="D96" s="2177"/>
      <c r="E96" s="2177"/>
      <c r="F96" s="2177"/>
      <c r="G96" s="2177"/>
      <c r="H96" s="2680"/>
      <c r="I96" s="2687"/>
      <c r="J96" s="199" t="s">
        <v>366</v>
      </c>
      <c r="K96" s="79">
        <v>22975</v>
      </c>
      <c r="L96" s="313">
        <v>25310</v>
      </c>
      <c r="P96" s="1095"/>
      <c r="Q96" s="53"/>
      <c r="S96" s="70"/>
      <c r="T96" s="70"/>
      <c r="U96" s="70"/>
    </row>
    <row r="97" spans="1:21">
      <c r="A97" s="104" t="s">
        <v>7279</v>
      </c>
      <c r="B97" s="2133"/>
      <c r="C97" s="2177"/>
      <c r="D97" s="2171"/>
      <c r="E97" s="2171"/>
      <c r="F97" s="2171"/>
      <c r="G97" s="2171"/>
      <c r="H97" s="2680"/>
      <c r="I97" s="2687"/>
      <c r="J97" s="199" t="s">
        <v>366</v>
      </c>
      <c r="K97" s="79">
        <v>17690</v>
      </c>
      <c r="L97" s="313">
        <v>19490</v>
      </c>
      <c r="P97" s="1095"/>
      <c r="Q97" s="53"/>
      <c r="S97" s="70"/>
      <c r="T97" s="70"/>
      <c r="U97" s="70"/>
    </row>
    <row r="98" spans="1:21" ht="12" customHeight="1">
      <c r="A98" s="104" t="s">
        <v>7280</v>
      </c>
      <c r="B98" s="2133"/>
      <c r="C98" s="2177" t="s">
        <v>7266</v>
      </c>
      <c r="D98" s="2171"/>
      <c r="E98" s="2171"/>
      <c r="F98" s="2171"/>
      <c r="G98" s="2171"/>
      <c r="H98" s="2680"/>
      <c r="I98" s="2687"/>
      <c r="J98" s="199" t="s">
        <v>366</v>
      </c>
      <c r="K98" s="79">
        <v>15510</v>
      </c>
      <c r="L98" s="313">
        <v>17085</v>
      </c>
      <c r="P98" s="1095"/>
      <c r="Q98" s="53"/>
      <c r="S98" s="70"/>
      <c r="T98" s="70"/>
      <c r="U98" s="70"/>
    </row>
    <row r="99" spans="1:21">
      <c r="A99" s="104" t="s">
        <v>7281</v>
      </c>
      <c r="B99" s="2133"/>
      <c r="C99" s="2177"/>
      <c r="D99" s="2177"/>
      <c r="E99" s="2177"/>
      <c r="F99" s="2177"/>
      <c r="G99" s="2177"/>
      <c r="H99" s="2680"/>
      <c r="I99" s="2687"/>
      <c r="J99" s="199" t="s">
        <v>366</v>
      </c>
      <c r="K99" s="98">
        <v>20185</v>
      </c>
      <c r="L99" s="320">
        <v>22235</v>
      </c>
      <c r="P99" s="1095"/>
      <c r="Q99" s="53"/>
      <c r="S99" s="70"/>
      <c r="T99" s="70"/>
      <c r="U99" s="70"/>
    </row>
    <row r="100" spans="1:21">
      <c r="A100" s="104" t="s">
        <v>7282</v>
      </c>
      <c r="B100" s="2133"/>
      <c r="C100" s="2177"/>
      <c r="D100" s="2171"/>
      <c r="E100" s="2171"/>
      <c r="F100" s="2171"/>
      <c r="G100" s="2171"/>
      <c r="H100" s="2680"/>
      <c r="I100" s="2687"/>
      <c r="J100" s="199" t="s">
        <v>366</v>
      </c>
      <c r="K100" s="98">
        <v>15155</v>
      </c>
      <c r="L100" s="320">
        <v>16700</v>
      </c>
      <c r="P100" s="1095"/>
      <c r="Q100" s="53"/>
      <c r="S100" s="70"/>
      <c r="T100" s="70"/>
      <c r="U100" s="70"/>
    </row>
    <row r="101" spans="1:21" ht="12" customHeight="1">
      <c r="A101" s="184" t="s">
        <v>7283</v>
      </c>
      <c r="B101" s="2133"/>
      <c r="C101" s="2171" t="s">
        <v>7274</v>
      </c>
      <c r="D101" s="2171"/>
      <c r="E101" s="2171"/>
      <c r="F101" s="2171"/>
      <c r="G101" s="2171"/>
      <c r="H101" s="2680"/>
      <c r="I101" s="2687"/>
      <c r="J101" s="199" t="s">
        <v>366</v>
      </c>
      <c r="K101" s="98">
        <v>17900</v>
      </c>
      <c r="L101" s="320">
        <v>19720</v>
      </c>
      <c r="P101" s="1095"/>
      <c r="Q101" s="53"/>
      <c r="S101" s="70"/>
      <c r="T101" s="70"/>
      <c r="U101" s="70"/>
    </row>
    <row r="102" spans="1:21">
      <c r="A102" s="184" t="s">
        <v>7284</v>
      </c>
      <c r="B102" s="2133"/>
      <c r="C102" s="2171"/>
      <c r="D102" s="2171"/>
      <c r="E102" s="2171"/>
      <c r="F102" s="2171"/>
      <c r="G102" s="2171"/>
      <c r="H102" s="2680"/>
      <c r="I102" s="2687"/>
      <c r="J102" s="199" t="s">
        <v>366</v>
      </c>
      <c r="K102" s="98">
        <v>23155</v>
      </c>
      <c r="L102" s="320">
        <v>25510</v>
      </c>
      <c r="P102" s="1095"/>
      <c r="Q102" s="53"/>
      <c r="S102" s="70"/>
      <c r="T102" s="70"/>
      <c r="U102" s="70"/>
    </row>
    <row r="103" spans="1:21">
      <c r="A103" s="207" t="s">
        <v>7285</v>
      </c>
      <c r="B103" s="2133"/>
      <c r="C103" s="2171"/>
      <c r="D103" s="2171"/>
      <c r="E103" s="2171"/>
      <c r="F103" s="2171"/>
      <c r="G103" s="2171"/>
      <c r="H103" s="2680"/>
      <c r="I103" s="2687"/>
      <c r="J103" s="807" t="s">
        <v>366</v>
      </c>
      <c r="K103" s="153">
        <v>17775</v>
      </c>
      <c r="L103" s="724">
        <v>19580</v>
      </c>
      <c r="P103" s="1095"/>
      <c r="Q103" s="53"/>
      <c r="S103" s="70"/>
      <c r="T103" s="70"/>
      <c r="U103" s="70"/>
    </row>
    <row r="104" spans="1:21" ht="98.25" customHeight="1">
      <c r="A104" s="2124" t="s">
        <v>7286</v>
      </c>
      <c r="B104" s="2124"/>
      <c r="C104" s="2124"/>
      <c r="D104" s="2124"/>
      <c r="E104" s="2124"/>
      <c r="F104" s="2124"/>
      <c r="G104" s="2124"/>
      <c r="H104" s="2124"/>
      <c r="I104" s="2124"/>
      <c r="J104" s="2124"/>
      <c r="K104" s="2124"/>
      <c r="L104" s="2124"/>
    </row>
  </sheetData>
  <mergeCells count="144">
    <mergeCell ref="A1:B1"/>
    <mergeCell ref="A5:L5"/>
    <mergeCell ref="A7:A8"/>
    <mergeCell ref="B7:B8"/>
    <mergeCell ref="C7:I7"/>
    <mergeCell ref="J7:J8"/>
    <mergeCell ref="K7:K8"/>
    <mergeCell ref="L7:L8"/>
    <mergeCell ref="O8:O9"/>
    <mergeCell ref="A9:L9"/>
    <mergeCell ref="C10:C12"/>
    <mergeCell ref="D10:D17"/>
    <mergeCell ref="E10:E17"/>
    <mergeCell ref="C13:C15"/>
    <mergeCell ref="C16:C17"/>
    <mergeCell ref="A18:L18"/>
    <mergeCell ref="B19:B30"/>
    <mergeCell ref="C19:C30"/>
    <mergeCell ref="D19:D78"/>
    <mergeCell ref="E19:E78"/>
    <mergeCell ref="F19:F21"/>
    <mergeCell ref="G19:G21"/>
    <mergeCell ref="H19:H21"/>
    <mergeCell ref="I19:I21"/>
    <mergeCell ref="F22:F24"/>
    <mergeCell ref="G22:G24"/>
    <mergeCell ref="H22:H24"/>
    <mergeCell ref="I22:I24"/>
    <mergeCell ref="F25:F27"/>
    <mergeCell ref="G25:G27"/>
    <mergeCell ref="H25:H27"/>
    <mergeCell ref="I25:I27"/>
    <mergeCell ref="F28:F30"/>
    <mergeCell ref="G28:G30"/>
    <mergeCell ref="H28:H30"/>
    <mergeCell ref="I28:I30"/>
    <mergeCell ref="B31:B42"/>
    <mergeCell ref="C31:C42"/>
    <mergeCell ref="F31:F33"/>
    <mergeCell ref="G31:G33"/>
    <mergeCell ref="H31:H33"/>
    <mergeCell ref="I31:I33"/>
    <mergeCell ref="F34:F36"/>
    <mergeCell ref="G34:G36"/>
    <mergeCell ref="H34:H36"/>
    <mergeCell ref="I34:I36"/>
    <mergeCell ref="F37:F39"/>
    <mergeCell ref="G37:G39"/>
    <mergeCell ref="H37:H39"/>
    <mergeCell ref="I37:I39"/>
    <mergeCell ref="F40:F42"/>
    <mergeCell ref="G40:G42"/>
    <mergeCell ref="H40:H42"/>
    <mergeCell ref="I40:I42"/>
    <mergeCell ref="B43:B54"/>
    <mergeCell ref="C43:C54"/>
    <mergeCell ref="F43:F45"/>
    <mergeCell ref="G43:G45"/>
    <mergeCell ref="H43:H45"/>
    <mergeCell ref="I43:I45"/>
    <mergeCell ref="F46:F48"/>
    <mergeCell ref="G46:G48"/>
    <mergeCell ref="H46:H48"/>
    <mergeCell ref="I46:I48"/>
    <mergeCell ref="F49:F51"/>
    <mergeCell ref="G49:G51"/>
    <mergeCell ref="H49:H51"/>
    <mergeCell ref="I49:I51"/>
    <mergeCell ref="F52:F54"/>
    <mergeCell ref="G52:G54"/>
    <mergeCell ref="H52:H54"/>
    <mergeCell ref="I52:I54"/>
    <mergeCell ref="B55:B63"/>
    <mergeCell ref="C55:C63"/>
    <mergeCell ref="F55:F57"/>
    <mergeCell ref="G55:G57"/>
    <mergeCell ref="H55:H57"/>
    <mergeCell ref="I55:I57"/>
    <mergeCell ref="F58:F60"/>
    <mergeCell ref="G58:G60"/>
    <mergeCell ref="H58:H60"/>
    <mergeCell ref="I58:I60"/>
    <mergeCell ref="F61:F63"/>
    <mergeCell ref="G61:G63"/>
    <mergeCell ref="H61:H63"/>
    <mergeCell ref="I61:I63"/>
    <mergeCell ref="B64:B72"/>
    <mergeCell ref="C64:C72"/>
    <mergeCell ref="F64:F66"/>
    <mergeCell ref="G64:G66"/>
    <mergeCell ref="H64:H66"/>
    <mergeCell ref="I64:I66"/>
    <mergeCell ref="F67:F69"/>
    <mergeCell ref="G67:G69"/>
    <mergeCell ref="H67:H69"/>
    <mergeCell ref="I67:I69"/>
    <mergeCell ref="F70:F72"/>
    <mergeCell ref="G70:G72"/>
    <mergeCell ref="H70:H72"/>
    <mergeCell ref="I70:I72"/>
    <mergeCell ref="B73:B78"/>
    <mergeCell ref="C73:C78"/>
    <mergeCell ref="F73:F75"/>
    <mergeCell ref="G73:G75"/>
    <mergeCell ref="H73:H75"/>
    <mergeCell ref="I73:I75"/>
    <mergeCell ref="F76:F78"/>
    <mergeCell ref="G76:G78"/>
    <mergeCell ref="H76:H78"/>
    <mergeCell ref="I76:I78"/>
    <mergeCell ref="B79:B85"/>
    <mergeCell ref="C79:C83"/>
    <mergeCell ref="D79:D85"/>
    <mergeCell ref="E79:E85"/>
    <mergeCell ref="F79:F80"/>
    <mergeCell ref="G79:G80"/>
    <mergeCell ref="H79:H80"/>
    <mergeCell ref="I79:I80"/>
    <mergeCell ref="F81:F83"/>
    <mergeCell ref="G81:G83"/>
    <mergeCell ref="H81:H83"/>
    <mergeCell ref="I81:I83"/>
    <mergeCell ref="C84:C85"/>
    <mergeCell ref="F84:F85"/>
    <mergeCell ref="G84:G85"/>
    <mergeCell ref="H84:H85"/>
    <mergeCell ref="I84:I85"/>
    <mergeCell ref="A104:L104"/>
    <mergeCell ref="B86:B103"/>
    <mergeCell ref="C86:C88"/>
    <mergeCell ref="D86:D103"/>
    <mergeCell ref="E86:E103"/>
    <mergeCell ref="F86:F94"/>
    <mergeCell ref="G86:G103"/>
    <mergeCell ref="H86:H94"/>
    <mergeCell ref="I86:I94"/>
    <mergeCell ref="C89:C91"/>
    <mergeCell ref="C92:C94"/>
    <mergeCell ref="C95:C97"/>
    <mergeCell ref="F95:F103"/>
    <mergeCell ref="H95:H103"/>
    <mergeCell ref="I95:I103"/>
    <mergeCell ref="C98:C100"/>
    <mergeCell ref="C101:C103"/>
  </mergeCells>
  <hyperlinks>
    <hyperlink ref="A5" location="Меню!A1" display="ВАННЫ МОЕЧНЫЕ СВАР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>
  <dimension ref="A1:AMJ43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7.28515625" style="52" customWidth="1"/>
    <col min="2" max="2" width="9.28515625" style="52" customWidth="1"/>
    <col min="3" max="3" width="9" style="52" customWidth="1"/>
    <col min="4" max="4" width="14.140625" style="52" customWidth="1"/>
    <col min="5" max="5" width="16.85546875" style="52" customWidth="1"/>
    <col min="6" max="6" width="9" style="52" hidden="1" customWidth="1"/>
    <col min="7" max="7" width="8.7109375" style="52" hidden="1" customWidth="1"/>
    <col min="8" max="9" width="8.7109375" style="52" customWidth="1"/>
    <col min="10" max="10" width="9.85546875" style="52" customWidth="1"/>
    <col min="11" max="11" width="11.5703125" style="52" customWidth="1"/>
    <col min="12" max="12" width="13" style="52" customWidth="1"/>
    <col min="13" max="14" width="12.5703125" style="52" customWidth="1"/>
    <col min="15" max="15" width="11.85546875" style="386" customWidth="1"/>
    <col min="16" max="16" width="12.7109375" style="386" customWidth="1"/>
    <col min="17" max="17" width="12.85546875" style="386" customWidth="1"/>
    <col min="18" max="18" width="13.42578125" style="386" customWidth="1"/>
    <col min="19" max="19" width="12.7109375" style="386" customWidth="1"/>
    <col min="20" max="1024" width="9.140625" style="386"/>
  </cols>
  <sheetData>
    <row r="1" spans="1:20" s="1085" customFormat="1" ht="31.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R1" s="65"/>
      <c r="S1" s="65"/>
      <c r="T1" s="65"/>
    </row>
    <row r="2" spans="1:20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7"/>
      <c r="J2" s="56" t="s">
        <v>131</v>
      </c>
      <c r="K2" s="57" t="s">
        <v>2</v>
      </c>
      <c r="L2" s="65"/>
      <c r="M2" s="65"/>
      <c r="N2" s="65"/>
      <c r="R2" s="65"/>
      <c r="S2" s="65"/>
      <c r="T2" s="65"/>
    </row>
    <row r="3" spans="1:20" s="1085" customFormat="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7"/>
      <c r="J3" s="56" t="s">
        <v>132</v>
      </c>
      <c r="K3" s="57" t="s">
        <v>7</v>
      </c>
      <c r="L3" s="65"/>
      <c r="M3" s="65"/>
      <c r="N3" s="65"/>
      <c r="R3" s="65"/>
      <c r="S3" s="65"/>
      <c r="T3" s="65"/>
    </row>
    <row r="4" spans="1:20">
      <c r="A4" s="59"/>
      <c r="B4" s="59"/>
      <c r="C4" s="64"/>
      <c r="R4" s="52"/>
      <c r="S4" s="52"/>
      <c r="T4" s="52"/>
    </row>
    <row r="5" spans="1:20">
      <c r="A5" s="2116" t="s">
        <v>7287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8" t="s">
        <v>134</v>
      </c>
      <c r="B7" s="2117" t="s">
        <v>138</v>
      </c>
      <c r="C7" s="2117"/>
      <c r="D7" s="2117"/>
      <c r="E7" s="2117"/>
      <c r="F7" s="2117"/>
      <c r="G7" s="2117"/>
      <c r="H7" s="2117"/>
      <c r="I7" s="2119" t="s">
        <v>139</v>
      </c>
      <c r="J7" s="2119" t="s">
        <v>6751</v>
      </c>
      <c r="K7" s="2119" t="s">
        <v>141</v>
      </c>
      <c r="R7" s="52"/>
      <c r="S7" s="52"/>
      <c r="T7" s="52"/>
    </row>
    <row r="8" spans="1:20" ht="66.75" customHeight="1">
      <c r="A8" s="2118"/>
      <c r="B8" s="68" t="s">
        <v>7288</v>
      </c>
      <c r="C8" s="68" t="s">
        <v>7289</v>
      </c>
      <c r="D8" s="69" t="s">
        <v>6432</v>
      </c>
      <c r="E8" s="69" t="s">
        <v>7290</v>
      </c>
      <c r="F8" s="69" t="s">
        <v>146</v>
      </c>
      <c r="G8" s="69" t="s">
        <v>5269</v>
      </c>
      <c r="H8" s="68" t="s">
        <v>5269</v>
      </c>
      <c r="I8" s="2119"/>
      <c r="J8" s="2119"/>
      <c r="K8" s="2119"/>
      <c r="L8" s="70"/>
      <c r="M8" s="70"/>
      <c r="N8" s="70"/>
      <c r="O8" s="388"/>
      <c r="P8" s="388"/>
      <c r="R8" s="70"/>
      <c r="S8" s="70"/>
      <c r="T8" s="70"/>
    </row>
    <row r="9" spans="1:20">
      <c r="A9" s="2175" t="s">
        <v>7291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N9" s="70"/>
      <c r="R9" s="52"/>
      <c r="S9" s="52"/>
      <c r="T9" s="52"/>
    </row>
    <row r="10" spans="1:20" ht="12" customHeight="1">
      <c r="A10" s="884" t="s">
        <v>7292</v>
      </c>
      <c r="B10" s="2715">
        <v>1</v>
      </c>
      <c r="C10" s="2178">
        <v>1.5</v>
      </c>
      <c r="D10" s="2182" t="s">
        <v>7293</v>
      </c>
      <c r="E10" s="2182" t="s">
        <v>7294</v>
      </c>
      <c r="F10" s="295"/>
      <c r="G10" s="840"/>
      <c r="H10" s="2685">
        <v>0.26</v>
      </c>
      <c r="I10" s="1000" t="s">
        <v>366</v>
      </c>
      <c r="J10" s="125">
        <v>22005</v>
      </c>
      <c r="K10" s="344">
        <v>24240</v>
      </c>
      <c r="O10" s="1095"/>
      <c r="P10" s="53"/>
      <c r="R10" s="52"/>
      <c r="S10" s="52"/>
      <c r="T10" s="52"/>
    </row>
    <row r="11" spans="1:20">
      <c r="A11" s="110" t="s">
        <v>7295</v>
      </c>
      <c r="B11" s="2715"/>
      <c r="C11" s="2178"/>
      <c r="D11" s="2182"/>
      <c r="E11" s="2182"/>
      <c r="F11" s="295"/>
      <c r="G11" s="840"/>
      <c r="H11" s="2685"/>
      <c r="I11" s="85" t="s">
        <v>366</v>
      </c>
      <c r="J11" s="125">
        <v>24330</v>
      </c>
      <c r="K11" s="344">
        <v>26805</v>
      </c>
      <c r="O11" s="314"/>
      <c r="P11" s="53"/>
      <c r="R11" s="52"/>
      <c r="S11" s="52"/>
      <c r="T11" s="52"/>
    </row>
    <row r="12" spans="1:20" ht="12" customHeight="1">
      <c r="A12" s="110" t="s">
        <v>7296</v>
      </c>
      <c r="B12" s="2715"/>
      <c r="C12" s="2178"/>
      <c r="D12" s="2184" t="s">
        <v>6761</v>
      </c>
      <c r="E12" s="2184" t="s">
        <v>7297</v>
      </c>
      <c r="F12" s="300"/>
      <c r="G12" s="837"/>
      <c r="H12" s="2710">
        <v>0.31</v>
      </c>
      <c r="I12" s="85" t="s">
        <v>366</v>
      </c>
      <c r="J12" s="85">
        <v>22510</v>
      </c>
      <c r="K12" s="315">
        <v>24795</v>
      </c>
      <c r="O12" s="1095"/>
      <c r="P12" s="53"/>
      <c r="R12" s="52"/>
      <c r="S12" s="52"/>
      <c r="T12" s="52"/>
    </row>
    <row r="13" spans="1:20">
      <c r="A13" s="110" t="s">
        <v>7298</v>
      </c>
      <c r="B13" s="2715"/>
      <c r="C13" s="2178"/>
      <c r="D13" s="2184"/>
      <c r="E13" s="2184"/>
      <c r="F13" s="300"/>
      <c r="G13" s="837"/>
      <c r="H13" s="2710"/>
      <c r="I13" s="85" t="s">
        <v>366</v>
      </c>
      <c r="J13" s="85">
        <v>24965</v>
      </c>
      <c r="K13" s="315">
        <v>27505</v>
      </c>
      <c r="O13" s="314"/>
      <c r="P13" s="53"/>
      <c r="R13" s="52"/>
      <c r="S13" s="52"/>
      <c r="T13" s="52"/>
    </row>
    <row r="14" spans="1:20" ht="12" customHeight="1">
      <c r="A14" s="110" t="s">
        <v>7299</v>
      </c>
      <c r="B14" s="2715"/>
      <c r="C14" s="2178"/>
      <c r="D14" s="2184" t="s">
        <v>7300</v>
      </c>
      <c r="E14" s="2184" t="s">
        <v>7301</v>
      </c>
      <c r="F14" s="300"/>
      <c r="G14" s="837"/>
      <c r="H14" s="2717">
        <v>0.36</v>
      </c>
      <c r="I14" s="111" t="s">
        <v>366</v>
      </c>
      <c r="J14" s="85">
        <v>28215</v>
      </c>
      <c r="K14" s="315">
        <v>31085</v>
      </c>
      <c r="O14" s="1095"/>
      <c r="P14" s="53"/>
      <c r="R14" s="52"/>
      <c r="S14" s="52"/>
      <c r="T14" s="52"/>
    </row>
    <row r="15" spans="1:20">
      <c r="A15" s="110" t="s">
        <v>7302</v>
      </c>
      <c r="B15" s="2715"/>
      <c r="C15" s="2178"/>
      <c r="D15" s="2184"/>
      <c r="E15" s="2184"/>
      <c r="F15" s="300"/>
      <c r="G15" s="837"/>
      <c r="H15" s="2717"/>
      <c r="I15" s="111" t="s">
        <v>366</v>
      </c>
      <c r="J15" s="85">
        <v>30065</v>
      </c>
      <c r="K15" s="315">
        <v>33125</v>
      </c>
      <c r="O15" s="314"/>
      <c r="P15" s="53"/>
      <c r="R15" s="52"/>
      <c r="S15" s="52"/>
      <c r="T15" s="52"/>
    </row>
    <row r="16" spans="1:20" ht="12" customHeight="1">
      <c r="A16" s="110" t="s">
        <v>7303</v>
      </c>
      <c r="B16" s="2715"/>
      <c r="C16" s="2178"/>
      <c r="D16" s="2184" t="s">
        <v>6763</v>
      </c>
      <c r="E16" s="2184" t="s">
        <v>7294</v>
      </c>
      <c r="F16" s="300"/>
      <c r="G16" s="837"/>
      <c r="H16" s="2710">
        <v>0.52</v>
      </c>
      <c r="I16" s="85" t="s">
        <v>366</v>
      </c>
      <c r="J16" s="85">
        <v>41570</v>
      </c>
      <c r="K16" s="315">
        <v>45800</v>
      </c>
      <c r="O16" s="1095"/>
      <c r="P16" s="53"/>
      <c r="R16" s="52"/>
      <c r="S16" s="52"/>
      <c r="T16" s="52"/>
    </row>
    <row r="17" spans="1:20">
      <c r="A17" s="110" t="s">
        <v>7304</v>
      </c>
      <c r="B17" s="2715"/>
      <c r="C17" s="2178"/>
      <c r="D17" s="2184"/>
      <c r="E17" s="2184"/>
      <c r="F17" s="300"/>
      <c r="G17" s="837"/>
      <c r="H17" s="2710"/>
      <c r="I17" s="85" t="s">
        <v>366</v>
      </c>
      <c r="J17" s="85">
        <v>44180</v>
      </c>
      <c r="K17" s="315">
        <v>48675</v>
      </c>
      <c r="O17" s="314"/>
      <c r="P17" s="53"/>
      <c r="R17" s="52"/>
      <c r="S17" s="52"/>
      <c r="T17" s="52"/>
    </row>
    <row r="18" spans="1:20" ht="12" customHeight="1">
      <c r="A18" s="110" t="s">
        <v>7305</v>
      </c>
      <c r="B18" s="2715"/>
      <c r="C18" s="2178"/>
      <c r="D18" s="2184" t="s">
        <v>6765</v>
      </c>
      <c r="E18" s="2184" t="s">
        <v>7297</v>
      </c>
      <c r="F18" s="300"/>
      <c r="G18" s="837"/>
      <c r="H18" s="2710">
        <v>0.62</v>
      </c>
      <c r="I18" s="85" t="s">
        <v>366</v>
      </c>
      <c r="J18" s="85">
        <v>42600</v>
      </c>
      <c r="K18" s="315">
        <v>46935</v>
      </c>
      <c r="O18" s="1095"/>
      <c r="P18" s="53"/>
      <c r="R18" s="52"/>
      <c r="S18" s="52"/>
      <c r="T18" s="52"/>
    </row>
    <row r="19" spans="1:20">
      <c r="A19" s="110" t="s">
        <v>7306</v>
      </c>
      <c r="B19" s="2715"/>
      <c r="C19" s="2178"/>
      <c r="D19" s="2184"/>
      <c r="E19" s="2184"/>
      <c r="F19" s="300"/>
      <c r="G19" s="837"/>
      <c r="H19" s="2710"/>
      <c r="I19" s="85" t="s">
        <v>366</v>
      </c>
      <c r="J19" s="85">
        <v>45655</v>
      </c>
      <c r="K19" s="315">
        <v>50300</v>
      </c>
      <c r="O19" s="314"/>
      <c r="P19" s="53"/>
      <c r="R19" s="52"/>
      <c r="S19" s="52"/>
      <c r="T19" s="52"/>
    </row>
    <row r="20" spans="1:20" ht="12" customHeight="1">
      <c r="A20" s="110" t="s">
        <v>7307</v>
      </c>
      <c r="B20" s="2715"/>
      <c r="C20" s="2178"/>
      <c r="D20" s="2184" t="s">
        <v>7308</v>
      </c>
      <c r="E20" s="2184" t="s">
        <v>7301</v>
      </c>
      <c r="F20" s="300"/>
      <c r="G20" s="837"/>
      <c r="H20" s="2717">
        <v>0.73</v>
      </c>
      <c r="I20" s="111" t="s">
        <v>366</v>
      </c>
      <c r="J20" s="85">
        <v>52580</v>
      </c>
      <c r="K20" s="315">
        <v>57925</v>
      </c>
      <c r="O20" s="1095"/>
      <c r="P20" s="53"/>
      <c r="R20" s="52"/>
      <c r="S20" s="52"/>
      <c r="T20" s="52"/>
    </row>
    <row r="21" spans="1:20">
      <c r="A21" s="110" t="s">
        <v>7309</v>
      </c>
      <c r="B21" s="2715"/>
      <c r="C21" s="2178"/>
      <c r="D21" s="2184"/>
      <c r="E21" s="2184"/>
      <c r="F21" s="300"/>
      <c r="G21" s="837"/>
      <c r="H21" s="2717"/>
      <c r="I21" s="111" t="s">
        <v>366</v>
      </c>
      <c r="J21" s="85">
        <v>55960</v>
      </c>
      <c r="K21" s="315">
        <v>61655</v>
      </c>
      <c r="O21" s="314"/>
      <c r="P21" s="53"/>
      <c r="R21" s="52"/>
      <c r="S21" s="52"/>
      <c r="T21" s="52"/>
    </row>
    <row r="22" spans="1:20" ht="12" customHeight="1">
      <c r="A22" s="110" t="s">
        <v>7310</v>
      </c>
      <c r="B22" s="2715"/>
      <c r="C22" s="2178"/>
      <c r="D22" s="2184" t="s">
        <v>6767</v>
      </c>
      <c r="E22" s="2184" t="s">
        <v>7294</v>
      </c>
      <c r="F22" s="300"/>
      <c r="G22" s="837"/>
      <c r="H22" s="2710">
        <v>0.78</v>
      </c>
      <c r="I22" s="85" t="s">
        <v>366</v>
      </c>
      <c r="J22" s="85">
        <v>55945</v>
      </c>
      <c r="K22" s="315">
        <v>61635</v>
      </c>
      <c r="O22" s="1095"/>
      <c r="P22" s="53"/>
      <c r="R22" s="52"/>
      <c r="S22" s="52"/>
      <c r="T22" s="52"/>
    </row>
    <row r="23" spans="1:20">
      <c r="A23" s="110" t="s">
        <v>7311</v>
      </c>
      <c r="B23" s="2715"/>
      <c r="C23" s="2178"/>
      <c r="D23" s="2184"/>
      <c r="E23" s="2184"/>
      <c r="F23" s="300"/>
      <c r="G23" s="837"/>
      <c r="H23" s="2710"/>
      <c r="I23" s="85" t="s">
        <v>366</v>
      </c>
      <c r="J23" s="85">
        <v>61160</v>
      </c>
      <c r="K23" s="315">
        <v>67380</v>
      </c>
      <c r="O23" s="314"/>
      <c r="P23" s="53"/>
      <c r="R23" s="52"/>
      <c r="S23" s="52"/>
      <c r="T23" s="52"/>
    </row>
    <row r="24" spans="1:20" ht="12" customHeight="1">
      <c r="A24" s="110" t="s">
        <v>7312</v>
      </c>
      <c r="B24" s="2715"/>
      <c r="C24" s="2178"/>
      <c r="D24" s="2184" t="s">
        <v>7313</v>
      </c>
      <c r="E24" s="2184" t="s">
        <v>7297</v>
      </c>
      <c r="F24" s="300"/>
      <c r="G24" s="299"/>
      <c r="H24" s="2710">
        <v>0.88</v>
      </c>
      <c r="I24" s="85" t="s">
        <v>366</v>
      </c>
      <c r="J24" s="85">
        <v>64535</v>
      </c>
      <c r="K24" s="315">
        <v>71095</v>
      </c>
      <c r="O24" s="1095"/>
      <c r="P24" s="53"/>
      <c r="R24" s="52"/>
      <c r="S24" s="52"/>
      <c r="T24" s="52"/>
    </row>
    <row r="25" spans="1:20">
      <c r="A25" s="110" t="s">
        <v>7314</v>
      </c>
      <c r="B25" s="2715"/>
      <c r="C25" s="2178"/>
      <c r="D25" s="2184"/>
      <c r="E25" s="2184"/>
      <c r="F25" s="300"/>
      <c r="G25" s="299"/>
      <c r="H25" s="2710"/>
      <c r="I25" s="85" t="s">
        <v>366</v>
      </c>
      <c r="J25" s="85">
        <v>62655</v>
      </c>
      <c r="K25" s="315">
        <v>69025</v>
      </c>
      <c r="O25" s="314"/>
      <c r="P25" s="53"/>
      <c r="R25" s="52"/>
      <c r="S25" s="52"/>
      <c r="T25" s="52"/>
    </row>
    <row r="26" spans="1:20" ht="12" customHeight="1">
      <c r="A26" s="110" t="s">
        <v>7315</v>
      </c>
      <c r="B26" s="2715"/>
      <c r="C26" s="2178"/>
      <c r="D26" s="2184" t="s">
        <v>7316</v>
      </c>
      <c r="E26" s="2184" t="s">
        <v>7301</v>
      </c>
      <c r="F26" s="300"/>
      <c r="G26" s="299"/>
      <c r="H26" s="299">
        <v>1.03</v>
      </c>
      <c r="I26" s="85" t="s">
        <v>366</v>
      </c>
      <c r="J26" s="85">
        <v>66560</v>
      </c>
      <c r="K26" s="315">
        <v>73325</v>
      </c>
      <c r="O26" s="1095"/>
      <c r="P26" s="53"/>
      <c r="R26" s="52"/>
      <c r="S26" s="52"/>
      <c r="T26" s="52"/>
    </row>
    <row r="27" spans="1:20">
      <c r="A27" s="110" t="s">
        <v>7317</v>
      </c>
      <c r="B27" s="2715"/>
      <c r="C27" s="2178"/>
      <c r="D27" s="2184"/>
      <c r="E27" s="2184"/>
      <c r="F27" s="300"/>
      <c r="G27" s="299"/>
      <c r="H27" s="299"/>
      <c r="I27" s="85" t="s">
        <v>366</v>
      </c>
      <c r="J27" s="85">
        <v>72155</v>
      </c>
      <c r="K27" s="315">
        <v>79495</v>
      </c>
      <c r="O27" s="314"/>
      <c r="P27" s="53"/>
      <c r="R27" s="52"/>
      <c r="S27" s="52"/>
      <c r="T27" s="52"/>
    </row>
    <row r="28" spans="1:20" ht="12" customHeight="1">
      <c r="A28" s="110" t="s">
        <v>7318</v>
      </c>
      <c r="B28" s="2715"/>
      <c r="C28" s="2178"/>
      <c r="D28" s="2180" t="s">
        <v>7316</v>
      </c>
      <c r="E28" s="2180" t="s">
        <v>7319</v>
      </c>
      <c r="F28" s="300"/>
      <c r="G28" s="837"/>
      <c r="H28" s="2714">
        <v>1.03</v>
      </c>
      <c r="I28" s="85" t="s">
        <v>366</v>
      </c>
      <c r="J28" s="85">
        <v>81460</v>
      </c>
      <c r="K28" s="315">
        <v>89745</v>
      </c>
      <c r="O28" s="1095"/>
      <c r="P28" s="53"/>
      <c r="R28" s="52"/>
      <c r="S28" s="52"/>
      <c r="T28" s="52"/>
    </row>
    <row r="29" spans="1:20" ht="15" customHeight="1">
      <c r="A29" s="110" t="s">
        <v>7320</v>
      </c>
      <c r="B29" s="2715"/>
      <c r="C29" s="2178"/>
      <c r="D29" s="2178"/>
      <c r="E29" s="2178"/>
      <c r="F29" s="300"/>
      <c r="G29" s="837"/>
      <c r="H29" s="2714"/>
      <c r="I29" s="328" t="s">
        <v>366</v>
      </c>
      <c r="J29" s="85">
        <v>110520</v>
      </c>
      <c r="K29" s="315">
        <v>118415</v>
      </c>
      <c r="P29" s="53"/>
      <c r="R29" s="52"/>
      <c r="S29" s="52"/>
      <c r="T29" s="52"/>
    </row>
    <row r="30" spans="1:20">
      <c r="A30" s="2175" t="s">
        <v>7321</v>
      </c>
      <c r="B30" s="2175"/>
      <c r="C30" s="2175"/>
      <c r="D30" s="2175"/>
      <c r="E30" s="2175"/>
      <c r="F30" s="2175"/>
      <c r="G30" s="2175"/>
      <c r="H30" s="2175"/>
      <c r="I30" s="2175"/>
      <c r="J30" s="2175"/>
      <c r="K30" s="2175"/>
      <c r="P30" s="53"/>
      <c r="R30" s="52"/>
      <c r="S30" s="52"/>
      <c r="T30" s="52"/>
    </row>
    <row r="31" spans="1:20" ht="12" customHeight="1">
      <c r="A31" s="110" t="s">
        <v>7322</v>
      </c>
      <c r="B31" s="2715">
        <v>1</v>
      </c>
      <c r="C31" s="2178">
        <v>1.5</v>
      </c>
      <c r="D31" s="2182" t="s">
        <v>7323</v>
      </c>
      <c r="E31" s="2182" t="s">
        <v>7294</v>
      </c>
      <c r="F31" s="300"/>
      <c r="G31" s="837"/>
      <c r="H31" s="2685">
        <v>0.46</v>
      </c>
      <c r="I31" s="339" t="s">
        <v>366</v>
      </c>
      <c r="J31" s="85">
        <v>24180</v>
      </c>
      <c r="K31" s="315">
        <v>26640</v>
      </c>
      <c r="O31" s="314"/>
      <c r="P31" s="53"/>
      <c r="R31" s="52"/>
      <c r="S31" s="52"/>
      <c r="T31" s="52"/>
    </row>
    <row r="32" spans="1:20">
      <c r="A32" s="110" t="s">
        <v>7324</v>
      </c>
      <c r="B32" s="2715"/>
      <c r="C32" s="2178"/>
      <c r="D32" s="2182"/>
      <c r="E32" s="2182"/>
      <c r="F32" s="300"/>
      <c r="G32" s="837"/>
      <c r="H32" s="2685"/>
      <c r="I32" s="85" t="s">
        <v>366</v>
      </c>
      <c r="J32" s="85">
        <v>28390</v>
      </c>
      <c r="K32" s="315">
        <v>31275</v>
      </c>
      <c r="O32" s="314"/>
      <c r="P32" s="53"/>
      <c r="R32" s="52"/>
      <c r="S32" s="52"/>
      <c r="T32" s="52"/>
    </row>
    <row r="33" spans="1:20" ht="12" customHeight="1">
      <c r="A33" s="110" t="s">
        <v>7325</v>
      </c>
      <c r="B33" s="2715"/>
      <c r="C33" s="2178"/>
      <c r="D33" s="2184" t="s">
        <v>7323</v>
      </c>
      <c r="E33" s="2184" t="s">
        <v>7294</v>
      </c>
      <c r="F33" s="300"/>
      <c r="G33" s="837"/>
      <c r="H33" s="2712">
        <v>0.46</v>
      </c>
      <c r="I33" s="85" t="s">
        <v>366</v>
      </c>
      <c r="J33" s="85">
        <v>24180</v>
      </c>
      <c r="K33" s="315">
        <v>26640</v>
      </c>
      <c r="O33" s="314"/>
      <c r="P33" s="53"/>
      <c r="R33" s="52"/>
      <c r="S33" s="52"/>
      <c r="T33" s="52"/>
    </row>
    <row r="34" spans="1:20">
      <c r="A34" s="110" t="s">
        <v>7326</v>
      </c>
      <c r="B34" s="2715"/>
      <c r="C34" s="2178"/>
      <c r="D34" s="2184"/>
      <c r="E34" s="2184"/>
      <c r="F34" s="300"/>
      <c r="G34" s="837"/>
      <c r="H34" s="2712"/>
      <c r="I34" s="125" t="s">
        <v>366</v>
      </c>
      <c r="J34" s="85">
        <v>28390</v>
      </c>
      <c r="K34" s="315">
        <v>31275</v>
      </c>
      <c r="O34" s="314"/>
      <c r="P34" s="53"/>
      <c r="R34" s="52"/>
      <c r="S34" s="52"/>
      <c r="T34" s="52"/>
    </row>
    <row r="35" spans="1:20" ht="12" customHeight="1">
      <c r="A35" s="110" t="s">
        <v>7327</v>
      </c>
      <c r="B35" s="2715"/>
      <c r="C35" s="2178"/>
      <c r="D35" s="2184" t="s">
        <v>6765</v>
      </c>
      <c r="E35" s="2184" t="s">
        <v>7297</v>
      </c>
      <c r="F35" s="300"/>
      <c r="G35" s="837"/>
      <c r="H35" s="2710">
        <v>0.62</v>
      </c>
      <c r="I35" s="85" t="s">
        <v>366</v>
      </c>
      <c r="J35" s="85">
        <v>25675</v>
      </c>
      <c r="K35" s="315">
        <v>28285</v>
      </c>
      <c r="O35" s="314"/>
      <c r="P35" s="53"/>
      <c r="R35" s="52"/>
      <c r="S35" s="52"/>
      <c r="T35" s="52"/>
    </row>
    <row r="36" spans="1:20">
      <c r="A36" s="110" t="s">
        <v>7328</v>
      </c>
      <c r="B36" s="2715"/>
      <c r="C36" s="2178"/>
      <c r="D36" s="2184"/>
      <c r="E36" s="2184"/>
      <c r="F36" s="300"/>
      <c r="G36" s="837"/>
      <c r="H36" s="2710"/>
      <c r="I36" s="85" t="s">
        <v>366</v>
      </c>
      <c r="J36" s="85">
        <v>29290</v>
      </c>
      <c r="K36" s="315">
        <v>32270</v>
      </c>
      <c r="O36" s="314"/>
      <c r="P36" s="53"/>
      <c r="R36" s="52"/>
      <c r="S36" s="52"/>
      <c r="T36" s="52"/>
    </row>
    <row r="37" spans="1:20" ht="12" customHeight="1">
      <c r="A37" s="110" t="s">
        <v>7329</v>
      </c>
      <c r="B37" s="2715"/>
      <c r="C37" s="2178"/>
      <c r="D37" s="2184" t="s">
        <v>6765</v>
      </c>
      <c r="E37" s="2184" t="s">
        <v>7297</v>
      </c>
      <c r="F37" s="300"/>
      <c r="G37" s="299"/>
      <c r="H37" s="2710">
        <v>0.62</v>
      </c>
      <c r="I37" s="85" t="s">
        <v>366</v>
      </c>
      <c r="J37" s="85">
        <v>25675</v>
      </c>
      <c r="K37" s="315">
        <v>28285</v>
      </c>
      <c r="O37" s="314"/>
      <c r="P37" s="53"/>
      <c r="R37" s="52"/>
      <c r="S37" s="52"/>
      <c r="T37" s="52"/>
    </row>
    <row r="38" spans="1:20">
      <c r="A38" s="110" t="s">
        <v>7330</v>
      </c>
      <c r="B38" s="2715"/>
      <c r="C38" s="2178"/>
      <c r="D38" s="2184"/>
      <c r="E38" s="2184"/>
      <c r="F38" s="300"/>
      <c r="G38" s="299"/>
      <c r="H38" s="2710"/>
      <c r="I38" s="85" t="s">
        <v>366</v>
      </c>
      <c r="J38" s="85">
        <v>29290</v>
      </c>
      <c r="K38" s="315">
        <v>32270</v>
      </c>
      <c r="O38" s="314"/>
      <c r="P38" s="53"/>
      <c r="R38" s="52"/>
      <c r="S38" s="52"/>
      <c r="T38" s="52"/>
    </row>
    <row r="39" spans="1:20" ht="12" customHeight="1">
      <c r="A39" s="110" t="s">
        <v>7331</v>
      </c>
      <c r="B39" s="2715"/>
      <c r="C39" s="2178"/>
      <c r="D39" s="2184" t="s">
        <v>6767</v>
      </c>
      <c r="E39" s="2184" t="s">
        <v>7297</v>
      </c>
      <c r="F39" s="300"/>
      <c r="G39" s="299"/>
      <c r="H39" s="299">
        <v>0.78</v>
      </c>
      <c r="I39" s="85" t="s">
        <v>366</v>
      </c>
      <c r="J39" s="85">
        <v>27680</v>
      </c>
      <c r="K39" s="315">
        <v>30495</v>
      </c>
      <c r="O39" s="314"/>
      <c r="P39" s="53"/>
      <c r="R39" s="52"/>
      <c r="S39" s="52"/>
      <c r="T39" s="52"/>
    </row>
    <row r="40" spans="1:20">
      <c r="A40" s="110" t="s">
        <v>7332</v>
      </c>
      <c r="B40" s="2715"/>
      <c r="C40" s="2178"/>
      <c r="D40" s="2184"/>
      <c r="E40" s="2184"/>
      <c r="F40" s="300"/>
      <c r="G40" s="837"/>
      <c r="H40" s="299"/>
      <c r="I40" s="85" t="s">
        <v>366</v>
      </c>
      <c r="J40" s="85">
        <v>32170</v>
      </c>
      <c r="K40" s="315">
        <v>35445</v>
      </c>
      <c r="O40" s="314"/>
      <c r="P40" s="53"/>
      <c r="R40" s="52"/>
      <c r="S40" s="52"/>
      <c r="T40" s="52"/>
    </row>
    <row r="41" spans="1:20" ht="12" customHeight="1">
      <c r="A41" s="110" t="s">
        <v>7333</v>
      </c>
      <c r="B41" s="2715"/>
      <c r="C41" s="2178"/>
      <c r="D41" s="2180" t="s">
        <v>6767</v>
      </c>
      <c r="E41" s="2180" t="s">
        <v>7297</v>
      </c>
      <c r="F41" s="300"/>
      <c r="G41" s="837"/>
      <c r="H41" s="2714">
        <v>0.78</v>
      </c>
      <c r="I41" s="85" t="s">
        <v>366</v>
      </c>
      <c r="J41" s="85">
        <v>27680</v>
      </c>
      <c r="K41" s="315">
        <v>30495</v>
      </c>
      <c r="O41" s="314"/>
      <c r="P41" s="53"/>
      <c r="R41" s="52"/>
      <c r="S41" s="52"/>
      <c r="T41" s="52"/>
    </row>
    <row r="42" spans="1:20" ht="15" customHeight="1">
      <c r="A42" s="110" t="s">
        <v>7334</v>
      </c>
      <c r="B42" s="2715"/>
      <c r="C42" s="2178"/>
      <c r="D42" s="2178"/>
      <c r="E42" s="2178"/>
      <c r="F42" s="300"/>
      <c r="G42" s="837"/>
      <c r="H42" s="2714"/>
      <c r="I42" s="328" t="s">
        <v>366</v>
      </c>
      <c r="J42" s="85">
        <v>32170</v>
      </c>
      <c r="K42" s="315">
        <v>35445</v>
      </c>
      <c r="O42" s="314"/>
      <c r="P42" s="53"/>
      <c r="R42" s="52"/>
      <c r="S42" s="52"/>
      <c r="T42" s="52"/>
    </row>
    <row r="43" spans="1:20" ht="84.75" customHeight="1">
      <c r="A43" s="2124" t="s">
        <v>7335</v>
      </c>
      <c r="B43" s="2124"/>
      <c r="C43" s="2124"/>
      <c r="D43" s="2124"/>
      <c r="E43" s="2124"/>
      <c r="F43" s="2124"/>
      <c r="G43" s="2124"/>
      <c r="H43" s="2124"/>
      <c r="I43" s="2124"/>
      <c r="J43" s="2124"/>
      <c r="K43" s="2124"/>
      <c r="R43" s="52"/>
      <c r="S43" s="52"/>
      <c r="T43" s="52"/>
    </row>
  </sheetData>
  <mergeCells count="60">
    <mergeCell ref="A1:B1"/>
    <mergeCell ref="A5:K5"/>
    <mergeCell ref="A7:A8"/>
    <mergeCell ref="B7:H7"/>
    <mergeCell ref="I7:I8"/>
    <mergeCell ref="J7:J8"/>
    <mergeCell ref="K7:K8"/>
    <mergeCell ref="A9:K9"/>
    <mergeCell ref="B10:B29"/>
    <mergeCell ref="C10:C29"/>
    <mergeCell ref="D10:D11"/>
    <mergeCell ref="E10:E11"/>
    <mergeCell ref="H10:H11"/>
    <mergeCell ref="D12:D13"/>
    <mergeCell ref="E12:E13"/>
    <mergeCell ref="H12:H13"/>
    <mergeCell ref="D14:D15"/>
    <mergeCell ref="E14:E15"/>
    <mergeCell ref="H14:H15"/>
    <mergeCell ref="D16:D17"/>
    <mergeCell ref="E16:E17"/>
    <mergeCell ref="H16:H17"/>
    <mergeCell ref="D18:D19"/>
    <mergeCell ref="E18:E19"/>
    <mergeCell ref="H18:H19"/>
    <mergeCell ref="D20:D21"/>
    <mergeCell ref="E20:E21"/>
    <mergeCell ref="H20:H21"/>
    <mergeCell ref="D22:D23"/>
    <mergeCell ref="E22:E23"/>
    <mergeCell ref="H22:H23"/>
    <mergeCell ref="D24:D25"/>
    <mergeCell ref="E24:E25"/>
    <mergeCell ref="H24:H25"/>
    <mergeCell ref="D26:D27"/>
    <mergeCell ref="E26:E27"/>
    <mergeCell ref="D28:D29"/>
    <mergeCell ref="E28:E29"/>
    <mergeCell ref="H28:H29"/>
    <mergeCell ref="A30:K30"/>
    <mergeCell ref="B31:B42"/>
    <mergeCell ref="C31:C42"/>
    <mergeCell ref="D31:D32"/>
    <mergeCell ref="E31:E32"/>
    <mergeCell ref="H31:H32"/>
    <mergeCell ref="D33:D34"/>
    <mergeCell ref="E33:E34"/>
    <mergeCell ref="H33:H34"/>
    <mergeCell ref="D35:D36"/>
    <mergeCell ref="E35:E36"/>
    <mergeCell ref="H35:H36"/>
    <mergeCell ref="D37:D38"/>
    <mergeCell ref="E37:E38"/>
    <mergeCell ref="H37:H38"/>
    <mergeCell ref="D39:D40"/>
    <mergeCell ref="E39:E40"/>
    <mergeCell ref="D41:D42"/>
    <mergeCell ref="E41:E42"/>
    <mergeCell ref="H41:H42"/>
    <mergeCell ref="A43:K43"/>
  </mergeCells>
  <hyperlinks>
    <hyperlink ref="A5" location="Меню!A1" display="ВАННЫ МОЕЧНЫЕ ЦЕЛЬНОТЯНУТ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99.xml><?xml version="1.0" encoding="utf-8"?>
<worksheet xmlns="http://schemas.openxmlformats.org/spreadsheetml/2006/main" xmlns:r="http://schemas.openxmlformats.org/officeDocument/2006/relationships">
  <dimension ref="A1:AMJ770"/>
  <sheetViews>
    <sheetView zoomScaleNormal="100" workbookViewId="0">
      <pane ySplit="8" topLeftCell="A9" activePane="bottomLeft" state="frozen"/>
      <selection pane="bottomLeft" activeCell="A5" sqref="A5:M5"/>
    </sheetView>
  </sheetViews>
  <sheetFormatPr defaultColWidth="9.140625" defaultRowHeight="15"/>
  <cols>
    <col min="1" max="1" width="19.42578125" style="52" customWidth="1"/>
    <col min="2" max="2" width="12.42578125" style="52" customWidth="1"/>
    <col min="3" max="3" width="7.85546875" style="52" customWidth="1"/>
    <col min="4" max="4" width="11" style="52" customWidth="1"/>
    <col min="5" max="5" width="7.28515625" style="52" customWidth="1"/>
    <col min="6" max="6" width="12.85546875" style="52" customWidth="1"/>
    <col min="7" max="7" width="7.140625" style="52" customWidth="1"/>
    <col min="8" max="8" width="15.28515625" style="52" customWidth="1"/>
    <col min="9" max="9" width="8" style="52" customWidth="1"/>
    <col min="10" max="10" width="7.85546875" style="52" customWidth="1"/>
    <col min="11" max="11" width="8.7109375" style="52" customWidth="1"/>
    <col min="12" max="12" width="8.42578125" style="52" customWidth="1"/>
    <col min="13" max="13" width="8.28515625" style="52" customWidth="1"/>
    <col min="14" max="14" width="10.28515625" style="52" customWidth="1"/>
    <col min="15" max="16" width="10.85546875" style="52" customWidth="1"/>
    <col min="17" max="17" width="11.7109375" style="386" customWidth="1"/>
    <col min="18" max="18" width="13.85546875" style="386" customWidth="1"/>
    <col min="19" max="19" width="14.7109375" style="386" customWidth="1"/>
    <col min="20" max="20" width="11.140625" style="386" customWidth="1"/>
    <col min="21" max="21" width="11.28515625" style="386" customWidth="1"/>
    <col min="22" max="1024" width="9.140625" style="386"/>
  </cols>
  <sheetData>
    <row r="1" spans="1:22" s="1085" customFormat="1" ht="35.25" customHeight="1">
      <c r="A1" s="2116" t="s">
        <v>5530</v>
      </c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65"/>
      <c r="T1" s="65"/>
      <c r="U1" s="65"/>
      <c r="V1" s="65"/>
    </row>
    <row r="2" spans="1:22" s="1085" customFormat="1" ht="12">
      <c r="A2" s="54"/>
      <c r="B2" s="55"/>
      <c r="C2" s="54"/>
      <c r="D2" s="54"/>
      <c r="E2" s="56"/>
      <c r="F2" s="56" t="s">
        <v>131</v>
      </c>
      <c r="G2" s="57" t="s">
        <v>2</v>
      </c>
      <c r="H2" s="58"/>
      <c r="I2" s="62"/>
      <c r="J2" s="1093"/>
      <c r="K2" s="1093"/>
      <c r="L2" s="65"/>
      <c r="M2" s="1093"/>
      <c r="N2" s="65"/>
      <c r="O2" s="65"/>
      <c r="P2" s="65"/>
      <c r="T2" s="65"/>
      <c r="U2" s="65"/>
      <c r="V2" s="65"/>
    </row>
    <row r="3" spans="1:22" s="1085" customFormat="1" ht="15.75" customHeight="1">
      <c r="A3" s="61" t="s">
        <v>4</v>
      </c>
      <c r="B3" s="58" t="s">
        <v>5</v>
      </c>
      <c r="C3" s="54"/>
      <c r="D3" s="54"/>
      <c r="E3" s="56"/>
      <c r="F3" s="56" t="s">
        <v>132</v>
      </c>
      <c r="G3" s="57" t="s">
        <v>7</v>
      </c>
      <c r="H3" s="58"/>
      <c r="I3" s="62"/>
      <c r="J3" s="1093"/>
      <c r="K3" s="1093"/>
      <c r="L3" s="65"/>
      <c r="M3" s="1093"/>
      <c r="N3" s="65"/>
      <c r="O3" s="65"/>
      <c r="P3" s="65"/>
      <c r="T3" s="65"/>
      <c r="U3" s="65"/>
      <c r="V3" s="65"/>
    </row>
    <row r="4" spans="1:22" s="1085" customFormat="1" ht="12">
      <c r="A4" s="52"/>
      <c r="B4" s="720"/>
      <c r="C4" s="65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P4" s="65"/>
      <c r="T4" s="65"/>
      <c r="U4" s="65"/>
      <c r="V4" s="65"/>
    </row>
    <row r="5" spans="1:22">
      <c r="A5" s="2116" t="s">
        <v>7336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T5" s="52"/>
      <c r="U5" s="52"/>
      <c r="V5" s="52"/>
    </row>
    <row r="6" spans="1:22">
      <c r="T6" s="52"/>
      <c r="U6" s="52"/>
      <c r="V6" s="52"/>
    </row>
    <row r="7" spans="1:22" ht="1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7"/>
      <c r="J7" s="2117"/>
      <c r="K7" s="2119" t="s">
        <v>139</v>
      </c>
      <c r="L7" s="2119" t="s">
        <v>6751</v>
      </c>
      <c r="M7" s="2119" t="s">
        <v>141</v>
      </c>
      <c r="T7" s="52"/>
      <c r="U7" s="52"/>
      <c r="V7" s="52"/>
    </row>
    <row r="8" spans="1:22" ht="87.75" customHeight="1">
      <c r="A8" s="2117"/>
      <c r="B8" s="2117"/>
      <c r="C8" s="68" t="s">
        <v>5559</v>
      </c>
      <c r="D8" s="68" t="s">
        <v>191</v>
      </c>
      <c r="E8" s="68" t="s">
        <v>7337</v>
      </c>
      <c r="F8" s="68" t="s">
        <v>7338</v>
      </c>
      <c r="G8" s="68" t="s">
        <v>7339</v>
      </c>
      <c r="H8" s="68" t="s">
        <v>568</v>
      </c>
      <c r="I8" s="66" t="s">
        <v>146</v>
      </c>
      <c r="J8" s="68" t="s">
        <v>7340</v>
      </c>
      <c r="K8" s="2119"/>
      <c r="L8" s="2119"/>
      <c r="M8" s="2119"/>
      <c r="N8" s="70"/>
      <c r="O8" s="70"/>
      <c r="P8" s="70"/>
      <c r="Q8" s="388"/>
      <c r="R8" s="388"/>
      <c r="T8" s="70"/>
      <c r="U8" s="70"/>
      <c r="V8" s="70"/>
    </row>
    <row r="9" spans="1:22">
      <c r="A9" s="2175" t="s">
        <v>6758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M9" s="2175"/>
      <c r="P9" s="70"/>
      <c r="T9" s="52"/>
      <c r="U9" s="52"/>
      <c r="V9" s="52"/>
    </row>
    <row r="10" spans="1:22" ht="15" customHeight="1">
      <c r="A10" s="115" t="s">
        <v>7341</v>
      </c>
      <c r="B10" s="130"/>
      <c r="C10" s="2721">
        <v>4</v>
      </c>
      <c r="D10" s="2191" t="s">
        <v>7342</v>
      </c>
      <c r="E10" s="2191"/>
      <c r="F10" s="2191">
        <v>0.5</v>
      </c>
      <c r="G10" s="2191">
        <v>1.5</v>
      </c>
      <c r="H10" s="2608" t="s">
        <v>7343</v>
      </c>
      <c r="I10" s="125"/>
      <c r="J10" s="2608">
        <v>0.38</v>
      </c>
      <c r="K10" s="87" t="s">
        <v>158</v>
      </c>
      <c r="L10" s="87">
        <v>10505</v>
      </c>
      <c r="M10" s="697">
        <v>11570</v>
      </c>
      <c r="Q10" s="314"/>
      <c r="R10" s="53"/>
      <c r="T10" s="52"/>
      <c r="U10" s="52"/>
      <c r="V10" s="52"/>
    </row>
    <row r="11" spans="1:22">
      <c r="A11" s="115" t="s">
        <v>7344</v>
      </c>
      <c r="B11" s="130"/>
      <c r="C11" s="2721"/>
      <c r="D11" s="2191"/>
      <c r="E11" s="2191"/>
      <c r="F11" s="2191"/>
      <c r="G11" s="2191"/>
      <c r="H11" s="2191"/>
      <c r="I11" s="85"/>
      <c r="J11" s="2608"/>
      <c r="K11" s="87" t="s">
        <v>158</v>
      </c>
      <c r="L11" s="86">
        <v>12140</v>
      </c>
      <c r="M11" s="202">
        <v>13370</v>
      </c>
      <c r="Q11" s="314"/>
      <c r="R11" s="53"/>
      <c r="T11" s="52"/>
      <c r="U11" s="52"/>
      <c r="V11" s="52"/>
    </row>
    <row r="12" spans="1:22">
      <c r="A12" s="115" t="s">
        <v>7345</v>
      </c>
      <c r="B12" s="130"/>
      <c r="C12" s="2721"/>
      <c r="D12" s="2191"/>
      <c r="E12" s="2191"/>
      <c r="F12" s="2191"/>
      <c r="G12" s="2191"/>
      <c r="H12" s="2608"/>
      <c r="I12" s="85"/>
      <c r="J12" s="2608"/>
      <c r="K12" s="87" t="s">
        <v>158</v>
      </c>
      <c r="L12" s="333">
        <v>9550</v>
      </c>
      <c r="M12" s="120">
        <v>10520</v>
      </c>
      <c r="Q12" s="314"/>
      <c r="R12" s="53"/>
      <c r="T12" s="52"/>
      <c r="U12" s="52"/>
      <c r="V12" s="52"/>
    </row>
    <row r="13" spans="1:22" ht="12" customHeight="1">
      <c r="A13" s="115" t="s">
        <v>7346</v>
      </c>
      <c r="B13" s="130"/>
      <c r="C13" s="2721"/>
      <c r="D13" s="2191"/>
      <c r="E13" s="2191"/>
      <c r="F13" s="2191"/>
      <c r="G13" s="2191"/>
      <c r="H13" s="2184" t="s">
        <v>7347</v>
      </c>
      <c r="I13" s="85"/>
      <c r="J13" s="2184">
        <v>0.64</v>
      </c>
      <c r="K13" s="86" t="s">
        <v>158</v>
      </c>
      <c r="L13" s="86">
        <v>10065</v>
      </c>
      <c r="M13" s="89">
        <v>11090</v>
      </c>
      <c r="Q13" s="314"/>
      <c r="R13" s="53"/>
      <c r="T13" s="52"/>
      <c r="U13" s="52"/>
      <c r="V13" s="52"/>
    </row>
    <row r="14" spans="1:22">
      <c r="A14" s="115" t="s">
        <v>7348</v>
      </c>
      <c r="B14" s="130"/>
      <c r="C14" s="2721"/>
      <c r="D14" s="2191"/>
      <c r="E14" s="2191"/>
      <c r="F14" s="2191"/>
      <c r="G14" s="2191"/>
      <c r="H14" s="2191"/>
      <c r="I14" s="85"/>
      <c r="J14" s="2184"/>
      <c r="K14" s="86" t="s">
        <v>158</v>
      </c>
      <c r="L14" s="86">
        <v>12575</v>
      </c>
      <c r="M14" s="89">
        <v>13855</v>
      </c>
      <c r="Q14" s="314"/>
      <c r="R14" s="53"/>
      <c r="T14" s="52"/>
      <c r="U14" s="52"/>
      <c r="V14" s="52"/>
    </row>
    <row r="15" spans="1:22">
      <c r="A15" s="115" t="s">
        <v>7349</v>
      </c>
      <c r="B15" s="130"/>
      <c r="C15" s="2721"/>
      <c r="D15" s="2191"/>
      <c r="E15" s="2191"/>
      <c r="F15" s="2191"/>
      <c r="G15" s="2191"/>
      <c r="H15" s="2184"/>
      <c r="I15" s="85"/>
      <c r="J15" s="2184"/>
      <c r="K15" s="86" t="s">
        <v>158</v>
      </c>
      <c r="L15" s="86">
        <v>9150</v>
      </c>
      <c r="M15" s="89">
        <v>10080</v>
      </c>
      <c r="Q15" s="314"/>
      <c r="R15" s="53"/>
      <c r="T15" s="52"/>
      <c r="U15" s="52"/>
      <c r="V15" s="52"/>
    </row>
    <row r="16" spans="1:22" ht="12" customHeight="1">
      <c r="A16" s="115" t="s">
        <v>7350</v>
      </c>
      <c r="B16" s="130"/>
      <c r="C16" s="2721"/>
      <c r="D16" s="2191"/>
      <c r="E16" s="2191"/>
      <c r="F16" s="2191"/>
      <c r="G16" s="2191"/>
      <c r="H16" s="2184" t="s">
        <v>7351</v>
      </c>
      <c r="I16" s="85"/>
      <c r="J16" s="2184">
        <v>0.8</v>
      </c>
      <c r="K16" s="86" t="s">
        <v>158</v>
      </c>
      <c r="L16" s="86">
        <v>12470</v>
      </c>
      <c r="M16" s="89">
        <v>13740</v>
      </c>
      <c r="Q16" s="314"/>
      <c r="R16" s="53"/>
      <c r="T16" s="52"/>
      <c r="U16" s="52"/>
      <c r="V16" s="52"/>
    </row>
    <row r="17" spans="1:22">
      <c r="A17" s="115" t="s">
        <v>7352</v>
      </c>
      <c r="B17" s="130"/>
      <c r="C17" s="2721"/>
      <c r="D17" s="2191"/>
      <c r="E17" s="2191"/>
      <c r="F17" s="2191"/>
      <c r="G17" s="2191"/>
      <c r="H17" s="2191"/>
      <c r="I17" s="85"/>
      <c r="J17" s="2184"/>
      <c r="K17" s="86" t="s">
        <v>158</v>
      </c>
      <c r="L17" s="86">
        <v>11340</v>
      </c>
      <c r="M17" s="89">
        <v>12490</v>
      </c>
      <c r="Q17" s="314"/>
      <c r="R17" s="53"/>
      <c r="T17" s="52"/>
      <c r="U17" s="52"/>
      <c r="V17" s="52"/>
    </row>
    <row r="18" spans="1:22">
      <c r="A18" s="115" t="s">
        <v>7353</v>
      </c>
      <c r="B18" s="130"/>
      <c r="C18" s="2721"/>
      <c r="D18" s="2191"/>
      <c r="E18" s="2191"/>
      <c r="F18" s="2191"/>
      <c r="G18" s="2191"/>
      <c r="H18" s="2184"/>
      <c r="I18" s="85"/>
      <c r="J18" s="2184"/>
      <c r="K18" s="86" t="s">
        <v>158</v>
      </c>
      <c r="L18" s="86">
        <v>14840</v>
      </c>
      <c r="M18" s="89">
        <v>16350</v>
      </c>
      <c r="Q18" s="314"/>
      <c r="R18" s="53"/>
      <c r="T18" s="52"/>
      <c r="U18" s="52"/>
      <c r="V18" s="52"/>
    </row>
    <row r="19" spans="1:22" ht="15" customHeight="1">
      <c r="A19" s="115" t="s">
        <v>7354</v>
      </c>
      <c r="B19" s="130"/>
      <c r="C19" s="2721"/>
      <c r="D19" s="2191"/>
      <c r="E19" s="2191"/>
      <c r="F19" s="2191"/>
      <c r="G19" s="2191"/>
      <c r="H19" s="2184" t="s">
        <v>7355</v>
      </c>
      <c r="I19" s="85"/>
      <c r="J19" s="2184">
        <v>0.76</v>
      </c>
      <c r="K19" s="86" t="s">
        <v>158</v>
      </c>
      <c r="L19" s="86">
        <v>11380</v>
      </c>
      <c r="M19" s="89">
        <v>12535</v>
      </c>
      <c r="Q19" s="314"/>
      <c r="R19" s="53"/>
      <c r="T19" s="52"/>
      <c r="U19" s="52"/>
      <c r="V19" s="52"/>
    </row>
    <row r="20" spans="1:22">
      <c r="A20" s="115" t="s">
        <v>7356</v>
      </c>
      <c r="B20" s="130"/>
      <c r="C20" s="2721"/>
      <c r="D20" s="2191"/>
      <c r="E20" s="2191"/>
      <c r="F20" s="2191"/>
      <c r="G20" s="2191"/>
      <c r="H20" s="2191"/>
      <c r="I20" s="85"/>
      <c r="J20" s="2184"/>
      <c r="K20" s="86" t="s">
        <v>158</v>
      </c>
      <c r="L20" s="86">
        <v>13810</v>
      </c>
      <c r="M20" s="89">
        <v>15215</v>
      </c>
      <c r="Q20" s="314"/>
      <c r="R20" s="53"/>
      <c r="T20" s="52"/>
      <c r="U20" s="52"/>
      <c r="V20" s="52"/>
    </row>
    <row r="21" spans="1:22">
      <c r="A21" s="115" t="s">
        <v>7357</v>
      </c>
      <c r="B21" s="130"/>
      <c r="C21" s="2721"/>
      <c r="D21" s="2191"/>
      <c r="E21" s="2191"/>
      <c r="F21" s="2191"/>
      <c r="G21" s="2191"/>
      <c r="H21" s="2184"/>
      <c r="I21" s="85"/>
      <c r="J21" s="2184"/>
      <c r="K21" s="86" t="s">
        <v>158</v>
      </c>
      <c r="L21" s="86">
        <v>10345</v>
      </c>
      <c r="M21" s="89">
        <v>11395</v>
      </c>
      <c r="Q21" s="314"/>
      <c r="R21" s="53"/>
      <c r="T21" s="52"/>
      <c r="U21" s="52"/>
      <c r="V21" s="52"/>
    </row>
    <row r="22" spans="1:22" ht="15" customHeight="1">
      <c r="A22" s="115" t="s">
        <v>7358</v>
      </c>
      <c r="B22" s="130"/>
      <c r="C22" s="2721"/>
      <c r="D22" s="2191"/>
      <c r="E22" s="2191"/>
      <c r="F22" s="2191"/>
      <c r="G22" s="2191"/>
      <c r="H22" s="2184" t="s">
        <v>7359</v>
      </c>
      <c r="I22" s="85"/>
      <c r="J22" s="2184">
        <v>0.96</v>
      </c>
      <c r="K22" s="86" t="s">
        <v>158</v>
      </c>
      <c r="L22" s="86">
        <v>14000</v>
      </c>
      <c r="M22" s="89">
        <v>15425</v>
      </c>
      <c r="Q22" s="314"/>
      <c r="R22" s="53"/>
      <c r="T22" s="52"/>
      <c r="U22" s="52"/>
      <c r="V22" s="52"/>
    </row>
    <row r="23" spans="1:22">
      <c r="A23" s="115" t="s">
        <v>7360</v>
      </c>
      <c r="B23" s="130"/>
      <c r="C23" s="2721"/>
      <c r="D23" s="2191"/>
      <c r="E23" s="2191"/>
      <c r="F23" s="2191"/>
      <c r="G23" s="2191"/>
      <c r="H23" s="2191"/>
      <c r="I23" s="85"/>
      <c r="J23" s="2184"/>
      <c r="K23" s="86" t="s">
        <v>158</v>
      </c>
      <c r="L23" s="86">
        <v>12730</v>
      </c>
      <c r="M23" s="89">
        <v>14025</v>
      </c>
      <c r="Q23" s="314"/>
      <c r="R23" s="53"/>
      <c r="T23" s="52"/>
      <c r="U23" s="52"/>
      <c r="V23" s="52"/>
    </row>
    <row r="24" spans="1:22">
      <c r="A24" s="115" t="s">
        <v>7361</v>
      </c>
      <c r="B24" s="130"/>
      <c r="C24" s="2721"/>
      <c r="D24" s="2191"/>
      <c r="E24" s="2191"/>
      <c r="F24" s="2191"/>
      <c r="G24" s="2191"/>
      <c r="H24" s="2184"/>
      <c r="I24" s="85"/>
      <c r="J24" s="2184"/>
      <c r="K24" s="86" t="s">
        <v>158</v>
      </c>
      <c r="L24" s="86">
        <v>16285</v>
      </c>
      <c r="M24" s="89">
        <v>17940</v>
      </c>
      <c r="Q24" s="314"/>
      <c r="R24" s="53"/>
      <c r="T24" s="52"/>
      <c r="U24" s="52"/>
      <c r="V24" s="52"/>
    </row>
    <row r="25" spans="1:22" ht="12" customHeight="1">
      <c r="A25" s="115" t="s">
        <v>7362</v>
      </c>
      <c r="B25" s="130"/>
      <c r="C25" s="2721"/>
      <c r="D25" s="2191"/>
      <c r="E25" s="2191"/>
      <c r="F25" s="2191"/>
      <c r="G25" s="2191"/>
      <c r="H25" s="2184" t="s">
        <v>7363</v>
      </c>
      <c r="I25" s="85"/>
      <c r="J25" s="2184">
        <v>0.43</v>
      </c>
      <c r="K25" s="86" t="s">
        <v>158</v>
      </c>
      <c r="L25" s="86">
        <v>11160</v>
      </c>
      <c r="M25" s="89">
        <v>12295</v>
      </c>
      <c r="Q25" s="314"/>
      <c r="R25" s="53"/>
      <c r="T25" s="52"/>
      <c r="U25" s="52"/>
      <c r="V25" s="52"/>
    </row>
    <row r="26" spans="1:22">
      <c r="A26" s="115" t="s">
        <v>7364</v>
      </c>
      <c r="B26" s="130"/>
      <c r="C26" s="2721"/>
      <c r="D26" s="2191"/>
      <c r="E26" s="2191"/>
      <c r="F26" s="2191"/>
      <c r="G26" s="2191"/>
      <c r="H26" s="2191"/>
      <c r="I26" s="85"/>
      <c r="J26" s="2184"/>
      <c r="K26" s="86" t="s">
        <v>158</v>
      </c>
      <c r="L26" s="86">
        <v>12190</v>
      </c>
      <c r="M26" s="89">
        <v>13430</v>
      </c>
      <c r="Q26" s="314"/>
      <c r="R26" s="53"/>
      <c r="T26" s="52"/>
      <c r="U26" s="52"/>
      <c r="V26" s="52"/>
    </row>
    <row r="27" spans="1:22">
      <c r="A27" s="115" t="s">
        <v>7365</v>
      </c>
      <c r="B27" s="130"/>
      <c r="C27" s="2721"/>
      <c r="D27" s="2191"/>
      <c r="E27" s="2191"/>
      <c r="F27" s="2191"/>
      <c r="G27" s="2191"/>
      <c r="H27" s="2184"/>
      <c r="I27" s="85"/>
      <c r="J27" s="2184"/>
      <c r="K27" s="86" t="s">
        <v>158</v>
      </c>
      <c r="L27" s="86">
        <v>10145</v>
      </c>
      <c r="M27" s="89">
        <v>11175</v>
      </c>
      <c r="Q27" s="314"/>
      <c r="R27" s="53"/>
      <c r="T27" s="52"/>
      <c r="U27" s="52"/>
      <c r="V27" s="52"/>
    </row>
    <row r="28" spans="1:22" ht="12" customHeight="1">
      <c r="A28" s="115" t="s">
        <v>7366</v>
      </c>
      <c r="B28" s="130"/>
      <c r="C28" s="2721"/>
      <c r="D28" s="2191"/>
      <c r="E28" s="2191"/>
      <c r="F28" s="2191"/>
      <c r="G28" s="2191"/>
      <c r="H28" s="2184" t="s">
        <v>7367</v>
      </c>
      <c r="I28" s="85"/>
      <c r="J28" s="2184">
        <v>0.72</v>
      </c>
      <c r="K28" s="86" t="s">
        <v>158</v>
      </c>
      <c r="L28" s="86">
        <v>10720</v>
      </c>
      <c r="M28" s="89">
        <v>11810</v>
      </c>
      <c r="Q28" s="314"/>
      <c r="R28" s="53"/>
      <c r="T28" s="52"/>
      <c r="U28" s="52"/>
      <c r="V28" s="52"/>
    </row>
    <row r="29" spans="1:22">
      <c r="A29" s="115" t="s">
        <v>7368</v>
      </c>
      <c r="B29" s="130"/>
      <c r="C29" s="2721"/>
      <c r="D29" s="2191"/>
      <c r="E29" s="2191"/>
      <c r="F29" s="2191"/>
      <c r="G29" s="2191"/>
      <c r="H29" s="2191"/>
      <c r="I29" s="85"/>
      <c r="J29" s="2184"/>
      <c r="K29" s="86" t="s">
        <v>158</v>
      </c>
      <c r="L29" s="86">
        <v>13195</v>
      </c>
      <c r="M29" s="89">
        <v>14535</v>
      </c>
      <c r="Q29" s="314"/>
      <c r="R29" s="53"/>
      <c r="T29" s="52"/>
      <c r="U29" s="52"/>
      <c r="V29" s="52"/>
    </row>
    <row r="30" spans="1:22">
      <c r="A30" s="115" t="s">
        <v>7369</v>
      </c>
      <c r="B30" s="130"/>
      <c r="C30" s="2721"/>
      <c r="D30" s="2191"/>
      <c r="E30" s="2191"/>
      <c r="F30" s="2191"/>
      <c r="G30" s="2191"/>
      <c r="H30" s="2184"/>
      <c r="I30" s="85"/>
      <c r="J30" s="2184"/>
      <c r="K30" s="86" t="s">
        <v>158</v>
      </c>
      <c r="L30" s="86">
        <v>9745</v>
      </c>
      <c r="M30" s="89">
        <v>10740</v>
      </c>
      <c r="Q30" s="314"/>
      <c r="R30" s="53"/>
      <c r="T30" s="52"/>
      <c r="U30" s="52"/>
      <c r="V30" s="52"/>
    </row>
    <row r="31" spans="1:22" ht="12" customHeight="1">
      <c r="A31" s="115" t="s">
        <v>7370</v>
      </c>
      <c r="B31" s="130"/>
      <c r="C31" s="2721"/>
      <c r="D31" s="2191"/>
      <c r="E31" s="2191"/>
      <c r="F31" s="2191"/>
      <c r="G31" s="2191"/>
      <c r="H31" s="2184" t="s">
        <v>7371</v>
      </c>
      <c r="I31" s="85"/>
      <c r="J31" s="2184">
        <v>0.9</v>
      </c>
      <c r="K31" s="86" t="s">
        <v>158</v>
      </c>
      <c r="L31" s="86">
        <v>13130</v>
      </c>
      <c r="M31" s="89">
        <v>14465</v>
      </c>
      <c r="Q31" s="314"/>
      <c r="R31" s="53"/>
      <c r="T31" s="52"/>
      <c r="U31" s="52"/>
      <c r="V31" s="52"/>
    </row>
    <row r="32" spans="1:22">
      <c r="A32" s="115" t="s">
        <v>7372</v>
      </c>
      <c r="B32" s="130"/>
      <c r="C32" s="2721"/>
      <c r="D32" s="2191"/>
      <c r="E32" s="2191"/>
      <c r="F32" s="2191"/>
      <c r="G32" s="2191"/>
      <c r="H32" s="2191"/>
      <c r="I32" s="85"/>
      <c r="J32" s="2184"/>
      <c r="K32" s="86" t="s">
        <v>158</v>
      </c>
      <c r="L32" s="86">
        <v>15460</v>
      </c>
      <c r="M32" s="89">
        <v>17035</v>
      </c>
      <c r="Q32" s="314"/>
      <c r="R32" s="53"/>
      <c r="T32" s="52"/>
      <c r="U32" s="52"/>
      <c r="V32" s="52"/>
    </row>
    <row r="33" spans="1:22">
      <c r="A33" s="115" t="s">
        <v>7373</v>
      </c>
      <c r="B33" s="130"/>
      <c r="C33" s="2721"/>
      <c r="D33" s="2191"/>
      <c r="E33" s="2191"/>
      <c r="F33" s="2191"/>
      <c r="G33" s="2191"/>
      <c r="H33" s="2184"/>
      <c r="I33" s="85"/>
      <c r="J33" s="2184"/>
      <c r="K33" s="86" t="s">
        <v>158</v>
      </c>
      <c r="L33" s="86">
        <v>11935</v>
      </c>
      <c r="M33" s="89">
        <v>13150</v>
      </c>
      <c r="Q33" s="314"/>
      <c r="R33" s="53"/>
      <c r="T33" s="52"/>
      <c r="U33" s="52"/>
      <c r="V33" s="52"/>
    </row>
    <row r="34" spans="1:22" ht="15" customHeight="1">
      <c r="A34" s="115" t="s">
        <v>7374</v>
      </c>
      <c r="B34" s="130"/>
      <c r="C34" s="2721"/>
      <c r="D34" s="2191"/>
      <c r="E34" s="2191"/>
      <c r="F34" s="2191"/>
      <c r="G34" s="2191"/>
      <c r="H34" s="2184" t="s">
        <v>7375</v>
      </c>
      <c r="I34" s="85"/>
      <c r="J34" s="2184">
        <v>0.86</v>
      </c>
      <c r="K34" s="86" t="s">
        <v>158</v>
      </c>
      <c r="L34" s="86">
        <v>12035</v>
      </c>
      <c r="M34" s="89">
        <v>13260</v>
      </c>
      <c r="Q34" s="314"/>
      <c r="R34" s="53"/>
      <c r="T34" s="52"/>
      <c r="U34" s="52"/>
      <c r="V34" s="52"/>
    </row>
    <row r="35" spans="1:22">
      <c r="A35" s="115" t="s">
        <v>7376</v>
      </c>
      <c r="B35" s="130"/>
      <c r="C35" s="2721"/>
      <c r="D35" s="2191"/>
      <c r="E35" s="2191"/>
      <c r="F35" s="2191"/>
      <c r="G35" s="2191"/>
      <c r="H35" s="2191"/>
      <c r="I35" s="85"/>
      <c r="J35" s="2184"/>
      <c r="K35" s="86" t="s">
        <v>158</v>
      </c>
      <c r="L35" s="86">
        <v>14430</v>
      </c>
      <c r="M35" s="89">
        <v>15895</v>
      </c>
      <c r="Q35" s="314"/>
      <c r="R35" s="53"/>
      <c r="T35" s="52"/>
      <c r="U35" s="52"/>
      <c r="V35" s="52"/>
    </row>
    <row r="36" spans="1:22">
      <c r="A36" s="115" t="s">
        <v>7377</v>
      </c>
      <c r="B36" s="130"/>
      <c r="C36" s="2721"/>
      <c r="D36" s="2191"/>
      <c r="E36" s="2191"/>
      <c r="F36" s="2191"/>
      <c r="G36" s="2191"/>
      <c r="H36" s="2184"/>
      <c r="I36" s="85"/>
      <c r="J36" s="2184"/>
      <c r="K36" s="86" t="s">
        <v>158</v>
      </c>
      <c r="L36" s="86">
        <v>10940</v>
      </c>
      <c r="M36" s="89">
        <v>12055</v>
      </c>
      <c r="Q36" s="314"/>
      <c r="R36" s="53"/>
      <c r="T36" s="52"/>
      <c r="U36" s="52"/>
      <c r="V36" s="52"/>
    </row>
    <row r="37" spans="1:22" ht="12" customHeight="1">
      <c r="A37" s="115" t="s">
        <v>7378</v>
      </c>
      <c r="B37" s="130"/>
      <c r="C37" s="2721"/>
      <c r="D37" s="2191"/>
      <c r="E37" s="2191"/>
      <c r="F37" s="2191"/>
      <c r="G37" s="2191"/>
      <c r="H37" s="2184" t="s">
        <v>7379</v>
      </c>
      <c r="I37" s="85"/>
      <c r="J37" s="2184">
        <v>1.08</v>
      </c>
      <c r="K37" s="86" t="s">
        <v>158</v>
      </c>
      <c r="L37" s="86">
        <v>14660</v>
      </c>
      <c r="M37" s="89">
        <v>16150</v>
      </c>
      <c r="Q37" s="314"/>
      <c r="R37" s="53"/>
      <c r="T37" s="52"/>
      <c r="U37" s="52"/>
      <c r="V37" s="52"/>
    </row>
    <row r="38" spans="1:22">
      <c r="A38" s="115" t="s">
        <v>7380</v>
      </c>
      <c r="B38" s="130"/>
      <c r="C38" s="2721"/>
      <c r="D38" s="2191"/>
      <c r="E38" s="2191"/>
      <c r="F38" s="2191"/>
      <c r="G38" s="2191"/>
      <c r="H38" s="2191"/>
      <c r="I38" s="85"/>
      <c r="J38" s="2184"/>
      <c r="K38" s="86" t="s">
        <v>158</v>
      </c>
      <c r="L38" s="86">
        <v>16905</v>
      </c>
      <c r="M38" s="89">
        <v>18620</v>
      </c>
      <c r="Q38" s="314"/>
      <c r="R38" s="53"/>
      <c r="T38" s="52"/>
      <c r="U38" s="52"/>
      <c r="V38" s="52"/>
    </row>
    <row r="39" spans="1:22">
      <c r="A39" s="115" t="s">
        <v>7381</v>
      </c>
      <c r="B39" s="130"/>
      <c r="C39" s="2721"/>
      <c r="D39" s="2191"/>
      <c r="E39" s="2191"/>
      <c r="F39" s="2191"/>
      <c r="G39" s="2191"/>
      <c r="H39" s="2184"/>
      <c r="I39" s="85"/>
      <c r="J39" s="2184"/>
      <c r="K39" s="86" t="s">
        <v>158</v>
      </c>
      <c r="L39" s="86">
        <v>13325</v>
      </c>
      <c r="M39" s="89">
        <v>14680</v>
      </c>
      <c r="Q39" s="314"/>
      <c r="R39" s="53"/>
      <c r="T39" s="52"/>
      <c r="U39" s="52"/>
      <c r="V39" s="52"/>
    </row>
    <row r="40" spans="1:22" ht="12" customHeight="1">
      <c r="A40" s="115" t="s">
        <v>7382</v>
      </c>
      <c r="B40" s="130"/>
      <c r="C40" s="2721"/>
      <c r="D40" s="2191"/>
      <c r="E40" s="2191"/>
      <c r="F40" s="2191"/>
      <c r="G40" s="2191"/>
      <c r="H40" s="2184" t="s">
        <v>7383</v>
      </c>
      <c r="I40" s="85"/>
      <c r="J40" s="2184">
        <v>0.48</v>
      </c>
      <c r="K40" s="86" t="s">
        <v>158</v>
      </c>
      <c r="L40" s="86">
        <v>11600</v>
      </c>
      <c r="M40" s="89">
        <v>12775</v>
      </c>
      <c r="Q40" s="314"/>
      <c r="R40" s="53"/>
      <c r="T40" s="52"/>
      <c r="U40" s="52"/>
      <c r="V40" s="52"/>
    </row>
    <row r="41" spans="1:22">
      <c r="A41" s="115" t="s">
        <v>7384</v>
      </c>
      <c r="B41" s="130"/>
      <c r="C41" s="2721"/>
      <c r="D41" s="2191"/>
      <c r="E41" s="2191"/>
      <c r="F41" s="2191"/>
      <c r="G41" s="2191"/>
      <c r="H41" s="2191"/>
      <c r="I41" s="85"/>
      <c r="J41" s="2184"/>
      <c r="K41" s="86" t="s">
        <v>158</v>
      </c>
      <c r="L41" s="86">
        <v>13100</v>
      </c>
      <c r="M41" s="89">
        <v>14435</v>
      </c>
      <c r="Q41" s="314"/>
      <c r="R41" s="53"/>
      <c r="T41" s="52"/>
      <c r="U41" s="52"/>
      <c r="V41" s="52"/>
    </row>
    <row r="42" spans="1:22">
      <c r="A42" s="115" t="s">
        <v>7385</v>
      </c>
      <c r="B42" s="130"/>
      <c r="C42" s="2721"/>
      <c r="D42" s="2191"/>
      <c r="E42" s="2191"/>
      <c r="F42" s="2191"/>
      <c r="G42" s="2191"/>
      <c r="H42" s="2184"/>
      <c r="I42" s="85"/>
      <c r="J42" s="2184"/>
      <c r="K42" s="86" t="s">
        <v>158</v>
      </c>
      <c r="L42" s="86">
        <v>10545</v>
      </c>
      <c r="M42" s="89">
        <v>11615</v>
      </c>
      <c r="Q42" s="314"/>
      <c r="R42" s="53"/>
      <c r="T42" s="52"/>
      <c r="U42" s="52"/>
      <c r="V42" s="52"/>
    </row>
    <row r="43" spans="1:22" ht="12" customHeight="1">
      <c r="A43" s="115" t="s">
        <v>7386</v>
      </c>
      <c r="B43" s="130"/>
      <c r="C43" s="2721"/>
      <c r="D43" s="2191"/>
      <c r="E43" s="2191"/>
      <c r="F43" s="2191"/>
      <c r="G43" s="2191"/>
      <c r="H43" s="2184" t="s">
        <v>7387</v>
      </c>
      <c r="I43" s="85"/>
      <c r="J43" s="2184">
        <v>0.8</v>
      </c>
      <c r="K43" s="86" t="s">
        <v>158</v>
      </c>
      <c r="L43" s="86">
        <v>11160</v>
      </c>
      <c r="M43" s="89">
        <v>12295</v>
      </c>
      <c r="Q43" s="314"/>
      <c r="R43" s="53"/>
      <c r="T43" s="52"/>
      <c r="U43" s="52"/>
      <c r="V43" s="52"/>
    </row>
    <row r="44" spans="1:22">
      <c r="A44" s="115" t="s">
        <v>7388</v>
      </c>
      <c r="B44" s="130"/>
      <c r="C44" s="2721"/>
      <c r="D44" s="2191"/>
      <c r="E44" s="2191"/>
      <c r="F44" s="2191"/>
      <c r="G44" s="2191"/>
      <c r="H44" s="2191"/>
      <c r="I44" s="85"/>
      <c r="J44" s="2184"/>
      <c r="K44" s="86" t="s">
        <v>158</v>
      </c>
      <c r="L44" s="86">
        <v>13605</v>
      </c>
      <c r="M44" s="89">
        <v>14990</v>
      </c>
      <c r="Q44" s="314"/>
      <c r="R44" s="53"/>
      <c r="T44" s="52"/>
      <c r="U44" s="52"/>
      <c r="V44" s="52"/>
    </row>
    <row r="45" spans="1:22">
      <c r="A45" s="115" t="s">
        <v>7389</v>
      </c>
      <c r="B45" s="130"/>
      <c r="C45" s="2721"/>
      <c r="D45" s="2191"/>
      <c r="E45" s="2191"/>
      <c r="F45" s="2191"/>
      <c r="G45" s="2191"/>
      <c r="H45" s="2184"/>
      <c r="I45" s="85"/>
      <c r="J45" s="2184"/>
      <c r="K45" s="86" t="s">
        <v>158</v>
      </c>
      <c r="L45" s="86">
        <v>10145</v>
      </c>
      <c r="M45" s="89">
        <v>11175</v>
      </c>
      <c r="Q45" s="314"/>
      <c r="R45" s="53"/>
      <c r="T45" s="52"/>
      <c r="U45" s="52"/>
      <c r="V45" s="52"/>
    </row>
    <row r="46" spans="1:22" ht="12" customHeight="1">
      <c r="A46" s="115" t="s">
        <v>7390</v>
      </c>
      <c r="B46" s="130"/>
      <c r="C46" s="2721"/>
      <c r="D46" s="2191"/>
      <c r="E46" s="2191"/>
      <c r="F46" s="2191"/>
      <c r="G46" s="2191"/>
      <c r="H46" s="2184" t="s">
        <v>7391</v>
      </c>
      <c r="I46" s="85"/>
      <c r="J46" s="2184">
        <v>1</v>
      </c>
      <c r="K46" s="86" t="s">
        <v>158</v>
      </c>
      <c r="L46" s="86">
        <v>13565</v>
      </c>
      <c r="M46" s="89">
        <v>14945</v>
      </c>
      <c r="Q46" s="314"/>
      <c r="R46" s="53"/>
      <c r="T46" s="52"/>
      <c r="U46" s="52"/>
      <c r="V46" s="52"/>
    </row>
    <row r="47" spans="1:22">
      <c r="A47" s="115" t="s">
        <v>7392</v>
      </c>
      <c r="B47" s="130"/>
      <c r="C47" s="2721"/>
      <c r="D47" s="2191"/>
      <c r="E47" s="2191"/>
      <c r="F47" s="2191"/>
      <c r="G47" s="2191"/>
      <c r="H47" s="2191"/>
      <c r="I47" s="85"/>
      <c r="J47" s="2184"/>
      <c r="K47" s="86" t="s">
        <v>158</v>
      </c>
      <c r="L47" s="86">
        <v>15875</v>
      </c>
      <c r="M47" s="89">
        <v>17485</v>
      </c>
      <c r="Q47" s="314"/>
      <c r="R47" s="53"/>
      <c r="T47" s="52"/>
      <c r="U47" s="52"/>
      <c r="V47" s="52"/>
    </row>
    <row r="48" spans="1:22">
      <c r="A48" s="115" t="s">
        <v>7393</v>
      </c>
      <c r="B48" s="130"/>
      <c r="C48" s="2721"/>
      <c r="D48" s="2191"/>
      <c r="E48" s="2191"/>
      <c r="F48" s="2191"/>
      <c r="G48" s="2191"/>
      <c r="H48" s="2184"/>
      <c r="I48" s="85"/>
      <c r="J48" s="2184"/>
      <c r="K48" s="86" t="s">
        <v>158</v>
      </c>
      <c r="L48" s="86">
        <v>12330</v>
      </c>
      <c r="M48" s="89">
        <v>13585</v>
      </c>
      <c r="Q48" s="314"/>
      <c r="R48" s="53"/>
      <c r="T48" s="52"/>
      <c r="U48" s="52"/>
      <c r="V48" s="52"/>
    </row>
    <row r="49" spans="1:22" ht="15" customHeight="1">
      <c r="A49" s="115" t="s">
        <v>7394</v>
      </c>
      <c r="B49" s="130"/>
      <c r="C49" s="2721"/>
      <c r="D49" s="2191"/>
      <c r="E49" s="2191"/>
      <c r="F49" s="2191"/>
      <c r="G49" s="2191"/>
      <c r="H49" s="2184" t="s">
        <v>7395</v>
      </c>
      <c r="I49" s="85"/>
      <c r="J49" s="2184">
        <v>0.96</v>
      </c>
      <c r="K49" s="86" t="s">
        <v>158</v>
      </c>
      <c r="L49" s="86">
        <v>11655</v>
      </c>
      <c r="M49" s="89">
        <v>12840</v>
      </c>
      <c r="Q49" s="314"/>
      <c r="R49" s="53"/>
      <c r="T49" s="52"/>
      <c r="U49" s="52"/>
      <c r="V49" s="52"/>
    </row>
    <row r="50" spans="1:22">
      <c r="A50" s="115" t="s">
        <v>7396</v>
      </c>
      <c r="B50" s="130"/>
      <c r="C50" s="2721"/>
      <c r="D50" s="2191"/>
      <c r="E50" s="2191"/>
      <c r="F50" s="2191"/>
      <c r="G50" s="2191"/>
      <c r="H50" s="2191"/>
      <c r="I50" s="85"/>
      <c r="J50" s="2184"/>
      <c r="K50" s="86" t="s">
        <v>158</v>
      </c>
      <c r="L50" s="333">
        <v>14840</v>
      </c>
      <c r="M50" s="120">
        <v>16350</v>
      </c>
      <c r="Q50" s="314"/>
      <c r="R50" s="53"/>
      <c r="T50" s="52"/>
      <c r="U50" s="52"/>
      <c r="V50" s="52"/>
    </row>
    <row r="51" spans="1:22">
      <c r="A51" s="115" t="s">
        <v>7397</v>
      </c>
      <c r="B51" s="130"/>
      <c r="C51" s="2721"/>
      <c r="D51" s="2191"/>
      <c r="E51" s="2191"/>
      <c r="F51" s="2191"/>
      <c r="G51" s="2191"/>
      <c r="H51" s="2184"/>
      <c r="I51" s="85"/>
      <c r="J51" s="2184"/>
      <c r="K51" s="86" t="s">
        <v>158</v>
      </c>
      <c r="L51" s="86">
        <v>11340</v>
      </c>
      <c r="M51" s="120">
        <v>12490</v>
      </c>
      <c r="Q51" s="314"/>
      <c r="R51" s="53"/>
      <c r="T51" s="52"/>
      <c r="U51" s="52"/>
      <c r="V51" s="52"/>
    </row>
    <row r="52" spans="1:22" ht="15" customHeight="1">
      <c r="A52" s="115" t="s">
        <v>7398</v>
      </c>
      <c r="B52" s="130"/>
      <c r="C52" s="2721"/>
      <c r="D52" s="2191"/>
      <c r="E52" s="2191"/>
      <c r="F52" s="2191"/>
      <c r="G52" s="2191"/>
      <c r="H52" s="2191" t="s">
        <v>7399</v>
      </c>
      <c r="I52" s="85"/>
      <c r="J52" s="2180">
        <v>1.2</v>
      </c>
      <c r="K52" s="86" t="s">
        <v>158</v>
      </c>
      <c r="L52" s="86">
        <v>15095</v>
      </c>
      <c r="M52" s="120">
        <v>16630</v>
      </c>
      <c r="Q52" s="314"/>
      <c r="R52" s="53"/>
      <c r="T52" s="52"/>
      <c r="U52" s="52"/>
      <c r="V52" s="52"/>
    </row>
    <row r="53" spans="1:22">
      <c r="A53" s="115" t="s">
        <v>7400</v>
      </c>
      <c r="B53" s="130"/>
      <c r="C53" s="2721"/>
      <c r="D53" s="2191"/>
      <c r="E53" s="2191"/>
      <c r="F53" s="2191"/>
      <c r="G53" s="2191"/>
      <c r="H53" s="2191"/>
      <c r="I53" s="85"/>
      <c r="J53" s="2180"/>
      <c r="K53" s="86" t="s">
        <v>158</v>
      </c>
      <c r="L53" s="86">
        <v>17315</v>
      </c>
      <c r="M53" s="120">
        <v>19075</v>
      </c>
      <c r="Q53" s="314"/>
      <c r="R53" s="53"/>
      <c r="T53" s="52"/>
      <c r="U53" s="52"/>
      <c r="V53" s="52"/>
    </row>
    <row r="54" spans="1:22">
      <c r="A54" s="1096" t="s">
        <v>7401</v>
      </c>
      <c r="B54" s="116"/>
      <c r="C54" s="2721"/>
      <c r="D54" s="2191"/>
      <c r="E54" s="2191"/>
      <c r="F54" s="2191"/>
      <c r="G54" s="2191"/>
      <c r="H54" s="2191"/>
      <c r="I54" s="328"/>
      <c r="J54" s="2180"/>
      <c r="K54" s="329" t="s">
        <v>158</v>
      </c>
      <c r="L54" s="117">
        <v>13725</v>
      </c>
      <c r="M54" s="700">
        <v>15120</v>
      </c>
      <c r="Q54" s="314"/>
      <c r="R54" s="53"/>
      <c r="T54" s="52"/>
      <c r="U54" s="52"/>
      <c r="V54" s="52"/>
    </row>
    <row r="55" spans="1:22">
      <c r="A55" s="2175" t="s">
        <v>7402</v>
      </c>
      <c r="B55" s="2175"/>
      <c r="C55" s="2175"/>
      <c r="D55" s="2175"/>
      <c r="E55" s="2175"/>
      <c r="F55" s="2175"/>
      <c r="G55" s="2175"/>
      <c r="H55" s="2175"/>
      <c r="I55" s="2175"/>
      <c r="J55" s="2175"/>
      <c r="K55" s="2175"/>
      <c r="L55" s="2175"/>
      <c r="M55" s="2175"/>
      <c r="R55" s="53"/>
      <c r="T55" s="52"/>
      <c r="U55" s="52"/>
      <c r="V55" s="52"/>
    </row>
    <row r="56" spans="1:22" ht="12.75" customHeight="1">
      <c r="A56" s="238" t="s">
        <v>7403</v>
      </c>
      <c r="B56" s="2129"/>
      <c r="C56" s="2164">
        <v>5</v>
      </c>
      <c r="D56" s="2688" t="s">
        <v>7404</v>
      </c>
      <c r="E56" s="2164">
        <v>110</v>
      </c>
      <c r="F56" s="2164">
        <v>0.6</v>
      </c>
      <c r="G56" s="2164">
        <v>1.5</v>
      </c>
      <c r="H56" s="2164" t="s">
        <v>7405</v>
      </c>
      <c r="I56" s="2414">
        <v>13</v>
      </c>
      <c r="J56" s="2164">
        <v>0.08</v>
      </c>
      <c r="K56" s="788" t="s">
        <v>158</v>
      </c>
      <c r="L56" s="133">
        <v>15590</v>
      </c>
      <c r="M56" s="133">
        <v>17175</v>
      </c>
      <c r="P56" s="314"/>
      <c r="Q56" s="314"/>
      <c r="R56" s="53"/>
      <c r="T56" s="52"/>
      <c r="U56" s="52"/>
      <c r="V56" s="52"/>
    </row>
    <row r="57" spans="1:22" ht="12.75" customHeight="1">
      <c r="A57" s="238" t="s">
        <v>7406</v>
      </c>
      <c r="B57" s="2129"/>
      <c r="C57" s="2164"/>
      <c r="D57" s="2688"/>
      <c r="E57" s="2164"/>
      <c r="F57" s="2164"/>
      <c r="G57" s="2164"/>
      <c r="H57" s="2164"/>
      <c r="I57" s="2414"/>
      <c r="J57" s="2164"/>
      <c r="K57" s="788" t="s">
        <v>158</v>
      </c>
      <c r="L57" s="133">
        <v>18150</v>
      </c>
      <c r="M57" s="133">
        <v>19995</v>
      </c>
      <c r="P57" s="314"/>
      <c r="Q57" s="314"/>
      <c r="R57" s="53"/>
      <c r="T57" s="52"/>
      <c r="U57" s="52"/>
      <c r="V57" s="52"/>
    </row>
    <row r="58" spans="1:22" ht="12.75" customHeight="1">
      <c r="A58" s="238" t="s">
        <v>7407</v>
      </c>
      <c r="B58" s="2129"/>
      <c r="C58" s="2164"/>
      <c r="D58" s="2688"/>
      <c r="E58" s="2164"/>
      <c r="F58" s="2164"/>
      <c r="G58" s="2164"/>
      <c r="H58" s="2164"/>
      <c r="I58" s="2414"/>
      <c r="J58" s="2164"/>
      <c r="K58" s="788" t="s">
        <v>158</v>
      </c>
      <c r="L58" s="133">
        <v>13545</v>
      </c>
      <c r="M58" s="133">
        <v>14920</v>
      </c>
      <c r="P58" s="314"/>
      <c r="Q58" s="314"/>
      <c r="R58" s="53"/>
      <c r="T58" s="52"/>
      <c r="U58" s="52"/>
      <c r="V58" s="52"/>
    </row>
    <row r="59" spans="1:22" ht="12.75" customHeight="1">
      <c r="A59" s="229" t="s">
        <v>7408</v>
      </c>
      <c r="B59" s="2129"/>
      <c r="C59" s="2164"/>
      <c r="D59" s="2688"/>
      <c r="E59" s="2430">
        <v>150</v>
      </c>
      <c r="F59" s="2164"/>
      <c r="G59" s="2164"/>
      <c r="H59" s="2430" t="s">
        <v>7409</v>
      </c>
      <c r="I59" s="2679">
        <v>16</v>
      </c>
      <c r="J59" s="2430">
        <v>0.11</v>
      </c>
      <c r="K59" s="199" t="s">
        <v>158</v>
      </c>
      <c r="L59" s="79">
        <v>16965</v>
      </c>
      <c r="M59" s="79">
        <v>18690</v>
      </c>
      <c r="P59" s="314"/>
      <c r="Q59" s="314"/>
      <c r="R59" s="53"/>
      <c r="T59" s="52"/>
      <c r="U59" s="52"/>
      <c r="V59" s="52"/>
    </row>
    <row r="60" spans="1:22" ht="12.75" customHeight="1">
      <c r="A60" s="229" t="s">
        <v>7410</v>
      </c>
      <c r="B60" s="2129"/>
      <c r="C60" s="2164"/>
      <c r="D60" s="2688"/>
      <c r="E60" s="2430"/>
      <c r="F60" s="2430"/>
      <c r="G60" s="2430"/>
      <c r="H60" s="2430"/>
      <c r="I60" s="2679"/>
      <c r="J60" s="2430"/>
      <c r="K60" s="199" t="s">
        <v>158</v>
      </c>
      <c r="L60" s="79">
        <v>19575</v>
      </c>
      <c r="M60" s="79">
        <v>21570</v>
      </c>
      <c r="P60" s="314"/>
      <c r="Q60" s="314"/>
      <c r="R60" s="53"/>
      <c r="T60" s="52"/>
      <c r="U60" s="52"/>
      <c r="V60" s="52"/>
    </row>
    <row r="61" spans="1:22" ht="12.75" customHeight="1">
      <c r="A61" s="229" t="s">
        <v>7411</v>
      </c>
      <c r="B61" s="2129"/>
      <c r="C61" s="2164"/>
      <c r="D61" s="2688"/>
      <c r="E61" s="2430"/>
      <c r="F61" s="2164"/>
      <c r="G61" s="2164"/>
      <c r="H61" s="2430"/>
      <c r="I61" s="2679"/>
      <c r="J61" s="2430"/>
      <c r="K61" s="199" t="s">
        <v>158</v>
      </c>
      <c r="L61" s="79">
        <v>15395</v>
      </c>
      <c r="M61" s="79">
        <v>16960</v>
      </c>
      <c r="P61" s="314"/>
      <c r="Q61" s="314"/>
      <c r="R61" s="53"/>
      <c r="T61" s="52"/>
      <c r="U61" s="52"/>
      <c r="V61" s="52"/>
    </row>
    <row r="62" spans="1:22" ht="12.75" customHeight="1">
      <c r="A62" s="229" t="s">
        <v>7412</v>
      </c>
      <c r="B62" s="2129"/>
      <c r="C62" s="2164"/>
      <c r="D62" s="2688"/>
      <c r="E62" s="2430">
        <v>220</v>
      </c>
      <c r="F62" s="2164"/>
      <c r="G62" s="2164"/>
      <c r="H62" s="2430" t="s">
        <v>7413</v>
      </c>
      <c r="I62" s="2679">
        <v>24</v>
      </c>
      <c r="J62" s="2430">
        <v>0.17</v>
      </c>
      <c r="K62" s="199" t="s">
        <v>158</v>
      </c>
      <c r="L62" s="79">
        <v>20390</v>
      </c>
      <c r="M62" s="79">
        <v>22465</v>
      </c>
      <c r="P62" s="314"/>
      <c r="Q62" s="314"/>
      <c r="R62" s="53"/>
      <c r="T62" s="52"/>
      <c r="U62" s="52"/>
      <c r="V62" s="52"/>
    </row>
    <row r="63" spans="1:22" ht="12.75" customHeight="1">
      <c r="A63" s="229" t="s">
        <v>7414</v>
      </c>
      <c r="B63" s="2129"/>
      <c r="C63" s="2164"/>
      <c r="D63" s="2688"/>
      <c r="E63" s="2430"/>
      <c r="F63" s="2430"/>
      <c r="G63" s="2430"/>
      <c r="H63" s="2430"/>
      <c r="I63" s="2679"/>
      <c r="J63" s="2430"/>
      <c r="K63" s="199" t="s">
        <v>158</v>
      </c>
      <c r="L63" s="79">
        <v>23115</v>
      </c>
      <c r="M63" s="79">
        <v>25465</v>
      </c>
      <c r="P63" s="314"/>
      <c r="Q63" s="314"/>
      <c r="R63" s="53"/>
      <c r="T63" s="52"/>
      <c r="U63" s="52"/>
      <c r="V63" s="52"/>
    </row>
    <row r="64" spans="1:22" ht="12.75" customHeight="1">
      <c r="A64" s="229" t="s">
        <v>7415</v>
      </c>
      <c r="B64" s="2129"/>
      <c r="C64" s="2164"/>
      <c r="D64" s="2688"/>
      <c r="E64" s="2430"/>
      <c r="F64" s="2164"/>
      <c r="G64" s="2164"/>
      <c r="H64" s="2430"/>
      <c r="I64" s="2679"/>
      <c r="J64" s="2430"/>
      <c r="K64" s="199" t="s">
        <v>158</v>
      </c>
      <c r="L64" s="79">
        <v>19430</v>
      </c>
      <c r="M64" s="79">
        <v>21410</v>
      </c>
      <c r="P64" s="314"/>
      <c r="Q64" s="314"/>
      <c r="R64" s="53"/>
      <c r="T64" s="52"/>
      <c r="U64" s="52"/>
      <c r="V64" s="52"/>
    </row>
    <row r="65" spans="1:22" ht="12.75" customHeight="1">
      <c r="A65" s="229" t="s">
        <v>7416</v>
      </c>
      <c r="B65" s="2129"/>
      <c r="C65" s="2164"/>
      <c r="D65" s="2688"/>
      <c r="E65" s="2430">
        <v>300</v>
      </c>
      <c r="F65" s="2164"/>
      <c r="G65" s="2164"/>
      <c r="H65" s="2430" t="s">
        <v>7417</v>
      </c>
      <c r="I65" s="2679">
        <v>26</v>
      </c>
      <c r="J65" s="2430">
        <v>0.22</v>
      </c>
      <c r="K65" s="199" t="s">
        <v>158</v>
      </c>
      <c r="L65" s="79">
        <v>25270</v>
      </c>
      <c r="M65" s="79">
        <v>27840</v>
      </c>
      <c r="P65" s="314"/>
      <c r="Q65" s="314"/>
      <c r="R65" s="53"/>
      <c r="T65" s="52"/>
      <c r="U65" s="52"/>
      <c r="V65" s="52"/>
    </row>
    <row r="66" spans="1:22" ht="12.75" customHeight="1">
      <c r="A66" s="229" t="s">
        <v>7418</v>
      </c>
      <c r="B66" s="2129"/>
      <c r="C66" s="2164"/>
      <c r="D66" s="2688"/>
      <c r="E66" s="2430"/>
      <c r="F66" s="2430"/>
      <c r="G66" s="2430"/>
      <c r="H66" s="2430"/>
      <c r="I66" s="2679"/>
      <c r="J66" s="2430"/>
      <c r="K66" s="199" t="s">
        <v>158</v>
      </c>
      <c r="L66" s="79">
        <v>28180</v>
      </c>
      <c r="M66" s="79">
        <v>31045</v>
      </c>
      <c r="P66" s="314"/>
      <c r="Q66" s="314"/>
      <c r="R66" s="53"/>
      <c r="T66" s="52"/>
      <c r="U66" s="52"/>
      <c r="V66" s="52"/>
    </row>
    <row r="67" spans="1:22" ht="12.75" customHeight="1">
      <c r="A67" s="229" t="s">
        <v>7419</v>
      </c>
      <c r="B67" s="2129"/>
      <c r="C67" s="2164"/>
      <c r="D67" s="2688"/>
      <c r="E67" s="2430"/>
      <c r="F67" s="2164"/>
      <c r="G67" s="2164"/>
      <c r="H67" s="2430"/>
      <c r="I67" s="2679"/>
      <c r="J67" s="2430"/>
      <c r="K67" s="199" t="s">
        <v>158</v>
      </c>
      <c r="L67" s="79">
        <v>24090</v>
      </c>
      <c r="M67" s="79">
        <v>26540</v>
      </c>
      <c r="P67" s="314"/>
      <c r="Q67" s="314"/>
      <c r="R67" s="53"/>
      <c r="T67" s="52"/>
      <c r="U67" s="52"/>
      <c r="V67" s="52"/>
    </row>
    <row r="68" spans="1:22" ht="12.75" customHeight="1">
      <c r="A68" s="229" t="s">
        <v>7420</v>
      </c>
      <c r="B68" s="2129"/>
      <c r="C68" s="2164"/>
      <c r="D68" s="2688"/>
      <c r="E68" s="2430"/>
      <c r="F68" s="2164"/>
      <c r="G68" s="2164"/>
      <c r="H68" s="2430" t="s">
        <v>7421</v>
      </c>
      <c r="I68" s="2679">
        <v>13.5</v>
      </c>
      <c r="J68" s="2430">
        <v>0.08</v>
      </c>
      <c r="K68" s="199" t="s">
        <v>158</v>
      </c>
      <c r="L68" s="79">
        <v>16045</v>
      </c>
      <c r="M68" s="79">
        <v>17680</v>
      </c>
      <c r="P68" s="314"/>
      <c r="Q68" s="314"/>
      <c r="R68" s="53"/>
      <c r="T68" s="52"/>
      <c r="U68" s="52"/>
      <c r="V68" s="52"/>
    </row>
    <row r="69" spans="1:22" ht="12.75" customHeight="1">
      <c r="A69" s="229" t="s">
        <v>7422</v>
      </c>
      <c r="B69" s="2129"/>
      <c r="C69" s="2164"/>
      <c r="D69" s="2688"/>
      <c r="E69" s="2430"/>
      <c r="F69" s="2430"/>
      <c r="G69" s="2430"/>
      <c r="H69" s="2430"/>
      <c r="I69" s="2679"/>
      <c r="J69" s="2430"/>
      <c r="K69" s="199" t="s">
        <v>158</v>
      </c>
      <c r="L69" s="79">
        <v>17315</v>
      </c>
      <c r="M69" s="79">
        <v>19075</v>
      </c>
      <c r="P69" s="314"/>
      <c r="Q69" s="314"/>
      <c r="R69" s="53"/>
      <c r="T69" s="52"/>
      <c r="U69" s="52"/>
      <c r="V69" s="52"/>
    </row>
    <row r="70" spans="1:22" ht="12.75" customHeight="1">
      <c r="A70" s="229" t="s">
        <v>7423</v>
      </c>
      <c r="B70" s="2129"/>
      <c r="C70" s="2164"/>
      <c r="D70" s="2688"/>
      <c r="E70" s="2430"/>
      <c r="F70" s="2430"/>
      <c r="G70" s="2430"/>
      <c r="H70" s="2430"/>
      <c r="I70" s="2679"/>
      <c r="J70" s="2430"/>
      <c r="K70" s="199" t="s">
        <v>158</v>
      </c>
      <c r="L70" s="79">
        <v>14590</v>
      </c>
      <c r="M70" s="79">
        <v>16070</v>
      </c>
      <c r="P70" s="314"/>
      <c r="Q70" s="314"/>
      <c r="R70" s="53"/>
      <c r="T70" s="52"/>
      <c r="U70" s="52"/>
      <c r="V70" s="52"/>
    </row>
    <row r="71" spans="1:22" ht="12.75" customHeight="1">
      <c r="A71" s="229" t="s">
        <v>7424</v>
      </c>
      <c r="B71" s="2129"/>
      <c r="C71" s="2164"/>
      <c r="D71" s="2688"/>
      <c r="E71" s="2430"/>
      <c r="F71" s="2430"/>
      <c r="G71" s="2430"/>
      <c r="H71" s="2430" t="s">
        <v>7425</v>
      </c>
      <c r="I71" s="2679">
        <v>16.5</v>
      </c>
      <c r="J71" s="2430">
        <v>0.11</v>
      </c>
      <c r="K71" s="199" t="s">
        <v>158</v>
      </c>
      <c r="L71" s="79">
        <v>17425</v>
      </c>
      <c r="M71" s="79">
        <v>19195</v>
      </c>
      <c r="P71" s="314"/>
      <c r="Q71" s="314"/>
      <c r="R71" s="53"/>
      <c r="T71" s="52"/>
      <c r="U71" s="52"/>
      <c r="V71" s="52"/>
    </row>
    <row r="72" spans="1:22" ht="12.75" customHeight="1">
      <c r="A72" s="229" t="s">
        <v>7426</v>
      </c>
      <c r="B72" s="2129"/>
      <c r="C72" s="2164"/>
      <c r="D72" s="2688"/>
      <c r="E72" s="2430"/>
      <c r="F72" s="2430"/>
      <c r="G72" s="2430"/>
      <c r="H72" s="2430"/>
      <c r="I72" s="2679"/>
      <c r="J72" s="2430"/>
      <c r="K72" s="199" t="s">
        <v>158</v>
      </c>
      <c r="L72" s="79">
        <v>18625</v>
      </c>
      <c r="M72" s="79">
        <v>20520</v>
      </c>
      <c r="P72" s="314"/>
      <c r="Q72" s="314"/>
      <c r="R72" s="53"/>
      <c r="T72" s="52"/>
      <c r="U72" s="52"/>
      <c r="V72" s="52"/>
    </row>
    <row r="73" spans="1:22" ht="12.75" customHeight="1">
      <c r="A73" s="229" t="s">
        <v>7427</v>
      </c>
      <c r="B73" s="2129"/>
      <c r="C73" s="2164"/>
      <c r="D73" s="2688"/>
      <c r="E73" s="2430"/>
      <c r="F73" s="2430"/>
      <c r="G73" s="2430"/>
      <c r="H73" s="2430"/>
      <c r="I73" s="2679"/>
      <c r="J73" s="2430"/>
      <c r="K73" s="199" t="s">
        <v>158</v>
      </c>
      <c r="L73" s="79">
        <v>15840</v>
      </c>
      <c r="M73" s="79">
        <v>17450</v>
      </c>
      <c r="P73" s="314"/>
      <c r="Q73" s="314"/>
      <c r="R73" s="53"/>
      <c r="T73" s="52"/>
      <c r="U73" s="52"/>
      <c r="V73" s="52"/>
    </row>
    <row r="74" spans="1:22" ht="12.75" customHeight="1">
      <c r="A74" s="229" t="s">
        <v>7428</v>
      </c>
      <c r="B74" s="2129"/>
      <c r="C74" s="2164"/>
      <c r="D74" s="2688"/>
      <c r="E74" s="2430"/>
      <c r="F74" s="2430"/>
      <c r="G74" s="2430"/>
      <c r="H74" s="2430" t="s">
        <v>7429</v>
      </c>
      <c r="I74" s="2679">
        <v>24.5</v>
      </c>
      <c r="J74" s="2430">
        <v>0.17</v>
      </c>
      <c r="K74" s="199" t="s">
        <v>158</v>
      </c>
      <c r="L74" s="79">
        <v>20850</v>
      </c>
      <c r="M74" s="79">
        <v>22970</v>
      </c>
      <c r="P74" s="314"/>
      <c r="Q74" s="314"/>
      <c r="R74" s="53"/>
      <c r="T74" s="52"/>
      <c r="U74" s="52"/>
      <c r="V74" s="52"/>
    </row>
    <row r="75" spans="1:22" ht="12.75" customHeight="1">
      <c r="A75" s="229" t="s">
        <v>7430</v>
      </c>
      <c r="B75" s="2129"/>
      <c r="C75" s="2164"/>
      <c r="D75" s="2688"/>
      <c r="E75" s="2430"/>
      <c r="F75" s="2430"/>
      <c r="G75" s="2430"/>
      <c r="H75" s="2430"/>
      <c r="I75" s="2679"/>
      <c r="J75" s="2430"/>
      <c r="K75" s="199" t="s">
        <v>158</v>
      </c>
      <c r="L75" s="79">
        <v>24025</v>
      </c>
      <c r="M75" s="79">
        <v>26465</v>
      </c>
      <c r="P75" s="314"/>
      <c r="Q75" s="314"/>
      <c r="R75" s="53"/>
      <c r="T75" s="52"/>
      <c r="U75" s="52"/>
      <c r="V75" s="52"/>
    </row>
    <row r="76" spans="1:22" ht="12.75" customHeight="1">
      <c r="A76" s="229" t="s">
        <v>7431</v>
      </c>
      <c r="B76" s="2129"/>
      <c r="C76" s="2164"/>
      <c r="D76" s="2688"/>
      <c r="E76" s="2430"/>
      <c r="F76" s="2430"/>
      <c r="G76" s="2430"/>
      <c r="H76" s="2430"/>
      <c r="I76" s="2679"/>
      <c r="J76" s="2430"/>
      <c r="K76" s="199" t="s">
        <v>158</v>
      </c>
      <c r="L76" s="79">
        <v>19900</v>
      </c>
      <c r="M76" s="79">
        <v>21925</v>
      </c>
      <c r="P76" s="314"/>
      <c r="Q76" s="314"/>
      <c r="R76" s="53"/>
      <c r="T76" s="52"/>
      <c r="U76" s="52"/>
      <c r="V76" s="52"/>
    </row>
    <row r="77" spans="1:22" ht="12.75" customHeight="1">
      <c r="A77" s="229" t="s">
        <v>7432</v>
      </c>
      <c r="B77" s="2129"/>
      <c r="C77" s="2164"/>
      <c r="D77" s="2688"/>
      <c r="E77" s="2430"/>
      <c r="F77" s="2430"/>
      <c r="G77" s="2430"/>
      <c r="H77" s="2430" t="s">
        <v>7433</v>
      </c>
      <c r="I77" s="2679">
        <v>26.5</v>
      </c>
      <c r="J77" s="2430">
        <v>0.22</v>
      </c>
      <c r="K77" s="199" t="s">
        <v>158</v>
      </c>
      <c r="L77" s="79">
        <v>25695</v>
      </c>
      <c r="M77" s="79">
        <v>28310</v>
      </c>
      <c r="P77" s="314"/>
      <c r="Q77" s="314"/>
      <c r="R77" s="53"/>
      <c r="T77" s="52"/>
      <c r="U77" s="52"/>
      <c r="V77" s="52"/>
    </row>
    <row r="78" spans="1:22" ht="12.75" customHeight="1">
      <c r="A78" s="229" t="s">
        <v>7434</v>
      </c>
      <c r="B78" s="2129"/>
      <c r="C78" s="2164"/>
      <c r="D78" s="2688"/>
      <c r="E78" s="2430"/>
      <c r="F78" s="2430"/>
      <c r="G78" s="2430"/>
      <c r="H78" s="2430"/>
      <c r="I78" s="2679"/>
      <c r="J78" s="2430"/>
      <c r="K78" s="199" t="s">
        <v>158</v>
      </c>
      <c r="L78" s="79">
        <v>29080</v>
      </c>
      <c r="M78" s="79">
        <v>32040</v>
      </c>
      <c r="P78" s="314"/>
      <c r="Q78" s="314"/>
      <c r="R78" s="53"/>
      <c r="T78" s="52"/>
      <c r="U78" s="52"/>
      <c r="V78" s="52"/>
    </row>
    <row r="79" spans="1:22" ht="12.75" customHeight="1">
      <c r="A79" s="229" t="s">
        <v>7435</v>
      </c>
      <c r="B79" s="2129"/>
      <c r="C79" s="2164"/>
      <c r="D79" s="2688"/>
      <c r="E79" s="2430"/>
      <c r="F79" s="2164"/>
      <c r="G79" s="2164"/>
      <c r="H79" s="2430"/>
      <c r="I79" s="2679"/>
      <c r="J79" s="2430"/>
      <c r="K79" s="199" t="s">
        <v>158</v>
      </c>
      <c r="L79" s="79">
        <v>24525</v>
      </c>
      <c r="M79" s="79">
        <v>27020</v>
      </c>
      <c r="P79" s="314"/>
      <c r="Q79" s="314"/>
      <c r="R79" s="53"/>
      <c r="T79" s="52"/>
      <c r="U79" s="52"/>
      <c r="V79" s="52"/>
    </row>
    <row r="80" spans="1:22" ht="12.75" customHeight="1">
      <c r="A80" s="229" t="s">
        <v>7436</v>
      </c>
      <c r="B80" s="2129"/>
      <c r="C80" s="2430" t="s">
        <v>7437</v>
      </c>
      <c r="D80" s="2700" t="s">
        <v>7438</v>
      </c>
      <c r="E80" s="2430">
        <v>66</v>
      </c>
      <c r="F80" s="2164"/>
      <c r="G80" s="2164"/>
      <c r="H80" s="2430" t="s">
        <v>7405</v>
      </c>
      <c r="I80" s="2679">
        <v>13.2</v>
      </c>
      <c r="J80" s="2430">
        <v>0.08</v>
      </c>
      <c r="K80" s="199" t="s">
        <v>158</v>
      </c>
      <c r="L80" s="79">
        <v>15400</v>
      </c>
      <c r="M80" s="79">
        <v>16965</v>
      </c>
      <c r="P80" s="314"/>
      <c r="Q80" s="314"/>
      <c r="R80" s="53"/>
      <c r="T80" s="52"/>
      <c r="U80" s="52"/>
      <c r="V80" s="52"/>
    </row>
    <row r="81" spans="1:22" ht="12.75" customHeight="1">
      <c r="A81" s="229" t="s">
        <v>7439</v>
      </c>
      <c r="B81" s="2129"/>
      <c r="C81" s="2430"/>
      <c r="D81" s="2700"/>
      <c r="E81" s="2430"/>
      <c r="F81" s="2430"/>
      <c r="G81" s="2430"/>
      <c r="H81" s="2430"/>
      <c r="I81" s="2679"/>
      <c r="J81" s="2430"/>
      <c r="K81" s="199" t="s">
        <v>158</v>
      </c>
      <c r="L81" s="79">
        <v>16320</v>
      </c>
      <c r="M81" s="79">
        <v>17980</v>
      </c>
      <c r="P81" s="314"/>
      <c r="Q81" s="314"/>
      <c r="R81" s="53"/>
      <c r="T81" s="52"/>
      <c r="U81" s="52"/>
      <c r="V81" s="52"/>
    </row>
    <row r="82" spans="1:22" ht="12.75" customHeight="1">
      <c r="A82" s="229" t="s">
        <v>7440</v>
      </c>
      <c r="B82" s="2129"/>
      <c r="C82" s="2430"/>
      <c r="D82" s="2700"/>
      <c r="E82" s="2430"/>
      <c r="F82" s="2164"/>
      <c r="G82" s="2164"/>
      <c r="H82" s="2430"/>
      <c r="I82" s="2679"/>
      <c r="J82" s="2430"/>
      <c r="K82" s="199" t="s">
        <v>158</v>
      </c>
      <c r="L82" s="79">
        <v>13970</v>
      </c>
      <c r="M82" s="79">
        <v>15390</v>
      </c>
      <c r="P82" s="314"/>
      <c r="Q82" s="314"/>
      <c r="R82" s="53"/>
      <c r="T82" s="52"/>
      <c r="U82" s="52"/>
      <c r="V82" s="52"/>
    </row>
    <row r="83" spans="1:22" ht="12.75" customHeight="1">
      <c r="A83" s="229" t="s">
        <v>7441</v>
      </c>
      <c r="B83" s="2129"/>
      <c r="C83" s="2430"/>
      <c r="D83" s="2700"/>
      <c r="E83" s="2430">
        <v>90</v>
      </c>
      <c r="F83" s="2164"/>
      <c r="G83" s="2164"/>
      <c r="H83" s="2430" t="s">
        <v>7409</v>
      </c>
      <c r="I83" s="2679">
        <v>14.6</v>
      </c>
      <c r="J83" s="2430">
        <v>0.1</v>
      </c>
      <c r="K83" s="199" t="s">
        <v>158</v>
      </c>
      <c r="L83" s="79">
        <v>16675</v>
      </c>
      <c r="M83" s="79">
        <v>18370</v>
      </c>
      <c r="P83" s="314"/>
      <c r="Q83" s="314"/>
      <c r="R83" s="53"/>
      <c r="T83" s="52"/>
      <c r="U83" s="52"/>
      <c r="V83" s="52"/>
    </row>
    <row r="84" spans="1:22" ht="12.75" customHeight="1">
      <c r="A84" s="229" t="s">
        <v>7442</v>
      </c>
      <c r="B84" s="2129"/>
      <c r="C84" s="2430"/>
      <c r="D84" s="2700"/>
      <c r="E84" s="2430"/>
      <c r="F84" s="2430"/>
      <c r="G84" s="2430"/>
      <c r="H84" s="2430"/>
      <c r="I84" s="2679"/>
      <c r="J84" s="2430"/>
      <c r="K84" s="199" t="s">
        <v>158</v>
      </c>
      <c r="L84" s="79">
        <v>17525</v>
      </c>
      <c r="M84" s="79">
        <v>19310</v>
      </c>
      <c r="P84" s="314"/>
      <c r="Q84" s="314"/>
      <c r="R84" s="53"/>
      <c r="T84" s="52"/>
      <c r="U84" s="52"/>
      <c r="V84" s="52"/>
    </row>
    <row r="85" spans="1:22" ht="12.75" customHeight="1">
      <c r="A85" s="229" t="s">
        <v>7443</v>
      </c>
      <c r="B85" s="2129"/>
      <c r="C85" s="2430"/>
      <c r="D85" s="2700"/>
      <c r="E85" s="2430"/>
      <c r="F85" s="2164"/>
      <c r="G85" s="2164"/>
      <c r="H85" s="2430"/>
      <c r="I85" s="2679"/>
      <c r="J85" s="2430"/>
      <c r="K85" s="199" t="s">
        <v>158</v>
      </c>
      <c r="L85" s="79">
        <v>15130</v>
      </c>
      <c r="M85" s="79">
        <v>16670</v>
      </c>
      <c r="P85" s="314"/>
      <c r="Q85" s="314"/>
      <c r="R85" s="53"/>
      <c r="T85" s="52"/>
      <c r="U85" s="52"/>
      <c r="V85" s="52"/>
    </row>
    <row r="86" spans="1:22" ht="12.75" customHeight="1">
      <c r="A86" s="229" t="s">
        <v>7444</v>
      </c>
      <c r="B86" s="2129"/>
      <c r="C86" s="2430"/>
      <c r="D86" s="2700"/>
      <c r="E86" s="2430">
        <v>132</v>
      </c>
      <c r="F86" s="2164"/>
      <c r="G86" s="2164"/>
      <c r="H86" s="2430" t="s">
        <v>7413</v>
      </c>
      <c r="I86" s="2679">
        <v>23</v>
      </c>
      <c r="J86" s="2430">
        <v>0.15</v>
      </c>
      <c r="K86" s="199" t="s">
        <v>158</v>
      </c>
      <c r="L86" s="79">
        <v>20190</v>
      </c>
      <c r="M86" s="79">
        <v>22240</v>
      </c>
      <c r="P86" s="314"/>
      <c r="Q86" s="314"/>
      <c r="R86" s="53"/>
      <c r="T86" s="52"/>
      <c r="U86" s="52"/>
      <c r="V86" s="52"/>
    </row>
    <row r="87" spans="1:22" ht="12.75" customHeight="1">
      <c r="A87" s="229" t="s">
        <v>7445</v>
      </c>
      <c r="B87" s="2129"/>
      <c r="C87" s="2430"/>
      <c r="D87" s="2700"/>
      <c r="E87" s="2430"/>
      <c r="F87" s="2430"/>
      <c r="G87" s="2430"/>
      <c r="H87" s="2430"/>
      <c r="I87" s="2679"/>
      <c r="J87" s="2430"/>
      <c r="K87" s="199" t="s">
        <v>158</v>
      </c>
      <c r="L87" s="79">
        <v>22920</v>
      </c>
      <c r="M87" s="79">
        <v>25250</v>
      </c>
      <c r="P87" s="314"/>
      <c r="Q87" s="314"/>
      <c r="R87" s="53"/>
      <c r="T87" s="52"/>
      <c r="U87" s="52"/>
      <c r="V87" s="52"/>
    </row>
    <row r="88" spans="1:22" ht="12.75" customHeight="1">
      <c r="A88" s="229" t="s">
        <v>7446</v>
      </c>
      <c r="B88" s="2129"/>
      <c r="C88" s="2430"/>
      <c r="D88" s="2700"/>
      <c r="E88" s="2430"/>
      <c r="F88" s="2164"/>
      <c r="G88" s="2164"/>
      <c r="H88" s="2430"/>
      <c r="I88" s="2679"/>
      <c r="J88" s="2430"/>
      <c r="K88" s="199" t="s">
        <v>158</v>
      </c>
      <c r="L88" s="79">
        <v>18325</v>
      </c>
      <c r="M88" s="79">
        <v>20185</v>
      </c>
      <c r="P88" s="314"/>
      <c r="Q88" s="314"/>
      <c r="R88" s="53"/>
      <c r="T88" s="52"/>
      <c r="U88" s="52"/>
      <c r="V88" s="52"/>
    </row>
    <row r="89" spans="1:22" ht="12.75" customHeight="1">
      <c r="A89" s="229" t="s">
        <v>7447</v>
      </c>
      <c r="B89" s="2129"/>
      <c r="C89" s="2430"/>
      <c r="D89" s="2700"/>
      <c r="E89" s="2430">
        <v>180</v>
      </c>
      <c r="F89" s="2164"/>
      <c r="G89" s="2164"/>
      <c r="H89" s="2430" t="s">
        <v>7417</v>
      </c>
      <c r="I89" s="2679">
        <v>22.1</v>
      </c>
      <c r="J89" s="2430">
        <v>0.21</v>
      </c>
      <c r="K89" s="199" t="s">
        <v>158</v>
      </c>
      <c r="L89" s="79">
        <v>23735</v>
      </c>
      <c r="M89" s="79">
        <v>26150</v>
      </c>
      <c r="P89" s="314"/>
      <c r="Q89" s="314"/>
      <c r="R89" s="53"/>
      <c r="T89" s="52"/>
      <c r="U89" s="52"/>
      <c r="V89" s="52"/>
    </row>
    <row r="90" spans="1:22" ht="12.75" customHeight="1">
      <c r="A90" s="229" t="s">
        <v>7448</v>
      </c>
      <c r="B90" s="2129"/>
      <c r="C90" s="2430"/>
      <c r="D90" s="2700"/>
      <c r="E90" s="2430"/>
      <c r="F90" s="2430"/>
      <c r="G90" s="2430"/>
      <c r="H90" s="2430"/>
      <c r="I90" s="2679"/>
      <c r="J90" s="2430"/>
      <c r="K90" s="199" t="s">
        <v>158</v>
      </c>
      <c r="L90" s="79">
        <v>26595</v>
      </c>
      <c r="M90" s="79">
        <v>29295</v>
      </c>
      <c r="P90" s="314"/>
      <c r="Q90" s="314"/>
      <c r="R90" s="53"/>
      <c r="T90" s="52"/>
      <c r="U90" s="52"/>
      <c r="V90" s="52"/>
    </row>
    <row r="91" spans="1:22" ht="12.75" customHeight="1">
      <c r="A91" s="229" t="s">
        <v>7449</v>
      </c>
      <c r="B91" s="2129"/>
      <c r="C91" s="2430"/>
      <c r="D91" s="2700"/>
      <c r="E91" s="2430"/>
      <c r="F91" s="2164"/>
      <c r="G91" s="2164"/>
      <c r="H91" s="2430"/>
      <c r="I91" s="2679"/>
      <c r="J91" s="2430"/>
      <c r="K91" s="199" t="s">
        <v>158</v>
      </c>
      <c r="L91" s="79">
        <v>22625</v>
      </c>
      <c r="M91" s="79">
        <v>24925</v>
      </c>
      <c r="P91" s="314"/>
      <c r="Q91" s="314"/>
      <c r="R91" s="53"/>
      <c r="T91" s="52"/>
      <c r="U91" s="52"/>
      <c r="V91" s="52"/>
    </row>
    <row r="92" spans="1:22" ht="15" customHeight="1">
      <c r="A92" s="229" t="s">
        <v>7450</v>
      </c>
      <c r="B92" s="2129"/>
      <c r="C92" s="2430">
        <v>5</v>
      </c>
      <c r="D92" s="2700"/>
      <c r="E92" s="2430">
        <v>110</v>
      </c>
      <c r="F92" s="2164"/>
      <c r="G92" s="2164"/>
      <c r="H92" s="2430" t="s">
        <v>7421</v>
      </c>
      <c r="I92" s="2679">
        <v>13.7</v>
      </c>
      <c r="J92" s="2430">
        <v>0.08</v>
      </c>
      <c r="K92" s="199" t="s">
        <v>158</v>
      </c>
      <c r="L92" s="79">
        <v>15845</v>
      </c>
      <c r="M92" s="79">
        <v>17455</v>
      </c>
      <c r="P92" s="314"/>
      <c r="Q92" s="314"/>
      <c r="R92" s="53"/>
      <c r="T92" s="52"/>
      <c r="U92" s="52"/>
      <c r="V92" s="52"/>
    </row>
    <row r="93" spans="1:22" ht="15" customHeight="1">
      <c r="A93" s="229" t="s">
        <v>7451</v>
      </c>
      <c r="B93" s="2129"/>
      <c r="C93" s="2430"/>
      <c r="D93" s="2700"/>
      <c r="E93" s="2430"/>
      <c r="F93" s="2430"/>
      <c r="G93" s="2430"/>
      <c r="H93" s="2430"/>
      <c r="I93" s="2679"/>
      <c r="J93" s="2430"/>
      <c r="K93" s="199" t="s">
        <v>158</v>
      </c>
      <c r="L93" s="79">
        <v>17130</v>
      </c>
      <c r="M93" s="79">
        <v>18870</v>
      </c>
      <c r="P93" s="314"/>
      <c r="Q93" s="314"/>
      <c r="R93" s="53"/>
      <c r="T93" s="52"/>
      <c r="U93" s="52"/>
      <c r="V93" s="52"/>
    </row>
    <row r="94" spans="1:22" ht="15" customHeight="1">
      <c r="A94" s="229" t="s">
        <v>7452</v>
      </c>
      <c r="B94" s="2129"/>
      <c r="C94" s="2430"/>
      <c r="D94" s="2700"/>
      <c r="E94" s="2430"/>
      <c r="F94" s="2164"/>
      <c r="G94" s="2164"/>
      <c r="H94" s="2430"/>
      <c r="I94" s="2679"/>
      <c r="J94" s="2430"/>
      <c r="K94" s="199" t="s">
        <v>158</v>
      </c>
      <c r="L94" s="79">
        <v>14405</v>
      </c>
      <c r="M94" s="79">
        <v>15870</v>
      </c>
      <c r="P94" s="314"/>
      <c r="Q94" s="314"/>
      <c r="R94" s="53"/>
      <c r="T94" s="52"/>
      <c r="U94" s="52"/>
      <c r="V94" s="52"/>
    </row>
    <row r="95" spans="1:22" ht="12.75" customHeight="1">
      <c r="A95" s="229" t="s">
        <v>7453</v>
      </c>
      <c r="B95" s="2129"/>
      <c r="C95" s="2430"/>
      <c r="D95" s="2700"/>
      <c r="E95" s="2430">
        <v>150</v>
      </c>
      <c r="F95" s="2164"/>
      <c r="G95" s="2164"/>
      <c r="H95" s="2430" t="s">
        <v>7425</v>
      </c>
      <c r="I95" s="2679">
        <v>15.1</v>
      </c>
      <c r="J95" s="2430">
        <v>0.1</v>
      </c>
      <c r="K95" s="199" t="s">
        <v>158</v>
      </c>
      <c r="L95" s="79">
        <v>17135</v>
      </c>
      <c r="M95" s="79">
        <v>18875</v>
      </c>
      <c r="P95" s="314"/>
      <c r="Q95" s="314"/>
      <c r="R95" s="53"/>
      <c r="T95" s="52"/>
      <c r="U95" s="52"/>
      <c r="V95" s="52"/>
    </row>
    <row r="96" spans="1:22" ht="12.75" customHeight="1">
      <c r="A96" s="229" t="s">
        <v>7454</v>
      </c>
      <c r="B96" s="2129"/>
      <c r="C96" s="2430"/>
      <c r="D96" s="2700"/>
      <c r="E96" s="2430"/>
      <c r="F96" s="2430"/>
      <c r="G96" s="2430"/>
      <c r="H96" s="2430"/>
      <c r="I96" s="2679"/>
      <c r="J96" s="2430"/>
      <c r="K96" s="199" t="s">
        <v>158</v>
      </c>
      <c r="L96" s="79">
        <v>18345</v>
      </c>
      <c r="M96" s="79">
        <v>20210</v>
      </c>
      <c r="P96" s="314"/>
      <c r="Q96" s="314"/>
      <c r="R96" s="53"/>
      <c r="T96" s="52"/>
      <c r="U96" s="52"/>
      <c r="V96" s="52"/>
    </row>
    <row r="97" spans="1:22" ht="12.75" customHeight="1">
      <c r="A97" s="229" t="s">
        <v>7455</v>
      </c>
      <c r="B97" s="2129"/>
      <c r="C97" s="2430"/>
      <c r="D97" s="2700"/>
      <c r="E97" s="2430"/>
      <c r="F97" s="2164"/>
      <c r="G97" s="2164"/>
      <c r="H97" s="2430"/>
      <c r="I97" s="2679"/>
      <c r="J97" s="2430"/>
      <c r="K97" s="199" t="s">
        <v>158</v>
      </c>
      <c r="L97" s="79">
        <v>15575</v>
      </c>
      <c r="M97" s="79">
        <v>17160</v>
      </c>
      <c r="P97" s="314"/>
      <c r="Q97" s="314"/>
      <c r="R97" s="53"/>
      <c r="T97" s="52"/>
      <c r="U97" s="52"/>
      <c r="V97" s="52"/>
    </row>
    <row r="98" spans="1:22" ht="12.75" customHeight="1">
      <c r="A98" s="229" t="s">
        <v>7456</v>
      </c>
      <c r="B98" s="2129"/>
      <c r="C98" s="2430"/>
      <c r="D98" s="2700"/>
      <c r="E98" s="2430">
        <v>220</v>
      </c>
      <c r="F98" s="2164"/>
      <c r="G98" s="2164"/>
      <c r="H98" s="2430" t="s">
        <v>7429</v>
      </c>
      <c r="I98" s="2679">
        <v>22.5</v>
      </c>
      <c r="J98" s="2430">
        <v>0.15</v>
      </c>
      <c r="K98" s="199" t="s">
        <v>158</v>
      </c>
      <c r="L98" s="79">
        <v>20615</v>
      </c>
      <c r="M98" s="79">
        <v>22710</v>
      </c>
      <c r="P98" s="314"/>
      <c r="Q98" s="314"/>
      <c r="R98" s="53"/>
      <c r="T98" s="52"/>
      <c r="U98" s="52"/>
      <c r="V98" s="52"/>
    </row>
    <row r="99" spans="1:22" ht="12.75" customHeight="1">
      <c r="A99" s="229" t="s">
        <v>7457</v>
      </c>
      <c r="B99" s="2129"/>
      <c r="C99" s="2430"/>
      <c r="D99" s="2700"/>
      <c r="E99" s="2430"/>
      <c r="F99" s="2430"/>
      <c r="G99" s="2430"/>
      <c r="H99" s="2430"/>
      <c r="I99" s="2679"/>
      <c r="J99" s="2430"/>
      <c r="K99" s="199" t="s">
        <v>158</v>
      </c>
      <c r="L99" s="79">
        <v>22740</v>
      </c>
      <c r="M99" s="79">
        <v>25050</v>
      </c>
      <c r="P99" s="314"/>
      <c r="Q99" s="314"/>
      <c r="R99" s="53"/>
      <c r="T99" s="52"/>
      <c r="U99" s="52"/>
      <c r="V99" s="52"/>
    </row>
    <row r="100" spans="1:22" ht="12.75" customHeight="1">
      <c r="A100" s="229" t="s">
        <v>7458</v>
      </c>
      <c r="B100" s="2129"/>
      <c r="C100" s="2430"/>
      <c r="D100" s="2700"/>
      <c r="E100" s="2430"/>
      <c r="F100" s="2164"/>
      <c r="G100" s="2164"/>
      <c r="H100" s="2430"/>
      <c r="I100" s="2679"/>
      <c r="J100" s="2430"/>
      <c r="K100" s="199" t="s">
        <v>158</v>
      </c>
      <c r="L100" s="79">
        <v>18740</v>
      </c>
      <c r="M100" s="79">
        <v>20645</v>
      </c>
      <c r="P100" s="314"/>
      <c r="Q100" s="314"/>
      <c r="R100" s="53"/>
      <c r="T100" s="52"/>
      <c r="U100" s="52"/>
      <c r="V100" s="52"/>
    </row>
    <row r="101" spans="1:22" ht="12.75" customHeight="1">
      <c r="A101" s="229" t="s">
        <v>7459</v>
      </c>
      <c r="B101" s="2129"/>
      <c r="C101" s="2430"/>
      <c r="D101" s="2700"/>
      <c r="E101" s="2430">
        <v>300</v>
      </c>
      <c r="F101" s="2164"/>
      <c r="G101" s="2164"/>
      <c r="H101" s="2430" t="s">
        <v>7433</v>
      </c>
      <c r="I101" s="2679">
        <v>22.6</v>
      </c>
      <c r="J101" s="2430">
        <v>0.21</v>
      </c>
      <c r="K101" s="199" t="s">
        <v>158</v>
      </c>
      <c r="L101" s="79">
        <v>24160</v>
      </c>
      <c r="M101" s="79">
        <v>26620</v>
      </c>
      <c r="P101" s="314"/>
      <c r="Q101" s="314"/>
      <c r="R101" s="53"/>
      <c r="T101" s="52"/>
      <c r="U101" s="52"/>
      <c r="V101" s="52"/>
    </row>
    <row r="102" spans="1:22" ht="12.75" customHeight="1">
      <c r="A102" s="229" t="s">
        <v>7460</v>
      </c>
      <c r="B102" s="2129"/>
      <c r="C102" s="2430"/>
      <c r="D102" s="2700"/>
      <c r="E102" s="2430"/>
      <c r="F102" s="2430"/>
      <c r="G102" s="2430"/>
      <c r="H102" s="2430"/>
      <c r="I102" s="2679"/>
      <c r="J102" s="2430"/>
      <c r="K102" s="199" t="s">
        <v>158</v>
      </c>
      <c r="L102" s="79">
        <v>27495</v>
      </c>
      <c r="M102" s="79">
        <v>30290</v>
      </c>
      <c r="P102" s="314"/>
      <c r="Q102" s="314"/>
      <c r="R102" s="53"/>
      <c r="T102" s="52"/>
      <c r="U102" s="52"/>
      <c r="V102" s="52"/>
    </row>
    <row r="103" spans="1:22" ht="12.75" customHeight="1">
      <c r="A103" s="229" t="s">
        <v>7461</v>
      </c>
      <c r="B103" s="2129"/>
      <c r="C103" s="2430"/>
      <c r="D103" s="2700"/>
      <c r="E103" s="2430"/>
      <c r="F103" s="2164"/>
      <c r="G103" s="2164"/>
      <c r="H103" s="2430"/>
      <c r="I103" s="2679"/>
      <c r="J103" s="2430"/>
      <c r="K103" s="199" t="s">
        <v>158</v>
      </c>
      <c r="L103" s="79">
        <v>23090</v>
      </c>
      <c r="M103" s="79">
        <v>25440</v>
      </c>
      <c r="P103" s="314"/>
      <c r="Q103" s="314"/>
      <c r="R103" s="53"/>
      <c r="T103" s="52"/>
      <c r="U103" s="52"/>
      <c r="V103" s="52"/>
    </row>
    <row r="104" spans="1:22" ht="12.75" customHeight="1">
      <c r="A104" s="229" t="s">
        <v>7462</v>
      </c>
      <c r="B104" s="2129"/>
      <c r="C104" s="2430"/>
      <c r="D104" s="2700" t="s">
        <v>7463</v>
      </c>
      <c r="E104" s="2430"/>
      <c r="F104" s="2164"/>
      <c r="G104" s="2164"/>
      <c r="H104" s="2430" t="s">
        <v>7405</v>
      </c>
      <c r="I104" s="2679">
        <v>12.5</v>
      </c>
      <c r="J104" s="2430">
        <v>5.04E-2</v>
      </c>
      <c r="K104" s="199" t="s">
        <v>158</v>
      </c>
      <c r="L104" s="79">
        <v>15100</v>
      </c>
      <c r="M104" s="79">
        <v>16635</v>
      </c>
      <c r="P104" s="314"/>
      <c r="Q104" s="314"/>
      <c r="R104" s="53"/>
      <c r="T104" s="52"/>
      <c r="U104" s="52"/>
      <c r="V104" s="52"/>
    </row>
    <row r="105" spans="1:22" ht="12.75" customHeight="1">
      <c r="A105" s="229" t="s">
        <v>7464</v>
      </c>
      <c r="B105" s="2129"/>
      <c r="C105" s="2430"/>
      <c r="D105" s="2700"/>
      <c r="E105" s="2430"/>
      <c r="F105" s="2430"/>
      <c r="G105" s="2430"/>
      <c r="H105" s="2430"/>
      <c r="I105" s="2679"/>
      <c r="J105" s="2430"/>
      <c r="K105" s="199" t="s">
        <v>158</v>
      </c>
      <c r="L105" s="79">
        <v>16040</v>
      </c>
      <c r="M105" s="79">
        <v>17670</v>
      </c>
      <c r="P105" s="314"/>
      <c r="Q105" s="314"/>
      <c r="R105" s="53"/>
      <c r="T105" s="52"/>
      <c r="U105" s="52"/>
      <c r="V105" s="52"/>
    </row>
    <row r="106" spans="1:22" ht="12.75" customHeight="1">
      <c r="A106" s="229" t="s">
        <v>7465</v>
      </c>
      <c r="B106" s="2129"/>
      <c r="C106" s="2430"/>
      <c r="D106" s="2700"/>
      <c r="E106" s="2430"/>
      <c r="F106" s="2430"/>
      <c r="G106" s="2430"/>
      <c r="H106" s="2430"/>
      <c r="I106" s="2679"/>
      <c r="J106" s="2430"/>
      <c r="K106" s="199" t="s">
        <v>158</v>
      </c>
      <c r="L106" s="79">
        <v>13700</v>
      </c>
      <c r="M106" s="79">
        <v>15090</v>
      </c>
      <c r="P106" s="314"/>
      <c r="Q106" s="314"/>
      <c r="R106" s="53"/>
      <c r="T106" s="52"/>
      <c r="U106" s="52"/>
      <c r="V106" s="52"/>
    </row>
    <row r="107" spans="1:22" ht="12.75" customHeight="1">
      <c r="A107" s="229" t="s">
        <v>7466</v>
      </c>
      <c r="B107" s="2129"/>
      <c r="C107" s="2430"/>
      <c r="D107" s="2700"/>
      <c r="E107" s="2430"/>
      <c r="F107" s="2430"/>
      <c r="G107" s="2430"/>
      <c r="H107" s="2430" t="s">
        <v>7409</v>
      </c>
      <c r="I107" s="2679">
        <v>14</v>
      </c>
      <c r="J107" s="2430">
        <v>6.6400000000000001E-2</v>
      </c>
      <c r="K107" s="199" t="s">
        <v>158</v>
      </c>
      <c r="L107" s="79">
        <v>16245</v>
      </c>
      <c r="M107" s="79">
        <v>17895</v>
      </c>
      <c r="P107" s="314"/>
      <c r="Q107" s="314"/>
      <c r="R107" s="53"/>
      <c r="T107" s="52"/>
      <c r="U107" s="52"/>
      <c r="V107" s="52"/>
    </row>
    <row r="108" spans="1:22" ht="12.75" customHeight="1">
      <c r="A108" s="229" t="s">
        <v>7467</v>
      </c>
      <c r="B108" s="2129"/>
      <c r="C108" s="2430"/>
      <c r="D108" s="2700"/>
      <c r="E108" s="2430"/>
      <c r="F108" s="2430"/>
      <c r="G108" s="2430"/>
      <c r="H108" s="2430"/>
      <c r="I108" s="2679"/>
      <c r="J108" s="2430"/>
      <c r="K108" s="199" t="s">
        <v>158</v>
      </c>
      <c r="L108" s="79">
        <v>17115</v>
      </c>
      <c r="M108" s="79">
        <v>18855</v>
      </c>
      <c r="P108" s="314"/>
      <c r="Q108" s="314"/>
      <c r="R108" s="53"/>
      <c r="T108" s="52"/>
      <c r="U108" s="52"/>
      <c r="V108" s="52"/>
    </row>
    <row r="109" spans="1:22" ht="12.75" customHeight="1">
      <c r="A109" s="229" t="s">
        <v>7468</v>
      </c>
      <c r="B109" s="2129"/>
      <c r="C109" s="2430"/>
      <c r="D109" s="2700"/>
      <c r="E109" s="2430"/>
      <c r="F109" s="2430"/>
      <c r="G109" s="2430"/>
      <c r="H109" s="2430"/>
      <c r="I109" s="2679"/>
      <c r="J109" s="2430"/>
      <c r="K109" s="199" t="s">
        <v>158</v>
      </c>
      <c r="L109" s="79">
        <v>14735</v>
      </c>
      <c r="M109" s="79">
        <v>16235</v>
      </c>
      <c r="P109" s="314"/>
      <c r="Q109" s="314"/>
      <c r="R109" s="53"/>
      <c r="T109" s="52"/>
      <c r="U109" s="52"/>
      <c r="V109" s="52"/>
    </row>
    <row r="110" spans="1:22" ht="12.75" customHeight="1">
      <c r="A110" s="229" t="s">
        <v>7469</v>
      </c>
      <c r="B110" s="2129"/>
      <c r="C110" s="2430"/>
      <c r="D110" s="2700"/>
      <c r="E110" s="2430"/>
      <c r="F110" s="2430"/>
      <c r="G110" s="2430"/>
      <c r="H110" s="2430" t="s">
        <v>7413</v>
      </c>
      <c r="I110" s="2679">
        <v>23.5</v>
      </c>
      <c r="J110" s="2430">
        <v>9.6000000000000002E-2</v>
      </c>
      <c r="K110" s="199" t="s">
        <v>158</v>
      </c>
      <c r="L110" s="79">
        <v>19900</v>
      </c>
      <c r="M110" s="79">
        <v>21925</v>
      </c>
      <c r="P110" s="314"/>
      <c r="Q110" s="314"/>
      <c r="R110" s="53"/>
      <c r="T110" s="52"/>
      <c r="U110" s="52"/>
      <c r="V110" s="52"/>
    </row>
    <row r="111" spans="1:22" ht="12.75" customHeight="1">
      <c r="A111" s="229" t="s">
        <v>7470</v>
      </c>
      <c r="B111" s="2129"/>
      <c r="C111" s="2430"/>
      <c r="D111" s="2700"/>
      <c r="E111" s="2430"/>
      <c r="F111" s="2430"/>
      <c r="G111" s="2430"/>
      <c r="H111" s="2430"/>
      <c r="I111" s="2679"/>
      <c r="J111" s="2430"/>
      <c r="K111" s="199" t="s">
        <v>158</v>
      </c>
      <c r="L111" s="79">
        <v>20550</v>
      </c>
      <c r="M111" s="79">
        <v>22640</v>
      </c>
      <c r="P111" s="314"/>
      <c r="Q111" s="314"/>
      <c r="R111" s="53"/>
      <c r="T111" s="52"/>
      <c r="U111" s="52"/>
      <c r="V111" s="52"/>
    </row>
    <row r="112" spans="1:22" ht="12.75" customHeight="1">
      <c r="A112" s="229" t="s">
        <v>7471</v>
      </c>
      <c r="B112" s="2129"/>
      <c r="C112" s="2430"/>
      <c r="D112" s="2700"/>
      <c r="E112" s="2430"/>
      <c r="F112" s="2430"/>
      <c r="G112" s="2430"/>
      <c r="H112" s="2430"/>
      <c r="I112" s="2679"/>
      <c r="J112" s="2430"/>
      <c r="K112" s="199" t="s">
        <v>158</v>
      </c>
      <c r="L112" s="79">
        <v>18060</v>
      </c>
      <c r="M112" s="79">
        <v>19900</v>
      </c>
      <c r="P112" s="314"/>
      <c r="Q112" s="314"/>
      <c r="R112" s="53"/>
      <c r="T112" s="52"/>
      <c r="U112" s="52"/>
      <c r="V112" s="52"/>
    </row>
    <row r="113" spans="1:22" ht="12.75" customHeight="1">
      <c r="A113" s="229" t="s">
        <v>7472</v>
      </c>
      <c r="B113" s="2129"/>
      <c r="C113" s="2430"/>
      <c r="D113" s="2700"/>
      <c r="E113" s="2430"/>
      <c r="F113" s="2430"/>
      <c r="G113" s="2430"/>
      <c r="H113" s="2430" t="s">
        <v>7417</v>
      </c>
      <c r="I113" s="2679">
        <v>22</v>
      </c>
      <c r="J113" s="2430">
        <v>0.14000000000000001</v>
      </c>
      <c r="K113" s="199" t="s">
        <v>158</v>
      </c>
      <c r="L113" s="79">
        <v>21455</v>
      </c>
      <c r="M113" s="79">
        <v>23640</v>
      </c>
      <c r="P113" s="314"/>
      <c r="Q113" s="314"/>
      <c r="R113" s="53"/>
      <c r="T113" s="52"/>
      <c r="U113" s="52"/>
      <c r="V113" s="52"/>
    </row>
    <row r="114" spans="1:22" ht="12.75" customHeight="1">
      <c r="A114" s="229" t="s">
        <v>7473</v>
      </c>
      <c r="B114" s="2129"/>
      <c r="C114" s="2430"/>
      <c r="D114" s="2700"/>
      <c r="E114" s="2430"/>
      <c r="F114" s="2430"/>
      <c r="G114" s="2430"/>
      <c r="H114" s="2430"/>
      <c r="I114" s="2679"/>
      <c r="J114" s="2430"/>
      <c r="K114" s="199" t="s">
        <v>158</v>
      </c>
      <c r="L114" s="79">
        <v>24220</v>
      </c>
      <c r="M114" s="79">
        <v>26680</v>
      </c>
      <c r="P114" s="314"/>
      <c r="Q114" s="314"/>
      <c r="R114" s="53"/>
      <c r="T114" s="52"/>
      <c r="U114" s="52"/>
      <c r="V114" s="52"/>
    </row>
    <row r="115" spans="1:22" ht="12.75" customHeight="1">
      <c r="A115" s="229" t="s">
        <v>7474</v>
      </c>
      <c r="B115" s="2129"/>
      <c r="C115" s="2430"/>
      <c r="D115" s="2700"/>
      <c r="E115" s="2430"/>
      <c r="F115" s="2164"/>
      <c r="G115" s="2164"/>
      <c r="H115" s="2430"/>
      <c r="I115" s="2679"/>
      <c r="J115" s="2430"/>
      <c r="K115" s="199" t="s">
        <v>158</v>
      </c>
      <c r="L115" s="79">
        <v>20440</v>
      </c>
      <c r="M115" s="79">
        <v>22520</v>
      </c>
      <c r="P115" s="314"/>
      <c r="Q115" s="314"/>
      <c r="R115" s="53"/>
      <c r="T115" s="52"/>
      <c r="U115" s="52"/>
      <c r="V115" s="52"/>
    </row>
    <row r="116" spans="1:22" ht="12.75" customHeight="1">
      <c r="A116" s="83" t="s">
        <v>7475</v>
      </c>
      <c r="B116" s="2129"/>
      <c r="C116" s="2430" t="s">
        <v>7437</v>
      </c>
      <c r="D116" s="2700"/>
      <c r="E116" s="2430">
        <v>66</v>
      </c>
      <c r="F116" s="2164"/>
      <c r="G116" s="2164"/>
      <c r="H116" s="2430" t="s">
        <v>7421</v>
      </c>
      <c r="I116" s="2679">
        <v>13</v>
      </c>
      <c r="J116" s="2430">
        <v>5.04E-2</v>
      </c>
      <c r="K116" s="199" t="s">
        <v>158</v>
      </c>
      <c r="L116" s="79">
        <v>15520</v>
      </c>
      <c r="M116" s="79">
        <v>17100</v>
      </c>
      <c r="P116" s="314"/>
      <c r="Q116" s="314"/>
      <c r="R116" s="53"/>
      <c r="T116" s="52"/>
      <c r="U116" s="52"/>
      <c r="V116" s="52"/>
    </row>
    <row r="117" spans="1:22" ht="12.75" customHeight="1">
      <c r="A117" s="83" t="s">
        <v>7476</v>
      </c>
      <c r="B117" s="2129"/>
      <c r="C117" s="2430"/>
      <c r="D117" s="2700"/>
      <c r="E117" s="2430"/>
      <c r="F117" s="2430"/>
      <c r="G117" s="2430"/>
      <c r="H117" s="2430"/>
      <c r="I117" s="2679"/>
      <c r="J117" s="2430"/>
      <c r="K117" s="199" t="s">
        <v>158</v>
      </c>
      <c r="L117" s="79">
        <v>16855</v>
      </c>
      <c r="M117" s="79">
        <v>18570</v>
      </c>
      <c r="P117" s="314"/>
      <c r="Q117" s="314"/>
      <c r="R117" s="53"/>
      <c r="T117" s="52"/>
      <c r="U117" s="52"/>
      <c r="V117" s="52"/>
    </row>
    <row r="118" spans="1:22" ht="12.75" customHeight="1">
      <c r="A118" s="83" t="s">
        <v>7477</v>
      </c>
      <c r="B118" s="2129"/>
      <c r="C118" s="2430"/>
      <c r="D118" s="2700"/>
      <c r="E118" s="2430"/>
      <c r="F118" s="2164"/>
      <c r="G118" s="2164"/>
      <c r="H118" s="2430"/>
      <c r="I118" s="2679"/>
      <c r="J118" s="2430"/>
      <c r="K118" s="199" t="s">
        <v>158</v>
      </c>
      <c r="L118" s="79">
        <v>14110</v>
      </c>
      <c r="M118" s="79">
        <v>15545</v>
      </c>
      <c r="P118" s="314"/>
      <c r="Q118" s="314"/>
      <c r="R118" s="53"/>
      <c r="T118" s="52"/>
      <c r="U118" s="52"/>
      <c r="V118" s="52"/>
    </row>
    <row r="119" spans="1:22" ht="12.75" customHeight="1">
      <c r="A119" s="83" t="s">
        <v>7478</v>
      </c>
      <c r="B119" s="2129"/>
      <c r="C119" s="2430"/>
      <c r="D119" s="2700"/>
      <c r="E119" s="2430">
        <v>90</v>
      </c>
      <c r="F119" s="2164"/>
      <c r="G119" s="2164"/>
      <c r="H119" s="2430" t="s">
        <v>7425</v>
      </c>
      <c r="I119" s="2679">
        <v>14.5</v>
      </c>
      <c r="J119" s="2430">
        <v>6.6400000000000001E-2</v>
      </c>
      <c r="K119" s="199" t="s">
        <v>158</v>
      </c>
      <c r="L119" s="79">
        <v>16690</v>
      </c>
      <c r="M119" s="79">
        <v>18390</v>
      </c>
      <c r="P119" s="314"/>
      <c r="Q119" s="314"/>
      <c r="R119" s="53"/>
      <c r="T119" s="52"/>
      <c r="U119" s="52"/>
      <c r="V119" s="52"/>
    </row>
    <row r="120" spans="1:22" ht="12.75" customHeight="1">
      <c r="A120" s="83" t="s">
        <v>7479</v>
      </c>
      <c r="B120" s="2129"/>
      <c r="C120" s="2430"/>
      <c r="D120" s="2700"/>
      <c r="E120" s="2430"/>
      <c r="F120" s="2430"/>
      <c r="G120" s="2430"/>
      <c r="H120" s="2430"/>
      <c r="I120" s="2679"/>
      <c r="J120" s="2430"/>
      <c r="K120" s="199" t="s">
        <v>158</v>
      </c>
      <c r="L120" s="79">
        <v>17915</v>
      </c>
      <c r="M120" s="79">
        <v>19735</v>
      </c>
      <c r="P120" s="314"/>
      <c r="Q120" s="314"/>
      <c r="R120" s="53"/>
      <c r="T120" s="52"/>
      <c r="U120" s="52"/>
      <c r="V120" s="52"/>
    </row>
    <row r="121" spans="1:22" ht="12.75" customHeight="1">
      <c r="A121" s="83" t="s">
        <v>7480</v>
      </c>
      <c r="B121" s="2129"/>
      <c r="C121" s="2430"/>
      <c r="D121" s="2700"/>
      <c r="E121" s="2430"/>
      <c r="F121" s="2164"/>
      <c r="G121" s="2164"/>
      <c r="H121" s="2430"/>
      <c r="I121" s="2679"/>
      <c r="J121" s="2430"/>
      <c r="K121" s="199" t="s">
        <v>158</v>
      </c>
      <c r="L121" s="79">
        <v>15175</v>
      </c>
      <c r="M121" s="79">
        <v>16715</v>
      </c>
      <c r="P121" s="314"/>
      <c r="Q121" s="314"/>
      <c r="R121" s="53"/>
      <c r="T121" s="52"/>
      <c r="U121" s="52"/>
      <c r="V121" s="52"/>
    </row>
    <row r="122" spans="1:22" ht="12.75" customHeight="1">
      <c r="A122" s="229" t="s">
        <v>7481</v>
      </c>
      <c r="B122" s="2129"/>
      <c r="C122" s="2430"/>
      <c r="D122" s="2700"/>
      <c r="E122" s="2430">
        <v>132</v>
      </c>
      <c r="F122" s="2164"/>
      <c r="G122" s="2164"/>
      <c r="H122" s="2430" t="s">
        <v>7429</v>
      </c>
      <c r="I122" s="2679">
        <v>24</v>
      </c>
      <c r="J122" s="2430">
        <v>9.6000000000000002E-2</v>
      </c>
      <c r="K122" s="199" t="s">
        <v>158</v>
      </c>
      <c r="L122" s="79">
        <v>20415</v>
      </c>
      <c r="M122" s="79">
        <v>22490</v>
      </c>
      <c r="P122" s="314"/>
      <c r="Q122" s="314"/>
      <c r="R122" s="53"/>
      <c r="T122" s="52"/>
      <c r="U122" s="52"/>
      <c r="V122" s="52"/>
    </row>
    <row r="123" spans="1:22" ht="12.75" customHeight="1">
      <c r="A123" s="229" t="s">
        <v>7482</v>
      </c>
      <c r="B123" s="2129"/>
      <c r="C123" s="2430"/>
      <c r="D123" s="2700"/>
      <c r="E123" s="2430"/>
      <c r="F123" s="2430"/>
      <c r="G123" s="2430"/>
      <c r="H123" s="2430"/>
      <c r="I123" s="2679"/>
      <c r="J123" s="2430"/>
      <c r="K123" s="199" t="s">
        <v>158</v>
      </c>
      <c r="L123" s="79">
        <v>21380</v>
      </c>
      <c r="M123" s="79">
        <v>23555</v>
      </c>
      <c r="P123" s="314"/>
      <c r="Q123" s="314"/>
      <c r="R123" s="53"/>
      <c r="T123" s="52"/>
      <c r="U123" s="52"/>
      <c r="V123" s="52"/>
    </row>
    <row r="124" spans="1:22" ht="12.75" customHeight="1">
      <c r="A124" s="229" t="s">
        <v>7483</v>
      </c>
      <c r="B124" s="2129"/>
      <c r="C124" s="2430"/>
      <c r="D124" s="2700"/>
      <c r="E124" s="2430"/>
      <c r="F124" s="2164"/>
      <c r="G124" s="2164"/>
      <c r="H124" s="2430"/>
      <c r="I124" s="2679"/>
      <c r="J124" s="2430"/>
      <c r="K124" s="199" t="s">
        <v>158</v>
      </c>
      <c r="L124" s="79">
        <v>18510</v>
      </c>
      <c r="M124" s="79">
        <v>20390</v>
      </c>
      <c r="P124" s="314"/>
      <c r="Q124" s="314"/>
      <c r="R124" s="53"/>
      <c r="T124" s="52"/>
      <c r="U124" s="52"/>
      <c r="V124" s="52"/>
    </row>
    <row r="125" spans="1:22" ht="12.75" customHeight="1">
      <c r="A125" s="229" t="s">
        <v>7484</v>
      </c>
      <c r="B125" s="2129"/>
      <c r="C125" s="2430"/>
      <c r="D125" s="2700"/>
      <c r="E125" s="2430">
        <v>180</v>
      </c>
      <c r="F125" s="2164"/>
      <c r="G125" s="2164"/>
      <c r="H125" s="2430" t="s">
        <v>7433</v>
      </c>
      <c r="I125" s="2679">
        <v>22.5</v>
      </c>
      <c r="J125" s="2430">
        <v>0.14000000000000001</v>
      </c>
      <c r="K125" s="199" t="s">
        <v>158</v>
      </c>
      <c r="L125" s="134">
        <v>21870</v>
      </c>
      <c r="M125" s="79">
        <v>24095</v>
      </c>
      <c r="P125" s="314"/>
      <c r="Q125" s="314"/>
      <c r="R125" s="53"/>
      <c r="T125" s="52"/>
      <c r="U125" s="52"/>
      <c r="V125" s="52"/>
    </row>
    <row r="126" spans="1:22" ht="12.75" customHeight="1">
      <c r="A126" s="229" t="s">
        <v>7485</v>
      </c>
      <c r="B126" s="2129"/>
      <c r="C126" s="2430"/>
      <c r="D126" s="2700"/>
      <c r="E126" s="2430"/>
      <c r="F126" s="2430"/>
      <c r="G126" s="2430"/>
      <c r="H126" s="2430"/>
      <c r="I126" s="2679"/>
      <c r="J126" s="2430"/>
      <c r="K126" s="199" t="s">
        <v>158</v>
      </c>
      <c r="L126" s="356">
        <v>22835</v>
      </c>
      <c r="M126" s="416">
        <v>25160</v>
      </c>
      <c r="P126" s="314"/>
      <c r="Q126" s="314"/>
      <c r="R126" s="53"/>
      <c r="T126" s="52"/>
      <c r="U126" s="52"/>
      <c r="V126" s="52"/>
    </row>
    <row r="127" spans="1:22" ht="12.75" customHeight="1">
      <c r="A127" s="1097" t="s">
        <v>7486</v>
      </c>
      <c r="B127" s="2129"/>
      <c r="C127" s="2430"/>
      <c r="D127" s="2700"/>
      <c r="E127" s="2430"/>
      <c r="F127" s="2430"/>
      <c r="G127" s="2430"/>
      <c r="H127" s="2430"/>
      <c r="I127" s="2679"/>
      <c r="J127" s="2430"/>
      <c r="K127" s="199" t="s">
        <v>158</v>
      </c>
      <c r="L127" s="1098">
        <v>19880</v>
      </c>
      <c r="M127" s="287">
        <v>21905</v>
      </c>
      <c r="P127" s="314"/>
      <c r="Q127" s="314"/>
      <c r="R127" s="53"/>
      <c r="T127" s="52"/>
      <c r="U127" s="52"/>
      <c r="V127" s="52"/>
    </row>
    <row r="128" spans="1:22" ht="12" customHeight="1">
      <c r="A128" s="2217" t="s">
        <v>7487</v>
      </c>
      <c r="B128" s="2217"/>
      <c r="C128" s="2217"/>
      <c r="D128" s="2217"/>
      <c r="E128" s="2217"/>
      <c r="F128" s="2217"/>
      <c r="G128" s="2217"/>
      <c r="H128" s="2217"/>
      <c r="I128" s="2217"/>
      <c r="J128" s="2217"/>
      <c r="K128" s="2217"/>
      <c r="L128" s="2217"/>
      <c r="M128" s="2217"/>
      <c r="R128" s="53"/>
      <c r="T128" s="52"/>
      <c r="U128" s="52"/>
      <c r="V128" s="52"/>
    </row>
    <row r="129" spans="1:22" ht="12" customHeight="1">
      <c r="A129" s="2169" t="s">
        <v>7488</v>
      </c>
      <c r="B129" s="2169"/>
      <c r="C129" s="2169"/>
      <c r="D129" s="2169"/>
      <c r="E129" s="2169"/>
      <c r="F129" s="2169"/>
      <c r="G129" s="2169"/>
      <c r="H129" s="2169"/>
      <c r="I129" s="2169"/>
      <c r="J129" s="2169"/>
      <c r="K129" s="2169"/>
      <c r="L129" s="2169"/>
      <c r="M129" s="2169"/>
      <c r="R129" s="53"/>
      <c r="T129" s="52"/>
      <c r="U129" s="52"/>
      <c r="V129" s="52"/>
    </row>
    <row r="130" spans="1:22" s="436" customFormat="1" ht="13.5" customHeight="1">
      <c r="A130" s="238" t="s">
        <v>7489</v>
      </c>
      <c r="B130" s="2407"/>
      <c r="C130" s="2686">
        <v>4</v>
      </c>
      <c r="D130" s="2397" t="s">
        <v>7342</v>
      </c>
      <c r="E130" s="239"/>
      <c r="F130" s="2686">
        <v>0.6</v>
      </c>
      <c r="G130" s="2686">
        <v>1.5</v>
      </c>
      <c r="H130" s="2686" t="s">
        <v>7490</v>
      </c>
      <c r="I130" s="2686">
        <v>14</v>
      </c>
      <c r="J130" s="2686">
        <v>0.03</v>
      </c>
      <c r="K130" s="799" t="s">
        <v>158</v>
      </c>
      <c r="L130" s="133">
        <v>11340</v>
      </c>
      <c r="M130" s="312">
        <v>12495</v>
      </c>
      <c r="N130" s="52"/>
      <c r="O130" s="52"/>
      <c r="P130" s="314"/>
      <c r="Q130" s="314"/>
      <c r="R130" s="53"/>
      <c r="S130" s="386"/>
      <c r="T130" s="52"/>
      <c r="U130" s="52"/>
      <c r="V130" s="52"/>
    </row>
    <row r="131" spans="1:22" s="436" customFormat="1" ht="13.5" customHeight="1">
      <c r="A131" s="229" t="s">
        <v>7491</v>
      </c>
      <c r="B131" s="2407"/>
      <c r="C131" s="2407"/>
      <c r="D131" s="2397"/>
      <c r="E131" s="79"/>
      <c r="F131" s="2686"/>
      <c r="G131" s="2686"/>
      <c r="H131" s="2686"/>
      <c r="I131" s="2686"/>
      <c r="J131" s="2686"/>
      <c r="K131" s="799" t="s">
        <v>158</v>
      </c>
      <c r="L131" s="79">
        <v>13110</v>
      </c>
      <c r="M131" s="313">
        <v>14445</v>
      </c>
      <c r="N131" s="52"/>
      <c r="O131" s="52"/>
      <c r="P131" s="314"/>
      <c r="Q131" s="314"/>
      <c r="R131" s="53"/>
      <c r="S131" s="386"/>
      <c r="T131" s="52"/>
      <c r="U131" s="52"/>
      <c r="V131" s="52"/>
    </row>
    <row r="132" spans="1:22" s="436" customFormat="1" ht="13.5" customHeight="1">
      <c r="A132" s="229" t="s">
        <v>7492</v>
      </c>
      <c r="B132" s="2407"/>
      <c r="C132" s="2407"/>
      <c r="D132" s="2397"/>
      <c r="E132" s="79"/>
      <c r="F132" s="2686"/>
      <c r="G132" s="2686"/>
      <c r="H132" s="2686"/>
      <c r="I132" s="2686"/>
      <c r="J132" s="2686"/>
      <c r="K132" s="799" t="s">
        <v>158</v>
      </c>
      <c r="L132" s="79">
        <v>10270</v>
      </c>
      <c r="M132" s="313">
        <v>11315</v>
      </c>
      <c r="N132" s="52"/>
      <c r="O132" s="52"/>
      <c r="P132" s="314"/>
      <c r="Q132" s="314"/>
      <c r="R132" s="53"/>
      <c r="S132" s="386"/>
      <c r="T132" s="52"/>
      <c r="U132" s="52"/>
      <c r="V132" s="52"/>
    </row>
    <row r="133" spans="1:22" s="436" customFormat="1" ht="13.5" customHeight="1">
      <c r="A133" s="229" t="s">
        <v>7493</v>
      </c>
      <c r="B133" s="2407"/>
      <c r="C133" s="2407"/>
      <c r="D133" s="2397"/>
      <c r="E133" s="79"/>
      <c r="F133" s="2686"/>
      <c r="G133" s="2686"/>
      <c r="H133" s="2430" t="s">
        <v>7343</v>
      </c>
      <c r="I133" s="2430">
        <v>14.5</v>
      </c>
      <c r="J133" s="2430">
        <v>0.04</v>
      </c>
      <c r="K133" s="199" t="s">
        <v>158</v>
      </c>
      <c r="L133" s="79">
        <v>12975</v>
      </c>
      <c r="M133" s="313">
        <v>14295</v>
      </c>
      <c r="N133" s="52"/>
      <c r="O133" s="52"/>
      <c r="P133" s="314"/>
      <c r="Q133" s="314"/>
      <c r="R133" s="53"/>
      <c r="S133" s="386"/>
      <c r="T133" s="52"/>
      <c r="U133" s="52"/>
      <c r="V133" s="52"/>
    </row>
    <row r="134" spans="1:22" s="436" customFormat="1" ht="13.5" customHeight="1">
      <c r="A134" s="229" t="s">
        <v>7494</v>
      </c>
      <c r="B134" s="2407"/>
      <c r="C134" s="2407"/>
      <c r="D134" s="2397"/>
      <c r="E134" s="79"/>
      <c r="F134" s="2686"/>
      <c r="G134" s="2686"/>
      <c r="H134" s="2686"/>
      <c r="I134" s="2686"/>
      <c r="J134" s="2686"/>
      <c r="K134" s="199" t="s">
        <v>158</v>
      </c>
      <c r="L134" s="79">
        <v>14740</v>
      </c>
      <c r="M134" s="313">
        <v>16240</v>
      </c>
      <c r="N134" s="52"/>
      <c r="O134" s="52"/>
      <c r="P134" s="314"/>
      <c r="Q134" s="314"/>
      <c r="R134" s="53"/>
      <c r="S134" s="386"/>
      <c r="T134" s="52"/>
      <c r="U134" s="52"/>
      <c r="V134" s="52"/>
    </row>
    <row r="135" spans="1:22" s="436" customFormat="1" ht="13.5" customHeight="1">
      <c r="A135" s="229" t="s">
        <v>7495</v>
      </c>
      <c r="B135" s="2407"/>
      <c r="C135" s="2407"/>
      <c r="D135" s="2397"/>
      <c r="E135" s="79"/>
      <c r="F135" s="2686"/>
      <c r="G135" s="2686"/>
      <c r="H135" s="2430"/>
      <c r="I135" s="2430"/>
      <c r="J135" s="2430"/>
      <c r="K135" s="199" t="s">
        <v>158</v>
      </c>
      <c r="L135" s="79">
        <v>11765</v>
      </c>
      <c r="M135" s="313">
        <v>12960</v>
      </c>
      <c r="N135" s="52"/>
      <c r="O135" s="52"/>
      <c r="P135" s="314"/>
      <c r="Q135" s="314"/>
      <c r="R135" s="53"/>
      <c r="S135" s="386"/>
      <c r="T135" s="52"/>
      <c r="U135" s="52"/>
      <c r="V135" s="52"/>
    </row>
    <row r="136" spans="1:22" s="436" customFormat="1" ht="13.5" customHeight="1">
      <c r="A136" s="229" t="s">
        <v>7496</v>
      </c>
      <c r="B136" s="2407"/>
      <c r="C136" s="2407"/>
      <c r="D136" s="2397"/>
      <c r="E136" s="305"/>
      <c r="F136" s="2686"/>
      <c r="G136" s="2686"/>
      <c r="H136" s="2430" t="s">
        <v>7497</v>
      </c>
      <c r="I136" s="2430">
        <v>17.5</v>
      </c>
      <c r="J136" s="2430">
        <v>0.05</v>
      </c>
      <c r="K136" s="199" t="s">
        <v>158</v>
      </c>
      <c r="L136" s="79">
        <v>13745</v>
      </c>
      <c r="M136" s="313">
        <v>15140</v>
      </c>
      <c r="N136" s="52"/>
      <c r="O136" s="52"/>
      <c r="P136" s="314"/>
      <c r="Q136" s="314"/>
      <c r="R136" s="53"/>
      <c r="S136" s="386"/>
      <c r="T136" s="52"/>
      <c r="U136" s="52"/>
      <c r="V136" s="52"/>
    </row>
    <row r="137" spans="1:22" s="436" customFormat="1" ht="13.5" customHeight="1">
      <c r="A137" s="229" t="s">
        <v>7498</v>
      </c>
      <c r="B137" s="2407"/>
      <c r="C137" s="2407"/>
      <c r="D137" s="2397"/>
      <c r="E137" s="305"/>
      <c r="F137" s="2686"/>
      <c r="G137" s="2686"/>
      <c r="H137" s="2686"/>
      <c r="I137" s="2686"/>
      <c r="J137" s="2686"/>
      <c r="K137" s="199" t="s">
        <v>158</v>
      </c>
      <c r="L137" s="79">
        <v>15500</v>
      </c>
      <c r="M137" s="313">
        <v>17075</v>
      </c>
      <c r="N137" s="52"/>
      <c r="O137" s="52"/>
      <c r="P137" s="314"/>
      <c r="Q137" s="314"/>
      <c r="R137" s="53"/>
      <c r="S137" s="386"/>
      <c r="T137" s="52"/>
      <c r="U137" s="52"/>
      <c r="V137" s="52"/>
    </row>
    <row r="138" spans="1:22" s="436" customFormat="1" ht="13.5" customHeight="1">
      <c r="A138" s="229" t="s">
        <v>7499</v>
      </c>
      <c r="B138" s="2407"/>
      <c r="C138" s="2407"/>
      <c r="D138" s="2397"/>
      <c r="E138" s="305"/>
      <c r="F138" s="2686"/>
      <c r="G138" s="2686"/>
      <c r="H138" s="2430"/>
      <c r="I138" s="2430"/>
      <c r="J138" s="2430"/>
      <c r="K138" s="199" t="s">
        <v>158</v>
      </c>
      <c r="L138" s="79">
        <v>12465</v>
      </c>
      <c r="M138" s="313">
        <v>13730</v>
      </c>
      <c r="N138" s="52"/>
      <c r="O138" s="52"/>
      <c r="P138" s="314"/>
      <c r="Q138" s="314"/>
      <c r="R138" s="53"/>
      <c r="S138" s="386"/>
      <c r="T138" s="52"/>
      <c r="U138" s="52"/>
      <c r="V138" s="52"/>
    </row>
    <row r="139" spans="1:22" s="436" customFormat="1" ht="13.5" customHeight="1">
      <c r="A139" s="229" t="s">
        <v>7500</v>
      </c>
      <c r="B139" s="2407"/>
      <c r="C139" s="2407"/>
      <c r="D139" s="2397"/>
      <c r="E139" s="305"/>
      <c r="F139" s="2686"/>
      <c r="G139" s="2686"/>
      <c r="H139" s="2430" t="s">
        <v>7501</v>
      </c>
      <c r="I139" s="2430">
        <v>18.5</v>
      </c>
      <c r="J139" s="2430">
        <v>0.06</v>
      </c>
      <c r="K139" s="199" t="s">
        <v>158</v>
      </c>
      <c r="L139" s="79">
        <v>14390</v>
      </c>
      <c r="M139" s="313">
        <v>15850</v>
      </c>
      <c r="N139" s="52"/>
      <c r="O139" s="52"/>
      <c r="P139" s="314"/>
      <c r="Q139" s="314"/>
      <c r="R139" s="53"/>
      <c r="S139" s="386"/>
      <c r="T139" s="52"/>
      <c r="U139" s="52"/>
      <c r="V139" s="52"/>
    </row>
    <row r="140" spans="1:22" s="436" customFormat="1" ht="13.5" customHeight="1">
      <c r="A140" s="229" t="s">
        <v>7502</v>
      </c>
      <c r="B140" s="2407"/>
      <c r="C140" s="2407"/>
      <c r="D140" s="2397"/>
      <c r="E140" s="305"/>
      <c r="F140" s="2686"/>
      <c r="G140" s="2686"/>
      <c r="H140" s="2686"/>
      <c r="I140" s="2686"/>
      <c r="J140" s="2686"/>
      <c r="K140" s="199" t="s">
        <v>158</v>
      </c>
      <c r="L140" s="79">
        <v>16125</v>
      </c>
      <c r="M140" s="313">
        <v>17765</v>
      </c>
      <c r="N140" s="52"/>
      <c r="O140" s="52"/>
      <c r="P140" s="314"/>
      <c r="Q140" s="314"/>
      <c r="R140" s="53"/>
      <c r="S140" s="386"/>
      <c r="T140" s="52"/>
      <c r="U140" s="52"/>
      <c r="V140" s="52"/>
    </row>
    <row r="141" spans="1:22" s="436" customFormat="1" ht="13.5" customHeight="1">
      <c r="A141" s="229" t="s">
        <v>7503</v>
      </c>
      <c r="B141" s="2407"/>
      <c r="C141" s="2686"/>
      <c r="D141" s="2397"/>
      <c r="E141" s="305"/>
      <c r="F141" s="2686"/>
      <c r="G141" s="2686"/>
      <c r="H141" s="2686"/>
      <c r="I141" s="2686"/>
      <c r="J141" s="2686"/>
      <c r="K141" s="199" t="s">
        <v>158</v>
      </c>
      <c r="L141" s="79">
        <v>13050</v>
      </c>
      <c r="M141" s="313">
        <v>14375</v>
      </c>
      <c r="N141" s="52"/>
      <c r="O141" s="52"/>
      <c r="P141" s="314"/>
      <c r="Q141" s="314"/>
      <c r="R141" s="53"/>
      <c r="S141" s="386"/>
      <c r="T141" s="52"/>
      <c r="U141" s="52"/>
      <c r="V141" s="52"/>
    </row>
    <row r="142" spans="1:22" s="436" customFormat="1" ht="13.5" customHeight="1">
      <c r="A142" s="1046" t="s">
        <v>7504</v>
      </c>
      <c r="B142" s="2407"/>
      <c r="C142" s="2700">
        <v>4</v>
      </c>
      <c r="D142" s="2397"/>
      <c r="E142" s="300"/>
      <c r="F142" s="2710">
        <v>0.6</v>
      </c>
      <c r="G142" s="2710">
        <v>1.5</v>
      </c>
      <c r="H142" s="2710" t="s">
        <v>7505</v>
      </c>
      <c r="I142" s="2710">
        <v>14</v>
      </c>
      <c r="J142" s="2710">
        <v>0.04</v>
      </c>
      <c r="K142" s="199" t="s">
        <v>158</v>
      </c>
      <c r="L142" s="85">
        <v>11565</v>
      </c>
      <c r="M142" s="315">
        <v>12740</v>
      </c>
      <c r="N142" s="52"/>
      <c r="O142" s="52"/>
      <c r="P142" s="314"/>
      <c r="Q142" s="314"/>
      <c r="R142" s="53"/>
      <c r="S142" s="386"/>
      <c r="T142" s="52"/>
      <c r="U142" s="52"/>
      <c r="V142" s="52"/>
    </row>
    <row r="143" spans="1:22" s="436" customFormat="1" ht="13.5" customHeight="1">
      <c r="A143" s="1046" t="s">
        <v>7506</v>
      </c>
      <c r="B143" s="2407"/>
      <c r="C143" s="2700"/>
      <c r="D143" s="2397"/>
      <c r="E143" s="300"/>
      <c r="F143" s="2710"/>
      <c r="G143" s="2710"/>
      <c r="H143" s="2710"/>
      <c r="I143" s="2710"/>
      <c r="J143" s="2710"/>
      <c r="K143" s="199" t="s">
        <v>158</v>
      </c>
      <c r="L143" s="85">
        <v>13860</v>
      </c>
      <c r="M143" s="315">
        <v>15270</v>
      </c>
      <c r="N143" s="52"/>
      <c r="O143" s="52"/>
      <c r="P143" s="314"/>
      <c r="Q143" s="314"/>
      <c r="R143" s="53"/>
      <c r="S143" s="386"/>
      <c r="T143" s="52"/>
      <c r="U143" s="52"/>
      <c r="V143" s="52"/>
    </row>
    <row r="144" spans="1:22" s="436" customFormat="1" ht="13.5" customHeight="1">
      <c r="A144" s="1046" t="s">
        <v>7507</v>
      </c>
      <c r="B144" s="2407"/>
      <c r="C144" s="2700"/>
      <c r="D144" s="2397"/>
      <c r="E144" s="300"/>
      <c r="F144" s="2710"/>
      <c r="G144" s="2710"/>
      <c r="H144" s="2710"/>
      <c r="I144" s="2710"/>
      <c r="J144" s="2710"/>
      <c r="K144" s="199" t="s">
        <v>158</v>
      </c>
      <c r="L144" s="85">
        <v>10515</v>
      </c>
      <c r="M144" s="315">
        <v>11580</v>
      </c>
      <c r="N144" s="52"/>
      <c r="O144" s="52"/>
      <c r="P144" s="314"/>
      <c r="Q144" s="314"/>
      <c r="R144" s="53"/>
      <c r="S144" s="386"/>
      <c r="T144" s="52"/>
      <c r="U144" s="52"/>
      <c r="V144" s="52"/>
    </row>
    <row r="145" spans="1:22" s="436" customFormat="1" ht="13.5" customHeight="1">
      <c r="A145" s="1046" t="s">
        <v>7508</v>
      </c>
      <c r="B145" s="2407"/>
      <c r="C145" s="2700"/>
      <c r="D145" s="2397"/>
      <c r="E145" s="300"/>
      <c r="F145" s="2710"/>
      <c r="G145" s="2710"/>
      <c r="H145" s="2710" t="s">
        <v>7509</v>
      </c>
      <c r="I145" s="2710">
        <v>16.5</v>
      </c>
      <c r="J145" s="2710">
        <v>0.05</v>
      </c>
      <c r="K145" s="199" t="s">
        <v>158</v>
      </c>
      <c r="L145" s="85">
        <v>13120</v>
      </c>
      <c r="M145" s="315">
        <v>14455</v>
      </c>
      <c r="N145" s="52"/>
      <c r="O145" s="52"/>
      <c r="P145" s="314"/>
      <c r="Q145" s="314"/>
      <c r="R145" s="53"/>
      <c r="S145" s="386"/>
      <c r="T145" s="52"/>
      <c r="U145" s="52"/>
      <c r="V145" s="52"/>
    </row>
    <row r="146" spans="1:22" s="436" customFormat="1" ht="13.5" customHeight="1">
      <c r="A146" s="1046" t="s">
        <v>7510</v>
      </c>
      <c r="B146" s="2407"/>
      <c r="C146" s="2700"/>
      <c r="D146" s="2397"/>
      <c r="E146" s="300"/>
      <c r="F146" s="2710"/>
      <c r="G146" s="2710"/>
      <c r="H146" s="2710"/>
      <c r="I146" s="2710"/>
      <c r="J146" s="2710"/>
      <c r="K146" s="199" t="s">
        <v>158</v>
      </c>
      <c r="L146" s="85">
        <v>15180</v>
      </c>
      <c r="M146" s="315">
        <v>16725</v>
      </c>
      <c r="N146" s="52"/>
      <c r="O146" s="52"/>
      <c r="P146" s="314"/>
      <c r="Q146" s="314"/>
      <c r="R146" s="53"/>
      <c r="S146" s="386"/>
      <c r="T146" s="52"/>
      <c r="U146" s="52"/>
      <c r="V146" s="52"/>
    </row>
    <row r="147" spans="1:22" s="436" customFormat="1" ht="13.5" customHeight="1">
      <c r="A147" s="1046" t="s">
        <v>7511</v>
      </c>
      <c r="B147" s="2407"/>
      <c r="C147" s="2700"/>
      <c r="D147" s="2397"/>
      <c r="E147" s="300"/>
      <c r="F147" s="2710"/>
      <c r="G147" s="2710"/>
      <c r="H147" s="2710"/>
      <c r="I147" s="2710"/>
      <c r="J147" s="2710"/>
      <c r="K147" s="199" t="s">
        <v>158</v>
      </c>
      <c r="L147" s="85">
        <v>11930</v>
      </c>
      <c r="M147" s="315">
        <v>13140</v>
      </c>
      <c r="N147" s="52"/>
      <c r="O147" s="52"/>
      <c r="P147" s="314"/>
      <c r="Q147" s="314"/>
      <c r="R147" s="53"/>
      <c r="S147" s="386"/>
      <c r="T147" s="52"/>
      <c r="U147" s="52"/>
      <c r="V147" s="52"/>
    </row>
    <row r="148" spans="1:22" s="436" customFormat="1" ht="13.5" customHeight="1">
      <c r="A148" s="1046" t="s">
        <v>7512</v>
      </c>
      <c r="B148" s="2407"/>
      <c r="C148" s="2700"/>
      <c r="D148" s="2397"/>
      <c r="E148" s="300"/>
      <c r="F148" s="2710"/>
      <c r="G148" s="2710"/>
      <c r="H148" s="2710" t="s">
        <v>7513</v>
      </c>
      <c r="I148" s="2710">
        <v>20</v>
      </c>
      <c r="J148" s="2710">
        <v>0.05</v>
      </c>
      <c r="K148" s="199" t="s">
        <v>158</v>
      </c>
      <c r="L148" s="85">
        <v>15120</v>
      </c>
      <c r="M148" s="315">
        <v>16660</v>
      </c>
      <c r="N148" s="52"/>
      <c r="O148" s="52"/>
      <c r="P148" s="314"/>
      <c r="Q148" s="314"/>
      <c r="R148" s="53"/>
      <c r="S148" s="386"/>
      <c r="T148" s="52"/>
      <c r="U148" s="52"/>
      <c r="V148" s="52"/>
    </row>
    <row r="149" spans="1:22" s="436" customFormat="1" ht="13.5" customHeight="1">
      <c r="A149" s="1046" t="s">
        <v>7514</v>
      </c>
      <c r="B149" s="2407"/>
      <c r="C149" s="2700"/>
      <c r="D149" s="2397"/>
      <c r="E149" s="300"/>
      <c r="F149" s="2710"/>
      <c r="G149" s="2710"/>
      <c r="H149" s="2710"/>
      <c r="I149" s="2710"/>
      <c r="J149" s="2710"/>
      <c r="K149" s="199" t="s">
        <v>158</v>
      </c>
      <c r="L149" s="85">
        <v>17600</v>
      </c>
      <c r="M149" s="315">
        <v>19385</v>
      </c>
      <c r="N149" s="52"/>
      <c r="O149" s="52"/>
      <c r="P149" s="314"/>
      <c r="Q149" s="314"/>
      <c r="R149" s="53"/>
      <c r="S149" s="386"/>
      <c r="T149" s="52"/>
      <c r="U149" s="52"/>
      <c r="V149" s="52"/>
    </row>
    <row r="150" spans="1:22" s="436" customFormat="1" ht="13.5" customHeight="1">
      <c r="A150" s="1046" t="s">
        <v>7515</v>
      </c>
      <c r="B150" s="2407"/>
      <c r="C150" s="2700"/>
      <c r="D150" s="2397"/>
      <c r="E150" s="300"/>
      <c r="F150" s="2710"/>
      <c r="G150" s="2710"/>
      <c r="H150" s="2710"/>
      <c r="I150" s="2710"/>
      <c r="J150" s="2710"/>
      <c r="K150" s="199" t="s">
        <v>158</v>
      </c>
      <c r="L150" s="85">
        <v>13745</v>
      </c>
      <c r="M150" s="315">
        <v>15145</v>
      </c>
      <c r="N150" s="52"/>
      <c r="O150" s="52"/>
      <c r="P150" s="314"/>
      <c r="Q150" s="314"/>
      <c r="R150" s="53"/>
      <c r="S150" s="386"/>
      <c r="T150" s="52"/>
      <c r="U150" s="52"/>
      <c r="V150" s="52"/>
    </row>
    <row r="151" spans="1:22" s="436" customFormat="1" ht="13.5" customHeight="1">
      <c r="A151" s="1046" t="s">
        <v>7516</v>
      </c>
      <c r="B151" s="2407"/>
      <c r="C151" s="2700"/>
      <c r="D151" s="2397"/>
      <c r="E151" s="300"/>
      <c r="F151" s="2710"/>
      <c r="G151" s="2710"/>
      <c r="H151" s="2710" t="s">
        <v>7517</v>
      </c>
      <c r="I151" s="2710">
        <v>21</v>
      </c>
      <c r="J151" s="2710">
        <v>0.08</v>
      </c>
      <c r="K151" s="199" t="s">
        <v>158</v>
      </c>
      <c r="L151" s="85">
        <v>16010</v>
      </c>
      <c r="M151" s="315">
        <v>17640</v>
      </c>
      <c r="N151" s="52"/>
      <c r="O151" s="52"/>
      <c r="P151" s="314"/>
      <c r="Q151" s="314"/>
      <c r="R151" s="53"/>
      <c r="S151" s="386"/>
      <c r="T151" s="52"/>
      <c r="U151" s="52"/>
      <c r="V151" s="52"/>
    </row>
    <row r="152" spans="1:22" s="436" customFormat="1" ht="13.5" customHeight="1">
      <c r="A152" s="1046" t="s">
        <v>7518</v>
      </c>
      <c r="B152" s="2407"/>
      <c r="C152" s="2700"/>
      <c r="D152" s="2397"/>
      <c r="E152" s="300"/>
      <c r="F152" s="2710"/>
      <c r="G152" s="2710"/>
      <c r="H152" s="2710"/>
      <c r="I152" s="2710"/>
      <c r="J152" s="2710"/>
      <c r="K152" s="199" t="s">
        <v>158</v>
      </c>
      <c r="L152" s="85">
        <v>18700</v>
      </c>
      <c r="M152" s="315">
        <v>20600</v>
      </c>
      <c r="N152" s="52"/>
      <c r="O152" s="52"/>
      <c r="P152" s="314"/>
      <c r="Q152" s="314"/>
      <c r="R152" s="53"/>
      <c r="S152" s="386"/>
      <c r="T152" s="52"/>
      <c r="U152" s="52"/>
      <c r="V152" s="52"/>
    </row>
    <row r="153" spans="1:22" s="436" customFormat="1" ht="13.5" customHeight="1">
      <c r="A153" s="1046" t="s">
        <v>7519</v>
      </c>
      <c r="B153" s="2407"/>
      <c r="C153" s="2700"/>
      <c r="D153" s="2397"/>
      <c r="E153" s="300"/>
      <c r="F153" s="2710"/>
      <c r="G153" s="2710"/>
      <c r="H153" s="2710"/>
      <c r="I153" s="2710"/>
      <c r="J153" s="2710"/>
      <c r="K153" s="199" t="s">
        <v>158</v>
      </c>
      <c r="L153" s="85">
        <v>14555</v>
      </c>
      <c r="M153" s="315">
        <v>16035</v>
      </c>
      <c r="N153" s="52"/>
      <c r="O153" s="52"/>
      <c r="P153" s="314"/>
      <c r="Q153" s="314"/>
      <c r="R153" s="53"/>
      <c r="S153" s="386"/>
      <c r="T153" s="52"/>
      <c r="U153" s="52"/>
      <c r="V153" s="52"/>
    </row>
    <row r="154" spans="1:22" s="436" customFormat="1" ht="13.5" customHeight="1">
      <c r="A154" s="229" t="s">
        <v>7520</v>
      </c>
      <c r="B154" s="2407"/>
      <c r="C154" s="2430">
        <v>4</v>
      </c>
      <c r="D154" s="2679" t="s">
        <v>7342</v>
      </c>
      <c r="E154" s="79"/>
      <c r="F154" s="2430">
        <v>0.6</v>
      </c>
      <c r="G154" s="2430">
        <v>1.5</v>
      </c>
      <c r="H154" s="218" t="s">
        <v>7521</v>
      </c>
      <c r="I154" s="2679">
        <v>14</v>
      </c>
      <c r="J154" s="2430">
        <v>0.04</v>
      </c>
      <c r="K154" s="199" t="s">
        <v>158</v>
      </c>
      <c r="L154" s="79">
        <v>11565</v>
      </c>
      <c r="M154" s="313">
        <v>12740</v>
      </c>
      <c r="N154" s="52"/>
      <c r="O154" s="52"/>
      <c r="P154" s="314"/>
      <c r="Q154" s="314"/>
      <c r="R154" s="53"/>
      <c r="S154" s="386"/>
      <c r="T154" s="52"/>
      <c r="U154" s="52"/>
      <c r="V154" s="52"/>
    </row>
    <row r="155" spans="1:22" s="436" customFormat="1" ht="13.5" customHeight="1">
      <c r="A155" s="229" t="s">
        <v>7522</v>
      </c>
      <c r="B155" s="2407"/>
      <c r="C155" s="2407"/>
      <c r="D155" s="2679"/>
      <c r="E155" s="79"/>
      <c r="F155" s="2430"/>
      <c r="G155" s="2430"/>
      <c r="H155" s="79"/>
      <c r="I155" s="2679"/>
      <c r="J155" s="2430"/>
      <c r="K155" s="199" t="s">
        <v>158</v>
      </c>
      <c r="L155" s="79">
        <v>14200</v>
      </c>
      <c r="M155" s="313">
        <v>15645</v>
      </c>
      <c r="N155" s="52"/>
      <c r="O155" s="52"/>
      <c r="P155" s="314"/>
      <c r="Q155" s="314"/>
      <c r="R155" s="53"/>
      <c r="S155" s="386"/>
      <c r="T155" s="52"/>
      <c r="U155" s="52"/>
      <c r="V155" s="52"/>
    </row>
    <row r="156" spans="1:22" s="436" customFormat="1" ht="13.5" customHeight="1">
      <c r="A156" s="229" t="s">
        <v>7523</v>
      </c>
      <c r="B156" s="2407"/>
      <c r="C156" s="2407"/>
      <c r="D156" s="2679"/>
      <c r="E156" s="79"/>
      <c r="F156" s="2430"/>
      <c r="G156" s="2430"/>
      <c r="H156" s="79"/>
      <c r="I156" s="2679"/>
      <c r="J156" s="2430"/>
      <c r="K156" s="199" t="s">
        <v>158</v>
      </c>
      <c r="L156" s="79">
        <v>10445</v>
      </c>
      <c r="M156" s="313">
        <v>11505</v>
      </c>
      <c r="N156" s="52"/>
      <c r="O156" s="52"/>
      <c r="P156" s="314"/>
      <c r="Q156" s="314"/>
      <c r="R156" s="53"/>
      <c r="S156" s="386"/>
      <c r="T156" s="52"/>
      <c r="U156" s="52"/>
      <c r="V156" s="52"/>
    </row>
    <row r="157" spans="1:22" s="436" customFormat="1" ht="13.5" customHeight="1">
      <c r="A157" s="229" t="s">
        <v>7524</v>
      </c>
      <c r="B157" s="2407"/>
      <c r="C157" s="2407"/>
      <c r="D157" s="2679"/>
      <c r="E157" s="79"/>
      <c r="F157" s="2430"/>
      <c r="G157" s="2430"/>
      <c r="H157" s="218" t="s">
        <v>7525</v>
      </c>
      <c r="I157" s="2679">
        <v>15.7</v>
      </c>
      <c r="J157" s="2430">
        <v>5.985E-2</v>
      </c>
      <c r="K157" s="199" t="s">
        <v>158</v>
      </c>
      <c r="L157" s="79">
        <v>12620</v>
      </c>
      <c r="M157" s="313">
        <v>13905</v>
      </c>
      <c r="N157" s="52"/>
      <c r="O157" s="52"/>
      <c r="P157" s="314"/>
      <c r="Q157" s="314"/>
      <c r="R157" s="53"/>
      <c r="S157" s="386"/>
      <c r="T157" s="52"/>
      <c r="U157" s="52"/>
      <c r="V157" s="52"/>
    </row>
    <row r="158" spans="1:22" s="436" customFormat="1" ht="13.5" customHeight="1">
      <c r="A158" s="229" t="s">
        <v>7526</v>
      </c>
      <c r="B158" s="2407"/>
      <c r="C158" s="2407"/>
      <c r="D158" s="2679"/>
      <c r="E158" s="79"/>
      <c r="F158" s="2430"/>
      <c r="G158" s="2430"/>
      <c r="H158" s="79"/>
      <c r="I158" s="2679"/>
      <c r="J158" s="2430"/>
      <c r="K158" s="199" t="s">
        <v>158</v>
      </c>
      <c r="L158" s="79">
        <v>15245</v>
      </c>
      <c r="M158" s="313">
        <v>16795</v>
      </c>
      <c r="N158" s="52"/>
      <c r="O158" s="52"/>
      <c r="P158" s="314"/>
      <c r="Q158" s="314"/>
      <c r="R158" s="53"/>
      <c r="S158" s="386"/>
      <c r="T158" s="52"/>
      <c r="U158" s="52"/>
      <c r="V158" s="52"/>
    </row>
    <row r="159" spans="1:22" s="436" customFormat="1" ht="13.5" customHeight="1">
      <c r="A159" s="229" t="s">
        <v>7527</v>
      </c>
      <c r="B159" s="2407"/>
      <c r="C159" s="2407"/>
      <c r="D159" s="2679"/>
      <c r="E159" s="79"/>
      <c r="F159" s="2430"/>
      <c r="G159" s="2430"/>
      <c r="H159" s="79"/>
      <c r="I159" s="2679"/>
      <c r="J159" s="2430"/>
      <c r="K159" s="199" t="s">
        <v>158</v>
      </c>
      <c r="L159" s="79">
        <v>11395</v>
      </c>
      <c r="M159" s="313">
        <v>12550</v>
      </c>
      <c r="N159" s="52"/>
      <c r="O159" s="52"/>
      <c r="P159" s="314"/>
      <c r="Q159" s="314"/>
      <c r="R159" s="53"/>
      <c r="S159" s="386"/>
      <c r="T159" s="52"/>
      <c r="U159" s="52"/>
      <c r="V159" s="52"/>
    </row>
    <row r="160" spans="1:22" s="436" customFormat="1" ht="13.5" customHeight="1">
      <c r="A160" s="229" t="s">
        <v>7528</v>
      </c>
      <c r="B160" s="2407"/>
      <c r="C160" s="2407"/>
      <c r="D160" s="2679"/>
      <c r="E160" s="305"/>
      <c r="F160" s="2430"/>
      <c r="G160" s="2430"/>
      <c r="H160" s="218" t="s">
        <v>7529</v>
      </c>
      <c r="I160" s="2679">
        <v>18.899999999999999</v>
      </c>
      <c r="J160" s="2430">
        <v>7.4099999999999999E-2</v>
      </c>
      <c r="K160" s="199" t="s">
        <v>158</v>
      </c>
      <c r="L160" s="79">
        <v>15785</v>
      </c>
      <c r="M160" s="313">
        <v>17390</v>
      </c>
      <c r="N160" s="52"/>
      <c r="O160" s="52"/>
      <c r="P160" s="314"/>
      <c r="Q160" s="314"/>
      <c r="R160" s="53"/>
      <c r="S160" s="386"/>
      <c r="T160" s="52"/>
      <c r="U160" s="52"/>
      <c r="V160" s="52"/>
    </row>
    <row r="161" spans="1:22" s="436" customFormat="1" ht="13.5" customHeight="1">
      <c r="A161" s="229" t="s">
        <v>7530</v>
      </c>
      <c r="B161" s="2407"/>
      <c r="C161" s="2407"/>
      <c r="D161" s="2679"/>
      <c r="E161" s="305"/>
      <c r="F161" s="2430"/>
      <c r="G161" s="2430"/>
      <c r="H161" s="79"/>
      <c r="I161" s="2679"/>
      <c r="J161" s="2430"/>
      <c r="K161" s="199" t="s">
        <v>158</v>
      </c>
      <c r="L161" s="79">
        <v>18390</v>
      </c>
      <c r="M161" s="313">
        <v>20260</v>
      </c>
      <c r="N161" s="52"/>
      <c r="O161" s="52"/>
      <c r="P161" s="314"/>
      <c r="Q161" s="314"/>
      <c r="R161" s="53"/>
      <c r="S161" s="386"/>
      <c r="T161" s="52"/>
      <c r="U161" s="52"/>
      <c r="V161" s="52"/>
    </row>
    <row r="162" spans="1:22" s="436" customFormat="1" ht="13.5" customHeight="1">
      <c r="A162" s="229" t="s">
        <v>7531</v>
      </c>
      <c r="B162" s="2407"/>
      <c r="C162" s="2407"/>
      <c r="D162" s="2679"/>
      <c r="E162" s="305"/>
      <c r="F162" s="2430"/>
      <c r="G162" s="2430"/>
      <c r="H162" s="79"/>
      <c r="I162" s="2679"/>
      <c r="J162" s="2430"/>
      <c r="K162" s="199" t="s">
        <v>158</v>
      </c>
      <c r="L162" s="79">
        <v>14280</v>
      </c>
      <c r="M162" s="313">
        <v>15735</v>
      </c>
      <c r="N162" s="52"/>
      <c r="O162" s="52"/>
      <c r="P162" s="314"/>
      <c r="Q162" s="314"/>
      <c r="R162" s="53"/>
      <c r="S162" s="386"/>
      <c r="T162" s="52"/>
      <c r="U162" s="52"/>
      <c r="V162" s="52"/>
    </row>
    <row r="163" spans="1:22" s="436" customFormat="1" ht="13.5" customHeight="1">
      <c r="A163" s="229" t="s">
        <v>7532</v>
      </c>
      <c r="B163" s="2407"/>
      <c r="C163" s="2407"/>
      <c r="D163" s="2679"/>
      <c r="E163" s="305"/>
      <c r="F163" s="2430"/>
      <c r="G163" s="2430"/>
      <c r="H163" s="218" t="s">
        <v>7533</v>
      </c>
      <c r="I163" s="2679">
        <v>20.8</v>
      </c>
      <c r="J163" s="2430">
        <v>8.8349999999999998E-2</v>
      </c>
      <c r="K163" s="199" t="s">
        <v>158</v>
      </c>
      <c r="L163" s="79">
        <v>16855</v>
      </c>
      <c r="M163" s="313">
        <v>18570</v>
      </c>
      <c r="N163" s="52"/>
      <c r="O163" s="52"/>
      <c r="P163" s="314"/>
      <c r="Q163" s="314"/>
      <c r="R163" s="53"/>
      <c r="S163" s="386"/>
      <c r="T163" s="52"/>
      <c r="U163" s="52"/>
      <c r="V163" s="52"/>
    </row>
    <row r="164" spans="1:22" s="436" customFormat="1" ht="13.5" customHeight="1">
      <c r="A164" s="229" t="s">
        <v>7534</v>
      </c>
      <c r="B164" s="2407"/>
      <c r="C164" s="2407"/>
      <c r="D164" s="2679"/>
      <c r="E164" s="305"/>
      <c r="F164" s="2430"/>
      <c r="G164" s="2430"/>
      <c r="H164" s="239"/>
      <c r="I164" s="2679"/>
      <c r="J164" s="2430"/>
      <c r="K164" s="199" t="s">
        <v>158</v>
      </c>
      <c r="L164" s="79">
        <v>19435</v>
      </c>
      <c r="M164" s="313">
        <v>21410</v>
      </c>
      <c r="N164" s="52"/>
      <c r="O164" s="52"/>
      <c r="P164" s="314"/>
      <c r="Q164" s="314"/>
      <c r="R164" s="53"/>
      <c r="S164" s="386"/>
      <c r="T164" s="52"/>
      <c r="U164" s="52"/>
      <c r="V164" s="52"/>
    </row>
    <row r="165" spans="1:22" s="436" customFormat="1" ht="13.5" customHeight="1">
      <c r="A165" s="229" t="s">
        <v>7535</v>
      </c>
      <c r="B165" s="2407"/>
      <c r="C165" s="2430"/>
      <c r="D165" s="2679"/>
      <c r="E165" s="305"/>
      <c r="F165" s="2430"/>
      <c r="G165" s="2430"/>
      <c r="H165" s="239"/>
      <c r="I165" s="2679"/>
      <c r="J165" s="2430"/>
      <c r="K165" s="199" t="s">
        <v>158</v>
      </c>
      <c r="L165" s="79">
        <v>15240</v>
      </c>
      <c r="M165" s="313">
        <v>16790</v>
      </c>
      <c r="N165" s="52"/>
      <c r="O165" s="52"/>
      <c r="P165" s="314"/>
      <c r="Q165" s="314"/>
      <c r="R165" s="53"/>
      <c r="S165" s="386"/>
      <c r="T165" s="52"/>
      <c r="U165" s="52"/>
      <c r="V165" s="52"/>
    </row>
    <row r="166" spans="1:22" s="436" customFormat="1" ht="13.5" customHeight="1">
      <c r="A166" s="1046" t="s">
        <v>7536</v>
      </c>
      <c r="B166" s="2407"/>
      <c r="C166" s="2700">
        <v>4</v>
      </c>
      <c r="D166" s="2679"/>
      <c r="E166" s="300"/>
      <c r="F166" s="2710">
        <v>0.6</v>
      </c>
      <c r="G166" s="2710">
        <v>1.5</v>
      </c>
      <c r="H166" s="2710" t="s">
        <v>7537</v>
      </c>
      <c r="I166" s="2710">
        <v>16.5</v>
      </c>
      <c r="J166" s="2710">
        <v>0.05</v>
      </c>
      <c r="K166" s="199" t="s">
        <v>158</v>
      </c>
      <c r="L166" s="85">
        <v>12230</v>
      </c>
      <c r="M166" s="315">
        <v>13475</v>
      </c>
      <c r="N166" s="52"/>
      <c r="O166" s="52"/>
      <c r="P166" s="314"/>
      <c r="Q166" s="314"/>
      <c r="R166" s="53"/>
      <c r="S166" s="386"/>
      <c r="T166" s="52"/>
      <c r="U166" s="52"/>
      <c r="V166" s="52"/>
    </row>
    <row r="167" spans="1:22" s="436" customFormat="1" ht="13.5" customHeight="1">
      <c r="A167" s="1046" t="s">
        <v>7538</v>
      </c>
      <c r="B167" s="2407"/>
      <c r="C167" s="2700"/>
      <c r="D167" s="2679"/>
      <c r="E167" s="300"/>
      <c r="F167" s="2710"/>
      <c r="G167" s="2710"/>
      <c r="H167" s="2710"/>
      <c r="I167" s="2710"/>
      <c r="J167" s="2710"/>
      <c r="K167" s="199" t="s">
        <v>158</v>
      </c>
      <c r="L167" s="85">
        <v>14960</v>
      </c>
      <c r="M167" s="315">
        <v>16480</v>
      </c>
      <c r="N167" s="52"/>
      <c r="O167" s="52"/>
      <c r="P167" s="314"/>
      <c r="Q167" s="314"/>
      <c r="R167" s="53"/>
      <c r="S167" s="386"/>
      <c r="T167" s="52"/>
      <c r="U167" s="52"/>
      <c r="V167" s="52"/>
    </row>
    <row r="168" spans="1:22" s="436" customFormat="1" ht="13.5" customHeight="1">
      <c r="A168" s="1046" t="s">
        <v>7539</v>
      </c>
      <c r="B168" s="2407"/>
      <c r="C168" s="2700"/>
      <c r="D168" s="2679"/>
      <c r="E168" s="300"/>
      <c r="F168" s="2710"/>
      <c r="G168" s="2710"/>
      <c r="H168" s="2710"/>
      <c r="I168" s="2710"/>
      <c r="J168" s="2710"/>
      <c r="K168" s="199" t="s">
        <v>158</v>
      </c>
      <c r="L168" s="85">
        <v>11120</v>
      </c>
      <c r="M168" s="315">
        <v>12250</v>
      </c>
      <c r="N168" s="52"/>
      <c r="O168" s="52"/>
      <c r="P168" s="314"/>
      <c r="Q168" s="314"/>
      <c r="R168" s="53"/>
      <c r="S168" s="386"/>
      <c r="T168" s="52"/>
      <c r="U168" s="52"/>
      <c r="V168" s="52"/>
    </row>
    <row r="169" spans="1:22" s="436" customFormat="1" ht="13.5" customHeight="1">
      <c r="A169" s="1046" t="s">
        <v>7540</v>
      </c>
      <c r="B169" s="2407"/>
      <c r="C169" s="2700"/>
      <c r="D169" s="2679"/>
      <c r="E169" s="300"/>
      <c r="F169" s="2710"/>
      <c r="G169" s="2710"/>
      <c r="H169" s="2710" t="s">
        <v>7347</v>
      </c>
      <c r="I169" s="2710">
        <v>18.5</v>
      </c>
      <c r="J169" s="2710">
        <v>0.06</v>
      </c>
      <c r="K169" s="199" t="s">
        <v>158</v>
      </c>
      <c r="L169" s="85">
        <v>13340</v>
      </c>
      <c r="M169" s="315">
        <v>14700</v>
      </c>
      <c r="N169" s="52"/>
      <c r="O169" s="52"/>
      <c r="P169" s="314"/>
      <c r="Q169" s="314"/>
      <c r="R169" s="53"/>
      <c r="S169" s="386"/>
      <c r="T169" s="52"/>
      <c r="U169" s="52"/>
      <c r="V169" s="52"/>
    </row>
    <row r="170" spans="1:22" s="436" customFormat="1" ht="13.5" customHeight="1">
      <c r="A170" s="1046" t="s">
        <v>7541</v>
      </c>
      <c r="B170" s="2407"/>
      <c r="C170" s="2700"/>
      <c r="D170" s="2679"/>
      <c r="E170" s="300"/>
      <c r="F170" s="2710"/>
      <c r="G170" s="2710"/>
      <c r="H170" s="2710"/>
      <c r="I170" s="2710"/>
      <c r="J170" s="2710"/>
      <c r="K170" s="199" t="s">
        <v>158</v>
      </c>
      <c r="L170" s="85">
        <v>15400</v>
      </c>
      <c r="M170" s="315">
        <v>16965</v>
      </c>
      <c r="N170" s="52"/>
      <c r="O170" s="52"/>
      <c r="P170" s="314"/>
      <c r="Q170" s="314"/>
      <c r="R170" s="53"/>
      <c r="S170" s="386"/>
      <c r="T170" s="52"/>
      <c r="U170" s="52"/>
      <c r="V170" s="52"/>
    </row>
    <row r="171" spans="1:22" s="436" customFormat="1" ht="13.5" customHeight="1">
      <c r="A171" s="1046" t="s">
        <v>7542</v>
      </c>
      <c r="B171" s="2407"/>
      <c r="C171" s="2700"/>
      <c r="D171" s="2679"/>
      <c r="E171" s="300"/>
      <c r="F171" s="2710"/>
      <c r="G171" s="2710"/>
      <c r="H171" s="2710"/>
      <c r="I171" s="2710"/>
      <c r="J171" s="2710"/>
      <c r="K171" s="199" t="s">
        <v>158</v>
      </c>
      <c r="L171" s="85">
        <v>12130</v>
      </c>
      <c r="M171" s="315">
        <v>13365</v>
      </c>
      <c r="N171" s="52"/>
      <c r="O171" s="52"/>
      <c r="P171" s="314"/>
      <c r="Q171" s="314"/>
      <c r="R171" s="53"/>
      <c r="S171" s="386"/>
      <c r="T171" s="52"/>
      <c r="U171" s="52"/>
      <c r="V171" s="52"/>
    </row>
    <row r="172" spans="1:22" s="436" customFormat="1" ht="13.5" customHeight="1">
      <c r="A172" s="1046" t="s">
        <v>7543</v>
      </c>
      <c r="B172" s="2407"/>
      <c r="C172" s="2700"/>
      <c r="D172" s="2679"/>
      <c r="E172" s="300"/>
      <c r="F172" s="2710"/>
      <c r="G172" s="2710"/>
      <c r="H172" s="2710" t="s">
        <v>7351</v>
      </c>
      <c r="I172" s="2710">
        <v>23</v>
      </c>
      <c r="J172" s="2710">
        <v>0.08</v>
      </c>
      <c r="K172" s="199" t="s">
        <v>158</v>
      </c>
      <c r="L172" s="85">
        <v>16900</v>
      </c>
      <c r="M172" s="315">
        <v>18620</v>
      </c>
      <c r="N172" s="52"/>
      <c r="O172" s="52"/>
      <c r="P172" s="314"/>
      <c r="Q172" s="314"/>
      <c r="R172" s="53"/>
      <c r="S172" s="386"/>
      <c r="T172" s="52"/>
      <c r="U172" s="52"/>
      <c r="V172" s="52"/>
    </row>
    <row r="173" spans="1:22" s="436" customFormat="1" ht="13.5" customHeight="1">
      <c r="A173" s="1046" t="s">
        <v>7544</v>
      </c>
      <c r="B173" s="2407"/>
      <c r="C173" s="2700"/>
      <c r="D173" s="2679"/>
      <c r="E173" s="300"/>
      <c r="F173" s="2710"/>
      <c r="G173" s="2710"/>
      <c r="H173" s="2710"/>
      <c r="I173" s="2710"/>
      <c r="J173" s="2710"/>
      <c r="K173" s="199" t="s">
        <v>158</v>
      </c>
      <c r="L173" s="85">
        <v>19355</v>
      </c>
      <c r="M173" s="315">
        <v>21325</v>
      </c>
      <c r="N173" s="52"/>
      <c r="O173" s="52"/>
      <c r="P173" s="314"/>
      <c r="Q173" s="314"/>
      <c r="R173" s="53"/>
      <c r="S173" s="386"/>
      <c r="T173" s="52"/>
      <c r="U173" s="52"/>
      <c r="V173" s="52"/>
    </row>
    <row r="174" spans="1:22" s="436" customFormat="1" ht="13.5" customHeight="1">
      <c r="A174" s="1046" t="s">
        <v>7545</v>
      </c>
      <c r="B174" s="2407"/>
      <c r="C174" s="2700"/>
      <c r="D174" s="2679"/>
      <c r="E174" s="300"/>
      <c r="F174" s="2710"/>
      <c r="G174" s="2710"/>
      <c r="H174" s="2710"/>
      <c r="I174" s="2710"/>
      <c r="J174" s="2710"/>
      <c r="K174" s="199" t="s">
        <v>158</v>
      </c>
      <c r="L174" s="85">
        <v>15365</v>
      </c>
      <c r="M174" s="315">
        <v>16925</v>
      </c>
      <c r="N174" s="52"/>
      <c r="O174" s="52"/>
      <c r="P174" s="314"/>
      <c r="Q174" s="314"/>
      <c r="R174" s="53"/>
      <c r="S174" s="386"/>
      <c r="T174" s="52"/>
      <c r="U174" s="52"/>
      <c r="V174" s="52"/>
    </row>
    <row r="175" spans="1:22" s="436" customFormat="1" ht="13.5" customHeight="1">
      <c r="A175" s="1046" t="s">
        <v>7546</v>
      </c>
      <c r="B175" s="2407"/>
      <c r="C175" s="2700"/>
      <c r="D175" s="2679"/>
      <c r="E175" s="300"/>
      <c r="F175" s="2710"/>
      <c r="G175" s="2710"/>
      <c r="H175" s="2710" t="s">
        <v>7547</v>
      </c>
      <c r="I175" s="2710">
        <v>25.5</v>
      </c>
      <c r="J175" s="2710">
        <v>0.09</v>
      </c>
      <c r="K175" s="199" t="s">
        <v>158</v>
      </c>
      <c r="L175" s="85">
        <v>20235</v>
      </c>
      <c r="M175" s="315">
        <v>22290</v>
      </c>
      <c r="N175" s="52"/>
      <c r="O175" s="52"/>
      <c r="P175" s="314"/>
      <c r="Q175" s="314"/>
      <c r="R175" s="53"/>
      <c r="S175" s="386"/>
      <c r="T175" s="52"/>
      <c r="U175" s="52"/>
      <c r="V175" s="52"/>
    </row>
    <row r="176" spans="1:22" s="436" customFormat="1" ht="13.5" customHeight="1">
      <c r="A176" s="1046" t="s">
        <v>7548</v>
      </c>
      <c r="B176" s="2407"/>
      <c r="C176" s="2700"/>
      <c r="D176" s="2679"/>
      <c r="E176" s="300"/>
      <c r="F176" s="2710"/>
      <c r="G176" s="2710"/>
      <c r="H176" s="2710"/>
      <c r="I176" s="2710"/>
      <c r="J176" s="2710"/>
      <c r="K176" s="199" t="s">
        <v>158</v>
      </c>
      <c r="L176" s="85">
        <v>21335</v>
      </c>
      <c r="M176" s="315">
        <v>23505</v>
      </c>
      <c r="N176" s="52"/>
      <c r="O176" s="52"/>
      <c r="P176" s="314"/>
      <c r="Q176" s="314"/>
      <c r="R176" s="53"/>
      <c r="S176" s="386"/>
      <c r="T176" s="52"/>
      <c r="U176" s="52"/>
      <c r="V176" s="52"/>
    </row>
    <row r="177" spans="1:22" s="436" customFormat="1" ht="13.5" customHeight="1">
      <c r="A177" s="1046" t="s">
        <v>7549</v>
      </c>
      <c r="B177" s="2407"/>
      <c r="C177" s="2700"/>
      <c r="D177" s="2679"/>
      <c r="E177" s="300"/>
      <c r="F177" s="2710"/>
      <c r="G177" s="2710"/>
      <c r="H177" s="2710"/>
      <c r="I177" s="2710"/>
      <c r="J177" s="2710"/>
      <c r="K177" s="199" t="s">
        <v>158</v>
      </c>
      <c r="L177" s="85">
        <v>18395</v>
      </c>
      <c r="M177" s="315">
        <v>20265</v>
      </c>
      <c r="N177" s="52"/>
      <c r="O177" s="52"/>
      <c r="P177" s="314"/>
      <c r="Q177" s="314"/>
      <c r="R177" s="53"/>
      <c r="S177" s="386"/>
      <c r="T177" s="52"/>
      <c r="U177" s="52"/>
      <c r="V177" s="52"/>
    </row>
    <row r="178" spans="1:22" s="436" customFormat="1" ht="13.5" customHeight="1">
      <c r="A178" s="229" t="s">
        <v>7550</v>
      </c>
      <c r="B178" s="2407"/>
      <c r="C178" s="2430">
        <v>4</v>
      </c>
      <c r="D178" s="2679" t="s">
        <v>7342</v>
      </c>
      <c r="E178" s="79"/>
      <c r="F178" s="2430">
        <v>0.6</v>
      </c>
      <c r="G178" s="2430">
        <v>1.5</v>
      </c>
      <c r="H178" s="2430" t="s">
        <v>7551</v>
      </c>
      <c r="I178" s="2679">
        <v>15.4</v>
      </c>
      <c r="J178" s="2430">
        <v>5.6160000000000002E-2</v>
      </c>
      <c r="K178" s="199" t="s">
        <v>158</v>
      </c>
      <c r="L178" s="79">
        <v>12620</v>
      </c>
      <c r="M178" s="313">
        <v>13905</v>
      </c>
      <c r="N178" s="52"/>
      <c r="O178" s="52"/>
      <c r="P178" s="314"/>
      <c r="Q178" s="314"/>
      <c r="R178" s="53"/>
      <c r="S178" s="386"/>
      <c r="T178" s="52"/>
      <c r="U178" s="52"/>
      <c r="V178" s="52"/>
    </row>
    <row r="179" spans="1:22" s="436" customFormat="1" ht="13.5" customHeight="1">
      <c r="A179" s="229" t="s">
        <v>7552</v>
      </c>
      <c r="B179" s="2407"/>
      <c r="C179" s="2407"/>
      <c r="D179" s="2679"/>
      <c r="E179" s="79"/>
      <c r="F179" s="2430"/>
      <c r="G179" s="2430"/>
      <c r="H179" s="2430"/>
      <c r="I179" s="2679"/>
      <c r="J179" s="2430"/>
      <c r="K179" s="199" t="s">
        <v>158</v>
      </c>
      <c r="L179" s="79">
        <v>15245</v>
      </c>
      <c r="M179" s="313">
        <v>16795</v>
      </c>
      <c r="N179" s="52"/>
      <c r="O179" s="52"/>
      <c r="P179" s="314"/>
      <c r="Q179" s="314"/>
      <c r="R179" s="53"/>
      <c r="S179" s="386"/>
      <c r="T179" s="52"/>
      <c r="U179" s="52"/>
      <c r="V179" s="52"/>
    </row>
    <row r="180" spans="1:22" s="436" customFormat="1" ht="13.5" customHeight="1">
      <c r="A180" s="229" t="s">
        <v>7553</v>
      </c>
      <c r="B180" s="2407"/>
      <c r="C180" s="2407"/>
      <c r="D180" s="2679"/>
      <c r="E180" s="79"/>
      <c r="F180" s="2430"/>
      <c r="G180" s="2430"/>
      <c r="H180" s="2430"/>
      <c r="I180" s="2679"/>
      <c r="J180" s="2430"/>
      <c r="K180" s="199" t="s">
        <v>158</v>
      </c>
      <c r="L180" s="79">
        <v>11395</v>
      </c>
      <c r="M180" s="313">
        <v>12550</v>
      </c>
      <c r="N180" s="52"/>
      <c r="O180" s="52"/>
      <c r="P180" s="314"/>
      <c r="Q180" s="314"/>
      <c r="R180" s="53"/>
      <c r="S180" s="386"/>
      <c r="T180" s="52"/>
      <c r="U180" s="52"/>
      <c r="V180" s="52"/>
    </row>
    <row r="181" spans="1:22" s="436" customFormat="1" ht="13.5" customHeight="1">
      <c r="A181" s="229" t="s">
        <v>7554</v>
      </c>
      <c r="B181" s="2407"/>
      <c r="C181" s="2407"/>
      <c r="D181" s="2679"/>
      <c r="E181" s="79"/>
      <c r="F181" s="2430"/>
      <c r="G181" s="2430"/>
      <c r="H181" s="2430" t="s">
        <v>7355</v>
      </c>
      <c r="I181" s="2679">
        <v>17</v>
      </c>
      <c r="J181" s="2430">
        <v>0.08</v>
      </c>
      <c r="K181" s="199" t="s">
        <v>158</v>
      </c>
      <c r="L181" s="79">
        <v>13935</v>
      </c>
      <c r="M181" s="313">
        <v>15350</v>
      </c>
      <c r="N181" s="52"/>
      <c r="O181" s="52"/>
      <c r="P181" s="314"/>
      <c r="Q181" s="314"/>
      <c r="R181" s="53"/>
      <c r="S181" s="386"/>
      <c r="T181" s="52"/>
      <c r="U181" s="52"/>
      <c r="V181" s="52"/>
    </row>
    <row r="182" spans="1:22" s="436" customFormat="1" ht="13.5" customHeight="1">
      <c r="A182" s="229" t="s">
        <v>7555</v>
      </c>
      <c r="B182" s="2407"/>
      <c r="C182" s="2407"/>
      <c r="D182" s="2679"/>
      <c r="E182" s="79"/>
      <c r="F182" s="2430"/>
      <c r="G182" s="2430"/>
      <c r="H182" s="2430"/>
      <c r="I182" s="2679"/>
      <c r="J182" s="2430"/>
      <c r="K182" s="199" t="s">
        <v>158</v>
      </c>
      <c r="L182" s="79">
        <v>16545</v>
      </c>
      <c r="M182" s="313">
        <v>18225</v>
      </c>
      <c r="N182" s="52"/>
      <c r="O182" s="52"/>
      <c r="P182" s="314"/>
      <c r="Q182" s="314"/>
      <c r="R182" s="53"/>
      <c r="S182" s="386"/>
      <c r="T182" s="52"/>
      <c r="U182" s="52"/>
      <c r="V182" s="52"/>
    </row>
    <row r="183" spans="1:22" s="436" customFormat="1" ht="13.5" customHeight="1">
      <c r="A183" s="229" t="s">
        <v>7556</v>
      </c>
      <c r="B183" s="2407"/>
      <c r="C183" s="2407"/>
      <c r="D183" s="2679"/>
      <c r="E183" s="79"/>
      <c r="F183" s="2430"/>
      <c r="G183" s="2430"/>
      <c r="H183" s="2430"/>
      <c r="I183" s="2679"/>
      <c r="J183" s="2430"/>
      <c r="K183" s="199" t="s">
        <v>158</v>
      </c>
      <c r="L183" s="79">
        <v>13215</v>
      </c>
      <c r="M183" s="313">
        <v>14555</v>
      </c>
      <c r="N183" s="52"/>
      <c r="O183" s="52"/>
      <c r="P183" s="314"/>
      <c r="Q183" s="314"/>
      <c r="R183" s="53"/>
      <c r="S183" s="386"/>
      <c r="T183" s="52"/>
      <c r="U183" s="52"/>
      <c r="V183" s="52"/>
    </row>
    <row r="184" spans="1:22" s="436" customFormat="1" ht="13.5" customHeight="1">
      <c r="A184" s="229" t="s">
        <v>7557</v>
      </c>
      <c r="B184" s="2407"/>
      <c r="C184" s="2407"/>
      <c r="D184" s="2679"/>
      <c r="E184" s="305"/>
      <c r="F184" s="2430"/>
      <c r="G184" s="2430"/>
      <c r="H184" s="2430" t="s">
        <v>7359</v>
      </c>
      <c r="I184" s="2679">
        <v>20</v>
      </c>
      <c r="J184" s="2430">
        <v>0.1</v>
      </c>
      <c r="K184" s="199" t="s">
        <v>158</v>
      </c>
      <c r="L184" s="79">
        <v>17870</v>
      </c>
      <c r="M184" s="313">
        <v>19685</v>
      </c>
      <c r="N184" s="52"/>
      <c r="O184" s="52"/>
      <c r="P184" s="314"/>
      <c r="Q184" s="314"/>
      <c r="R184" s="53"/>
      <c r="S184" s="386"/>
      <c r="T184" s="52"/>
      <c r="U184" s="52"/>
      <c r="V184" s="52"/>
    </row>
    <row r="185" spans="1:22" s="436" customFormat="1" ht="14.25" customHeight="1">
      <c r="A185" s="229" t="s">
        <v>7558</v>
      </c>
      <c r="B185" s="2407"/>
      <c r="C185" s="2407"/>
      <c r="D185" s="2679"/>
      <c r="E185" s="305"/>
      <c r="F185" s="2430"/>
      <c r="G185" s="2430"/>
      <c r="H185" s="2430"/>
      <c r="I185" s="2679"/>
      <c r="J185" s="2430"/>
      <c r="K185" s="199" t="s">
        <v>158</v>
      </c>
      <c r="L185" s="79">
        <v>20435</v>
      </c>
      <c r="M185" s="313">
        <v>22515</v>
      </c>
      <c r="N185" s="52"/>
      <c r="O185" s="52"/>
      <c r="P185" s="314"/>
      <c r="Q185" s="314"/>
      <c r="R185" s="53"/>
      <c r="S185" s="386"/>
      <c r="T185" s="52"/>
      <c r="U185" s="52"/>
      <c r="V185" s="52"/>
    </row>
    <row r="186" spans="1:22" s="436" customFormat="1" ht="13.5" customHeight="1">
      <c r="A186" s="229" t="s">
        <v>7559</v>
      </c>
      <c r="B186" s="2407"/>
      <c r="C186" s="2407"/>
      <c r="D186" s="2679"/>
      <c r="E186" s="305"/>
      <c r="F186" s="2430"/>
      <c r="G186" s="2430"/>
      <c r="H186" s="2430"/>
      <c r="I186" s="2679"/>
      <c r="J186" s="2430"/>
      <c r="K186" s="199" t="s">
        <v>158</v>
      </c>
      <c r="L186" s="79">
        <v>16970</v>
      </c>
      <c r="M186" s="313">
        <v>18695</v>
      </c>
      <c r="N186" s="52"/>
      <c r="O186" s="52"/>
      <c r="P186" s="314"/>
      <c r="Q186" s="314"/>
      <c r="R186" s="53"/>
      <c r="S186" s="386"/>
      <c r="T186" s="52"/>
      <c r="U186" s="52"/>
      <c r="V186" s="52"/>
    </row>
    <row r="187" spans="1:22" s="436" customFormat="1" ht="13.5" customHeight="1">
      <c r="A187" s="229" t="s">
        <v>7560</v>
      </c>
      <c r="B187" s="2407"/>
      <c r="C187" s="2407"/>
      <c r="D187" s="2679"/>
      <c r="E187" s="305"/>
      <c r="F187" s="2430"/>
      <c r="G187" s="2430"/>
      <c r="H187" s="2430" t="s">
        <v>7561</v>
      </c>
      <c r="I187" s="2679">
        <v>23</v>
      </c>
      <c r="J187" s="2430">
        <v>0.10881</v>
      </c>
      <c r="K187" s="199" t="s">
        <v>158</v>
      </c>
      <c r="L187" s="79">
        <v>19160</v>
      </c>
      <c r="M187" s="313">
        <v>21105</v>
      </c>
      <c r="N187" s="52"/>
      <c r="O187" s="52"/>
      <c r="P187" s="314"/>
      <c r="Q187" s="314"/>
      <c r="R187" s="53"/>
      <c r="S187" s="386"/>
      <c r="T187" s="52"/>
      <c r="U187" s="52"/>
      <c r="V187" s="52"/>
    </row>
    <row r="188" spans="1:22" s="436" customFormat="1" ht="13.5" customHeight="1">
      <c r="A188" s="229" t="s">
        <v>7562</v>
      </c>
      <c r="B188" s="2407"/>
      <c r="C188" s="2407"/>
      <c r="D188" s="2679"/>
      <c r="E188" s="305"/>
      <c r="F188" s="2430"/>
      <c r="G188" s="2430"/>
      <c r="H188" s="2430"/>
      <c r="I188" s="2679"/>
      <c r="J188" s="2430"/>
      <c r="K188" s="199" t="s">
        <v>158</v>
      </c>
      <c r="L188" s="79">
        <v>22745</v>
      </c>
      <c r="M188" s="313">
        <v>25060</v>
      </c>
      <c r="N188" s="52"/>
      <c r="O188" s="52"/>
      <c r="P188" s="314"/>
      <c r="Q188" s="314"/>
      <c r="R188" s="53"/>
      <c r="S188" s="386"/>
      <c r="T188" s="52"/>
      <c r="U188" s="52"/>
      <c r="V188" s="52"/>
    </row>
    <row r="189" spans="1:22" s="436" customFormat="1" ht="13.5" customHeight="1">
      <c r="A189" s="229" t="s">
        <v>7563</v>
      </c>
      <c r="B189" s="2407"/>
      <c r="C189" s="2430"/>
      <c r="D189" s="2679"/>
      <c r="E189" s="305"/>
      <c r="F189" s="2430"/>
      <c r="G189" s="2430"/>
      <c r="H189" s="2430"/>
      <c r="I189" s="2679"/>
      <c r="J189" s="2430"/>
      <c r="K189" s="199" t="s">
        <v>158</v>
      </c>
      <c r="L189" s="79">
        <v>19070</v>
      </c>
      <c r="M189" s="313">
        <v>21010</v>
      </c>
      <c r="N189" s="52"/>
      <c r="O189" s="52"/>
      <c r="P189" s="314"/>
      <c r="Q189" s="314"/>
      <c r="R189" s="53"/>
      <c r="S189" s="386"/>
      <c r="T189" s="52"/>
      <c r="U189" s="52"/>
      <c r="V189" s="52"/>
    </row>
    <row r="190" spans="1:22" s="436" customFormat="1" ht="13.5" customHeight="1">
      <c r="A190" s="229" t="s">
        <v>7564</v>
      </c>
      <c r="B190" s="2407"/>
      <c r="C190" s="2430">
        <v>4</v>
      </c>
      <c r="D190" s="2679"/>
      <c r="E190" s="79"/>
      <c r="F190" s="2430">
        <v>0.6</v>
      </c>
      <c r="G190" s="2430">
        <v>1.5</v>
      </c>
      <c r="H190" s="2430" t="s">
        <v>7565</v>
      </c>
      <c r="I190" s="2679">
        <v>16.5</v>
      </c>
      <c r="J190" s="2430">
        <v>7.2959999999999997E-2</v>
      </c>
      <c r="K190" s="199" t="s">
        <v>158</v>
      </c>
      <c r="L190" s="79">
        <v>14145</v>
      </c>
      <c r="M190" s="313">
        <v>15580</v>
      </c>
      <c r="N190" s="52"/>
      <c r="O190" s="52"/>
      <c r="P190" s="314"/>
      <c r="Q190" s="314"/>
      <c r="R190" s="53"/>
      <c r="S190" s="386"/>
      <c r="T190" s="52"/>
      <c r="U190" s="52"/>
      <c r="V190" s="52"/>
    </row>
    <row r="191" spans="1:22" s="436" customFormat="1" ht="13.5" customHeight="1">
      <c r="A191" s="229" t="s">
        <v>7566</v>
      </c>
      <c r="B191" s="2407"/>
      <c r="C191" s="2407"/>
      <c r="D191" s="2679"/>
      <c r="E191" s="79"/>
      <c r="F191" s="2430"/>
      <c r="G191" s="2430"/>
      <c r="H191" s="2430"/>
      <c r="I191" s="2679"/>
      <c r="J191" s="2430"/>
      <c r="K191" s="199" t="s">
        <v>158</v>
      </c>
      <c r="L191" s="79">
        <v>16665</v>
      </c>
      <c r="M191" s="313">
        <v>18360</v>
      </c>
      <c r="N191" s="52"/>
      <c r="O191" s="52"/>
      <c r="P191" s="314"/>
      <c r="Q191" s="314"/>
      <c r="R191" s="53"/>
      <c r="S191" s="386"/>
      <c r="T191" s="52"/>
      <c r="U191" s="52"/>
      <c r="V191" s="52"/>
    </row>
    <row r="192" spans="1:22" s="436" customFormat="1" ht="13.5" customHeight="1">
      <c r="A192" s="229" t="s">
        <v>7567</v>
      </c>
      <c r="B192" s="2407"/>
      <c r="C192" s="2407"/>
      <c r="D192" s="2679"/>
      <c r="E192" s="79"/>
      <c r="F192" s="2430"/>
      <c r="G192" s="2430"/>
      <c r="H192" s="2430"/>
      <c r="I192" s="2679"/>
      <c r="J192" s="2430"/>
      <c r="K192" s="199" t="s">
        <v>158</v>
      </c>
      <c r="L192" s="79">
        <v>13415</v>
      </c>
      <c r="M192" s="313">
        <v>14780</v>
      </c>
      <c r="N192" s="52"/>
      <c r="O192" s="52"/>
      <c r="P192" s="314"/>
      <c r="Q192" s="314"/>
      <c r="R192" s="53"/>
      <c r="S192" s="386"/>
      <c r="T192" s="52"/>
      <c r="U192" s="52"/>
      <c r="V192" s="52"/>
    </row>
    <row r="193" spans="1:22" s="436" customFormat="1" ht="13.5" customHeight="1">
      <c r="A193" s="229" t="s">
        <v>7568</v>
      </c>
      <c r="B193" s="2407"/>
      <c r="C193" s="2407"/>
      <c r="D193" s="2679"/>
      <c r="E193" s="79"/>
      <c r="F193" s="2430"/>
      <c r="G193" s="2430"/>
      <c r="H193" s="2430" t="s">
        <v>7569</v>
      </c>
      <c r="I193" s="2679">
        <v>21.5</v>
      </c>
      <c r="J193" s="2430">
        <v>9.5759999999999998E-2</v>
      </c>
      <c r="K193" s="199" t="s">
        <v>158</v>
      </c>
      <c r="L193" s="79">
        <v>15890</v>
      </c>
      <c r="M193" s="313">
        <v>17505</v>
      </c>
      <c r="N193" s="52"/>
      <c r="O193" s="52"/>
      <c r="P193" s="314"/>
      <c r="Q193" s="314"/>
      <c r="R193" s="53"/>
      <c r="S193" s="386"/>
      <c r="T193" s="52"/>
      <c r="U193" s="52"/>
      <c r="V193" s="52"/>
    </row>
    <row r="194" spans="1:22" s="436" customFormat="1" ht="13.5" customHeight="1">
      <c r="A194" s="229" t="s">
        <v>7570</v>
      </c>
      <c r="B194" s="2407"/>
      <c r="C194" s="2407"/>
      <c r="D194" s="2679"/>
      <c r="E194" s="79"/>
      <c r="F194" s="2430"/>
      <c r="G194" s="2430"/>
      <c r="H194" s="2430"/>
      <c r="I194" s="2679"/>
      <c r="J194" s="2430"/>
      <c r="K194" s="199" t="s">
        <v>158</v>
      </c>
      <c r="L194" s="79">
        <v>18490</v>
      </c>
      <c r="M194" s="313">
        <v>20370</v>
      </c>
      <c r="N194" s="52"/>
      <c r="O194" s="52"/>
      <c r="P194" s="314"/>
      <c r="Q194" s="314"/>
      <c r="R194" s="53"/>
      <c r="S194" s="386"/>
      <c r="T194" s="52"/>
      <c r="U194" s="52"/>
      <c r="V194" s="52"/>
    </row>
    <row r="195" spans="1:22" s="436" customFormat="1" ht="13.5" customHeight="1">
      <c r="A195" s="229" t="s">
        <v>7571</v>
      </c>
      <c r="B195" s="2407"/>
      <c r="C195" s="2407"/>
      <c r="D195" s="2679"/>
      <c r="E195" s="79"/>
      <c r="F195" s="2430"/>
      <c r="G195" s="2430"/>
      <c r="H195" s="2430"/>
      <c r="I195" s="2679"/>
      <c r="J195" s="2430"/>
      <c r="K195" s="199" t="s">
        <v>158</v>
      </c>
      <c r="L195" s="79">
        <v>15090</v>
      </c>
      <c r="M195" s="313">
        <v>16625</v>
      </c>
      <c r="N195" s="52"/>
      <c r="O195" s="52"/>
      <c r="P195" s="314"/>
      <c r="Q195" s="314"/>
      <c r="R195" s="53"/>
      <c r="S195" s="386"/>
      <c r="T195" s="52"/>
      <c r="U195" s="52"/>
      <c r="V195" s="52"/>
    </row>
    <row r="196" spans="1:22" s="436" customFormat="1" ht="13.5" customHeight="1">
      <c r="A196" s="229" t="s">
        <v>7572</v>
      </c>
      <c r="B196" s="2407"/>
      <c r="C196" s="2407"/>
      <c r="D196" s="2679"/>
      <c r="E196" s="305"/>
      <c r="F196" s="2430"/>
      <c r="G196" s="2430"/>
      <c r="H196" s="2430" t="s">
        <v>7573</v>
      </c>
      <c r="I196" s="2679">
        <v>27.1</v>
      </c>
      <c r="J196" s="2430">
        <v>0.11856</v>
      </c>
      <c r="K196" s="199" t="s">
        <v>158</v>
      </c>
      <c r="L196" s="79">
        <v>21880</v>
      </c>
      <c r="M196" s="313">
        <v>24105</v>
      </c>
      <c r="N196" s="52"/>
      <c r="O196" s="52"/>
      <c r="P196" s="314"/>
      <c r="Q196" s="314"/>
      <c r="R196" s="53"/>
      <c r="S196" s="386"/>
      <c r="T196" s="52"/>
      <c r="U196" s="52"/>
      <c r="V196" s="52"/>
    </row>
    <row r="197" spans="1:22" s="436" customFormat="1" ht="13.5" customHeight="1">
      <c r="A197" s="229" t="s">
        <v>7574</v>
      </c>
      <c r="B197" s="2407"/>
      <c r="C197" s="2407"/>
      <c r="D197" s="2679"/>
      <c r="E197" s="305"/>
      <c r="F197" s="2430"/>
      <c r="G197" s="2430"/>
      <c r="H197" s="2430"/>
      <c r="I197" s="2679"/>
      <c r="J197" s="2430"/>
      <c r="K197" s="199" t="s">
        <v>158</v>
      </c>
      <c r="L197" s="79">
        <v>23615</v>
      </c>
      <c r="M197" s="313">
        <v>26015</v>
      </c>
      <c r="N197" s="52"/>
      <c r="O197" s="52"/>
      <c r="P197" s="314"/>
      <c r="Q197" s="314"/>
      <c r="R197" s="53"/>
      <c r="S197" s="386"/>
      <c r="T197" s="52"/>
      <c r="U197" s="52"/>
      <c r="V197" s="52"/>
    </row>
    <row r="198" spans="1:22" s="436" customFormat="1" ht="13.5" customHeight="1">
      <c r="A198" s="229" t="s">
        <v>7575</v>
      </c>
      <c r="B198" s="2407"/>
      <c r="C198" s="2407"/>
      <c r="D198" s="2679"/>
      <c r="E198" s="305"/>
      <c r="F198" s="2430"/>
      <c r="G198" s="2430"/>
      <c r="H198" s="2430"/>
      <c r="I198" s="2679"/>
      <c r="J198" s="2430"/>
      <c r="K198" s="199" t="s">
        <v>158</v>
      </c>
      <c r="L198" s="79">
        <v>20045</v>
      </c>
      <c r="M198" s="313">
        <v>22085</v>
      </c>
      <c r="N198" s="52"/>
      <c r="O198" s="52"/>
      <c r="P198" s="314"/>
      <c r="Q198" s="314"/>
      <c r="R198" s="53"/>
      <c r="S198" s="386"/>
      <c r="T198" s="52"/>
      <c r="U198" s="52"/>
      <c r="V198" s="52"/>
    </row>
    <row r="199" spans="1:22" s="436" customFormat="1" ht="13.5" customHeight="1">
      <c r="A199" s="229" t="s">
        <v>7576</v>
      </c>
      <c r="B199" s="2407"/>
      <c r="C199" s="2407"/>
      <c r="D199" s="2679"/>
      <c r="E199" s="305"/>
      <c r="F199" s="2430"/>
      <c r="G199" s="2430"/>
      <c r="H199" s="2430" t="s">
        <v>7577</v>
      </c>
      <c r="I199" s="2679">
        <v>29</v>
      </c>
      <c r="J199" s="2430">
        <v>0.14136000000000001</v>
      </c>
      <c r="K199" s="199" t="s">
        <v>158</v>
      </c>
      <c r="L199" s="79">
        <v>22270</v>
      </c>
      <c r="M199" s="313">
        <v>24535</v>
      </c>
      <c r="N199" s="52"/>
      <c r="O199" s="52"/>
      <c r="P199" s="314"/>
      <c r="Q199" s="314"/>
      <c r="R199" s="53"/>
      <c r="S199" s="386"/>
      <c r="T199" s="52"/>
      <c r="U199" s="52"/>
      <c r="V199" s="52"/>
    </row>
    <row r="200" spans="1:22" s="436" customFormat="1" ht="13.5" customHeight="1">
      <c r="A200" s="229" t="s">
        <v>7578</v>
      </c>
      <c r="B200" s="2407"/>
      <c r="C200" s="2407"/>
      <c r="D200" s="2679"/>
      <c r="E200" s="305"/>
      <c r="F200" s="2430"/>
      <c r="G200" s="2430"/>
      <c r="H200" s="2430"/>
      <c r="I200" s="2679"/>
      <c r="J200" s="2430"/>
      <c r="K200" s="199" t="s">
        <v>158</v>
      </c>
      <c r="L200" s="79">
        <v>25970</v>
      </c>
      <c r="M200" s="313">
        <v>28610</v>
      </c>
      <c r="N200" s="52"/>
      <c r="O200" s="52"/>
      <c r="P200" s="314"/>
      <c r="Q200" s="314"/>
      <c r="R200" s="53"/>
      <c r="S200" s="386"/>
      <c r="T200" s="52"/>
      <c r="U200" s="52"/>
      <c r="V200" s="52"/>
    </row>
    <row r="201" spans="1:22" s="436" customFormat="1" ht="13.5" customHeight="1">
      <c r="A201" s="229" t="s">
        <v>7579</v>
      </c>
      <c r="B201" s="2407"/>
      <c r="C201" s="2430"/>
      <c r="D201" s="2679"/>
      <c r="E201" s="305"/>
      <c r="F201" s="2430"/>
      <c r="G201" s="2430"/>
      <c r="H201" s="2430"/>
      <c r="I201" s="2679"/>
      <c r="J201" s="2430"/>
      <c r="K201" s="199" t="s">
        <v>158</v>
      </c>
      <c r="L201" s="79">
        <v>22110</v>
      </c>
      <c r="M201" s="313">
        <v>24355</v>
      </c>
      <c r="N201" s="52"/>
      <c r="O201" s="52"/>
      <c r="P201" s="314"/>
      <c r="Q201" s="314"/>
      <c r="R201" s="53"/>
      <c r="S201" s="386"/>
      <c r="T201" s="52"/>
      <c r="U201" s="52"/>
      <c r="V201" s="52"/>
    </row>
    <row r="202" spans="1:22" s="436" customFormat="1" ht="13.5" customHeight="1">
      <c r="A202" s="229" t="s">
        <v>7580</v>
      </c>
      <c r="B202" s="2407"/>
      <c r="C202" s="2430">
        <v>4</v>
      </c>
      <c r="D202" s="2679" t="s">
        <v>7342</v>
      </c>
      <c r="E202" s="79"/>
      <c r="F202" s="2430">
        <v>0.6</v>
      </c>
      <c r="G202" s="2430">
        <v>1.5</v>
      </c>
      <c r="H202" s="2430" t="s">
        <v>7581</v>
      </c>
      <c r="I202" s="2430">
        <v>14.5</v>
      </c>
      <c r="J202" s="2430">
        <v>0.03</v>
      </c>
      <c r="K202" s="199" t="s">
        <v>158</v>
      </c>
      <c r="L202" s="79">
        <v>11765</v>
      </c>
      <c r="M202" s="313">
        <v>12960</v>
      </c>
      <c r="N202" s="52"/>
      <c r="O202" s="52"/>
      <c r="P202" s="314"/>
      <c r="Q202" s="314"/>
      <c r="R202" s="53"/>
      <c r="S202" s="386"/>
      <c r="T202" s="52"/>
      <c r="U202" s="52"/>
      <c r="V202" s="52"/>
    </row>
    <row r="203" spans="1:22" s="436" customFormat="1" ht="13.5" customHeight="1">
      <c r="A203" s="229" t="s">
        <v>7582</v>
      </c>
      <c r="B203" s="2407"/>
      <c r="C203" s="2407"/>
      <c r="D203" s="2679"/>
      <c r="E203" s="79"/>
      <c r="F203" s="2430"/>
      <c r="G203" s="2430"/>
      <c r="H203" s="2430"/>
      <c r="I203" s="2430"/>
      <c r="J203" s="2430"/>
      <c r="K203" s="199" t="s">
        <v>158</v>
      </c>
      <c r="L203" s="79">
        <v>13170</v>
      </c>
      <c r="M203" s="313">
        <v>14510</v>
      </c>
      <c r="N203" s="52"/>
      <c r="O203" s="52"/>
      <c r="P203" s="314"/>
      <c r="Q203" s="314"/>
      <c r="R203" s="53"/>
      <c r="S203" s="386"/>
      <c r="T203" s="52"/>
      <c r="U203" s="52"/>
      <c r="V203" s="52"/>
    </row>
    <row r="204" spans="1:22" s="436" customFormat="1" ht="13.5" customHeight="1">
      <c r="A204" s="229" t="s">
        <v>7583</v>
      </c>
      <c r="B204" s="2407"/>
      <c r="C204" s="2407"/>
      <c r="D204" s="2679"/>
      <c r="E204" s="79"/>
      <c r="F204" s="2430"/>
      <c r="G204" s="2430"/>
      <c r="H204" s="2430"/>
      <c r="I204" s="2430"/>
      <c r="J204" s="2430"/>
      <c r="K204" s="199" t="s">
        <v>158</v>
      </c>
      <c r="L204" s="79">
        <v>10715</v>
      </c>
      <c r="M204" s="313">
        <v>11805</v>
      </c>
      <c r="N204" s="52"/>
      <c r="O204" s="52"/>
      <c r="P204" s="314"/>
      <c r="Q204" s="314"/>
      <c r="R204" s="53"/>
      <c r="S204" s="386"/>
      <c r="T204" s="52"/>
      <c r="U204" s="52"/>
      <c r="V204" s="52"/>
    </row>
    <row r="205" spans="1:22" s="436" customFormat="1" ht="13.5" customHeight="1">
      <c r="A205" s="229" t="s">
        <v>7584</v>
      </c>
      <c r="B205" s="2407"/>
      <c r="C205" s="2407"/>
      <c r="D205" s="2679"/>
      <c r="E205" s="79"/>
      <c r="F205" s="2430"/>
      <c r="G205" s="2430"/>
      <c r="H205" s="2430" t="s">
        <v>7363</v>
      </c>
      <c r="I205" s="2430">
        <v>15</v>
      </c>
      <c r="J205" s="2430">
        <v>0.04</v>
      </c>
      <c r="K205" s="199" t="s">
        <v>158</v>
      </c>
      <c r="L205" s="79">
        <v>13400</v>
      </c>
      <c r="M205" s="313">
        <v>14765</v>
      </c>
      <c r="N205" s="52"/>
      <c r="O205" s="52"/>
      <c r="P205" s="314"/>
      <c r="Q205" s="314"/>
      <c r="R205" s="53"/>
      <c r="S205" s="386"/>
      <c r="T205" s="52"/>
      <c r="U205" s="52"/>
      <c r="V205" s="52"/>
    </row>
    <row r="206" spans="1:22" s="436" customFormat="1" ht="13.5" customHeight="1">
      <c r="A206" s="229" t="s">
        <v>7585</v>
      </c>
      <c r="B206" s="2407"/>
      <c r="C206" s="2407"/>
      <c r="D206" s="2679"/>
      <c r="E206" s="79"/>
      <c r="F206" s="2430"/>
      <c r="G206" s="2430"/>
      <c r="H206" s="2430"/>
      <c r="I206" s="2430"/>
      <c r="J206" s="2430"/>
      <c r="K206" s="199" t="s">
        <v>158</v>
      </c>
      <c r="L206" s="79">
        <v>14855</v>
      </c>
      <c r="M206" s="313">
        <v>16365</v>
      </c>
      <c r="N206" s="52"/>
      <c r="O206" s="52"/>
      <c r="P206" s="314"/>
      <c r="Q206" s="314"/>
      <c r="R206" s="53"/>
      <c r="S206" s="386"/>
      <c r="T206" s="52"/>
      <c r="U206" s="52"/>
      <c r="V206" s="52"/>
    </row>
    <row r="207" spans="1:22" s="436" customFormat="1" ht="13.5" customHeight="1">
      <c r="A207" s="229" t="s">
        <v>7586</v>
      </c>
      <c r="B207" s="2407"/>
      <c r="C207" s="2407"/>
      <c r="D207" s="2679"/>
      <c r="E207" s="79"/>
      <c r="F207" s="2430"/>
      <c r="G207" s="2430"/>
      <c r="H207" s="2430"/>
      <c r="I207" s="2430"/>
      <c r="J207" s="2430"/>
      <c r="K207" s="199" t="s">
        <v>158</v>
      </c>
      <c r="L207" s="79">
        <v>12210</v>
      </c>
      <c r="M207" s="313">
        <v>13450</v>
      </c>
      <c r="N207" s="52"/>
      <c r="O207" s="52"/>
      <c r="P207" s="314"/>
      <c r="Q207" s="314"/>
      <c r="R207" s="53"/>
      <c r="S207" s="386"/>
      <c r="T207" s="52"/>
      <c r="U207" s="52"/>
      <c r="V207" s="52"/>
    </row>
    <row r="208" spans="1:22" s="436" customFormat="1" ht="13.5" customHeight="1">
      <c r="A208" s="229" t="s">
        <v>7587</v>
      </c>
      <c r="B208" s="2407"/>
      <c r="C208" s="2407"/>
      <c r="D208" s="2679"/>
      <c r="E208" s="305"/>
      <c r="F208" s="2430"/>
      <c r="G208" s="2430"/>
      <c r="H208" s="2430" t="s">
        <v>7588</v>
      </c>
      <c r="I208" s="2430">
        <v>18</v>
      </c>
      <c r="J208" s="2430">
        <v>0.05</v>
      </c>
      <c r="K208" s="199" t="s">
        <v>158</v>
      </c>
      <c r="L208" s="79">
        <v>14175</v>
      </c>
      <c r="M208" s="313">
        <v>15615</v>
      </c>
      <c r="N208" s="52"/>
      <c r="O208" s="52"/>
      <c r="P208" s="314"/>
      <c r="Q208" s="314"/>
      <c r="R208" s="53"/>
      <c r="S208" s="386"/>
      <c r="T208" s="52"/>
      <c r="U208" s="52"/>
      <c r="V208" s="52"/>
    </row>
    <row r="209" spans="1:22" s="436" customFormat="1" ht="13.5" customHeight="1">
      <c r="A209" s="229" t="s">
        <v>7589</v>
      </c>
      <c r="B209" s="2407"/>
      <c r="C209" s="2407"/>
      <c r="D209" s="2679"/>
      <c r="E209" s="305"/>
      <c r="F209" s="2430"/>
      <c r="G209" s="2430"/>
      <c r="H209" s="2430"/>
      <c r="I209" s="2430"/>
      <c r="J209" s="2430"/>
      <c r="K209" s="199" t="s">
        <v>158</v>
      </c>
      <c r="L209" s="79">
        <v>15585</v>
      </c>
      <c r="M209" s="313">
        <v>17170</v>
      </c>
      <c r="N209" s="52"/>
      <c r="O209" s="52"/>
      <c r="P209" s="314"/>
      <c r="Q209" s="314"/>
      <c r="R209" s="53"/>
      <c r="S209" s="386"/>
      <c r="T209" s="52"/>
      <c r="U209" s="52"/>
      <c r="V209" s="52"/>
    </row>
    <row r="210" spans="1:22" s="436" customFormat="1" ht="13.5" customHeight="1">
      <c r="A210" s="229" t="s">
        <v>7590</v>
      </c>
      <c r="B210" s="2407"/>
      <c r="C210" s="2407"/>
      <c r="D210" s="2679"/>
      <c r="E210" s="305"/>
      <c r="F210" s="2430"/>
      <c r="G210" s="2430"/>
      <c r="H210" s="2430"/>
      <c r="I210" s="2430"/>
      <c r="J210" s="2430"/>
      <c r="K210" s="199" t="s">
        <v>158</v>
      </c>
      <c r="L210" s="79">
        <v>12910</v>
      </c>
      <c r="M210" s="313">
        <v>14220</v>
      </c>
      <c r="N210" s="52"/>
      <c r="O210" s="52"/>
      <c r="P210" s="314"/>
      <c r="Q210" s="314"/>
      <c r="R210" s="53"/>
      <c r="S210" s="386"/>
      <c r="T210" s="52"/>
      <c r="U210" s="52"/>
      <c r="V210" s="52"/>
    </row>
    <row r="211" spans="1:22" s="436" customFormat="1" ht="13.5" customHeight="1">
      <c r="A211" s="229" t="s">
        <v>7591</v>
      </c>
      <c r="B211" s="2407"/>
      <c r="C211" s="2407"/>
      <c r="D211" s="2679"/>
      <c r="E211" s="305"/>
      <c r="F211" s="2430"/>
      <c r="G211" s="2430"/>
      <c r="H211" s="2430" t="s">
        <v>7592</v>
      </c>
      <c r="I211" s="2430">
        <v>19</v>
      </c>
      <c r="J211" s="2430">
        <v>0.06</v>
      </c>
      <c r="K211" s="199" t="s">
        <v>158</v>
      </c>
      <c r="L211" s="79">
        <v>14810</v>
      </c>
      <c r="M211" s="313">
        <v>16315</v>
      </c>
      <c r="N211" s="52"/>
      <c r="O211" s="52"/>
      <c r="P211" s="314"/>
      <c r="Q211" s="314"/>
      <c r="R211" s="53"/>
      <c r="S211" s="386"/>
      <c r="T211" s="52"/>
      <c r="U211" s="52"/>
      <c r="V211" s="52"/>
    </row>
    <row r="212" spans="1:22" s="436" customFormat="1" ht="13.5" customHeight="1">
      <c r="A212" s="229" t="s">
        <v>7593</v>
      </c>
      <c r="B212" s="2407"/>
      <c r="C212" s="2407"/>
      <c r="D212" s="2679"/>
      <c r="E212" s="305"/>
      <c r="F212" s="2430"/>
      <c r="G212" s="2430"/>
      <c r="H212" s="2430"/>
      <c r="I212" s="2430"/>
      <c r="J212" s="2430"/>
      <c r="K212" s="199" t="s">
        <v>158</v>
      </c>
      <c r="L212" s="79">
        <v>16185</v>
      </c>
      <c r="M212" s="313">
        <v>17830</v>
      </c>
      <c r="N212" s="52"/>
      <c r="O212" s="52"/>
      <c r="P212" s="314"/>
      <c r="Q212" s="314"/>
      <c r="R212" s="53"/>
      <c r="S212" s="386"/>
      <c r="T212" s="52"/>
      <c r="U212" s="52"/>
      <c r="V212" s="52"/>
    </row>
    <row r="213" spans="1:22" s="436" customFormat="1" ht="13.5" customHeight="1">
      <c r="A213" s="229" t="s">
        <v>7594</v>
      </c>
      <c r="B213" s="2407"/>
      <c r="C213" s="2430"/>
      <c r="D213" s="2679"/>
      <c r="E213" s="305"/>
      <c r="F213" s="2430"/>
      <c r="G213" s="2430"/>
      <c r="H213" s="2430"/>
      <c r="I213" s="2430"/>
      <c r="J213" s="2430"/>
      <c r="K213" s="199" t="s">
        <v>158</v>
      </c>
      <c r="L213" s="79">
        <v>13495</v>
      </c>
      <c r="M213" s="313">
        <v>14865</v>
      </c>
      <c r="N213" s="52"/>
      <c r="O213" s="52"/>
      <c r="P213" s="314"/>
      <c r="Q213" s="314"/>
      <c r="R213" s="53"/>
      <c r="S213" s="386"/>
      <c r="T213" s="52"/>
      <c r="U213" s="52"/>
      <c r="V213" s="52"/>
    </row>
    <row r="214" spans="1:22" s="436" customFormat="1" ht="13.5" customHeight="1">
      <c r="A214" s="1046" t="s">
        <v>7595</v>
      </c>
      <c r="B214" s="2407"/>
      <c r="C214" s="2700">
        <v>4</v>
      </c>
      <c r="D214" s="2679"/>
      <c r="E214" s="300"/>
      <c r="F214" s="2710">
        <v>0.6</v>
      </c>
      <c r="G214" s="2710">
        <v>1.5</v>
      </c>
      <c r="H214" s="2710" t="s">
        <v>7596</v>
      </c>
      <c r="I214" s="2710">
        <v>14.5</v>
      </c>
      <c r="J214" s="2710">
        <v>0.04</v>
      </c>
      <c r="K214" s="199" t="s">
        <v>158</v>
      </c>
      <c r="L214" s="85">
        <v>12010</v>
      </c>
      <c r="M214" s="315">
        <v>13230</v>
      </c>
      <c r="N214" s="52"/>
      <c r="O214" s="52"/>
      <c r="P214" s="314"/>
      <c r="Q214" s="314"/>
      <c r="R214" s="53"/>
      <c r="S214" s="386"/>
      <c r="T214" s="52"/>
      <c r="U214" s="52"/>
      <c r="V214" s="52"/>
    </row>
    <row r="215" spans="1:22" s="436" customFormat="1" ht="13.5" customHeight="1">
      <c r="A215" s="1046" t="s">
        <v>7597</v>
      </c>
      <c r="B215" s="2407"/>
      <c r="C215" s="2700"/>
      <c r="D215" s="2679"/>
      <c r="E215" s="300"/>
      <c r="F215" s="2710"/>
      <c r="G215" s="2710"/>
      <c r="H215" s="2710"/>
      <c r="I215" s="2710"/>
      <c r="J215" s="2710"/>
      <c r="K215" s="199" t="s">
        <v>158</v>
      </c>
      <c r="L215" s="85">
        <v>14040</v>
      </c>
      <c r="M215" s="315">
        <v>15465</v>
      </c>
      <c r="N215" s="52"/>
      <c r="O215" s="52"/>
      <c r="P215" s="314"/>
      <c r="Q215" s="314"/>
      <c r="R215" s="53"/>
      <c r="S215" s="386"/>
      <c r="T215" s="52"/>
      <c r="U215" s="52"/>
      <c r="V215" s="52"/>
    </row>
    <row r="216" spans="1:22" s="436" customFormat="1" ht="13.5" customHeight="1">
      <c r="A216" s="1046" t="s">
        <v>7598</v>
      </c>
      <c r="B216" s="2407"/>
      <c r="C216" s="2700"/>
      <c r="D216" s="2679"/>
      <c r="E216" s="300"/>
      <c r="F216" s="2710"/>
      <c r="G216" s="2710"/>
      <c r="H216" s="2710"/>
      <c r="I216" s="2710"/>
      <c r="J216" s="2710"/>
      <c r="K216" s="199" t="s">
        <v>158</v>
      </c>
      <c r="L216" s="85">
        <v>10915</v>
      </c>
      <c r="M216" s="315">
        <v>12025</v>
      </c>
      <c r="N216" s="52"/>
      <c r="O216" s="52"/>
      <c r="P216" s="314"/>
      <c r="Q216" s="314"/>
      <c r="R216" s="53"/>
      <c r="S216" s="386"/>
      <c r="T216" s="52"/>
      <c r="U216" s="52"/>
      <c r="V216" s="52"/>
    </row>
    <row r="217" spans="1:22" s="436" customFormat="1" ht="13.5" customHeight="1">
      <c r="A217" s="1046" t="s">
        <v>7599</v>
      </c>
      <c r="B217" s="2407"/>
      <c r="C217" s="2700"/>
      <c r="D217" s="2679"/>
      <c r="E217" s="300"/>
      <c r="F217" s="2710"/>
      <c r="G217" s="2710"/>
      <c r="H217" s="2710" t="s">
        <v>7600</v>
      </c>
      <c r="I217" s="2710">
        <v>17</v>
      </c>
      <c r="J217" s="2710">
        <v>0.05</v>
      </c>
      <c r="K217" s="199" t="s">
        <v>158</v>
      </c>
      <c r="L217" s="85">
        <v>13565</v>
      </c>
      <c r="M217" s="315">
        <v>14945</v>
      </c>
      <c r="N217" s="52"/>
      <c r="O217" s="52"/>
      <c r="P217" s="314"/>
      <c r="Q217" s="314"/>
      <c r="R217" s="53"/>
      <c r="S217" s="386"/>
      <c r="T217" s="52"/>
      <c r="U217" s="52"/>
      <c r="V217" s="52"/>
    </row>
    <row r="218" spans="1:22" s="436" customFormat="1" ht="13.5" customHeight="1">
      <c r="A218" s="1046" t="s">
        <v>7601</v>
      </c>
      <c r="B218" s="2407"/>
      <c r="C218" s="2700"/>
      <c r="D218" s="2679"/>
      <c r="E218" s="300"/>
      <c r="F218" s="2710"/>
      <c r="G218" s="2710"/>
      <c r="H218" s="2710"/>
      <c r="I218" s="2710"/>
      <c r="J218" s="2710"/>
      <c r="K218" s="199" t="s">
        <v>158</v>
      </c>
      <c r="L218" s="85">
        <v>15295</v>
      </c>
      <c r="M218" s="315">
        <v>16850</v>
      </c>
      <c r="N218" s="52"/>
      <c r="O218" s="52"/>
      <c r="P218" s="314"/>
      <c r="Q218" s="314"/>
      <c r="R218" s="53"/>
      <c r="S218" s="386"/>
      <c r="T218" s="52"/>
      <c r="U218" s="52"/>
      <c r="V218" s="52"/>
    </row>
    <row r="219" spans="1:22" s="436" customFormat="1" ht="13.5" customHeight="1">
      <c r="A219" s="1046" t="s">
        <v>7602</v>
      </c>
      <c r="B219" s="2407"/>
      <c r="C219" s="2700"/>
      <c r="D219" s="2679"/>
      <c r="E219" s="300"/>
      <c r="F219" s="2710"/>
      <c r="G219" s="2710"/>
      <c r="H219" s="2710"/>
      <c r="I219" s="2710"/>
      <c r="J219" s="2710"/>
      <c r="K219" s="199" t="s">
        <v>158</v>
      </c>
      <c r="L219" s="85">
        <v>12335</v>
      </c>
      <c r="M219" s="315">
        <v>13585</v>
      </c>
      <c r="N219" s="52"/>
      <c r="O219" s="52"/>
      <c r="P219" s="314"/>
      <c r="Q219" s="314"/>
      <c r="R219" s="53"/>
      <c r="S219" s="386"/>
      <c r="T219" s="52"/>
      <c r="U219" s="52"/>
      <c r="V219" s="52"/>
    </row>
    <row r="220" spans="1:22" s="436" customFormat="1" ht="13.5" customHeight="1">
      <c r="A220" s="1046" t="s">
        <v>7603</v>
      </c>
      <c r="B220" s="2407"/>
      <c r="C220" s="2700"/>
      <c r="D220" s="2679"/>
      <c r="E220" s="300"/>
      <c r="F220" s="2710"/>
      <c r="G220" s="2710"/>
      <c r="H220" s="2710" t="s">
        <v>7604</v>
      </c>
      <c r="I220" s="2710">
        <v>20.5</v>
      </c>
      <c r="J220" s="2710">
        <v>0.06</v>
      </c>
      <c r="K220" s="199" t="s">
        <v>158</v>
      </c>
      <c r="L220" s="85">
        <v>15565</v>
      </c>
      <c r="M220" s="315">
        <v>17150</v>
      </c>
      <c r="N220" s="52"/>
      <c r="O220" s="52"/>
      <c r="P220" s="314"/>
      <c r="Q220" s="314"/>
      <c r="R220" s="53"/>
      <c r="S220" s="386"/>
      <c r="T220" s="52"/>
      <c r="U220" s="52"/>
      <c r="V220" s="52"/>
    </row>
    <row r="221" spans="1:22" s="436" customFormat="1" ht="13.5" customHeight="1">
      <c r="A221" s="1046" t="s">
        <v>7605</v>
      </c>
      <c r="B221" s="2407"/>
      <c r="C221" s="2700"/>
      <c r="D221" s="2679"/>
      <c r="E221" s="300"/>
      <c r="F221" s="2710"/>
      <c r="G221" s="2710"/>
      <c r="H221" s="2710"/>
      <c r="I221" s="2710"/>
      <c r="J221" s="2710"/>
      <c r="K221" s="199" t="s">
        <v>158</v>
      </c>
      <c r="L221" s="85">
        <v>17600</v>
      </c>
      <c r="M221" s="315">
        <v>19390</v>
      </c>
      <c r="N221" s="52"/>
      <c r="O221" s="52"/>
      <c r="P221" s="314"/>
      <c r="Q221" s="314"/>
      <c r="R221" s="53"/>
      <c r="S221" s="386"/>
      <c r="T221" s="52"/>
      <c r="U221" s="52"/>
      <c r="V221" s="52"/>
    </row>
    <row r="222" spans="1:22" s="436" customFormat="1" ht="13.5" customHeight="1">
      <c r="A222" s="1046" t="s">
        <v>7606</v>
      </c>
      <c r="B222" s="2407"/>
      <c r="C222" s="2700"/>
      <c r="D222" s="2679"/>
      <c r="E222" s="300"/>
      <c r="F222" s="2710"/>
      <c r="G222" s="2710"/>
      <c r="H222" s="2710"/>
      <c r="I222" s="2710"/>
      <c r="J222" s="2710"/>
      <c r="K222" s="199" t="s">
        <v>158</v>
      </c>
      <c r="L222" s="85">
        <v>14150</v>
      </c>
      <c r="M222" s="315">
        <v>15590</v>
      </c>
      <c r="N222" s="52"/>
      <c r="O222" s="52"/>
      <c r="P222" s="314"/>
      <c r="Q222" s="314"/>
      <c r="R222" s="53"/>
      <c r="S222" s="386"/>
      <c r="T222" s="52"/>
      <c r="U222" s="52"/>
      <c r="V222" s="52"/>
    </row>
    <row r="223" spans="1:22" s="436" customFormat="1" ht="13.5" customHeight="1">
      <c r="A223" s="1046" t="s">
        <v>7607</v>
      </c>
      <c r="B223" s="2407"/>
      <c r="C223" s="2700"/>
      <c r="D223" s="2679"/>
      <c r="E223" s="300"/>
      <c r="F223" s="2710"/>
      <c r="G223" s="2710"/>
      <c r="H223" s="2710" t="s">
        <v>7608</v>
      </c>
      <c r="I223" s="2710">
        <v>21.5</v>
      </c>
      <c r="J223" s="2710">
        <v>0.08</v>
      </c>
      <c r="K223" s="199" t="s">
        <v>158</v>
      </c>
      <c r="L223" s="85">
        <v>16455</v>
      </c>
      <c r="M223" s="315">
        <v>18130</v>
      </c>
      <c r="N223" s="52"/>
      <c r="O223" s="52"/>
      <c r="P223" s="314"/>
      <c r="Q223" s="314"/>
      <c r="R223" s="53"/>
      <c r="S223" s="386"/>
      <c r="T223" s="52"/>
      <c r="U223" s="52"/>
      <c r="V223" s="52"/>
    </row>
    <row r="224" spans="1:22" s="436" customFormat="1" ht="13.5" customHeight="1">
      <c r="A224" s="1046" t="s">
        <v>7609</v>
      </c>
      <c r="B224" s="2407"/>
      <c r="C224" s="2700"/>
      <c r="D224" s="2679"/>
      <c r="E224" s="300"/>
      <c r="F224" s="2710"/>
      <c r="G224" s="2710"/>
      <c r="H224" s="2710"/>
      <c r="I224" s="2710"/>
      <c r="J224" s="2710"/>
      <c r="K224" s="199" t="s">
        <v>158</v>
      </c>
      <c r="L224" s="85">
        <v>18645</v>
      </c>
      <c r="M224" s="315">
        <v>20540</v>
      </c>
      <c r="N224" s="52"/>
      <c r="O224" s="52"/>
      <c r="P224" s="314"/>
      <c r="Q224" s="314"/>
      <c r="R224" s="53"/>
      <c r="S224" s="386"/>
      <c r="T224" s="52"/>
      <c r="U224" s="52"/>
      <c r="V224" s="52"/>
    </row>
    <row r="225" spans="1:22" s="436" customFormat="1" ht="13.5" customHeight="1">
      <c r="A225" s="1046" t="s">
        <v>7610</v>
      </c>
      <c r="B225" s="2407"/>
      <c r="C225" s="2700"/>
      <c r="D225" s="2679"/>
      <c r="E225" s="300"/>
      <c r="F225" s="2710"/>
      <c r="G225" s="2710"/>
      <c r="H225" s="2710"/>
      <c r="I225" s="2710"/>
      <c r="J225" s="2710"/>
      <c r="K225" s="199" t="s">
        <v>158</v>
      </c>
      <c r="L225" s="85">
        <v>14960</v>
      </c>
      <c r="M225" s="315">
        <v>16480</v>
      </c>
      <c r="N225" s="52"/>
      <c r="O225" s="52"/>
      <c r="P225" s="314"/>
      <c r="Q225" s="314"/>
      <c r="R225" s="53"/>
      <c r="S225" s="386"/>
      <c r="T225" s="52"/>
      <c r="U225" s="52"/>
      <c r="V225" s="52"/>
    </row>
    <row r="226" spans="1:22" s="436" customFormat="1" ht="13.5" customHeight="1">
      <c r="A226" s="229" t="s">
        <v>7611</v>
      </c>
      <c r="B226" s="2407"/>
      <c r="C226" s="2430">
        <v>4</v>
      </c>
      <c r="D226" s="2679" t="s">
        <v>7342</v>
      </c>
      <c r="E226" s="79"/>
      <c r="F226" s="2430">
        <v>0.6</v>
      </c>
      <c r="G226" s="2430">
        <v>1.5</v>
      </c>
      <c r="H226" s="2430" t="s">
        <v>7612</v>
      </c>
      <c r="I226" s="2679">
        <v>14.5</v>
      </c>
      <c r="J226" s="2430">
        <v>0.04</v>
      </c>
      <c r="K226" s="199" t="s">
        <v>158</v>
      </c>
      <c r="L226" s="79">
        <v>11630</v>
      </c>
      <c r="M226" s="313">
        <v>12815</v>
      </c>
      <c r="N226" s="52"/>
      <c r="O226" s="52"/>
      <c r="P226" s="314"/>
      <c r="Q226" s="314"/>
      <c r="R226" s="53"/>
      <c r="S226" s="386"/>
      <c r="T226" s="52"/>
      <c r="U226" s="52"/>
      <c r="V226" s="52"/>
    </row>
    <row r="227" spans="1:22" s="436" customFormat="1" ht="13.5" customHeight="1">
      <c r="A227" s="229" t="s">
        <v>7613</v>
      </c>
      <c r="B227" s="2407"/>
      <c r="C227" s="2407"/>
      <c r="D227" s="2679"/>
      <c r="E227" s="79"/>
      <c r="F227" s="2430"/>
      <c r="G227" s="2430"/>
      <c r="H227" s="2430"/>
      <c r="I227" s="2679"/>
      <c r="J227" s="2430"/>
      <c r="K227" s="199" t="s">
        <v>158</v>
      </c>
      <c r="L227" s="79">
        <v>14050</v>
      </c>
      <c r="M227" s="313">
        <v>15480</v>
      </c>
      <c r="N227" s="52"/>
      <c r="O227" s="52"/>
      <c r="P227" s="314"/>
      <c r="Q227" s="314"/>
      <c r="R227" s="53"/>
      <c r="S227" s="386"/>
      <c r="T227" s="52"/>
      <c r="U227" s="52"/>
      <c r="V227" s="52"/>
    </row>
    <row r="228" spans="1:22" s="436" customFormat="1" ht="13.5" customHeight="1">
      <c r="A228" s="229" t="s">
        <v>7614</v>
      </c>
      <c r="B228" s="2407"/>
      <c r="C228" s="2407"/>
      <c r="D228" s="2679"/>
      <c r="E228" s="79"/>
      <c r="F228" s="2430"/>
      <c r="G228" s="2430"/>
      <c r="H228" s="2430"/>
      <c r="I228" s="2679"/>
      <c r="J228" s="2430"/>
      <c r="K228" s="199" t="s">
        <v>158</v>
      </c>
      <c r="L228" s="79">
        <v>10445</v>
      </c>
      <c r="M228" s="313">
        <v>11505</v>
      </c>
      <c r="N228" s="52"/>
      <c r="O228" s="52"/>
      <c r="P228" s="314"/>
      <c r="Q228" s="314"/>
      <c r="R228" s="53"/>
      <c r="S228" s="386"/>
      <c r="T228" s="52"/>
      <c r="U228" s="52"/>
      <c r="V228" s="52"/>
    </row>
    <row r="229" spans="1:22" s="436" customFormat="1" ht="13.5" customHeight="1">
      <c r="A229" s="229" t="s">
        <v>7615</v>
      </c>
      <c r="B229" s="2407"/>
      <c r="C229" s="2407"/>
      <c r="D229" s="2679"/>
      <c r="E229" s="79"/>
      <c r="F229" s="2430"/>
      <c r="G229" s="2430"/>
      <c r="H229" s="2430" t="s">
        <v>7616</v>
      </c>
      <c r="I229" s="2679">
        <v>16.2</v>
      </c>
      <c r="J229" s="2430">
        <v>5.985E-2</v>
      </c>
      <c r="K229" s="199" t="s">
        <v>158</v>
      </c>
      <c r="L229" s="79">
        <v>12690</v>
      </c>
      <c r="M229" s="313">
        <v>13980</v>
      </c>
      <c r="N229" s="52"/>
      <c r="O229" s="52"/>
      <c r="P229" s="314"/>
      <c r="Q229" s="314"/>
      <c r="R229" s="53"/>
      <c r="S229" s="386"/>
      <c r="T229" s="52"/>
      <c r="U229" s="52"/>
      <c r="V229" s="52"/>
    </row>
    <row r="230" spans="1:22" s="436" customFormat="1" ht="13.5" customHeight="1">
      <c r="A230" s="229" t="s">
        <v>7617</v>
      </c>
      <c r="B230" s="2407"/>
      <c r="C230" s="2407"/>
      <c r="D230" s="2679"/>
      <c r="E230" s="79"/>
      <c r="F230" s="2430"/>
      <c r="G230" s="2430"/>
      <c r="H230" s="2430"/>
      <c r="I230" s="2679"/>
      <c r="J230" s="2430"/>
      <c r="K230" s="199" t="s">
        <v>158</v>
      </c>
      <c r="L230" s="79">
        <v>15000</v>
      </c>
      <c r="M230" s="313">
        <v>16525</v>
      </c>
      <c r="N230" s="52"/>
      <c r="O230" s="52"/>
      <c r="P230" s="314"/>
      <c r="Q230" s="314"/>
      <c r="R230" s="53"/>
      <c r="S230" s="386"/>
      <c r="T230" s="52"/>
      <c r="U230" s="52"/>
      <c r="V230" s="52"/>
    </row>
    <row r="231" spans="1:22" s="436" customFormat="1" ht="13.5" customHeight="1">
      <c r="A231" s="229" t="s">
        <v>7618</v>
      </c>
      <c r="B231" s="2407"/>
      <c r="C231" s="2407"/>
      <c r="D231" s="2679"/>
      <c r="E231" s="79"/>
      <c r="F231" s="2430"/>
      <c r="G231" s="2430"/>
      <c r="H231" s="2430"/>
      <c r="I231" s="2679"/>
      <c r="J231" s="2430"/>
      <c r="K231" s="199" t="s">
        <v>158</v>
      </c>
      <c r="L231" s="79">
        <v>11970</v>
      </c>
      <c r="M231" s="313">
        <v>13190</v>
      </c>
      <c r="N231" s="52"/>
      <c r="O231" s="52"/>
      <c r="P231" s="314"/>
      <c r="Q231" s="314"/>
      <c r="R231" s="53"/>
      <c r="S231" s="386"/>
      <c r="T231" s="52"/>
      <c r="U231" s="52"/>
      <c r="V231" s="52"/>
    </row>
    <row r="232" spans="1:22" s="436" customFormat="1" ht="13.5" customHeight="1">
      <c r="A232" s="229" t="s">
        <v>7619</v>
      </c>
      <c r="B232" s="2407"/>
      <c r="C232" s="2407"/>
      <c r="D232" s="2679"/>
      <c r="E232" s="305"/>
      <c r="F232" s="2430"/>
      <c r="G232" s="2430"/>
      <c r="H232" s="2430" t="s">
        <v>7620</v>
      </c>
      <c r="I232" s="2679">
        <v>19.399999999999999</v>
      </c>
      <c r="J232" s="2430">
        <v>7.4099999999999999E-2</v>
      </c>
      <c r="K232" s="199" t="s">
        <v>158</v>
      </c>
      <c r="L232" s="79">
        <v>15820</v>
      </c>
      <c r="M232" s="313">
        <v>17430</v>
      </c>
      <c r="N232" s="52"/>
      <c r="O232" s="52"/>
      <c r="P232" s="314"/>
      <c r="Q232" s="314"/>
      <c r="R232" s="53"/>
      <c r="S232" s="386"/>
      <c r="T232" s="52"/>
      <c r="U232" s="52"/>
      <c r="V232" s="52"/>
    </row>
    <row r="233" spans="1:22" s="436" customFormat="1" ht="13.5" customHeight="1">
      <c r="A233" s="229" t="s">
        <v>7621</v>
      </c>
      <c r="B233" s="2407"/>
      <c r="C233" s="2407"/>
      <c r="D233" s="2679"/>
      <c r="E233" s="305"/>
      <c r="F233" s="2430"/>
      <c r="G233" s="2430"/>
      <c r="H233" s="2430"/>
      <c r="I233" s="2679"/>
      <c r="J233" s="2430"/>
      <c r="K233" s="199" t="s">
        <v>158</v>
      </c>
      <c r="L233" s="79">
        <v>17985</v>
      </c>
      <c r="M233" s="313">
        <v>19815</v>
      </c>
      <c r="N233" s="52"/>
      <c r="O233" s="52"/>
      <c r="P233" s="314"/>
      <c r="Q233" s="314"/>
      <c r="R233" s="53"/>
      <c r="S233" s="386"/>
      <c r="T233" s="52"/>
      <c r="U233" s="52"/>
      <c r="V233" s="52"/>
    </row>
    <row r="234" spans="1:22" s="436" customFormat="1" ht="13.5" customHeight="1">
      <c r="A234" s="229" t="s">
        <v>7622</v>
      </c>
      <c r="B234" s="2407"/>
      <c r="C234" s="2407"/>
      <c r="D234" s="2679"/>
      <c r="E234" s="305"/>
      <c r="F234" s="2430"/>
      <c r="G234" s="2430"/>
      <c r="H234" s="2430"/>
      <c r="I234" s="2679"/>
      <c r="J234" s="2430"/>
      <c r="K234" s="199" t="s">
        <v>158</v>
      </c>
      <c r="L234" s="79">
        <v>14250</v>
      </c>
      <c r="M234" s="313">
        <v>15700</v>
      </c>
      <c r="N234" s="52"/>
      <c r="O234" s="52"/>
      <c r="P234" s="314"/>
      <c r="Q234" s="314"/>
      <c r="R234" s="53"/>
      <c r="S234" s="386"/>
      <c r="T234" s="52"/>
      <c r="U234" s="52"/>
      <c r="V234" s="52"/>
    </row>
    <row r="235" spans="1:22" s="436" customFormat="1" ht="13.5" customHeight="1">
      <c r="A235" s="229" t="s">
        <v>7623</v>
      </c>
      <c r="B235" s="2407"/>
      <c r="C235" s="2407"/>
      <c r="D235" s="2679"/>
      <c r="E235" s="305"/>
      <c r="F235" s="2430"/>
      <c r="G235" s="2430"/>
      <c r="H235" s="2430" t="s">
        <v>7624</v>
      </c>
      <c r="I235" s="2679">
        <v>21.3</v>
      </c>
      <c r="J235" s="2430">
        <v>8.8349999999999998E-2</v>
      </c>
      <c r="K235" s="199" t="s">
        <v>158</v>
      </c>
      <c r="L235" s="79">
        <v>16925</v>
      </c>
      <c r="M235" s="313">
        <v>18645</v>
      </c>
      <c r="N235" s="52"/>
      <c r="O235" s="52"/>
      <c r="P235" s="314"/>
      <c r="Q235" s="314"/>
      <c r="R235" s="53"/>
      <c r="S235" s="386"/>
      <c r="T235" s="52"/>
      <c r="U235" s="52"/>
      <c r="V235" s="52"/>
    </row>
    <row r="236" spans="1:22" s="436" customFormat="1" ht="13.5" customHeight="1">
      <c r="A236" s="229" t="s">
        <v>7625</v>
      </c>
      <c r="B236" s="2407"/>
      <c r="C236" s="2407"/>
      <c r="D236" s="2679"/>
      <c r="E236" s="305"/>
      <c r="F236" s="2430"/>
      <c r="G236" s="2430"/>
      <c r="H236" s="2430"/>
      <c r="I236" s="2679"/>
      <c r="J236" s="2430"/>
      <c r="K236" s="199" t="s">
        <v>158</v>
      </c>
      <c r="L236" s="79">
        <v>19975</v>
      </c>
      <c r="M236" s="313">
        <v>22005</v>
      </c>
      <c r="N236" s="52"/>
      <c r="O236" s="52"/>
      <c r="P236" s="314"/>
      <c r="Q236" s="314"/>
      <c r="R236" s="53"/>
      <c r="S236" s="386"/>
      <c r="T236" s="52"/>
      <c r="U236" s="52"/>
      <c r="V236" s="52"/>
    </row>
    <row r="237" spans="1:22" s="436" customFormat="1" ht="13.5" customHeight="1">
      <c r="A237" s="229" t="s">
        <v>7626</v>
      </c>
      <c r="B237" s="2407"/>
      <c r="C237" s="2430"/>
      <c r="D237" s="2679"/>
      <c r="E237" s="305"/>
      <c r="F237" s="2430"/>
      <c r="G237" s="2430"/>
      <c r="H237" s="2430"/>
      <c r="I237" s="2679"/>
      <c r="J237" s="2430"/>
      <c r="K237" s="199" t="s">
        <v>158</v>
      </c>
      <c r="L237" s="79">
        <v>16015</v>
      </c>
      <c r="M237" s="313">
        <v>17645</v>
      </c>
      <c r="N237" s="52"/>
      <c r="O237" s="52"/>
      <c r="P237" s="314"/>
      <c r="Q237" s="314"/>
      <c r="R237" s="53"/>
      <c r="S237" s="386"/>
      <c r="T237" s="52"/>
      <c r="U237" s="52"/>
      <c r="V237" s="52"/>
    </row>
    <row r="238" spans="1:22" s="436" customFormat="1" ht="13.5" customHeight="1">
      <c r="A238" s="1046" t="s">
        <v>7627</v>
      </c>
      <c r="B238" s="2407"/>
      <c r="C238" s="2700">
        <v>4</v>
      </c>
      <c r="D238" s="2679"/>
      <c r="E238" s="300"/>
      <c r="F238" s="2710">
        <v>0.6</v>
      </c>
      <c r="G238" s="2710">
        <v>1.5</v>
      </c>
      <c r="H238" s="2710" t="s">
        <v>7628</v>
      </c>
      <c r="I238" s="2710">
        <v>17</v>
      </c>
      <c r="J238" s="2710">
        <v>0.06</v>
      </c>
      <c r="K238" s="199" t="s">
        <v>158</v>
      </c>
      <c r="L238" s="85">
        <v>12675</v>
      </c>
      <c r="M238" s="315">
        <v>13965</v>
      </c>
      <c r="N238" s="52"/>
      <c r="O238" s="52"/>
      <c r="P238" s="314"/>
      <c r="Q238" s="314"/>
      <c r="R238" s="53"/>
      <c r="S238" s="386"/>
      <c r="T238" s="52"/>
      <c r="U238" s="52"/>
      <c r="V238" s="52"/>
    </row>
    <row r="239" spans="1:22" s="436" customFormat="1" ht="13.5" customHeight="1">
      <c r="A239" s="1046" t="s">
        <v>7629</v>
      </c>
      <c r="B239" s="2407"/>
      <c r="C239" s="2700"/>
      <c r="D239" s="2679"/>
      <c r="E239" s="300"/>
      <c r="F239" s="2710"/>
      <c r="G239" s="2710"/>
      <c r="H239" s="2710"/>
      <c r="I239" s="2710"/>
      <c r="J239" s="2710"/>
      <c r="K239" s="199" t="s">
        <v>158</v>
      </c>
      <c r="L239" s="85">
        <v>15085</v>
      </c>
      <c r="M239" s="315">
        <v>16620</v>
      </c>
      <c r="N239" s="52"/>
      <c r="O239" s="52"/>
      <c r="P239" s="314"/>
      <c r="Q239" s="314"/>
      <c r="R239" s="53"/>
      <c r="S239" s="386"/>
      <c r="T239" s="52"/>
      <c r="U239" s="52"/>
      <c r="V239" s="52"/>
    </row>
    <row r="240" spans="1:22" s="436" customFormat="1" ht="13.5" customHeight="1">
      <c r="A240" s="1046" t="s">
        <v>7630</v>
      </c>
      <c r="B240" s="2407"/>
      <c r="C240" s="2700"/>
      <c r="D240" s="2679"/>
      <c r="E240" s="300"/>
      <c r="F240" s="2710"/>
      <c r="G240" s="2710"/>
      <c r="H240" s="2710"/>
      <c r="I240" s="2710"/>
      <c r="J240" s="2710"/>
      <c r="K240" s="199" t="s">
        <v>158</v>
      </c>
      <c r="L240" s="85">
        <v>11525</v>
      </c>
      <c r="M240" s="315">
        <v>12695</v>
      </c>
      <c r="N240" s="52"/>
      <c r="O240" s="52"/>
      <c r="P240" s="314"/>
      <c r="Q240" s="314"/>
      <c r="R240" s="53"/>
      <c r="S240" s="386"/>
      <c r="T240" s="52"/>
      <c r="U240" s="52"/>
      <c r="V240" s="52"/>
    </row>
    <row r="241" spans="1:22" s="436" customFormat="1" ht="13.5" customHeight="1">
      <c r="A241" s="1046" t="s">
        <v>7631</v>
      </c>
      <c r="B241" s="2407"/>
      <c r="C241" s="2700"/>
      <c r="D241" s="2679"/>
      <c r="E241" s="300"/>
      <c r="F241" s="2710"/>
      <c r="G241" s="2710"/>
      <c r="H241" s="2710" t="s">
        <v>7367</v>
      </c>
      <c r="I241" s="2710">
        <v>19</v>
      </c>
      <c r="J241" s="2710">
        <v>0.05</v>
      </c>
      <c r="K241" s="199" t="s">
        <v>158</v>
      </c>
      <c r="L241" s="85">
        <v>13785</v>
      </c>
      <c r="M241" s="315">
        <v>15190</v>
      </c>
      <c r="N241" s="52"/>
      <c r="O241" s="52"/>
      <c r="P241" s="314"/>
      <c r="Q241" s="314"/>
      <c r="R241" s="53"/>
      <c r="S241" s="386"/>
      <c r="T241" s="52"/>
      <c r="U241" s="52"/>
      <c r="V241" s="52"/>
    </row>
    <row r="242" spans="1:22" s="436" customFormat="1" ht="13.5" customHeight="1">
      <c r="A242" s="1046" t="s">
        <v>7632</v>
      </c>
      <c r="B242" s="2407"/>
      <c r="C242" s="2700"/>
      <c r="D242" s="2679"/>
      <c r="E242" s="300"/>
      <c r="F242" s="2710"/>
      <c r="G242" s="2710"/>
      <c r="H242" s="2710"/>
      <c r="I242" s="2710"/>
      <c r="J242" s="2710"/>
      <c r="K242" s="199" t="s">
        <v>158</v>
      </c>
      <c r="L242" s="85">
        <v>15505</v>
      </c>
      <c r="M242" s="315">
        <v>17080</v>
      </c>
      <c r="N242" s="52"/>
      <c r="O242" s="52"/>
      <c r="P242" s="314"/>
      <c r="Q242" s="314"/>
      <c r="R242" s="53"/>
      <c r="S242" s="386"/>
      <c r="T242" s="52"/>
      <c r="U242" s="52"/>
      <c r="V242" s="52"/>
    </row>
    <row r="243" spans="1:22" s="436" customFormat="1" ht="13.5" customHeight="1">
      <c r="A243" s="1046" t="s">
        <v>7633</v>
      </c>
      <c r="B243" s="2407"/>
      <c r="C243" s="2700"/>
      <c r="D243" s="2679"/>
      <c r="E243" s="300"/>
      <c r="F243" s="2710"/>
      <c r="G243" s="2710"/>
      <c r="H243" s="2710"/>
      <c r="I243" s="2710"/>
      <c r="J243" s="2710"/>
      <c r="K243" s="199" t="s">
        <v>158</v>
      </c>
      <c r="L243" s="85">
        <v>12535</v>
      </c>
      <c r="M243" s="315">
        <v>13810</v>
      </c>
      <c r="N243" s="52"/>
      <c r="O243" s="52"/>
      <c r="P243" s="314"/>
      <c r="Q243" s="314"/>
      <c r="R243" s="53"/>
      <c r="S243" s="386"/>
      <c r="T243" s="52"/>
      <c r="U243" s="52"/>
      <c r="V243" s="52"/>
    </row>
    <row r="244" spans="1:22" s="436" customFormat="1" ht="13.5" customHeight="1">
      <c r="A244" s="1046" t="s">
        <v>7634</v>
      </c>
      <c r="B244" s="2407"/>
      <c r="C244" s="2700"/>
      <c r="D244" s="2679"/>
      <c r="E244" s="300"/>
      <c r="F244" s="2710"/>
      <c r="G244" s="2710"/>
      <c r="H244" s="2710" t="s">
        <v>7371</v>
      </c>
      <c r="I244" s="2710">
        <v>23.5</v>
      </c>
      <c r="J244" s="2710">
        <v>0.08</v>
      </c>
      <c r="K244" s="199" t="s">
        <v>158</v>
      </c>
      <c r="L244" s="85">
        <v>17345</v>
      </c>
      <c r="M244" s="315">
        <v>19110</v>
      </c>
      <c r="N244" s="52"/>
      <c r="O244" s="52"/>
      <c r="P244" s="314"/>
      <c r="Q244" s="314"/>
      <c r="R244" s="53"/>
      <c r="S244" s="386"/>
      <c r="T244" s="52"/>
      <c r="U244" s="52"/>
      <c r="V244" s="52"/>
    </row>
    <row r="245" spans="1:22" s="436" customFormat="1" ht="13.5" customHeight="1">
      <c r="A245" s="1046" t="s">
        <v>7635</v>
      </c>
      <c r="B245" s="2407"/>
      <c r="C245" s="2700"/>
      <c r="D245" s="2679"/>
      <c r="E245" s="300"/>
      <c r="F245" s="2710"/>
      <c r="G245" s="2710"/>
      <c r="H245" s="2710"/>
      <c r="I245" s="2710"/>
      <c r="J245" s="2710"/>
      <c r="K245" s="199" t="s">
        <v>158</v>
      </c>
      <c r="L245" s="85">
        <v>19275</v>
      </c>
      <c r="M245" s="315">
        <v>21235</v>
      </c>
      <c r="N245" s="52"/>
      <c r="O245" s="52"/>
      <c r="P245" s="314"/>
      <c r="Q245" s="314"/>
      <c r="R245" s="53"/>
      <c r="S245" s="386"/>
      <c r="T245" s="52"/>
      <c r="U245" s="52"/>
      <c r="V245" s="52"/>
    </row>
    <row r="246" spans="1:22" s="436" customFormat="1" ht="13.5" customHeight="1">
      <c r="A246" s="1046" t="s">
        <v>7636</v>
      </c>
      <c r="B246" s="2407"/>
      <c r="C246" s="2700"/>
      <c r="D246" s="2679"/>
      <c r="E246" s="300"/>
      <c r="F246" s="2710"/>
      <c r="G246" s="2710"/>
      <c r="H246" s="2710"/>
      <c r="I246" s="2710"/>
      <c r="J246" s="2710"/>
      <c r="K246" s="199" t="s">
        <v>158</v>
      </c>
      <c r="L246" s="85">
        <v>15770</v>
      </c>
      <c r="M246" s="315">
        <v>17370</v>
      </c>
      <c r="N246" s="52"/>
      <c r="O246" s="52"/>
      <c r="P246" s="314"/>
      <c r="Q246" s="314"/>
      <c r="R246" s="53"/>
      <c r="S246" s="386"/>
      <c r="T246" s="52"/>
      <c r="U246" s="52"/>
      <c r="V246" s="52"/>
    </row>
    <row r="247" spans="1:22" s="436" customFormat="1" ht="13.5" customHeight="1">
      <c r="A247" s="1046" t="s">
        <v>7637</v>
      </c>
      <c r="B247" s="2407"/>
      <c r="C247" s="2700"/>
      <c r="D247" s="2679"/>
      <c r="E247" s="300"/>
      <c r="F247" s="2710"/>
      <c r="G247" s="2710"/>
      <c r="H247" s="2710" t="s">
        <v>7638</v>
      </c>
      <c r="I247" s="2710">
        <v>26</v>
      </c>
      <c r="J247" s="2710">
        <v>0.09</v>
      </c>
      <c r="K247" s="199" t="s">
        <v>158</v>
      </c>
      <c r="L247" s="85">
        <v>20680</v>
      </c>
      <c r="M247" s="315">
        <v>22785</v>
      </c>
      <c r="N247" s="52"/>
      <c r="O247" s="52"/>
      <c r="P247" s="314"/>
      <c r="Q247" s="314"/>
      <c r="R247" s="53"/>
      <c r="S247" s="386"/>
      <c r="T247" s="52"/>
      <c r="U247" s="52"/>
      <c r="V247" s="52"/>
    </row>
    <row r="248" spans="1:22" s="436" customFormat="1" ht="13.5" customHeight="1">
      <c r="A248" s="1046" t="s">
        <v>7639</v>
      </c>
      <c r="B248" s="2407"/>
      <c r="C248" s="2700"/>
      <c r="D248" s="2679"/>
      <c r="E248" s="300"/>
      <c r="F248" s="2710"/>
      <c r="G248" s="2710"/>
      <c r="H248" s="2710"/>
      <c r="I248" s="2710"/>
      <c r="J248" s="2710"/>
      <c r="K248" s="199" t="s">
        <v>158</v>
      </c>
      <c r="L248" s="85">
        <v>21160</v>
      </c>
      <c r="M248" s="315">
        <v>23310</v>
      </c>
      <c r="N248" s="52"/>
      <c r="O248" s="52"/>
      <c r="P248" s="314"/>
      <c r="Q248" s="314"/>
      <c r="R248" s="53"/>
      <c r="S248" s="386"/>
      <c r="T248" s="52"/>
      <c r="U248" s="52"/>
      <c r="V248" s="52"/>
    </row>
    <row r="249" spans="1:22" s="436" customFormat="1" ht="13.5" customHeight="1">
      <c r="A249" s="1046" t="s">
        <v>7640</v>
      </c>
      <c r="B249" s="2407"/>
      <c r="C249" s="2700"/>
      <c r="D249" s="2679"/>
      <c r="E249" s="300"/>
      <c r="F249" s="2710"/>
      <c r="G249" s="2710"/>
      <c r="H249" s="2710"/>
      <c r="I249" s="2710"/>
      <c r="J249" s="2710"/>
      <c r="K249" s="199" t="s">
        <v>158</v>
      </c>
      <c r="L249" s="85">
        <v>18800</v>
      </c>
      <c r="M249" s="315">
        <v>20710</v>
      </c>
      <c r="N249" s="52"/>
      <c r="O249" s="52"/>
      <c r="P249" s="314"/>
      <c r="Q249" s="314"/>
      <c r="R249" s="53"/>
      <c r="S249" s="386"/>
      <c r="T249" s="52"/>
      <c r="U249" s="52"/>
      <c r="V249" s="52"/>
    </row>
    <row r="250" spans="1:22" s="436" customFormat="1" ht="13.5" customHeight="1">
      <c r="A250" s="229" t="s">
        <v>7641</v>
      </c>
      <c r="B250" s="2407"/>
      <c r="C250" s="2430">
        <v>4</v>
      </c>
      <c r="D250" s="2679" t="s">
        <v>7342</v>
      </c>
      <c r="E250" s="79"/>
      <c r="F250" s="2430">
        <v>0.6</v>
      </c>
      <c r="G250" s="2430">
        <v>1.5</v>
      </c>
      <c r="H250" s="2430" t="s">
        <v>7642</v>
      </c>
      <c r="I250" s="2679">
        <v>15.9</v>
      </c>
      <c r="J250" s="2430">
        <v>5.6160000000000002E-2</v>
      </c>
      <c r="K250" s="199" t="s">
        <v>158</v>
      </c>
      <c r="L250" s="79">
        <v>12690</v>
      </c>
      <c r="M250" s="313">
        <v>13980</v>
      </c>
      <c r="N250" s="52"/>
      <c r="O250" s="52"/>
      <c r="P250" s="314"/>
      <c r="Q250" s="314"/>
      <c r="R250" s="53"/>
      <c r="S250" s="386"/>
      <c r="T250" s="52"/>
      <c r="U250" s="52"/>
      <c r="V250" s="52"/>
    </row>
    <row r="251" spans="1:22" s="436" customFormat="1" ht="13.5" customHeight="1">
      <c r="A251" s="229" t="s">
        <v>7643</v>
      </c>
      <c r="B251" s="2407"/>
      <c r="C251" s="2407"/>
      <c r="D251" s="2679"/>
      <c r="E251" s="79"/>
      <c r="F251" s="2430"/>
      <c r="G251" s="2430"/>
      <c r="H251" s="2430"/>
      <c r="I251" s="2679"/>
      <c r="J251" s="2430"/>
      <c r="K251" s="199" t="s">
        <v>158</v>
      </c>
      <c r="L251" s="79">
        <v>15035</v>
      </c>
      <c r="M251" s="313">
        <v>16565</v>
      </c>
      <c r="N251" s="52"/>
      <c r="O251" s="52"/>
      <c r="P251" s="314"/>
      <c r="Q251" s="314"/>
      <c r="R251" s="53"/>
      <c r="S251" s="386"/>
      <c r="T251" s="52"/>
      <c r="U251" s="52"/>
      <c r="V251" s="52"/>
    </row>
    <row r="252" spans="1:22" s="436" customFormat="1" ht="13.5" customHeight="1">
      <c r="A252" s="229" t="s">
        <v>7644</v>
      </c>
      <c r="B252" s="2407"/>
      <c r="C252" s="2407"/>
      <c r="D252" s="2679"/>
      <c r="E252" s="79"/>
      <c r="F252" s="2430"/>
      <c r="G252" s="2430"/>
      <c r="H252" s="2430"/>
      <c r="I252" s="2679"/>
      <c r="J252" s="2430"/>
      <c r="K252" s="199" t="s">
        <v>158</v>
      </c>
      <c r="L252" s="79">
        <v>11400</v>
      </c>
      <c r="M252" s="313">
        <v>12560</v>
      </c>
      <c r="N252" s="52"/>
      <c r="O252" s="52"/>
      <c r="P252" s="314"/>
      <c r="Q252" s="314"/>
      <c r="R252" s="53"/>
      <c r="S252" s="386"/>
      <c r="T252" s="52"/>
      <c r="U252" s="52"/>
      <c r="V252" s="52"/>
    </row>
    <row r="253" spans="1:22" s="436" customFormat="1" ht="13.5" customHeight="1">
      <c r="A253" s="229" t="s">
        <v>7645</v>
      </c>
      <c r="B253" s="2407"/>
      <c r="C253" s="2407"/>
      <c r="D253" s="2679"/>
      <c r="E253" s="79"/>
      <c r="F253" s="2430"/>
      <c r="G253" s="2430"/>
      <c r="H253" s="2430" t="s">
        <v>7375</v>
      </c>
      <c r="I253" s="2679">
        <v>17.5</v>
      </c>
      <c r="J253" s="2430">
        <v>0.08</v>
      </c>
      <c r="K253" s="199" t="s">
        <v>158</v>
      </c>
      <c r="L253" s="79">
        <v>14010</v>
      </c>
      <c r="M253" s="313">
        <v>15435</v>
      </c>
      <c r="N253" s="52"/>
      <c r="O253" s="52"/>
      <c r="P253" s="314"/>
      <c r="Q253" s="314"/>
      <c r="R253" s="53"/>
      <c r="S253" s="386"/>
      <c r="T253" s="52"/>
      <c r="U253" s="52"/>
      <c r="V253" s="52"/>
    </row>
    <row r="254" spans="1:22" s="436" customFormat="1" ht="13.5" customHeight="1">
      <c r="A254" s="229" t="s">
        <v>7646</v>
      </c>
      <c r="B254" s="2407"/>
      <c r="C254" s="2407"/>
      <c r="D254" s="2679"/>
      <c r="E254" s="79"/>
      <c r="F254" s="2430"/>
      <c r="G254" s="2430"/>
      <c r="H254" s="2430"/>
      <c r="I254" s="2679"/>
      <c r="J254" s="2430"/>
      <c r="K254" s="199" t="s">
        <v>158</v>
      </c>
      <c r="L254" s="79">
        <v>17080</v>
      </c>
      <c r="M254" s="313">
        <v>18820</v>
      </c>
      <c r="N254" s="52"/>
      <c r="O254" s="52"/>
      <c r="P254" s="314"/>
      <c r="Q254" s="314"/>
      <c r="R254" s="53"/>
      <c r="S254" s="386"/>
      <c r="T254" s="52"/>
      <c r="U254" s="52"/>
      <c r="V254" s="52"/>
    </row>
    <row r="255" spans="1:22" s="436" customFormat="1" ht="13.5" customHeight="1">
      <c r="A255" s="229" t="s">
        <v>7647</v>
      </c>
      <c r="B255" s="2407"/>
      <c r="C255" s="2407"/>
      <c r="D255" s="2679"/>
      <c r="E255" s="79"/>
      <c r="F255" s="2430"/>
      <c r="G255" s="2430"/>
      <c r="H255" s="2430"/>
      <c r="I255" s="2679"/>
      <c r="J255" s="2430"/>
      <c r="K255" s="199" t="s">
        <v>158</v>
      </c>
      <c r="L255" s="79">
        <v>13375</v>
      </c>
      <c r="M255" s="313">
        <v>14735</v>
      </c>
      <c r="N255" s="52"/>
      <c r="O255" s="52"/>
      <c r="P255" s="314"/>
      <c r="Q255" s="314"/>
      <c r="R255" s="53"/>
      <c r="S255" s="386"/>
      <c r="T255" s="52"/>
      <c r="U255" s="52"/>
      <c r="V255" s="52"/>
    </row>
    <row r="256" spans="1:22" s="436" customFormat="1" ht="13.5" customHeight="1">
      <c r="A256" s="229" t="s">
        <v>7648</v>
      </c>
      <c r="B256" s="2407"/>
      <c r="C256" s="2407"/>
      <c r="D256" s="2679"/>
      <c r="E256" s="305"/>
      <c r="F256" s="2430"/>
      <c r="G256" s="2430"/>
      <c r="H256" s="2430" t="s">
        <v>7379</v>
      </c>
      <c r="I256" s="2679">
        <v>20.5</v>
      </c>
      <c r="J256" s="2430">
        <v>0.1</v>
      </c>
      <c r="K256" s="199" t="s">
        <v>158</v>
      </c>
      <c r="L256" s="79">
        <v>17940</v>
      </c>
      <c r="M256" s="313">
        <v>19765</v>
      </c>
      <c r="N256" s="52"/>
      <c r="O256" s="52"/>
      <c r="P256" s="314"/>
      <c r="Q256" s="314"/>
      <c r="R256" s="53"/>
      <c r="S256" s="386"/>
      <c r="T256" s="52"/>
      <c r="U256" s="52"/>
      <c r="V256" s="52"/>
    </row>
    <row r="257" spans="1:22" s="436" customFormat="1" ht="13.5" customHeight="1">
      <c r="A257" s="229" t="s">
        <v>7649</v>
      </c>
      <c r="B257" s="2407"/>
      <c r="C257" s="2407"/>
      <c r="D257" s="2679"/>
      <c r="E257" s="305"/>
      <c r="F257" s="2430"/>
      <c r="G257" s="2430"/>
      <c r="H257" s="2430"/>
      <c r="I257" s="2679"/>
      <c r="J257" s="2430"/>
      <c r="K257" s="199" t="s">
        <v>158</v>
      </c>
      <c r="L257" s="79">
        <v>21970</v>
      </c>
      <c r="M257" s="313">
        <v>24205</v>
      </c>
      <c r="N257" s="52"/>
      <c r="O257" s="52"/>
      <c r="P257" s="314"/>
      <c r="Q257" s="314"/>
      <c r="R257" s="53"/>
      <c r="S257" s="386"/>
      <c r="T257" s="52"/>
      <c r="U257" s="52"/>
      <c r="V257" s="52"/>
    </row>
    <row r="258" spans="1:22" s="436" customFormat="1" ht="13.5" customHeight="1">
      <c r="A258" s="229" t="s">
        <v>7650</v>
      </c>
      <c r="B258" s="2407"/>
      <c r="C258" s="2407"/>
      <c r="D258" s="2679"/>
      <c r="E258" s="305"/>
      <c r="F258" s="2430"/>
      <c r="G258" s="2430"/>
      <c r="H258" s="2430"/>
      <c r="I258" s="2679"/>
      <c r="J258" s="2430"/>
      <c r="K258" s="199" t="s">
        <v>158</v>
      </c>
      <c r="L258" s="79">
        <v>17800</v>
      </c>
      <c r="M258" s="313">
        <v>19610</v>
      </c>
      <c r="N258" s="52"/>
      <c r="O258" s="52"/>
      <c r="P258" s="314"/>
      <c r="Q258" s="314"/>
      <c r="R258" s="53"/>
      <c r="S258" s="386"/>
      <c r="T258" s="52"/>
      <c r="U258" s="52"/>
      <c r="V258" s="52"/>
    </row>
    <row r="259" spans="1:22" s="436" customFormat="1" ht="13.5" customHeight="1">
      <c r="A259" s="229" t="s">
        <v>7651</v>
      </c>
      <c r="B259" s="2407"/>
      <c r="C259" s="2407"/>
      <c r="D259" s="2679"/>
      <c r="E259" s="305"/>
      <c r="F259" s="2430"/>
      <c r="G259" s="2430"/>
      <c r="H259" s="2430" t="s">
        <v>7652</v>
      </c>
      <c r="I259" s="2679">
        <v>23.5</v>
      </c>
      <c r="J259" s="2430">
        <v>0.10881</v>
      </c>
      <c r="K259" s="199" t="s">
        <v>158</v>
      </c>
      <c r="L259" s="79">
        <v>20195</v>
      </c>
      <c r="M259" s="313">
        <v>22250</v>
      </c>
      <c r="N259" s="52"/>
      <c r="O259" s="52"/>
      <c r="P259" s="314"/>
      <c r="Q259" s="314"/>
      <c r="R259" s="53"/>
      <c r="S259" s="386"/>
      <c r="T259" s="52"/>
      <c r="U259" s="52"/>
      <c r="V259" s="52"/>
    </row>
    <row r="260" spans="1:22" s="436" customFormat="1" ht="13.5" customHeight="1">
      <c r="A260" s="229" t="s">
        <v>7653</v>
      </c>
      <c r="B260" s="2407"/>
      <c r="C260" s="2407"/>
      <c r="D260" s="2679"/>
      <c r="E260" s="305"/>
      <c r="F260" s="2430"/>
      <c r="G260" s="2430"/>
      <c r="H260" s="2430"/>
      <c r="I260" s="2679"/>
      <c r="J260" s="2430"/>
      <c r="K260" s="199" t="s">
        <v>158</v>
      </c>
      <c r="L260" s="79">
        <v>23310</v>
      </c>
      <c r="M260" s="313">
        <v>25680</v>
      </c>
      <c r="N260" s="52"/>
      <c r="O260" s="52"/>
      <c r="P260" s="314"/>
      <c r="Q260" s="314"/>
      <c r="R260" s="53"/>
      <c r="S260" s="386"/>
      <c r="T260" s="52"/>
      <c r="U260" s="52"/>
      <c r="V260" s="52"/>
    </row>
    <row r="261" spans="1:22" s="436" customFormat="1" ht="13.5" customHeight="1">
      <c r="A261" s="229" t="s">
        <v>7654</v>
      </c>
      <c r="B261" s="2407"/>
      <c r="C261" s="2430"/>
      <c r="D261" s="2679"/>
      <c r="E261" s="305"/>
      <c r="F261" s="2430"/>
      <c r="G261" s="2430"/>
      <c r="H261" s="2430"/>
      <c r="I261" s="2679"/>
      <c r="J261" s="2430"/>
      <c r="K261" s="199" t="s">
        <v>158</v>
      </c>
      <c r="L261" s="79">
        <v>19090</v>
      </c>
      <c r="M261" s="313">
        <v>21030</v>
      </c>
      <c r="N261" s="52"/>
      <c r="O261" s="52"/>
      <c r="P261" s="314"/>
      <c r="Q261" s="314"/>
      <c r="R261" s="53"/>
      <c r="S261" s="386"/>
      <c r="T261" s="52"/>
      <c r="U261" s="52"/>
      <c r="V261" s="52"/>
    </row>
    <row r="262" spans="1:22" s="436" customFormat="1" ht="13.5" customHeight="1">
      <c r="A262" s="229" t="s">
        <v>7655</v>
      </c>
      <c r="B262" s="2407"/>
      <c r="C262" s="2430">
        <v>4</v>
      </c>
      <c r="D262" s="2679"/>
      <c r="E262" s="79"/>
      <c r="F262" s="2430">
        <v>0.6</v>
      </c>
      <c r="G262" s="2430">
        <v>1.5</v>
      </c>
      <c r="H262" s="2430" t="s">
        <v>7656</v>
      </c>
      <c r="I262" s="2679">
        <v>17</v>
      </c>
      <c r="J262" s="2430">
        <v>7.2959999999999997E-2</v>
      </c>
      <c r="K262" s="199" t="s">
        <v>158</v>
      </c>
      <c r="L262" s="79">
        <v>14155</v>
      </c>
      <c r="M262" s="313">
        <v>15595</v>
      </c>
      <c r="N262" s="52"/>
      <c r="O262" s="52"/>
      <c r="P262" s="314"/>
      <c r="Q262" s="314"/>
      <c r="R262" s="53"/>
      <c r="S262" s="386"/>
      <c r="T262" s="52"/>
      <c r="U262" s="52"/>
      <c r="V262" s="52"/>
    </row>
    <row r="263" spans="1:22" s="436" customFormat="1" ht="13.5" customHeight="1">
      <c r="A263" s="229" t="s">
        <v>7657</v>
      </c>
      <c r="B263" s="2407"/>
      <c r="C263" s="2407"/>
      <c r="D263" s="2679"/>
      <c r="E263" s="79"/>
      <c r="F263" s="2430"/>
      <c r="G263" s="2430"/>
      <c r="H263" s="2430"/>
      <c r="I263" s="2679"/>
      <c r="J263" s="2430"/>
      <c r="K263" s="199" t="s">
        <v>158</v>
      </c>
      <c r="L263" s="79">
        <v>17295</v>
      </c>
      <c r="M263" s="313">
        <v>19055</v>
      </c>
      <c r="N263" s="52"/>
      <c r="O263" s="52"/>
      <c r="P263" s="314"/>
      <c r="Q263" s="314"/>
      <c r="R263" s="53"/>
      <c r="S263" s="386"/>
      <c r="T263" s="52"/>
      <c r="U263" s="52"/>
      <c r="V263" s="52"/>
    </row>
    <row r="264" spans="1:22" s="436" customFormat="1" ht="13.5" customHeight="1">
      <c r="A264" s="229" t="s">
        <v>7658</v>
      </c>
      <c r="B264" s="2407"/>
      <c r="C264" s="2407"/>
      <c r="D264" s="2679"/>
      <c r="E264" s="79"/>
      <c r="F264" s="2430"/>
      <c r="G264" s="2430"/>
      <c r="H264" s="2430"/>
      <c r="I264" s="2679"/>
      <c r="J264" s="2430"/>
      <c r="K264" s="199" t="s">
        <v>158</v>
      </c>
      <c r="L264" s="79">
        <v>13425</v>
      </c>
      <c r="M264" s="313">
        <v>14790</v>
      </c>
      <c r="N264" s="52"/>
      <c r="O264" s="52"/>
      <c r="P264" s="314"/>
      <c r="Q264" s="314"/>
      <c r="R264" s="53"/>
      <c r="S264" s="386"/>
      <c r="T264" s="52"/>
      <c r="U264" s="52"/>
      <c r="V264" s="52"/>
    </row>
    <row r="265" spans="1:22" s="436" customFormat="1" ht="13.5" customHeight="1">
      <c r="A265" s="229" t="s">
        <v>7659</v>
      </c>
      <c r="B265" s="2407"/>
      <c r="C265" s="2407"/>
      <c r="D265" s="2679"/>
      <c r="E265" s="79"/>
      <c r="F265" s="2430"/>
      <c r="G265" s="2430"/>
      <c r="H265" s="2430" t="s">
        <v>7660</v>
      </c>
      <c r="I265" s="2679">
        <v>22</v>
      </c>
      <c r="J265" s="2430">
        <v>9.5759999999999998E-2</v>
      </c>
      <c r="K265" s="199" t="s">
        <v>158</v>
      </c>
      <c r="L265" s="79">
        <v>15955</v>
      </c>
      <c r="M265" s="313">
        <v>17580</v>
      </c>
      <c r="N265" s="52"/>
      <c r="O265" s="52"/>
      <c r="P265" s="314"/>
      <c r="Q265" s="314"/>
      <c r="R265" s="53"/>
      <c r="S265" s="386"/>
      <c r="T265" s="52"/>
      <c r="U265" s="52"/>
      <c r="V265" s="52"/>
    </row>
    <row r="266" spans="1:22" s="436" customFormat="1" ht="13.5" customHeight="1">
      <c r="A266" s="229" t="s">
        <v>7661</v>
      </c>
      <c r="B266" s="2407"/>
      <c r="C266" s="2407"/>
      <c r="D266" s="2679"/>
      <c r="E266" s="79"/>
      <c r="F266" s="2430"/>
      <c r="G266" s="2430"/>
      <c r="H266" s="2430"/>
      <c r="I266" s="2679"/>
      <c r="J266" s="2430"/>
      <c r="K266" s="199" t="s">
        <v>158</v>
      </c>
      <c r="L266" s="79">
        <v>19025</v>
      </c>
      <c r="M266" s="313">
        <v>20960</v>
      </c>
      <c r="N266" s="52"/>
      <c r="O266" s="52"/>
      <c r="P266" s="314"/>
      <c r="Q266" s="314"/>
      <c r="R266" s="53"/>
      <c r="S266" s="386"/>
      <c r="T266" s="52"/>
      <c r="U266" s="52"/>
      <c r="V266" s="52"/>
    </row>
    <row r="267" spans="1:22" s="436" customFormat="1" ht="13.5" customHeight="1">
      <c r="A267" s="229" t="s">
        <v>7662</v>
      </c>
      <c r="B267" s="2407"/>
      <c r="C267" s="2407"/>
      <c r="D267" s="2679"/>
      <c r="E267" s="79"/>
      <c r="F267" s="2430"/>
      <c r="G267" s="2430"/>
      <c r="H267" s="2430"/>
      <c r="I267" s="2679"/>
      <c r="J267" s="2430"/>
      <c r="K267" s="199" t="s">
        <v>158</v>
      </c>
      <c r="L267" s="79">
        <v>15115</v>
      </c>
      <c r="M267" s="313">
        <v>16650</v>
      </c>
      <c r="N267" s="52"/>
      <c r="O267" s="52"/>
      <c r="P267" s="314"/>
      <c r="Q267" s="314"/>
      <c r="R267" s="53"/>
      <c r="S267" s="386"/>
      <c r="T267" s="52"/>
      <c r="U267" s="52"/>
      <c r="V267" s="52"/>
    </row>
    <row r="268" spans="1:22" s="436" customFormat="1" ht="13.5" customHeight="1">
      <c r="A268" s="229" t="s">
        <v>7663</v>
      </c>
      <c r="B268" s="2407"/>
      <c r="C268" s="2407"/>
      <c r="D268" s="2679"/>
      <c r="E268" s="305"/>
      <c r="F268" s="2430"/>
      <c r="G268" s="2430"/>
      <c r="H268" s="2430" t="s">
        <v>7664</v>
      </c>
      <c r="I268" s="2679">
        <v>27.6</v>
      </c>
      <c r="J268" s="2430">
        <v>0.11856</v>
      </c>
      <c r="K268" s="199" t="s">
        <v>158</v>
      </c>
      <c r="L268" s="79">
        <v>21160</v>
      </c>
      <c r="M268" s="313">
        <v>23310</v>
      </c>
      <c r="N268" s="52"/>
      <c r="O268" s="52"/>
      <c r="P268" s="314"/>
      <c r="Q268" s="314"/>
      <c r="R268" s="53"/>
      <c r="S268" s="386"/>
      <c r="T268" s="52"/>
      <c r="U268" s="52"/>
      <c r="V268" s="52"/>
    </row>
    <row r="269" spans="1:22" s="436" customFormat="1" ht="13.5" customHeight="1">
      <c r="A269" s="229" t="s">
        <v>7665</v>
      </c>
      <c r="B269" s="2407"/>
      <c r="C269" s="2407"/>
      <c r="D269" s="2679"/>
      <c r="E269" s="305"/>
      <c r="F269" s="2430"/>
      <c r="G269" s="2430"/>
      <c r="H269" s="2430"/>
      <c r="I269" s="2679"/>
      <c r="J269" s="2430"/>
      <c r="K269" s="199" t="s">
        <v>158</v>
      </c>
      <c r="L269" s="79">
        <v>24150</v>
      </c>
      <c r="M269" s="313">
        <v>26610</v>
      </c>
      <c r="N269" s="52"/>
      <c r="O269" s="52"/>
      <c r="P269" s="314"/>
      <c r="Q269" s="314"/>
      <c r="R269" s="53"/>
      <c r="S269" s="386"/>
      <c r="T269" s="52"/>
      <c r="U269" s="52"/>
      <c r="V269" s="52"/>
    </row>
    <row r="270" spans="1:22" s="436" customFormat="1" ht="13.5" customHeight="1">
      <c r="A270" s="229" t="s">
        <v>7666</v>
      </c>
      <c r="B270" s="2407"/>
      <c r="C270" s="2407"/>
      <c r="D270" s="2679"/>
      <c r="E270" s="305"/>
      <c r="F270" s="2430"/>
      <c r="G270" s="2430"/>
      <c r="H270" s="2430"/>
      <c r="I270" s="2679"/>
      <c r="J270" s="2430"/>
      <c r="K270" s="199" t="s">
        <v>158</v>
      </c>
      <c r="L270" s="79">
        <v>20060</v>
      </c>
      <c r="M270" s="313">
        <v>22100</v>
      </c>
      <c r="N270" s="52"/>
      <c r="O270" s="52"/>
      <c r="P270" s="314"/>
      <c r="Q270" s="314"/>
      <c r="R270" s="53"/>
      <c r="S270" s="386"/>
      <c r="T270" s="52"/>
      <c r="U270" s="52"/>
      <c r="V270" s="52"/>
    </row>
    <row r="271" spans="1:22" s="436" customFormat="1" ht="13.5" customHeight="1">
      <c r="A271" s="229" t="s">
        <v>7667</v>
      </c>
      <c r="B271" s="2407"/>
      <c r="C271" s="2407"/>
      <c r="D271" s="2679"/>
      <c r="E271" s="305"/>
      <c r="F271" s="2430"/>
      <c r="G271" s="2430"/>
      <c r="H271" s="2430" t="s">
        <v>7668</v>
      </c>
      <c r="I271" s="2679">
        <v>29.5</v>
      </c>
      <c r="J271" s="2430">
        <v>0.14136000000000001</v>
      </c>
      <c r="K271" s="199" t="s">
        <v>158</v>
      </c>
      <c r="L271" s="79">
        <v>22350</v>
      </c>
      <c r="M271" s="313">
        <v>24620</v>
      </c>
      <c r="N271" s="52"/>
      <c r="O271" s="52"/>
      <c r="P271" s="314"/>
      <c r="Q271" s="314"/>
      <c r="R271" s="53"/>
      <c r="S271" s="386"/>
      <c r="T271" s="52"/>
      <c r="U271" s="52"/>
      <c r="V271" s="52"/>
    </row>
    <row r="272" spans="1:22" s="436" customFormat="1" ht="13.5" customHeight="1">
      <c r="A272" s="229" t="s">
        <v>7669</v>
      </c>
      <c r="B272" s="2407"/>
      <c r="C272" s="2407"/>
      <c r="D272" s="2679"/>
      <c r="E272" s="305"/>
      <c r="F272" s="2430"/>
      <c r="G272" s="2430"/>
      <c r="H272" s="2430"/>
      <c r="I272" s="2679"/>
      <c r="J272" s="2430"/>
      <c r="K272" s="199" t="s">
        <v>158</v>
      </c>
      <c r="L272" s="79">
        <v>26535</v>
      </c>
      <c r="M272" s="313">
        <v>29235</v>
      </c>
      <c r="N272" s="52"/>
      <c r="O272" s="52"/>
      <c r="P272" s="314"/>
      <c r="Q272" s="314"/>
      <c r="R272" s="53"/>
      <c r="S272" s="386"/>
      <c r="T272" s="52"/>
      <c r="U272" s="52"/>
      <c r="V272" s="52"/>
    </row>
    <row r="273" spans="1:22" s="436" customFormat="1" ht="13.5" customHeight="1">
      <c r="A273" s="229" t="s">
        <v>7670</v>
      </c>
      <c r="B273" s="2407"/>
      <c r="C273" s="2430"/>
      <c r="D273" s="2679"/>
      <c r="E273" s="305"/>
      <c r="F273" s="2430"/>
      <c r="G273" s="2430"/>
      <c r="H273" s="2430"/>
      <c r="I273" s="2679"/>
      <c r="J273" s="2430"/>
      <c r="K273" s="199" t="s">
        <v>158</v>
      </c>
      <c r="L273" s="79">
        <v>22190</v>
      </c>
      <c r="M273" s="313">
        <v>24450</v>
      </c>
      <c r="N273" s="52"/>
      <c r="O273" s="52"/>
      <c r="P273" s="314"/>
      <c r="Q273" s="314"/>
      <c r="R273" s="53"/>
      <c r="S273" s="386"/>
      <c r="T273" s="52"/>
      <c r="U273" s="52"/>
      <c r="V273" s="52"/>
    </row>
    <row r="274" spans="1:22" s="436" customFormat="1" ht="13.5" customHeight="1">
      <c r="A274" s="229" t="s">
        <v>7671</v>
      </c>
      <c r="B274" s="2407"/>
      <c r="C274" s="2430">
        <v>4</v>
      </c>
      <c r="D274" s="2679" t="s">
        <v>7342</v>
      </c>
      <c r="E274" s="79"/>
      <c r="F274" s="2430">
        <v>0.6</v>
      </c>
      <c r="G274" s="2430">
        <v>1.5</v>
      </c>
      <c r="H274" s="2430" t="s">
        <v>7672</v>
      </c>
      <c r="I274" s="2430">
        <v>15</v>
      </c>
      <c r="J274" s="2430">
        <v>0.03</v>
      </c>
      <c r="K274" s="199" t="s">
        <v>158</v>
      </c>
      <c r="L274" s="79">
        <v>12120</v>
      </c>
      <c r="M274" s="313">
        <v>13350</v>
      </c>
      <c r="N274" s="52"/>
      <c r="O274" s="52"/>
      <c r="P274" s="314"/>
      <c r="Q274" s="314"/>
      <c r="R274" s="53"/>
      <c r="S274" s="386"/>
      <c r="T274" s="52"/>
      <c r="U274" s="52"/>
      <c r="V274" s="52"/>
    </row>
    <row r="275" spans="1:22" s="436" customFormat="1" ht="13.5" customHeight="1">
      <c r="A275" s="229" t="s">
        <v>7673</v>
      </c>
      <c r="B275" s="2407"/>
      <c r="C275" s="2407"/>
      <c r="D275" s="2679"/>
      <c r="E275" s="79"/>
      <c r="F275" s="2430"/>
      <c r="G275" s="2430"/>
      <c r="H275" s="2430"/>
      <c r="I275" s="2430"/>
      <c r="J275" s="2430"/>
      <c r="K275" s="199" t="s">
        <v>158</v>
      </c>
      <c r="L275" s="79">
        <v>13715</v>
      </c>
      <c r="M275" s="313">
        <v>15110</v>
      </c>
      <c r="N275" s="52"/>
      <c r="O275" s="52"/>
      <c r="P275" s="314"/>
      <c r="Q275" s="314"/>
      <c r="R275" s="53"/>
      <c r="S275" s="386"/>
      <c r="T275" s="52"/>
      <c r="U275" s="52"/>
      <c r="V275" s="52"/>
    </row>
    <row r="276" spans="1:22" s="436" customFormat="1" ht="13.5" customHeight="1">
      <c r="A276" s="229" t="s">
        <v>7674</v>
      </c>
      <c r="B276" s="2407"/>
      <c r="C276" s="2407"/>
      <c r="D276" s="2679"/>
      <c r="E276" s="79"/>
      <c r="F276" s="2430"/>
      <c r="G276" s="2430"/>
      <c r="H276" s="2430"/>
      <c r="I276" s="2430"/>
      <c r="J276" s="2430"/>
      <c r="K276" s="199" t="s">
        <v>158</v>
      </c>
      <c r="L276" s="79">
        <v>11020</v>
      </c>
      <c r="M276" s="313">
        <v>12140</v>
      </c>
      <c r="N276" s="52"/>
      <c r="O276" s="52"/>
      <c r="P276" s="314"/>
      <c r="Q276" s="314"/>
      <c r="R276" s="53"/>
      <c r="S276" s="386"/>
      <c r="T276" s="52"/>
      <c r="U276" s="52"/>
      <c r="V276" s="52"/>
    </row>
    <row r="277" spans="1:22" s="436" customFormat="1" ht="13.5" customHeight="1">
      <c r="A277" s="229" t="s">
        <v>7675</v>
      </c>
      <c r="B277" s="2407"/>
      <c r="C277" s="2407"/>
      <c r="D277" s="2679"/>
      <c r="E277" s="79"/>
      <c r="F277" s="2430"/>
      <c r="G277" s="2430"/>
      <c r="H277" s="2430" t="s">
        <v>7383</v>
      </c>
      <c r="I277" s="2430">
        <v>15.5</v>
      </c>
      <c r="J277" s="2430">
        <v>0.04</v>
      </c>
      <c r="K277" s="199" t="s">
        <v>158</v>
      </c>
      <c r="L277" s="79">
        <v>13910</v>
      </c>
      <c r="M277" s="313">
        <v>15325</v>
      </c>
      <c r="N277" s="52"/>
      <c r="O277" s="52"/>
      <c r="P277" s="314"/>
      <c r="Q277" s="314"/>
      <c r="R277" s="53"/>
      <c r="S277" s="386"/>
      <c r="T277" s="52"/>
      <c r="U277" s="52"/>
      <c r="V277" s="52"/>
    </row>
    <row r="278" spans="1:22" s="436" customFormat="1" ht="13.5" customHeight="1">
      <c r="A278" s="229" t="s">
        <v>7676</v>
      </c>
      <c r="B278" s="2407"/>
      <c r="C278" s="2407"/>
      <c r="D278" s="2679"/>
      <c r="E278" s="79"/>
      <c r="F278" s="2430"/>
      <c r="G278" s="2430"/>
      <c r="H278" s="2430"/>
      <c r="I278" s="2430"/>
      <c r="J278" s="2430"/>
      <c r="K278" s="199" t="s">
        <v>158</v>
      </c>
      <c r="L278" s="79">
        <v>15265</v>
      </c>
      <c r="M278" s="313">
        <v>16815</v>
      </c>
      <c r="N278" s="52"/>
      <c r="O278" s="52"/>
      <c r="P278" s="314"/>
      <c r="Q278" s="314"/>
      <c r="R278" s="53"/>
      <c r="S278" s="386"/>
      <c r="T278" s="52"/>
      <c r="U278" s="52"/>
      <c r="V278" s="52"/>
    </row>
    <row r="279" spans="1:22" s="436" customFormat="1" ht="13.5" customHeight="1">
      <c r="A279" s="229" t="s">
        <v>7677</v>
      </c>
      <c r="B279" s="2407"/>
      <c r="C279" s="2407"/>
      <c r="D279" s="2679"/>
      <c r="E279" s="79"/>
      <c r="F279" s="2430"/>
      <c r="G279" s="2430"/>
      <c r="H279" s="2430"/>
      <c r="I279" s="2430"/>
      <c r="J279" s="2430"/>
      <c r="K279" s="199" t="s">
        <v>158</v>
      </c>
      <c r="L279" s="79">
        <v>12515</v>
      </c>
      <c r="M279" s="313">
        <v>13785</v>
      </c>
      <c r="N279" s="52"/>
      <c r="O279" s="52"/>
      <c r="P279" s="314"/>
      <c r="Q279" s="314"/>
      <c r="R279" s="53"/>
      <c r="S279" s="386"/>
      <c r="T279" s="52"/>
      <c r="U279" s="52"/>
      <c r="V279" s="52"/>
    </row>
    <row r="280" spans="1:22" s="436" customFormat="1" ht="13.5" customHeight="1">
      <c r="A280" s="229" t="s">
        <v>7678</v>
      </c>
      <c r="B280" s="2407"/>
      <c r="C280" s="2407"/>
      <c r="D280" s="2679"/>
      <c r="E280" s="305"/>
      <c r="F280" s="2430"/>
      <c r="G280" s="2430"/>
      <c r="H280" s="2430" t="s">
        <v>7679</v>
      </c>
      <c r="I280" s="2430">
        <v>18.5</v>
      </c>
      <c r="J280" s="2430">
        <v>0.05</v>
      </c>
      <c r="K280" s="199" t="s">
        <v>158</v>
      </c>
      <c r="L280" s="79">
        <v>14520</v>
      </c>
      <c r="M280" s="313">
        <v>16000</v>
      </c>
      <c r="N280" s="52"/>
      <c r="O280" s="52"/>
      <c r="P280" s="314"/>
      <c r="Q280" s="314"/>
      <c r="R280" s="53"/>
      <c r="S280" s="386"/>
      <c r="T280" s="52"/>
      <c r="U280" s="52"/>
      <c r="V280" s="52"/>
    </row>
    <row r="281" spans="1:22" s="436" customFormat="1" ht="13.5" customHeight="1">
      <c r="A281" s="229" t="s">
        <v>7680</v>
      </c>
      <c r="B281" s="2407"/>
      <c r="C281" s="2407"/>
      <c r="D281" s="2679"/>
      <c r="E281" s="305"/>
      <c r="F281" s="2430"/>
      <c r="G281" s="2430"/>
      <c r="H281" s="2430"/>
      <c r="I281" s="2430"/>
      <c r="J281" s="2430"/>
      <c r="K281" s="199" t="s">
        <v>158</v>
      </c>
      <c r="L281" s="79">
        <v>15985</v>
      </c>
      <c r="M281" s="313">
        <v>17610</v>
      </c>
      <c r="N281" s="52"/>
      <c r="O281" s="52"/>
      <c r="P281" s="314"/>
      <c r="Q281" s="314"/>
      <c r="R281" s="53"/>
      <c r="S281" s="386"/>
      <c r="T281" s="52"/>
      <c r="U281" s="52"/>
      <c r="V281" s="52"/>
    </row>
    <row r="282" spans="1:22" s="436" customFormat="1" ht="13.5" customHeight="1">
      <c r="A282" s="229" t="s">
        <v>7681</v>
      </c>
      <c r="B282" s="2407"/>
      <c r="C282" s="2407"/>
      <c r="D282" s="2679"/>
      <c r="E282" s="305"/>
      <c r="F282" s="2430"/>
      <c r="G282" s="2430"/>
      <c r="H282" s="2430"/>
      <c r="I282" s="2430"/>
      <c r="J282" s="2430"/>
      <c r="K282" s="199" t="s">
        <v>158</v>
      </c>
      <c r="L282" s="79">
        <v>13200</v>
      </c>
      <c r="M282" s="313">
        <v>14545</v>
      </c>
      <c r="N282" s="52"/>
      <c r="O282" s="52"/>
      <c r="P282" s="314"/>
      <c r="Q282" s="314"/>
      <c r="R282" s="53"/>
      <c r="S282" s="386"/>
      <c r="T282" s="52"/>
      <c r="U282" s="52"/>
      <c r="V282" s="52"/>
    </row>
    <row r="283" spans="1:22" s="436" customFormat="1" ht="13.5" customHeight="1">
      <c r="A283" s="229" t="s">
        <v>7682</v>
      </c>
      <c r="B283" s="2407"/>
      <c r="C283" s="2407"/>
      <c r="D283" s="2679"/>
      <c r="E283" s="305"/>
      <c r="F283" s="2430"/>
      <c r="G283" s="2430"/>
      <c r="H283" s="2430" t="s">
        <v>7683</v>
      </c>
      <c r="I283" s="2430">
        <v>19.5</v>
      </c>
      <c r="J283" s="2430">
        <v>0.06</v>
      </c>
      <c r="K283" s="199" t="s">
        <v>158</v>
      </c>
      <c r="L283" s="79">
        <v>15165</v>
      </c>
      <c r="M283" s="313">
        <v>16705</v>
      </c>
      <c r="N283" s="52"/>
      <c r="O283" s="52"/>
      <c r="P283" s="314"/>
      <c r="Q283" s="314"/>
      <c r="R283" s="53"/>
      <c r="S283" s="386"/>
      <c r="T283" s="52"/>
      <c r="U283" s="52"/>
      <c r="V283" s="52"/>
    </row>
    <row r="284" spans="1:22" s="436" customFormat="1" ht="13.5" customHeight="1">
      <c r="A284" s="229" t="s">
        <v>7684</v>
      </c>
      <c r="B284" s="2407"/>
      <c r="C284" s="2407"/>
      <c r="D284" s="2679"/>
      <c r="E284" s="305"/>
      <c r="F284" s="2430"/>
      <c r="G284" s="2430"/>
      <c r="H284" s="2430"/>
      <c r="I284" s="2430"/>
      <c r="J284" s="2430"/>
      <c r="K284" s="199" t="s">
        <v>158</v>
      </c>
      <c r="L284" s="79">
        <v>16590</v>
      </c>
      <c r="M284" s="313">
        <v>18280</v>
      </c>
      <c r="N284" s="52"/>
      <c r="O284" s="52"/>
      <c r="P284" s="314"/>
      <c r="Q284" s="314"/>
      <c r="R284" s="53"/>
      <c r="S284" s="386"/>
      <c r="T284" s="52"/>
      <c r="U284" s="52"/>
      <c r="V284" s="52"/>
    </row>
    <row r="285" spans="1:22" s="436" customFormat="1" ht="13.5" customHeight="1">
      <c r="A285" s="229" t="s">
        <v>7685</v>
      </c>
      <c r="B285" s="2407"/>
      <c r="C285" s="2430"/>
      <c r="D285" s="2679"/>
      <c r="E285" s="305"/>
      <c r="F285" s="2430"/>
      <c r="G285" s="2430"/>
      <c r="H285" s="2430"/>
      <c r="I285" s="2430"/>
      <c r="J285" s="2430"/>
      <c r="K285" s="199" t="s">
        <v>158</v>
      </c>
      <c r="L285" s="79">
        <v>13785</v>
      </c>
      <c r="M285" s="313">
        <v>15190</v>
      </c>
      <c r="N285" s="52"/>
      <c r="O285" s="52"/>
      <c r="P285" s="314"/>
      <c r="Q285" s="314"/>
      <c r="R285" s="53"/>
      <c r="S285" s="386"/>
      <c r="T285" s="52"/>
      <c r="U285" s="52"/>
      <c r="V285" s="52"/>
    </row>
    <row r="286" spans="1:22" s="436" customFormat="1" ht="13.5" customHeight="1">
      <c r="A286" s="1046" t="s">
        <v>7686</v>
      </c>
      <c r="B286" s="2407"/>
      <c r="C286" s="2700">
        <v>4</v>
      </c>
      <c r="D286" s="2679"/>
      <c r="E286" s="300"/>
      <c r="F286" s="2710">
        <v>0.6</v>
      </c>
      <c r="G286" s="2710">
        <v>1.5</v>
      </c>
      <c r="H286" s="2710" t="s">
        <v>7687</v>
      </c>
      <c r="I286" s="2710">
        <v>15</v>
      </c>
      <c r="J286" s="2710">
        <v>0.04</v>
      </c>
      <c r="K286" s="199" t="s">
        <v>158</v>
      </c>
      <c r="L286" s="85">
        <v>12455</v>
      </c>
      <c r="M286" s="315">
        <v>13720</v>
      </c>
      <c r="N286" s="52"/>
      <c r="O286" s="52"/>
      <c r="P286" s="314"/>
      <c r="Q286" s="314"/>
      <c r="R286" s="53"/>
      <c r="S286" s="386"/>
      <c r="T286" s="52"/>
      <c r="U286" s="52"/>
      <c r="V286" s="52"/>
    </row>
    <row r="287" spans="1:22" s="436" customFormat="1" ht="13.5" customHeight="1">
      <c r="A287" s="1046" t="s">
        <v>7688</v>
      </c>
      <c r="B287" s="2407"/>
      <c r="C287" s="2700"/>
      <c r="D287" s="2679"/>
      <c r="E287" s="300"/>
      <c r="F287" s="2710"/>
      <c r="G287" s="2710"/>
      <c r="H287" s="2710"/>
      <c r="I287" s="2710"/>
      <c r="J287" s="2710"/>
      <c r="K287" s="199" t="s">
        <v>158</v>
      </c>
      <c r="L287" s="85">
        <v>14875</v>
      </c>
      <c r="M287" s="315">
        <v>16385</v>
      </c>
      <c r="N287" s="52"/>
      <c r="O287" s="52"/>
      <c r="P287" s="314"/>
      <c r="Q287" s="314"/>
      <c r="R287" s="53"/>
      <c r="S287" s="386"/>
      <c r="T287" s="52"/>
      <c r="U287" s="52"/>
      <c r="V287" s="52"/>
    </row>
    <row r="288" spans="1:22" s="436" customFormat="1" ht="13.5" customHeight="1">
      <c r="A288" s="1046" t="s">
        <v>7689</v>
      </c>
      <c r="B288" s="2407"/>
      <c r="C288" s="2700"/>
      <c r="D288" s="2679"/>
      <c r="E288" s="300"/>
      <c r="F288" s="2710"/>
      <c r="G288" s="2710"/>
      <c r="H288" s="2710"/>
      <c r="I288" s="2710"/>
      <c r="J288" s="2710"/>
      <c r="K288" s="199" t="s">
        <v>158</v>
      </c>
      <c r="L288" s="85">
        <v>11320</v>
      </c>
      <c r="M288" s="315">
        <v>12470</v>
      </c>
      <c r="N288" s="52"/>
      <c r="O288" s="52"/>
      <c r="P288" s="314"/>
      <c r="Q288" s="314"/>
      <c r="R288" s="53"/>
      <c r="S288" s="386"/>
      <c r="T288" s="52"/>
      <c r="U288" s="52"/>
      <c r="V288" s="52"/>
    </row>
    <row r="289" spans="1:22" s="436" customFormat="1" ht="13.5" customHeight="1">
      <c r="A289" s="1046" t="s">
        <v>7690</v>
      </c>
      <c r="B289" s="2407"/>
      <c r="C289" s="2700"/>
      <c r="D289" s="2679"/>
      <c r="E289" s="300"/>
      <c r="F289" s="2710"/>
      <c r="G289" s="2710"/>
      <c r="H289" s="2710" t="s">
        <v>7691</v>
      </c>
      <c r="I289" s="2710">
        <v>21</v>
      </c>
      <c r="J289" s="2710">
        <v>0.06</v>
      </c>
      <c r="K289" s="199" t="s">
        <v>158</v>
      </c>
      <c r="L289" s="85">
        <v>14010</v>
      </c>
      <c r="M289" s="315">
        <v>15435</v>
      </c>
      <c r="N289" s="52"/>
      <c r="O289" s="52"/>
      <c r="P289" s="314"/>
      <c r="Q289" s="314"/>
      <c r="R289" s="53"/>
      <c r="S289" s="386"/>
      <c r="T289" s="52"/>
      <c r="U289" s="52"/>
      <c r="V289" s="52"/>
    </row>
    <row r="290" spans="1:22" s="436" customFormat="1" ht="13.5" customHeight="1">
      <c r="A290" s="1046" t="s">
        <v>7692</v>
      </c>
      <c r="B290" s="2407"/>
      <c r="C290" s="2700"/>
      <c r="D290" s="2679"/>
      <c r="E290" s="300"/>
      <c r="F290" s="2710"/>
      <c r="G290" s="2710"/>
      <c r="H290" s="2710"/>
      <c r="I290" s="2710"/>
      <c r="J290" s="2710"/>
      <c r="K290" s="199" t="s">
        <v>158</v>
      </c>
      <c r="L290" s="85">
        <v>16135</v>
      </c>
      <c r="M290" s="315">
        <v>17775</v>
      </c>
      <c r="N290" s="52"/>
      <c r="O290" s="52"/>
      <c r="P290" s="314"/>
      <c r="Q290" s="314"/>
      <c r="R290" s="53"/>
      <c r="S290" s="386"/>
      <c r="T290" s="52"/>
      <c r="U290" s="52"/>
      <c r="V290" s="52"/>
    </row>
    <row r="291" spans="1:22" s="436" customFormat="1" ht="13.5" customHeight="1">
      <c r="A291" s="1046" t="s">
        <v>7693</v>
      </c>
      <c r="B291" s="2407"/>
      <c r="C291" s="2700"/>
      <c r="D291" s="2679"/>
      <c r="E291" s="300"/>
      <c r="F291" s="2710"/>
      <c r="G291" s="2710"/>
      <c r="H291" s="2710"/>
      <c r="I291" s="2710"/>
      <c r="J291" s="2710"/>
      <c r="K291" s="199" t="s">
        <v>158</v>
      </c>
      <c r="L291" s="85">
        <v>12735</v>
      </c>
      <c r="M291" s="315">
        <v>14030</v>
      </c>
      <c r="N291" s="52"/>
      <c r="O291" s="52"/>
      <c r="P291" s="314"/>
      <c r="Q291" s="314"/>
      <c r="R291" s="53"/>
      <c r="S291" s="386"/>
      <c r="T291" s="52"/>
      <c r="U291" s="52"/>
      <c r="V291" s="52"/>
    </row>
    <row r="292" spans="1:22" s="436" customFormat="1" ht="13.5" customHeight="1">
      <c r="A292" s="1046" t="s">
        <v>7694</v>
      </c>
      <c r="B292" s="2407"/>
      <c r="C292" s="2700"/>
      <c r="D292" s="2679"/>
      <c r="E292" s="300"/>
      <c r="F292" s="2710"/>
      <c r="G292" s="2710"/>
      <c r="H292" s="2710" t="s">
        <v>7695</v>
      </c>
      <c r="I292" s="2710">
        <v>21</v>
      </c>
      <c r="J292" s="2710">
        <v>0.06</v>
      </c>
      <c r="K292" s="199" t="s">
        <v>158</v>
      </c>
      <c r="L292" s="85">
        <v>16010</v>
      </c>
      <c r="M292" s="315">
        <v>17640</v>
      </c>
      <c r="N292" s="52"/>
      <c r="O292" s="52"/>
      <c r="P292" s="314"/>
      <c r="Q292" s="314"/>
      <c r="R292" s="53"/>
      <c r="S292" s="386"/>
      <c r="T292" s="52"/>
      <c r="U292" s="52"/>
      <c r="V292" s="52"/>
    </row>
    <row r="293" spans="1:22" s="436" customFormat="1" ht="13.5" customHeight="1">
      <c r="A293" s="1046" t="s">
        <v>7696</v>
      </c>
      <c r="B293" s="2407"/>
      <c r="C293" s="2700"/>
      <c r="D293" s="2679"/>
      <c r="E293" s="300"/>
      <c r="F293" s="2710"/>
      <c r="G293" s="2710"/>
      <c r="H293" s="2710"/>
      <c r="I293" s="2710"/>
      <c r="J293" s="2710"/>
      <c r="K293" s="199" t="s">
        <v>158</v>
      </c>
      <c r="L293" s="85">
        <v>18435</v>
      </c>
      <c r="M293" s="315">
        <v>20310</v>
      </c>
      <c r="N293" s="52"/>
      <c r="O293" s="52"/>
      <c r="P293" s="314"/>
      <c r="Q293" s="314"/>
      <c r="R293" s="53"/>
      <c r="S293" s="386"/>
      <c r="T293" s="52"/>
      <c r="U293" s="52"/>
      <c r="V293" s="52"/>
    </row>
    <row r="294" spans="1:22" s="436" customFormat="1" ht="13.5" customHeight="1">
      <c r="A294" s="1046" t="s">
        <v>7697</v>
      </c>
      <c r="B294" s="2407"/>
      <c r="C294" s="2700"/>
      <c r="D294" s="2679"/>
      <c r="E294" s="300"/>
      <c r="F294" s="2710"/>
      <c r="G294" s="2710"/>
      <c r="H294" s="2710"/>
      <c r="I294" s="2710"/>
      <c r="J294" s="2710"/>
      <c r="K294" s="199" t="s">
        <v>158</v>
      </c>
      <c r="L294" s="85">
        <v>14555</v>
      </c>
      <c r="M294" s="315">
        <v>16035</v>
      </c>
      <c r="N294" s="52"/>
      <c r="O294" s="52"/>
      <c r="P294" s="314"/>
      <c r="Q294" s="314"/>
      <c r="R294" s="53"/>
      <c r="S294" s="386"/>
      <c r="T294" s="52"/>
      <c r="U294" s="52"/>
      <c r="V294" s="52"/>
    </row>
    <row r="295" spans="1:22" s="436" customFormat="1" ht="13.5" customHeight="1">
      <c r="A295" s="1046" t="s">
        <v>7698</v>
      </c>
      <c r="B295" s="2407"/>
      <c r="C295" s="2700"/>
      <c r="D295" s="2679"/>
      <c r="E295" s="300"/>
      <c r="F295" s="2710"/>
      <c r="G295" s="2710"/>
      <c r="H295" s="2710" t="s">
        <v>7699</v>
      </c>
      <c r="I295" s="2710">
        <v>22</v>
      </c>
      <c r="J295" s="2710">
        <v>0.08</v>
      </c>
      <c r="K295" s="199" t="s">
        <v>158</v>
      </c>
      <c r="L295" s="85">
        <v>16900</v>
      </c>
      <c r="M295" s="315">
        <v>18620</v>
      </c>
      <c r="N295" s="52"/>
      <c r="O295" s="52"/>
      <c r="P295" s="314"/>
      <c r="Q295" s="314"/>
      <c r="R295" s="53"/>
      <c r="S295" s="386"/>
      <c r="T295" s="52"/>
      <c r="U295" s="52"/>
      <c r="V295" s="52"/>
    </row>
    <row r="296" spans="1:22" s="436" customFormat="1" ht="13.5" customHeight="1">
      <c r="A296" s="1046" t="s">
        <v>7700</v>
      </c>
      <c r="B296" s="2407"/>
      <c r="C296" s="2700"/>
      <c r="D296" s="2679"/>
      <c r="E296" s="300"/>
      <c r="F296" s="2710"/>
      <c r="G296" s="2710"/>
      <c r="H296" s="2710"/>
      <c r="I296" s="2710"/>
      <c r="J296" s="2710"/>
      <c r="K296" s="199" t="s">
        <v>158</v>
      </c>
      <c r="L296" s="85">
        <v>19485</v>
      </c>
      <c r="M296" s="315">
        <v>21465</v>
      </c>
      <c r="N296" s="52"/>
      <c r="O296" s="52"/>
      <c r="P296" s="314"/>
      <c r="Q296" s="314"/>
      <c r="R296" s="53"/>
      <c r="S296" s="386"/>
      <c r="T296" s="52"/>
      <c r="U296" s="52"/>
      <c r="V296" s="52"/>
    </row>
    <row r="297" spans="1:22" s="436" customFormat="1" ht="13.5" customHeight="1">
      <c r="A297" s="1046" t="s">
        <v>7701</v>
      </c>
      <c r="B297" s="2407"/>
      <c r="C297" s="2700"/>
      <c r="D297" s="2679"/>
      <c r="E297" s="300"/>
      <c r="F297" s="2710"/>
      <c r="G297" s="2710"/>
      <c r="H297" s="2710"/>
      <c r="I297" s="2710"/>
      <c r="J297" s="2710"/>
      <c r="K297" s="199" t="s">
        <v>158</v>
      </c>
      <c r="L297" s="85">
        <v>15365</v>
      </c>
      <c r="M297" s="315">
        <v>16925</v>
      </c>
      <c r="N297" s="52"/>
      <c r="O297" s="52"/>
      <c r="P297" s="314"/>
      <c r="Q297" s="314"/>
      <c r="R297" s="53"/>
      <c r="S297" s="386"/>
      <c r="T297" s="52"/>
      <c r="U297" s="52"/>
      <c r="V297" s="52"/>
    </row>
    <row r="298" spans="1:22" s="436" customFormat="1" ht="13.5" customHeight="1">
      <c r="A298" s="229" t="s">
        <v>7702</v>
      </c>
      <c r="B298" s="2407"/>
      <c r="C298" s="2430">
        <v>4</v>
      </c>
      <c r="D298" s="2679" t="s">
        <v>7342</v>
      </c>
      <c r="E298" s="79"/>
      <c r="F298" s="2430">
        <v>0.6</v>
      </c>
      <c r="G298" s="2430">
        <v>1.5</v>
      </c>
      <c r="H298" s="2430" t="s">
        <v>7703</v>
      </c>
      <c r="I298" s="2679">
        <v>15</v>
      </c>
      <c r="J298" s="2430">
        <v>0.04</v>
      </c>
      <c r="K298" s="199" t="s">
        <v>158</v>
      </c>
      <c r="L298" s="79">
        <v>11985</v>
      </c>
      <c r="M298" s="313">
        <v>13205</v>
      </c>
      <c r="N298" s="52"/>
      <c r="O298" s="52"/>
      <c r="P298" s="314"/>
      <c r="Q298" s="314"/>
      <c r="R298" s="53"/>
      <c r="S298" s="386"/>
      <c r="T298" s="52"/>
      <c r="U298" s="52"/>
      <c r="V298" s="52"/>
    </row>
    <row r="299" spans="1:22" s="436" customFormat="1" ht="13.5" customHeight="1">
      <c r="A299" s="229" t="s">
        <v>7704</v>
      </c>
      <c r="B299" s="2407"/>
      <c r="C299" s="2407"/>
      <c r="D299" s="2679"/>
      <c r="E299" s="79"/>
      <c r="F299" s="2430"/>
      <c r="G299" s="2430"/>
      <c r="H299" s="2430"/>
      <c r="I299" s="2679"/>
      <c r="J299" s="2430"/>
      <c r="K299" s="199" t="s">
        <v>158</v>
      </c>
      <c r="L299" s="79">
        <v>14460</v>
      </c>
      <c r="M299" s="313">
        <v>15930</v>
      </c>
      <c r="N299" s="52"/>
      <c r="O299" s="52"/>
      <c r="P299" s="314"/>
      <c r="Q299" s="314"/>
      <c r="R299" s="53"/>
      <c r="S299" s="386"/>
      <c r="T299" s="52"/>
      <c r="U299" s="52"/>
      <c r="V299" s="52"/>
    </row>
    <row r="300" spans="1:22" s="436" customFormat="1" ht="13.5" customHeight="1">
      <c r="A300" s="229" t="s">
        <v>7705</v>
      </c>
      <c r="B300" s="2407"/>
      <c r="C300" s="2407"/>
      <c r="D300" s="2679"/>
      <c r="E300" s="79"/>
      <c r="F300" s="2430"/>
      <c r="G300" s="2430"/>
      <c r="H300" s="2430"/>
      <c r="I300" s="2679"/>
      <c r="J300" s="2430"/>
      <c r="K300" s="199" t="s">
        <v>158</v>
      </c>
      <c r="L300" s="79">
        <v>10735</v>
      </c>
      <c r="M300" s="313">
        <v>11825</v>
      </c>
      <c r="N300" s="52"/>
      <c r="O300" s="52"/>
      <c r="P300" s="314"/>
      <c r="Q300" s="314"/>
      <c r="R300" s="53"/>
      <c r="S300" s="386"/>
      <c r="T300" s="52"/>
      <c r="U300" s="52"/>
      <c r="V300" s="52"/>
    </row>
    <row r="301" spans="1:22" s="436" customFormat="1" ht="13.5" customHeight="1">
      <c r="A301" s="229" t="s">
        <v>7706</v>
      </c>
      <c r="B301" s="2407"/>
      <c r="C301" s="2407"/>
      <c r="D301" s="2679"/>
      <c r="E301" s="79"/>
      <c r="F301" s="2430"/>
      <c r="G301" s="2430"/>
      <c r="H301" s="2430" t="s">
        <v>7707</v>
      </c>
      <c r="I301" s="2679">
        <v>16.7</v>
      </c>
      <c r="J301" s="2430">
        <v>0.06</v>
      </c>
      <c r="K301" s="199" t="s">
        <v>158</v>
      </c>
      <c r="L301" s="79">
        <v>13045</v>
      </c>
      <c r="M301" s="313">
        <v>14370</v>
      </c>
      <c r="N301" s="52"/>
      <c r="O301" s="52"/>
      <c r="P301" s="314"/>
      <c r="Q301" s="314"/>
      <c r="R301" s="53"/>
      <c r="S301" s="386"/>
      <c r="T301" s="52"/>
      <c r="U301" s="52"/>
      <c r="V301" s="52"/>
    </row>
    <row r="302" spans="1:22" s="436" customFormat="1" ht="13.5" customHeight="1">
      <c r="A302" s="229" t="s">
        <v>7708</v>
      </c>
      <c r="B302" s="2407"/>
      <c r="C302" s="2407"/>
      <c r="D302" s="2679"/>
      <c r="E302" s="79"/>
      <c r="F302" s="2430"/>
      <c r="G302" s="2430"/>
      <c r="H302" s="2430"/>
      <c r="I302" s="2679"/>
      <c r="J302" s="2430"/>
      <c r="K302" s="199" t="s">
        <v>158</v>
      </c>
      <c r="L302" s="79">
        <v>15440</v>
      </c>
      <c r="M302" s="313">
        <v>17010</v>
      </c>
      <c r="N302" s="52"/>
      <c r="O302" s="52"/>
      <c r="P302" s="314"/>
      <c r="Q302" s="314"/>
      <c r="R302" s="53"/>
      <c r="S302" s="386"/>
      <c r="T302" s="52"/>
      <c r="U302" s="52"/>
      <c r="V302" s="52"/>
    </row>
    <row r="303" spans="1:22" s="436" customFormat="1" ht="13.5" customHeight="1">
      <c r="A303" s="229" t="s">
        <v>7709</v>
      </c>
      <c r="B303" s="2407"/>
      <c r="C303" s="2407"/>
      <c r="D303" s="2679"/>
      <c r="E303" s="79"/>
      <c r="F303" s="2430"/>
      <c r="G303" s="2430"/>
      <c r="H303" s="2430"/>
      <c r="I303" s="2679"/>
      <c r="J303" s="2430"/>
      <c r="K303" s="199" t="s">
        <v>158</v>
      </c>
      <c r="L303" s="79">
        <v>11705</v>
      </c>
      <c r="M303" s="313">
        <v>12895</v>
      </c>
      <c r="N303" s="52"/>
      <c r="O303" s="52"/>
      <c r="P303" s="314"/>
      <c r="Q303" s="314"/>
      <c r="R303" s="53"/>
      <c r="S303" s="386"/>
      <c r="T303" s="52"/>
      <c r="U303" s="52"/>
      <c r="V303" s="52"/>
    </row>
    <row r="304" spans="1:22" s="436" customFormat="1" ht="13.5" customHeight="1">
      <c r="A304" s="229" t="s">
        <v>7710</v>
      </c>
      <c r="B304" s="2407"/>
      <c r="C304" s="2407"/>
      <c r="D304" s="2679"/>
      <c r="E304" s="305"/>
      <c r="F304" s="2430"/>
      <c r="G304" s="2430"/>
      <c r="H304" s="2430" t="s">
        <v>7711</v>
      </c>
      <c r="I304" s="2679">
        <v>19.899999999999999</v>
      </c>
      <c r="J304" s="2430">
        <v>7.4099999999999999E-2</v>
      </c>
      <c r="K304" s="199" t="s">
        <v>158</v>
      </c>
      <c r="L304" s="79">
        <v>14545</v>
      </c>
      <c r="M304" s="313">
        <v>16025</v>
      </c>
      <c r="N304" s="52"/>
      <c r="O304" s="52"/>
      <c r="P304" s="314"/>
      <c r="Q304" s="314"/>
      <c r="R304" s="53"/>
      <c r="S304" s="386"/>
      <c r="T304" s="52"/>
      <c r="U304" s="52"/>
      <c r="V304" s="52"/>
    </row>
    <row r="305" spans="1:22" s="436" customFormat="1" ht="13.5" customHeight="1">
      <c r="A305" s="229" t="s">
        <v>7712</v>
      </c>
      <c r="B305" s="2407"/>
      <c r="C305" s="2407"/>
      <c r="D305" s="2679"/>
      <c r="E305" s="305"/>
      <c r="F305" s="2430"/>
      <c r="G305" s="2430"/>
      <c r="H305" s="2430"/>
      <c r="I305" s="2679"/>
      <c r="J305" s="2430"/>
      <c r="K305" s="199" t="s">
        <v>158</v>
      </c>
      <c r="L305" s="79">
        <v>18395</v>
      </c>
      <c r="M305" s="313">
        <v>20265</v>
      </c>
      <c r="N305" s="52"/>
      <c r="O305" s="52"/>
      <c r="P305" s="314"/>
      <c r="Q305" s="314"/>
      <c r="R305" s="53"/>
      <c r="S305" s="386"/>
      <c r="T305" s="52"/>
      <c r="U305" s="52"/>
      <c r="V305" s="52"/>
    </row>
    <row r="306" spans="1:22" s="436" customFormat="1" ht="13.5" customHeight="1">
      <c r="A306" s="229" t="s">
        <v>7713</v>
      </c>
      <c r="B306" s="2407"/>
      <c r="C306" s="2407"/>
      <c r="D306" s="2679"/>
      <c r="E306" s="305"/>
      <c r="F306" s="2430"/>
      <c r="G306" s="2430"/>
      <c r="H306" s="2430"/>
      <c r="I306" s="2679"/>
      <c r="J306" s="2430"/>
      <c r="K306" s="199" t="s">
        <v>158</v>
      </c>
      <c r="L306" s="79">
        <v>14545</v>
      </c>
      <c r="M306" s="313">
        <v>16025</v>
      </c>
      <c r="N306" s="52"/>
      <c r="O306" s="52"/>
      <c r="P306" s="314"/>
      <c r="Q306" s="314"/>
      <c r="R306" s="53"/>
      <c r="S306" s="386"/>
      <c r="T306" s="52"/>
      <c r="U306" s="52"/>
      <c r="V306" s="52"/>
    </row>
    <row r="307" spans="1:22" s="436" customFormat="1" ht="13.5" customHeight="1">
      <c r="A307" s="229" t="s">
        <v>7714</v>
      </c>
      <c r="B307" s="2407"/>
      <c r="C307" s="2407"/>
      <c r="D307" s="2679"/>
      <c r="E307" s="305"/>
      <c r="F307" s="2430"/>
      <c r="G307" s="2430"/>
      <c r="H307" s="2430" t="s">
        <v>7715</v>
      </c>
      <c r="I307" s="2679">
        <v>21.8</v>
      </c>
      <c r="J307" s="2430">
        <v>8.8349999999999998E-2</v>
      </c>
      <c r="K307" s="199" t="s">
        <v>158</v>
      </c>
      <c r="L307" s="79">
        <v>17270</v>
      </c>
      <c r="M307" s="313">
        <v>19025</v>
      </c>
      <c r="N307" s="52"/>
      <c r="O307" s="52"/>
      <c r="P307" s="314"/>
      <c r="Q307" s="314"/>
      <c r="R307" s="53"/>
      <c r="S307" s="386"/>
      <c r="T307" s="52"/>
      <c r="U307" s="52"/>
      <c r="V307" s="52"/>
    </row>
    <row r="308" spans="1:22" s="436" customFormat="1" ht="13.5" customHeight="1">
      <c r="A308" s="229" t="s">
        <v>7716</v>
      </c>
      <c r="B308" s="2407"/>
      <c r="C308" s="2407"/>
      <c r="D308" s="2679"/>
      <c r="E308" s="305"/>
      <c r="F308" s="2430"/>
      <c r="G308" s="2430"/>
      <c r="H308" s="2430"/>
      <c r="I308" s="2679"/>
      <c r="J308" s="2430"/>
      <c r="K308" s="199" t="s">
        <v>158</v>
      </c>
      <c r="L308" s="79">
        <v>19420</v>
      </c>
      <c r="M308" s="313">
        <v>21395</v>
      </c>
      <c r="N308" s="52"/>
      <c r="O308" s="52"/>
      <c r="P308" s="314"/>
      <c r="Q308" s="314"/>
      <c r="R308" s="53"/>
      <c r="S308" s="386"/>
      <c r="T308" s="52"/>
      <c r="U308" s="52"/>
      <c r="V308" s="52"/>
    </row>
    <row r="309" spans="1:22" s="436" customFormat="1" ht="13.5" customHeight="1">
      <c r="A309" s="229" t="s">
        <v>7717</v>
      </c>
      <c r="B309" s="2407"/>
      <c r="C309" s="2430"/>
      <c r="D309" s="2679"/>
      <c r="E309" s="305"/>
      <c r="F309" s="2430"/>
      <c r="G309" s="2430"/>
      <c r="H309" s="2430"/>
      <c r="I309" s="2679"/>
      <c r="J309" s="2430"/>
      <c r="K309" s="199" t="s">
        <v>158</v>
      </c>
      <c r="L309" s="79">
        <v>15545</v>
      </c>
      <c r="M309" s="313">
        <v>17125</v>
      </c>
      <c r="N309" s="52"/>
      <c r="O309" s="52"/>
      <c r="P309" s="314"/>
      <c r="Q309" s="314"/>
      <c r="R309" s="53"/>
      <c r="S309" s="386"/>
      <c r="T309" s="52"/>
      <c r="U309" s="52"/>
      <c r="V309" s="52"/>
    </row>
    <row r="310" spans="1:22" s="436" customFormat="1" ht="13.5" customHeight="1">
      <c r="A310" s="1046" t="s">
        <v>7718</v>
      </c>
      <c r="B310" s="2407"/>
      <c r="C310" s="2700">
        <v>4</v>
      </c>
      <c r="D310" s="2679"/>
      <c r="E310" s="300"/>
      <c r="F310" s="2710">
        <v>0.6</v>
      </c>
      <c r="G310" s="2710">
        <v>1.5</v>
      </c>
      <c r="H310" s="2710" t="s">
        <v>7719</v>
      </c>
      <c r="I310" s="2710">
        <v>19.5</v>
      </c>
      <c r="J310" s="2710">
        <v>0.06</v>
      </c>
      <c r="K310" s="199" t="s">
        <v>158</v>
      </c>
      <c r="L310" s="85">
        <v>13120</v>
      </c>
      <c r="M310" s="315">
        <v>14455</v>
      </c>
      <c r="N310" s="52"/>
      <c r="O310" s="52"/>
      <c r="P310" s="314"/>
      <c r="Q310" s="314"/>
      <c r="R310" s="53"/>
      <c r="S310" s="386"/>
      <c r="T310" s="52"/>
      <c r="U310" s="52"/>
      <c r="V310" s="52"/>
    </row>
    <row r="311" spans="1:22" s="436" customFormat="1" ht="13.5" customHeight="1">
      <c r="A311" s="1046" t="s">
        <v>7720</v>
      </c>
      <c r="B311" s="2407"/>
      <c r="C311" s="2700"/>
      <c r="D311" s="2679"/>
      <c r="E311" s="300"/>
      <c r="F311" s="2710"/>
      <c r="G311" s="2710"/>
      <c r="H311" s="2710"/>
      <c r="I311" s="2710"/>
      <c r="J311" s="2710"/>
      <c r="K311" s="199" t="s">
        <v>158</v>
      </c>
      <c r="L311" s="85">
        <v>15925</v>
      </c>
      <c r="M311" s="315">
        <v>17540</v>
      </c>
      <c r="N311" s="52"/>
      <c r="O311" s="52"/>
      <c r="P311" s="314"/>
      <c r="Q311" s="314"/>
      <c r="R311" s="53"/>
      <c r="S311" s="386"/>
      <c r="T311" s="52"/>
      <c r="U311" s="52"/>
      <c r="V311" s="52"/>
    </row>
    <row r="312" spans="1:22" s="436" customFormat="1" ht="13.5" customHeight="1">
      <c r="A312" s="1046" t="s">
        <v>7721</v>
      </c>
      <c r="B312" s="2407"/>
      <c r="C312" s="2700"/>
      <c r="D312" s="2679"/>
      <c r="E312" s="300"/>
      <c r="F312" s="2710"/>
      <c r="G312" s="2710"/>
      <c r="H312" s="2710"/>
      <c r="I312" s="2710"/>
      <c r="J312" s="2710"/>
      <c r="K312" s="199" t="s">
        <v>158</v>
      </c>
      <c r="L312" s="85">
        <v>11930</v>
      </c>
      <c r="M312" s="315">
        <v>13140</v>
      </c>
      <c r="N312" s="52"/>
      <c r="O312" s="52"/>
      <c r="P312" s="314"/>
      <c r="Q312" s="314"/>
      <c r="R312" s="53"/>
      <c r="S312" s="386"/>
      <c r="T312" s="52"/>
      <c r="U312" s="52"/>
      <c r="V312" s="52"/>
    </row>
    <row r="313" spans="1:22" s="436" customFormat="1" ht="13.5" customHeight="1">
      <c r="A313" s="1046" t="s">
        <v>7722</v>
      </c>
      <c r="B313" s="2407"/>
      <c r="C313" s="2700"/>
      <c r="D313" s="2679"/>
      <c r="E313" s="300"/>
      <c r="F313" s="2710"/>
      <c r="G313" s="2710"/>
      <c r="H313" s="2710" t="s">
        <v>7387</v>
      </c>
      <c r="I313" s="2710">
        <v>19.5</v>
      </c>
      <c r="J313" s="2710">
        <v>0.06</v>
      </c>
      <c r="K313" s="199" t="s">
        <v>158</v>
      </c>
      <c r="L313" s="85">
        <v>14230</v>
      </c>
      <c r="M313" s="315">
        <v>15680</v>
      </c>
      <c r="N313" s="52"/>
      <c r="O313" s="52"/>
      <c r="P313" s="314"/>
      <c r="Q313" s="314"/>
      <c r="R313" s="53"/>
      <c r="S313" s="386"/>
      <c r="T313" s="52"/>
      <c r="U313" s="52"/>
      <c r="V313" s="52"/>
    </row>
    <row r="314" spans="1:22" s="436" customFormat="1" ht="13.5" customHeight="1">
      <c r="A314" s="1046" t="s">
        <v>7723</v>
      </c>
      <c r="B314" s="2407"/>
      <c r="C314" s="2700"/>
      <c r="D314" s="2679"/>
      <c r="E314" s="300"/>
      <c r="F314" s="2710"/>
      <c r="G314" s="2710"/>
      <c r="H314" s="2710"/>
      <c r="I314" s="2710"/>
      <c r="J314" s="2710"/>
      <c r="K314" s="199" t="s">
        <v>158</v>
      </c>
      <c r="L314" s="85">
        <v>16340</v>
      </c>
      <c r="M314" s="315">
        <v>18005</v>
      </c>
      <c r="N314" s="52"/>
      <c r="O314" s="52"/>
      <c r="P314" s="314"/>
      <c r="Q314" s="314"/>
      <c r="R314" s="53"/>
      <c r="S314" s="386"/>
      <c r="T314" s="52"/>
      <c r="U314" s="52"/>
      <c r="V314" s="52"/>
    </row>
    <row r="315" spans="1:22" s="436" customFormat="1" ht="13.5" customHeight="1">
      <c r="A315" s="1046" t="s">
        <v>7724</v>
      </c>
      <c r="B315" s="2407"/>
      <c r="C315" s="2700"/>
      <c r="D315" s="2679"/>
      <c r="E315" s="300"/>
      <c r="F315" s="2710"/>
      <c r="G315" s="2710"/>
      <c r="H315" s="2710"/>
      <c r="I315" s="2710"/>
      <c r="J315" s="2710"/>
      <c r="K315" s="199" t="s">
        <v>158</v>
      </c>
      <c r="L315" s="85">
        <v>12940</v>
      </c>
      <c r="M315" s="315">
        <v>14255</v>
      </c>
      <c r="N315" s="52"/>
      <c r="O315" s="52"/>
      <c r="P315" s="314"/>
      <c r="Q315" s="314"/>
      <c r="R315" s="53"/>
      <c r="S315" s="386"/>
      <c r="T315" s="52"/>
      <c r="U315" s="52"/>
      <c r="V315" s="52"/>
    </row>
    <row r="316" spans="1:22" s="436" customFormat="1" ht="13.5" customHeight="1">
      <c r="A316" s="1046" t="s">
        <v>7725</v>
      </c>
      <c r="B316" s="2407"/>
      <c r="C316" s="2700"/>
      <c r="D316" s="2679"/>
      <c r="E316" s="300"/>
      <c r="F316" s="2710"/>
      <c r="G316" s="2710"/>
      <c r="H316" s="2710" t="s">
        <v>7391</v>
      </c>
      <c r="I316" s="2710">
        <v>24</v>
      </c>
      <c r="J316" s="2710">
        <v>0.08</v>
      </c>
      <c r="K316" s="199" t="s">
        <v>158</v>
      </c>
      <c r="L316" s="85">
        <v>17790</v>
      </c>
      <c r="M316" s="315">
        <v>19600</v>
      </c>
      <c r="N316" s="52"/>
      <c r="O316" s="52"/>
      <c r="P316" s="314"/>
      <c r="Q316" s="314"/>
      <c r="R316" s="53"/>
      <c r="S316" s="386"/>
      <c r="T316" s="52"/>
      <c r="U316" s="52"/>
      <c r="V316" s="52"/>
    </row>
    <row r="317" spans="1:22" s="436" customFormat="1" ht="13.5" customHeight="1">
      <c r="A317" s="1046" t="s">
        <v>7726</v>
      </c>
      <c r="B317" s="2407"/>
      <c r="C317" s="2700"/>
      <c r="D317" s="2679"/>
      <c r="E317" s="300"/>
      <c r="F317" s="2710"/>
      <c r="G317" s="2710"/>
      <c r="H317" s="2710"/>
      <c r="I317" s="2710"/>
      <c r="J317" s="2710"/>
      <c r="K317" s="199" t="s">
        <v>158</v>
      </c>
      <c r="L317" s="85">
        <v>20110</v>
      </c>
      <c r="M317" s="315">
        <v>22160</v>
      </c>
      <c r="N317" s="52"/>
      <c r="O317" s="52"/>
      <c r="P317" s="314"/>
      <c r="Q317" s="314"/>
      <c r="R317" s="53"/>
      <c r="S317" s="386"/>
      <c r="T317" s="52"/>
      <c r="U317" s="52"/>
      <c r="V317" s="52"/>
    </row>
    <row r="318" spans="1:22" s="436" customFormat="1" ht="13.5" customHeight="1">
      <c r="A318" s="1046" t="s">
        <v>7727</v>
      </c>
      <c r="B318" s="2407"/>
      <c r="C318" s="2700"/>
      <c r="D318" s="2679"/>
      <c r="E318" s="300"/>
      <c r="F318" s="2710"/>
      <c r="G318" s="2710"/>
      <c r="H318" s="2710"/>
      <c r="I318" s="2710"/>
      <c r="J318" s="2710"/>
      <c r="K318" s="199" t="s">
        <v>158</v>
      </c>
      <c r="L318" s="85">
        <v>16170</v>
      </c>
      <c r="M318" s="315">
        <v>17815</v>
      </c>
      <c r="N318" s="52"/>
      <c r="O318" s="52"/>
      <c r="P318" s="314"/>
      <c r="Q318" s="314"/>
      <c r="R318" s="53"/>
      <c r="S318" s="386"/>
      <c r="T318" s="52"/>
      <c r="U318" s="52"/>
      <c r="V318" s="52"/>
    </row>
    <row r="319" spans="1:22" s="436" customFormat="1" ht="13.5" customHeight="1">
      <c r="A319" s="1046" t="s">
        <v>7728</v>
      </c>
      <c r="B319" s="2407"/>
      <c r="C319" s="2700"/>
      <c r="D319" s="2679"/>
      <c r="E319" s="300"/>
      <c r="F319" s="2710"/>
      <c r="G319" s="2710"/>
      <c r="H319" s="2710" t="s">
        <v>7729</v>
      </c>
      <c r="I319" s="2710">
        <v>26.5</v>
      </c>
      <c r="J319" s="2710">
        <v>0.09</v>
      </c>
      <c r="K319" s="199" t="s">
        <v>158</v>
      </c>
      <c r="L319" s="85">
        <v>21125</v>
      </c>
      <c r="M319" s="315">
        <v>23275</v>
      </c>
      <c r="N319" s="52"/>
      <c r="O319" s="52"/>
      <c r="P319" s="314"/>
      <c r="Q319" s="314"/>
      <c r="R319" s="53"/>
      <c r="S319" s="386"/>
      <c r="T319" s="52"/>
      <c r="U319" s="52"/>
      <c r="V319" s="52"/>
    </row>
    <row r="320" spans="1:22" s="436" customFormat="1" ht="13.5" customHeight="1">
      <c r="A320" s="1046" t="s">
        <v>7730</v>
      </c>
      <c r="B320" s="2407"/>
      <c r="C320" s="2700"/>
      <c r="D320" s="2679"/>
      <c r="E320" s="300"/>
      <c r="F320" s="2710"/>
      <c r="G320" s="2710"/>
      <c r="H320" s="2710"/>
      <c r="I320" s="2710"/>
      <c r="J320" s="2710"/>
      <c r="K320" s="199" t="s">
        <v>158</v>
      </c>
      <c r="L320" s="85">
        <v>22000</v>
      </c>
      <c r="M320" s="315">
        <v>24235</v>
      </c>
      <c r="N320" s="52"/>
      <c r="O320" s="52"/>
      <c r="P320" s="314"/>
      <c r="Q320" s="314"/>
      <c r="R320" s="53"/>
      <c r="S320" s="386"/>
      <c r="T320" s="52"/>
      <c r="U320" s="52"/>
      <c r="V320" s="52"/>
    </row>
    <row r="321" spans="1:22" s="436" customFormat="1" ht="13.5" customHeight="1">
      <c r="A321" s="1046" t="s">
        <v>7731</v>
      </c>
      <c r="B321" s="2407"/>
      <c r="C321" s="2700"/>
      <c r="D321" s="2679"/>
      <c r="E321" s="300"/>
      <c r="F321" s="2710"/>
      <c r="G321" s="2710"/>
      <c r="H321" s="2710"/>
      <c r="I321" s="2710"/>
      <c r="J321" s="2710"/>
      <c r="K321" s="199" t="s">
        <v>158</v>
      </c>
      <c r="L321" s="85">
        <v>19205</v>
      </c>
      <c r="M321" s="315">
        <v>21160</v>
      </c>
      <c r="N321" s="52"/>
      <c r="O321" s="52"/>
      <c r="P321" s="314"/>
      <c r="Q321" s="314"/>
      <c r="R321" s="53"/>
      <c r="S321" s="386"/>
      <c r="T321" s="52"/>
      <c r="U321" s="52"/>
      <c r="V321" s="52"/>
    </row>
    <row r="322" spans="1:22" s="436" customFormat="1" ht="13.5" customHeight="1">
      <c r="A322" s="229" t="s">
        <v>7732</v>
      </c>
      <c r="B322" s="2407"/>
      <c r="C322" s="2430">
        <v>4</v>
      </c>
      <c r="D322" s="2414" t="s">
        <v>7342</v>
      </c>
      <c r="E322" s="79"/>
      <c r="F322" s="2430">
        <v>0.6</v>
      </c>
      <c r="G322" s="2430">
        <v>1.5</v>
      </c>
      <c r="H322" s="2430" t="s">
        <v>7733</v>
      </c>
      <c r="I322" s="2679">
        <v>16.399999999999999</v>
      </c>
      <c r="J322" s="2430">
        <v>5.6160000000000002E-2</v>
      </c>
      <c r="K322" s="199" t="s">
        <v>158</v>
      </c>
      <c r="L322" s="79">
        <v>13045</v>
      </c>
      <c r="M322" s="313">
        <v>14370</v>
      </c>
      <c r="N322" s="52"/>
      <c r="O322" s="52"/>
      <c r="P322" s="314"/>
      <c r="Q322" s="314"/>
      <c r="R322" s="53"/>
      <c r="S322" s="386"/>
      <c r="T322" s="52"/>
      <c r="U322" s="52"/>
      <c r="V322" s="52"/>
    </row>
    <row r="323" spans="1:22" s="436" customFormat="1" ht="13.5" customHeight="1">
      <c r="A323" s="229" t="s">
        <v>7734</v>
      </c>
      <c r="B323" s="2407"/>
      <c r="C323" s="2407"/>
      <c r="D323" s="2414"/>
      <c r="E323" s="79"/>
      <c r="F323" s="2430"/>
      <c r="G323" s="2430"/>
      <c r="H323" s="2430"/>
      <c r="I323" s="2679"/>
      <c r="J323" s="2430"/>
      <c r="K323" s="199" t="s">
        <v>158</v>
      </c>
      <c r="L323" s="79">
        <v>15430</v>
      </c>
      <c r="M323" s="313">
        <v>17000</v>
      </c>
      <c r="N323" s="52"/>
      <c r="O323" s="52"/>
      <c r="P323" s="314"/>
      <c r="Q323" s="314"/>
      <c r="R323" s="53"/>
      <c r="S323" s="386"/>
      <c r="T323" s="52"/>
      <c r="U323" s="52"/>
      <c r="V323" s="52"/>
    </row>
    <row r="324" spans="1:22" s="436" customFormat="1" ht="13.5" customHeight="1">
      <c r="A324" s="229" t="s">
        <v>7735</v>
      </c>
      <c r="B324" s="2407"/>
      <c r="C324" s="2407"/>
      <c r="D324" s="2414"/>
      <c r="E324" s="79"/>
      <c r="F324" s="2430"/>
      <c r="G324" s="2430"/>
      <c r="H324" s="2430"/>
      <c r="I324" s="2679"/>
      <c r="J324" s="2430"/>
      <c r="K324" s="199" t="s">
        <v>158</v>
      </c>
      <c r="L324" s="79">
        <v>11705</v>
      </c>
      <c r="M324" s="313">
        <v>12895</v>
      </c>
      <c r="N324" s="52"/>
      <c r="O324" s="52"/>
      <c r="P324" s="314"/>
      <c r="Q324" s="314"/>
      <c r="R324" s="53"/>
      <c r="S324" s="386"/>
      <c r="T324" s="52"/>
      <c r="U324" s="52"/>
      <c r="V324" s="52"/>
    </row>
    <row r="325" spans="1:22" s="436" customFormat="1" ht="13.5" customHeight="1">
      <c r="A325" s="229" t="s">
        <v>7736</v>
      </c>
      <c r="B325" s="2407"/>
      <c r="C325" s="2407"/>
      <c r="D325" s="2414"/>
      <c r="E325" s="79"/>
      <c r="F325" s="2430"/>
      <c r="G325" s="2430"/>
      <c r="H325" s="2430" t="s">
        <v>7395</v>
      </c>
      <c r="I325" s="2679">
        <v>18</v>
      </c>
      <c r="J325" s="2430">
        <v>0.08</v>
      </c>
      <c r="K325" s="199" t="s">
        <v>158</v>
      </c>
      <c r="L325" s="79">
        <v>14365</v>
      </c>
      <c r="M325" s="313">
        <v>15825</v>
      </c>
      <c r="N325" s="52"/>
      <c r="O325" s="52"/>
      <c r="P325" s="314"/>
      <c r="Q325" s="314"/>
      <c r="R325" s="53"/>
      <c r="S325" s="386"/>
      <c r="T325" s="52"/>
      <c r="U325" s="52"/>
      <c r="V325" s="52"/>
    </row>
    <row r="326" spans="1:22" s="436" customFormat="1" ht="13.5" customHeight="1">
      <c r="A326" s="229" t="s">
        <v>7737</v>
      </c>
      <c r="B326" s="2407"/>
      <c r="C326" s="2407"/>
      <c r="D326" s="2414"/>
      <c r="E326" s="79"/>
      <c r="F326" s="2430"/>
      <c r="G326" s="2430"/>
      <c r="H326" s="2430"/>
      <c r="I326" s="2679"/>
      <c r="J326" s="2430"/>
      <c r="K326" s="199" t="s">
        <v>158</v>
      </c>
      <c r="L326" s="79">
        <v>17510</v>
      </c>
      <c r="M326" s="313">
        <v>19290</v>
      </c>
      <c r="N326" s="52"/>
      <c r="O326" s="52"/>
      <c r="P326" s="314"/>
      <c r="Q326" s="314"/>
      <c r="R326" s="53"/>
      <c r="S326" s="386"/>
      <c r="T326" s="52"/>
      <c r="U326" s="52"/>
      <c r="V326" s="52"/>
    </row>
    <row r="327" spans="1:22" s="436" customFormat="1" ht="14.25" customHeight="1">
      <c r="A327" s="229" t="s">
        <v>7738</v>
      </c>
      <c r="B327" s="2407"/>
      <c r="C327" s="2407"/>
      <c r="D327" s="2414"/>
      <c r="E327" s="79"/>
      <c r="F327" s="2430"/>
      <c r="G327" s="2430"/>
      <c r="H327" s="2430"/>
      <c r="I327" s="2679"/>
      <c r="J327" s="2430"/>
      <c r="K327" s="199" t="s">
        <v>158</v>
      </c>
      <c r="L327" s="79">
        <v>13540</v>
      </c>
      <c r="M327" s="313">
        <v>14920</v>
      </c>
      <c r="N327" s="52"/>
      <c r="O327" s="52"/>
      <c r="P327" s="314"/>
      <c r="Q327" s="314"/>
      <c r="R327" s="53"/>
      <c r="S327" s="386"/>
      <c r="T327" s="52"/>
      <c r="U327" s="52"/>
      <c r="V327" s="52"/>
    </row>
    <row r="328" spans="1:22" s="436" customFormat="1" ht="13.5" customHeight="1">
      <c r="A328" s="229" t="s">
        <v>7739</v>
      </c>
      <c r="B328" s="2407"/>
      <c r="C328" s="2407"/>
      <c r="D328" s="2414"/>
      <c r="E328" s="305"/>
      <c r="F328" s="2430"/>
      <c r="G328" s="2430"/>
      <c r="H328" s="2430" t="s">
        <v>7399</v>
      </c>
      <c r="I328" s="2679">
        <v>21</v>
      </c>
      <c r="J328" s="2430">
        <v>0.1</v>
      </c>
      <c r="K328" s="199" t="s">
        <v>158</v>
      </c>
      <c r="L328" s="79">
        <v>18300</v>
      </c>
      <c r="M328" s="313">
        <v>20160</v>
      </c>
      <c r="N328" s="52"/>
      <c r="O328" s="52"/>
      <c r="P328" s="314"/>
      <c r="Q328" s="314"/>
      <c r="R328" s="53"/>
      <c r="S328" s="386"/>
      <c r="T328" s="52"/>
      <c r="U328" s="52"/>
      <c r="V328" s="52"/>
    </row>
    <row r="329" spans="1:22" s="436" customFormat="1" ht="13.5" customHeight="1">
      <c r="A329" s="229" t="s">
        <v>7740</v>
      </c>
      <c r="B329" s="2407"/>
      <c r="C329" s="2407"/>
      <c r="D329" s="2414"/>
      <c r="E329" s="305"/>
      <c r="F329" s="2430"/>
      <c r="G329" s="2430"/>
      <c r="H329" s="2430"/>
      <c r="I329" s="2679"/>
      <c r="J329" s="2430"/>
      <c r="K329" s="199" t="s">
        <v>158</v>
      </c>
      <c r="L329" s="79">
        <v>22420</v>
      </c>
      <c r="M329" s="313">
        <v>24700</v>
      </c>
      <c r="N329" s="52"/>
      <c r="O329" s="52"/>
      <c r="P329" s="1099"/>
      <c r="Q329" s="314"/>
      <c r="R329" s="53"/>
      <c r="S329" s="386"/>
      <c r="T329" s="52"/>
      <c r="U329" s="52"/>
      <c r="V329" s="52"/>
    </row>
    <row r="330" spans="1:22" s="436" customFormat="1" ht="13.5" customHeight="1">
      <c r="A330" s="229" t="s">
        <v>7741</v>
      </c>
      <c r="B330" s="2407"/>
      <c r="C330" s="2407"/>
      <c r="D330" s="2414"/>
      <c r="E330" s="305"/>
      <c r="F330" s="2430"/>
      <c r="G330" s="2430"/>
      <c r="H330" s="2430"/>
      <c r="I330" s="2679"/>
      <c r="J330" s="2430"/>
      <c r="K330" s="199" t="s">
        <v>158</v>
      </c>
      <c r="L330" s="79">
        <v>18125</v>
      </c>
      <c r="M330" s="313">
        <v>19965</v>
      </c>
      <c r="N330" s="52"/>
      <c r="O330" s="52"/>
      <c r="P330" s="314"/>
      <c r="Q330" s="314"/>
      <c r="R330" s="53"/>
      <c r="S330" s="386"/>
      <c r="T330" s="52"/>
      <c r="U330" s="52"/>
      <c r="V330" s="52"/>
    </row>
    <row r="331" spans="1:22" s="436" customFormat="1" ht="13.5" customHeight="1">
      <c r="A331" s="229" t="s">
        <v>7742</v>
      </c>
      <c r="B331" s="2407"/>
      <c r="C331" s="2407"/>
      <c r="D331" s="2414"/>
      <c r="E331" s="305"/>
      <c r="F331" s="2430"/>
      <c r="G331" s="2430"/>
      <c r="H331" s="2430" t="s">
        <v>7743</v>
      </c>
      <c r="I331" s="2679">
        <v>24</v>
      </c>
      <c r="J331" s="2430">
        <v>0.10881</v>
      </c>
      <c r="K331" s="199" t="s">
        <v>158</v>
      </c>
      <c r="L331" s="79">
        <v>20570</v>
      </c>
      <c r="M331" s="313">
        <v>22660</v>
      </c>
      <c r="N331" s="52"/>
      <c r="O331" s="52"/>
      <c r="P331" s="314"/>
      <c r="Q331" s="314"/>
      <c r="R331" s="53"/>
      <c r="S331" s="386"/>
      <c r="T331" s="52"/>
      <c r="U331" s="52"/>
      <c r="V331" s="52"/>
    </row>
    <row r="332" spans="1:22" s="436" customFormat="1" ht="13.5" customHeight="1">
      <c r="A332" s="229" t="s">
        <v>7744</v>
      </c>
      <c r="B332" s="2407"/>
      <c r="C332" s="2407"/>
      <c r="D332" s="2414"/>
      <c r="E332" s="305"/>
      <c r="F332" s="2430"/>
      <c r="G332" s="2430"/>
      <c r="H332" s="2430"/>
      <c r="I332" s="2679"/>
      <c r="J332" s="2430"/>
      <c r="K332" s="199" t="s">
        <v>158</v>
      </c>
      <c r="L332" s="79">
        <v>23760</v>
      </c>
      <c r="M332" s="313">
        <v>26175</v>
      </c>
      <c r="N332" s="52"/>
      <c r="O332" s="52"/>
      <c r="P332" s="314"/>
      <c r="Q332" s="314"/>
      <c r="R332" s="53"/>
      <c r="S332" s="386"/>
      <c r="T332" s="52"/>
      <c r="U332" s="52"/>
      <c r="V332" s="52"/>
    </row>
    <row r="333" spans="1:22" s="436" customFormat="1" ht="13.5" customHeight="1">
      <c r="A333" s="229" t="s">
        <v>7745</v>
      </c>
      <c r="B333" s="2407"/>
      <c r="C333" s="2430"/>
      <c r="D333" s="2414"/>
      <c r="E333" s="305"/>
      <c r="F333" s="2430"/>
      <c r="G333" s="2430"/>
      <c r="H333" s="2430"/>
      <c r="I333" s="2679"/>
      <c r="J333" s="2430"/>
      <c r="K333" s="199" t="s">
        <v>158</v>
      </c>
      <c r="L333" s="79">
        <v>19415</v>
      </c>
      <c r="M333" s="313">
        <v>21385</v>
      </c>
      <c r="N333" s="52"/>
      <c r="O333" s="52"/>
      <c r="P333" s="314"/>
      <c r="Q333" s="314"/>
      <c r="R333" s="53"/>
      <c r="S333" s="386"/>
      <c r="T333" s="52"/>
      <c r="U333" s="52"/>
      <c r="V333" s="52"/>
    </row>
    <row r="334" spans="1:22" s="436" customFormat="1" ht="13.5" customHeight="1">
      <c r="A334" s="229" t="s">
        <v>7746</v>
      </c>
      <c r="B334" s="2407"/>
      <c r="C334" s="2687">
        <v>4</v>
      </c>
      <c r="D334" s="2414"/>
      <c r="E334" s="79"/>
      <c r="F334" s="2687">
        <v>0.6</v>
      </c>
      <c r="G334" s="2687">
        <v>1.5</v>
      </c>
      <c r="H334" s="2430" t="s">
        <v>7747</v>
      </c>
      <c r="I334" s="2679">
        <v>17.5</v>
      </c>
      <c r="J334" s="2430">
        <v>7.2959999999999997E-2</v>
      </c>
      <c r="K334" s="199" t="s">
        <v>158</v>
      </c>
      <c r="L334" s="79">
        <v>14630</v>
      </c>
      <c r="M334" s="313">
        <v>16120</v>
      </c>
      <c r="N334" s="52"/>
      <c r="O334" s="52"/>
      <c r="P334" s="314"/>
      <c r="Q334" s="314"/>
      <c r="R334" s="53"/>
      <c r="S334" s="386"/>
      <c r="T334" s="52"/>
      <c r="U334" s="52"/>
      <c r="V334" s="52"/>
    </row>
    <row r="335" spans="1:22" s="436" customFormat="1" ht="13.5" customHeight="1">
      <c r="A335" s="229" t="s">
        <v>7748</v>
      </c>
      <c r="B335" s="2407"/>
      <c r="C335" s="2407"/>
      <c r="D335" s="2414"/>
      <c r="E335" s="79"/>
      <c r="F335" s="2687"/>
      <c r="G335" s="2687"/>
      <c r="H335" s="2687"/>
      <c r="I335" s="2679"/>
      <c r="J335" s="2430"/>
      <c r="K335" s="199" t="s">
        <v>158</v>
      </c>
      <c r="L335" s="79">
        <v>17675</v>
      </c>
      <c r="M335" s="313">
        <v>19470</v>
      </c>
      <c r="N335" s="52"/>
      <c r="O335" s="52"/>
      <c r="P335" s="314"/>
      <c r="Q335" s="314"/>
      <c r="R335" s="53"/>
      <c r="S335" s="386"/>
      <c r="T335" s="52"/>
      <c r="U335" s="52"/>
      <c r="V335" s="52"/>
    </row>
    <row r="336" spans="1:22" s="436" customFormat="1" ht="13.5" customHeight="1">
      <c r="A336" s="229" t="s">
        <v>7749</v>
      </c>
      <c r="B336" s="2407"/>
      <c r="C336" s="2407"/>
      <c r="D336" s="2414"/>
      <c r="E336" s="79"/>
      <c r="F336" s="2687"/>
      <c r="G336" s="2687"/>
      <c r="H336" s="2430"/>
      <c r="I336" s="2679"/>
      <c r="J336" s="2430"/>
      <c r="K336" s="199" t="s">
        <v>158</v>
      </c>
      <c r="L336" s="79">
        <v>13970</v>
      </c>
      <c r="M336" s="313">
        <v>15390</v>
      </c>
      <c r="N336" s="52"/>
      <c r="O336" s="52"/>
      <c r="P336" s="314"/>
      <c r="Q336" s="314"/>
      <c r="R336" s="53"/>
      <c r="S336" s="386"/>
      <c r="T336" s="52"/>
      <c r="U336" s="52"/>
      <c r="V336" s="52"/>
    </row>
    <row r="337" spans="1:22" s="436" customFormat="1" ht="13.5" customHeight="1">
      <c r="A337" s="229" t="s">
        <v>7750</v>
      </c>
      <c r="B337" s="2407"/>
      <c r="C337" s="2407"/>
      <c r="D337" s="2414"/>
      <c r="E337" s="79"/>
      <c r="F337" s="2687"/>
      <c r="G337" s="2687"/>
      <c r="H337" s="2430" t="s">
        <v>7751</v>
      </c>
      <c r="I337" s="2679">
        <v>22.5</v>
      </c>
      <c r="J337" s="2430">
        <v>9.5759999999999998E-2</v>
      </c>
      <c r="K337" s="199" t="s">
        <v>158</v>
      </c>
      <c r="L337" s="79">
        <v>16320</v>
      </c>
      <c r="M337" s="313">
        <v>17980</v>
      </c>
      <c r="N337" s="52"/>
      <c r="O337" s="52"/>
      <c r="P337" s="314"/>
      <c r="Q337" s="314"/>
      <c r="R337" s="53"/>
      <c r="S337" s="386"/>
      <c r="T337" s="52"/>
      <c r="U337" s="52"/>
      <c r="V337" s="52"/>
    </row>
    <row r="338" spans="1:22" s="436" customFormat="1" ht="13.5" customHeight="1">
      <c r="A338" s="229" t="s">
        <v>7752</v>
      </c>
      <c r="B338" s="2407"/>
      <c r="C338" s="2407"/>
      <c r="D338" s="2414"/>
      <c r="E338" s="79"/>
      <c r="F338" s="2687"/>
      <c r="G338" s="2687"/>
      <c r="H338" s="2687"/>
      <c r="I338" s="2679"/>
      <c r="J338" s="2430"/>
      <c r="K338" s="199" t="s">
        <v>158</v>
      </c>
      <c r="L338" s="79">
        <v>19455</v>
      </c>
      <c r="M338" s="313">
        <v>21435</v>
      </c>
      <c r="N338" s="52"/>
      <c r="O338" s="52"/>
      <c r="P338" s="314"/>
      <c r="Q338" s="314"/>
      <c r="R338" s="53"/>
      <c r="S338" s="386"/>
      <c r="T338" s="52"/>
      <c r="U338" s="52"/>
      <c r="V338" s="52"/>
    </row>
    <row r="339" spans="1:22" s="436" customFormat="1" ht="13.5" customHeight="1">
      <c r="A339" s="229" t="s">
        <v>7753</v>
      </c>
      <c r="B339" s="2407"/>
      <c r="C339" s="2407"/>
      <c r="D339" s="2414"/>
      <c r="E339" s="79"/>
      <c r="F339" s="2687"/>
      <c r="G339" s="2687"/>
      <c r="H339" s="2430"/>
      <c r="I339" s="2679"/>
      <c r="J339" s="2430"/>
      <c r="K339" s="199" t="s">
        <v>158</v>
      </c>
      <c r="L339" s="79">
        <v>15420</v>
      </c>
      <c r="M339" s="313">
        <v>16990</v>
      </c>
      <c r="N339" s="52"/>
      <c r="O339" s="52"/>
      <c r="P339" s="314"/>
      <c r="Q339" s="314"/>
      <c r="R339" s="53"/>
      <c r="S339" s="386"/>
      <c r="T339" s="52"/>
      <c r="U339" s="52"/>
      <c r="V339" s="52"/>
    </row>
    <row r="340" spans="1:22" s="436" customFormat="1" ht="13.5" customHeight="1">
      <c r="A340" s="229" t="s">
        <v>7754</v>
      </c>
      <c r="B340" s="2407"/>
      <c r="C340" s="2407"/>
      <c r="D340" s="2414"/>
      <c r="E340" s="305"/>
      <c r="F340" s="2687"/>
      <c r="G340" s="2687"/>
      <c r="H340" s="2720" t="s">
        <v>7755</v>
      </c>
      <c r="I340" s="2679">
        <v>28.1</v>
      </c>
      <c r="J340" s="2430">
        <v>0.11856</v>
      </c>
      <c r="K340" s="199" t="s">
        <v>158</v>
      </c>
      <c r="L340" s="79">
        <v>21515</v>
      </c>
      <c r="M340" s="313">
        <v>23700</v>
      </c>
      <c r="N340" s="52"/>
      <c r="O340" s="52"/>
      <c r="P340" s="314"/>
      <c r="Q340" s="314"/>
      <c r="R340" s="53"/>
      <c r="S340" s="386"/>
      <c r="T340" s="52"/>
      <c r="U340" s="52"/>
      <c r="V340" s="52"/>
    </row>
    <row r="341" spans="1:22" s="436" customFormat="1" ht="13.5" customHeight="1">
      <c r="A341" s="229" t="s">
        <v>7756</v>
      </c>
      <c r="B341" s="2407"/>
      <c r="C341" s="2407"/>
      <c r="D341" s="2414"/>
      <c r="E341" s="308"/>
      <c r="F341" s="2687"/>
      <c r="G341" s="2687"/>
      <c r="H341" s="2687"/>
      <c r="I341" s="2679"/>
      <c r="J341" s="2430"/>
      <c r="K341" s="199" t="s">
        <v>158</v>
      </c>
      <c r="L341" s="98">
        <v>24580</v>
      </c>
      <c r="M341" s="320">
        <v>27080</v>
      </c>
      <c r="N341" s="52"/>
      <c r="O341" s="52"/>
      <c r="P341" s="314"/>
      <c r="Q341" s="314"/>
      <c r="R341" s="53"/>
      <c r="S341" s="386"/>
      <c r="T341" s="52"/>
      <c r="U341" s="52"/>
      <c r="V341" s="52"/>
    </row>
    <row r="342" spans="1:22" s="436" customFormat="1" ht="13.5" customHeight="1">
      <c r="A342" s="229" t="s">
        <v>7757</v>
      </c>
      <c r="B342" s="2407"/>
      <c r="C342" s="2407"/>
      <c r="D342" s="2414"/>
      <c r="E342" s="308"/>
      <c r="F342" s="2687"/>
      <c r="G342" s="2687"/>
      <c r="H342" s="2687"/>
      <c r="I342" s="2679"/>
      <c r="J342" s="2430"/>
      <c r="K342" s="199" t="s">
        <v>158</v>
      </c>
      <c r="L342" s="98">
        <v>20365</v>
      </c>
      <c r="M342" s="320">
        <v>22440</v>
      </c>
      <c r="N342" s="52"/>
      <c r="O342" s="52"/>
      <c r="P342" s="314"/>
      <c r="Q342" s="314"/>
      <c r="R342" s="53"/>
      <c r="S342" s="386"/>
      <c r="T342" s="52"/>
      <c r="U342" s="52"/>
      <c r="V342" s="52"/>
    </row>
    <row r="343" spans="1:22" s="436" customFormat="1" ht="13.5" customHeight="1">
      <c r="A343" s="1100" t="s">
        <v>7758</v>
      </c>
      <c r="B343" s="2407"/>
      <c r="C343" s="2407"/>
      <c r="D343" s="2414"/>
      <c r="E343" s="308"/>
      <c r="F343" s="2687"/>
      <c r="G343" s="2687"/>
      <c r="H343" s="2412" t="s">
        <v>7759</v>
      </c>
      <c r="I343" s="2680">
        <v>30</v>
      </c>
      <c r="J343" s="2687">
        <v>0.14136000000000001</v>
      </c>
      <c r="K343" s="199" t="s">
        <v>158</v>
      </c>
      <c r="L343" s="98">
        <v>22690</v>
      </c>
      <c r="M343" s="320">
        <v>25000</v>
      </c>
      <c r="N343" s="52"/>
      <c r="O343" s="52"/>
      <c r="P343" s="314"/>
      <c r="Q343" s="314"/>
      <c r="R343" s="53"/>
      <c r="S343" s="386"/>
      <c r="T343" s="52"/>
      <c r="U343" s="52"/>
      <c r="V343" s="52"/>
    </row>
    <row r="344" spans="1:22" s="436" customFormat="1" ht="13.5" customHeight="1">
      <c r="A344" s="1100" t="s">
        <v>7760</v>
      </c>
      <c r="B344" s="2407"/>
      <c r="C344" s="2407"/>
      <c r="D344" s="2414"/>
      <c r="E344" s="308"/>
      <c r="F344" s="2687"/>
      <c r="G344" s="2687"/>
      <c r="H344" s="2687"/>
      <c r="I344" s="2680"/>
      <c r="J344" s="2687"/>
      <c r="K344" s="199" t="s">
        <v>158</v>
      </c>
      <c r="L344" s="98">
        <v>26985</v>
      </c>
      <c r="M344" s="320">
        <v>29730</v>
      </c>
      <c r="N344" s="52"/>
      <c r="O344" s="52"/>
      <c r="P344" s="314"/>
      <c r="Q344" s="314"/>
      <c r="R344" s="53"/>
      <c r="S344" s="386"/>
      <c r="T344" s="52"/>
      <c r="U344" s="52"/>
      <c r="V344" s="52"/>
    </row>
    <row r="345" spans="1:22" s="436" customFormat="1" ht="13.5" customHeight="1">
      <c r="A345" s="1100" t="s">
        <v>7761</v>
      </c>
      <c r="B345" s="2407"/>
      <c r="C345" s="2687"/>
      <c r="D345" s="2414"/>
      <c r="E345" s="308"/>
      <c r="F345" s="2687"/>
      <c r="G345" s="2687"/>
      <c r="H345" s="2687"/>
      <c r="I345" s="2680"/>
      <c r="J345" s="2687"/>
      <c r="K345" s="807" t="s">
        <v>158</v>
      </c>
      <c r="L345" s="98">
        <v>22525</v>
      </c>
      <c r="M345" s="320">
        <v>24815</v>
      </c>
      <c r="N345" s="52"/>
      <c r="O345" s="52"/>
      <c r="P345" s="314"/>
      <c r="Q345" s="314"/>
      <c r="R345" s="53"/>
      <c r="S345" s="386"/>
      <c r="T345" s="52"/>
      <c r="U345" s="52"/>
      <c r="V345" s="52"/>
    </row>
    <row r="346" spans="1:22" s="436" customFormat="1" ht="12" customHeight="1">
      <c r="A346" s="2169" t="s">
        <v>3320</v>
      </c>
      <c r="B346" s="2169"/>
      <c r="C346" s="2169"/>
      <c r="D346" s="2169"/>
      <c r="E346" s="2169"/>
      <c r="F346" s="2169"/>
      <c r="G346" s="2169"/>
      <c r="H346" s="2169"/>
      <c r="I346" s="2169"/>
      <c r="J346" s="2169"/>
      <c r="K346" s="2169"/>
      <c r="L346" s="2169"/>
      <c r="M346" s="2169"/>
      <c r="N346" s="52"/>
      <c r="O346" s="52"/>
      <c r="P346" s="52"/>
      <c r="Q346" s="314"/>
      <c r="R346" s="53"/>
      <c r="S346" s="386"/>
      <c r="T346" s="52"/>
      <c r="U346" s="52"/>
      <c r="V346" s="52"/>
    </row>
    <row r="347" spans="1:22" s="436" customFormat="1" ht="13.5" customHeight="1">
      <c r="A347" s="1101" t="s">
        <v>7762</v>
      </c>
      <c r="B347" s="2719"/>
      <c r="C347" s="2688">
        <v>4</v>
      </c>
      <c r="D347" s="2688" t="s">
        <v>7763</v>
      </c>
      <c r="E347" s="295"/>
      <c r="F347" s="2685">
        <v>0.6</v>
      </c>
      <c r="G347" s="2685">
        <v>1.5</v>
      </c>
      <c r="H347" s="838"/>
      <c r="I347" s="295"/>
      <c r="J347" s="838"/>
      <c r="K347" s="125" t="s">
        <v>158</v>
      </c>
      <c r="L347" s="125">
        <v>13545</v>
      </c>
      <c r="M347" s="344">
        <v>14920</v>
      </c>
      <c r="N347" s="52"/>
      <c r="O347" s="52"/>
      <c r="P347" s="314"/>
      <c r="Q347" s="314"/>
      <c r="R347" s="53"/>
      <c r="S347" s="386"/>
      <c r="T347" s="52"/>
      <c r="U347" s="52"/>
      <c r="V347" s="52"/>
    </row>
    <row r="348" spans="1:22" s="436" customFormat="1" ht="13.5" customHeight="1">
      <c r="A348" s="1047" t="s">
        <v>7764</v>
      </c>
      <c r="B348" s="2719"/>
      <c r="C348" s="2688"/>
      <c r="D348" s="2688"/>
      <c r="E348" s="300"/>
      <c r="F348" s="2685"/>
      <c r="G348" s="2685"/>
      <c r="H348" s="299" t="s">
        <v>7537</v>
      </c>
      <c r="I348" s="300">
        <v>16.5</v>
      </c>
      <c r="J348" s="299">
        <v>0.05</v>
      </c>
      <c r="K348" s="85" t="s">
        <v>158</v>
      </c>
      <c r="L348" s="85">
        <v>16270</v>
      </c>
      <c r="M348" s="315">
        <v>17925</v>
      </c>
      <c r="N348" s="52"/>
      <c r="O348" s="52"/>
      <c r="P348" s="314"/>
      <c r="Q348" s="314"/>
      <c r="R348" s="53"/>
      <c r="S348" s="386"/>
      <c r="T348" s="52"/>
      <c r="U348" s="52"/>
      <c r="V348" s="52"/>
    </row>
    <row r="349" spans="1:22" s="436" customFormat="1" ht="13.5" customHeight="1">
      <c r="A349" s="1047" t="s">
        <v>7765</v>
      </c>
      <c r="B349" s="2719"/>
      <c r="C349" s="2688"/>
      <c r="D349" s="2688"/>
      <c r="E349" s="309"/>
      <c r="F349" s="2685"/>
      <c r="G349" s="2685"/>
      <c r="H349" s="842"/>
      <c r="I349" s="309"/>
      <c r="J349" s="842"/>
      <c r="K349" s="111" t="s">
        <v>158</v>
      </c>
      <c r="L349" s="111">
        <v>12435</v>
      </c>
      <c r="M349" s="317">
        <v>13700</v>
      </c>
      <c r="N349" s="52"/>
      <c r="O349" s="52"/>
      <c r="P349" s="314"/>
      <c r="Q349" s="314"/>
      <c r="R349" s="53"/>
      <c r="S349" s="386"/>
      <c r="T349" s="52"/>
      <c r="U349" s="52"/>
      <c r="V349" s="52"/>
    </row>
    <row r="350" spans="1:22" s="436" customFormat="1" ht="13.5" customHeight="1">
      <c r="A350" s="1047" t="s">
        <v>7766</v>
      </c>
      <c r="B350" s="2719"/>
      <c r="C350" s="2688"/>
      <c r="D350" s="2688"/>
      <c r="E350" s="300"/>
      <c r="F350" s="2685"/>
      <c r="G350" s="2685"/>
      <c r="H350" s="299"/>
      <c r="I350" s="300"/>
      <c r="J350" s="299"/>
      <c r="K350" s="85" t="s">
        <v>158</v>
      </c>
      <c r="L350" s="85">
        <v>14655</v>
      </c>
      <c r="M350" s="315">
        <v>16145</v>
      </c>
      <c r="N350" s="52"/>
      <c r="O350" s="52"/>
      <c r="P350" s="314"/>
      <c r="Q350" s="314"/>
      <c r="R350" s="53"/>
      <c r="S350" s="386"/>
      <c r="T350" s="52"/>
      <c r="U350" s="52"/>
      <c r="V350" s="52"/>
    </row>
    <row r="351" spans="1:22" s="436" customFormat="1" ht="13.5" customHeight="1">
      <c r="A351" s="1047" t="s">
        <v>7767</v>
      </c>
      <c r="B351" s="2719"/>
      <c r="C351" s="2688"/>
      <c r="D351" s="2688"/>
      <c r="E351" s="300"/>
      <c r="F351" s="2685"/>
      <c r="G351" s="2685"/>
      <c r="H351" s="299" t="s">
        <v>7347</v>
      </c>
      <c r="I351" s="300">
        <v>18.5</v>
      </c>
      <c r="J351" s="299">
        <v>0.06</v>
      </c>
      <c r="K351" s="85" t="s">
        <v>158</v>
      </c>
      <c r="L351" s="85">
        <v>16710</v>
      </c>
      <c r="M351" s="315">
        <v>18410</v>
      </c>
      <c r="N351" s="52"/>
      <c r="O351" s="52"/>
      <c r="P351" s="314"/>
      <c r="Q351" s="314"/>
      <c r="R351" s="53"/>
      <c r="S351" s="386"/>
      <c r="T351" s="52"/>
      <c r="U351" s="52"/>
      <c r="V351" s="52"/>
    </row>
    <row r="352" spans="1:22" s="436" customFormat="1" ht="13.5" customHeight="1">
      <c r="A352" s="1047" t="s">
        <v>7768</v>
      </c>
      <c r="B352" s="2719"/>
      <c r="C352" s="2688"/>
      <c r="D352" s="2688"/>
      <c r="E352" s="309"/>
      <c r="F352" s="2685"/>
      <c r="G352" s="2685"/>
      <c r="H352" s="842"/>
      <c r="I352" s="309"/>
      <c r="J352" s="842"/>
      <c r="K352" s="111" t="s">
        <v>158</v>
      </c>
      <c r="L352" s="111">
        <v>13445</v>
      </c>
      <c r="M352" s="317">
        <v>14810</v>
      </c>
      <c r="N352" s="52"/>
      <c r="O352" s="52"/>
      <c r="P352" s="314"/>
      <c r="Q352" s="314"/>
      <c r="R352" s="53"/>
      <c r="S352" s="386"/>
      <c r="T352" s="52"/>
      <c r="U352" s="52"/>
      <c r="V352" s="52"/>
    </row>
    <row r="353" spans="1:22" s="1102" customFormat="1" ht="13.5" customHeight="1">
      <c r="A353" s="1047" t="s">
        <v>7769</v>
      </c>
      <c r="B353" s="2719"/>
      <c r="C353" s="2688"/>
      <c r="D353" s="2688"/>
      <c r="E353" s="300"/>
      <c r="F353" s="2685"/>
      <c r="G353" s="2685"/>
      <c r="H353" s="299"/>
      <c r="I353" s="300"/>
      <c r="J353" s="299"/>
      <c r="K353" s="85" t="s">
        <v>158</v>
      </c>
      <c r="L353" s="85">
        <v>18215</v>
      </c>
      <c r="M353" s="315">
        <v>20065</v>
      </c>
      <c r="N353" s="52"/>
      <c r="O353" s="52"/>
      <c r="P353" s="314"/>
      <c r="Q353" s="314"/>
      <c r="R353" s="53"/>
      <c r="S353" s="386"/>
      <c r="T353" s="52"/>
      <c r="U353" s="52"/>
      <c r="V353" s="52"/>
    </row>
    <row r="354" spans="1:22" s="1102" customFormat="1" ht="13.5" customHeight="1">
      <c r="A354" s="1047" t="s">
        <v>7770</v>
      </c>
      <c r="B354" s="2719"/>
      <c r="C354" s="2688"/>
      <c r="D354" s="2688"/>
      <c r="E354" s="300"/>
      <c r="F354" s="2685"/>
      <c r="G354" s="2685"/>
      <c r="H354" s="299" t="s">
        <v>7351</v>
      </c>
      <c r="I354" s="300">
        <v>23</v>
      </c>
      <c r="J354" s="299">
        <v>0.08</v>
      </c>
      <c r="K354" s="85" t="s">
        <v>158</v>
      </c>
      <c r="L354" s="85">
        <v>20670</v>
      </c>
      <c r="M354" s="315">
        <v>22775</v>
      </c>
      <c r="N354" s="52"/>
      <c r="O354" s="52"/>
      <c r="P354" s="314"/>
      <c r="Q354" s="314"/>
      <c r="R354" s="53"/>
      <c r="S354" s="386"/>
      <c r="T354" s="52"/>
      <c r="U354" s="52"/>
      <c r="V354" s="52"/>
    </row>
    <row r="355" spans="1:22" s="1102" customFormat="1" ht="13.5" customHeight="1">
      <c r="A355" s="1047" t="s">
        <v>7771</v>
      </c>
      <c r="B355" s="2719"/>
      <c r="C355" s="2688"/>
      <c r="D355" s="2688"/>
      <c r="E355" s="300"/>
      <c r="F355" s="2685"/>
      <c r="G355" s="2685"/>
      <c r="H355" s="299"/>
      <c r="I355" s="300"/>
      <c r="J355" s="299"/>
      <c r="K355" s="85" t="s">
        <v>158</v>
      </c>
      <c r="L355" s="85">
        <v>16675</v>
      </c>
      <c r="M355" s="315">
        <v>18375</v>
      </c>
      <c r="N355" s="52"/>
      <c r="O355" s="52"/>
      <c r="P355" s="314"/>
      <c r="Q355" s="314"/>
      <c r="R355" s="53"/>
      <c r="S355" s="386"/>
      <c r="T355" s="52"/>
      <c r="U355" s="52"/>
      <c r="V355" s="52"/>
    </row>
    <row r="356" spans="1:22" s="1102" customFormat="1" ht="13.5" customHeight="1">
      <c r="A356" s="1047" t="s">
        <v>7772</v>
      </c>
      <c r="B356" s="2719"/>
      <c r="C356" s="2688"/>
      <c r="D356" s="2688"/>
      <c r="E356" s="300"/>
      <c r="F356" s="2685"/>
      <c r="G356" s="2685"/>
      <c r="H356" s="299"/>
      <c r="I356" s="300"/>
      <c r="J356" s="299"/>
      <c r="K356" s="85" t="s">
        <v>158</v>
      </c>
      <c r="L356" s="85">
        <v>21545</v>
      </c>
      <c r="M356" s="315">
        <v>23740</v>
      </c>
      <c r="N356" s="52"/>
      <c r="O356" s="52"/>
      <c r="P356" s="314"/>
      <c r="Q356" s="314"/>
      <c r="R356" s="53"/>
      <c r="S356" s="386"/>
      <c r="T356" s="52"/>
      <c r="U356" s="52"/>
      <c r="V356" s="52"/>
    </row>
    <row r="357" spans="1:22" s="1102" customFormat="1" ht="13.5" customHeight="1">
      <c r="A357" s="1047" t="s">
        <v>7773</v>
      </c>
      <c r="B357" s="2719"/>
      <c r="C357" s="2688"/>
      <c r="D357" s="2688"/>
      <c r="E357" s="300"/>
      <c r="F357" s="2685"/>
      <c r="G357" s="2685"/>
      <c r="H357" s="299" t="s">
        <v>7547</v>
      </c>
      <c r="I357" s="300">
        <v>25.5</v>
      </c>
      <c r="J357" s="299">
        <v>0.09</v>
      </c>
      <c r="K357" s="85" t="s">
        <v>158</v>
      </c>
      <c r="L357" s="85">
        <v>22650</v>
      </c>
      <c r="M357" s="315">
        <v>24950</v>
      </c>
      <c r="N357" s="52"/>
      <c r="O357" s="52"/>
      <c r="P357" s="314"/>
      <c r="Q357" s="314"/>
      <c r="R357" s="53"/>
      <c r="S357" s="386"/>
      <c r="T357" s="52"/>
      <c r="U357" s="52"/>
      <c r="V357" s="52"/>
    </row>
    <row r="358" spans="1:22" s="1102" customFormat="1" ht="13.5" customHeight="1">
      <c r="A358" s="1047" t="s">
        <v>7774</v>
      </c>
      <c r="B358" s="2719"/>
      <c r="C358" s="2700">
        <v>4</v>
      </c>
      <c r="D358" s="2688"/>
      <c r="E358" s="300"/>
      <c r="F358" s="2710">
        <v>0.6</v>
      </c>
      <c r="G358" s="2710">
        <v>1.5</v>
      </c>
      <c r="H358" s="299"/>
      <c r="I358" s="300"/>
      <c r="J358" s="299"/>
      <c r="K358" s="85" t="s">
        <v>158</v>
      </c>
      <c r="L358" s="85">
        <v>19710</v>
      </c>
      <c r="M358" s="315">
        <v>21710</v>
      </c>
      <c r="N358" s="52"/>
      <c r="O358" s="52"/>
      <c r="P358" s="314"/>
      <c r="Q358" s="314"/>
      <c r="R358" s="53"/>
      <c r="S358" s="386"/>
      <c r="T358" s="52"/>
      <c r="U358" s="52"/>
      <c r="V358" s="52"/>
    </row>
    <row r="359" spans="1:22" s="1102" customFormat="1" ht="13.5" customHeight="1">
      <c r="A359" s="1047" t="s">
        <v>7775</v>
      </c>
      <c r="B359" s="2719"/>
      <c r="C359" s="2700"/>
      <c r="D359" s="2700"/>
      <c r="E359" s="300"/>
      <c r="F359" s="2710"/>
      <c r="G359" s="2710"/>
      <c r="H359" s="299"/>
      <c r="I359" s="300"/>
      <c r="J359" s="299"/>
      <c r="K359" s="85" t="s">
        <v>158</v>
      </c>
      <c r="L359" s="85">
        <v>13935</v>
      </c>
      <c r="M359" s="315">
        <v>15350</v>
      </c>
      <c r="N359" s="52"/>
      <c r="O359" s="52"/>
      <c r="P359" s="314"/>
      <c r="Q359" s="314"/>
      <c r="R359" s="53"/>
      <c r="S359" s="386"/>
      <c r="T359" s="52"/>
      <c r="U359" s="52"/>
      <c r="V359" s="52"/>
    </row>
    <row r="360" spans="1:22" s="1102" customFormat="1" ht="13.5" customHeight="1">
      <c r="A360" s="1047" t="s">
        <v>7776</v>
      </c>
      <c r="B360" s="2719"/>
      <c r="C360" s="2700"/>
      <c r="D360" s="2700"/>
      <c r="E360" s="300"/>
      <c r="F360" s="2710"/>
      <c r="G360" s="2710"/>
      <c r="H360" s="299" t="s">
        <v>7551</v>
      </c>
      <c r="I360" s="300">
        <v>15.4</v>
      </c>
      <c r="J360" s="299">
        <v>0.06</v>
      </c>
      <c r="K360" s="85" t="s">
        <v>158</v>
      </c>
      <c r="L360" s="85">
        <v>16560</v>
      </c>
      <c r="M360" s="315">
        <v>18240</v>
      </c>
      <c r="N360" s="52"/>
      <c r="O360" s="52"/>
      <c r="P360" s="314"/>
      <c r="Q360" s="314"/>
      <c r="R360" s="53"/>
      <c r="S360" s="386"/>
      <c r="T360" s="52"/>
      <c r="U360" s="52"/>
      <c r="V360" s="52"/>
    </row>
    <row r="361" spans="1:22" s="1102" customFormat="1" ht="13.5" customHeight="1">
      <c r="A361" s="1047" t="s">
        <v>7777</v>
      </c>
      <c r="B361" s="2719"/>
      <c r="C361" s="2700"/>
      <c r="D361" s="2700"/>
      <c r="E361" s="300"/>
      <c r="F361" s="2710"/>
      <c r="G361" s="2710"/>
      <c r="H361" s="299"/>
      <c r="I361" s="300"/>
      <c r="J361" s="299"/>
      <c r="K361" s="85" t="s">
        <v>158</v>
      </c>
      <c r="L361" s="85">
        <v>12705</v>
      </c>
      <c r="M361" s="315">
        <v>14000</v>
      </c>
      <c r="N361" s="52"/>
      <c r="O361" s="52"/>
      <c r="P361" s="314"/>
      <c r="Q361" s="314"/>
      <c r="R361" s="53"/>
      <c r="S361" s="386"/>
      <c r="T361" s="52"/>
      <c r="U361" s="52"/>
      <c r="V361" s="52"/>
    </row>
    <row r="362" spans="1:22" s="1102" customFormat="1" ht="13.5" customHeight="1">
      <c r="A362" s="1047" t="s">
        <v>7778</v>
      </c>
      <c r="B362" s="2719"/>
      <c r="C362" s="2700"/>
      <c r="D362" s="2700"/>
      <c r="E362" s="300"/>
      <c r="F362" s="2710"/>
      <c r="G362" s="2710"/>
      <c r="H362" s="299"/>
      <c r="I362" s="300"/>
      <c r="J362" s="299"/>
      <c r="K362" s="85" t="s">
        <v>158</v>
      </c>
      <c r="L362" s="85">
        <v>15245</v>
      </c>
      <c r="M362" s="315">
        <v>16795</v>
      </c>
      <c r="N362" s="52"/>
      <c r="O362" s="52"/>
      <c r="P362" s="314"/>
      <c r="Q362" s="314"/>
      <c r="R362" s="53"/>
      <c r="S362" s="386"/>
      <c r="T362" s="52"/>
      <c r="U362" s="52"/>
      <c r="V362" s="52"/>
    </row>
    <row r="363" spans="1:22" s="1102" customFormat="1" ht="13.5" customHeight="1">
      <c r="A363" s="1047" t="s">
        <v>7779</v>
      </c>
      <c r="B363" s="2719"/>
      <c r="C363" s="2700"/>
      <c r="D363" s="2700"/>
      <c r="E363" s="300"/>
      <c r="F363" s="2710"/>
      <c r="G363" s="2710"/>
      <c r="H363" s="299" t="s">
        <v>7355</v>
      </c>
      <c r="I363" s="300">
        <v>17</v>
      </c>
      <c r="J363" s="299">
        <v>0.08</v>
      </c>
      <c r="K363" s="85" t="s">
        <v>158</v>
      </c>
      <c r="L363" s="85">
        <v>17855</v>
      </c>
      <c r="M363" s="315">
        <v>19670</v>
      </c>
      <c r="N363" s="52"/>
      <c r="O363" s="52"/>
      <c r="P363" s="314"/>
      <c r="Q363" s="314"/>
      <c r="R363" s="53"/>
      <c r="S363" s="386"/>
      <c r="T363" s="52"/>
      <c r="U363" s="52"/>
      <c r="V363" s="52"/>
    </row>
    <row r="364" spans="1:22" s="1102" customFormat="1" ht="13.5" customHeight="1">
      <c r="A364" s="1047" t="s">
        <v>7780</v>
      </c>
      <c r="B364" s="2719"/>
      <c r="C364" s="2700"/>
      <c r="D364" s="2700"/>
      <c r="E364" s="300"/>
      <c r="F364" s="2710"/>
      <c r="G364" s="2710"/>
      <c r="H364" s="299"/>
      <c r="I364" s="300"/>
      <c r="J364" s="299"/>
      <c r="K364" s="85" t="s">
        <v>158</v>
      </c>
      <c r="L364" s="85">
        <v>14525</v>
      </c>
      <c r="M364" s="315">
        <v>16005</v>
      </c>
      <c r="N364" s="52"/>
      <c r="O364" s="52"/>
      <c r="P364" s="314"/>
      <c r="Q364" s="314"/>
      <c r="R364" s="53"/>
      <c r="S364" s="386"/>
      <c r="T364" s="52"/>
      <c r="U364" s="52"/>
      <c r="V364" s="52"/>
    </row>
    <row r="365" spans="1:22" s="1102" customFormat="1" ht="13.5" customHeight="1">
      <c r="A365" s="1046" t="s">
        <v>7781</v>
      </c>
      <c r="B365" s="2719"/>
      <c r="C365" s="2700"/>
      <c r="D365" s="2700"/>
      <c r="E365" s="300"/>
      <c r="F365" s="2710"/>
      <c r="G365" s="2710"/>
      <c r="H365" s="299"/>
      <c r="I365" s="300"/>
      <c r="J365" s="299"/>
      <c r="K365" s="85" t="s">
        <v>158</v>
      </c>
      <c r="L365" s="85">
        <v>19180</v>
      </c>
      <c r="M365" s="315">
        <v>21130</v>
      </c>
      <c r="N365" s="52"/>
      <c r="O365" s="52"/>
      <c r="P365" s="314"/>
      <c r="Q365" s="314"/>
      <c r="R365" s="53"/>
      <c r="S365" s="386"/>
      <c r="T365" s="52"/>
      <c r="U365" s="52"/>
      <c r="V365" s="52"/>
    </row>
    <row r="366" spans="1:22" s="1102" customFormat="1" ht="13.5" customHeight="1">
      <c r="A366" s="1046" t="s">
        <v>7782</v>
      </c>
      <c r="B366" s="2719"/>
      <c r="C366" s="2700"/>
      <c r="D366" s="2700"/>
      <c r="E366" s="300"/>
      <c r="F366" s="2710"/>
      <c r="G366" s="2710"/>
      <c r="H366" s="299" t="s">
        <v>7359</v>
      </c>
      <c r="I366" s="300">
        <v>20</v>
      </c>
      <c r="J366" s="299">
        <v>0.1</v>
      </c>
      <c r="K366" s="85" t="s">
        <v>158</v>
      </c>
      <c r="L366" s="85">
        <v>21750</v>
      </c>
      <c r="M366" s="315">
        <v>23960</v>
      </c>
      <c r="N366" s="52"/>
      <c r="O366" s="52"/>
      <c r="P366" s="314"/>
      <c r="Q366" s="314"/>
      <c r="R366" s="53"/>
      <c r="S366" s="386"/>
      <c r="T366" s="52"/>
      <c r="U366" s="52"/>
      <c r="V366" s="52"/>
    </row>
    <row r="367" spans="1:22" s="1102" customFormat="1" ht="13.5" customHeight="1">
      <c r="A367" s="1046" t="s">
        <v>7783</v>
      </c>
      <c r="B367" s="2719"/>
      <c r="C367" s="2700"/>
      <c r="D367" s="2700"/>
      <c r="E367" s="300"/>
      <c r="F367" s="2710"/>
      <c r="G367" s="2710"/>
      <c r="H367" s="299"/>
      <c r="I367" s="300"/>
      <c r="J367" s="299"/>
      <c r="K367" s="85" t="s">
        <v>158</v>
      </c>
      <c r="L367" s="85">
        <v>18285</v>
      </c>
      <c r="M367" s="315">
        <v>20145</v>
      </c>
      <c r="N367" s="52"/>
      <c r="O367" s="52"/>
      <c r="P367" s="314"/>
      <c r="Q367" s="314"/>
      <c r="R367" s="53"/>
      <c r="S367" s="386"/>
      <c r="T367" s="52"/>
      <c r="U367" s="52"/>
      <c r="V367" s="52"/>
    </row>
    <row r="368" spans="1:22" s="1102" customFormat="1" ht="13.5" customHeight="1">
      <c r="A368" s="1046" t="s">
        <v>7784</v>
      </c>
      <c r="B368" s="2719"/>
      <c r="C368" s="2700"/>
      <c r="D368" s="2700"/>
      <c r="E368" s="300"/>
      <c r="F368" s="2710"/>
      <c r="G368" s="2710"/>
      <c r="H368" s="299"/>
      <c r="I368" s="300"/>
      <c r="J368" s="299"/>
      <c r="K368" s="85" t="s">
        <v>158</v>
      </c>
      <c r="L368" s="85">
        <v>20470</v>
      </c>
      <c r="M368" s="315">
        <v>22550</v>
      </c>
      <c r="N368" s="52"/>
      <c r="O368" s="52"/>
      <c r="P368" s="314"/>
      <c r="Q368" s="314"/>
      <c r="R368" s="53"/>
      <c r="S368" s="386"/>
      <c r="T368" s="52"/>
      <c r="U368" s="52"/>
      <c r="V368" s="52"/>
    </row>
    <row r="369" spans="1:22" s="1102" customFormat="1" ht="13.5" customHeight="1">
      <c r="A369" s="1046" t="s">
        <v>7785</v>
      </c>
      <c r="B369" s="2719"/>
      <c r="C369" s="2700"/>
      <c r="D369" s="2700"/>
      <c r="E369" s="300"/>
      <c r="F369" s="2710"/>
      <c r="G369" s="2710"/>
      <c r="H369" s="299" t="s">
        <v>7561</v>
      </c>
      <c r="I369" s="300">
        <v>23</v>
      </c>
      <c r="J369" s="299">
        <v>0.11</v>
      </c>
      <c r="K369" s="85" t="s">
        <v>158</v>
      </c>
      <c r="L369" s="85">
        <v>24060</v>
      </c>
      <c r="M369" s="315">
        <v>26505</v>
      </c>
      <c r="N369" s="52"/>
      <c r="O369" s="52"/>
      <c r="P369" s="314"/>
      <c r="Q369" s="314"/>
      <c r="R369" s="53"/>
      <c r="S369" s="386"/>
      <c r="T369" s="52"/>
      <c r="U369" s="52"/>
      <c r="V369" s="52"/>
    </row>
    <row r="370" spans="1:22" s="1102" customFormat="1" ht="13.5" customHeight="1">
      <c r="A370" s="1046" t="s">
        <v>7786</v>
      </c>
      <c r="B370" s="2719"/>
      <c r="C370" s="2700"/>
      <c r="D370" s="2688"/>
      <c r="E370" s="300"/>
      <c r="F370" s="2710"/>
      <c r="G370" s="2710"/>
      <c r="H370" s="299"/>
      <c r="I370" s="300"/>
      <c r="J370" s="299"/>
      <c r="K370" s="85" t="s">
        <v>158</v>
      </c>
      <c r="L370" s="85">
        <v>20385</v>
      </c>
      <c r="M370" s="315">
        <v>22455</v>
      </c>
      <c r="N370" s="52"/>
      <c r="O370" s="52"/>
      <c r="P370" s="314"/>
      <c r="Q370" s="314"/>
      <c r="R370" s="53"/>
      <c r="S370" s="386"/>
      <c r="T370" s="52"/>
      <c r="U370" s="52"/>
      <c r="V370" s="52"/>
    </row>
    <row r="371" spans="1:22" s="1102" customFormat="1" ht="13.5" customHeight="1">
      <c r="A371" s="1046" t="s">
        <v>7787</v>
      </c>
      <c r="B371" s="2719"/>
      <c r="C371" s="2700">
        <v>4</v>
      </c>
      <c r="D371" s="2688"/>
      <c r="E371" s="300"/>
      <c r="F371" s="2710">
        <v>0.6</v>
      </c>
      <c r="G371" s="2710">
        <v>1.5</v>
      </c>
      <c r="H371" s="299"/>
      <c r="I371" s="300"/>
      <c r="J371" s="299"/>
      <c r="K371" s="85" t="s">
        <v>158</v>
      </c>
      <c r="L371" s="85">
        <v>15455</v>
      </c>
      <c r="M371" s="315">
        <v>17030</v>
      </c>
      <c r="N371" s="52"/>
      <c r="O371" s="52"/>
      <c r="P371" s="314"/>
      <c r="Q371" s="314"/>
      <c r="R371" s="53"/>
      <c r="S371" s="386"/>
      <c r="T371" s="52"/>
      <c r="U371" s="52"/>
      <c r="V371" s="52"/>
    </row>
    <row r="372" spans="1:22" s="1102" customFormat="1" ht="13.5" customHeight="1">
      <c r="A372" s="1046" t="s">
        <v>7788</v>
      </c>
      <c r="B372" s="2719"/>
      <c r="C372" s="2700"/>
      <c r="D372" s="2700"/>
      <c r="E372" s="300"/>
      <c r="F372" s="2710"/>
      <c r="G372" s="2710"/>
      <c r="H372" s="299" t="s">
        <v>7565</v>
      </c>
      <c r="I372" s="300">
        <v>16.5</v>
      </c>
      <c r="J372" s="299">
        <v>7.0000000000000007E-2</v>
      </c>
      <c r="K372" s="85" t="s">
        <v>158</v>
      </c>
      <c r="L372" s="85">
        <v>17980</v>
      </c>
      <c r="M372" s="315">
        <v>19805</v>
      </c>
      <c r="N372" s="52"/>
      <c r="O372" s="52"/>
      <c r="P372" s="314"/>
      <c r="Q372" s="314"/>
      <c r="R372" s="53"/>
      <c r="S372" s="386"/>
      <c r="T372" s="52"/>
      <c r="U372" s="52"/>
      <c r="V372" s="52"/>
    </row>
    <row r="373" spans="1:22" s="1102" customFormat="1" ht="13.5" customHeight="1">
      <c r="A373" s="1046" t="s">
        <v>7789</v>
      </c>
      <c r="B373" s="2719"/>
      <c r="C373" s="2700"/>
      <c r="D373" s="2700"/>
      <c r="E373" s="300"/>
      <c r="F373" s="2710"/>
      <c r="G373" s="2710"/>
      <c r="H373" s="299"/>
      <c r="I373" s="300"/>
      <c r="J373" s="299"/>
      <c r="K373" s="85" t="s">
        <v>158</v>
      </c>
      <c r="L373" s="85">
        <v>14730</v>
      </c>
      <c r="M373" s="315">
        <v>16225</v>
      </c>
      <c r="N373" s="52"/>
      <c r="O373" s="52"/>
      <c r="P373" s="314"/>
      <c r="Q373" s="314"/>
      <c r="R373" s="53"/>
      <c r="S373" s="386"/>
      <c r="T373" s="52"/>
      <c r="U373" s="52"/>
      <c r="V373" s="52"/>
    </row>
    <row r="374" spans="1:22" s="1102" customFormat="1" ht="13.5" customHeight="1">
      <c r="A374" s="1046" t="s">
        <v>7790</v>
      </c>
      <c r="B374" s="2719"/>
      <c r="C374" s="2700"/>
      <c r="D374" s="2700"/>
      <c r="E374" s="300"/>
      <c r="F374" s="2710"/>
      <c r="G374" s="2710"/>
      <c r="H374" s="299"/>
      <c r="I374" s="300"/>
      <c r="J374" s="299"/>
      <c r="K374" s="85" t="s">
        <v>158</v>
      </c>
      <c r="L374" s="85">
        <v>17200</v>
      </c>
      <c r="M374" s="315">
        <v>18950</v>
      </c>
      <c r="N374" s="52"/>
      <c r="O374" s="52"/>
      <c r="P374" s="314"/>
      <c r="Q374" s="314"/>
      <c r="R374" s="53"/>
      <c r="S374" s="386"/>
      <c r="T374" s="52"/>
      <c r="U374" s="52"/>
      <c r="V374" s="52"/>
    </row>
    <row r="375" spans="1:22" s="1102" customFormat="1" ht="13.5" customHeight="1">
      <c r="A375" s="1046" t="s">
        <v>7791</v>
      </c>
      <c r="B375" s="2719"/>
      <c r="C375" s="2700"/>
      <c r="D375" s="2700"/>
      <c r="E375" s="300"/>
      <c r="F375" s="2710"/>
      <c r="G375" s="2710"/>
      <c r="H375" s="299" t="s">
        <v>7569</v>
      </c>
      <c r="I375" s="300">
        <v>21.5</v>
      </c>
      <c r="J375" s="299">
        <v>0.1</v>
      </c>
      <c r="K375" s="85" t="s">
        <v>158</v>
      </c>
      <c r="L375" s="85">
        <v>19805</v>
      </c>
      <c r="M375" s="315">
        <v>21815</v>
      </c>
      <c r="N375" s="52"/>
      <c r="O375" s="52"/>
      <c r="P375" s="314"/>
      <c r="Q375" s="314"/>
      <c r="R375" s="53"/>
      <c r="S375" s="386"/>
      <c r="T375" s="52"/>
      <c r="U375" s="52"/>
      <c r="V375" s="52"/>
    </row>
    <row r="376" spans="1:22" s="1102" customFormat="1" ht="13.5" customHeight="1">
      <c r="A376" s="1046" t="s">
        <v>7792</v>
      </c>
      <c r="B376" s="2719"/>
      <c r="C376" s="2700"/>
      <c r="D376" s="2700"/>
      <c r="E376" s="300"/>
      <c r="F376" s="2710"/>
      <c r="G376" s="2710"/>
      <c r="H376" s="299"/>
      <c r="I376" s="300"/>
      <c r="J376" s="299"/>
      <c r="K376" s="85" t="s">
        <v>158</v>
      </c>
      <c r="L376" s="85">
        <v>16405</v>
      </c>
      <c r="M376" s="315">
        <v>18075</v>
      </c>
      <c r="N376" s="52"/>
      <c r="O376" s="52"/>
      <c r="P376" s="314"/>
      <c r="Q376" s="314"/>
      <c r="R376" s="53"/>
      <c r="S376" s="386"/>
      <c r="T376" s="52"/>
      <c r="U376" s="52"/>
      <c r="V376" s="52"/>
    </row>
    <row r="377" spans="1:22" s="1102" customFormat="1" ht="13.5" customHeight="1">
      <c r="A377" s="1046" t="s">
        <v>7793</v>
      </c>
      <c r="B377" s="2719"/>
      <c r="C377" s="2700"/>
      <c r="D377" s="2700"/>
      <c r="E377" s="300"/>
      <c r="F377" s="2710"/>
      <c r="G377" s="2710"/>
      <c r="H377" s="299"/>
      <c r="I377" s="300"/>
      <c r="J377" s="299"/>
      <c r="K377" s="85" t="s">
        <v>158</v>
      </c>
      <c r="L377" s="85">
        <v>23195</v>
      </c>
      <c r="M377" s="315">
        <v>25550</v>
      </c>
      <c r="N377" s="52"/>
      <c r="O377" s="52"/>
      <c r="P377" s="314"/>
      <c r="Q377" s="314"/>
      <c r="R377" s="53"/>
      <c r="S377" s="386"/>
      <c r="T377" s="52"/>
      <c r="U377" s="52"/>
      <c r="V377" s="52"/>
    </row>
    <row r="378" spans="1:22" s="1102" customFormat="1" ht="13.5" customHeight="1">
      <c r="A378" s="1046" t="s">
        <v>7794</v>
      </c>
      <c r="B378" s="2719"/>
      <c r="C378" s="2700"/>
      <c r="D378" s="2700"/>
      <c r="E378" s="300"/>
      <c r="F378" s="2710"/>
      <c r="G378" s="2710"/>
      <c r="H378" s="299" t="s">
        <v>7573</v>
      </c>
      <c r="I378" s="300">
        <v>27.1</v>
      </c>
      <c r="J378" s="299">
        <v>0.12</v>
      </c>
      <c r="K378" s="85" t="s">
        <v>158</v>
      </c>
      <c r="L378" s="85">
        <v>24930</v>
      </c>
      <c r="M378" s="315">
        <v>27465</v>
      </c>
      <c r="N378" s="52"/>
      <c r="O378" s="52"/>
      <c r="P378" s="314"/>
      <c r="Q378" s="314"/>
      <c r="R378" s="53"/>
      <c r="S378" s="386"/>
      <c r="T378" s="52"/>
      <c r="U378" s="52"/>
      <c r="V378" s="52"/>
    </row>
    <row r="379" spans="1:22" s="1102" customFormat="1" ht="13.5" customHeight="1">
      <c r="A379" s="1046" t="s">
        <v>7795</v>
      </c>
      <c r="B379" s="2719"/>
      <c r="C379" s="2700"/>
      <c r="D379" s="2700"/>
      <c r="E379" s="300"/>
      <c r="F379" s="2710"/>
      <c r="G379" s="2710"/>
      <c r="H379" s="299"/>
      <c r="I379" s="300"/>
      <c r="J379" s="299"/>
      <c r="K379" s="85" t="s">
        <v>158</v>
      </c>
      <c r="L379" s="85">
        <v>21360</v>
      </c>
      <c r="M379" s="315">
        <v>23530</v>
      </c>
      <c r="N379" s="52"/>
      <c r="O379" s="52"/>
      <c r="P379" s="314"/>
      <c r="Q379" s="314"/>
      <c r="R379" s="53"/>
      <c r="S379" s="386"/>
      <c r="T379" s="52"/>
      <c r="U379" s="52"/>
      <c r="V379" s="52"/>
    </row>
    <row r="380" spans="1:22" s="1102" customFormat="1" ht="13.5" customHeight="1">
      <c r="A380" s="1046" t="s">
        <v>7796</v>
      </c>
      <c r="B380" s="2719"/>
      <c r="C380" s="2700"/>
      <c r="D380" s="2700"/>
      <c r="E380" s="300"/>
      <c r="F380" s="2710"/>
      <c r="G380" s="2710"/>
      <c r="H380" s="299"/>
      <c r="I380" s="300"/>
      <c r="J380" s="299"/>
      <c r="K380" s="85" t="s">
        <v>158</v>
      </c>
      <c r="L380" s="85">
        <v>23580</v>
      </c>
      <c r="M380" s="315">
        <v>25980</v>
      </c>
      <c r="N380" s="52"/>
      <c r="O380" s="52"/>
      <c r="P380" s="314"/>
      <c r="Q380" s="314"/>
      <c r="R380" s="53"/>
      <c r="S380" s="386"/>
      <c r="T380" s="52"/>
      <c r="U380" s="52"/>
      <c r="V380" s="52"/>
    </row>
    <row r="381" spans="1:22" s="1102" customFormat="1" ht="13.5" customHeight="1">
      <c r="A381" s="1046" t="s">
        <v>7797</v>
      </c>
      <c r="B381" s="2719"/>
      <c r="C381" s="2700"/>
      <c r="D381" s="2700"/>
      <c r="E381" s="300"/>
      <c r="F381" s="2710"/>
      <c r="G381" s="2710"/>
      <c r="H381" s="299" t="s">
        <v>7577</v>
      </c>
      <c r="I381" s="300">
        <v>29</v>
      </c>
      <c r="J381" s="299">
        <v>0.14000000000000001</v>
      </c>
      <c r="K381" s="85" t="s">
        <v>158</v>
      </c>
      <c r="L381" s="85">
        <v>27285</v>
      </c>
      <c r="M381" s="315">
        <v>30060</v>
      </c>
      <c r="N381" s="52"/>
      <c r="O381" s="52"/>
      <c r="P381" s="314"/>
      <c r="Q381" s="314"/>
      <c r="R381" s="53"/>
      <c r="S381" s="386"/>
      <c r="T381" s="52"/>
      <c r="U381" s="52"/>
      <c r="V381" s="52"/>
    </row>
    <row r="382" spans="1:22" s="1102" customFormat="1" ht="13.5" customHeight="1">
      <c r="A382" s="1046" t="s">
        <v>7798</v>
      </c>
      <c r="B382" s="2719"/>
      <c r="C382" s="2700"/>
      <c r="D382" s="2700"/>
      <c r="E382" s="300"/>
      <c r="F382" s="2710"/>
      <c r="G382" s="2710"/>
      <c r="H382" s="299"/>
      <c r="I382" s="300"/>
      <c r="J382" s="299"/>
      <c r="K382" s="85" t="s">
        <v>158</v>
      </c>
      <c r="L382" s="85">
        <v>23420</v>
      </c>
      <c r="M382" s="315">
        <v>25805</v>
      </c>
      <c r="N382" s="52"/>
      <c r="O382" s="52"/>
      <c r="P382" s="314"/>
      <c r="Q382" s="314"/>
      <c r="R382" s="53"/>
      <c r="S382" s="386"/>
      <c r="T382" s="52"/>
      <c r="U382" s="52"/>
      <c r="V382" s="52"/>
    </row>
    <row r="383" spans="1:22" s="1102" customFormat="1" ht="13.5" customHeight="1">
      <c r="A383" s="1046" t="s">
        <v>7799</v>
      </c>
      <c r="B383" s="2719"/>
      <c r="C383" s="2700">
        <v>4</v>
      </c>
      <c r="D383" s="2700" t="s">
        <v>7763</v>
      </c>
      <c r="E383" s="300"/>
      <c r="F383" s="2710">
        <v>0.6</v>
      </c>
      <c r="G383" s="2710">
        <v>1.5</v>
      </c>
      <c r="H383" s="299"/>
      <c r="I383" s="300"/>
      <c r="J383" s="299"/>
      <c r="K383" s="85" t="s">
        <v>158</v>
      </c>
      <c r="L383" s="85">
        <v>12655</v>
      </c>
      <c r="M383" s="315">
        <v>13940</v>
      </c>
      <c r="N383" s="52"/>
      <c r="O383" s="52"/>
      <c r="P383" s="314"/>
      <c r="Q383" s="314"/>
      <c r="R383" s="53"/>
      <c r="S383" s="386"/>
      <c r="T383" s="52"/>
      <c r="U383" s="52"/>
      <c r="V383" s="52"/>
    </row>
    <row r="384" spans="1:22" s="1102" customFormat="1" ht="13.5" customHeight="1">
      <c r="A384" s="1046" t="s">
        <v>7800</v>
      </c>
      <c r="B384" s="2719"/>
      <c r="C384" s="2700"/>
      <c r="D384" s="2700"/>
      <c r="E384" s="300"/>
      <c r="F384" s="2710"/>
      <c r="G384" s="2710"/>
      <c r="H384" s="299" t="s">
        <v>7801</v>
      </c>
      <c r="I384" s="300">
        <v>14</v>
      </c>
      <c r="J384" s="299">
        <v>0.03</v>
      </c>
      <c r="K384" s="85" t="s">
        <v>158</v>
      </c>
      <c r="L384" s="85">
        <v>14425</v>
      </c>
      <c r="M384" s="315">
        <v>15890</v>
      </c>
      <c r="N384" s="52"/>
      <c r="O384" s="52"/>
      <c r="P384" s="314"/>
      <c r="Q384" s="314"/>
      <c r="R384" s="53"/>
      <c r="S384" s="386"/>
      <c r="T384" s="52"/>
      <c r="U384" s="52"/>
      <c r="V384" s="52"/>
    </row>
    <row r="385" spans="1:22" s="1102" customFormat="1" ht="13.5" customHeight="1">
      <c r="A385" s="1046" t="s">
        <v>7802</v>
      </c>
      <c r="B385" s="2719"/>
      <c r="C385" s="2700"/>
      <c r="D385" s="2700"/>
      <c r="E385" s="300"/>
      <c r="F385" s="2710"/>
      <c r="G385" s="2710"/>
      <c r="H385" s="299"/>
      <c r="I385" s="300"/>
      <c r="J385" s="299"/>
      <c r="K385" s="85" t="s">
        <v>158</v>
      </c>
      <c r="L385" s="85">
        <v>11585</v>
      </c>
      <c r="M385" s="315">
        <v>12760</v>
      </c>
      <c r="N385" s="52"/>
      <c r="O385" s="52"/>
      <c r="P385" s="314"/>
      <c r="Q385" s="314"/>
      <c r="R385" s="53"/>
      <c r="S385" s="386"/>
      <c r="T385" s="52"/>
      <c r="U385" s="52"/>
      <c r="V385" s="52"/>
    </row>
    <row r="386" spans="1:22" s="1102" customFormat="1" ht="13.5" customHeight="1">
      <c r="A386" s="1046" t="s">
        <v>7803</v>
      </c>
      <c r="B386" s="2719"/>
      <c r="C386" s="2700"/>
      <c r="D386" s="2700"/>
      <c r="E386" s="300"/>
      <c r="F386" s="2710"/>
      <c r="G386" s="2710"/>
      <c r="H386" s="299"/>
      <c r="I386" s="300"/>
      <c r="J386" s="299"/>
      <c r="K386" s="85" t="s">
        <v>158</v>
      </c>
      <c r="L386" s="85">
        <v>14290</v>
      </c>
      <c r="M386" s="315">
        <v>15745</v>
      </c>
      <c r="N386" s="52"/>
      <c r="O386" s="52"/>
      <c r="P386" s="314"/>
      <c r="Q386" s="314"/>
      <c r="R386" s="53"/>
      <c r="S386" s="386"/>
      <c r="T386" s="52"/>
      <c r="U386" s="52"/>
      <c r="V386" s="52"/>
    </row>
    <row r="387" spans="1:22" s="1102" customFormat="1" ht="13.5" customHeight="1">
      <c r="A387" s="1046" t="s">
        <v>7804</v>
      </c>
      <c r="B387" s="2719"/>
      <c r="C387" s="2700"/>
      <c r="D387" s="2700"/>
      <c r="E387" s="300"/>
      <c r="F387" s="2710"/>
      <c r="G387" s="2710"/>
      <c r="H387" s="299" t="s">
        <v>7343</v>
      </c>
      <c r="I387" s="300">
        <v>14.5</v>
      </c>
      <c r="J387" s="299">
        <v>0.04</v>
      </c>
      <c r="K387" s="85" t="s">
        <v>158</v>
      </c>
      <c r="L387" s="85">
        <v>16055</v>
      </c>
      <c r="M387" s="315">
        <v>17685</v>
      </c>
      <c r="N387" s="52"/>
      <c r="O387" s="52"/>
      <c r="P387" s="314"/>
      <c r="Q387" s="314"/>
      <c r="R387" s="53"/>
      <c r="S387" s="386"/>
      <c r="T387" s="52"/>
      <c r="U387" s="52"/>
      <c r="V387" s="52"/>
    </row>
    <row r="388" spans="1:22" s="1102" customFormat="1" ht="13.5" customHeight="1">
      <c r="A388" s="1046" t="s">
        <v>7805</v>
      </c>
      <c r="B388" s="2719"/>
      <c r="C388" s="2700"/>
      <c r="D388" s="2700"/>
      <c r="E388" s="300"/>
      <c r="F388" s="2710"/>
      <c r="G388" s="2710"/>
      <c r="H388" s="299"/>
      <c r="I388" s="300"/>
      <c r="J388" s="299"/>
      <c r="K388" s="85" t="s">
        <v>158</v>
      </c>
      <c r="L388" s="85">
        <v>13080</v>
      </c>
      <c r="M388" s="315">
        <v>14410</v>
      </c>
      <c r="N388" s="52"/>
      <c r="O388" s="52"/>
      <c r="P388" s="314"/>
      <c r="Q388" s="314"/>
      <c r="R388" s="53"/>
      <c r="S388" s="386"/>
      <c r="T388" s="52"/>
      <c r="U388" s="52"/>
      <c r="V388" s="52"/>
    </row>
    <row r="389" spans="1:22" s="1102" customFormat="1" ht="13.5" customHeight="1">
      <c r="A389" s="1046" t="s">
        <v>7806</v>
      </c>
      <c r="B389" s="2719"/>
      <c r="C389" s="2700"/>
      <c r="D389" s="2700"/>
      <c r="E389" s="300"/>
      <c r="F389" s="2710"/>
      <c r="G389" s="2710"/>
      <c r="H389" s="299"/>
      <c r="I389" s="300"/>
      <c r="J389" s="299"/>
      <c r="K389" s="85" t="s">
        <v>158</v>
      </c>
      <c r="L389" s="85">
        <v>15055</v>
      </c>
      <c r="M389" s="315">
        <v>16585</v>
      </c>
      <c r="N389" s="52"/>
      <c r="O389" s="52"/>
      <c r="P389" s="314"/>
      <c r="Q389" s="314"/>
      <c r="R389" s="53"/>
      <c r="S389" s="386"/>
      <c r="T389" s="52"/>
      <c r="U389" s="52"/>
      <c r="V389" s="52"/>
    </row>
    <row r="390" spans="1:22" s="1102" customFormat="1" ht="13.5" customHeight="1">
      <c r="A390" s="1046" t="s">
        <v>7807</v>
      </c>
      <c r="B390" s="2719"/>
      <c r="C390" s="2700"/>
      <c r="D390" s="2700"/>
      <c r="E390" s="300"/>
      <c r="F390" s="2710"/>
      <c r="G390" s="2710"/>
      <c r="H390" s="299" t="s">
        <v>7497</v>
      </c>
      <c r="I390" s="300">
        <v>17.5</v>
      </c>
      <c r="J390" s="299">
        <v>0.05</v>
      </c>
      <c r="K390" s="85" t="s">
        <v>158</v>
      </c>
      <c r="L390" s="85">
        <v>16815</v>
      </c>
      <c r="M390" s="315">
        <v>18525</v>
      </c>
      <c r="N390" s="52"/>
      <c r="O390" s="52"/>
      <c r="P390" s="314"/>
      <c r="Q390" s="314"/>
      <c r="R390" s="53"/>
      <c r="S390" s="386"/>
      <c r="T390" s="52"/>
      <c r="U390" s="52"/>
      <c r="V390" s="52"/>
    </row>
    <row r="391" spans="1:22" s="1102" customFormat="1" ht="13.5" customHeight="1">
      <c r="A391" s="1046" t="s">
        <v>7808</v>
      </c>
      <c r="B391" s="2719"/>
      <c r="C391" s="2700"/>
      <c r="D391" s="2700"/>
      <c r="E391" s="300"/>
      <c r="F391" s="2710"/>
      <c r="G391" s="2710"/>
      <c r="H391" s="299"/>
      <c r="I391" s="300"/>
      <c r="J391" s="299"/>
      <c r="K391" s="85" t="s">
        <v>158</v>
      </c>
      <c r="L391" s="85">
        <v>13780</v>
      </c>
      <c r="M391" s="315">
        <v>15180</v>
      </c>
      <c r="N391" s="52"/>
      <c r="O391" s="52"/>
      <c r="P391" s="314"/>
      <c r="Q391" s="314"/>
      <c r="R391" s="53"/>
      <c r="S391" s="386"/>
      <c r="T391" s="52"/>
      <c r="U391" s="52"/>
      <c r="V391" s="52"/>
    </row>
    <row r="392" spans="1:22" s="1102" customFormat="1" ht="13.5" customHeight="1">
      <c r="A392" s="1046" t="s">
        <v>7809</v>
      </c>
      <c r="B392" s="2719"/>
      <c r="C392" s="2700"/>
      <c r="D392" s="2700"/>
      <c r="E392" s="300"/>
      <c r="F392" s="2710"/>
      <c r="G392" s="2710"/>
      <c r="H392" s="299"/>
      <c r="I392" s="300"/>
      <c r="J392" s="299"/>
      <c r="K392" s="85" t="s">
        <v>158</v>
      </c>
      <c r="L392" s="85">
        <v>15700</v>
      </c>
      <c r="M392" s="315">
        <v>17295</v>
      </c>
      <c r="N392" s="52"/>
      <c r="O392" s="52"/>
      <c r="P392" s="314"/>
      <c r="Q392" s="314"/>
      <c r="R392" s="53"/>
      <c r="S392" s="386"/>
      <c r="T392" s="52"/>
      <c r="U392" s="52"/>
      <c r="V392" s="52"/>
    </row>
    <row r="393" spans="1:22" s="1102" customFormat="1" ht="13.5" customHeight="1">
      <c r="A393" s="1046" t="s">
        <v>7810</v>
      </c>
      <c r="B393" s="2719"/>
      <c r="C393" s="2700"/>
      <c r="D393" s="2700"/>
      <c r="E393" s="300"/>
      <c r="F393" s="2710"/>
      <c r="G393" s="2710"/>
      <c r="H393" s="299" t="s">
        <v>7501</v>
      </c>
      <c r="I393" s="300">
        <v>18.5</v>
      </c>
      <c r="J393" s="299">
        <v>0.06</v>
      </c>
      <c r="K393" s="85" t="s">
        <v>158</v>
      </c>
      <c r="L393" s="85">
        <v>17440</v>
      </c>
      <c r="M393" s="315">
        <v>19210</v>
      </c>
      <c r="N393" s="52"/>
      <c r="O393" s="52"/>
      <c r="P393" s="314"/>
      <c r="Q393" s="314"/>
      <c r="R393" s="53"/>
      <c r="S393" s="386"/>
      <c r="T393" s="52"/>
      <c r="U393" s="52"/>
      <c r="V393" s="52"/>
    </row>
    <row r="394" spans="1:22" s="1102" customFormat="1" ht="13.5" customHeight="1">
      <c r="A394" s="1046" t="s">
        <v>7811</v>
      </c>
      <c r="B394" s="2719"/>
      <c r="C394" s="2700"/>
      <c r="D394" s="2700"/>
      <c r="E394" s="300"/>
      <c r="F394" s="2710"/>
      <c r="G394" s="2710"/>
      <c r="H394" s="299"/>
      <c r="I394" s="300"/>
      <c r="J394" s="299"/>
      <c r="K394" s="85" t="s">
        <v>158</v>
      </c>
      <c r="L394" s="85">
        <v>14365</v>
      </c>
      <c r="M394" s="315">
        <v>15825</v>
      </c>
      <c r="N394" s="52"/>
      <c r="O394" s="52"/>
      <c r="P394" s="314"/>
      <c r="Q394" s="314"/>
      <c r="R394" s="53"/>
      <c r="S394" s="386"/>
      <c r="T394" s="52"/>
      <c r="U394" s="52"/>
      <c r="V394" s="52"/>
    </row>
    <row r="395" spans="1:22" s="1102" customFormat="1" ht="13.5" customHeight="1">
      <c r="A395" s="1046" t="s">
        <v>7812</v>
      </c>
      <c r="B395" s="2719"/>
      <c r="C395" s="2700">
        <v>4</v>
      </c>
      <c r="D395" s="2700"/>
      <c r="E395" s="300"/>
      <c r="F395" s="2710">
        <v>0.6</v>
      </c>
      <c r="G395" s="2710">
        <v>1.5</v>
      </c>
      <c r="H395" s="299"/>
      <c r="I395" s="300"/>
      <c r="J395" s="299"/>
      <c r="K395" s="85" t="s">
        <v>158</v>
      </c>
      <c r="L395" s="85">
        <v>12875</v>
      </c>
      <c r="M395" s="315">
        <v>14185</v>
      </c>
      <c r="N395" s="52"/>
      <c r="O395" s="52"/>
      <c r="P395" s="314"/>
      <c r="Q395" s="314"/>
      <c r="R395" s="53"/>
      <c r="S395" s="386"/>
      <c r="T395" s="52"/>
      <c r="U395" s="52"/>
      <c r="V395" s="52"/>
    </row>
    <row r="396" spans="1:22" s="1102" customFormat="1" ht="13.5" customHeight="1">
      <c r="A396" s="1046" t="s">
        <v>7813</v>
      </c>
      <c r="B396" s="2719"/>
      <c r="C396" s="2700"/>
      <c r="D396" s="2700"/>
      <c r="E396" s="300"/>
      <c r="F396" s="2710"/>
      <c r="G396" s="2710"/>
      <c r="H396" s="299" t="s">
        <v>7505</v>
      </c>
      <c r="I396" s="300">
        <v>14</v>
      </c>
      <c r="J396" s="299">
        <v>0.04</v>
      </c>
      <c r="K396" s="85" t="s">
        <v>158</v>
      </c>
      <c r="L396" s="85">
        <v>15175</v>
      </c>
      <c r="M396" s="315">
        <v>16715</v>
      </c>
      <c r="N396" s="52"/>
      <c r="O396" s="52"/>
      <c r="P396" s="314"/>
      <c r="Q396" s="314"/>
      <c r="R396" s="53"/>
      <c r="S396" s="386"/>
      <c r="T396" s="52"/>
      <c r="U396" s="52"/>
      <c r="V396" s="52"/>
    </row>
    <row r="397" spans="1:22" s="1102" customFormat="1" ht="13.5" customHeight="1">
      <c r="A397" s="1046" t="s">
        <v>7814</v>
      </c>
      <c r="B397" s="2719"/>
      <c r="C397" s="2700"/>
      <c r="D397" s="2700"/>
      <c r="E397" s="300"/>
      <c r="F397" s="2710"/>
      <c r="G397" s="2710"/>
      <c r="H397" s="299"/>
      <c r="I397" s="300"/>
      <c r="J397" s="299"/>
      <c r="K397" s="85" t="s">
        <v>158</v>
      </c>
      <c r="L397" s="85">
        <v>11825</v>
      </c>
      <c r="M397" s="315">
        <v>13030</v>
      </c>
      <c r="N397" s="52"/>
      <c r="O397" s="52"/>
      <c r="P397" s="314"/>
      <c r="Q397" s="314"/>
      <c r="R397" s="53"/>
      <c r="S397" s="386"/>
      <c r="T397" s="52"/>
      <c r="U397" s="52"/>
      <c r="V397" s="52"/>
    </row>
    <row r="398" spans="1:22" s="1102" customFormat="1" ht="13.5" customHeight="1">
      <c r="A398" s="1046" t="s">
        <v>7815</v>
      </c>
      <c r="B398" s="2719"/>
      <c r="C398" s="2700"/>
      <c r="D398" s="2700"/>
      <c r="E398" s="300"/>
      <c r="F398" s="2710"/>
      <c r="G398" s="2710"/>
      <c r="H398" s="299"/>
      <c r="I398" s="300"/>
      <c r="J398" s="299"/>
      <c r="K398" s="85" t="s">
        <v>158</v>
      </c>
      <c r="L398" s="85">
        <v>14435</v>
      </c>
      <c r="M398" s="315">
        <v>15900</v>
      </c>
      <c r="N398" s="52"/>
      <c r="O398" s="52"/>
      <c r="P398" s="314"/>
      <c r="Q398" s="314"/>
      <c r="R398" s="53"/>
      <c r="S398" s="386"/>
      <c r="T398" s="52"/>
      <c r="U398" s="52"/>
      <c r="V398" s="52"/>
    </row>
    <row r="399" spans="1:22" s="1102" customFormat="1" ht="13.5" customHeight="1">
      <c r="A399" s="1046" t="s">
        <v>7816</v>
      </c>
      <c r="B399" s="2719"/>
      <c r="C399" s="2700"/>
      <c r="D399" s="2700"/>
      <c r="E399" s="300"/>
      <c r="F399" s="2710"/>
      <c r="G399" s="2710"/>
      <c r="H399" s="299" t="s">
        <v>7509</v>
      </c>
      <c r="I399" s="300">
        <v>16.5</v>
      </c>
      <c r="J399" s="299">
        <v>0.05</v>
      </c>
      <c r="K399" s="85" t="s">
        <v>158</v>
      </c>
      <c r="L399" s="85">
        <v>16490</v>
      </c>
      <c r="M399" s="315">
        <v>18170</v>
      </c>
      <c r="N399" s="52"/>
      <c r="O399" s="52"/>
      <c r="P399" s="314"/>
      <c r="Q399" s="314"/>
      <c r="R399" s="53"/>
      <c r="S399" s="386"/>
      <c r="T399" s="52"/>
      <c r="U399" s="52"/>
      <c r="V399" s="52"/>
    </row>
    <row r="400" spans="1:22" s="1102" customFormat="1" ht="13.5" customHeight="1">
      <c r="A400" s="1046" t="s">
        <v>7817</v>
      </c>
      <c r="B400" s="2719"/>
      <c r="C400" s="2700"/>
      <c r="D400" s="2700"/>
      <c r="E400" s="300"/>
      <c r="F400" s="2710"/>
      <c r="G400" s="2710"/>
      <c r="H400" s="299"/>
      <c r="I400" s="300"/>
      <c r="J400" s="299"/>
      <c r="K400" s="85" t="s">
        <v>158</v>
      </c>
      <c r="L400" s="85">
        <v>13240</v>
      </c>
      <c r="M400" s="315">
        <v>14590</v>
      </c>
      <c r="N400" s="52"/>
      <c r="O400" s="52"/>
      <c r="P400" s="314"/>
      <c r="Q400" s="314"/>
      <c r="R400" s="53"/>
      <c r="S400" s="386"/>
      <c r="T400" s="52"/>
      <c r="U400" s="52"/>
      <c r="V400" s="52"/>
    </row>
    <row r="401" spans="1:22" s="1102" customFormat="1" ht="13.5" customHeight="1">
      <c r="A401" s="1046" t="s">
        <v>7818</v>
      </c>
      <c r="B401" s="2719"/>
      <c r="C401" s="2700"/>
      <c r="D401" s="2700"/>
      <c r="E401" s="300"/>
      <c r="F401" s="2710"/>
      <c r="G401" s="2710"/>
      <c r="H401" s="299"/>
      <c r="I401" s="300"/>
      <c r="J401" s="299"/>
      <c r="K401" s="85" t="s">
        <v>158</v>
      </c>
      <c r="L401" s="85">
        <v>16435</v>
      </c>
      <c r="M401" s="315">
        <v>18105</v>
      </c>
      <c r="N401" s="52"/>
      <c r="O401" s="52"/>
      <c r="P401" s="314"/>
      <c r="Q401" s="314"/>
      <c r="R401" s="53"/>
      <c r="S401" s="386"/>
      <c r="T401" s="52"/>
      <c r="U401" s="52"/>
      <c r="V401" s="52"/>
    </row>
    <row r="402" spans="1:22" s="1102" customFormat="1" ht="13.5" customHeight="1">
      <c r="A402" s="1046" t="s">
        <v>7819</v>
      </c>
      <c r="B402" s="2719"/>
      <c r="C402" s="2700"/>
      <c r="D402" s="2700"/>
      <c r="E402" s="300"/>
      <c r="F402" s="2710"/>
      <c r="G402" s="2710"/>
      <c r="H402" s="299" t="s">
        <v>7513</v>
      </c>
      <c r="I402" s="300">
        <v>20</v>
      </c>
      <c r="J402" s="299">
        <v>0.06</v>
      </c>
      <c r="K402" s="85" t="s">
        <v>158</v>
      </c>
      <c r="L402" s="85">
        <v>18910</v>
      </c>
      <c r="M402" s="315">
        <v>20835</v>
      </c>
      <c r="N402" s="52"/>
      <c r="O402" s="52"/>
      <c r="P402" s="314"/>
      <c r="Q402" s="314"/>
      <c r="R402" s="53"/>
      <c r="S402" s="386"/>
      <c r="T402" s="52"/>
      <c r="U402" s="52"/>
      <c r="V402" s="52"/>
    </row>
    <row r="403" spans="1:22" s="1102" customFormat="1" ht="13.5" customHeight="1">
      <c r="A403" s="1046" t="s">
        <v>7820</v>
      </c>
      <c r="B403" s="2719"/>
      <c r="C403" s="2700"/>
      <c r="D403" s="2700"/>
      <c r="E403" s="300"/>
      <c r="F403" s="2710"/>
      <c r="G403" s="2710"/>
      <c r="H403" s="299"/>
      <c r="I403" s="300"/>
      <c r="J403" s="299"/>
      <c r="K403" s="85" t="s">
        <v>158</v>
      </c>
      <c r="L403" s="85">
        <v>15060</v>
      </c>
      <c r="M403" s="315">
        <v>16590</v>
      </c>
      <c r="N403" s="52"/>
      <c r="O403" s="52"/>
      <c r="P403" s="314"/>
      <c r="Q403" s="314"/>
      <c r="R403" s="53"/>
      <c r="S403" s="386"/>
      <c r="T403" s="52"/>
      <c r="U403" s="52"/>
      <c r="V403" s="52"/>
    </row>
    <row r="404" spans="1:22" s="1102" customFormat="1" ht="13.5" customHeight="1">
      <c r="A404" s="1046" t="s">
        <v>7516</v>
      </c>
      <c r="B404" s="2719"/>
      <c r="C404" s="2700"/>
      <c r="D404" s="2700"/>
      <c r="E404" s="300"/>
      <c r="F404" s="2710"/>
      <c r="G404" s="2710"/>
      <c r="H404" s="299"/>
      <c r="I404" s="300"/>
      <c r="J404" s="299"/>
      <c r="K404" s="85" t="s">
        <v>158</v>
      </c>
      <c r="L404" s="85">
        <v>17325</v>
      </c>
      <c r="M404" s="315">
        <v>19085</v>
      </c>
      <c r="N404" s="52"/>
      <c r="O404" s="52"/>
      <c r="P404" s="314"/>
      <c r="Q404" s="314"/>
      <c r="R404" s="53"/>
      <c r="S404" s="386"/>
      <c r="T404" s="52"/>
      <c r="U404" s="52"/>
      <c r="V404" s="52"/>
    </row>
    <row r="405" spans="1:22" s="1102" customFormat="1" ht="13.5" customHeight="1">
      <c r="A405" s="1046" t="s">
        <v>7518</v>
      </c>
      <c r="B405" s="2719"/>
      <c r="C405" s="2700"/>
      <c r="D405" s="2700"/>
      <c r="E405" s="300"/>
      <c r="F405" s="2710"/>
      <c r="G405" s="2710"/>
      <c r="H405" s="299" t="s">
        <v>7517</v>
      </c>
      <c r="I405" s="300">
        <v>21</v>
      </c>
      <c r="J405" s="299">
        <v>0.08</v>
      </c>
      <c r="K405" s="85" t="s">
        <v>158</v>
      </c>
      <c r="L405" s="85">
        <v>20010</v>
      </c>
      <c r="M405" s="315">
        <v>22045</v>
      </c>
      <c r="N405" s="52"/>
      <c r="O405" s="52"/>
      <c r="P405" s="314"/>
      <c r="Q405" s="314"/>
      <c r="R405" s="53"/>
      <c r="S405" s="386"/>
      <c r="T405" s="52"/>
      <c r="U405" s="52"/>
      <c r="V405" s="52"/>
    </row>
    <row r="406" spans="1:22" s="1102" customFormat="1" ht="13.5" customHeight="1">
      <c r="A406" s="1046" t="s">
        <v>7519</v>
      </c>
      <c r="B406" s="2719"/>
      <c r="C406" s="2700"/>
      <c r="D406" s="2700"/>
      <c r="E406" s="300"/>
      <c r="F406" s="2710"/>
      <c r="G406" s="2710"/>
      <c r="H406" s="299"/>
      <c r="I406" s="300"/>
      <c r="J406" s="299"/>
      <c r="K406" s="85" t="s">
        <v>158</v>
      </c>
      <c r="L406" s="85">
        <v>15870</v>
      </c>
      <c r="M406" s="315">
        <v>17485</v>
      </c>
      <c r="N406" s="52"/>
      <c r="O406" s="52"/>
      <c r="P406" s="314"/>
      <c r="Q406" s="314"/>
      <c r="R406" s="53"/>
      <c r="S406" s="386"/>
      <c r="T406" s="52"/>
      <c r="U406" s="52"/>
      <c r="V406" s="52"/>
    </row>
    <row r="407" spans="1:22" s="1102" customFormat="1" ht="13.5" customHeight="1">
      <c r="A407" s="1046" t="s">
        <v>7821</v>
      </c>
      <c r="B407" s="2719"/>
      <c r="C407" s="2700">
        <v>4</v>
      </c>
      <c r="D407" s="2700"/>
      <c r="E407" s="300"/>
      <c r="F407" s="2710">
        <v>0.6</v>
      </c>
      <c r="G407" s="2710">
        <v>1.5</v>
      </c>
      <c r="H407" s="299"/>
      <c r="I407" s="300"/>
      <c r="J407" s="299"/>
      <c r="K407" s="85" t="s">
        <v>158</v>
      </c>
      <c r="L407" s="85">
        <v>12875</v>
      </c>
      <c r="M407" s="315">
        <v>14185</v>
      </c>
      <c r="N407" s="52"/>
      <c r="O407" s="52"/>
      <c r="P407" s="314"/>
      <c r="Q407" s="314"/>
      <c r="R407" s="53"/>
      <c r="S407" s="386"/>
      <c r="T407" s="52"/>
      <c r="U407" s="52"/>
      <c r="V407" s="52"/>
    </row>
    <row r="408" spans="1:22" s="1102" customFormat="1" ht="13.5" customHeight="1">
      <c r="A408" s="1046" t="s">
        <v>7822</v>
      </c>
      <c r="B408" s="2719"/>
      <c r="C408" s="2700"/>
      <c r="D408" s="2700"/>
      <c r="E408" s="300"/>
      <c r="F408" s="2710"/>
      <c r="G408" s="2710"/>
      <c r="H408" s="299" t="s">
        <v>7521</v>
      </c>
      <c r="I408" s="300">
        <v>14</v>
      </c>
      <c r="J408" s="299">
        <v>0.04</v>
      </c>
      <c r="K408" s="85" t="s">
        <v>158</v>
      </c>
      <c r="L408" s="85">
        <v>15515</v>
      </c>
      <c r="M408" s="315">
        <v>17090</v>
      </c>
      <c r="N408" s="52"/>
      <c r="O408" s="52"/>
      <c r="P408" s="314"/>
      <c r="Q408" s="314"/>
      <c r="R408" s="53"/>
      <c r="S408" s="386"/>
      <c r="T408" s="52"/>
      <c r="U408" s="52"/>
      <c r="V408" s="52"/>
    </row>
    <row r="409" spans="1:22" s="1102" customFormat="1" ht="13.5" customHeight="1">
      <c r="A409" s="1046" t="s">
        <v>7823</v>
      </c>
      <c r="B409" s="2719"/>
      <c r="C409" s="2700"/>
      <c r="D409" s="2700"/>
      <c r="E409" s="300"/>
      <c r="F409" s="2710"/>
      <c r="G409" s="2710"/>
      <c r="H409" s="299"/>
      <c r="I409" s="300"/>
      <c r="J409" s="299"/>
      <c r="K409" s="85" t="s">
        <v>158</v>
      </c>
      <c r="L409" s="85">
        <v>11755</v>
      </c>
      <c r="M409" s="315">
        <v>12950</v>
      </c>
      <c r="N409" s="52"/>
      <c r="O409" s="52"/>
      <c r="P409" s="314"/>
      <c r="Q409" s="314"/>
      <c r="R409" s="53"/>
      <c r="S409" s="386"/>
      <c r="T409" s="52"/>
      <c r="U409" s="52"/>
      <c r="V409" s="52"/>
    </row>
    <row r="410" spans="1:22" s="1102" customFormat="1" ht="13.5" customHeight="1">
      <c r="A410" s="1046" t="s">
        <v>7824</v>
      </c>
      <c r="B410" s="2719"/>
      <c r="C410" s="2700"/>
      <c r="D410" s="2700"/>
      <c r="E410" s="300"/>
      <c r="F410" s="2710"/>
      <c r="G410" s="2710"/>
      <c r="H410" s="299"/>
      <c r="I410" s="300"/>
      <c r="J410" s="299"/>
      <c r="K410" s="85" t="s">
        <v>158</v>
      </c>
      <c r="L410" s="85">
        <v>13935</v>
      </c>
      <c r="M410" s="315">
        <v>15350</v>
      </c>
      <c r="N410" s="52"/>
      <c r="O410" s="52"/>
      <c r="P410" s="314"/>
      <c r="Q410" s="314"/>
      <c r="R410" s="53"/>
      <c r="S410" s="386"/>
      <c r="T410" s="52"/>
      <c r="U410" s="52"/>
      <c r="V410" s="52"/>
    </row>
    <row r="411" spans="1:22" s="1102" customFormat="1" ht="13.5" customHeight="1">
      <c r="A411" s="1046" t="s">
        <v>7825</v>
      </c>
      <c r="B411" s="2719"/>
      <c r="C411" s="2700"/>
      <c r="D411" s="2700"/>
      <c r="E411" s="300"/>
      <c r="F411" s="2710"/>
      <c r="G411" s="2710"/>
      <c r="H411" s="299" t="s">
        <v>7525</v>
      </c>
      <c r="I411" s="300">
        <v>15.7</v>
      </c>
      <c r="J411" s="299">
        <v>0.06</v>
      </c>
      <c r="K411" s="85" t="s">
        <v>158</v>
      </c>
      <c r="L411" s="85">
        <v>16560</v>
      </c>
      <c r="M411" s="315">
        <v>18240</v>
      </c>
      <c r="N411" s="52"/>
      <c r="O411" s="52"/>
      <c r="P411" s="314"/>
      <c r="Q411" s="314"/>
      <c r="R411" s="53"/>
      <c r="S411" s="386"/>
      <c r="T411" s="52"/>
      <c r="U411" s="52"/>
      <c r="V411" s="52"/>
    </row>
    <row r="412" spans="1:22" s="1102" customFormat="1" ht="13.5" customHeight="1">
      <c r="A412" s="1046" t="s">
        <v>7826</v>
      </c>
      <c r="B412" s="2719"/>
      <c r="C412" s="2700"/>
      <c r="D412" s="2700"/>
      <c r="E412" s="300"/>
      <c r="F412" s="2710"/>
      <c r="G412" s="2710"/>
      <c r="H412" s="299"/>
      <c r="I412" s="300"/>
      <c r="J412" s="299"/>
      <c r="K412" s="85" t="s">
        <v>158</v>
      </c>
      <c r="L412" s="85">
        <v>12705</v>
      </c>
      <c r="M412" s="315">
        <v>14000</v>
      </c>
      <c r="N412" s="52"/>
      <c r="O412" s="52"/>
      <c r="P412" s="314"/>
      <c r="Q412" s="314"/>
      <c r="R412" s="53"/>
      <c r="S412" s="386"/>
      <c r="T412" s="52"/>
      <c r="U412" s="52"/>
      <c r="V412" s="52"/>
    </row>
    <row r="413" spans="1:22" s="1102" customFormat="1" ht="13.5" customHeight="1">
      <c r="A413" s="1046" t="s">
        <v>7827</v>
      </c>
      <c r="B413" s="2719"/>
      <c r="C413" s="2700"/>
      <c r="D413" s="2700"/>
      <c r="E413" s="300"/>
      <c r="F413" s="2710"/>
      <c r="G413" s="2710"/>
      <c r="H413" s="299"/>
      <c r="I413" s="300"/>
      <c r="J413" s="299"/>
      <c r="K413" s="85" t="s">
        <v>158</v>
      </c>
      <c r="L413" s="85">
        <v>17100</v>
      </c>
      <c r="M413" s="315">
        <v>18840</v>
      </c>
      <c r="N413" s="52"/>
      <c r="O413" s="52"/>
      <c r="P413" s="314"/>
      <c r="Q413" s="314"/>
      <c r="R413" s="53"/>
      <c r="S413" s="386"/>
      <c r="T413" s="52"/>
      <c r="U413" s="52"/>
      <c r="V413" s="52"/>
    </row>
    <row r="414" spans="1:22" s="1102" customFormat="1" ht="13.5" customHeight="1">
      <c r="A414" s="1046" t="s">
        <v>7828</v>
      </c>
      <c r="B414" s="2719"/>
      <c r="C414" s="2700"/>
      <c r="D414" s="2700"/>
      <c r="E414" s="300"/>
      <c r="F414" s="2710"/>
      <c r="G414" s="2710"/>
      <c r="H414" s="299" t="s">
        <v>7529</v>
      </c>
      <c r="I414" s="300">
        <v>18.899999999999999</v>
      </c>
      <c r="J414" s="299">
        <v>7.0000000000000007E-2</v>
      </c>
      <c r="K414" s="85" t="s">
        <v>158</v>
      </c>
      <c r="L414" s="85">
        <v>19705</v>
      </c>
      <c r="M414" s="315">
        <v>21705</v>
      </c>
      <c r="N414" s="52"/>
      <c r="O414" s="52"/>
      <c r="P414" s="314"/>
      <c r="Q414" s="314"/>
      <c r="R414" s="53"/>
      <c r="S414" s="386"/>
      <c r="T414" s="52"/>
      <c r="U414" s="52"/>
      <c r="V414" s="52"/>
    </row>
    <row r="415" spans="1:22" s="1102" customFormat="1" ht="13.5" customHeight="1">
      <c r="A415" s="1046" t="s">
        <v>7829</v>
      </c>
      <c r="B415" s="2719"/>
      <c r="C415" s="2700"/>
      <c r="D415" s="2700"/>
      <c r="E415" s="300"/>
      <c r="F415" s="2710"/>
      <c r="G415" s="2710"/>
      <c r="H415" s="299"/>
      <c r="I415" s="300"/>
      <c r="J415" s="299"/>
      <c r="K415" s="85" t="s">
        <v>158</v>
      </c>
      <c r="L415" s="85">
        <v>15595</v>
      </c>
      <c r="M415" s="315">
        <v>17180</v>
      </c>
      <c r="N415" s="52"/>
      <c r="O415" s="52"/>
      <c r="P415" s="314"/>
      <c r="Q415" s="314"/>
      <c r="R415" s="53"/>
      <c r="S415" s="386"/>
      <c r="T415" s="52"/>
      <c r="U415" s="52"/>
      <c r="V415" s="52"/>
    </row>
    <row r="416" spans="1:22" s="1102" customFormat="1" ht="13.5" customHeight="1">
      <c r="A416" s="1046" t="s">
        <v>7532</v>
      </c>
      <c r="B416" s="2719"/>
      <c r="C416" s="2700"/>
      <c r="D416" s="2700"/>
      <c r="E416" s="300"/>
      <c r="F416" s="2710"/>
      <c r="G416" s="2710"/>
      <c r="H416" s="299"/>
      <c r="I416" s="300"/>
      <c r="J416" s="299"/>
      <c r="K416" s="85" t="s">
        <v>158</v>
      </c>
      <c r="L416" s="85">
        <v>18170</v>
      </c>
      <c r="M416" s="315">
        <v>20015</v>
      </c>
      <c r="N416" s="52"/>
      <c r="O416" s="52"/>
      <c r="P416" s="314"/>
      <c r="Q416" s="314"/>
      <c r="R416" s="53"/>
      <c r="S416" s="386"/>
      <c r="T416" s="52"/>
      <c r="U416" s="52"/>
      <c r="V416" s="52"/>
    </row>
    <row r="417" spans="1:22" s="1102" customFormat="1" ht="13.5" customHeight="1">
      <c r="A417" s="1046" t="s">
        <v>7534</v>
      </c>
      <c r="B417" s="2719"/>
      <c r="C417" s="2700"/>
      <c r="D417" s="2700"/>
      <c r="E417" s="300"/>
      <c r="F417" s="2710"/>
      <c r="G417" s="2710"/>
      <c r="H417" s="299" t="s">
        <v>7533</v>
      </c>
      <c r="I417" s="300">
        <v>20.8</v>
      </c>
      <c r="J417" s="299">
        <v>0.09</v>
      </c>
      <c r="K417" s="85" t="s">
        <v>158</v>
      </c>
      <c r="L417" s="85">
        <v>20750</v>
      </c>
      <c r="M417" s="315">
        <v>22860</v>
      </c>
      <c r="N417" s="52"/>
      <c r="O417" s="52"/>
      <c r="P417" s="314"/>
      <c r="Q417" s="314"/>
      <c r="R417" s="53"/>
      <c r="S417" s="386"/>
      <c r="T417" s="52"/>
      <c r="U417" s="52"/>
      <c r="V417" s="52"/>
    </row>
    <row r="418" spans="1:22" s="1102" customFormat="1" ht="13.5" customHeight="1">
      <c r="A418" s="1046" t="s">
        <v>7535</v>
      </c>
      <c r="B418" s="2719"/>
      <c r="C418" s="2700"/>
      <c r="D418" s="2700"/>
      <c r="E418" s="300"/>
      <c r="F418" s="2710"/>
      <c r="G418" s="2710"/>
      <c r="H418" s="299"/>
      <c r="I418" s="300"/>
      <c r="J418" s="299"/>
      <c r="K418" s="85" t="s">
        <v>158</v>
      </c>
      <c r="L418" s="85">
        <v>16555</v>
      </c>
      <c r="M418" s="315">
        <v>18240</v>
      </c>
      <c r="N418" s="52"/>
      <c r="O418" s="52"/>
      <c r="P418" s="314"/>
      <c r="Q418" s="314"/>
      <c r="R418" s="53"/>
      <c r="S418" s="386"/>
      <c r="T418" s="52"/>
      <c r="U418" s="52"/>
      <c r="V418" s="52"/>
    </row>
    <row r="419" spans="1:22" s="1102" customFormat="1" ht="13.5" customHeight="1">
      <c r="A419" s="1046" t="s">
        <v>7830</v>
      </c>
      <c r="B419" s="2719"/>
      <c r="C419" s="2700">
        <v>4</v>
      </c>
      <c r="D419" s="2700" t="s">
        <v>7763</v>
      </c>
      <c r="E419" s="300"/>
      <c r="F419" s="2710">
        <v>0.6</v>
      </c>
      <c r="G419" s="2710">
        <v>1.5</v>
      </c>
      <c r="H419" s="299"/>
      <c r="I419" s="300"/>
      <c r="J419" s="299"/>
      <c r="K419" s="85" t="s">
        <v>158</v>
      </c>
      <c r="L419" s="85">
        <v>13990</v>
      </c>
      <c r="M419" s="315">
        <v>15410</v>
      </c>
      <c r="N419" s="52"/>
      <c r="O419" s="52"/>
      <c r="P419" s="314"/>
      <c r="Q419" s="314"/>
      <c r="R419" s="53"/>
      <c r="S419" s="386"/>
      <c r="T419" s="52"/>
      <c r="U419" s="52"/>
      <c r="V419" s="52"/>
    </row>
    <row r="420" spans="1:22" s="1102" customFormat="1" ht="13.5" customHeight="1">
      <c r="A420" s="1046" t="s">
        <v>7831</v>
      </c>
      <c r="B420" s="2719"/>
      <c r="C420" s="2700"/>
      <c r="D420" s="2700"/>
      <c r="E420" s="300"/>
      <c r="F420" s="2710"/>
      <c r="G420" s="2710"/>
      <c r="H420" s="299" t="s">
        <v>7628</v>
      </c>
      <c r="I420" s="300">
        <v>17</v>
      </c>
      <c r="J420" s="299">
        <v>0.05</v>
      </c>
      <c r="K420" s="85" t="s">
        <v>158</v>
      </c>
      <c r="L420" s="85">
        <v>16400</v>
      </c>
      <c r="M420" s="315">
        <v>18065</v>
      </c>
      <c r="N420" s="52"/>
      <c r="O420" s="52"/>
      <c r="P420" s="314"/>
      <c r="Q420" s="314"/>
      <c r="R420" s="53"/>
      <c r="S420" s="386"/>
      <c r="T420" s="52"/>
      <c r="U420" s="52"/>
      <c r="V420" s="52"/>
    </row>
    <row r="421" spans="1:22" s="1102" customFormat="1" ht="13.5" customHeight="1">
      <c r="A421" s="1046" t="s">
        <v>7832</v>
      </c>
      <c r="B421" s="2719"/>
      <c r="C421" s="2700"/>
      <c r="D421" s="2700"/>
      <c r="E421" s="300"/>
      <c r="F421" s="2710"/>
      <c r="G421" s="2710"/>
      <c r="H421" s="299"/>
      <c r="I421" s="300"/>
      <c r="J421" s="299"/>
      <c r="K421" s="85" t="s">
        <v>158</v>
      </c>
      <c r="L421" s="85">
        <v>12835</v>
      </c>
      <c r="M421" s="315">
        <v>14145</v>
      </c>
      <c r="N421" s="52"/>
      <c r="O421" s="52"/>
      <c r="P421" s="314"/>
      <c r="Q421" s="314"/>
      <c r="R421" s="53"/>
      <c r="S421" s="386"/>
      <c r="T421" s="52"/>
      <c r="U421" s="52"/>
      <c r="V421" s="52"/>
    </row>
    <row r="422" spans="1:22" s="1102" customFormat="1" ht="13.5" customHeight="1">
      <c r="A422" s="1046" t="s">
        <v>7833</v>
      </c>
      <c r="B422" s="2719"/>
      <c r="C422" s="2700"/>
      <c r="D422" s="2700"/>
      <c r="E422" s="300"/>
      <c r="F422" s="2710"/>
      <c r="G422" s="2710"/>
      <c r="H422" s="299"/>
      <c r="I422" s="300"/>
      <c r="J422" s="299"/>
      <c r="K422" s="85" t="s">
        <v>158</v>
      </c>
      <c r="L422" s="85">
        <v>15100</v>
      </c>
      <c r="M422" s="315">
        <v>16635</v>
      </c>
      <c r="N422" s="52"/>
      <c r="O422" s="52"/>
      <c r="P422" s="314"/>
      <c r="Q422" s="314"/>
      <c r="R422" s="53"/>
      <c r="S422" s="386"/>
      <c r="T422" s="52"/>
      <c r="U422" s="52"/>
      <c r="V422" s="52"/>
    </row>
    <row r="423" spans="1:22" s="1102" customFormat="1" ht="13.5" customHeight="1">
      <c r="A423" s="1046" t="s">
        <v>7834</v>
      </c>
      <c r="B423" s="2719"/>
      <c r="C423" s="2700"/>
      <c r="D423" s="2700"/>
      <c r="E423" s="300"/>
      <c r="F423" s="2710"/>
      <c r="G423" s="2710"/>
      <c r="H423" s="299" t="s">
        <v>7367</v>
      </c>
      <c r="I423" s="300">
        <v>19</v>
      </c>
      <c r="J423" s="299">
        <v>0.06</v>
      </c>
      <c r="K423" s="85" t="s">
        <v>158</v>
      </c>
      <c r="L423" s="85">
        <v>16815</v>
      </c>
      <c r="M423" s="315">
        <v>18525</v>
      </c>
      <c r="N423" s="52"/>
      <c r="O423" s="52"/>
      <c r="P423" s="314"/>
      <c r="Q423" s="314"/>
      <c r="R423" s="53"/>
      <c r="S423" s="386"/>
      <c r="T423" s="52"/>
      <c r="U423" s="52"/>
      <c r="V423" s="52"/>
    </row>
    <row r="424" spans="1:22" s="1102" customFormat="1" ht="13.5" customHeight="1">
      <c r="A424" s="1046" t="s">
        <v>7835</v>
      </c>
      <c r="B424" s="2719"/>
      <c r="C424" s="2700"/>
      <c r="D424" s="2700"/>
      <c r="E424" s="300"/>
      <c r="F424" s="2710"/>
      <c r="G424" s="2710"/>
      <c r="H424" s="299"/>
      <c r="I424" s="300"/>
      <c r="J424" s="299"/>
      <c r="K424" s="85" t="s">
        <v>158</v>
      </c>
      <c r="L424" s="85">
        <v>13845</v>
      </c>
      <c r="M424" s="315">
        <v>15255</v>
      </c>
      <c r="N424" s="52"/>
      <c r="O424" s="52"/>
      <c r="P424" s="314"/>
      <c r="Q424" s="314"/>
      <c r="R424" s="53"/>
      <c r="S424" s="386"/>
      <c r="T424" s="52"/>
      <c r="U424" s="52"/>
      <c r="V424" s="52"/>
    </row>
    <row r="425" spans="1:22" s="1102" customFormat="1" ht="13.5" customHeight="1">
      <c r="A425" s="1046" t="s">
        <v>7836</v>
      </c>
      <c r="B425" s="2719"/>
      <c r="C425" s="2700"/>
      <c r="D425" s="2700"/>
      <c r="E425" s="300"/>
      <c r="F425" s="2710"/>
      <c r="G425" s="2710"/>
      <c r="H425" s="299"/>
      <c r="I425" s="300"/>
      <c r="J425" s="299"/>
      <c r="K425" s="85" t="s">
        <v>158</v>
      </c>
      <c r="L425" s="85">
        <v>18660</v>
      </c>
      <c r="M425" s="315">
        <v>20555</v>
      </c>
      <c r="N425" s="52"/>
      <c r="O425" s="52"/>
      <c r="P425" s="314"/>
      <c r="Q425" s="314"/>
      <c r="R425" s="53"/>
      <c r="S425" s="386"/>
      <c r="T425" s="52"/>
      <c r="U425" s="52"/>
      <c r="V425" s="52"/>
    </row>
    <row r="426" spans="1:22" s="1102" customFormat="1" ht="13.5" customHeight="1">
      <c r="A426" s="1046" t="s">
        <v>7837</v>
      </c>
      <c r="B426" s="2719"/>
      <c r="C426" s="2700"/>
      <c r="D426" s="2700"/>
      <c r="E426" s="300"/>
      <c r="F426" s="2710"/>
      <c r="G426" s="2710"/>
      <c r="H426" s="299" t="s">
        <v>7371</v>
      </c>
      <c r="I426" s="300">
        <v>23.5</v>
      </c>
      <c r="J426" s="299">
        <v>0.08</v>
      </c>
      <c r="K426" s="85" t="s">
        <v>158</v>
      </c>
      <c r="L426" s="85">
        <v>20585</v>
      </c>
      <c r="M426" s="315">
        <v>22680</v>
      </c>
      <c r="N426" s="52"/>
      <c r="O426" s="52"/>
      <c r="P426" s="314"/>
      <c r="Q426" s="314"/>
      <c r="R426" s="53"/>
      <c r="S426" s="386"/>
      <c r="T426" s="52"/>
      <c r="U426" s="52"/>
      <c r="V426" s="52"/>
    </row>
    <row r="427" spans="1:22" s="1102" customFormat="1" ht="13.5" customHeight="1">
      <c r="A427" s="1046" t="s">
        <v>7838</v>
      </c>
      <c r="B427" s="2719"/>
      <c r="C427" s="2700"/>
      <c r="D427" s="2700"/>
      <c r="E427" s="300"/>
      <c r="F427" s="2710"/>
      <c r="G427" s="2710"/>
      <c r="H427" s="299"/>
      <c r="I427" s="300"/>
      <c r="J427" s="299"/>
      <c r="K427" s="85" t="s">
        <v>158</v>
      </c>
      <c r="L427" s="85">
        <v>17080</v>
      </c>
      <c r="M427" s="315">
        <v>18820</v>
      </c>
      <c r="N427" s="52"/>
      <c r="O427" s="52"/>
      <c r="P427" s="314"/>
      <c r="Q427" s="314"/>
      <c r="R427" s="53"/>
      <c r="S427" s="386"/>
      <c r="T427" s="52"/>
      <c r="U427" s="52"/>
      <c r="V427" s="52"/>
    </row>
    <row r="428" spans="1:22" s="1102" customFormat="1" ht="13.5" customHeight="1">
      <c r="A428" s="1046" t="s">
        <v>7839</v>
      </c>
      <c r="B428" s="2719"/>
      <c r="C428" s="2700"/>
      <c r="D428" s="2700"/>
      <c r="E428" s="300"/>
      <c r="F428" s="2710"/>
      <c r="G428" s="2710"/>
      <c r="H428" s="299"/>
      <c r="I428" s="300"/>
      <c r="J428" s="299"/>
      <c r="K428" s="85" t="s">
        <v>158</v>
      </c>
      <c r="L428" s="85">
        <v>21995</v>
      </c>
      <c r="M428" s="315">
        <v>24230</v>
      </c>
      <c r="N428" s="52"/>
      <c r="O428" s="52"/>
      <c r="P428" s="314"/>
      <c r="Q428" s="314"/>
      <c r="R428" s="53"/>
      <c r="S428" s="386"/>
      <c r="T428" s="52"/>
      <c r="U428" s="52"/>
      <c r="V428" s="52"/>
    </row>
    <row r="429" spans="1:22" s="1102" customFormat="1" ht="13.5" customHeight="1">
      <c r="A429" s="1046" t="s">
        <v>7840</v>
      </c>
      <c r="B429" s="2719"/>
      <c r="C429" s="2700"/>
      <c r="D429" s="2700"/>
      <c r="E429" s="300"/>
      <c r="F429" s="2710"/>
      <c r="G429" s="2710"/>
      <c r="H429" s="299" t="s">
        <v>7638</v>
      </c>
      <c r="I429" s="300">
        <v>26</v>
      </c>
      <c r="J429" s="299">
        <v>0.09</v>
      </c>
      <c r="K429" s="85" t="s">
        <v>158</v>
      </c>
      <c r="L429" s="85">
        <v>22475</v>
      </c>
      <c r="M429" s="315">
        <v>24760</v>
      </c>
      <c r="N429" s="52"/>
      <c r="O429" s="52"/>
      <c r="P429" s="314"/>
      <c r="Q429" s="314"/>
      <c r="R429" s="53"/>
      <c r="S429" s="386"/>
      <c r="T429" s="52"/>
      <c r="U429" s="52"/>
      <c r="V429" s="52"/>
    </row>
    <row r="430" spans="1:22" s="1102" customFormat="1" ht="13.5" customHeight="1">
      <c r="A430" s="1046" t="s">
        <v>7841</v>
      </c>
      <c r="B430" s="2719"/>
      <c r="C430" s="2700"/>
      <c r="D430" s="2700"/>
      <c r="E430" s="300"/>
      <c r="F430" s="2710"/>
      <c r="G430" s="2710"/>
      <c r="H430" s="299"/>
      <c r="I430" s="300"/>
      <c r="J430" s="299"/>
      <c r="K430" s="85" t="s">
        <v>158</v>
      </c>
      <c r="L430" s="85">
        <v>20115</v>
      </c>
      <c r="M430" s="315">
        <v>22160</v>
      </c>
      <c r="N430" s="52"/>
      <c r="O430" s="52"/>
      <c r="P430" s="314"/>
      <c r="Q430" s="314"/>
      <c r="R430" s="53"/>
      <c r="S430" s="386"/>
      <c r="T430" s="52"/>
      <c r="U430" s="52"/>
      <c r="V430" s="52"/>
    </row>
    <row r="431" spans="1:22" s="1102" customFormat="1" ht="13.5" customHeight="1">
      <c r="A431" s="1046" t="s">
        <v>7842</v>
      </c>
      <c r="B431" s="2719"/>
      <c r="C431" s="2700">
        <v>4</v>
      </c>
      <c r="D431" s="2700"/>
      <c r="E431" s="300"/>
      <c r="F431" s="2710">
        <v>0.6</v>
      </c>
      <c r="G431" s="2710">
        <v>1.5</v>
      </c>
      <c r="H431" s="299"/>
      <c r="I431" s="300"/>
      <c r="J431" s="299"/>
      <c r="K431" s="85" t="s">
        <v>158</v>
      </c>
      <c r="L431" s="85">
        <v>14000</v>
      </c>
      <c r="M431" s="315">
        <v>15425</v>
      </c>
      <c r="N431" s="52"/>
      <c r="O431" s="52"/>
      <c r="P431" s="314"/>
      <c r="Q431" s="314"/>
      <c r="R431" s="53"/>
      <c r="S431" s="386"/>
      <c r="T431" s="52"/>
      <c r="U431" s="52"/>
      <c r="V431" s="52"/>
    </row>
    <row r="432" spans="1:22" s="1102" customFormat="1" ht="13.5" customHeight="1">
      <c r="A432" s="1046" t="s">
        <v>7843</v>
      </c>
      <c r="B432" s="2719"/>
      <c r="C432" s="2700"/>
      <c r="D432" s="2700"/>
      <c r="E432" s="300"/>
      <c r="F432" s="2710"/>
      <c r="G432" s="2710"/>
      <c r="H432" s="299" t="s">
        <v>7642</v>
      </c>
      <c r="I432" s="300">
        <v>15.9</v>
      </c>
      <c r="J432" s="299">
        <v>0.06</v>
      </c>
      <c r="K432" s="85" t="s">
        <v>158</v>
      </c>
      <c r="L432" s="85">
        <v>16345</v>
      </c>
      <c r="M432" s="315">
        <v>18010</v>
      </c>
      <c r="N432" s="52"/>
      <c r="O432" s="52"/>
      <c r="P432" s="314"/>
      <c r="Q432" s="314"/>
      <c r="R432" s="53"/>
      <c r="S432" s="386"/>
      <c r="T432" s="52"/>
      <c r="U432" s="52"/>
      <c r="V432" s="52"/>
    </row>
    <row r="433" spans="1:22" s="1102" customFormat="1" ht="13.5" customHeight="1">
      <c r="A433" s="1046" t="s">
        <v>7844</v>
      </c>
      <c r="B433" s="2719"/>
      <c r="C433" s="2700"/>
      <c r="D433" s="2700"/>
      <c r="E433" s="300"/>
      <c r="F433" s="2710"/>
      <c r="G433" s="2710"/>
      <c r="H433" s="299"/>
      <c r="I433" s="300"/>
      <c r="J433" s="299"/>
      <c r="K433" s="85" t="s">
        <v>158</v>
      </c>
      <c r="L433" s="85">
        <v>12715</v>
      </c>
      <c r="M433" s="315">
        <v>14005</v>
      </c>
      <c r="N433" s="52"/>
      <c r="O433" s="52"/>
      <c r="P433" s="314"/>
      <c r="Q433" s="314"/>
      <c r="R433" s="53"/>
      <c r="S433" s="386"/>
      <c r="T433" s="52"/>
      <c r="U433" s="52"/>
      <c r="V433" s="52"/>
    </row>
    <row r="434" spans="1:22" s="1102" customFormat="1" ht="13.5" customHeight="1">
      <c r="A434" s="1046" t="s">
        <v>7845</v>
      </c>
      <c r="B434" s="2719"/>
      <c r="C434" s="2700"/>
      <c r="D434" s="2700"/>
      <c r="E434" s="300"/>
      <c r="F434" s="2710"/>
      <c r="G434" s="2710"/>
      <c r="H434" s="299"/>
      <c r="I434" s="300"/>
      <c r="J434" s="299"/>
      <c r="K434" s="85" t="s">
        <v>158</v>
      </c>
      <c r="L434" s="85">
        <v>15325</v>
      </c>
      <c r="M434" s="315">
        <v>16880</v>
      </c>
      <c r="N434" s="52"/>
      <c r="O434" s="52"/>
      <c r="P434" s="314"/>
      <c r="Q434" s="314"/>
      <c r="R434" s="53"/>
      <c r="S434" s="386"/>
      <c r="T434" s="52"/>
      <c r="U434" s="52"/>
      <c r="V434" s="52"/>
    </row>
    <row r="435" spans="1:22" s="1102" customFormat="1" ht="13.5" customHeight="1">
      <c r="A435" s="1046" t="s">
        <v>7846</v>
      </c>
      <c r="B435" s="2719"/>
      <c r="C435" s="2700"/>
      <c r="D435" s="2700"/>
      <c r="E435" s="300"/>
      <c r="F435" s="2710"/>
      <c r="G435" s="2710"/>
      <c r="H435" s="299" t="s">
        <v>7375</v>
      </c>
      <c r="I435" s="300">
        <v>17.5</v>
      </c>
      <c r="J435" s="299">
        <v>0.08</v>
      </c>
      <c r="K435" s="85" t="s">
        <v>158</v>
      </c>
      <c r="L435" s="85">
        <v>18395</v>
      </c>
      <c r="M435" s="315">
        <v>20265</v>
      </c>
      <c r="N435" s="52"/>
      <c r="O435" s="52"/>
      <c r="P435" s="314"/>
      <c r="Q435" s="314"/>
      <c r="R435" s="53"/>
      <c r="S435" s="386"/>
      <c r="T435" s="52"/>
      <c r="U435" s="52"/>
      <c r="V435" s="52"/>
    </row>
    <row r="436" spans="1:22" s="1102" customFormat="1" ht="13.5" customHeight="1">
      <c r="A436" s="1046" t="s">
        <v>7847</v>
      </c>
      <c r="B436" s="2719"/>
      <c r="C436" s="2700"/>
      <c r="D436" s="2700"/>
      <c r="E436" s="300"/>
      <c r="F436" s="2710"/>
      <c r="G436" s="2710"/>
      <c r="H436" s="299"/>
      <c r="I436" s="300"/>
      <c r="J436" s="299"/>
      <c r="K436" s="85" t="s">
        <v>158</v>
      </c>
      <c r="L436" s="85">
        <v>14685</v>
      </c>
      <c r="M436" s="315">
        <v>16180</v>
      </c>
      <c r="N436" s="52"/>
      <c r="O436" s="52"/>
      <c r="P436" s="314"/>
      <c r="Q436" s="314"/>
      <c r="R436" s="53"/>
      <c r="S436" s="386"/>
      <c r="T436" s="52"/>
      <c r="U436" s="52"/>
      <c r="V436" s="52"/>
    </row>
    <row r="437" spans="1:22" s="1102" customFormat="1" ht="13.5" customHeight="1">
      <c r="A437" s="1046" t="s">
        <v>7848</v>
      </c>
      <c r="B437" s="2719"/>
      <c r="C437" s="2700"/>
      <c r="D437" s="2700"/>
      <c r="E437" s="300"/>
      <c r="F437" s="2710"/>
      <c r="G437" s="2710"/>
      <c r="H437" s="299"/>
      <c r="I437" s="300"/>
      <c r="J437" s="299"/>
      <c r="K437" s="85" t="s">
        <v>158</v>
      </c>
      <c r="L437" s="85">
        <v>19255</v>
      </c>
      <c r="M437" s="315">
        <v>21210</v>
      </c>
      <c r="N437" s="52"/>
      <c r="O437" s="52"/>
      <c r="P437" s="314"/>
      <c r="Q437" s="314"/>
      <c r="R437" s="53"/>
      <c r="S437" s="386"/>
      <c r="T437" s="52"/>
      <c r="U437" s="52"/>
      <c r="V437" s="52"/>
    </row>
    <row r="438" spans="1:22" s="1102" customFormat="1" ht="13.5" customHeight="1">
      <c r="A438" s="1046" t="s">
        <v>7849</v>
      </c>
      <c r="B438" s="2719"/>
      <c r="C438" s="2700"/>
      <c r="D438" s="2700"/>
      <c r="E438" s="300"/>
      <c r="F438" s="2710"/>
      <c r="G438" s="2710"/>
      <c r="H438" s="299" t="s">
        <v>7379</v>
      </c>
      <c r="I438" s="300">
        <v>20.5</v>
      </c>
      <c r="J438" s="299">
        <v>0.1</v>
      </c>
      <c r="K438" s="85" t="s">
        <v>158</v>
      </c>
      <c r="L438" s="85">
        <v>23285</v>
      </c>
      <c r="M438" s="315">
        <v>25655</v>
      </c>
      <c r="N438" s="52"/>
      <c r="O438" s="52"/>
      <c r="P438" s="314"/>
      <c r="Q438" s="314"/>
      <c r="R438" s="53"/>
      <c r="S438" s="386"/>
      <c r="T438" s="52"/>
      <c r="U438" s="52"/>
      <c r="V438" s="52"/>
    </row>
    <row r="439" spans="1:22" s="1102" customFormat="1" ht="13.5" customHeight="1">
      <c r="A439" s="1046" t="s">
        <v>7850</v>
      </c>
      <c r="B439" s="2719"/>
      <c r="C439" s="2700"/>
      <c r="D439" s="2700"/>
      <c r="E439" s="300"/>
      <c r="F439" s="2710"/>
      <c r="G439" s="2710"/>
      <c r="H439" s="299"/>
      <c r="I439" s="300"/>
      <c r="J439" s="299"/>
      <c r="K439" s="85" t="s">
        <v>158</v>
      </c>
      <c r="L439" s="85">
        <v>19115</v>
      </c>
      <c r="M439" s="315">
        <v>21060</v>
      </c>
      <c r="N439" s="52"/>
      <c r="O439" s="52"/>
      <c r="P439" s="314"/>
      <c r="Q439" s="314"/>
      <c r="R439" s="53"/>
      <c r="S439" s="386"/>
      <c r="T439" s="52"/>
      <c r="U439" s="52"/>
      <c r="V439" s="52"/>
    </row>
    <row r="440" spans="1:22" s="1102" customFormat="1" ht="13.5" customHeight="1">
      <c r="A440" s="1046" t="s">
        <v>7851</v>
      </c>
      <c r="B440" s="2719"/>
      <c r="C440" s="2700"/>
      <c r="D440" s="2700"/>
      <c r="E440" s="300"/>
      <c r="F440" s="2710"/>
      <c r="G440" s="2710"/>
      <c r="H440" s="299"/>
      <c r="I440" s="300"/>
      <c r="J440" s="299"/>
      <c r="K440" s="85" t="s">
        <v>158</v>
      </c>
      <c r="L440" s="85">
        <v>21510</v>
      </c>
      <c r="M440" s="315">
        <v>23695</v>
      </c>
      <c r="N440" s="52"/>
      <c r="O440" s="52"/>
      <c r="P440" s="314"/>
      <c r="Q440" s="314"/>
      <c r="R440" s="53"/>
      <c r="S440" s="386"/>
      <c r="T440" s="52"/>
      <c r="U440" s="52"/>
      <c r="V440" s="52"/>
    </row>
    <row r="441" spans="1:22" s="1102" customFormat="1" ht="13.5" customHeight="1">
      <c r="A441" s="1046" t="s">
        <v>7852</v>
      </c>
      <c r="B441" s="2719"/>
      <c r="C441" s="2700"/>
      <c r="D441" s="2700"/>
      <c r="E441" s="300"/>
      <c r="F441" s="2710"/>
      <c r="G441" s="2710"/>
      <c r="H441" s="299" t="s">
        <v>7652</v>
      </c>
      <c r="I441" s="300">
        <v>23.5</v>
      </c>
      <c r="J441" s="299">
        <v>0.11</v>
      </c>
      <c r="K441" s="85" t="s">
        <v>158</v>
      </c>
      <c r="L441" s="85">
        <v>24625</v>
      </c>
      <c r="M441" s="315">
        <v>27125</v>
      </c>
      <c r="N441" s="52"/>
      <c r="O441" s="52"/>
      <c r="P441" s="314"/>
      <c r="Q441" s="314"/>
      <c r="R441" s="53"/>
      <c r="S441" s="386"/>
      <c r="T441" s="52"/>
      <c r="U441" s="52"/>
      <c r="V441" s="52"/>
    </row>
    <row r="442" spans="1:22" s="1102" customFormat="1" ht="13.5" customHeight="1">
      <c r="A442" s="1046" t="s">
        <v>7853</v>
      </c>
      <c r="B442" s="2719"/>
      <c r="C442" s="2700"/>
      <c r="D442" s="2700"/>
      <c r="E442" s="300"/>
      <c r="F442" s="2710"/>
      <c r="G442" s="2710"/>
      <c r="H442" s="299"/>
      <c r="I442" s="300"/>
      <c r="J442" s="299"/>
      <c r="K442" s="85" t="s">
        <v>158</v>
      </c>
      <c r="L442" s="85">
        <v>20405</v>
      </c>
      <c r="M442" s="315">
        <v>22480</v>
      </c>
      <c r="N442" s="52"/>
      <c r="O442" s="52"/>
      <c r="P442" s="314"/>
      <c r="Q442" s="314"/>
      <c r="R442" s="53"/>
      <c r="S442" s="386"/>
      <c r="T442" s="52"/>
      <c r="U442" s="52"/>
      <c r="V442" s="52"/>
    </row>
    <row r="443" spans="1:22" s="1102" customFormat="1" ht="13.5" customHeight="1">
      <c r="A443" s="1046" t="s">
        <v>7854</v>
      </c>
      <c r="B443" s="2719"/>
      <c r="C443" s="2700">
        <v>4</v>
      </c>
      <c r="D443" s="2700"/>
      <c r="E443" s="300"/>
      <c r="F443" s="2710">
        <v>0.6</v>
      </c>
      <c r="G443" s="2710">
        <v>1.5</v>
      </c>
      <c r="H443" s="299"/>
      <c r="I443" s="300"/>
      <c r="J443" s="299"/>
      <c r="K443" s="85" t="s">
        <v>158</v>
      </c>
      <c r="L443" s="85">
        <v>15470</v>
      </c>
      <c r="M443" s="315">
        <v>17040</v>
      </c>
      <c r="N443" s="52"/>
      <c r="O443" s="52"/>
      <c r="P443" s="314"/>
      <c r="Q443" s="314"/>
      <c r="R443" s="53"/>
      <c r="S443" s="386"/>
      <c r="T443" s="52"/>
      <c r="U443" s="52"/>
      <c r="V443" s="52"/>
    </row>
    <row r="444" spans="1:22" s="1102" customFormat="1" ht="13.5" customHeight="1">
      <c r="A444" s="1046" t="s">
        <v>7855</v>
      </c>
      <c r="B444" s="2719"/>
      <c r="C444" s="2700"/>
      <c r="D444" s="2700"/>
      <c r="E444" s="300"/>
      <c r="F444" s="2710"/>
      <c r="G444" s="2710"/>
      <c r="H444" s="299" t="s">
        <v>7656</v>
      </c>
      <c r="I444" s="300">
        <v>17</v>
      </c>
      <c r="J444" s="299">
        <v>7.0000000000000007E-2</v>
      </c>
      <c r="K444" s="85" t="s">
        <v>158</v>
      </c>
      <c r="L444" s="85">
        <v>18610</v>
      </c>
      <c r="M444" s="315">
        <v>20500</v>
      </c>
      <c r="N444" s="52"/>
      <c r="O444" s="52"/>
      <c r="P444" s="314"/>
      <c r="Q444" s="314"/>
      <c r="R444" s="53"/>
      <c r="S444" s="386"/>
      <c r="T444" s="52"/>
      <c r="U444" s="52"/>
      <c r="V444" s="52"/>
    </row>
    <row r="445" spans="1:22" s="1102" customFormat="1" ht="13.5" customHeight="1">
      <c r="A445" s="1046" t="s">
        <v>7856</v>
      </c>
      <c r="B445" s="2719"/>
      <c r="C445" s="2700"/>
      <c r="D445" s="2700"/>
      <c r="E445" s="300"/>
      <c r="F445" s="2710"/>
      <c r="G445" s="2710"/>
      <c r="H445" s="299"/>
      <c r="I445" s="300"/>
      <c r="J445" s="299"/>
      <c r="K445" s="85" t="s">
        <v>158</v>
      </c>
      <c r="L445" s="85">
        <v>14740</v>
      </c>
      <c r="M445" s="315">
        <v>16240</v>
      </c>
      <c r="N445" s="52"/>
      <c r="O445" s="52"/>
      <c r="P445" s="314"/>
      <c r="Q445" s="314"/>
      <c r="R445" s="53"/>
      <c r="S445" s="386"/>
      <c r="T445" s="52"/>
      <c r="U445" s="52"/>
      <c r="V445" s="52"/>
    </row>
    <row r="446" spans="1:22" s="1102" customFormat="1" ht="13.5" customHeight="1">
      <c r="A446" s="1046" t="s">
        <v>7857</v>
      </c>
      <c r="B446" s="2719"/>
      <c r="C446" s="2700"/>
      <c r="D446" s="2700"/>
      <c r="E446" s="300"/>
      <c r="F446" s="2710"/>
      <c r="G446" s="2710"/>
      <c r="H446" s="299"/>
      <c r="I446" s="300"/>
      <c r="J446" s="299"/>
      <c r="K446" s="85" t="s">
        <v>158</v>
      </c>
      <c r="L446" s="85">
        <v>17270</v>
      </c>
      <c r="M446" s="315">
        <v>19025</v>
      </c>
      <c r="N446" s="52"/>
      <c r="O446" s="52"/>
      <c r="P446" s="314"/>
      <c r="Q446" s="314"/>
      <c r="R446" s="53"/>
      <c r="S446" s="386"/>
      <c r="T446" s="52"/>
      <c r="U446" s="52"/>
      <c r="V446" s="52"/>
    </row>
    <row r="447" spans="1:22" s="1102" customFormat="1" ht="13.5" customHeight="1">
      <c r="A447" s="1046" t="s">
        <v>7858</v>
      </c>
      <c r="B447" s="2719"/>
      <c r="C447" s="2700"/>
      <c r="D447" s="2700"/>
      <c r="E447" s="300"/>
      <c r="F447" s="2710"/>
      <c r="G447" s="2710"/>
      <c r="H447" s="299" t="s">
        <v>7660</v>
      </c>
      <c r="I447" s="300">
        <v>22</v>
      </c>
      <c r="J447" s="299">
        <v>0.1</v>
      </c>
      <c r="K447" s="85" t="s">
        <v>158</v>
      </c>
      <c r="L447" s="85">
        <v>20340</v>
      </c>
      <c r="M447" s="315">
        <v>22410</v>
      </c>
      <c r="N447" s="52"/>
      <c r="O447" s="52"/>
      <c r="P447" s="314"/>
      <c r="Q447" s="314"/>
      <c r="R447" s="53"/>
      <c r="S447" s="386"/>
      <c r="T447" s="52"/>
      <c r="U447" s="52"/>
      <c r="V447" s="52"/>
    </row>
    <row r="448" spans="1:22" s="1102" customFormat="1" ht="13.5" customHeight="1">
      <c r="A448" s="1046" t="s">
        <v>7859</v>
      </c>
      <c r="B448" s="2719"/>
      <c r="C448" s="2700"/>
      <c r="D448" s="2700"/>
      <c r="E448" s="300"/>
      <c r="F448" s="2710"/>
      <c r="G448" s="2710"/>
      <c r="H448" s="299"/>
      <c r="I448" s="300"/>
      <c r="J448" s="299"/>
      <c r="K448" s="85" t="s">
        <v>158</v>
      </c>
      <c r="L448" s="85">
        <v>16425</v>
      </c>
      <c r="M448" s="315">
        <v>18095</v>
      </c>
      <c r="N448" s="52"/>
      <c r="O448" s="52"/>
      <c r="P448" s="314"/>
      <c r="Q448" s="314"/>
      <c r="R448" s="53"/>
      <c r="S448" s="386"/>
      <c r="T448" s="52"/>
      <c r="U448" s="52"/>
      <c r="V448" s="52"/>
    </row>
    <row r="449" spans="1:22" s="1102" customFormat="1" ht="13.5" customHeight="1">
      <c r="A449" s="1046" t="s">
        <v>7860</v>
      </c>
      <c r="B449" s="2719"/>
      <c r="C449" s="2700"/>
      <c r="D449" s="2700"/>
      <c r="E449" s="300"/>
      <c r="F449" s="2710"/>
      <c r="G449" s="2710"/>
      <c r="H449" s="299"/>
      <c r="I449" s="300"/>
      <c r="J449" s="299"/>
      <c r="K449" s="85" t="s">
        <v>158</v>
      </c>
      <c r="L449" s="85">
        <v>22470</v>
      </c>
      <c r="M449" s="315">
        <v>24755</v>
      </c>
      <c r="N449" s="52"/>
      <c r="O449" s="52"/>
      <c r="P449" s="314"/>
      <c r="Q449" s="314"/>
      <c r="R449" s="53"/>
      <c r="S449" s="386"/>
      <c r="T449" s="52"/>
      <c r="U449" s="52"/>
      <c r="V449" s="52"/>
    </row>
    <row r="450" spans="1:22" s="1102" customFormat="1" ht="13.5" customHeight="1">
      <c r="A450" s="1046" t="s">
        <v>7861</v>
      </c>
      <c r="B450" s="2719"/>
      <c r="C450" s="2700"/>
      <c r="D450" s="2700"/>
      <c r="E450" s="300"/>
      <c r="F450" s="2710"/>
      <c r="G450" s="2710"/>
      <c r="H450" s="299" t="s">
        <v>7664</v>
      </c>
      <c r="I450" s="300">
        <v>27.6</v>
      </c>
      <c r="J450" s="299">
        <v>0.12</v>
      </c>
      <c r="K450" s="85" t="s">
        <v>158</v>
      </c>
      <c r="L450" s="85">
        <v>25465</v>
      </c>
      <c r="M450" s="315">
        <v>28055</v>
      </c>
      <c r="N450" s="52"/>
      <c r="O450" s="52"/>
      <c r="P450" s="314"/>
      <c r="Q450" s="314"/>
      <c r="R450" s="53"/>
      <c r="S450" s="386"/>
      <c r="T450" s="52"/>
      <c r="U450" s="52"/>
      <c r="V450" s="52"/>
    </row>
    <row r="451" spans="1:22" s="1102" customFormat="1" ht="13.5" customHeight="1">
      <c r="A451" s="1046" t="s">
        <v>7862</v>
      </c>
      <c r="B451" s="2719"/>
      <c r="C451" s="2700"/>
      <c r="D451" s="2700"/>
      <c r="E451" s="300"/>
      <c r="F451" s="2710"/>
      <c r="G451" s="2710"/>
      <c r="H451" s="299"/>
      <c r="I451" s="300"/>
      <c r="J451" s="299"/>
      <c r="K451" s="85" t="s">
        <v>158</v>
      </c>
      <c r="L451" s="85">
        <v>21370</v>
      </c>
      <c r="M451" s="315">
        <v>23545</v>
      </c>
      <c r="N451" s="52"/>
      <c r="O451" s="52"/>
      <c r="P451" s="314"/>
      <c r="Q451" s="314"/>
      <c r="R451" s="53"/>
      <c r="S451" s="386"/>
      <c r="T451" s="52"/>
      <c r="U451" s="52"/>
      <c r="V451" s="52"/>
    </row>
    <row r="452" spans="1:22" s="1102" customFormat="1" ht="13.5" customHeight="1">
      <c r="A452" s="1046" t="s">
        <v>7863</v>
      </c>
      <c r="B452" s="2719"/>
      <c r="C452" s="2700"/>
      <c r="D452" s="2700"/>
      <c r="E452" s="300"/>
      <c r="F452" s="2710"/>
      <c r="G452" s="2710"/>
      <c r="H452" s="299"/>
      <c r="I452" s="300"/>
      <c r="J452" s="299"/>
      <c r="K452" s="85" t="s">
        <v>158</v>
      </c>
      <c r="L452" s="85">
        <v>23660</v>
      </c>
      <c r="M452" s="315">
        <v>26065</v>
      </c>
      <c r="N452" s="52"/>
      <c r="O452" s="52"/>
      <c r="P452" s="314"/>
      <c r="Q452" s="314"/>
      <c r="R452" s="53"/>
      <c r="S452" s="386"/>
      <c r="T452" s="52"/>
      <c r="U452" s="52"/>
      <c r="V452" s="52"/>
    </row>
    <row r="453" spans="1:22" s="1102" customFormat="1" ht="13.5" customHeight="1">
      <c r="A453" s="1046" t="s">
        <v>7864</v>
      </c>
      <c r="B453" s="2719"/>
      <c r="C453" s="2700"/>
      <c r="D453" s="2700"/>
      <c r="E453" s="300"/>
      <c r="F453" s="2710"/>
      <c r="G453" s="2710"/>
      <c r="H453" s="299" t="s">
        <v>7668</v>
      </c>
      <c r="I453" s="300">
        <v>29.5</v>
      </c>
      <c r="J453" s="299">
        <v>0.14000000000000001</v>
      </c>
      <c r="K453" s="85" t="s">
        <v>158</v>
      </c>
      <c r="L453" s="85">
        <v>27850</v>
      </c>
      <c r="M453" s="315">
        <v>30680</v>
      </c>
      <c r="N453" s="52"/>
      <c r="O453" s="52"/>
      <c r="P453" s="314"/>
      <c r="Q453" s="314"/>
      <c r="R453" s="53"/>
      <c r="S453" s="386"/>
      <c r="T453" s="52"/>
      <c r="U453" s="52"/>
      <c r="V453" s="52"/>
    </row>
    <row r="454" spans="1:22" s="1102" customFormat="1" ht="13.5" customHeight="1">
      <c r="A454" s="1046" t="s">
        <v>7865</v>
      </c>
      <c r="B454" s="2719"/>
      <c r="C454" s="2700"/>
      <c r="D454" s="2700"/>
      <c r="E454" s="300"/>
      <c r="F454" s="2710"/>
      <c r="G454" s="2710"/>
      <c r="H454" s="299"/>
      <c r="I454" s="300"/>
      <c r="J454" s="299"/>
      <c r="K454" s="85" t="s">
        <v>158</v>
      </c>
      <c r="L454" s="85">
        <v>23505</v>
      </c>
      <c r="M454" s="315">
        <v>25895</v>
      </c>
      <c r="N454" s="52"/>
      <c r="O454" s="52"/>
      <c r="P454" s="314"/>
      <c r="Q454" s="314"/>
      <c r="R454" s="53"/>
      <c r="S454" s="386"/>
      <c r="T454" s="52"/>
      <c r="U454" s="52"/>
      <c r="V454" s="52"/>
    </row>
    <row r="455" spans="1:22" s="1102" customFormat="1" ht="13.5" customHeight="1">
      <c r="A455" s="1046" t="s">
        <v>7866</v>
      </c>
      <c r="B455" s="2719"/>
      <c r="C455" s="2700">
        <v>4</v>
      </c>
      <c r="D455" s="2700" t="s">
        <v>7763</v>
      </c>
      <c r="E455" s="300"/>
      <c r="F455" s="2710">
        <v>0.6</v>
      </c>
      <c r="G455" s="2710">
        <v>1.5</v>
      </c>
      <c r="H455" s="299"/>
      <c r="I455" s="300"/>
      <c r="J455" s="299"/>
      <c r="K455" s="85" t="s">
        <v>158</v>
      </c>
      <c r="L455" s="85">
        <v>13080</v>
      </c>
      <c r="M455" s="315">
        <v>14405</v>
      </c>
      <c r="N455" s="52"/>
      <c r="O455" s="52"/>
      <c r="P455" s="314"/>
      <c r="Q455" s="314"/>
      <c r="R455" s="53"/>
      <c r="S455" s="386"/>
      <c r="T455" s="52"/>
      <c r="U455" s="52"/>
      <c r="V455" s="52"/>
    </row>
    <row r="456" spans="1:22" s="1102" customFormat="1" ht="13.5" customHeight="1">
      <c r="A456" s="1046" t="s">
        <v>7867</v>
      </c>
      <c r="B456" s="2719"/>
      <c r="C456" s="2700"/>
      <c r="D456" s="2700"/>
      <c r="E456" s="300"/>
      <c r="F456" s="2710"/>
      <c r="G456" s="2710"/>
      <c r="H456" s="299" t="s">
        <v>7581</v>
      </c>
      <c r="I456" s="300">
        <v>14.5</v>
      </c>
      <c r="J456" s="299">
        <v>0.03</v>
      </c>
      <c r="K456" s="85" t="s">
        <v>158</v>
      </c>
      <c r="L456" s="85">
        <v>14485</v>
      </c>
      <c r="M456" s="315">
        <v>15955</v>
      </c>
      <c r="N456" s="52"/>
      <c r="O456" s="52"/>
      <c r="P456" s="314"/>
      <c r="Q456" s="314"/>
      <c r="R456" s="53"/>
      <c r="S456" s="386"/>
      <c r="T456" s="52"/>
      <c r="U456" s="52"/>
      <c r="V456" s="52"/>
    </row>
    <row r="457" spans="1:22" s="1102" customFormat="1" ht="13.5" customHeight="1">
      <c r="A457" s="1046" t="s">
        <v>7868</v>
      </c>
      <c r="B457" s="2719"/>
      <c r="C457" s="2700"/>
      <c r="D457" s="2700"/>
      <c r="E457" s="300"/>
      <c r="F457" s="2710"/>
      <c r="G457" s="2710"/>
      <c r="H457" s="299"/>
      <c r="I457" s="300"/>
      <c r="J457" s="299"/>
      <c r="K457" s="85" t="s">
        <v>158</v>
      </c>
      <c r="L457" s="85">
        <v>12030</v>
      </c>
      <c r="M457" s="315">
        <v>13255</v>
      </c>
      <c r="N457" s="52"/>
      <c r="O457" s="52"/>
      <c r="P457" s="314"/>
      <c r="Q457" s="314"/>
      <c r="R457" s="53"/>
      <c r="S457" s="386"/>
      <c r="T457" s="52"/>
      <c r="U457" s="52"/>
      <c r="V457" s="52"/>
    </row>
    <row r="458" spans="1:22" s="1102" customFormat="1" ht="13.5" customHeight="1">
      <c r="A458" s="1046" t="s">
        <v>7869</v>
      </c>
      <c r="B458" s="2719"/>
      <c r="C458" s="2700"/>
      <c r="D458" s="2700"/>
      <c r="E458" s="300"/>
      <c r="F458" s="2710"/>
      <c r="G458" s="2710"/>
      <c r="H458" s="299"/>
      <c r="I458" s="300"/>
      <c r="J458" s="299"/>
      <c r="K458" s="85" t="s">
        <v>158</v>
      </c>
      <c r="L458" s="85">
        <v>14715</v>
      </c>
      <c r="M458" s="315">
        <v>16210</v>
      </c>
      <c r="N458" s="52"/>
      <c r="O458" s="52"/>
      <c r="P458" s="314"/>
      <c r="Q458" s="314"/>
      <c r="R458" s="53"/>
      <c r="S458" s="386"/>
      <c r="T458" s="52"/>
      <c r="U458" s="52"/>
      <c r="V458" s="52"/>
    </row>
    <row r="459" spans="1:22" s="1102" customFormat="1" ht="13.5" customHeight="1">
      <c r="A459" s="1046" t="s">
        <v>7870</v>
      </c>
      <c r="B459" s="2719"/>
      <c r="C459" s="2700"/>
      <c r="D459" s="2700"/>
      <c r="E459" s="300"/>
      <c r="F459" s="2710"/>
      <c r="G459" s="2710"/>
      <c r="H459" s="299" t="s">
        <v>7363</v>
      </c>
      <c r="I459" s="300">
        <v>15</v>
      </c>
      <c r="J459" s="299">
        <v>0.04</v>
      </c>
      <c r="K459" s="85" t="s">
        <v>158</v>
      </c>
      <c r="L459" s="85">
        <v>16170</v>
      </c>
      <c r="M459" s="315">
        <v>17815</v>
      </c>
      <c r="N459" s="52"/>
      <c r="O459" s="52"/>
      <c r="P459" s="314"/>
      <c r="Q459" s="314"/>
      <c r="R459" s="53"/>
      <c r="S459" s="386"/>
      <c r="T459" s="52"/>
      <c r="U459" s="52"/>
      <c r="V459" s="52"/>
    </row>
    <row r="460" spans="1:22" s="1102" customFormat="1" ht="13.5" customHeight="1">
      <c r="A460" s="1046" t="s">
        <v>7871</v>
      </c>
      <c r="B460" s="2719"/>
      <c r="C460" s="2700"/>
      <c r="D460" s="2700"/>
      <c r="E460" s="300"/>
      <c r="F460" s="2710"/>
      <c r="G460" s="2710"/>
      <c r="H460" s="299"/>
      <c r="I460" s="300"/>
      <c r="J460" s="299"/>
      <c r="K460" s="85" t="s">
        <v>158</v>
      </c>
      <c r="L460" s="85">
        <v>13525</v>
      </c>
      <c r="M460" s="315">
        <v>14900</v>
      </c>
      <c r="N460" s="52"/>
      <c r="O460" s="52"/>
      <c r="P460" s="314"/>
      <c r="Q460" s="314"/>
      <c r="R460" s="53"/>
      <c r="S460" s="386"/>
      <c r="T460" s="52"/>
      <c r="U460" s="52"/>
      <c r="V460" s="52"/>
    </row>
    <row r="461" spans="1:22" s="1102" customFormat="1" ht="13.5" customHeight="1">
      <c r="A461" s="1046" t="s">
        <v>7872</v>
      </c>
      <c r="B461" s="2719"/>
      <c r="C461" s="2700"/>
      <c r="D461" s="2700"/>
      <c r="E461" s="300"/>
      <c r="F461" s="2710"/>
      <c r="G461" s="2710"/>
      <c r="H461" s="299"/>
      <c r="I461" s="300"/>
      <c r="J461" s="299"/>
      <c r="K461" s="85" t="s">
        <v>158</v>
      </c>
      <c r="L461" s="85">
        <v>15490</v>
      </c>
      <c r="M461" s="315">
        <v>17065</v>
      </c>
      <c r="N461" s="52"/>
      <c r="O461" s="52"/>
      <c r="P461" s="314"/>
      <c r="Q461" s="314"/>
      <c r="R461" s="53"/>
      <c r="S461" s="386"/>
      <c r="T461" s="52"/>
      <c r="U461" s="52"/>
      <c r="V461" s="52"/>
    </row>
    <row r="462" spans="1:22" s="1102" customFormat="1" ht="13.5" customHeight="1">
      <c r="A462" s="1046" t="s">
        <v>7873</v>
      </c>
      <c r="B462" s="2719"/>
      <c r="C462" s="2700"/>
      <c r="D462" s="2700"/>
      <c r="E462" s="300"/>
      <c r="F462" s="2710"/>
      <c r="G462" s="2710"/>
      <c r="H462" s="299" t="s">
        <v>7588</v>
      </c>
      <c r="I462" s="300">
        <v>18</v>
      </c>
      <c r="J462" s="299">
        <v>0.05</v>
      </c>
      <c r="K462" s="85" t="s">
        <v>158</v>
      </c>
      <c r="L462" s="85">
        <v>16900</v>
      </c>
      <c r="M462" s="315">
        <v>18620</v>
      </c>
      <c r="N462" s="52"/>
      <c r="O462" s="52"/>
      <c r="P462" s="314"/>
      <c r="Q462" s="314"/>
      <c r="R462" s="53"/>
      <c r="S462" s="386"/>
      <c r="T462" s="52"/>
      <c r="U462" s="52"/>
      <c r="V462" s="52"/>
    </row>
    <row r="463" spans="1:22" s="1102" customFormat="1" ht="13.5" customHeight="1">
      <c r="A463" s="1046" t="s">
        <v>7874</v>
      </c>
      <c r="B463" s="2719"/>
      <c r="C463" s="2700"/>
      <c r="D463" s="2700"/>
      <c r="E463" s="300"/>
      <c r="F463" s="2710"/>
      <c r="G463" s="2710"/>
      <c r="H463" s="299"/>
      <c r="I463" s="300"/>
      <c r="J463" s="299"/>
      <c r="K463" s="85" t="s">
        <v>158</v>
      </c>
      <c r="L463" s="85">
        <v>14220</v>
      </c>
      <c r="M463" s="315">
        <v>15665</v>
      </c>
      <c r="N463" s="52"/>
      <c r="O463" s="52"/>
      <c r="P463" s="314"/>
      <c r="Q463" s="314"/>
      <c r="R463" s="53"/>
      <c r="S463" s="386"/>
      <c r="T463" s="52"/>
      <c r="U463" s="52"/>
      <c r="V463" s="52"/>
    </row>
    <row r="464" spans="1:22" s="1102" customFormat="1" ht="13.5" customHeight="1">
      <c r="A464" s="1046" t="s">
        <v>7875</v>
      </c>
      <c r="B464" s="2719"/>
      <c r="C464" s="2700"/>
      <c r="D464" s="2700"/>
      <c r="E464" s="300"/>
      <c r="F464" s="2710"/>
      <c r="G464" s="2710"/>
      <c r="H464" s="299"/>
      <c r="I464" s="300"/>
      <c r="J464" s="299"/>
      <c r="K464" s="85" t="s">
        <v>158</v>
      </c>
      <c r="L464" s="85">
        <v>16125</v>
      </c>
      <c r="M464" s="315">
        <v>17765</v>
      </c>
      <c r="N464" s="52"/>
      <c r="O464" s="52"/>
      <c r="P464" s="314"/>
      <c r="Q464" s="314"/>
      <c r="R464" s="53"/>
      <c r="S464" s="386"/>
      <c r="T464" s="52"/>
      <c r="U464" s="52"/>
      <c r="V464" s="52"/>
    </row>
    <row r="465" spans="1:22" s="1102" customFormat="1" ht="13.5" customHeight="1">
      <c r="A465" s="1046" t="s">
        <v>7876</v>
      </c>
      <c r="B465" s="2719"/>
      <c r="C465" s="2700"/>
      <c r="D465" s="2700"/>
      <c r="E465" s="300"/>
      <c r="F465" s="2710"/>
      <c r="G465" s="2710"/>
      <c r="H465" s="299" t="s">
        <v>7592</v>
      </c>
      <c r="I465" s="300">
        <v>19</v>
      </c>
      <c r="J465" s="299">
        <v>0.06</v>
      </c>
      <c r="K465" s="85" t="s">
        <v>158</v>
      </c>
      <c r="L465" s="85">
        <v>17500</v>
      </c>
      <c r="M465" s="315">
        <v>19280</v>
      </c>
      <c r="N465" s="52"/>
      <c r="O465" s="52"/>
      <c r="P465" s="314"/>
      <c r="Q465" s="314"/>
      <c r="R465" s="53"/>
      <c r="S465" s="386"/>
      <c r="T465" s="52"/>
      <c r="U465" s="52"/>
      <c r="V465" s="52"/>
    </row>
    <row r="466" spans="1:22" s="1102" customFormat="1" ht="13.5" customHeight="1">
      <c r="A466" s="1046" t="s">
        <v>7877</v>
      </c>
      <c r="B466" s="2719"/>
      <c r="C466" s="2700"/>
      <c r="D466" s="2700"/>
      <c r="E466" s="300"/>
      <c r="F466" s="2710"/>
      <c r="G466" s="2710"/>
      <c r="H466" s="299"/>
      <c r="I466" s="300"/>
      <c r="J466" s="299"/>
      <c r="K466" s="85" t="s">
        <v>158</v>
      </c>
      <c r="L466" s="85">
        <v>14810</v>
      </c>
      <c r="M466" s="315">
        <v>16315</v>
      </c>
      <c r="N466" s="52"/>
      <c r="O466" s="52"/>
      <c r="P466" s="314"/>
      <c r="Q466" s="314"/>
      <c r="R466" s="53"/>
      <c r="S466" s="386"/>
      <c r="T466" s="52"/>
      <c r="U466" s="52"/>
      <c r="V466" s="52"/>
    </row>
    <row r="467" spans="1:22" s="1102" customFormat="1" ht="13.5" customHeight="1">
      <c r="A467" s="1046" t="s">
        <v>7878</v>
      </c>
      <c r="B467" s="2719"/>
      <c r="C467" s="2700">
        <v>4</v>
      </c>
      <c r="D467" s="2700"/>
      <c r="E467" s="300"/>
      <c r="F467" s="2710">
        <v>0.6</v>
      </c>
      <c r="G467" s="2710">
        <v>1.5</v>
      </c>
      <c r="H467" s="299"/>
      <c r="I467" s="300"/>
      <c r="J467" s="299"/>
      <c r="K467" s="85" t="s">
        <v>158</v>
      </c>
      <c r="L467" s="85">
        <v>13320</v>
      </c>
      <c r="M467" s="315">
        <v>14675</v>
      </c>
      <c r="N467" s="52"/>
      <c r="O467" s="52"/>
      <c r="P467" s="314"/>
      <c r="Q467" s="314"/>
      <c r="R467" s="53"/>
      <c r="S467" s="386"/>
      <c r="T467" s="52"/>
      <c r="U467" s="52"/>
      <c r="V467" s="52"/>
    </row>
    <row r="468" spans="1:22" s="1102" customFormat="1" ht="13.5" customHeight="1">
      <c r="A468" s="1046" t="s">
        <v>7879</v>
      </c>
      <c r="B468" s="2719"/>
      <c r="C468" s="2700"/>
      <c r="D468" s="2700"/>
      <c r="E468" s="300"/>
      <c r="F468" s="2710"/>
      <c r="G468" s="2710"/>
      <c r="H468" s="299" t="s">
        <v>7596</v>
      </c>
      <c r="I468" s="300">
        <v>14.5</v>
      </c>
      <c r="J468" s="299">
        <v>0.04</v>
      </c>
      <c r="K468" s="85" t="s">
        <v>158</v>
      </c>
      <c r="L468" s="85">
        <v>15350</v>
      </c>
      <c r="M468" s="315">
        <v>16910</v>
      </c>
      <c r="N468" s="52"/>
      <c r="O468" s="52"/>
      <c r="P468" s="314"/>
      <c r="Q468" s="314"/>
      <c r="R468" s="53"/>
      <c r="S468" s="386"/>
      <c r="T468" s="52"/>
      <c r="U468" s="52"/>
      <c r="V468" s="52"/>
    </row>
    <row r="469" spans="1:22" s="1102" customFormat="1" ht="13.5" customHeight="1">
      <c r="A469" s="1046" t="s">
        <v>7880</v>
      </c>
      <c r="B469" s="2719"/>
      <c r="C469" s="2700"/>
      <c r="D469" s="2700"/>
      <c r="E469" s="300"/>
      <c r="F469" s="2710"/>
      <c r="G469" s="2710"/>
      <c r="H469" s="299"/>
      <c r="I469" s="300"/>
      <c r="J469" s="299"/>
      <c r="K469" s="85" t="s">
        <v>158</v>
      </c>
      <c r="L469" s="85">
        <v>12230</v>
      </c>
      <c r="M469" s="315">
        <v>13475</v>
      </c>
      <c r="N469" s="52"/>
      <c r="O469" s="52"/>
      <c r="P469" s="314"/>
      <c r="Q469" s="314"/>
      <c r="R469" s="53"/>
      <c r="S469" s="386"/>
      <c r="T469" s="52"/>
      <c r="U469" s="52"/>
      <c r="V469" s="52"/>
    </row>
    <row r="470" spans="1:22" s="1102" customFormat="1" ht="13.5" customHeight="1">
      <c r="A470" s="1046" t="s">
        <v>7599</v>
      </c>
      <c r="B470" s="2719"/>
      <c r="C470" s="2700"/>
      <c r="D470" s="2700"/>
      <c r="E470" s="300"/>
      <c r="F470" s="2710"/>
      <c r="G470" s="2710"/>
      <c r="H470" s="299"/>
      <c r="I470" s="300"/>
      <c r="J470" s="299"/>
      <c r="K470" s="85" t="s">
        <v>158</v>
      </c>
      <c r="L470" s="85">
        <v>14880</v>
      </c>
      <c r="M470" s="315">
        <v>16390</v>
      </c>
      <c r="N470" s="52"/>
      <c r="O470" s="52"/>
      <c r="P470" s="314"/>
      <c r="Q470" s="314"/>
      <c r="R470" s="53"/>
      <c r="S470" s="386"/>
      <c r="T470" s="52"/>
      <c r="U470" s="52"/>
      <c r="V470" s="52"/>
    </row>
    <row r="471" spans="1:22" s="1102" customFormat="1" ht="13.5" customHeight="1">
      <c r="A471" s="1046" t="s">
        <v>7881</v>
      </c>
      <c r="B471" s="2719"/>
      <c r="C471" s="2700"/>
      <c r="D471" s="2700"/>
      <c r="E471" s="300"/>
      <c r="F471" s="2710"/>
      <c r="G471" s="2710"/>
      <c r="H471" s="299" t="s">
        <v>7600</v>
      </c>
      <c r="I471" s="300">
        <v>17</v>
      </c>
      <c r="J471" s="299">
        <v>0.05</v>
      </c>
      <c r="K471" s="85" t="s">
        <v>158</v>
      </c>
      <c r="L471" s="85">
        <v>16610</v>
      </c>
      <c r="M471" s="315">
        <v>18295</v>
      </c>
      <c r="N471" s="52"/>
      <c r="O471" s="52"/>
      <c r="P471" s="314"/>
      <c r="Q471" s="314"/>
      <c r="R471" s="53"/>
      <c r="S471" s="386"/>
      <c r="T471" s="52"/>
      <c r="U471" s="52"/>
      <c r="V471" s="52"/>
    </row>
    <row r="472" spans="1:22" s="1102" customFormat="1" ht="13.5" customHeight="1">
      <c r="A472" s="1046" t="s">
        <v>7602</v>
      </c>
      <c r="B472" s="2719"/>
      <c r="C472" s="2700"/>
      <c r="D472" s="2700"/>
      <c r="E472" s="300"/>
      <c r="F472" s="2710"/>
      <c r="G472" s="2710"/>
      <c r="H472" s="299"/>
      <c r="I472" s="300"/>
      <c r="J472" s="299"/>
      <c r="K472" s="85" t="s">
        <v>158</v>
      </c>
      <c r="L472" s="85">
        <v>13645</v>
      </c>
      <c r="M472" s="315">
        <v>15035</v>
      </c>
      <c r="N472" s="52"/>
      <c r="O472" s="52"/>
      <c r="P472" s="314"/>
      <c r="Q472" s="314"/>
      <c r="R472" s="53"/>
      <c r="S472" s="386"/>
      <c r="T472" s="52"/>
      <c r="U472" s="52"/>
      <c r="V472" s="52"/>
    </row>
    <row r="473" spans="1:22" s="1102" customFormat="1" ht="13.5" customHeight="1">
      <c r="A473" s="1046" t="s">
        <v>7882</v>
      </c>
      <c r="B473" s="2719"/>
      <c r="C473" s="2700"/>
      <c r="D473" s="2700"/>
      <c r="E473" s="300"/>
      <c r="F473" s="2710"/>
      <c r="G473" s="2710"/>
      <c r="H473" s="299"/>
      <c r="I473" s="300"/>
      <c r="J473" s="299"/>
      <c r="K473" s="85" t="s">
        <v>158</v>
      </c>
      <c r="L473" s="85">
        <v>16880</v>
      </c>
      <c r="M473" s="315">
        <v>18595</v>
      </c>
      <c r="N473" s="52"/>
      <c r="O473" s="52"/>
      <c r="P473" s="314"/>
      <c r="Q473" s="314"/>
      <c r="R473" s="53"/>
      <c r="S473" s="386"/>
      <c r="T473" s="52"/>
      <c r="U473" s="52"/>
      <c r="V473" s="52"/>
    </row>
    <row r="474" spans="1:22" s="1102" customFormat="1" ht="13.5" customHeight="1">
      <c r="A474" s="1046" t="s">
        <v>7883</v>
      </c>
      <c r="B474" s="2719"/>
      <c r="C474" s="2700"/>
      <c r="D474" s="2700"/>
      <c r="E474" s="300"/>
      <c r="F474" s="2710"/>
      <c r="G474" s="2710"/>
      <c r="H474" s="299" t="s">
        <v>7604</v>
      </c>
      <c r="I474" s="300">
        <v>20.5</v>
      </c>
      <c r="J474" s="299">
        <v>0.06</v>
      </c>
      <c r="K474" s="85" t="s">
        <v>158</v>
      </c>
      <c r="L474" s="85">
        <v>18910</v>
      </c>
      <c r="M474" s="315">
        <v>20835</v>
      </c>
      <c r="N474" s="52"/>
      <c r="O474" s="52"/>
      <c r="P474" s="314"/>
      <c r="Q474" s="314"/>
      <c r="R474" s="53"/>
      <c r="S474" s="386"/>
      <c r="T474" s="52"/>
      <c r="U474" s="52"/>
      <c r="V474" s="52"/>
    </row>
    <row r="475" spans="1:22" s="1102" customFormat="1" ht="13.5" customHeight="1">
      <c r="A475" s="1046" t="s">
        <v>7884</v>
      </c>
      <c r="B475" s="2719"/>
      <c r="C475" s="2700"/>
      <c r="D475" s="2700"/>
      <c r="E475" s="300"/>
      <c r="F475" s="2710"/>
      <c r="G475" s="2710"/>
      <c r="H475" s="299"/>
      <c r="I475" s="300"/>
      <c r="J475" s="299"/>
      <c r="K475" s="85" t="s">
        <v>158</v>
      </c>
      <c r="L475" s="85">
        <v>15465</v>
      </c>
      <c r="M475" s="315">
        <v>17035</v>
      </c>
      <c r="N475" s="52"/>
      <c r="O475" s="52"/>
      <c r="P475" s="314"/>
      <c r="Q475" s="314"/>
      <c r="R475" s="53"/>
      <c r="S475" s="386"/>
      <c r="T475" s="52"/>
      <c r="U475" s="52"/>
      <c r="V475" s="52"/>
    </row>
    <row r="476" spans="1:22" s="1102" customFormat="1" ht="13.5" customHeight="1">
      <c r="A476" s="1046" t="s">
        <v>7885</v>
      </c>
      <c r="B476" s="2719"/>
      <c r="C476" s="2700"/>
      <c r="D476" s="2700"/>
      <c r="E476" s="300"/>
      <c r="F476" s="2710"/>
      <c r="G476" s="2710"/>
      <c r="H476" s="299"/>
      <c r="I476" s="300"/>
      <c r="J476" s="299"/>
      <c r="K476" s="85" t="s">
        <v>158</v>
      </c>
      <c r="L476" s="85">
        <v>17770</v>
      </c>
      <c r="M476" s="315">
        <v>19575</v>
      </c>
      <c r="N476" s="52"/>
      <c r="O476" s="52"/>
      <c r="P476" s="314"/>
      <c r="Q476" s="314"/>
      <c r="R476" s="53"/>
      <c r="S476" s="386"/>
      <c r="T476" s="52"/>
      <c r="U476" s="52"/>
      <c r="V476" s="52"/>
    </row>
    <row r="477" spans="1:22" s="1102" customFormat="1" ht="13.5" customHeight="1">
      <c r="A477" s="1046" t="s">
        <v>7886</v>
      </c>
      <c r="B477" s="2719"/>
      <c r="C477" s="2700"/>
      <c r="D477" s="2700"/>
      <c r="E477" s="300"/>
      <c r="F477" s="2710"/>
      <c r="G477" s="2710"/>
      <c r="H477" s="299" t="s">
        <v>7608</v>
      </c>
      <c r="I477" s="300">
        <v>21.5</v>
      </c>
      <c r="J477" s="299">
        <v>0.08</v>
      </c>
      <c r="K477" s="85" t="s">
        <v>158</v>
      </c>
      <c r="L477" s="85">
        <v>19960</v>
      </c>
      <c r="M477" s="315">
        <v>21990</v>
      </c>
      <c r="N477" s="52"/>
      <c r="O477" s="52"/>
      <c r="P477" s="314"/>
      <c r="Q477" s="314"/>
      <c r="R477" s="53"/>
      <c r="S477" s="386"/>
      <c r="T477" s="52"/>
      <c r="U477" s="52"/>
      <c r="V477" s="52"/>
    </row>
    <row r="478" spans="1:22" s="1102" customFormat="1" ht="13.5" customHeight="1">
      <c r="A478" s="1046" t="s">
        <v>7887</v>
      </c>
      <c r="B478" s="2719"/>
      <c r="C478" s="2700"/>
      <c r="D478" s="2700"/>
      <c r="E478" s="300"/>
      <c r="F478" s="2710"/>
      <c r="G478" s="2710"/>
      <c r="H478" s="299"/>
      <c r="I478" s="300"/>
      <c r="J478" s="299"/>
      <c r="K478" s="85" t="s">
        <v>158</v>
      </c>
      <c r="L478" s="85">
        <v>16275</v>
      </c>
      <c r="M478" s="315">
        <v>17930</v>
      </c>
      <c r="N478" s="52"/>
      <c r="O478" s="52"/>
      <c r="P478" s="314"/>
      <c r="Q478" s="314"/>
      <c r="R478" s="53"/>
      <c r="S478" s="386"/>
      <c r="T478" s="52"/>
      <c r="U478" s="52"/>
      <c r="V478" s="52"/>
    </row>
    <row r="479" spans="1:22" s="1102" customFormat="1" ht="13.5" customHeight="1">
      <c r="A479" s="1046" t="s">
        <v>7888</v>
      </c>
      <c r="B479" s="2719"/>
      <c r="C479" s="2700">
        <v>4</v>
      </c>
      <c r="D479" s="2700"/>
      <c r="E479" s="300"/>
      <c r="F479" s="2710">
        <v>0.6</v>
      </c>
      <c r="G479" s="2710">
        <v>1.5</v>
      </c>
      <c r="H479" s="299"/>
      <c r="I479" s="300"/>
      <c r="J479" s="299"/>
      <c r="K479" s="85" t="s">
        <v>158</v>
      </c>
      <c r="L479" s="85">
        <v>12945</v>
      </c>
      <c r="M479" s="315">
        <v>14260</v>
      </c>
      <c r="N479" s="52"/>
      <c r="O479" s="52"/>
      <c r="P479" s="314"/>
      <c r="Q479" s="314"/>
      <c r="R479" s="53"/>
      <c r="S479" s="386"/>
      <c r="T479" s="52"/>
      <c r="U479" s="52"/>
      <c r="V479" s="52"/>
    </row>
    <row r="480" spans="1:22" s="1102" customFormat="1" ht="13.5" customHeight="1">
      <c r="A480" s="1046" t="s">
        <v>7889</v>
      </c>
      <c r="B480" s="2719"/>
      <c r="C480" s="2700"/>
      <c r="D480" s="2700"/>
      <c r="E480" s="300"/>
      <c r="F480" s="2710"/>
      <c r="G480" s="2710"/>
      <c r="H480" s="299" t="s">
        <v>7612</v>
      </c>
      <c r="I480" s="300">
        <v>14.5</v>
      </c>
      <c r="J480" s="299">
        <v>0.04</v>
      </c>
      <c r="K480" s="85" t="s">
        <v>158</v>
      </c>
      <c r="L480" s="85">
        <v>15360</v>
      </c>
      <c r="M480" s="315">
        <v>16925</v>
      </c>
      <c r="N480" s="52"/>
      <c r="O480" s="52"/>
      <c r="P480" s="314"/>
      <c r="Q480" s="314"/>
      <c r="R480" s="53"/>
      <c r="S480" s="386"/>
      <c r="T480" s="52"/>
      <c r="U480" s="52"/>
      <c r="V480" s="52"/>
    </row>
    <row r="481" spans="1:22" s="1102" customFormat="1" ht="13.5" customHeight="1">
      <c r="A481" s="1046" t="s">
        <v>7890</v>
      </c>
      <c r="B481" s="2719"/>
      <c r="C481" s="2700"/>
      <c r="D481" s="2700"/>
      <c r="E481" s="300"/>
      <c r="F481" s="2710"/>
      <c r="G481" s="2710"/>
      <c r="H481" s="299"/>
      <c r="I481" s="300"/>
      <c r="J481" s="299"/>
      <c r="K481" s="85" t="s">
        <v>158</v>
      </c>
      <c r="L481" s="85">
        <v>11755</v>
      </c>
      <c r="M481" s="315">
        <v>12950</v>
      </c>
      <c r="N481" s="52"/>
      <c r="O481" s="52"/>
      <c r="P481" s="314"/>
      <c r="Q481" s="314"/>
      <c r="R481" s="53"/>
      <c r="S481" s="386"/>
      <c r="T481" s="52"/>
      <c r="U481" s="52"/>
      <c r="V481" s="52"/>
    </row>
    <row r="482" spans="1:22" s="1102" customFormat="1" ht="13.5" customHeight="1">
      <c r="A482" s="1046" t="s">
        <v>7891</v>
      </c>
      <c r="B482" s="2719"/>
      <c r="C482" s="2700"/>
      <c r="D482" s="2700"/>
      <c r="E482" s="300"/>
      <c r="F482" s="2710"/>
      <c r="G482" s="2710"/>
      <c r="H482" s="299"/>
      <c r="I482" s="300"/>
      <c r="J482" s="299"/>
      <c r="K482" s="85" t="s">
        <v>158</v>
      </c>
      <c r="L482" s="85">
        <v>14000</v>
      </c>
      <c r="M482" s="315">
        <v>15425</v>
      </c>
      <c r="N482" s="52"/>
      <c r="O482" s="52"/>
      <c r="P482" s="314"/>
      <c r="Q482" s="314"/>
      <c r="R482" s="53"/>
      <c r="S482" s="386"/>
      <c r="T482" s="52"/>
      <c r="U482" s="52"/>
      <c r="V482" s="52"/>
    </row>
    <row r="483" spans="1:22" s="1102" customFormat="1" ht="13.5" customHeight="1">
      <c r="A483" s="1046" t="s">
        <v>7892</v>
      </c>
      <c r="B483" s="2719"/>
      <c r="C483" s="2700"/>
      <c r="D483" s="2700"/>
      <c r="E483" s="300"/>
      <c r="F483" s="2710"/>
      <c r="G483" s="2710"/>
      <c r="H483" s="299" t="s">
        <v>7616</v>
      </c>
      <c r="I483" s="300">
        <v>16.2</v>
      </c>
      <c r="J483" s="299">
        <v>0.06</v>
      </c>
      <c r="K483" s="85" t="s">
        <v>158</v>
      </c>
      <c r="L483" s="85">
        <v>16315</v>
      </c>
      <c r="M483" s="315">
        <v>17975</v>
      </c>
      <c r="N483" s="52"/>
      <c r="O483" s="52"/>
      <c r="P483" s="314"/>
      <c r="Q483" s="314"/>
      <c r="R483" s="53"/>
      <c r="S483" s="386"/>
      <c r="T483" s="52"/>
      <c r="U483" s="52"/>
      <c r="V483" s="52"/>
    </row>
    <row r="484" spans="1:22" s="1102" customFormat="1" ht="13.5" customHeight="1">
      <c r="A484" s="1046" t="s">
        <v>7893</v>
      </c>
      <c r="B484" s="2719"/>
      <c r="C484" s="2700"/>
      <c r="D484" s="2700"/>
      <c r="E484" s="300"/>
      <c r="F484" s="2710"/>
      <c r="G484" s="2710"/>
      <c r="H484" s="299"/>
      <c r="I484" s="300"/>
      <c r="J484" s="299"/>
      <c r="K484" s="85" t="s">
        <v>158</v>
      </c>
      <c r="L484" s="85">
        <v>13285</v>
      </c>
      <c r="M484" s="315">
        <v>14635</v>
      </c>
      <c r="N484" s="52"/>
      <c r="O484" s="52"/>
      <c r="P484" s="314"/>
      <c r="Q484" s="314"/>
      <c r="R484" s="53"/>
      <c r="S484" s="386"/>
      <c r="T484" s="52"/>
      <c r="U484" s="52"/>
      <c r="V484" s="52"/>
    </row>
    <row r="485" spans="1:22" s="1102" customFormat="1" ht="13.5" customHeight="1">
      <c r="A485" s="1046" t="s">
        <v>7894</v>
      </c>
      <c r="B485" s="2719"/>
      <c r="C485" s="2700"/>
      <c r="D485" s="2700"/>
      <c r="E485" s="300"/>
      <c r="F485" s="2710"/>
      <c r="G485" s="2710"/>
      <c r="H485" s="299"/>
      <c r="I485" s="300"/>
      <c r="J485" s="299"/>
      <c r="K485" s="85" t="s">
        <v>158</v>
      </c>
      <c r="L485" s="85">
        <v>17135</v>
      </c>
      <c r="M485" s="315">
        <v>18880</v>
      </c>
      <c r="N485" s="52"/>
      <c r="O485" s="52"/>
      <c r="P485" s="314"/>
      <c r="Q485" s="314"/>
      <c r="R485" s="53"/>
      <c r="S485" s="386"/>
      <c r="T485" s="52"/>
      <c r="U485" s="52"/>
      <c r="V485" s="52"/>
    </row>
    <row r="486" spans="1:22" s="1102" customFormat="1" ht="13.5" customHeight="1">
      <c r="A486" s="1046" t="s">
        <v>7895</v>
      </c>
      <c r="B486" s="2719"/>
      <c r="C486" s="2700"/>
      <c r="D486" s="2700"/>
      <c r="E486" s="300"/>
      <c r="F486" s="2710"/>
      <c r="G486" s="2710"/>
      <c r="H486" s="299" t="s">
        <v>7620</v>
      </c>
      <c r="I486" s="300">
        <v>19.399999999999999</v>
      </c>
      <c r="J486" s="299">
        <v>7.0000000000000007E-2</v>
      </c>
      <c r="K486" s="85" t="s">
        <v>158</v>
      </c>
      <c r="L486" s="85">
        <v>19300</v>
      </c>
      <c r="M486" s="315">
        <v>21260</v>
      </c>
      <c r="N486" s="52"/>
      <c r="O486" s="52"/>
      <c r="P486" s="314"/>
      <c r="Q486" s="314"/>
      <c r="R486" s="53"/>
      <c r="S486" s="386"/>
      <c r="T486" s="52"/>
      <c r="U486" s="52"/>
      <c r="V486" s="52"/>
    </row>
    <row r="487" spans="1:22" s="1102" customFormat="1" ht="13.5" customHeight="1">
      <c r="A487" s="1046" t="s">
        <v>7896</v>
      </c>
      <c r="B487" s="2719"/>
      <c r="C487" s="2700"/>
      <c r="D487" s="2700"/>
      <c r="E487" s="300"/>
      <c r="F487" s="2710"/>
      <c r="G487" s="2710"/>
      <c r="H487" s="299"/>
      <c r="I487" s="300"/>
      <c r="J487" s="299"/>
      <c r="K487" s="85" t="s">
        <v>158</v>
      </c>
      <c r="L487" s="85">
        <v>15565</v>
      </c>
      <c r="M487" s="315">
        <v>17150</v>
      </c>
      <c r="N487" s="52"/>
      <c r="O487" s="52"/>
      <c r="P487" s="314"/>
      <c r="Q487" s="314"/>
      <c r="R487" s="53"/>
      <c r="S487" s="386"/>
      <c r="T487" s="52"/>
      <c r="U487" s="52"/>
      <c r="V487" s="52"/>
    </row>
    <row r="488" spans="1:22" s="1102" customFormat="1" ht="13.5" customHeight="1">
      <c r="A488" s="1046" t="s">
        <v>7897</v>
      </c>
      <c r="B488" s="2719"/>
      <c r="C488" s="2700"/>
      <c r="D488" s="2700"/>
      <c r="E488" s="300"/>
      <c r="F488" s="2710"/>
      <c r="G488" s="2710"/>
      <c r="H488" s="299"/>
      <c r="I488" s="300"/>
      <c r="J488" s="299"/>
      <c r="K488" s="85" t="s">
        <v>158</v>
      </c>
      <c r="L488" s="85">
        <v>18235</v>
      </c>
      <c r="M488" s="315">
        <v>20090</v>
      </c>
      <c r="N488" s="52"/>
      <c r="O488" s="52"/>
      <c r="P488" s="314"/>
      <c r="Q488" s="314"/>
      <c r="R488" s="53"/>
      <c r="S488" s="386"/>
      <c r="T488" s="52"/>
      <c r="U488" s="52"/>
      <c r="V488" s="52"/>
    </row>
    <row r="489" spans="1:22" s="1102" customFormat="1" ht="13.5" customHeight="1">
      <c r="A489" s="1046" t="s">
        <v>7898</v>
      </c>
      <c r="B489" s="2719"/>
      <c r="C489" s="2700"/>
      <c r="D489" s="2700"/>
      <c r="E489" s="300"/>
      <c r="F489" s="2710"/>
      <c r="G489" s="2710"/>
      <c r="H489" s="299" t="s">
        <v>7624</v>
      </c>
      <c r="I489" s="300">
        <v>21.3</v>
      </c>
      <c r="J489" s="299">
        <v>0.09</v>
      </c>
      <c r="K489" s="85" t="s">
        <v>158</v>
      </c>
      <c r="L489" s="85">
        <v>21290</v>
      </c>
      <c r="M489" s="315">
        <v>23455</v>
      </c>
      <c r="N489" s="52"/>
      <c r="O489" s="52"/>
      <c r="P489" s="314"/>
      <c r="Q489" s="314"/>
      <c r="R489" s="53"/>
      <c r="S489" s="386"/>
      <c r="T489" s="52"/>
      <c r="U489" s="52"/>
      <c r="V489" s="52"/>
    </row>
    <row r="490" spans="1:22" s="1102" customFormat="1" ht="13.5" customHeight="1">
      <c r="A490" s="1046" t="s">
        <v>7899</v>
      </c>
      <c r="B490" s="2719"/>
      <c r="C490" s="2700"/>
      <c r="D490" s="2700"/>
      <c r="E490" s="300"/>
      <c r="F490" s="2710"/>
      <c r="G490" s="2710"/>
      <c r="H490" s="299"/>
      <c r="I490" s="300"/>
      <c r="J490" s="299"/>
      <c r="K490" s="85" t="s">
        <v>158</v>
      </c>
      <c r="L490" s="85">
        <v>17330</v>
      </c>
      <c r="M490" s="315">
        <v>19090</v>
      </c>
      <c r="N490" s="52"/>
      <c r="O490" s="52"/>
      <c r="P490" s="314"/>
      <c r="Q490" s="314"/>
      <c r="R490" s="53"/>
      <c r="S490" s="386"/>
      <c r="T490" s="52"/>
      <c r="U490" s="52"/>
      <c r="V490" s="52"/>
    </row>
    <row r="491" spans="1:22" s="1102" customFormat="1" ht="13.5" customHeight="1">
      <c r="A491" s="1046" t="s">
        <v>7718</v>
      </c>
      <c r="B491" s="2719"/>
      <c r="C491" s="2700">
        <v>4</v>
      </c>
      <c r="D491" s="2700" t="s">
        <v>7763</v>
      </c>
      <c r="E491" s="300"/>
      <c r="F491" s="2710">
        <v>0.6</v>
      </c>
      <c r="G491" s="2710">
        <v>1.5</v>
      </c>
      <c r="H491" s="299"/>
      <c r="I491" s="300"/>
      <c r="J491" s="299"/>
      <c r="K491" s="85" t="s">
        <v>158</v>
      </c>
      <c r="L491" s="85">
        <v>14435</v>
      </c>
      <c r="M491" s="315">
        <v>15900</v>
      </c>
      <c r="N491" s="52"/>
      <c r="O491" s="52"/>
      <c r="P491" s="314"/>
      <c r="Q491" s="314"/>
      <c r="R491" s="53"/>
      <c r="S491" s="386"/>
      <c r="T491" s="52"/>
      <c r="U491" s="52"/>
      <c r="V491" s="52"/>
    </row>
    <row r="492" spans="1:22" s="1102" customFormat="1" ht="13.5" customHeight="1">
      <c r="A492" s="1046" t="s">
        <v>7720</v>
      </c>
      <c r="B492" s="2719"/>
      <c r="C492" s="2700"/>
      <c r="D492" s="2700"/>
      <c r="E492" s="300"/>
      <c r="F492" s="2710"/>
      <c r="G492" s="2710"/>
      <c r="H492" s="299" t="s">
        <v>7719</v>
      </c>
      <c r="I492" s="300">
        <v>19.5</v>
      </c>
      <c r="J492" s="299">
        <v>0.06</v>
      </c>
      <c r="K492" s="85" t="s">
        <v>158</v>
      </c>
      <c r="L492" s="85">
        <v>17235</v>
      </c>
      <c r="M492" s="315">
        <v>18990</v>
      </c>
      <c r="N492" s="52"/>
      <c r="O492" s="52"/>
      <c r="P492" s="314"/>
      <c r="Q492" s="314"/>
      <c r="R492" s="53"/>
      <c r="S492" s="386"/>
      <c r="T492" s="52"/>
      <c r="U492" s="52"/>
      <c r="V492" s="52"/>
    </row>
    <row r="493" spans="1:22" s="1102" customFormat="1" ht="13.5" customHeight="1">
      <c r="A493" s="1046" t="s">
        <v>7721</v>
      </c>
      <c r="B493" s="2719"/>
      <c r="C493" s="2700"/>
      <c r="D493" s="2700"/>
      <c r="E493" s="300"/>
      <c r="F493" s="2710"/>
      <c r="G493" s="2710"/>
      <c r="H493" s="299"/>
      <c r="I493" s="300"/>
      <c r="J493" s="299"/>
      <c r="K493" s="85" t="s">
        <v>158</v>
      </c>
      <c r="L493" s="85">
        <v>13240</v>
      </c>
      <c r="M493" s="315">
        <v>14590</v>
      </c>
      <c r="N493" s="52"/>
      <c r="O493" s="52"/>
      <c r="P493" s="314"/>
      <c r="Q493" s="314"/>
      <c r="R493" s="53"/>
      <c r="S493" s="386"/>
      <c r="T493" s="52"/>
      <c r="U493" s="52"/>
      <c r="V493" s="52"/>
    </row>
    <row r="494" spans="1:22" s="1102" customFormat="1" ht="13.5" customHeight="1">
      <c r="A494" s="1046" t="s">
        <v>7900</v>
      </c>
      <c r="B494" s="2719"/>
      <c r="C494" s="2700"/>
      <c r="D494" s="2700"/>
      <c r="E494" s="300"/>
      <c r="F494" s="2710"/>
      <c r="G494" s="2710"/>
      <c r="H494" s="299"/>
      <c r="I494" s="300"/>
      <c r="J494" s="299"/>
      <c r="K494" s="85" t="s">
        <v>158</v>
      </c>
      <c r="L494" s="85">
        <v>15545</v>
      </c>
      <c r="M494" s="315">
        <v>17125</v>
      </c>
      <c r="N494" s="52"/>
      <c r="O494" s="52"/>
      <c r="P494" s="314"/>
      <c r="Q494" s="314"/>
      <c r="R494" s="53"/>
      <c r="S494" s="386"/>
      <c r="T494" s="52"/>
      <c r="U494" s="52"/>
      <c r="V494" s="52"/>
    </row>
    <row r="495" spans="1:22" s="1102" customFormat="1" ht="13.5" customHeight="1">
      <c r="A495" s="1046" t="s">
        <v>7901</v>
      </c>
      <c r="B495" s="2719"/>
      <c r="C495" s="2700"/>
      <c r="D495" s="2700"/>
      <c r="E495" s="300"/>
      <c r="F495" s="2710"/>
      <c r="G495" s="2710"/>
      <c r="H495" s="299" t="s">
        <v>7387</v>
      </c>
      <c r="I495" s="300">
        <v>19.5</v>
      </c>
      <c r="J495" s="299">
        <v>0.06</v>
      </c>
      <c r="K495" s="85" t="s">
        <v>158</v>
      </c>
      <c r="L495" s="85">
        <v>17655</v>
      </c>
      <c r="M495" s="315">
        <v>19450</v>
      </c>
      <c r="N495" s="52"/>
      <c r="O495" s="52"/>
      <c r="P495" s="314"/>
      <c r="Q495" s="314"/>
      <c r="R495" s="53"/>
      <c r="S495" s="386"/>
      <c r="T495" s="52"/>
      <c r="U495" s="52"/>
      <c r="V495" s="52"/>
    </row>
    <row r="496" spans="1:22" s="1102" customFormat="1" ht="13.5" customHeight="1">
      <c r="A496" s="1046" t="s">
        <v>7902</v>
      </c>
      <c r="B496" s="2719"/>
      <c r="C496" s="2700"/>
      <c r="D496" s="2700"/>
      <c r="E496" s="300"/>
      <c r="F496" s="2710"/>
      <c r="G496" s="2710"/>
      <c r="H496" s="299"/>
      <c r="I496" s="300"/>
      <c r="J496" s="299"/>
      <c r="K496" s="85" t="s">
        <v>158</v>
      </c>
      <c r="L496" s="85">
        <v>14250</v>
      </c>
      <c r="M496" s="315">
        <v>15700</v>
      </c>
      <c r="N496" s="52"/>
      <c r="O496" s="52"/>
      <c r="P496" s="314"/>
      <c r="Q496" s="314"/>
      <c r="R496" s="53"/>
      <c r="S496" s="386"/>
      <c r="T496" s="52"/>
      <c r="U496" s="52"/>
      <c r="V496" s="52"/>
    </row>
    <row r="497" spans="1:22" s="1102" customFormat="1" ht="13.5" customHeight="1">
      <c r="A497" s="1046" t="s">
        <v>7903</v>
      </c>
      <c r="B497" s="2719"/>
      <c r="C497" s="2700"/>
      <c r="D497" s="2700"/>
      <c r="E497" s="300"/>
      <c r="F497" s="2710"/>
      <c r="G497" s="2710"/>
      <c r="H497" s="299"/>
      <c r="I497" s="300"/>
      <c r="J497" s="299"/>
      <c r="K497" s="85" t="s">
        <v>158</v>
      </c>
      <c r="L497" s="85">
        <v>19105</v>
      </c>
      <c r="M497" s="315">
        <v>21045</v>
      </c>
      <c r="N497" s="52"/>
      <c r="O497" s="52"/>
      <c r="P497" s="314"/>
      <c r="Q497" s="314"/>
      <c r="R497" s="53"/>
      <c r="S497" s="386"/>
      <c r="T497" s="52"/>
      <c r="U497" s="52"/>
      <c r="V497" s="52"/>
    </row>
    <row r="498" spans="1:22" s="1102" customFormat="1" ht="13.5" customHeight="1">
      <c r="A498" s="1046" t="s">
        <v>7904</v>
      </c>
      <c r="B498" s="2719"/>
      <c r="C498" s="2700"/>
      <c r="D498" s="2700"/>
      <c r="E498" s="300"/>
      <c r="F498" s="2710"/>
      <c r="G498" s="2710"/>
      <c r="H498" s="299" t="s">
        <v>7391</v>
      </c>
      <c r="I498" s="300">
        <v>24</v>
      </c>
      <c r="J498" s="299">
        <v>0.08</v>
      </c>
      <c r="K498" s="85" t="s">
        <v>158</v>
      </c>
      <c r="L498" s="85">
        <v>21425</v>
      </c>
      <c r="M498" s="315">
        <v>23605</v>
      </c>
      <c r="N498" s="52"/>
      <c r="O498" s="52"/>
      <c r="P498" s="314"/>
      <c r="Q498" s="314"/>
      <c r="R498" s="53"/>
      <c r="S498" s="386"/>
      <c r="T498" s="52"/>
      <c r="U498" s="52"/>
      <c r="V498" s="52"/>
    </row>
    <row r="499" spans="1:22" s="1102" customFormat="1" ht="13.5" customHeight="1">
      <c r="A499" s="1046" t="s">
        <v>7905</v>
      </c>
      <c r="B499" s="2719"/>
      <c r="C499" s="2700"/>
      <c r="D499" s="2700"/>
      <c r="E499" s="300"/>
      <c r="F499" s="2710"/>
      <c r="G499" s="2710"/>
      <c r="H499" s="299"/>
      <c r="I499" s="300"/>
      <c r="J499" s="299"/>
      <c r="K499" s="85" t="s">
        <v>158</v>
      </c>
      <c r="L499" s="85">
        <v>17485</v>
      </c>
      <c r="M499" s="315">
        <v>19265</v>
      </c>
      <c r="N499" s="52"/>
      <c r="O499" s="52"/>
      <c r="P499" s="314"/>
      <c r="Q499" s="314"/>
      <c r="R499" s="53"/>
      <c r="S499" s="386"/>
      <c r="T499" s="52"/>
      <c r="U499" s="52"/>
      <c r="V499" s="52"/>
    </row>
    <row r="500" spans="1:22" s="1102" customFormat="1" ht="13.5" customHeight="1">
      <c r="A500" s="1046" t="s">
        <v>7906</v>
      </c>
      <c r="B500" s="2719"/>
      <c r="C500" s="2700"/>
      <c r="D500" s="2700"/>
      <c r="E500" s="300"/>
      <c r="F500" s="2710"/>
      <c r="G500" s="2710"/>
      <c r="H500" s="299"/>
      <c r="I500" s="300"/>
      <c r="J500" s="299"/>
      <c r="K500" s="85" t="s">
        <v>158</v>
      </c>
      <c r="L500" s="85">
        <v>22440</v>
      </c>
      <c r="M500" s="315">
        <v>24720</v>
      </c>
      <c r="N500" s="52"/>
      <c r="O500" s="52"/>
      <c r="P500" s="314"/>
      <c r="Q500" s="314"/>
      <c r="R500" s="53"/>
      <c r="S500" s="386"/>
      <c r="T500" s="52"/>
      <c r="U500" s="52"/>
      <c r="V500" s="52"/>
    </row>
    <row r="501" spans="1:22" s="1102" customFormat="1" ht="13.5" customHeight="1">
      <c r="A501" s="1046" t="s">
        <v>7907</v>
      </c>
      <c r="B501" s="2719"/>
      <c r="C501" s="2700"/>
      <c r="D501" s="2700"/>
      <c r="E501" s="300"/>
      <c r="F501" s="2710"/>
      <c r="G501" s="2710"/>
      <c r="H501" s="299" t="s">
        <v>7729</v>
      </c>
      <c r="I501" s="300">
        <v>26.5</v>
      </c>
      <c r="J501" s="299">
        <v>0.09</v>
      </c>
      <c r="K501" s="85" t="s">
        <v>158</v>
      </c>
      <c r="L501" s="85">
        <v>23310</v>
      </c>
      <c r="M501" s="315">
        <v>25680</v>
      </c>
      <c r="N501" s="52"/>
      <c r="O501" s="52"/>
      <c r="P501" s="314"/>
      <c r="Q501" s="314"/>
      <c r="R501" s="53"/>
      <c r="S501" s="386"/>
      <c r="T501" s="52"/>
      <c r="U501" s="52"/>
      <c r="V501" s="52"/>
    </row>
    <row r="502" spans="1:22" s="1102" customFormat="1" ht="13.5" customHeight="1">
      <c r="A502" s="1046" t="s">
        <v>7908</v>
      </c>
      <c r="B502" s="2719"/>
      <c r="C502" s="2700"/>
      <c r="D502" s="2700"/>
      <c r="E502" s="300"/>
      <c r="F502" s="2710"/>
      <c r="G502" s="2710"/>
      <c r="H502" s="299"/>
      <c r="I502" s="300"/>
      <c r="J502" s="299"/>
      <c r="K502" s="85" t="s">
        <v>158</v>
      </c>
      <c r="L502" s="85">
        <v>20520</v>
      </c>
      <c r="M502" s="315">
        <v>22605</v>
      </c>
      <c r="N502" s="52"/>
      <c r="O502" s="52"/>
      <c r="P502" s="314"/>
      <c r="Q502" s="314"/>
      <c r="R502" s="53"/>
      <c r="S502" s="386"/>
      <c r="T502" s="52"/>
      <c r="U502" s="52"/>
      <c r="V502" s="52"/>
    </row>
    <row r="503" spans="1:22" s="1102" customFormat="1" ht="13.5" customHeight="1">
      <c r="A503" s="1046" t="s">
        <v>7909</v>
      </c>
      <c r="B503" s="2719"/>
      <c r="C503" s="2700">
        <v>4</v>
      </c>
      <c r="D503" s="2700"/>
      <c r="E503" s="300"/>
      <c r="F503" s="2710">
        <v>0.6</v>
      </c>
      <c r="G503" s="2710">
        <v>1.5</v>
      </c>
      <c r="H503" s="299"/>
      <c r="I503" s="300"/>
      <c r="J503" s="299"/>
      <c r="K503" s="85" t="s">
        <v>158</v>
      </c>
      <c r="L503" s="85">
        <v>14360</v>
      </c>
      <c r="M503" s="315">
        <v>15815</v>
      </c>
      <c r="N503" s="52"/>
      <c r="O503" s="52"/>
      <c r="P503" s="314"/>
      <c r="Q503" s="314"/>
      <c r="R503" s="53"/>
      <c r="S503" s="386"/>
      <c r="T503" s="52"/>
      <c r="U503" s="52"/>
      <c r="V503" s="52"/>
    </row>
    <row r="504" spans="1:22" s="1102" customFormat="1" ht="13.5" customHeight="1">
      <c r="A504" s="1046" t="s">
        <v>7910</v>
      </c>
      <c r="B504" s="2719"/>
      <c r="C504" s="2700"/>
      <c r="D504" s="2700"/>
      <c r="E504" s="300"/>
      <c r="F504" s="2710"/>
      <c r="G504" s="2710"/>
      <c r="H504" s="299" t="s">
        <v>7733</v>
      </c>
      <c r="I504" s="300">
        <v>16.399999999999999</v>
      </c>
      <c r="J504" s="299">
        <v>0.06</v>
      </c>
      <c r="K504" s="85" t="s">
        <v>158</v>
      </c>
      <c r="L504" s="85">
        <v>16745</v>
      </c>
      <c r="M504" s="315">
        <v>18445</v>
      </c>
      <c r="N504" s="52"/>
      <c r="O504" s="52"/>
      <c r="P504" s="314"/>
      <c r="Q504" s="314"/>
      <c r="R504" s="53"/>
      <c r="S504" s="386"/>
      <c r="T504" s="52"/>
      <c r="U504" s="52"/>
      <c r="V504" s="52"/>
    </row>
    <row r="505" spans="1:22" s="1102" customFormat="1" ht="13.5" customHeight="1">
      <c r="A505" s="1046" t="s">
        <v>7911</v>
      </c>
      <c r="B505" s="2719"/>
      <c r="C505" s="2700"/>
      <c r="D505" s="2700"/>
      <c r="E505" s="300"/>
      <c r="F505" s="2710"/>
      <c r="G505" s="2710"/>
      <c r="H505" s="299"/>
      <c r="I505" s="300"/>
      <c r="J505" s="299"/>
      <c r="K505" s="85" t="s">
        <v>158</v>
      </c>
      <c r="L505" s="85">
        <v>13020</v>
      </c>
      <c r="M505" s="315">
        <v>14340</v>
      </c>
      <c r="N505" s="52"/>
      <c r="O505" s="52"/>
      <c r="P505" s="314"/>
      <c r="Q505" s="314"/>
      <c r="R505" s="53"/>
      <c r="S505" s="386"/>
      <c r="T505" s="52"/>
      <c r="U505" s="52"/>
      <c r="V505" s="52"/>
    </row>
    <row r="506" spans="1:22" s="1102" customFormat="1" ht="13.5" customHeight="1">
      <c r="A506" s="1046" t="s">
        <v>7912</v>
      </c>
      <c r="B506" s="2719"/>
      <c r="C506" s="2700"/>
      <c r="D506" s="2700"/>
      <c r="E506" s="300"/>
      <c r="F506" s="2710"/>
      <c r="G506" s="2710"/>
      <c r="H506" s="299"/>
      <c r="I506" s="300"/>
      <c r="J506" s="299"/>
      <c r="K506" s="85" t="s">
        <v>158</v>
      </c>
      <c r="L506" s="85">
        <v>15680</v>
      </c>
      <c r="M506" s="315">
        <v>17270</v>
      </c>
      <c r="N506" s="52"/>
      <c r="O506" s="52"/>
      <c r="P506" s="314"/>
      <c r="Q506" s="314"/>
      <c r="R506" s="53"/>
      <c r="S506" s="386"/>
      <c r="T506" s="52"/>
      <c r="U506" s="52"/>
      <c r="V506" s="52"/>
    </row>
    <row r="507" spans="1:22" s="1102" customFormat="1" ht="13.5" customHeight="1">
      <c r="A507" s="1046" t="s">
        <v>7913</v>
      </c>
      <c r="B507" s="2719"/>
      <c r="C507" s="2700"/>
      <c r="D507" s="2700"/>
      <c r="E507" s="300"/>
      <c r="F507" s="2710"/>
      <c r="G507" s="2710"/>
      <c r="H507" s="299" t="s">
        <v>7395</v>
      </c>
      <c r="I507" s="300">
        <v>18</v>
      </c>
      <c r="J507" s="299">
        <v>0.08</v>
      </c>
      <c r="K507" s="85" t="s">
        <v>158</v>
      </c>
      <c r="L507" s="85">
        <v>18825</v>
      </c>
      <c r="M507" s="315">
        <v>20740</v>
      </c>
      <c r="N507" s="52"/>
      <c r="O507" s="52"/>
      <c r="P507" s="314"/>
      <c r="Q507" s="314"/>
      <c r="R507" s="53"/>
      <c r="S507" s="386"/>
      <c r="T507" s="52"/>
      <c r="U507" s="52"/>
      <c r="V507" s="52"/>
    </row>
    <row r="508" spans="1:22" s="1102" customFormat="1" ht="13.5" customHeight="1">
      <c r="A508" s="1046" t="s">
        <v>7914</v>
      </c>
      <c r="B508" s="2719"/>
      <c r="C508" s="2700"/>
      <c r="D508" s="2700"/>
      <c r="E508" s="300"/>
      <c r="F508" s="2710"/>
      <c r="G508" s="2710"/>
      <c r="H508" s="299"/>
      <c r="I508" s="300"/>
      <c r="J508" s="299"/>
      <c r="K508" s="85" t="s">
        <v>158</v>
      </c>
      <c r="L508" s="85">
        <v>14855</v>
      </c>
      <c r="M508" s="315">
        <v>16365</v>
      </c>
      <c r="N508" s="52"/>
      <c r="O508" s="52"/>
      <c r="P508" s="314"/>
      <c r="Q508" s="314"/>
      <c r="R508" s="53"/>
      <c r="S508" s="386"/>
      <c r="T508" s="52"/>
      <c r="U508" s="52"/>
      <c r="V508" s="52"/>
    </row>
    <row r="509" spans="1:22" s="1102" customFormat="1" ht="13.5" customHeight="1">
      <c r="A509" s="1046" t="s">
        <v>7915</v>
      </c>
      <c r="B509" s="2719"/>
      <c r="C509" s="2700"/>
      <c r="D509" s="2700"/>
      <c r="E509" s="300"/>
      <c r="F509" s="2710"/>
      <c r="G509" s="2710"/>
      <c r="H509" s="299"/>
      <c r="I509" s="300"/>
      <c r="J509" s="299"/>
      <c r="K509" s="85" t="s">
        <v>158</v>
      </c>
      <c r="L509" s="85">
        <v>19615</v>
      </c>
      <c r="M509" s="315">
        <v>21610</v>
      </c>
      <c r="N509" s="52"/>
      <c r="O509" s="52"/>
      <c r="P509" s="314"/>
      <c r="Q509" s="314"/>
      <c r="R509" s="53"/>
      <c r="S509" s="386"/>
      <c r="T509" s="52"/>
      <c r="U509" s="52"/>
      <c r="V509" s="52"/>
    </row>
    <row r="510" spans="1:22" s="1102" customFormat="1" ht="13.5" customHeight="1">
      <c r="A510" s="1046" t="s">
        <v>7916</v>
      </c>
      <c r="B510" s="2719"/>
      <c r="C510" s="2700"/>
      <c r="D510" s="2700"/>
      <c r="E510" s="300"/>
      <c r="F510" s="2710"/>
      <c r="G510" s="2710"/>
      <c r="H510" s="299" t="s">
        <v>7399</v>
      </c>
      <c r="I510" s="300">
        <v>21</v>
      </c>
      <c r="J510" s="299">
        <v>0.1</v>
      </c>
      <c r="K510" s="85" t="s">
        <v>158</v>
      </c>
      <c r="L510" s="85">
        <v>23735</v>
      </c>
      <c r="M510" s="315">
        <v>26150</v>
      </c>
      <c r="N510" s="52"/>
      <c r="O510" s="52"/>
      <c r="P510" s="314"/>
      <c r="Q510" s="314"/>
      <c r="R510" s="53"/>
      <c r="S510" s="386"/>
      <c r="T510" s="52"/>
      <c r="U510" s="52"/>
      <c r="V510" s="52"/>
    </row>
    <row r="511" spans="1:22" s="1102" customFormat="1" ht="13.5" customHeight="1">
      <c r="A511" s="1046" t="s">
        <v>7917</v>
      </c>
      <c r="B511" s="2719"/>
      <c r="C511" s="2700"/>
      <c r="D511" s="2700"/>
      <c r="E511" s="300"/>
      <c r="F511" s="2710"/>
      <c r="G511" s="2710"/>
      <c r="H511" s="299"/>
      <c r="I511" s="300"/>
      <c r="J511" s="299"/>
      <c r="K511" s="85" t="s">
        <v>158</v>
      </c>
      <c r="L511" s="85">
        <v>19435</v>
      </c>
      <c r="M511" s="315">
        <v>21410</v>
      </c>
      <c r="N511" s="52"/>
      <c r="O511" s="52"/>
      <c r="P511" s="314"/>
      <c r="Q511" s="314"/>
      <c r="R511" s="53"/>
      <c r="S511" s="386"/>
      <c r="T511" s="52"/>
      <c r="U511" s="52"/>
      <c r="V511" s="52"/>
    </row>
    <row r="512" spans="1:22" s="1102" customFormat="1" ht="13.5" customHeight="1">
      <c r="A512" s="1046" t="s">
        <v>7918</v>
      </c>
      <c r="B512" s="2719"/>
      <c r="C512" s="2700"/>
      <c r="D512" s="2700"/>
      <c r="E512" s="300"/>
      <c r="F512" s="2710"/>
      <c r="G512" s="2710"/>
      <c r="H512" s="299"/>
      <c r="I512" s="300"/>
      <c r="J512" s="299"/>
      <c r="K512" s="85" t="s">
        <v>158</v>
      </c>
      <c r="L512" s="85">
        <v>21885</v>
      </c>
      <c r="M512" s="315">
        <v>24110</v>
      </c>
      <c r="N512" s="52"/>
      <c r="O512" s="52"/>
      <c r="P512" s="314"/>
      <c r="Q512" s="314"/>
      <c r="R512" s="53"/>
      <c r="S512" s="386"/>
      <c r="T512" s="52"/>
      <c r="U512" s="52"/>
      <c r="V512" s="52"/>
    </row>
    <row r="513" spans="1:22" s="1102" customFormat="1" ht="13.5" customHeight="1">
      <c r="A513" s="1046" t="s">
        <v>7919</v>
      </c>
      <c r="B513" s="2719"/>
      <c r="C513" s="2700"/>
      <c r="D513" s="2700"/>
      <c r="E513" s="300"/>
      <c r="F513" s="2710"/>
      <c r="G513" s="2710"/>
      <c r="H513" s="299" t="s">
        <v>7743</v>
      </c>
      <c r="I513" s="300">
        <v>24</v>
      </c>
      <c r="J513" s="299">
        <v>0.11</v>
      </c>
      <c r="K513" s="85" t="s">
        <v>158</v>
      </c>
      <c r="L513" s="85">
        <v>25070</v>
      </c>
      <c r="M513" s="315">
        <v>27620</v>
      </c>
      <c r="N513" s="52"/>
      <c r="O513" s="52"/>
      <c r="P513" s="314"/>
      <c r="Q513" s="314"/>
      <c r="R513" s="53"/>
      <c r="S513" s="386"/>
      <c r="T513" s="52"/>
      <c r="U513" s="52"/>
      <c r="V513" s="52"/>
    </row>
    <row r="514" spans="1:22" s="1102" customFormat="1" ht="13.5" customHeight="1">
      <c r="A514" s="1046" t="s">
        <v>7920</v>
      </c>
      <c r="B514" s="2719"/>
      <c r="C514" s="2700"/>
      <c r="D514" s="2700"/>
      <c r="E514" s="300"/>
      <c r="F514" s="2710"/>
      <c r="G514" s="2710"/>
      <c r="H514" s="299"/>
      <c r="I514" s="300"/>
      <c r="J514" s="299"/>
      <c r="K514" s="85" t="s">
        <v>158</v>
      </c>
      <c r="L514" s="85">
        <v>20725</v>
      </c>
      <c r="M514" s="315">
        <v>22830</v>
      </c>
      <c r="N514" s="52"/>
      <c r="O514" s="52"/>
      <c r="P514" s="314"/>
      <c r="Q514" s="314"/>
      <c r="R514" s="53"/>
      <c r="S514" s="386"/>
      <c r="T514" s="52"/>
      <c r="U514" s="52"/>
      <c r="V514" s="52"/>
    </row>
    <row r="515" spans="1:22" s="1102" customFormat="1" ht="13.5" customHeight="1">
      <c r="A515" s="1046" t="s">
        <v>7921</v>
      </c>
      <c r="B515" s="2719"/>
      <c r="C515" s="2700">
        <v>4</v>
      </c>
      <c r="D515" s="2700"/>
      <c r="E515" s="300"/>
      <c r="F515" s="2710">
        <v>0.6</v>
      </c>
      <c r="G515" s="2710">
        <v>1.5</v>
      </c>
      <c r="H515" s="299"/>
      <c r="I515" s="300"/>
      <c r="J515" s="299"/>
      <c r="K515" s="85" t="s">
        <v>158</v>
      </c>
      <c r="L515" s="85">
        <v>15945</v>
      </c>
      <c r="M515" s="315">
        <v>17565</v>
      </c>
      <c r="N515" s="52"/>
      <c r="O515" s="52"/>
      <c r="P515" s="314"/>
      <c r="Q515" s="314"/>
      <c r="R515" s="53"/>
      <c r="S515" s="386"/>
      <c r="T515" s="52"/>
      <c r="U515" s="52"/>
      <c r="V515" s="52"/>
    </row>
    <row r="516" spans="1:22" s="1102" customFormat="1" ht="13.5" customHeight="1">
      <c r="A516" s="1046" t="s">
        <v>7922</v>
      </c>
      <c r="B516" s="2719"/>
      <c r="C516" s="2700"/>
      <c r="D516" s="2700"/>
      <c r="E516" s="300"/>
      <c r="F516" s="2710"/>
      <c r="G516" s="2710"/>
      <c r="H516" s="299" t="s">
        <v>7747</v>
      </c>
      <c r="I516" s="300">
        <v>17.5</v>
      </c>
      <c r="J516" s="299">
        <v>7.0000000000000007E-2</v>
      </c>
      <c r="K516" s="85" t="s">
        <v>158</v>
      </c>
      <c r="L516" s="85">
        <v>18990</v>
      </c>
      <c r="M516" s="315">
        <v>20920</v>
      </c>
      <c r="N516" s="52"/>
      <c r="O516" s="52"/>
      <c r="P516" s="314"/>
      <c r="Q516" s="314"/>
      <c r="R516" s="53"/>
      <c r="S516" s="386"/>
      <c r="T516" s="52"/>
      <c r="U516" s="52"/>
      <c r="V516" s="52"/>
    </row>
    <row r="517" spans="1:22" s="1102" customFormat="1" ht="13.5" customHeight="1">
      <c r="A517" s="1046" t="s">
        <v>7923</v>
      </c>
      <c r="B517" s="2719"/>
      <c r="C517" s="2700"/>
      <c r="D517" s="2700"/>
      <c r="E517" s="300"/>
      <c r="F517" s="2710"/>
      <c r="G517" s="2710"/>
      <c r="H517" s="299"/>
      <c r="I517" s="300"/>
      <c r="J517" s="299"/>
      <c r="K517" s="85" t="s">
        <v>158</v>
      </c>
      <c r="L517" s="85">
        <v>15280</v>
      </c>
      <c r="M517" s="315">
        <v>16835</v>
      </c>
      <c r="N517" s="52"/>
      <c r="O517" s="52"/>
      <c r="P517" s="314"/>
      <c r="Q517" s="314"/>
      <c r="R517" s="53"/>
      <c r="S517" s="386"/>
      <c r="T517" s="52"/>
      <c r="U517" s="52"/>
      <c r="V517" s="52"/>
    </row>
    <row r="518" spans="1:22" s="1102" customFormat="1" ht="13.5" customHeight="1">
      <c r="A518" s="1046" t="s">
        <v>7924</v>
      </c>
      <c r="B518" s="2719"/>
      <c r="C518" s="2700"/>
      <c r="D518" s="2700"/>
      <c r="E518" s="300"/>
      <c r="F518" s="2710"/>
      <c r="G518" s="2710"/>
      <c r="H518" s="299"/>
      <c r="I518" s="300"/>
      <c r="J518" s="299"/>
      <c r="K518" s="85" t="s">
        <v>158</v>
      </c>
      <c r="L518" s="85">
        <v>17635</v>
      </c>
      <c r="M518" s="315">
        <v>19430</v>
      </c>
      <c r="N518" s="52"/>
      <c r="O518" s="52"/>
      <c r="P518" s="314"/>
      <c r="Q518" s="314"/>
      <c r="R518" s="53"/>
      <c r="S518" s="386"/>
      <c r="T518" s="52"/>
      <c r="U518" s="52"/>
      <c r="V518" s="52"/>
    </row>
    <row r="519" spans="1:22" s="1102" customFormat="1" ht="13.5" customHeight="1">
      <c r="A519" s="1046" t="s">
        <v>7925</v>
      </c>
      <c r="B519" s="2719"/>
      <c r="C519" s="2700"/>
      <c r="D519" s="2700"/>
      <c r="E519" s="300"/>
      <c r="F519" s="2710"/>
      <c r="G519" s="2710"/>
      <c r="H519" s="299" t="s">
        <v>7751</v>
      </c>
      <c r="I519" s="300">
        <v>22.5</v>
      </c>
      <c r="J519" s="299">
        <v>0.1</v>
      </c>
      <c r="K519" s="85" t="s">
        <v>158</v>
      </c>
      <c r="L519" s="85">
        <v>20770</v>
      </c>
      <c r="M519" s="315">
        <v>22880</v>
      </c>
      <c r="N519" s="52"/>
      <c r="O519" s="52"/>
      <c r="P519" s="314"/>
      <c r="Q519" s="314"/>
      <c r="R519" s="53"/>
      <c r="S519" s="386"/>
      <c r="T519" s="52"/>
      <c r="U519" s="52"/>
      <c r="V519" s="52"/>
    </row>
    <row r="520" spans="1:22" s="1102" customFormat="1" ht="13.5" customHeight="1">
      <c r="A520" s="1046" t="s">
        <v>7926</v>
      </c>
      <c r="B520" s="2719"/>
      <c r="C520" s="2700"/>
      <c r="D520" s="2700"/>
      <c r="E520" s="300"/>
      <c r="F520" s="2710"/>
      <c r="G520" s="2710"/>
      <c r="H520" s="299"/>
      <c r="I520" s="300"/>
      <c r="J520" s="299"/>
      <c r="K520" s="85" t="s">
        <v>158</v>
      </c>
      <c r="L520" s="85">
        <v>16735</v>
      </c>
      <c r="M520" s="315">
        <v>18440</v>
      </c>
      <c r="N520" s="52"/>
      <c r="O520" s="52"/>
      <c r="P520" s="314"/>
      <c r="Q520" s="314"/>
      <c r="R520" s="53"/>
      <c r="S520" s="386"/>
      <c r="T520" s="52"/>
      <c r="U520" s="52"/>
      <c r="V520" s="52"/>
    </row>
    <row r="521" spans="1:22" s="1102" customFormat="1" ht="13.5" customHeight="1">
      <c r="A521" s="1046" t="s">
        <v>7927</v>
      </c>
      <c r="B521" s="2719"/>
      <c r="C521" s="2700"/>
      <c r="D521" s="2700"/>
      <c r="E521" s="300"/>
      <c r="F521" s="2710"/>
      <c r="G521" s="2710"/>
      <c r="H521" s="299"/>
      <c r="I521" s="300"/>
      <c r="J521" s="299"/>
      <c r="K521" s="85" t="s">
        <v>158</v>
      </c>
      <c r="L521" s="85">
        <v>22825</v>
      </c>
      <c r="M521" s="315">
        <v>25150</v>
      </c>
      <c r="N521" s="52"/>
      <c r="O521" s="52"/>
      <c r="P521" s="314"/>
      <c r="Q521" s="314"/>
      <c r="R521" s="53"/>
      <c r="S521" s="386"/>
      <c r="T521" s="52"/>
      <c r="U521" s="52"/>
      <c r="V521" s="52"/>
    </row>
    <row r="522" spans="1:22" s="1102" customFormat="1" ht="13.5" customHeight="1">
      <c r="A522" s="1046" t="s">
        <v>7928</v>
      </c>
      <c r="B522" s="2719"/>
      <c r="C522" s="2700"/>
      <c r="D522" s="2700"/>
      <c r="E522" s="300"/>
      <c r="F522" s="2710"/>
      <c r="G522" s="2710"/>
      <c r="H522" s="299" t="s">
        <v>7755</v>
      </c>
      <c r="I522" s="300">
        <v>28.1</v>
      </c>
      <c r="J522" s="299">
        <v>0.12</v>
      </c>
      <c r="K522" s="85" t="s">
        <v>158</v>
      </c>
      <c r="L522" s="85">
        <v>25895</v>
      </c>
      <c r="M522" s="315">
        <v>28525</v>
      </c>
      <c r="N522" s="52"/>
      <c r="O522" s="52"/>
      <c r="P522" s="314"/>
      <c r="Q522" s="314"/>
      <c r="R522" s="53"/>
      <c r="S522" s="386"/>
      <c r="T522" s="52"/>
      <c r="U522" s="52"/>
      <c r="V522" s="52"/>
    </row>
    <row r="523" spans="1:22" s="1102" customFormat="1" ht="13.5" customHeight="1">
      <c r="A523" s="1046" t="s">
        <v>7929</v>
      </c>
      <c r="B523" s="2719"/>
      <c r="C523" s="2700"/>
      <c r="D523" s="2700"/>
      <c r="E523" s="300"/>
      <c r="F523" s="2710"/>
      <c r="G523" s="2710"/>
      <c r="H523" s="299"/>
      <c r="I523" s="300"/>
      <c r="J523" s="299"/>
      <c r="K523" s="85" t="s">
        <v>158</v>
      </c>
      <c r="L523" s="85">
        <v>21680</v>
      </c>
      <c r="M523" s="315">
        <v>23885</v>
      </c>
      <c r="N523" s="52"/>
      <c r="O523" s="52"/>
      <c r="P523" s="314"/>
      <c r="Q523" s="314"/>
      <c r="R523" s="53"/>
      <c r="S523" s="386"/>
      <c r="T523" s="52"/>
      <c r="U523" s="52"/>
      <c r="V523" s="52"/>
    </row>
    <row r="524" spans="1:22" s="1102" customFormat="1" ht="13.5" customHeight="1">
      <c r="A524" s="1046" t="s">
        <v>7930</v>
      </c>
      <c r="B524" s="2719"/>
      <c r="C524" s="2700"/>
      <c r="D524" s="2700"/>
      <c r="E524" s="300"/>
      <c r="F524" s="2710"/>
      <c r="G524" s="2710"/>
      <c r="H524" s="299"/>
      <c r="I524" s="300"/>
      <c r="J524" s="299"/>
      <c r="K524" s="85" t="s">
        <v>158</v>
      </c>
      <c r="L524" s="85">
        <v>24005</v>
      </c>
      <c r="M524" s="315">
        <v>26445</v>
      </c>
      <c r="N524" s="52"/>
      <c r="O524" s="52"/>
      <c r="P524" s="314"/>
      <c r="Q524" s="314"/>
      <c r="R524" s="53"/>
      <c r="S524" s="386"/>
      <c r="T524" s="52"/>
      <c r="U524" s="52"/>
      <c r="V524" s="52"/>
    </row>
    <row r="525" spans="1:22" s="1102" customFormat="1" ht="13.5" customHeight="1">
      <c r="A525" s="1046" t="s">
        <v>7931</v>
      </c>
      <c r="B525" s="2719"/>
      <c r="C525" s="2700"/>
      <c r="D525" s="2700"/>
      <c r="E525" s="300"/>
      <c r="F525" s="2710"/>
      <c r="G525" s="2710"/>
      <c r="H525" s="299" t="s">
        <v>7759</v>
      </c>
      <c r="I525" s="300">
        <v>30</v>
      </c>
      <c r="J525" s="299">
        <v>0.14000000000000001</v>
      </c>
      <c r="K525" s="85" t="s">
        <v>158</v>
      </c>
      <c r="L525" s="85">
        <v>28300</v>
      </c>
      <c r="M525" s="315">
        <v>31175</v>
      </c>
      <c r="N525" s="52"/>
      <c r="O525" s="52"/>
      <c r="P525" s="314"/>
      <c r="Q525" s="314"/>
      <c r="R525" s="53"/>
      <c r="S525" s="386"/>
      <c r="T525" s="52"/>
      <c r="U525" s="52"/>
      <c r="V525" s="52"/>
    </row>
    <row r="526" spans="1:22" s="1102" customFormat="1" ht="13.5" customHeight="1">
      <c r="A526" s="1046" t="s">
        <v>7932</v>
      </c>
      <c r="B526" s="2719"/>
      <c r="C526" s="2700"/>
      <c r="D526" s="2700"/>
      <c r="E526" s="300"/>
      <c r="F526" s="2710"/>
      <c r="G526" s="2710"/>
      <c r="H526" s="299"/>
      <c r="I526" s="300"/>
      <c r="J526" s="299"/>
      <c r="K526" s="85" t="s">
        <v>158</v>
      </c>
      <c r="L526" s="85">
        <v>23840</v>
      </c>
      <c r="M526" s="315">
        <v>26260</v>
      </c>
      <c r="N526" s="52"/>
      <c r="O526" s="52"/>
      <c r="P526" s="314"/>
      <c r="Q526" s="314"/>
      <c r="R526" s="53"/>
      <c r="S526" s="386"/>
      <c r="T526" s="52"/>
      <c r="U526" s="52"/>
      <c r="V526" s="52"/>
    </row>
    <row r="527" spans="1:22" s="1102" customFormat="1" ht="13.5" customHeight="1">
      <c r="A527" s="1046" t="s">
        <v>7933</v>
      </c>
      <c r="B527" s="2719"/>
      <c r="C527" s="2700">
        <v>4</v>
      </c>
      <c r="D527" s="2701" t="s">
        <v>7763</v>
      </c>
      <c r="E527" s="300"/>
      <c r="F527" s="2710">
        <v>0.6</v>
      </c>
      <c r="G527" s="2710">
        <v>1.5</v>
      </c>
      <c r="H527" s="299"/>
      <c r="I527" s="300"/>
      <c r="J527" s="299"/>
      <c r="K527" s="85" t="s">
        <v>158</v>
      </c>
      <c r="L527" s="85">
        <v>13435</v>
      </c>
      <c r="M527" s="315">
        <v>14800</v>
      </c>
      <c r="N527" s="52"/>
      <c r="O527" s="52"/>
      <c r="P527" s="314"/>
      <c r="Q527" s="314"/>
      <c r="R527" s="53"/>
      <c r="S527" s="386"/>
      <c r="T527" s="52"/>
      <c r="U527" s="52"/>
      <c r="V527" s="52"/>
    </row>
    <row r="528" spans="1:22" s="1102" customFormat="1" ht="13.5" customHeight="1">
      <c r="A528" s="1046" t="s">
        <v>7934</v>
      </c>
      <c r="B528" s="2719"/>
      <c r="C528" s="2700"/>
      <c r="D528" s="2700"/>
      <c r="E528" s="300"/>
      <c r="F528" s="2710"/>
      <c r="G528" s="2710"/>
      <c r="H528" s="299" t="s">
        <v>7672</v>
      </c>
      <c r="I528" s="300">
        <v>15</v>
      </c>
      <c r="J528" s="299">
        <v>0.03</v>
      </c>
      <c r="K528" s="85" t="s">
        <v>158</v>
      </c>
      <c r="L528" s="85">
        <v>15025</v>
      </c>
      <c r="M528" s="315">
        <v>16555</v>
      </c>
      <c r="N528" s="52"/>
      <c r="O528" s="52"/>
      <c r="P528" s="314"/>
      <c r="Q528" s="314"/>
      <c r="R528" s="53"/>
      <c r="S528" s="386"/>
      <c r="T528" s="52"/>
      <c r="U528" s="52"/>
      <c r="V528" s="52"/>
    </row>
    <row r="529" spans="1:22" s="1102" customFormat="1" ht="13.5" customHeight="1">
      <c r="A529" s="1046" t="s">
        <v>7935</v>
      </c>
      <c r="B529" s="2719"/>
      <c r="C529" s="2700"/>
      <c r="D529" s="2700"/>
      <c r="E529" s="300"/>
      <c r="F529" s="2710"/>
      <c r="G529" s="2710"/>
      <c r="H529" s="299"/>
      <c r="I529" s="300"/>
      <c r="J529" s="299"/>
      <c r="K529" s="85" t="s">
        <v>158</v>
      </c>
      <c r="L529" s="85">
        <v>12330</v>
      </c>
      <c r="M529" s="315">
        <v>13585</v>
      </c>
      <c r="N529" s="52"/>
      <c r="O529" s="52"/>
      <c r="P529" s="314"/>
      <c r="Q529" s="314"/>
      <c r="R529" s="53"/>
      <c r="S529" s="386"/>
      <c r="T529" s="52"/>
      <c r="U529" s="52"/>
      <c r="V529" s="52"/>
    </row>
    <row r="530" spans="1:22" s="1102" customFormat="1" ht="13.5" customHeight="1">
      <c r="A530" s="1046" t="s">
        <v>7936</v>
      </c>
      <c r="B530" s="2719"/>
      <c r="C530" s="2700"/>
      <c r="D530" s="2700"/>
      <c r="E530" s="300"/>
      <c r="F530" s="2710"/>
      <c r="G530" s="2710"/>
      <c r="H530" s="299"/>
      <c r="I530" s="300"/>
      <c r="J530" s="299"/>
      <c r="K530" s="85" t="s">
        <v>158</v>
      </c>
      <c r="L530" s="85">
        <v>15225</v>
      </c>
      <c r="M530" s="315">
        <v>16770</v>
      </c>
      <c r="N530" s="52"/>
      <c r="O530" s="52"/>
      <c r="P530" s="314"/>
      <c r="Q530" s="314"/>
      <c r="R530" s="53"/>
      <c r="S530" s="386"/>
      <c r="T530" s="52"/>
      <c r="U530" s="52"/>
      <c r="V530" s="52"/>
    </row>
    <row r="531" spans="1:22" s="1102" customFormat="1" ht="13.5" customHeight="1">
      <c r="A531" s="1046" t="s">
        <v>7937</v>
      </c>
      <c r="B531" s="2719"/>
      <c r="C531" s="2700"/>
      <c r="D531" s="2700"/>
      <c r="E531" s="300"/>
      <c r="F531" s="2710"/>
      <c r="G531" s="2710"/>
      <c r="H531" s="299" t="s">
        <v>7383</v>
      </c>
      <c r="I531" s="300">
        <v>15.5</v>
      </c>
      <c r="J531" s="299">
        <v>0.04</v>
      </c>
      <c r="K531" s="85" t="s">
        <v>158</v>
      </c>
      <c r="L531" s="85">
        <v>16580</v>
      </c>
      <c r="M531" s="315">
        <v>18265</v>
      </c>
      <c r="N531" s="52"/>
      <c r="O531" s="52"/>
      <c r="P531" s="314"/>
      <c r="Q531" s="314"/>
      <c r="R531" s="53"/>
      <c r="S531" s="386"/>
      <c r="T531" s="52"/>
      <c r="U531" s="52"/>
      <c r="V531" s="52"/>
    </row>
    <row r="532" spans="1:22" s="1102" customFormat="1" ht="13.5" customHeight="1">
      <c r="A532" s="1046" t="s">
        <v>7938</v>
      </c>
      <c r="B532" s="2719"/>
      <c r="C532" s="2700"/>
      <c r="D532" s="2700"/>
      <c r="E532" s="300"/>
      <c r="F532" s="2710"/>
      <c r="G532" s="2710"/>
      <c r="H532" s="299"/>
      <c r="I532" s="300"/>
      <c r="J532" s="299"/>
      <c r="K532" s="85" t="s">
        <v>158</v>
      </c>
      <c r="L532" s="85">
        <v>13830</v>
      </c>
      <c r="M532" s="315">
        <v>15235</v>
      </c>
      <c r="N532" s="52"/>
      <c r="O532" s="52"/>
      <c r="P532" s="314"/>
      <c r="Q532" s="314"/>
      <c r="R532" s="53"/>
      <c r="S532" s="386"/>
      <c r="T532" s="52"/>
      <c r="U532" s="52"/>
      <c r="V532" s="52"/>
    </row>
    <row r="533" spans="1:22" s="1102" customFormat="1" ht="13.5" customHeight="1">
      <c r="A533" s="1046" t="s">
        <v>7939</v>
      </c>
      <c r="B533" s="2719"/>
      <c r="C533" s="2700"/>
      <c r="D533" s="2700"/>
      <c r="E533" s="300"/>
      <c r="F533" s="2710"/>
      <c r="G533" s="2710"/>
      <c r="H533" s="299"/>
      <c r="I533" s="300"/>
      <c r="J533" s="299"/>
      <c r="K533" s="85" t="s">
        <v>158</v>
      </c>
      <c r="L533" s="85">
        <v>15835</v>
      </c>
      <c r="M533" s="315">
        <v>17445</v>
      </c>
      <c r="N533" s="52"/>
      <c r="O533" s="52"/>
      <c r="P533" s="314"/>
      <c r="Q533" s="314"/>
      <c r="R533" s="53"/>
      <c r="S533" s="386"/>
      <c r="T533" s="52"/>
      <c r="U533" s="52"/>
      <c r="V533" s="52"/>
    </row>
    <row r="534" spans="1:22" s="1102" customFormat="1" ht="13.5" customHeight="1">
      <c r="A534" s="1046" t="s">
        <v>7940</v>
      </c>
      <c r="B534" s="2719"/>
      <c r="C534" s="2700"/>
      <c r="D534" s="2700"/>
      <c r="E534" s="300"/>
      <c r="F534" s="2710"/>
      <c r="G534" s="2710"/>
      <c r="H534" s="299" t="s">
        <v>7679</v>
      </c>
      <c r="I534" s="300">
        <v>18.5</v>
      </c>
      <c r="J534" s="299">
        <v>0.05</v>
      </c>
      <c r="K534" s="85" t="s">
        <v>158</v>
      </c>
      <c r="L534" s="85">
        <v>17300</v>
      </c>
      <c r="M534" s="315">
        <v>19060</v>
      </c>
      <c r="N534" s="52"/>
      <c r="O534" s="52"/>
      <c r="P534" s="314"/>
      <c r="Q534" s="314"/>
      <c r="R534" s="53"/>
      <c r="S534" s="386"/>
      <c r="T534" s="52"/>
      <c r="U534" s="52"/>
      <c r="V534" s="52"/>
    </row>
    <row r="535" spans="1:22" s="1102" customFormat="1" ht="13.5" customHeight="1">
      <c r="A535" s="1046" t="s">
        <v>7941</v>
      </c>
      <c r="B535" s="2719"/>
      <c r="C535" s="2700"/>
      <c r="D535" s="2700"/>
      <c r="E535" s="300"/>
      <c r="F535" s="2710"/>
      <c r="G535" s="2710"/>
      <c r="H535" s="299"/>
      <c r="I535" s="300"/>
      <c r="J535" s="299"/>
      <c r="K535" s="85" t="s">
        <v>158</v>
      </c>
      <c r="L535" s="85">
        <v>14515</v>
      </c>
      <c r="M535" s="315">
        <v>15990</v>
      </c>
      <c r="N535" s="52"/>
      <c r="O535" s="52"/>
      <c r="P535" s="314"/>
      <c r="Q535" s="314"/>
      <c r="R535" s="53"/>
      <c r="S535" s="386"/>
      <c r="T535" s="52"/>
      <c r="U535" s="52"/>
      <c r="V535" s="52"/>
    </row>
    <row r="536" spans="1:22" s="1102" customFormat="1" ht="13.5" customHeight="1">
      <c r="A536" s="1046" t="s">
        <v>7942</v>
      </c>
      <c r="B536" s="2719"/>
      <c r="C536" s="2700"/>
      <c r="D536" s="2700"/>
      <c r="E536" s="300"/>
      <c r="F536" s="2710"/>
      <c r="G536" s="2710"/>
      <c r="H536" s="299"/>
      <c r="I536" s="300"/>
      <c r="J536" s="299"/>
      <c r="K536" s="85" t="s">
        <v>158</v>
      </c>
      <c r="L536" s="85">
        <v>16480</v>
      </c>
      <c r="M536" s="315">
        <v>18155</v>
      </c>
      <c r="N536" s="52"/>
      <c r="O536" s="52"/>
      <c r="P536" s="314"/>
      <c r="Q536" s="314"/>
      <c r="R536" s="53"/>
      <c r="S536" s="386"/>
      <c r="T536" s="52"/>
      <c r="U536" s="52"/>
      <c r="V536" s="52"/>
    </row>
    <row r="537" spans="1:22" s="1102" customFormat="1" ht="13.5" customHeight="1">
      <c r="A537" s="1046" t="s">
        <v>7943</v>
      </c>
      <c r="B537" s="2719"/>
      <c r="C537" s="2700"/>
      <c r="D537" s="2700"/>
      <c r="E537" s="300"/>
      <c r="F537" s="2710"/>
      <c r="G537" s="2710"/>
      <c r="H537" s="299" t="s">
        <v>7683</v>
      </c>
      <c r="I537" s="300">
        <v>19.5</v>
      </c>
      <c r="J537" s="299">
        <v>0.06</v>
      </c>
      <c r="K537" s="85" t="s">
        <v>158</v>
      </c>
      <c r="L537" s="85">
        <v>17905</v>
      </c>
      <c r="M537" s="315">
        <v>19725</v>
      </c>
      <c r="N537" s="52"/>
      <c r="O537" s="52"/>
      <c r="P537" s="314"/>
      <c r="Q537" s="314"/>
      <c r="R537" s="53"/>
      <c r="S537" s="386"/>
      <c r="T537" s="52"/>
      <c r="U537" s="52"/>
      <c r="V537" s="52"/>
    </row>
    <row r="538" spans="1:22" s="1102" customFormat="1" ht="13.5" customHeight="1">
      <c r="A538" s="1046" t="s">
        <v>7944</v>
      </c>
      <c r="B538" s="2719"/>
      <c r="C538" s="2700"/>
      <c r="D538" s="2701"/>
      <c r="E538" s="300"/>
      <c r="F538" s="2710"/>
      <c r="G538" s="2710"/>
      <c r="H538" s="299"/>
      <c r="I538" s="300"/>
      <c r="J538" s="299"/>
      <c r="K538" s="85" t="s">
        <v>158</v>
      </c>
      <c r="L538" s="85">
        <v>15100</v>
      </c>
      <c r="M538" s="315">
        <v>16635</v>
      </c>
      <c r="N538" s="52"/>
      <c r="O538" s="52"/>
      <c r="P538" s="314"/>
      <c r="Q538" s="314"/>
      <c r="R538" s="53"/>
      <c r="S538" s="386"/>
      <c r="T538" s="52"/>
      <c r="U538" s="52"/>
      <c r="V538" s="52"/>
    </row>
    <row r="539" spans="1:22" s="1102" customFormat="1" ht="13.5" customHeight="1">
      <c r="A539" s="1046" t="s">
        <v>7945</v>
      </c>
      <c r="B539" s="2719"/>
      <c r="C539" s="2700">
        <v>4</v>
      </c>
      <c r="D539" s="2701"/>
      <c r="E539" s="300"/>
      <c r="F539" s="2710">
        <v>0.6</v>
      </c>
      <c r="G539" s="2710">
        <v>1.5</v>
      </c>
      <c r="H539" s="299"/>
      <c r="I539" s="300"/>
      <c r="J539" s="299"/>
      <c r="K539" s="85" t="s">
        <v>158</v>
      </c>
      <c r="L539" s="85">
        <v>13765</v>
      </c>
      <c r="M539" s="315">
        <v>15165</v>
      </c>
      <c r="N539" s="52"/>
      <c r="O539" s="52"/>
      <c r="P539" s="314"/>
      <c r="Q539" s="314"/>
      <c r="R539" s="53"/>
      <c r="S539" s="386"/>
      <c r="T539" s="52"/>
      <c r="U539" s="52"/>
      <c r="V539" s="52"/>
    </row>
    <row r="540" spans="1:22" s="1102" customFormat="1" ht="13.5" customHeight="1">
      <c r="A540" s="1046" t="s">
        <v>7946</v>
      </c>
      <c r="B540" s="2719"/>
      <c r="C540" s="2700"/>
      <c r="D540" s="2700"/>
      <c r="E540" s="300"/>
      <c r="F540" s="2710"/>
      <c r="G540" s="2710"/>
      <c r="H540" s="299" t="s">
        <v>7687</v>
      </c>
      <c r="I540" s="300">
        <v>15</v>
      </c>
      <c r="J540" s="299">
        <v>0.04</v>
      </c>
      <c r="K540" s="85" t="s">
        <v>158</v>
      </c>
      <c r="L540" s="85">
        <v>16190</v>
      </c>
      <c r="M540" s="315">
        <v>17835</v>
      </c>
      <c r="N540" s="52"/>
      <c r="O540" s="52"/>
      <c r="P540" s="314"/>
      <c r="Q540" s="314"/>
      <c r="R540" s="53"/>
      <c r="S540" s="386"/>
      <c r="T540" s="52"/>
      <c r="U540" s="52"/>
      <c r="V540" s="52"/>
    </row>
    <row r="541" spans="1:22" s="1102" customFormat="1" ht="13.5" customHeight="1">
      <c r="A541" s="1046" t="s">
        <v>7947</v>
      </c>
      <c r="B541" s="2719"/>
      <c r="C541" s="2700"/>
      <c r="D541" s="2700"/>
      <c r="E541" s="300"/>
      <c r="F541" s="2710"/>
      <c r="G541" s="2710"/>
      <c r="H541" s="299"/>
      <c r="I541" s="300"/>
      <c r="J541" s="299"/>
      <c r="K541" s="85" t="s">
        <v>158</v>
      </c>
      <c r="L541" s="85">
        <v>12635</v>
      </c>
      <c r="M541" s="315">
        <v>13920</v>
      </c>
      <c r="N541" s="52"/>
      <c r="O541" s="52"/>
      <c r="P541" s="314"/>
      <c r="Q541" s="314"/>
      <c r="R541" s="53"/>
      <c r="S541" s="386"/>
      <c r="T541" s="52"/>
      <c r="U541" s="52"/>
      <c r="V541" s="52"/>
    </row>
    <row r="542" spans="1:22" s="1102" customFormat="1" ht="13.5" customHeight="1">
      <c r="A542" s="1046" t="s">
        <v>7948</v>
      </c>
      <c r="B542" s="2719"/>
      <c r="C542" s="2700"/>
      <c r="D542" s="2700"/>
      <c r="E542" s="300"/>
      <c r="F542" s="2710"/>
      <c r="G542" s="2710"/>
      <c r="H542" s="299"/>
      <c r="I542" s="300"/>
      <c r="J542" s="299"/>
      <c r="K542" s="85" t="s">
        <v>158</v>
      </c>
      <c r="L542" s="85">
        <v>15325</v>
      </c>
      <c r="M542" s="315">
        <v>16880</v>
      </c>
      <c r="N542" s="52"/>
      <c r="O542" s="52"/>
      <c r="P542" s="314"/>
      <c r="Q542" s="314"/>
      <c r="R542" s="53"/>
      <c r="S542" s="386"/>
      <c r="T542" s="52"/>
      <c r="U542" s="52"/>
      <c r="V542" s="52"/>
    </row>
    <row r="543" spans="1:22" s="1102" customFormat="1" ht="13.5" customHeight="1">
      <c r="A543" s="1046" t="s">
        <v>7949</v>
      </c>
      <c r="B543" s="2719"/>
      <c r="C543" s="2700"/>
      <c r="D543" s="2700"/>
      <c r="E543" s="300"/>
      <c r="F543" s="2710"/>
      <c r="G543" s="2710"/>
      <c r="H543" s="299" t="s">
        <v>7691</v>
      </c>
      <c r="I543" s="300">
        <v>21</v>
      </c>
      <c r="J543" s="299">
        <v>0.06</v>
      </c>
      <c r="K543" s="85" t="s">
        <v>158</v>
      </c>
      <c r="L543" s="85">
        <v>17445</v>
      </c>
      <c r="M543" s="315">
        <v>19220</v>
      </c>
      <c r="N543" s="52"/>
      <c r="O543" s="52"/>
      <c r="P543" s="314"/>
      <c r="Q543" s="314"/>
      <c r="R543" s="53"/>
      <c r="S543" s="386"/>
      <c r="T543" s="52"/>
      <c r="U543" s="52"/>
      <c r="V543" s="52"/>
    </row>
    <row r="544" spans="1:22" s="1102" customFormat="1" ht="13.5" customHeight="1">
      <c r="A544" s="1046" t="s">
        <v>7950</v>
      </c>
      <c r="B544" s="2719"/>
      <c r="C544" s="2700"/>
      <c r="D544" s="2700"/>
      <c r="E544" s="300"/>
      <c r="F544" s="2710"/>
      <c r="G544" s="2710"/>
      <c r="H544" s="299"/>
      <c r="I544" s="300"/>
      <c r="J544" s="299"/>
      <c r="K544" s="85" t="s">
        <v>158</v>
      </c>
      <c r="L544" s="85">
        <v>14050</v>
      </c>
      <c r="M544" s="315">
        <v>15480</v>
      </c>
      <c r="N544" s="52"/>
      <c r="O544" s="52"/>
      <c r="P544" s="314"/>
      <c r="Q544" s="314"/>
      <c r="R544" s="53"/>
      <c r="S544" s="386"/>
      <c r="T544" s="52"/>
      <c r="U544" s="52"/>
      <c r="V544" s="52"/>
    </row>
    <row r="545" spans="1:22" s="1102" customFormat="1" ht="13.5" customHeight="1">
      <c r="A545" s="1046" t="s">
        <v>7951</v>
      </c>
      <c r="B545" s="2719"/>
      <c r="C545" s="2700"/>
      <c r="D545" s="2700"/>
      <c r="E545" s="300"/>
      <c r="F545" s="2710"/>
      <c r="G545" s="2710"/>
      <c r="H545" s="299"/>
      <c r="I545" s="300"/>
      <c r="J545" s="299"/>
      <c r="K545" s="85" t="s">
        <v>158</v>
      </c>
      <c r="L545" s="85">
        <v>17325</v>
      </c>
      <c r="M545" s="315">
        <v>19085</v>
      </c>
      <c r="N545" s="52"/>
      <c r="O545" s="52"/>
      <c r="P545" s="314"/>
      <c r="Q545" s="314"/>
      <c r="R545" s="53"/>
      <c r="S545" s="386"/>
      <c r="T545" s="52"/>
      <c r="U545" s="52"/>
      <c r="V545" s="52"/>
    </row>
    <row r="546" spans="1:22" s="1102" customFormat="1" ht="13.5" customHeight="1">
      <c r="A546" s="1046" t="s">
        <v>7952</v>
      </c>
      <c r="B546" s="2719"/>
      <c r="C546" s="2700"/>
      <c r="D546" s="2700"/>
      <c r="E546" s="300"/>
      <c r="F546" s="2710"/>
      <c r="G546" s="2710"/>
      <c r="H546" s="299" t="s">
        <v>7672</v>
      </c>
      <c r="I546" s="300">
        <v>21</v>
      </c>
      <c r="J546" s="299">
        <v>0.06</v>
      </c>
      <c r="K546" s="85" t="s">
        <v>158</v>
      </c>
      <c r="L546" s="85">
        <v>19750</v>
      </c>
      <c r="M546" s="315">
        <v>21760</v>
      </c>
      <c r="N546" s="52"/>
      <c r="O546" s="52"/>
      <c r="P546" s="314"/>
      <c r="Q546" s="314"/>
      <c r="R546" s="53"/>
      <c r="S546" s="386"/>
      <c r="T546" s="52"/>
      <c r="U546" s="52"/>
      <c r="V546" s="52"/>
    </row>
    <row r="547" spans="1:22" s="1102" customFormat="1" ht="13.5" customHeight="1">
      <c r="A547" s="1046" t="s">
        <v>7953</v>
      </c>
      <c r="B547" s="2719"/>
      <c r="C547" s="2700"/>
      <c r="D547" s="2700"/>
      <c r="E547" s="300"/>
      <c r="F547" s="2710"/>
      <c r="G547" s="2710"/>
      <c r="H547" s="299"/>
      <c r="I547" s="300"/>
      <c r="J547" s="299"/>
      <c r="K547" s="85" t="s">
        <v>158</v>
      </c>
      <c r="L547" s="85">
        <v>15870</v>
      </c>
      <c r="M547" s="315">
        <v>17485</v>
      </c>
      <c r="N547" s="52"/>
      <c r="O547" s="52"/>
      <c r="P547" s="314"/>
      <c r="Q547" s="314"/>
      <c r="R547" s="53"/>
      <c r="S547" s="386"/>
      <c r="T547" s="52"/>
      <c r="U547" s="52"/>
      <c r="V547" s="52"/>
    </row>
    <row r="548" spans="1:22" s="1102" customFormat="1" ht="13.5" customHeight="1">
      <c r="A548" s="1046" t="s">
        <v>7954</v>
      </c>
      <c r="B548" s="2719"/>
      <c r="C548" s="2700"/>
      <c r="D548" s="2700"/>
      <c r="E548" s="300"/>
      <c r="F548" s="2710"/>
      <c r="G548" s="2710"/>
      <c r="H548" s="299"/>
      <c r="I548" s="300"/>
      <c r="J548" s="299"/>
      <c r="K548" s="85" t="s">
        <v>158</v>
      </c>
      <c r="L548" s="85">
        <v>18215</v>
      </c>
      <c r="M548" s="315">
        <v>20065</v>
      </c>
      <c r="N548" s="52"/>
      <c r="O548" s="52"/>
      <c r="P548" s="314"/>
      <c r="Q548" s="314"/>
      <c r="R548" s="53"/>
      <c r="S548" s="386"/>
      <c r="T548" s="52"/>
      <c r="U548" s="52"/>
      <c r="V548" s="52"/>
    </row>
    <row r="549" spans="1:22" s="1102" customFormat="1" ht="13.5" customHeight="1">
      <c r="A549" s="1046" t="s">
        <v>7955</v>
      </c>
      <c r="B549" s="2719"/>
      <c r="C549" s="2700"/>
      <c r="D549" s="2700"/>
      <c r="E549" s="300"/>
      <c r="F549" s="2710"/>
      <c r="G549" s="2710"/>
      <c r="H549" s="299" t="s">
        <v>7383</v>
      </c>
      <c r="I549" s="300">
        <v>22</v>
      </c>
      <c r="J549" s="299">
        <v>0.08</v>
      </c>
      <c r="K549" s="85" t="s">
        <v>158</v>
      </c>
      <c r="L549" s="85">
        <v>20800</v>
      </c>
      <c r="M549" s="315">
        <v>22915</v>
      </c>
      <c r="N549" s="52"/>
      <c r="O549" s="52"/>
      <c r="P549" s="314"/>
      <c r="Q549" s="314"/>
      <c r="R549" s="53"/>
      <c r="S549" s="386"/>
      <c r="T549" s="52"/>
      <c r="U549" s="52"/>
      <c r="V549" s="52"/>
    </row>
    <row r="550" spans="1:22" s="1102" customFormat="1" ht="13.5" customHeight="1">
      <c r="A550" s="1046" t="s">
        <v>7956</v>
      </c>
      <c r="B550" s="2719"/>
      <c r="C550" s="2700"/>
      <c r="D550" s="2701"/>
      <c r="E550" s="300"/>
      <c r="F550" s="2710"/>
      <c r="G550" s="2710"/>
      <c r="H550" s="299"/>
      <c r="I550" s="300"/>
      <c r="J550" s="299"/>
      <c r="K550" s="85" t="s">
        <v>158</v>
      </c>
      <c r="L550" s="85">
        <v>16675</v>
      </c>
      <c r="M550" s="315">
        <v>18375</v>
      </c>
      <c r="N550" s="52"/>
      <c r="O550" s="52"/>
      <c r="P550" s="314"/>
      <c r="Q550" s="314"/>
      <c r="R550" s="53"/>
      <c r="S550" s="386"/>
      <c r="T550" s="52"/>
      <c r="U550" s="52"/>
      <c r="V550" s="52"/>
    </row>
    <row r="551" spans="1:22" s="1102" customFormat="1" ht="13.5" customHeight="1">
      <c r="A551" s="1046" t="s">
        <v>7957</v>
      </c>
      <c r="B551" s="2719"/>
      <c r="C551" s="2713">
        <v>4</v>
      </c>
      <c r="D551" s="2701"/>
      <c r="E551" s="300"/>
      <c r="F551" s="2714">
        <v>0.6</v>
      </c>
      <c r="G551" s="2714">
        <v>1.5</v>
      </c>
      <c r="H551" s="299"/>
      <c r="I551" s="300"/>
      <c r="J551" s="299"/>
      <c r="K551" s="85" t="s">
        <v>158</v>
      </c>
      <c r="L551" s="85">
        <v>13300</v>
      </c>
      <c r="M551" s="315">
        <v>14650</v>
      </c>
      <c r="N551" s="52"/>
      <c r="O551" s="52"/>
      <c r="P551" s="314"/>
      <c r="Q551" s="314"/>
      <c r="R551" s="53"/>
      <c r="S551" s="386"/>
      <c r="T551" s="52"/>
      <c r="U551" s="52"/>
      <c r="V551" s="52"/>
    </row>
    <row r="552" spans="1:22" s="1102" customFormat="1" ht="13.5" customHeight="1">
      <c r="A552" s="1046" t="s">
        <v>7958</v>
      </c>
      <c r="B552" s="2719"/>
      <c r="C552" s="2713"/>
      <c r="D552" s="2713"/>
      <c r="E552" s="300"/>
      <c r="F552" s="2714"/>
      <c r="G552" s="2714"/>
      <c r="H552" s="299" t="s">
        <v>7703</v>
      </c>
      <c r="I552" s="300">
        <v>15</v>
      </c>
      <c r="J552" s="299">
        <v>0.04</v>
      </c>
      <c r="K552" s="85" t="s">
        <v>158</v>
      </c>
      <c r="L552" s="85">
        <v>15770</v>
      </c>
      <c r="M552" s="315">
        <v>17375</v>
      </c>
      <c r="N552" s="52"/>
      <c r="O552" s="52"/>
      <c r="P552" s="314"/>
      <c r="Q552" s="314"/>
      <c r="R552" s="53"/>
      <c r="S552" s="386"/>
      <c r="T552" s="52"/>
      <c r="U552" s="52"/>
      <c r="V552" s="52"/>
    </row>
    <row r="553" spans="1:22" s="436" customFormat="1" ht="13.5" customHeight="1">
      <c r="A553" s="1046" t="s">
        <v>7959</v>
      </c>
      <c r="B553" s="2719"/>
      <c r="C553" s="2713"/>
      <c r="D553" s="2713"/>
      <c r="E553" s="300"/>
      <c r="F553" s="2714"/>
      <c r="G553" s="2714"/>
      <c r="H553" s="299"/>
      <c r="I553" s="300"/>
      <c r="J553" s="299"/>
      <c r="K553" s="85" t="s">
        <v>158</v>
      </c>
      <c r="L553" s="85">
        <v>12050</v>
      </c>
      <c r="M553" s="315">
        <v>13275</v>
      </c>
      <c r="N553" s="52"/>
      <c r="O553" s="52"/>
      <c r="P553" s="314"/>
      <c r="Q553" s="314"/>
      <c r="R553" s="53"/>
      <c r="S553" s="386"/>
      <c r="T553" s="52"/>
      <c r="U553" s="52"/>
      <c r="V553" s="52"/>
    </row>
    <row r="554" spans="1:22" s="436" customFormat="1" ht="13.5" customHeight="1">
      <c r="A554" s="1046" t="s">
        <v>7960</v>
      </c>
      <c r="B554" s="2719"/>
      <c r="C554" s="2713"/>
      <c r="D554" s="2713"/>
      <c r="E554" s="300"/>
      <c r="F554" s="2714"/>
      <c r="G554" s="2714"/>
      <c r="H554" s="299"/>
      <c r="I554" s="300"/>
      <c r="J554" s="299"/>
      <c r="K554" s="85" t="s">
        <v>158</v>
      </c>
      <c r="L554" s="85">
        <v>14360</v>
      </c>
      <c r="M554" s="315">
        <v>15815</v>
      </c>
      <c r="N554" s="52"/>
      <c r="O554" s="52"/>
      <c r="P554" s="314"/>
      <c r="Q554" s="314"/>
      <c r="R554" s="53"/>
      <c r="S554" s="386"/>
      <c r="T554" s="52"/>
      <c r="U554" s="52"/>
      <c r="V554" s="52"/>
    </row>
    <row r="555" spans="1:22" s="436" customFormat="1" ht="13.5" customHeight="1">
      <c r="A555" s="1046" t="s">
        <v>7961</v>
      </c>
      <c r="B555" s="2719"/>
      <c r="C555" s="2713"/>
      <c r="D555" s="2713"/>
      <c r="E555" s="300"/>
      <c r="F555" s="2714"/>
      <c r="G555" s="2714"/>
      <c r="H555" s="299" t="s">
        <v>7707</v>
      </c>
      <c r="I555" s="300">
        <v>16.7</v>
      </c>
      <c r="J555" s="299">
        <v>0.06</v>
      </c>
      <c r="K555" s="85" t="s">
        <v>158</v>
      </c>
      <c r="L555" s="85">
        <v>16755</v>
      </c>
      <c r="M555" s="315">
        <v>18455</v>
      </c>
      <c r="N555" s="52"/>
      <c r="O555" s="52"/>
      <c r="P555" s="314"/>
      <c r="Q555" s="314"/>
      <c r="R555" s="53"/>
      <c r="S555" s="386"/>
      <c r="T555" s="52"/>
      <c r="U555" s="52"/>
      <c r="V555" s="52"/>
    </row>
    <row r="556" spans="1:22" s="436" customFormat="1" ht="13.5" customHeight="1">
      <c r="A556" s="1046" t="s">
        <v>7962</v>
      </c>
      <c r="B556" s="2719"/>
      <c r="C556" s="2713"/>
      <c r="D556" s="2713"/>
      <c r="E556" s="300"/>
      <c r="F556" s="2714"/>
      <c r="G556" s="2714"/>
      <c r="H556" s="299"/>
      <c r="I556" s="300"/>
      <c r="J556" s="299"/>
      <c r="K556" s="85" t="s">
        <v>158</v>
      </c>
      <c r="L556" s="85">
        <v>13020</v>
      </c>
      <c r="M556" s="315">
        <v>14340</v>
      </c>
      <c r="N556" s="52"/>
      <c r="O556" s="52"/>
      <c r="P556" s="314"/>
      <c r="Q556" s="314"/>
      <c r="R556" s="53"/>
      <c r="S556" s="386"/>
      <c r="T556" s="52"/>
      <c r="U556" s="52"/>
      <c r="V556" s="52"/>
    </row>
    <row r="557" spans="1:22" s="436" customFormat="1" ht="13.5" customHeight="1">
      <c r="A557" s="1046" t="s">
        <v>7963</v>
      </c>
      <c r="B557" s="2719"/>
      <c r="C557" s="2713"/>
      <c r="D557" s="2713"/>
      <c r="E557" s="300"/>
      <c r="F557" s="2714"/>
      <c r="G557" s="2714"/>
      <c r="H557" s="299"/>
      <c r="I557" s="300"/>
      <c r="J557" s="299"/>
      <c r="K557" s="85" t="s">
        <v>158</v>
      </c>
      <c r="L557" s="85">
        <v>17490</v>
      </c>
      <c r="M557" s="315">
        <v>19270</v>
      </c>
      <c r="N557" s="52"/>
      <c r="O557" s="52"/>
      <c r="P557" s="314"/>
      <c r="Q557" s="314"/>
      <c r="R557" s="53"/>
      <c r="S557" s="386"/>
      <c r="T557" s="52"/>
      <c r="U557" s="52"/>
      <c r="V557" s="52"/>
    </row>
    <row r="558" spans="1:22" s="436" customFormat="1" ht="13.5" customHeight="1">
      <c r="A558" s="1046" t="s">
        <v>7964</v>
      </c>
      <c r="B558" s="2719"/>
      <c r="C558" s="2713"/>
      <c r="D558" s="2713"/>
      <c r="E558" s="300"/>
      <c r="F558" s="2714"/>
      <c r="G558" s="2714"/>
      <c r="H558" s="299" t="s">
        <v>7711</v>
      </c>
      <c r="I558" s="300">
        <v>19.899999999999999</v>
      </c>
      <c r="J558" s="299">
        <v>7.0000000000000007E-2</v>
      </c>
      <c r="K558" s="85" t="s">
        <v>158</v>
      </c>
      <c r="L558" s="85">
        <v>19710</v>
      </c>
      <c r="M558" s="315">
        <v>21710</v>
      </c>
      <c r="N558" s="52"/>
      <c r="O558" s="52"/>
      <c r="P558" s="314"/>
      <c r="Q558" s="314"/>
      <c r="R558" s="53"/>
      <c r="S558" s="386"/>
      <c r="T558" s="52"/>
      <c r="U558" s="52"/>
      <c r="V558" s="52"/>
    </row>
    <row r="559" spans="1:22" s="436" customFormat="1" ht="13.5" customHeight="1">
      <c r="A559" s="1046" t="s">
        <v>7965</v>
      </c>
      <c r="B559" s="2719"/>
      <c r="C559" s="2713"/>
      <c r="D559" s="2713"/>
      <c r="E559" s="300"/>
      <c r="F559" s="2714"/>
      <c r="G559" s="2714"/>
      <c r="H559" s="299"/>
      <c r="I559" s="300"/>
      <c r="J559" s="299"/>
      <c r="K559" s="85" t="s">
        <v>158</v>
      </c>
      <c r="L559" s="85">
        <v>15860</v>
      </c>
      <c r="M559" s="315">
        <v>17470</v>
      </c>
      <c r="N559" s="52"/>
      <c r="O559" s="52"/>
      <c r="P559" s="314"/>
      <c r="Q559" s="314"/>
      <c r="R559" s="53"/>
      <c r="S559" s="386"/>
      <c r="T559" s="52"/>
      <c r="U559" s="52"/>
      <c r="V559" s="52"/>
    </row>
    <row r="560" spans="1:22" s="436" customFormat="1" ht="13.5" customHeight="1">
      <c r="A560" s="1046" t="s">
        <v>7966</v>
      </c>
      <c r="B560" s="2719"/>
      <c r="C560" s="2713"/>
      <c r="D560" s="2713"/>
      <c r="E560" s="300"/>
      <c r="F560" s="2714"/>
      <c r="G560" s="2714"/>
      <c r="H560" s="299"/>
      <c r="I560" s="300"/>
      <c r="J560" s="299"/>
      <c r="K560" s="85" t="s">
        <v>158</v>
      </c>
      <c r="L560" s="85">
        <v>18585</v>
      </c>
      <c r="M560" s="315">
        <v>20470</v>
      </c>
      <c r="N560" s="52"/>
      <c r="O560" s="52"/>
      <c r="P560" s="314"/>
      <c r="Q560" s="314"/>
      <c r="R560" s="53"/>
      <c r="S560" s="386"/>
      <c r="T560" s="52"/>
      <c r="U560" s="52"/>
      <c r="V560" s="52"/>
    </row>
    <row r="561" spans="1:22" s="436" customFormat="1" ht="13.5" customHeight="1">
      <c r="A561" s="1046" t="s">
        <v>7967</v>
      </c>
      <c r="B561" s="2719"/>
      <c r="C561" s="2713"/>
      <c r="D561" s="2713"/>
      <c r="E561" s="300"/>
      <c r="F561" s="2714"/>
      <c r="G561" s="2714"/>
      <c r="H561" s="299" t="s">
        <v>7715</v>
      </c>
      <c r="I561" s="300">
        <v>21.8</v>
      </c>
      <c r="J561" s="299">
        <v>0.09</v>
      </c>
      <c r="K561" s="85" t="s">
        <v>158</v>
      </c>
      <c r="L561" s="85">
        <v>20735</v>
      </c>
      <c r="M561" s="315">
        <v>22840</v>
      </c>
      <c r="N561" s="52"/>
      <c r="O561" s="52"/>
      <c r="P561" s="314"/>
      <c r="Q561" s="314"/>
      <c r="R561" s="53"/>
      <c r="S561" s="386"/>
      <c r="T561" s="52"/>
      <c r="U561" s="52"/>
      <c r="V561" s="52"/>
    </row>
    <row r="562" spans="1:22" s="436" customFormat="1" ht="13.5" customHeight="1">
      <c r="A562" s="1047" t="s">
        <v>7968</v>
      </c>
      <c r="B562" s="2719"/>
      <c r="C562" s="2713"/>
      <c r="D562" s="2701"/>
      <c r="E562" s="309"/>
      <c r="F562" s="2714"/>
      <c r="G562" s="2714"/>
      <c r="H562" s="842"/>
      <c r="I562" s="309"/>
      <c r="J562" s="842"/>
      <c r="K562" s="111" t="s">
        <v>158</v>
      </c>
      <c r="L562" s="111">
        <v>16860</v>
      </c>
      <c r="M562" s="317">
        <v>18575</v>
      </c>
      <c r="N562" s="52"/>
      <c r="O562" s="52"/>
      <c r="P562" s="314"/>
      <c r="Q562" s="314"/>
      <c r="R562" s="53"/>
      <c r="S562" s="386"/>
      <c r="T562" s="52"/>
      <c r="U562" s="52"/>
      <c r="V562" s="52"/>
    </row>
    <row r="563" spans="1:22" s="436" customFormat="1" ht="13.5" customHeight="1">
      <c r="A563" s="2169" t="s">
        <v>7969</v>
      </c>
      <c r="B563" s="2169"/>
      <c r="C563" s="2169"/>
      <c r="D563" s="2169"/>
      <c r="E563" s="2169"/>
      <c r="F563" s="2169"/>
      <c r="G563" s="2169"/>
      <c r="H563" s="2169"/>
      <c r="I563" s="2169"/>
      <c r="J563" s="2169"/>
      <c r="K563" s="2169"/>
      <c r="L563" s="2169"/>
      <c r="M563" s="2169"/>
      <c r="N563" s="52"/>
      <c r="O563" s="52"/>
      <c r="P563" s="52"/>
      <c r="Q563" s="314"/>
      <c r="R563" s="53"/>
      <c r="S563" s="386"/>
      <c r="T563" s="52"/>
      <c r="U563" s="52"/>
      <c r="V563" s="52"/>
    </row>
    <row r="564" spans="1:22" s="436" customFormat="1" ht="13.5" customHeight="1">
      <c r="A564" s="195" t="s">
        <v>7970</v>
      </c>
      <c r="B564" s="2182"/>
      <c r="C564" s="2178">
        <v>4</v>
      </c>
      <c r="D564" s="2178" t="s">
        <v>7763</v>
      </c>
      <c r="E564" s="87"/>
      <c r="F564" s="299">
        <v>0.6</v>
      </c>
      <c r="G564" s="299">
        <v>1.5</v>
      </c>
      <c r="H564" s="87" t="s">
        <v>7971</v>
      </c>
      <c r="I564" s="87">
        <v>27</v>
      </c>
      <c r="J564" s="87">
        <v>0.08</v>
      </c>
      <c r="K564" s="87" t="s">
        <v>158</v>
      </c>
      <c r="L564" s="87">
        <v>23930</v>
      </c>
      <c r="M564" s="128">
        <v>26365</v>
      </c>
      <c r="N564" s="52"/>
      <c r="O564" s="52"/>
      <c r="P564" s="52"/>
      <c r="Q564" s="314"/>
      <c r="R564" s="53"/>
      <c r="S564" s="386"/>
      <c r="T564" s="52"/>
      <c r="U564" s="52"/>
      <c r="V564" s="52"/>
    </row>
    <row r="565" spans="1:22" s="436" customFormat="1" ht="13.5" customHeight="1">
      <c r="A565" s="110" t="s">
        <v>7972</v>
      </c>
      <c r="B565" s="2182"/>
      <c r="C565" s="2182"/>
      <c r="D565" s="2182"/>
      <c r="E565" s="86"/>
      <c r="F565" s="299">
        <v>0.6</v>
      </c>
      <c r="G565" s="299">
        <v>1.5</v>
      </c>
      <c r="H565" s="86" t="s">
        <v>7547</v>
      </c>
      <c r="I565" s="86">
        <v>29.5</v>
      </c>
      <c r="J565" s="86">
        <v>0.09</v>
      </c>
      <c r="K565" s="86" t="s">
        <v>158</v>
      </c>
      <c r="L565" s="86">
        <v>25810</v>
      </c>
      <c r="M565" s="89">
        <v>28435</v>
      </c>
      <c r="N565" s="52"/>
      <c r="O565" s="52"/>
      <c r="P565" s="52"/>
      <c r="Q565" s="314"/>
      <c r="R565" s="53"/>
      <c r="S565" s="386"/>
      <c r="T565" s="52"/>
      <c r="U565" s="52"/>
      <c r="V565" s="52"/>
    </row>
    <row r="566" spans="1:22" s="436" customFormat="1" ht="13.5" customHeight="1">
      <c r="A566" s="110" t="s">
        <v>7973</v>
      </c>
      <c r="B566" s="2182"/>
      <c r="C566" s="2182"/>
      <c r="D566" s="2182"/>
      <c r="E566" s="86"/>
      <c r="F566" s="299">
        <v>0.6</v>
      </c>
      <c r="G566" s="299">
        <v>1.5</v>
      </c>
      <c r="H566" s="86" t="s">
        <v>7359</v>
      </c>
      <c r="I566" s="86">
        <v>24</v>
      </c>
      <c r="J566" s="86">
        <v>0.1</v>
      </c>
      <c r="K566" s="86" t="s">
        <v>158</v>
      </c>
      <c r="L566" s="86">
        <v>24955</v>
      </c>
      <c r="M566" s="89">
        <v>27490</v>
      </c>
      <c r="N566" s="52"/>
      <c r="O566" s="52"/>
      <c r="P566" s="52"/>
      <c r="Q566" s="314"/>
      <c r="R566" s="53"/>
      <c r="S566" s="386"/>
      <c r="T566" s="52"/>
      <c r="U566" s="52"/>
      <c r="V566" s="52"/>
    </row>
    <row r="567" spans="1:22" s="436" customFormat="1" ht="13.5" customHeight="1">
      <c r="A567" s="110" t="s">
        <v>7974</v>
      </c>
      <c r="B567" s="2182"/>
      <c r="C567" s="2182"/>
      <c r="D567" s="2182"/>
      <c r="E567" s="86"/>
      <c r="F567" s="299">
        <v>0.6</v>
      </c>
      <c r="G567" s="299">
        <v>1.5</v>
      </c>
      <c r="H567" s="86" t="s">
        <v>7561</v>
      </c>
      <c r="I567" s="86">
        <v>27</v>
      </c>
      <c r="J567" s="86">
        <v>0.11</v>
      </c>
      <c r="K567" s="86" t="s">
        <v>158</v>
      </c>
      <c r="L567" s="86">
        <v>27150</v>
      </c>
      <c r="M567" s="89">
        <v>29910</v>
      </c>
      <c r="N567" s="52"/>
      <c r="O567" s="52"/>
      <c r="P567" s="52"/>
      <c r="Q567" s="314"/>
      <c r="R567" s="53"/>
      <c r="S567" s="386"/>
      <c r="T567" s="52"/>
      <c r="U567" s="52"/>
      <c r="V567" s="52"/>
    </row>
    <row r="568" spans="1:22" s="436" customFormat="1" ht="13.5" customHeight="1">
      <c r="A568" s="110" t="s">
        <v>7975</v>
      </c>
      <c r="B568" s="2182"/>
      <c r="C568" s="2182"/>
      <c r="D568" s="2182"/>
      <c r="E568" s="86"/>
      <c r="F568" s="299">
        <v>0.6</v>
      </c>
      <c r="G568" s="299">
        <v>1.5</v>
      </c>
      <c r="H568" s="86" t="s">
        <v>7573</v>
      </c>
      <c r="I568" s="86">
        <v>31.1</v>
      </c>
      <c r="J568" s="86">
        <v>0.12</v>
      </c>
      <c r="K568" s="86" t="s">
        <v>158</v>
      </c>
      <c r="L568" s="86">
        <v>27975</v>
      </c>
      <c r="M568" s="89">
        <v>30820</v>
      </c>
      <c r="N568" s="52"/>
      <c r="O568" s="52"/>
      <c r="P568" s="52"/>
      <c r="Q568" s="314"/>
      <c r="R568" s="53"/>
      <c r="S568" s="386"/>
      <c r="T568" s="52"/>
      <c r="U568" s="52"/>
      <c r="V568" s="52"/>
    </row>
    <row r="569" spans="1:22" s="436" customFormat="1" ht="13.5" customHeight="1">
      <c r="A569" s="110" t="s">
        <v>7976</v>
      </c>
      <c r="B569" s="2182"/>
      <c r="C569" s="2182"/>
      <c r="D569" s="2182"/>
      <c r="E569" s="86"/>
      <c r="F569" s="299">
        <v>0.6</v>
      </c>
      <c r="G569" s="299">
        <v>1.5</v>
      </c>
      <c r="H569" s="86" t="s">
        <v>7577</v>
      </c>
      <c r="I569" s="86">
        <v>33</v>
      </c>
      <c r="J569" s="86">
        <v>0.14000000000000001</v>
      </c>
      <c r="K569" s="86" t="s">
        <v>158</v>
      </c>
      <c r="L569" s="86">
        <v>30215</v>
      </c>
      <c r="M569" s="89">
        <v>33285</v>
      </c>
      <c r="N569" s="52"/>
      <c r="O569" s="52"/>
      <c r="P569" s="52"/>
      <c r="Q569" s="314"/>
      <c r="R569" s="53"/>
      <c r="S569" s="386"/>
      <c r="T569" s="52"/>
      <c r="U569" s="52"/>
      <c r="V569" s="52"/>
    </row>
    <row r="570" spans="1:22" s="436" customFormat="1" ht="13.5" customHeight="1">
      <c r="A570" s="110" t="s">
        <v>7977</v>
      </c>
      <c r="B570" s="2182"/>
      <c r="C570" s="2182"/>
      <c r="D570" s="2182"/>
      <c r="E570" s="86"/>
      <c r="F570" s="299">
        <v>0.6</v>
      </c>
      <c r="G570" s="299">
        <v>1.5</v>
      </c>
      <c r="H570" s="86" t="s">
        <v>7371</v>
      </c>
      <c r="I570" s="86">
        <v>28.2</v>
      </c>
      <c r="J570" s="86">
        <v>0.08</v>
      </c>
      <c r="K570" s="86" t="s">
        <v>158</v>
      </c>
      <c r="L570" s="86">
        <v>23850</v>
      </c>
      <c r="M570" s="89">
        <v>26275</v>
      </c>
      <c r="N570" s="52"/>
      <c r="O570" s="52"/>
      <c r="P570" s="52"/>
      <c r="Q570" s="314"/>
      <c r="R570" s="53"/>
      <c r="S570" s="386"/>
      <c r="T570" s="52"/>
      <c r="U570" s="52"/>
      <c r="V570" s="52"/>
    </row>
    <row r="571" spans="1:22" s="436" customFormat="1" ht="13.5" customHeight="1">
      <c r="A571" s="110" t="s">
        <v>7978</v>
      </c>
      <c r="B571" s="2182"/>
      <c r="C571" s="2182"/>
      <c r="D571" s="2182"/>
      <c r="E571" s="86"/>
      <c r="F571" s="299">
        <v>0.6</v>
      </c>
      <c r="G571" s="299">
        <v>1.5</v>
      </c>
      <c r="H571" s="86" t="s">
        <v>7638</v>
      </c>
      <c r="I571" s="86">
        <v>30.7</v>
      </c>
      <c r="J571" s="86">
        <v>0.09</v>
      </c>
      <c r="K571" s="86" t="s">
        <v>158</v>
      </c>
      <c r="L571" s="86">
        <v>25645</v>
      </c>
      <c r="M571" s="89">
        <v>28250</v>
      </c>
      <c r="N571" s="52"/>
      <c r="O571" s="52"/>
      <c r="P571" s="52"/>
      <c r="Q571" s="314"/>
      <c r="R571" s="53"/>
      <c r="S571" s="386"/>
      <c r="T571" s="52"/>
      <c r="U571" s="52"/>
      <c r="V571" s="52"/>
    </row>
    <row r="572" spans="1:22" s="436" customFormat="1" ht="13.5" customHeight="1">
      <c r="A572" s="110" t="s">
        <v>7979</v>
      </c>
      <c r="B572" s="2182"/>
      <c r="C572" s="2182"/>
      <c r="D572" s="2182"/>
      <c r="E572" s="86"/>
      <c r="F572" s="299">
        <v>0.6</v>
      </c>
      <c r="G572" s="299">
        <v>1.5</v>
      </c>
      <c r="H572" s="86" t="s">
        <v>7379</v>
      </c>
      <c r="I572" s="86">
        <v>25.2</v>
      </c>
      <c r="J572" s="86">
        <v>9.52</v>
      </c>
      <c r="K572" s="86" t="s">
        <v>158</v>
      </c>
      <c r="L572" s="86">
        <v>26415</v>
      </c>
      <c r="M572" s="89">
        <v>29100</v>
      </c>
      <c r="N572" s="52"/>
      <c r="O572" s="52"/>
      <c r="P572" s="52"/>
      <c r="Q572" s="314"/>
      <c r="R572" s="53"/>
      <c r="S572" s="386"/>
      <c r="T572" s="52"/>
      <c r="U572" s="52"/>
      <c r="V572" s="52"/>
    </row>
    <row r="573" spans="1:22" s="436" customFormat="1" ht="13.5" customHeight="1">
      <c r="A573" s="110" t="s">
        <v>7980</v>
      </c>
      <c r="B573" s="2182"/>
      <c r="C573" s="2182"/>
      <c r="D573" s="2182"/>
      <c r="E573" s="86"/>
      <c r="F573" s="299">
        <v>0.6</v>
      </c>
      <c r="G573" s="299">
        <v>1.5</v>
      </c>
      <c r="H573" s="86" t="s">
        <v>7652</v>
      </c>
      <c r="I573" s="86">
        <v>28.2</v>
      </c>
      <c r="J573" s="86">
        <v>0.11</v>
      </c>
      <c r="K573" s="86" t="s">
        <v>158</v>
      </c>
      <c r="L573" s="86">
        <v>27685</v>
      </c>
      <c r="M573" s="89">
        <v>30500</v>
      </c>
      <c r="N573" s="52"/>
      <c r="O573" s="52"/>
      <c r="P573" s="52"/>
      <c r="Q573" s="314"/>
      <c r="R573" s="53"/>
      <c r="S573" s="386"/>
      <c r="T573" s="52"/>
      <c r="U573" s="52"/>
      <c r="V573" s="52"/>
    </row>
    <row r="574" spans="1:22" s="436" customFormat="1" ht="13.5" customHeight="1">
      <c r="A574" s="110" t="s">
        <v>7981</v>
      </c>
      <c r="B574" s="2182"/>
      <c r="C574" s="2182"/>
      <c r="D574" s="2182"/>
      <c r="E574" s="86"/>
      <c r="F574" s="299">
        <v>0.6</v>
      </c>
      <c r="G574" s="299">
        <v>1.5</v>
      </c>
      <c r="H574" s="86" t="s">
        <v>7664</v>
      </c>
      <c r="I574" s="86">
        <v>32.299999999999997</v>
      </c>
      <c r="J574" s="86">
        <v>0.12</v>
      </c>
      <c r="K574" s="86" t="s">
        <v>158</v>
      </c>
      <c r="L574" s="86">
        <v>28485</v>
      </c>
      <c r="M574" s="89">
        <v>31385</v>
      </c>
      <c r="N574" s="52"/>
      <c r="O574" s="52"/>
      <c r="P574" s="52"/>
      <c r="Q574" s="314"/>
      <c r="R574" s="53"/>
      <c r="S574" s="386"/>
      <c r="T574" s="52"/>
      <c r="U574" s="52"/>
      <c r="V574" s="52"/>
    </row>
    <row r="575" spans="1:22" s="436" customFormat="1" ht="13.5" customHeight="1">
      <c r="A575" s="110" t="s">
        <v>7982</v>
      </c>
      <c r="B575" s="2182"/>
      <c r="C575" s="2182"/>
      <c r="D575" s="2182"/>
      <c r="E575" s="86"/>
      <c r="F575" s="299">
        <v>0.6</v>
      </c>
      <c r="G575" s="299">
        <v>1.5</v>
      </c>
      <c r="H575" s="86" t="s">
        <v>7668</v>
      </c>
      <c r="I575" s="86">
        <v>34.200000000000003</v>
      </c>
      <c r="J575" s="86">
        <v>0.14000000000000001</v>
      </c>
      <c r="K575" s="86" t="s">
        <v>158</v>
      </c>
      <c r="L575" s="86">
        <v>30750</v>
      </c>
      <c r="M575" s="89">
        <v>33875</v>
      </c>
      <c r="N575" s="52"/>
      <c r="O575" s="52"/>
      <c r="P575" s="52"/>
      <c r="Q575" s="314"/>
      <c r="R575" s="53"/>
      <c r="S575" s="386"/>
      <c r="T575" s="52"/>
      <c r="U575" s="52"/>
      <c r="V575" s="52"/>
    </row>
    <row r="576" spans="1:22" s="436" customFormat="1" ht="13.5" customHeight="1">
      <c r="A576" s="110" t="s">
        <v>7983</v>
      </c>
      <c r="B576" s="2182"/>
      <c r="C576" s="2182"/>
      <c r="D576" s="2182"/>
      <c r="E576" s="86"/>
      <c r="F576" s="299">
        <v>0.6</v>
      </c>
      <c r="G576" s="299">
        <v>1.5</v>
      </c>
      <c r="H576" s="86" t="s">
        <v>7391</v>
      </c>
      <c r="I576" s="86">
        <v>29.3</v>
      </c>
      <c r="J576" s="86">
        <v>0.08</v>
      </c>
      <c r="K576" s="86" t="s">
        <v>158</v>
      </c>
      <c r="L576" s="86">
        <v>24645</v>
      </c>
      <c r="M576" s="89">
        <v>27155</v>
      </c>
      <c r="N576" s="52"/>
      <c r="O576" s="52"/>
      <c r="P576" s="52"/>
      <c r="Q576" s="314"/>
      <c r="R576" s="53"/>
      <c r="S576" s="386"/>
      <c r="T576" s="52"/>
      <c r="U576" s="52"/>
      <c r="V576" s="52"/>
    </row>
    <row r="577" spans="1:22" s="436" customFormat="1" ht="13.5" customHeight="1">
      <c r="A577" s="110" t="s">
        <v>7984</v>
      </c>
      <c r="B577" s="2182"/>
      <c r="C577" s="2182"/>
      <c r="D577" s="2182"/>
      <c r="E577" s="86"/>
      <c r="F577" s="299">
        <v>0.6</v>
      </c>
      <c r="G577" s="299">
        <v>1.5</v>
      </c>
      <c r="H577" s="86" t="s">
        <v>7729</v>
      </c>
      <c r="I577" s="86">
        <v>31.8</v>
      </c>
      <c r="J577" s="86">
        <v>0.09</v>
      </c>
      <c r="K577" s="86" t="s">
        <v>158</v>
      </c>
      <c r="L577" s="86">
        <v>26440</v>
      </c>
      <c r="M577" s="89">
        <v>29130</v>
      </c>
      <c r="N577" s="52"/>
      <c r="O577" s="52"/>
      <c r="P577" s="52"/>
      <c r="Q577" s="314"/>
      <c r="R577" s="53"/>
      <c r="S577" s="386"/>
      <c r="T577" s="52"/>
      <c r="U577" s="52"/>
      <c r="V577" s="52"/>
    </row>
    <row r="578" spans="1:22" s="436" customFormat="1" ht="13.5" customHeight="1">
      <c r="A578" s="110" t="s">
        <v>7985</v>
      </c>
      <c r="B578" s="2182"/>
      <c r="C578" s="2182"/>
      <c r="D578" s="2182"/>
      <c r="E578" s="86"/>
      <c r="F578" s="299">
        <v>0.6</v>
      </c>
      <c r="G578" s="299">
        <v>1.5</v>
      </c>
      <c r="H578" s="86" t="s">
        <v>7399</v>
      </c>
      <c r="I578" s="86">
        <v>26.3</v>
      </c>
      <c r="J578" s="86">
        <v>0.1</v>
      </c>
      <c r="K578" s="86" t="s">
        <v>158</v>
      </c>
      <c r="L578" s="86">
        <v>26845</v>
      </c>
      <c r="M578" s="89">
        <v>29575</v>
      </c>
      <c r="N578" s="52"/>
      <c r="O578" s="52"/>
      <c r="P578" s="52"/>
      <c r="Q578" s="314"/>
      <c r="R578" s="53"/>
      <c r="S578" s="386"/>
      <c r="T578" s="52"/>
      <c r="U578" s="52"/>
      <c r="V578" s="52"/>
    </row>
    <row r="579" spans="1:22" s="436" customFormat="1" ht="13.5" customHeight="1">
      <c r="A579" s="110" t="s">
        <v>7986</v>
      </c>
      <c r="B579" s="2182"/>
      <c r="C579" s="2182"/>
      <c r="D579" s="2182"/>
      <c r="E579" s="86"/>
      <c r="F579" s="299">
        <v>0.6</v>
      </c>
      <c r="G579" s="299">
        <v>1.5</v>
      </c>
      <c r="H579" s="86" t="s">
        <v>7743</v>
      </c>
      <c r="I579" s="86">
        <v>29.3</v>
      </c>
      <c r="J579" s="86">
        <v>0.11</v>
      </c>
      <c r="K579" s="86" t="s">
        <v>158</v>
      </c>
      <c r="L579" s="86">
        <v>28110</v>
      </c>
      <c r="M579" s="89">
        <v>30970</v>
      </c>
      <c r="N579" s="52"/>
      <c r="O579" s="52"/>
      <c r="P579" s="52"/>
      <c r="Q579" s="314"/>
      <c r="R579" s="53"/>
      <c r="S579" s="386"/>
      <c r="T579" s="52"/>
      <c r="U579" s="52"/>
      <c r="V579" s="52"/>
    </row>
    <row r="580" spans="1:22" s="436" customFormat="1" ht="13.5" customHeight="1">
      <c r="A580" s="110" t="s">
        <v>7987</v>
      </c>
      <c r="B580" s="2182"/>
      <c r="C580" s="2182"/>
      <c r="D580" s="2182"/>
      <c r="E580" s="86"/>
      <c r="F580" s="299">
        <v>0.6</v>
      </c>
      <c r="G580" s="299">
        <v>1.5</v>
      </c>
      <c r="H580" s="86" t="s">
        <v>7755</v>
      </c>
      <c r="I580" s="86">
        <v>33.4</v>
      </c>
      <c r="J580" s="86">
        <v>0.12</v>
      </c>
      <c r="K580" s="86" t="s">
        <v>158</v>
      </c>
      <c r="L580" s="86">
        <v>28895</v>
      </c>
      <c r="M580" s="89">
        <v>31830</v>
      </c>
      <c r="N580" s="52"/>
      <c r="O580" s="52"/>
      <c r="P580" s="52"/>
      <c r="Q580" s="314"/>
      <c r="R580" s="53"/>
      <c r="S580" s="386"/>
      <c r="T580" s="52"/>
      <c r="U580" s="52"/>
      <c r="V580" s="52"/>
    </row>
    <row r="581" spans="1:22" s="436" customFormat="1" ht="13.5" customHeight="1">
      <c r="A581" s="110" t="s">
        <v>7988</v>
      </c>
      <c r="B581" s="2182"/>
      <c r="C581" s="2178"/>
      <c r="D581" s="2178"/>
      <c r="E581" s="86"/>
      <c r="F581" s="299">
        <v>0.6</v>
      </c>
      <c r="G581" s="299">
        <v>1.5</v>
      </c>
      <c r="H581" s="86" t="s">
        <v>7759</v>
      </c>
      <c r="I581" s="86">
        <v>35.299999999999997</v>
      </c>
      <c r="J581" s="86">
        <v>0.14000000000000001</v>
      </c>
      <c r="K581" s="86" t="s">
        <v>158</v>
      </c>
      <c r="L581" s="86">
        <v>31175</v>
      </c>
      <c r="M581" s="89">
        <v>34345</v>
      </c>
      <c r="N581" s="52"/>
      <c r="O581" s="52"/>
      <c r="P581" s="52"/>
      <c r="Q581" s="314"/>
      <c r="R581" s="53"/>
      <c r="S581" s="386"/>
      <c r="T581" s="52"/>
      <c r="U581" s="52"/>
      <c r="V581" s="52"/>
    </row>
    <row r="582" spans="1:22" s="436" customFormat="1" ht="12" customHeight="1">
      <c r="A582" s="2169" t="s">
        <v>7989</v>
      </c>
      <c r="B582" s="2169"/>
      <c r="C582" s="2169"/>
      <c r="D582" s="2169"/>
      <c r="E582" s="2169"/>
      <c r="F582" s="2169"/>
      <c r="G582" s="2169"/>
      <c r="H582" s="2169"/>
      <c r="I582" s="2169"/>
      <c r="J582" s="2169"/>
      <c r="K582" s="2169"/>
      <c r="L582" s="2169"/>
      <c r="M582" s="2169"/>
      <c r="N582" s="52"/>
      <c r="O582" s="52"/>
      <c r="P582" s="52"/>
      <c r="Q582" s="314"/>
      <c r="R582" s="53"/>
      <c r="S582" s="386"/>
      <c r="T582" s="52"/>
      <c r="U582" s="52"/>
      <c r="V582" s="52"/>
    </row>
    <row r="583" spans="1:22" s="436" customFormat="1" ht="13.5" customHeight="1">
      <c r="A583" s="195" t="s">
        <v>7990</v>
      </c>
      <c r="B583" s="87"/>
      <c r="C583" s="87"/>
      <c r="D583" s="87"/>
      <c r="E583" s="87"/>
      <c r="F583" s="2718">
        <v>0.6</v>
      </c>
      <c r="G583" s="838"/>
      <c r="H583" s="87" t="s">
        <v>7991</v>
      </c>
      <c r="I583" s="87"/>
      <c r="J583" s="87"/>
      <c r="K583" s="87" t="s">
        <v>158</v>
      </c>
      <c r="L583" s="87">
        <v>3965</v>
      </c>
      <c r="M583" s="738">
        <v>4370</v>
      </c>
      <c r="N583" s="52"/>
      <c r="O583" s="52"/>
      <c r="P583" s="52"/>
      <c r="Q583" s="314"/>
      <c r="R583" s="53"/>
      <c r="S583" s="386"/>
      <c r="T583" s="52"/>
      <c r="U583" s="52"/>
      <c r="V583" s="52"/>
    </row>
    <row r="584" spans="1:22" s="436" customFormat="1" ht="13.5" customHeight="1">
      <c r="A584" s="110" t="s">
        <v>7992</v>
      </c>
      <c r="B584" s="86"/>
      <c r="C584" s="86"/>
      <c r="D584" s="86"/>
      <c r="E584" s="86"/>
      <c r="F584" s="2718"/>
      <c r="G584" s="299"/>
      <c r="H584" s="86" t="s">
        <v>7993</v>
      </c>
      <c r="I584" s="86"/>
      <c r="J584" s="86"/>
      <c r="K584" s="86" t="s">
        <v>158</v>
      </c>
      <c r="L584" s="86">
        <v>4780</v>
      </c>
      <c r="M584" s="89">
        <v>5265</v>
      </c>
      <c r="N584" s="52"/>
      <c r="O584" s="52"/>
      <c r="P584" s="52"/>
      <c r="Q584" s="314"/>
      <c r="R584" s="53"/>
      <c r="S584" s="386"/>
      <c r="T584" s="52"/>
      <c r="U584" s="52"/>
      <c r="V584" s="52"/>
    </row>
    <row r="585" spans="1:22" s="436" customFormat="1" ht="13.5" customHeight="1">
      <c r="A585" s="110" t="s">
        <v>7994</v>
      </c>
      <c r="B585" s="86"/>
      <c r="C585" s="86"/>
      <c r="D585" s="86"/>
      <c r="E585" s="86"/>
      <c r="F585" s="2718"/>
      <c r="G585" s="299"/>
      <c r="H585" s="86" t="s">
        <v>7995</v>
      </c>
      <c r="I585" s="86"/>
      <c r="J585" s="86"/>
      <c r="K585" s="86" t="s">
        <v>158</v>
      </c>
      <c r="L585" s="86">
        <v>2790</v>
      </c>
      <c r="M585" s="89">
        <v>3070</v>
      </c>
      <c r="N585" s="52"/>
      <c r="O585" s="52"/>
      <c r="P585" s="52"/>
      <c r="Q585" s="314"/>
      <c r="R585" s="53"/>
      <c r="S585" s="386"/>
      <c r="T585" s="52"/>
      <c r="U585" s="52"/>
      <c r="V585" s="52"/>
    </row>
    <row r="586" spans="1:22" s="436" customFormat="1" ht="13.5" customHeight="1">
      <c r="A586" s="110" t="s">
        <v>7996</v>
      </c>
      <c r="B586" s="86"/>
      <c r="C586" s="86"/>
      <c r="D586" s="86"/>
      <c r="E586" s="86"/>
      <c r="F586" s="2718"/>
      <c r="G586" s="299"/>
      <c r="H586" s="86" t="s">
        <v>7997</v>
      </c>
      <c r="I586" s="86"/>
      <c r="J586" s="86"/>
      <c r="K586" s="86" t="s">
        <v>158</v>
      </c>
      <c r="L586" s="86">
        <v>3265</v>
      </c>
      <c r="M586" s="890">
        <v>3600</v>
      </c>
      <c r="N586" s="52"/>
      <c r="O586" s="52"/>
      <c r="P586" s="52"/>
      <c r="Q586" s="314"/>
      <c r="R586" s="53"/>
      <c r="S586" s="386"/>
      <c r="T586" s="52"/>
      <c r="U586" s="52"/>
      <c r="V586" s="52"/>
    </row>
    <row r="587" spans="1:22" s="436" customFormat="1" ht="12" customHeight="1">
      <c r="A587" s="2169" t="s">
        <v>7998</v>
      </c>
      <c r="B587" s="2169"/>
      <c r="C587" s="2169"/>
      <c r="D587" s="2169"/>
      <c r="E587" s="2169"/>
      <c r="F587" s="2169"/>
      <c r="G587" s="2169"/>
      <c r="H587" s="2169"/>
      <c r="I587" s="2169"/>
      <c r="J587" s="2169"/>
      <c r="K587" s="2169"/>
      <c r="L587" s="2169"/>
      <c r="M587" s="2169"/>
      <c r="N587" s="52"/>
      <c r="O587" s="52"/>
      <c r="P587" s="52"/>
      <c r="Q587" s="314"/>
      <c r="R587" s="53"/>
      <c r="S587" s="386"/>
      <c r="T587" s="52"/>
      <c r="U587" s="52"/>
      <c r="V587" s="52"/>
    </row>
    <row r="588" spans="1:22" s="436" customFormat="1" ht="13.5" customHeight="1">
      <c r="A588" s="110" t="s">
        <v>7999</v>
      </c>
      <c r="B588" s="86"/>
      <c r="C588" s="86"/>
      <c r="D588" s="86"/>
      <c r="E588" s="86"/>
      <c r="F588" s="2718">
        <v>0.6</v>
      </c>
      <c r="G588" s="299"/>
      <c r="H588" s="87" t="s">
        <v>7991</v>
      </c>
      <c r="I588" s="86"/>
      <c r="J588" s="86"/>
      <c r="K588" s="86" t="s">
        <v>158</v>
      </c>
      <c r="L588" s="86">
        <v>3740</v>
      </c>
      <c r="M588" s="738">
        <v>4120</v>
      </c>
      <c r="N588" s="52"/>
      <c r="O588" s="52"/>
      <c r="P588" s="52"/>
      <c r="Q588" s="314"/>
      <c r="R588" s="53"/>
      <c r="S588" s="386"/>
      <c r="T588" s="52"/>
      <c r="U588" s="52"/>
      <c r="V588" s="52"/>
    </row>
    <row r="589" spans="1:22" s="436" customFormat="1" ht="13.5" customHeight="1">
      <c r="A589" s="110" t="s">
        <v>8000</v>
      </c>
      <c r="B589" s="86"/>
      <c r="C589" s="86"/>
      <c r="D589" s="86"/>
      <c r="E589" s="86"/>
      <c r="F589" s="2718"/>
      <c r="G589" s="299"/>
      <c r="H589" s="86" t="s">
        <v>7993</v>
      </c>
      <c r="I589" s="86"/>
      <c r="J589" s="86"/>
      <c r="K589" s="86" t="s">
        <v>158</v>
      </c>
      <c r="L589" s="86">
        <v>4800</v>
      </c>
      <c r="M589" s="89">
        <v>5290</v>
      </c>
      <c r="N589" s="52"/>
      <c r="O589" s="52"/>
      <c r="P589" s="52"/>
      <c r="Q589" s="314"/>
      <c r="R589" s="53"/>
      <c r="S589" s="386"/>
      <c r="T589" s="52"/>
      <c r="U589" s="52"/>
      <c r="V589" s="52"/>
    </row>
    <row r="590" spans="1:22" s="436" customFormat="1" ht="13.5" customHeight="1">
      <c r="A590" s="110" t="s">
        <v>8001</v>
      </c>
      <c r="B590" s="86"/>
      <c r="C590" s="86"/>
      <c r="D590" s="86"/>
      <c r="E590" s="86"/>
      <c r="F590" s="2718"/>
      <c r="G590" s="299"/>
      <c r="H590" s="86" t="s">
        <v>7995</v>
      </c>
      <c r="I590" s="86"/>
      <c r="J590" s="86"/>
      <c r="K590" s="86" t="s">
        <v>158</v>
      </c>
      <c r="L590" s="86">
        <v>2705</v>
      </c>
      <c r="M590" s="89">
        <v>2980</v>
      </c>
      <c r="N590" s="52"/>
      <c r="O590" s="52"/>
      <c r="P590" s="52"/>
      <c r="Q590" s="314"/>
      <c r="R590" s="53"/>
      <c r="S590" s="386"/>
      <c r="T590" s="52"/>
      <c r="U590" s="52"/>
      <c r="V590" s="52"/>
    </row>
    <row r="591" spans="1:22" s="436" customFormat="1" ht="13.5" customHeight="1">
      <c r="A591" s="110" t="s">
        <v>8002</v>
      </c>
      <c r="B591" s="86"/>
      <c r="C591" s="86"/>
      <c r="D591" s="86"/>
      <c r="E591" s="86"/>
      <c r="F591" s="2718"/>
      <c r="G591" s="299"/>
      <c r="H591" s="86" t="s">
        <v>7997</v>
      </c>
      <c r="I591" s="86"/>
      <c r="J591" s="86"/>
      <c r="K591" s="86" t="s">
        <v>158</v>
      </c>
      <c r="L591" s="86">
        <v>3010</v>
      </c>
      <c r="M591" s="890">
        <v>3315</v>
      </c>
      <c r="N591" s="52"/>
      <c r="O591" s="52"/>
      <c r="P591" s="52"/>
      <c r="Q591" s="314"/>
      <c r="R591" s="53"/>
      <c r="S591" s="386"/>
      <c r="T591" s="52"/>
      <c r="U591" s="52"/>
      <c r="V591" s="52"/>
    </row>
    <row r="592" spans="1:22" s="436" customFormat="1" ht="12" customHeight="1">
      <c r="A592" s="2169" t="s">
        <v>5742</v>
      </c>
      <c r="B592" s="2169"/>
      <c r="C592" s="2169"/>
      <c r="D592" s="2169"/>
      <c r="E592" s="2169"/>
      <c r="F592" s="2169"/>
      <c r="G592" s="2169"/>
      <c r="H592" s="2169"/>
      <c r="I592" s="2169"/>
      <c r="J592" s="2169"/>
      <c r="K592" s="2169"/>
      <c r="L592" s="2169"/>
      <c r="M592" s="2169"/>
      <c r="N592" s="52"/>
      <c r="O592" s="52"/>
      <c r="P592" s="52"/>
      <c r="Q592" s="314"/>
      <c r="R592" s="53"/>
      <c r="S592" s="386"/>
      <c r="T592" s="52"/>
      <c r="U592" s="52"/>
      <c r="V592" s="52"/>
    </row>
    <row r="593" spans="1:22" s="436" customFormat="1" ht="13.5" customHeight="1">
      <c r="A593" s="195" t="s">
        <v>8003</v>
      </c>
      <c r="B593" s="87"/>
      <c r="C593" s="87"/>
      <c r="D593" s="87"/>
      <c r="E593" s="87"/>
      <c r="F593" s="2718">
        <v>0.6</v>
      </c>
      <c r="G593" s="838"/>
      <c r="H593" s="87" t="s">
        <v>7991</v>
      </c>
      <c r="I593" s="87"/>
      <c r="J593" s="87"/>
      <c r="K593" s="87" t="s">
        <v>158</v>
      </c>
      <c r="L593" s="87">
        <v>3645</v>
      </c>
      <c r="M593" s="738">
        <v>4020</v>
      </c>
      <c r="N593" s="52"/>
      <c r="O593" s="52"/>
      <c r="P593" s="52"/>
      <c r="Q593" s="314"/>
      <c r="R593" s="53"/>
      <c r="S593" s="386"/>
      <c r="T593" s="52"/>
      <c r="U593" s="52"/>
      <c r="V593" s="52"/>
    </row>
    <row r="594" spans="1:22" s="436" customFormat="1" ht="13.5" customHeight="1">
      <c r="A594" s="110" t="s">
        <v>8004</v>
      </c>
      <c r="B594" s="86"/>
      <c r="C594" s="86"/>
      <c r="D594" s="86"/>
      <c r="E594" s="86"/>
      <c r="F594" s="2718"/>
      <c r="G594" s="299"/>
      <c r="H594" s="86" t="s">
        <v>7993</v>
      </c>
      <c r="I594" s="86"/>
      <c r="J594" s="86"/>
      <c r="K594" s="86" t="s">
        <v>158</v>
      </c>
      <c r="L594" s="86">
        <v>3975</v>
      </c>
      <c r="M594" s="89">
        <v>4380</v>
      </c>
      <c r="N594" s="52"/>
      <c r="O594" s="52"/>
      <c r="P594" s="52"/>
      <c r="Q594" s="314"/>
      <c r="R594" s="53"/>
      <c r="S594" s="386"/>
      <c r="T594" s="52"/>
      <c r="U594" s="52"/>
      <c r="V594" s="52"/>
    </row>
    <row r="595" spans="1:22" s="436" customFormat="1" ht="13.5" customHeight="1">
      <c r="A595" s="110" t="s">
        <v>8005</v>
      </c>
      <c r="B595" s="86"/>
      <c r="C595" s="86"/>
      <c r="D595" s="86"/>
      <c r="E595" s="86"/>
      <c r="F595" s="2718"/>
      <c r="G595" s="299"/>
      <c r="H595" s="86" t="s">
        <v>7995</v>
      </c>
      <c r="I595" s="86"/>
      <c r="J595" s="86"/>
      <c r="K595" s="86" t="s">
        <v>158</v>
      </c>
      <c r="L595" s="86">
        <v>2600</v>
      </c>
      <c r="M595" s="89">
        <v>2865</v>
      </c>
      <c r="N595" s="52"/>
      <c r="O595" s="52"/>
      <c r="P595" s="52"/>
      <c r="Q595" s="314"/>
      <c r="R595" s="53"/>
      <c r="S595" s="386"/>
      <c r="T595" s="52"/>
      <c r="U595" s="52"/>
      <c r="V595" s="52"/>
    </row>
    <row r="596" spans="1:22" s="436" customFormat="1" ht="13.5" customHeight="1">
      <c r="A596" s="110" t="s">
        <v>8006</v>
      </c>
      <c r="B596" s="86"/>
      <c r="C596" s="86"/>
      <c r="D596" s="86"/>
      <c r="E596" s="86"/>
      <c r="F596" s="2718"/>
      <c r="G596" s="299"/>
      <c r="H596" s="86" t="s">
        <v>7997</v>
      </c>
      <c r="I596" s="86"/>
      <c r="J596" s="86"/>
      <c r="K596" s="86" t="s">
        <v>158</v>
      </c>
      <c r="L596" s="86">
        <v>2850</v>
      </c>
      <c r="M596" s="89">
        <v>3140</v>
      </c>
      <c r="N596" s="52"/>
      <c r="O596" s="52"/>
      <c r="P596" s="52"/>
      <c r="Q596" s="314"/>
      <c r="R596" s="53"/>
      <c r="S596" s="386"/>
      <c r="T596" s="52"/>
      <c r="U596" s="52"/>
      <c r="V596" s="52"/>
    </row>
    <row r="597" spans="1:22" s="436" customFormat="1" ht="13.5" customHeight="1">
      <c r="A597" s="110" t="s">
        <v>8007</v>
      </c>
      <c r="B597" s="86"/>
      <c r="C597" s="86"/>
      <c r="D597" s="86"/>
      <c r="E597" s="86"/>
      <c r="F597" s="2718"/>
      <c r="G597" s="299"/>
      <c r="H597" s="86" t="s">
        <v>8008</v>
      </c>
      <c r="I597" s="86"/>
      <c r="J597" s="86"/>
      <c r="K597" s="86" t="s">
        <v>158</v>
      </c>
      <c r="L597" s="86">
        <v>2490</v>
      </c>
      <c r="M597" s="89">
        <v>2740</v>
      </c>
      <c r="N597" s="52"/>
      <c r="O597" s="52"/>
      <c r="P597" s="52"/>
      <c r="Q597" s="314"/>
      <c r="R597" s="53"/>
      <c r="S597" s="386"/>
      <c r="T597" s="52"/>
      <c r="U597" s="52"/>
      <c r="V597" s="52"/>
    </row>
    <row r="598" spans="1:22" s="436" customFormat="1" ht="13.5" customHeight="1">
      <c r="A598" s="110" t="s">
        <v>8009</v>
      </c>
      <c r="B598" s="86"/>
      <c r="C598" s="86"/>
      <c r="D598" s="86"/>
      <c r="E598" s="86"/>
      <c r="F598" s="2718"/>
      <c r="G598" s="299"/>
      <c r="H598" s="86" t="s">
        <v>8010</v>
      </c>
      <c r="I598" s="86"/>
      <c r="J598" s="86"/>
      <c r="K598" s="86" t="s">
        <v>158</v>
      </c>
      <c r="L598" s="86">
        <v>3085</v>
      </c>
      <c r="M598" s="89">
        <v>3400</v>
      </c>
      <c r="N598" s="52"/>
      <c r="O598" s="52"/>
      <c r="P598" s="52"/>
      <c r="Q598" s="314"/>
      <c r="R598" s="53"/>
      <c r="S598" s="386"/>
      <c r="T598" s="52"/>
      <c r="U598" s="52"/>
      <c r="V598" s="52"/>
    </row>
    <row r="599" spans="1:22" s="436" customFormat="1" ht="13.5" customHeight="1">
      <c r="A599" s="110" t="s">
        <v>8011</v>
      </c>
      <c r="B599" s="86"/>
      <c r="C599" s="86"/>
      <c r="D599" s="86"/>
      <c r="E599" s="86"/>
      <c r="F599" s="2718"/>
      <c r="G599" s="299"/>
      <c r="H599" s="86" t="s">
        <v>8012</v>
      </c>
      <c r="I599" s="86"/>
      <c r="J599" s="86"/>
      <c r="K599" s="86" t="s">
        <v>158</v>
      </c>
      <c r="L599" s="86">
        <v>3685</v>
      </c>
      <c r="M599" s="89">
        <v>4055</v>
      </c>
      <c r="N599" s="52"/>
      <c r="O599" s="52"/>
      <c r="P599" s="52"/>
      <c r="Q599" s="314"/>
      <c r="R599" s="53"/>
      <c r="S599" s="386"/>
      <c r="T599" s="52"/>
      <c r="U599" s="52"/>
      <c r="V599" s="52"/>
    </row>
    <row r="600" spans="1:22" s="436" customFormat="1" ht="13.5" customHeight="1">
      <c r="A600" s="110" t="s">
        <v>8013</v>
      </c>
      <c r="B600" s="86"/>
      <c r="C600" s="86"/>
      <c r="D600" s="86"/>
      <c r="E600" s="86"/>
      <c r="F600" s="2718"/>
      <c r="G600" s="299"/>
      <c r="H600" s="86" t="s">
        <v>1563</v>
      </c>
      <c r="I600" s="86"/>
      <c r="J600" s="86"/>
      <c r="K600" s="86" t="s">
        <v>158</v>
      </c>
      <c r="L600" s="86">
        <v>4180</v>
      </c>
      <c r="M600" s="89">
        <v>4605</v>
      </c>
      <c r="N600" s="52"/>
      <c r="O600" s="52"/>
      <c r="P600" s="52"/>
      <c r="Q600" s="314"/>
      <c r="R600" s="53"/>
      <c r="S600" s="386"/>
      <c r="T600" s="52"/>
      <c r="U600" s="52"/>
      <c r="V600" s="52"/>
    </row>
    <row r="601" spans="1:22" s="436" customFormat="1" ht="13.5" customHeight="1">
      <c r="A601" s="110" t="s">
        <v>8014</v>
      </c>
      <c r="B601" s="86"/>
      <c r="C601" s="86"/>
      <c r="D601" s="86"/>
      <c r="E601" s="86"/>
      <c r="F601" s="2718"/>
      <c r="G601" s="299"/>
      <c r="H601" s="86" t="s">
        <v>8015</v>
      </c>
      <c r="I601" s="86"/>
      <c r="J601" s="86"/>
      <c r="K601" s="86" t="s">
        <v>158</v>
      </c>
      <c r="L601" s="86">
        <v>2620</v>
      </c>
      <c r="M601" s="89">
        <v>2885</v>
      </c>
      <c r="N601" s="52"/>
      <c r="O601" s="52"/>
      <c r="P601" s="52"/>
      <c r="Q601" s="314"/>
      <c r="R601" s="53"/>
      <c r="S601" s="386"/>
      <c r="T601" s="52"/>
      <c r="U601" s="52"/>
      <c r="V601" s="52"/>
    </row>
    <row r="602" spans="1:22" s="436" customFormat="1" ht="13.5" customHeight="1">
      <c r="A602" s="110" t="s">
        <v>8016</v>
      </c>
      <c r="B602" s="86"/>
      <c r="C602" s="86"/>
      <c r="D602" s="86"/>
      <c r="E602" s="86"/>
      <c r="F602" s="2718"/>
      <c r="G602" s="299"/>
      <c r="H602" s="86" t="s">
        <v>8017</v>
      </c>
      <c r="I602" s="86"/>
      <c r="J602" s="86"/>
      <c r="K602" s="86" t="s">
        <v>158</v>
      </c>
      <c r="L602" s="86">
        <v>3325</v>
      </c>
      <c r="M602" s="89">
        <v>3665</v>
      </c>
      <c r="N602" s="52"/>
      <c r="O602" s="52"/>
      <c r="P602" s="52"/>
      <c r="Q602" s="314"/>
      <c r="R602" s="53"/>
      <c r="S602" s="386"/>
      <c r="T602" s="52"/>
      <c r="U602" s="52"/>
      <c r="V602" s="52"/>
    </row>
    <row r="603" spans="1:22" s="436" customFormat="1" ht="13.5" customHeight="1">
      <c r="A603" s="110" t="s">
        <v>8018</v>
      </c>
      <c r="B603" s="86"/>
      <c r="C603" s="86"/>
      <c r="D603" s="86"/>
      <c r="E603" s="86"/>
      <c r="F603" s="2718"/>
      <c r="G603" s="299"/>
      <c r="H603" s="86" t="s">
        <v>8019</v>
      </c>
      <c r="I603" s="86"/>
      <c r="J603" s="86"/>
      <c r="K603" s="86" t="s">
        <v>158</v>
      </c>
      <c r="L603" s="86">
        <v>3935</v>
      </c>
      <c r="M603" s="89">
        <v>4335</v>
      </c>
      <c r="N603" s="52"/>
      <c r="O603" s="52"/>
      <c r="P603" s="52"/>
      <c r="Q603" s="314"/>
      <c r="R603" s="53"/>
      <c r="S603" s="386"/>
      <c r="T603" s="52"/>
      <c r="U603" s="52"/>
      <c r="V603" s="52"/>
    </row>
    <row r="604" spans="1:22" s="436" customFormat="1" ht="13.5" customHeight="1">
      <c r="A604" s="110" t="s">
        <v>8020</v>
      </c>
      <c r="B604" s="86"/>
      <c r="C604" s="86"/>
      <c r="D604" s="86"/>
      <c r="E604" s="86"/>
      <c r="F604" s="2718"/>
      <c r="G604" s="299"/>
      <c r="H604" s="86" t="s">
        <v>4105</v>
      </c>
      <c r="I604" s="86"/>
      <c r="J604" s="86"/>
      <c r="K604" s="86" t="s">
        <v>158</v>
      </c>
      <c r="L604" s="86">
        <v>4430</v>
      </c>
      <c r="M604" s="89">
        <v>4880</v>
      </c>
      <c r="N604" s="52"/>
      <c r="O604" s="52"/>
      <c r="P604" s="52"/>
      <c r="Q604" s="314"/>
      <c r="R604" s="53"/>
      <c r="S604" s="386"/>
      <c r="T604" s="52"/>
      <c r="U604" s="52"/>
      <c r="V604" s="52"/>
    </row>
    <row r="605" spans="1:22" s="436" customFormat="1" ht="13.5" customHeight="1">
      <c r="A605" s="110" t="s">
        <v>8021</v>
      </c>
      <c r="B605" s="86"/>
      <c r="C605" s="86"/>
      <c r="D605" s="86"/>
      <c r="E605" s="86"/>
      <c r="F605" s="2718"/>
      <c r="G605" s="299"/>
      <c r="H605" s="86" t="s">
        <v>8022</v>
      </c>
      <c r="I605" s="86"/>
      <c r="J605" s="86"/>
      <c r="K605" s="86" t="s">
        <v>158</v>
      </c>
      <c r="L605" s="86">
        <v>3535</v>
      </c>
      <c r="M605" s="89">
        <v>3895</v>
      </c>
      <c r="N605" s="52"/>
      <c r="O605" s="52"/>
      <c r="P605" s="52"/>
      <c r="Q605" s="314"/>
      <c r="R605" s="53"/>
      <c r="S605" s="386"/>
      <c r="T605" s="52"/>
      <c r="U605" s="52"/>
      <c r="V605" s="52"/>
    </row>
    <row r="606" spans="1:22" s="436" customFormat="1" ht="13.5" customHeight="1">
      <c r="A606" s="110" t="s">
        <v>8023</v>
      </c>
      <c r="B606" s="86"/>
      <c r="C606" s="86"/>
      <c r="D606" s="86"/>
      <c r="E606" s="86"/>
      <c r="F606" s="2718"/>
      <c r="G606" s="299"/>
      <c r="H606" s="86" t="s">
        <v>8024</v>
      </c>
      <c r="I606" s="86"/>
      <c r="J606" s="86"/>
      <c r="K606" s="86" t="s">
        <v>158</v>
      </c>
      <c r="L606" s="86">
        <v>3975</v>
      </c>
      <c r="M606" s="89">
        <v>4375</v>
      </c>
      <c r="N606" s="52"/>
      <c r="O606" s="52"/>
      <c r="P606" s="52"/>
      <c r="Q606" s="314"/>
      <c r="R606" s="53"/>
      <c r="S606" s="386"/>
      <c r="T606" s="52"/>
      <c r="U606" s="52"/>
      <c r="V606" s="52"/>
    </row>
    <row r="607" spans="1:22" s="436" customFormat="1" ht="13.5" customHeight="1">
      <c r="A607" s="110" t="s">
        <v>8025</v>
      </c>
      <c r="B607" s="86"/>
      <c r="C607" s="86"/>
      <c r="D607" s="86"/>
      <c r="E607" s="86"/>
      <c r="F607" s="2718"/>
      <c r="G607" s="299"/>
      <c r="H607" s="86" t="s">
        <v>8026</v>
      </c>
      <c r="I607" s="86"/>
      <c r="J607" s="86"/>
      <c r="K607" s="86" t="s">
        <v>158</v>
      </c>
      <c r="L607" s="86">
        <v>4630</v>
      </c>
      <c r="M607" s="89">
        <v>5100</v>
      </c>
      <c r="N607" s="52"/>
      <c r="O607" s="52"/>
      <c r="P607" s="52"/>
      <c r="Q607" s="314"/>
      <c r="R607" s="53"/>
      <c r="S607" s="386"/>
      <c r="T607" s="52"/>
      <c r="U607" s="52"/>
      <c r="V607" s="52"/>
    </row>
    <row r="608" spans="1:22" s="436" customFormat="1" ht="13.5" customHeight="1">
      <c r="A608" s="110" t="s">
        <v>8027</v>
      </c>
      <c r="B608" s="86"/>
      <c r="C608" s="86"/>
      <c r="D608" s="86"/>
      <c r="E608" s="86"/>
      <c r="F608" s="2718"/>
      <c r="G608" s="299"/>
      <c r="H608" s="86" t="s">
        <v>8028</v>
      </c>
      <c r="I608" s="86"/>
      <c r="J608" s="86"/>
      <c r="K608" s="86" t="s">
        <v>158</v>
      </c>
      <c r="L608" s="86">
        <v>5200</v>
      </c>
      <c r="M608" s="89">
        <v>5725</v>
      </c>
      <c r="N608" s="52"/>
      <c r="O608" s="52"/>
      <c r="P608" s="52"/>
      <c r="Q608" s="314"/>
      <c r="R608" s="53"/>
      <c r="S608" s="386"/>
      <c r="T608" s="52"/>
      <c r="U608" s="52"/>
      <c r="V608" s="52"/>
    </row>
    <row r="609" spans="1:22" s="436" customFormat="1" ht="13.5" customHeight="1">
      <c r="A609" s="110" t="s">
        <v>8029</v>
      </c>
      <c r="B609" s="86"/>
      <c r="C609" s="86"/>
      <c r="D609" s="86"/>
      <c r="E609" s="86"/>
      <c r="F609" s="2718"/>
      <c r="G609" s="299"/>
      <c r="H609" s="86" t="s">
        <v>8030</v>
      </c>
      <c r="I609" s="86"/>
      <c r="J609" s="86"/>
      <c r="K609" s="86" t="s">
        <v>158</v>
      </c>
      <c r="L609" s="86">
        <v>2120</v>
      </c>
      <c r="M609" s="89">
        <v>2340</v>
      </c>
      <c r="N609" s="52"/>
      <c r="O609" s="52"/>
      <c r="P609" s="52"/>
      <c r="Q609" s="314"/>
      <c r="R609" s="53"/>
      <c r="S609" s="386"/>
      <c r="T609" s="52"/>
      <c r="U609" s="52"/>
      <c r="V609" s="52"/>
    </row>
    <row r="610" spans="1:22" s="436" customFormat="1" ht="13.5" customHeight="1">
      <c r="A610" s="110" t="s">
        <v>8031</v>
      </c>
      <c r="B610" s="86"/>
      <c r="C610" s="86"/>
      <c r="D610" s="86"/>
      <c r="E610" s="86"/>
      <c r="F610" s="2718"/>
      <c r="G610" s="299"/>
      <c r="H610" s="86" t="s">
        <v>8032</v>
      </c>
      <c r="I610" s="86"/>
      <c r="J610" s="86"/>
      <c r="K610" s="86" t="s">
        <v>158</v>
      </c>
      <c r="L610" s="86">
        <v>2540</v>
      </c>
      <c r="M610" s="89">
        <v>2800</v>
      </c>
      <c r="N610" s="52"/>
      <c r="O610" s="52"/>
      <c r="P610" s="52"/>
      <c r="Q610" s="314"/>
      <c r="R610" s="53"/>
      <c r="S610" s="386"/>
      <c r="T610" s="52"/>
      <c r="U610" s="52"/>
      <c r="V610" s="52"/>
    </row>
    <row r="611" spans="1:22" s="436" customFormat="1" ht="13.5" customHeight="1">
      <c r="A611" s="110" t="s">
        <v>8033</v>
      </c>
      <c r="B611" s="86"/>
      <c r="C611" s="86"/>
      <c r="D611" s="86"/>
      <c r="E611" s="86"/>
      <c r="F611" s="2718"/>
      <c r="G611" s="299"/>
      <c r="H611" s="86" t="s">
        <v>8034</v>
      </c>
      <c r="I611" s="86"/>
      <c r="J611" s="86"/>
      <c r="K611" s="86" t="s">
        <v>158</v>
      </c>
      <c r="L611" s="86">
        <v>2740</v>
      </c>
      <c r="M611" s="89">
        <v>3020</v>
      </c>
      <c r="N611" s="52"/>
      <c r="O611" s="52"/>
      <c r="P611" s="52"/>
      <c r="Q611" s="314"/>
      <c r="R611" s="53"/>
      <c r="S611" s="386"/>
      <c r="T611" s="52"/>
      <c r="U611" s="52"/>
      <c r="V611" s="52"/>
    </row>
    <row r="612" spans="1:22" s="436" customFormat="1" ht="13.5" customHeight="1">
      <c r="A612" s="110" t="s">
        <v>8035</v>
      </c>
      <c r="B612" s="86"/>
      <c r="C612" s="86"/>
      <c r="D612" s="86"/>
      <c r="E612" s="86"/>
      <c r="F612" s="2718"/>
      <c r="G612" s="299"/>
      <c r="H612" s="86" t="s">
        <v>8036</v>
      </c>
      <c r="I612" s="86"/>
      <c r="J612" s="86"/>
      <c r="K612" s="86" t="s">
        <v>158</v>
      </c>
      <c r="L612" s="86">
        <v>2900</v>
      </c>
      <c r="M612" s="89">
        <v>3195</v>
      </c>
      <c r="N612" s="52"/>
      <c r="O612" s="52"/>
      <c r="P612" s="52"/>
      <c r="Q612" s="314"/>
      <c r="R612" s="53"/>
      <c r="S612" s="386"/>
      <c r="T612" s="52"/>
      <c r="U612" s="52"/>
      <c r="V612" s="52"/>
    </row>
    <row r="613" spans="1:22" s="436" customFormat="1" ht="13.5" customHeight="1">
      <c r="A613" s="110" t="s">
        <v>8037</v>
      </c>
      <c r="B613" s="86"/>
      <c r="C613" s="86"/>
      <c r="D613" s="86"/>
      <c r="E613" s="86"/>
      <c r="F613" s="2718"/>
      <c r="G613" s="299"/>
      <c r="H613" s="86" t="s">
        <v>8038</v>
      </c>
      <c r="I613" s="86"/>
      <c r="J613" s="86"/>
      <c r="K613" s="86" t="s">
        <v>158</v>
      </c>
      <c r="L613" s="86">
        <v>2235</v>
      </c>
      <c r="M613" s="89">
        <v>2460</v>
      </c>
      <c r="N613" s="52"/>
      <c r="O613" s="52"/>
      <c r="P613" s="52"/>
      <c r="Q613" s="314"/>
      <c r="R613" s="53"/>
      <c r="S613" s="386"/>
      <c r="T613" s="52"/>
      <c r="U613" s="52"/>
      <c r="V613" s="52"/>
    </row>
    <row r="614" spans="1:22" s="436" customFormat="1" ht="13.5" customHeight="1">
      <c r="A614" s="110" t="s">
        <v>8039</v>
      </c>
      <c r="B614" s="86"/>
      <c r="C614" s="86"/>
      <c r="D614" s="86"/>
      <c r="E614" s="86"/>
      <c r="F614" s="2718"/>
      <c r="G614" s="299"/>
      <c r="H614" s="86" t="s">
        <v>8040</v>
      </c>
      <c r="I614" s="86"/>
      <c r="J614" s="86"/>
      <c r="K614" s="86" t="s">
        <v>158</v>
      </c>
      <c r="L614" s="86">
        <v>2690</v>
      </c>
      <c r="M614" s="89">
        <v>2965</v>
      </c>
      <c r="N614" s="52"/>
      <c r="O614" s="52"/>
      <c r="P614" s="52"/>
      <c r="Q614" s="314"/>
      <c r="R614" s="53"/>
      <c r="S614" s="386"/>
      <c r="T614" s="52"/>
      <c r="U614" s="52"/>
      <c r="V614" s="52"/>
    </row>
    <row r="615" spans="1:22" s="436" customFormat="1" ht="13.5" customHeight="1">
      <c r="A615" s="110" t="s">
        <v>8041</v>
      </c>
      <c r="B615" s="86"/>
      <c r="C615" s="86"/>
      <c r="D615" s="86"/>
      <c r="E615" s="86"/>
      <c r="F615" s="2718"/>
      <c r="G615" s="299"/>
      <c r="H615" s="86" t="s">
        <v>8042</v>
      </c>
      <c r="I615" s="86"/>
      <c r="J615" s="86"/>
      <c r="K615" s="86" t="s">
        <v>158</v>
      </c>
      <c r="L615" s="86">
        <v>3190</v>
      </c>
      <c r="M615" s="89">
        <v>3515</v>
      </c>
      <c r="N615" s="52"/>
      <c r="O615" s="52"/>
      <c r="P615" s="52"/>
      <c r="Q615" s="314"/>
      <c r="R615" s="53"/>
      <c r="S615" s="386"/>
      <c r="T615" s="52"/>
      <c r="U615" s="52"/>
      <c r="V615" s="52"/>
    </row>
    <row r="616" spans="1:22" s="436" customFormat="1" ht="13.5" customHeight="1">
      <c r="A616" s="110" t="s">
        <v>8043</v>
      </c>
      <c r="B616" s="86"/>
      <c r="C616" s="86"/>
      <c r="D616" s="86"/>
      <c r="E616" s="86"/>
      <c r="F616" s="2718"/>
      <c r="G616" s="299"/>
      <c r="H616" s="86" t="s">
        <v>8044</v>
      </c>
      <c r="I616" s="86"/>
      <c r="J616" s="86"/>
      <c r="K616" s="86" t="s">
        <v>158</v>
      </c>
      <c r="L616" s="86">
        <v>3390</v>
      </c>
      <c r="M616" s="89">
        <v>3735</v>
      </c>
      <c r="N616" s="52"/>
      <c r="O616" s="52"/>
      <c r="P616" s="52"/>
      <c r="Q616" s="314"/>
      <c r="R616" s="53"/>
      <c r="S616" s="386"/>
      <c r="T616" s="52"/>
      <c r="U616" s="52"/>
      <c r="V616" s="52"/>
    </row>
    <row r="617" spans="1:22" s="436" customFormat="1" ht="13.5" customHeight="1">
      <c r="A617" s="110" t="s">
        <v>8045</v>
      </c>
      <c r="B617" s="86"/>
      <c r="C617" s="86"/>
      <c r="D617" s="86"/>
      <c r="E617" s="86"/>
      <c r="F617" s="2718"/>
      <c r="G617" s="299"/>
      <c r="H617" s="86" t="s">
        <v>8046</v>
      </c>
      <c r="I617" s="86"/>
      <c r="J617" s="86"/>
      <c r="K617" s="86" t="s">
        <v>158</v>
      </c>
      <c r="L617" s="86">
        <v>2340</v>
      </c>
      <c r="M617" s="89">
        <v>2580</v>
      </c>
      <c r="N617" s="52"/>
      <c r="O617" s="52"/>
      <c r="P617" s="52"/>
      <c r="Q617" s="314"/>
      <c r="R617" s="53"/>
      <c r="S617" s="386"/>
      <c r="T617" s="52"/>
      <c r="U617" s="52"/>
      <c r="V617" s="52"/>
    </row>
    <row r="618" spans="1:22" s="436" customFormat="1" ht="13.5" customHeight="1">
      <c r="A618" s="110" t="s">
        <v>8047</v>
      </c>
      <c r="B618" s="86"/>
      <c r="C618" s="86"/>
      <c r="D618" s="86"/>
      <c r="E618" s="86"/>
      <c r="F618" s="2718"/>
      <c r="G618" s="299"/>
      <c r="H618" s="86" t="s">
        <v>8048</v>
      </c>
      <c r="I618" s="86"/>
      <c r="J618" s="86"/>
      <c r="K618" s="86" t="s">
        <v>158</v>
      </c>
      <c r="L618" s="86">
        <v>2740</v>
      </c>
      <c r="M618" s="89">
        <v>3020</v>
      </c>
      <c r="N618" s="52"/>
      <c r="O618" s="52"/>
      <c r="P618" s="52"/>
      <c r="Q618" s="314"/>
      <c r="R618" s="53"/>
      <c r="S618" s="386"/>
      <c r="T618" s="52"/>
      <c r="U618" s="52"/>
      <c r="V618" s="52"/>
    </row>
    <row r="619" spans="1:22" s="436" customFormat="1" ht="13.5" customHeight="1">
      <c r="A619" s="110" t="s">
        <v>8049</v>
      </c>
      <c r="B619" s="86"/>
      <c r="C619" s="86"/>
      <c r="D619" s="86"/>
      <c r="E619" s="86"/>
      <c r="F619" s="2718"/>
      <c r="G619" s="299"/>
      <c r="H619" s="86" t="s">
        <v>8050</v>
      </c>
      <c r="I619" s="86"/>
      <c r="J619" s="86"/>
      <c r="K619" s="86" t="s">
        <v>158</v>
      </c>
      <c r="L619" s="86">
        <v>3425</v>
      </c>
      <c r="M619" s="89">
        <v>3770</v>
      </c>
      <c r="N619" s="52"/>
      <c r="O619" s="52"/>
      <c r="P619" s="52"/>
      <c r="Q619" s="314"/>
      <c r="R619" s="53"/>
      <c r="S619" s="386"/>
      <c r="T619" s="52"/>
      <c r="U619" s="52"/>
      <c r="V619" s="52"/>
    </row>
    <row r="620" spans="1:22" s="436" customFormat="1" ht="13.5" customHeight="1">
      <c r="A620" s="110" t="s">
        <v>8051</v>
      </c>
      <c r="B620" s="86"/>
      <c r="C620" s="86"/>
      <c r="D620" s="86"/>
      <c r="E620" s="86"/>
      <c r="F620" s="2718"/>
      <c r="G620" s="299"/>
      <c r="H620" s="86" t="s">
        <v>8052</v>
      </c>
      <c r="I620" s="86"/>
      <c r="J620" s="86"/>
      <c r="K620" s="86" t="s">
        <v>158</v>
      </c>
      <c r="L620" s="86">
        <v>3915</v>
      </c>
      <c r="M620" s="890">
        <v>4310</v>
      </c>
      <c r="N620" s="52"/>
      <c r="O620" s="52"/>
      <c r="P620" s="52"/>
      <c r="Q620" s="314"/>
      <c r="R620" s="53"/>
      <c r="S620" s="386"/>
      <c r="T620" s="52"/>
      <c r="U620" s="52"/>
      <c r="V620" s="52"/>
    </row>
    <row r="621" spans="1:22" s="436" customFormat="1" ht="12" customHeight="1">
      <c r="A621" s="2169" t="s">
        <v>8053</v>
      </c>
      <c r="B621" s="2169"/>
      <c r="C621" s="2169"/>
      <c r="D621" s="2169"/>
      <c r="E621" s="2169"/>
      <c r="F621" s="2169"/>
      <c r="G621" s="2169"/>
      <c r="H621" s="2169"/>
      <c r="I621" s="2169"/>
      <c r="J621" s="2169"/>
      <c r="K621" s="2169"/>
      <c r="L621" s="2169"/>
      <c r="M621" s="2169"/>
      <c r="N621" s="52"/>
      <c r="O621" s="52"/>
      <c r="P621" s="52"/>
      <c r="Q621" s="314"/>
      <c r="R621" s="53"/>
      <c r="S621" s="386"/>
      <c r="T621" s="52"/>
      <c r="U621" s="52"/>
      <c r="V621" s="52"/>
    </row>
    <row r="622" spans="1:22" s="436" customFormat="1" ht="13.5" customHeight="1">
      <c r="A622" s="110" t="s">
        <v>8054</v>
      </c>
      <c r="B622" s="86"/>
      <c r="C622" s="86"/>
      <c r="D622" s="86"/>
      <c r="E622" s="86"/>
      <c r="F622" s="299"/>
      <c r="G622" s="2718">
        <v>1.5</v>
      </c>
      <c r="H622" s="86"/>
      <c r="I622" s="86"/>
      <c r="J622" s="86"/>
      <c r="K622" s="86" t="s">
        <v>158</v>
      </c>
      <c r="L622" s="86">
        <v>3425</v>
      </c>
      <c r="M622" s="738">
        <v>3770</v>
      </c>
      <c r="N622" s="52"/>
      <c r="O622" s="52"/>
      <c r="P622" s="52"/>
      <c r="Q622" s="314"/>
      <c r="R622" s="53"/>
      <c r="S622" s="386"/>
      <c r="T622" s="52"/>
      <c r="U622" s="52"/>
      <c r="V622" s="52"/>
    </row>
    <row r="623" spans="1:22" s="436" customFormat="1" ht="13.5" customHeight="1">
      <c r="A623" s="110" t="s">
        <v>8055</v>
      </c>
      <c r="B623" s="86"/>
      <c r="C623" s="86"/>
      <c r="D623" s="86"/>
      <c r="E623" s="86"/>
      <c r="F623" s="299"/>
      <c r="G623" s="2718"/>
      <c r="H623" s="86"/>
      <c r="I623" s="86"/>
      <c r="J623" s="86"/>
      <c r="K623" s="86" t="s">
        <v>158</v>
      </c>
      <c r="L623" s="86">
        <v>5200</v>
      </c>
      <c r="M623" s="89">
        <v>5725</v>
      </c>
      <c r="N623" s="52"/>
      <c r="O623" s="52"/>
      <c r="P623" s="52"/>
      <c r="Q623" s="314"/>
      <c r="R623" s="53"/>
      <c r="S623" s="386"/>
      <c r="T623" s="52"/>
      <c r="U623" s="52"/>
      <c r="V623" s="52"/>
    </row>
    <row r="624" spans="1:22" s="436" customFormat="1" ht="14.25" customHeight="1">
      <c r="A624" s="110" t="s">
        <v>8056</v>
      </c>
      <c r="B624" s="86"/>
      <c r="C624" s="86"/>
      <c r="D624" s="86"/>
      <c r="E624" s="86"/>
      <c r="F624" s="299"/>
      <c r="G624" s="2718"/>
      <c r="H624" s="86"/>
      <c r="I624" s="86"/>
      <c r="J624" s="86"/>
      <c r="K624" s="86" t="s">
        <v>158</v>
      </c>
      <c r="L624" s="86">
        <v>3075</v>
      </c>
      <c r="M624" s="89">
        <v>3390</v>
      </c>
      <c r="N624" s="52"/>
      <c r="O624" s="52"/>
      <c r="P624" s="52"/>
      <c r="Q624" s="314"/>
      <c r="R624" s="53"/>
      <c r="S624" s="386"/>
      <c r="T624" s="52"/>
      <c r="U624" s="52"/>
      <c r="V624" s="52"/>
    </row>
    <row r="625" spans="1:22" s="436" customFormat="1" ht="13.5" customHeight="1">
      <c r="A625" s="110" t="s">
        <v>8057</v>
      </c>
      <c r="B625" s="86"/>
      <c r="C625" s="86"/>
      <c r="D625" s="86"/>
      <c r="E625" s="86"/>
      <c r="F625" s="299"/>
      <c r="G625" s="2718"/>
      <c r="H625" s="86"/>
      <c r="I625" s="86"/>
      <c r="J625" s="86"/>
      <c r="K625" s="86" t="s">
        <v>158</v>
      </c>
      <c r="L625" s="86">
        <v>3890</v>
      </c>
      <c r="M625" s="89">
        <v>4285</v>
      </c>
      <c r="N625" s="52"/>
      <c r="O625" s="52"/>
      <c r="P625" s="52"/>
      <c r="Q625" s="314"/>
      <c r="R625" s="53"/>
      <c r="S625" s="386"/>
      <c r="T625" s="52"/>
      <c r="U625" s="52"/>
      <c r="V625" s="52"/>
    </row>
    <row r="626" spans="1:22" s="436" customFormat="1" ht="13.5" customHeight="1">
      <c r="A626" s="110" t="s">
        <v>8058</v>
      </c>
      <c r="B626" s="86"/>
      <c r="C626" s="86"/>
      <c r="D626" s="86"/>
      <c r="E626" s="86"/>
      <c r="F626" s="299"/>
      <c r="G626" s="2718"/>
      <c r="H626" s="86"/>
      <c r="I626" s="86"/>
      <c r="J626" s="86"/>
      <c r="K626" s="86" t="s">
        <v>158</v>
      </c>
      <c r="L626" s="86">
        <v>6105</v>
      </c>
      <c r="M626" s="89">
        <v>6725</v>
      </c>
      <c r="N626" s="52"/>
      <c r="O626" s="52"/>
      <c r="P626" s="52"/>
      <c r="Q626" s="314"/>
      <c r="R626" s="53"/>
      <c r="S626" s="386"/>
      <c r="T626" s="52"/>
      <c r="U626" s="52"/>
      <c r="V626" s="52"/>
    </row>
    <row r="627" spans="1:22" s="436" customFormat="1" ht="13.5" customHeight="1">
      <c r="A627" s="110" t="s">
        <v>8059</v>
      </c>
      <c r="B627" s="86"/>
      <c r="C627" s="86"/>
      <c r="D627" s="86"/>
      <c r="E627" s="86"/>
      <c r="F627" s="299"/>
      <c r="G627" s="2718"/>
      <c r="H627" s="86"/>
      <c r="I627" s="86"/>
      <c r="J627" s="86"/>
      <c r="K627" s="86" t="s">
        <v>158</v>
      </c>
      <c r="L627" s="86">
        <v>3565</v>
      </c>
      <c r="M627" s="89">
        <v>3930</v>
      </c>
      <c r="N627" s="52"/>
      <c r="O627" s="52"/>
      <c r="P627" s="52"/>
      <c r="Q627" s="314"/>
      <c r="R627" s="53"/>
      <c r="S627" s="386"/>
      <c r="T627" s="52"/>
      <c r="U627" s="52"/>
      <c r="V627" s="52"/>
    </row>
    <row r="628" spans="1:22" s="436" customFormat="1" ht="13.5" customHeight="1">
      <c r="A628" s="110" t="s">
        <v>8060</v>
      </c>
      <c r="B628" s="86"/>
      <c r="C628" s="86"/>
      <c r="D628" s="86"/>
      <c r="E628" s="86"/>
      <c r="F628" s="299"/>
      <c r="G628" s="2718"/>
      <c r="H628" s="86"/>
      <c r="I628" s="86"/>
      <c r="J628" s="86"/>
      <c r="K628" s="86" t="s">
        <v>158</v>
      </c>
      <c r="L628" s="86">
        <v>4280</v>
      </c>
      <c r="M628" s="89">
        <v>4715</v>
      </c>
      <c r="N628" s="52"/>
      <c r="O628" s="52"/>
      <c r="P628" s="52"/>
      <c r="Q628" s="314"/>
      <c r="R628" s="53"/>
      <c r="S628" s="386"/>
      <c r="T628" s="52"/>
      <c r="U628" s="52"/>
      <c r="V628" s="52"/>
    </row>
    <row r="629" spans="1:22" s="436" customFormat="1" ht="13.5" customHeight="1">
      <c r="A629" s="110" t="s">
        <v>8061</v>
      </c>
      <c r="B629" s="86"/>
      <c r="C629" s="86"/>
      <c r="D629" s="86"/>
      <c r="E629" s="86"/>
      <c r="F629" s="299"/>
      <c r="G629" s="2718"/>
      <c r="H629" s="86"/>
      <c r="I629" s="86"/>
      <c r="J629" s="86"/>
      <c r="K629" s="86" t="s">
        <v>158</v>
      </c>
      <c r="L629" s="86">
        <v>6540</v>
      </c>
      <c r="M629" s="89">
        <v>7205</v>
      </c>
      <c r="N629" s="52"/>
      <c r="O629" s="52"/>
      <c r="P629" s="52"/>
      <c r="Q629" s="314"/>
      <c r="R629" s="53"/>
      <c r="S629" s="386"/>
      <c r="T629" s="52"/>
      <c r="U629" s="52"/>
      <c r="V629" s="52"/>
    </row>
    <row r="630" spans="1:22" s="436" customFormat="1" ht="13.5" customHeight="1">
      <c r="A630" s="888" t="s">
        <v>8062</v>
      </c>
      <c r="B630" s="329"/>
      <c r="C630" s="329"/>
      <c r="D630" s="329"/>
      <c r="E630" s="329"/>
      <c r="F630" s="252"/>
      <c r="G630" s="2718"/>
      <c r="H630" s="329"/>
      <c r="I630" s="329"/>
      <c r="J630" s="329"/>
      <c r="K630" s="329" t="s">
        <v>158</v>
      </c>
      <c r="L630" s="329">
        <v>3880</v>
      </c>
      <c r="M630" s="890">
        <v>4275</v>
      </c>
      <c r="N630" s="52"/>
      <c r="O630" s="52"/>
      <c r="P630" s="52"/>
      <c r="Q630" s="314"/>
      <c r="R630" s="53"/>
      <c r="S630" s="386"/>
      <c r="T630" s="52"/>
      <c r="U630" s="52"/>
      <c r="V630" s="52"/>
    </row>
    <row r="631" spans="1:22" ht="111.75" customHeight="1">
      <c r="A631" s="2142" t="s">
        <v>8063</v>
      </c>
      <c r="B631" s="2142"/>
      <c r="C631" s="2142"/>
      <c r="D631" s="2142"/>
      <c r="E631" s="2142"/>
      <c r="F631" s="2142"/>
      <c r="G631" s="2142"/>
      <c r="H631" s="2142"/>
      <c r="I631" s="2142"/>
      <c r="J631" s="2142"/>
      <c r="K631" s="2142"/>
      <c r="L631" s="2142"/>
      <c r="M631" s="2142"/>
      <c r="T631" s="52"/>
      <c r="U631" s="52"/>
      <c r="V631" s="52"/>
    </row>
    <row r="632" spans="1:22">
      <c r="T632" s="52"/>
      <c r="U632" s="52"/>
      <c r="V632" s="52"/>
    </row>
    <row r="633" spans="1:22">
      <c r="T633" s="52"/>
      <c r="U633" s="52"/>
      <c r="V633" s="52"/>
    </row>
    <row r="634" spans="1:22">
      <c r="T634" s="52"/>
      <c r="U634" s="52"/>
      <c r="V634" s="52"/>
    </row>
    <row r="635" spans="1:22">
      <c r="T635" s="52"/>
      <c r="U635" s="52"/>
      <c r="V635" s="52"/>
    </row>
    <row r="636" spans="1:22">
      <c r="T636" s="52"/>
      <c r="U636" s="52"/>
      <c r="V636" s="52"/>
    </row>
    <row r="637" spans="1:22">
      <c r="T637" s="52"/>
      <c r="U637" s="52"/>
      <c r="V637" s="52"/>
    </row>
    <row r="638" spans="1:22">
      <c r="T638" s="52"/>
      <c r="U638" s="52"/>
      <c r="V638" s="52"/>
    </row>
    <row r="639" spans="1:22" ht="14.25" customHeight="1">
      <c r="A639" s="70"/>
      <c r="C639" s="70"/>
      <c r="D639" s="70"/>
      <c r="E639" s="70"/>
      <c r="F639" s="70"/>
      <c r="G639" s="70"/>
      <c r="H639" s="70"/>
      <c r="L639" s="70"/>
      <c r="T639" s="52"/>
      <c r="U639" s="52"/>
      <c r="V639" s="52"/>
    </row>
    <row r="640" spans="1:22" ht="14.25" customHeight="1">
      <c r="A640" s="70"/>
      <c r="C640" s="70"/>
      <c r="D640" s="70"/>
      <c r="E640" s="70"/>
      <c r="F640" s="70"/>
      <c r="G640" s="70"/>
      <c r="H640" s="70"/>
      <c r="L640" s="70"/>
      <c r="T640" s="52"/>
      <c r="U640" s="52"/>
      <c r="V640" s="52"/>
    </row>
    <row r="641" spans="1:22" ht="14.25" customHeight="1">
      <c r="A641" s="70"/>
      <c r="C641" s="70"/>
      <c r="D641" s="70"/>
      <c r="E641" s="70"/>
      <c r="F641" s="70"/>
      <c r="G641" s="70"/>
      <c r="H641" s="70"/>
      <c r="L641" s="70"/>
      <c r="T641" s="52"/>
      <c r="U641" s="52"/>
      <c r="V641" s="52"/>
    </row>
    <row r="642" spans="1:22" ht="14.25" customHeight="1">
      <c r="A642" s="70"/>
      <c r="C642" s="70"/>
      <c r="D642" s="70"/>
      <c r="E642" s="70"/>
      <c r="F642" s="70"/>
      <c r="G642" s="70"/>
      <c r="H642" s="70"/>
      <c r="L642" s="70"/>
      <c r="T642" s="52"/>
      <c r="U642" s="52"/>
      <c r="V642" s="52"/>
    </row>
    <row r="643" spans="1:22" ht="14.25" customHeight="1">
      <c r="A643" s="70"/>
      <c r="C643" s="70"/>
      <c r="D643" s="70"/>
      <c r="E643" s="70"/>
      <c r="F643" s="70"/>
      <c r="G643" s="70"/>
      <c r="H643" s="70"/>
      <c r="L643" s="70"/>
      <c r="T643" s="52"/>
      <c r="U643" s="52"/>
      <c r="V643" s="52"/>
    </row>
    <row r="644" spans="1:22" ht="14.25" customHeight="1">
      <c r="A644" s="70"/>
      <c r="C644" s="70"/>
      <c r="D644" s="70"/>
      <c r="E644" s="70"/>
      <c r="F644" s="70"/>
      <c r="G644" s="70"/>
      <c r="H644" s="70"/>
      <c r="L644" s="70"/>
      <c r="T644" s="52"/>
      <c r="U644" s="52"/>
      <c r="V644" s="52"/>
    </row>
    <row r="645" spans="1:22" ht="14.25" customHeight="1">
      <c r="A645" s="70"/>
      <c r="C645" s="70"/>
      <c r="D645" s="70"/>
      <c r="E645" s="70"/>
      <c r="F645" s="70"/>
      <c r="G645" s="70"/>
      <c r="H645" s="70"/>
      <c r="L645" s="70"/>
      <c r="T645" s="52"/>
      <c r="U645" s="52"/>
      <c r="V645" s="52"/>
    </row>
    <row r="646" spans="1:22" ht="14.25" customHeight="1">
      <c r="A646" s="70"/>
      <c r="C646" s="70"/>
      <c r="D646" s="70"/>
      <c r="E646" s="70"/>
      <c r="F646" s="70"/>
      <c r="G646" s="70"/>
      <c r="H646" s="70"/>
      <c r="L646" s="70"/>
      <c r="T646" s="52"/>
      <c r="U646" s="52"/>
      <c r="V646" s="52"/>
    </row>
    <row r="647" spans="1:22" ht="14.25" customHeight="1">
      <c r="A647" s="70"/>
      <c r="C647" s="70"/>
      <c r="D647" s="70"/>
      <c r="E647" s="70"/>
      <c r="F647" s="70"/>
      <c r="G647" s="70"/>
      <c r="H647" s="70"/>
      <c r="L647" s="70"/>
      <c r="T647" s="52"/>
      <c r="U647" s="52"/>
      <c r="V647" s="52"/>
    </row>
    <row r="648" spans="1:22" ht="14.25" customHeight="1">
      <c r="A648" s="70"/>
      <c r="C648" s="70"/>
      <c r="D648" s="70"/>
      <c r="E648" s="70"/>
      <c r="F648" s="70"/>
      <c r="G648" s="70"/>
      <c r="H648" s="70"/>
      <c r="L648" s="70"/>
      <c r="T648" s="52"/>
      <c r="U648" s="52"/>
      <c r="V648" s="52"/>
    </row>
    <row r="649" spans="1:22" ht="14.25" customHeight="1">
      <c r="A649" s="70"/>
      <c r="C649" s="70"/>
      <c r="D649" s="70"/>
      <c r="E649" s="70"/>
      <c r="F649" s="70"/>
      <c r="G649" s="70"/>
      <c r="H649" s="70"/>
      <c r="L649" s="70"/>
      <c r="T649" s="52"/>
      <c r="U649" s="52"/>
      <c r="V649" s="52"/>
    </row>
    <row r="650" spans="1:22" ht="14.25" customHeight="1">
      <c r="A650" s="70"/>
      <c r="C650" s="70"/>
      <c r="D650" s="70"/>
      <c r="E650" s="70"/>
      <c r="F650" s="70"/>
      <c r="G650" s="70"/>
      <c r="H650" s="70"/>
      <c r="L650" s="70"/>
      <c r="T650" s="52"/>
      <c r="U650" s="52"/>
      <c r="V650" s="52"/>
    </row>
    <row r="651" spans="1:22" ht="14.25" customHeight="1">
      <c r="A651" s="70"/>
      <c r="C651" s="70"/>
      <c r="D651" s="70"/>
      <c r="E651" s="70"/>
      <c r="F651" s="70"/>
      <c r="G651" s="70"/>
      <c r="H651" s="70"/>
      <c r="L651" s="70"/>
      <c r="T651" s="52"/>
      <c r="U651" s="52"/>
      <c r="V651" s="52"/>
    </row>
    <row r="652" spans="1:22" ht="14.25" customHeight="1">
      <c r="A652" s="70"/>
      <c r="C652" s="70"/>
      <c r="D652" s="70"/>
      <c r="E652" s="70"/>
      <c r="F652" s="70"/>
      <c r="G652" s="70"/>
      <c r="H652" s="70"/>
      <c r="L652" s="70"/>
      <c r="T652" s="52"/>
      <c r="U652" s="52"/>
      <c r="V652" s="52"/>
    </row>
    <row r="653" spans="1:22" ht="14.25" customHeight="1">
      <c r="A653" s="70"/>
      <c r="C653" s="70"/>
      <c r="D653" s="70"/>
      <c r="E653" s="70"/>
      <c r="F653" s="70"/>
      <c r="G653" s="70"/>
      <c r="H653" s="70"/>
      <c r="L653" s="70"/>
      <c r="T653" s="52"/>
      <c r="U653" s="52"/>
      <c r="V653" s="52"/>
    </row>
    <row r="654" spans="1:22" ht="14.25" customHeight="1">
      <c r="A654" s="70"/>
      <c r="C654" s="70"/>
      <c r="D654" s="70"/>
      <c r="E654" s="70"/>
      <c r="F654" s="70"/>
      <c r="G654" s="70"/>
      <c r="H654" s="70"/>
      <c r="L654" s="70"/>
      <c r="T654" s="52"/>
      <c r="U654" s="52"/>
      <c r="V654" s="52"/>
    </row>
    <row r="655" spans="1:22" ht="14.25" customHeight="1">
      <c r="A655" s="70"/>
      <c r="C655" s="70"/>
      <c r="D655" s="70"/>
      <c r="E655" s="70"/>
      <c r="F655" s="70"/>
      <c r="G655" s="70"/>
      <c r="H655" s="70"/>
      <c r="L655" s="70"/>
      <c r="T655" s="52"/>
      <c r="U655" s="52"/>
      <c r="V655" s="52"/>
    </row>
    <row r="656" spans="1:22" ht="14.25" customHeight="1">
      <c r="A656" s="70"/>
      <c r="C656" s="70"/>
      <c r="D656" s="70"/>
      <c r="E656" s="70"/>
      <c r="F656" s="70"/>
      <c r="G656" s="70"/>
      <c r="H656" s="70"/>
      <c r="L656" s="70"/>
      <c r="T656" s="52"/>
      <c r="U656" s="52"/>
      <c r="V656" s="52"/>
    </row>
    <row r="657" spans="1:22" ht="14.25" customHeight="1">
      <c r="A657" s="70"/>
      <c r="C657" s="70"/>
      <c r="D657" s="70"/>
      <c r="E657" s="70"/>
      <c r="F657" s="70"/>
      <c r="G657" s="70"/>
      <c r="H657" s="70"/>
      <c r="L657" s="70"/>
      <c r="T657" s="52"/>
      <c r="U657" s="52"/>
      <c r="V657" s="52"/>
    </row>
    <row r="658" spans="1:22" ht="14.25" customHeight="1">
      <c r="A658" s="70"/>
      <c r="C658" s="70"/>
      <c r="D658" s="70"/>
      <c r="E658" s="70"/>
      <c r="F658" s="70"/>
      <c r="G658" s="70"/>
      <c r="H658" s="70"/>
      <c r="L658" s="70"/>
      <c r="T658" s="52"/>
      <c r="U658" s="52"/>
      <c r="V658" s="52"/>
    </row>
    <row r="659" spans="1:22" ht="14.25" customHeight="1">
      <c r="A659" s="70"/>
      <c r="C659" s="70"/>
      <c r="D659" s="70"/>
      <c r="E659" s="70"/>
      <c r="F659" s="70"/>
      <c r="G659" s="70"/>
      <c r="H659" s="70"/>
      <c r="L659" s="70"/>
      <c r="T659" s="52"/>
      <c r="U659" s="52"/>
      <c r="V659" s="52"/>
    </row>
    <row r="660" spans="1:22" ht="14.25" customHeight="1">
      <c r="A660" s="70"/>
      <c r="C660" s="70"/>
      <c r="D660" s="70"/>
      <c r="E660" s="70"/>
      <c r="F660" s="70"/>
      <c r="G660" s="70"/>
      <c r="H660" s="70"/>
      <c r="L660" s="70"/>
      <c r="T660" s="52"/>
      <c r="U660" s="52"/>
      <c r="V660" s="52"/>
    </row>
    <row r="661" spans="1:22" ht="14.25" customHeight="1">
      <c r="A661" s="70"/>
      <c r="C661" s="70"/>
      <c r="D661" s="70"/>
      <c r="E661" s="70"/>
      <c r="F661" s="70"/>
      <c r="G661" s="70"/>
      <c r="H661" s="70"/>
      <c r="L661" s="70"/>
      <c r="T661" s="52"/>
      <c r="U661" s="52"/>
      <c r="V661" s="52"/>
    </row>
    <row r="662" spans="1:22" ht="14.25" customHeight="1">
      <c r="A662" s="70"/>
      <c r="C662" s="70"/>
      <c r="D662" s="70"/>
      <c r="E662" s="70"/>
      <c r="F662" s="70"/>
      <c r="G662" s="70"/>
      <c r="H662" s="70"/>
      <c r="L662" s="70"/>
      <c r="T662" s="52"/>
      <c r="U662" s="52"/>
      <c r="V662" s="52"/>
    </row>
    <row r="663" spans="1:22" ht="14.25" customHeight="1">
      <c r="A663" s="70"/>
      <c r="C663" s="70"/>
      <c r="D663" s="70"/>
      <c r="E663" s="70"/>
      <c r="F663" s="70"/>
      <c r="G663" s="70"/>
      <c r="H663" s="70"/>
      <c r="L663" s="70"/>
      <c r="T663" s="52"/>
      <c r="U663" s="52"/>
      <c r="V663" s="52"/>
    </row>
    <row r="664" spans="1:22" ht="14.25" customHeight="1">
      <c r="A664" s="70"/>
      <c r="C664" s="70"/>
      <c r="D664" s="70"/>
      <c r="E664" s="70"/>
      <c r="F664" s="70"/>
      <c r="G664" s="70"/>
      <c r="H664" s="70"/>
      <c r="L664" s="70"/>
      <c r="T664" s="52"/>
      <c r="U664" s="52"/>
      <c r="V664" s="52"/>
    </row>
    <row r="665" spans="1:22" ht="14.25" customHeight="1">
      <c r="A665" s="70"/>
      <c r="C665" s="70"/>
      <c r="D665" s="70"/>
      <c r="E665" s="70"/>
      <c r="F665" s="70"/>
      <c r="G665" s="70"/>
      <c r="H665" s="70"/>
      <c r="L665" s="70"/>
      <c r="T665" s="52"/>
      <c r="U665" s="52"/>
      <c r="V665" s="52"/>
    </row>
    <row r="666" spans="1:22" ht="14.25" customHeight="1">
      <c r="A666" s="70"/>
      <c r="C666" s="70"/>
      <c r="D666" s="70"/>
      <c r="E666" s="70"/>
      <c r="F666" s="70"/>
      <c r="G666" s="70"/>
      <c r="H666" s="70"/>
      <c r="L666" s="70"/>
      <c r="T666" s="52"/>
      <c r="U666" s="52"/>
      <c r="V666" s="52"/>
    </row>
    <row r="667" spans="1:22" ht="14.25" customHeight="1">
      <c r="A667" s="70"/>
      <c r="C667" s="70"/>
      <c r="D667" s="70"/>
      <c r="E667" s="70"/>
      <c r="F667" s="70"/>
      <c r="G667" s="70"/>
      <c r="H667" s="70"/>
      <c r="L667" s="70"/>
      <c r="T667" s="52"/>
      <c r="U667" s="52"/>
      <c r="V667" s="52"/>
    </row>
    <row r="668" spans="1:22" ht="14.25" customHeight="1">
      <c r="A668" s="70"/>
      <c r="C668" s="70"/>
      <c r="D668" s="70"/>
      <c r="E668" s="70"/>
      <c r="F668" s="70"/>
      <c r="G668" s="70"/>
      <c r="H668" s="70"/>
      <c r="L668" s="70"/>
      <c r="T668" s="52"/>
      <c r="U668" s="52"/>
      <c r="V668" s="52"/>
    </row>
    <row r="669" spans="1:22" ht="14.25" customHeight="1">
      <c r="A669" s="70"/>
      <c r="C669" s="70"/>
      <c r="D669" s="70"/>
      <c r="E669" s="70"/>
      <c r="F669" s="70"/>
      <c r="G669" s="70"/>
      <c r="H669" s="70"/>
      <c r="L669" s="70"/>
      <c r="T669" s="52"/>
      <c r="U669" s="52"/>
      <c r="V669" s="52"/>
    </row>
    <row r="670" spans="1:22" ht="14.25" customHeight="1">
      <c r="A670" s="70"/>
      <c r="C670" s="70"/>
      <c r="D670" s="70"/>
      <c r="E670" s="70"/>
      <c r="F670" s="70"/>
      <c r="G670" s="70"/>
      <c r="H670" s="70"/>
      <c r="L670" s="70"/>
      <c r="T670" s="52"/>
      <c r="U670" s="52"/>
      <c r="V670" s="52"/>
    </row>
    <row r="671" spans="1:22" ht="14.25" customHeight="1">
      <c r="A671" s="70"/>
      <c r="C671" s="70"/>
      <c r="D671" s="70"/>
      <c r="E671" s="70"/>
      <c r="F671" s="70"/>
      <c r="G671" s="70"/>
      <c r="H671" s="70"/>
      <c r="L671" s="70"/>
      <c r="T671" s="52"/>
      <c r="U671" s="52"/>
      <c r="V671" s="52"/>
    </row>
    <row r="672" spans="1:22" ht="14.25" customHeight="1">
      <c r="A672" s="70"/>
      <c r="C672" s="70"/>
      <c r="D672" s="70"/>
      <c r="E672" s="70"/>
      <c r="F672" s="70"/>
      <c r="G672" s="70"/>
      <c r="H672" s="70"/>
      <c r="L672" s="70"/>
      <c r="T672" s="52"/>
      <c r="U672" s="52"/>
      <c r="V672" s="52"/>
    </row>
    <row r="673" spans="1:22" ht="14.25" customHeight="1">
      <c r="A673" s="70"/>
      <c r="C673" s="70"/>
      <c r="D673" s="70"/>
      <c r="E673" s="70"/>
      <c r="F673" s="70"/>
      <c r="G673" s="70"/>
      <c r="H673" s="70"/>
      <c r="L673" s="70"/>
      <c r="T673" s="52"/>
      <c r="U673" s="52"/>
      <c r="V673" s="52"/>
    </row>
    <row r="674" spans="1:22" ht="14.25" customHeight="1">
      <c r="A674" s="70"/>
      <c r="C674" s="70"/>
      <c r="D674" s="70"/>
      <c r="E674" s="70"/>
      <c r="F674" s="70"/>
      <c r="G674" s="70"/>
      <c r="H674" s="70"/>
      <c r="L674" s="70"/>
      <c r="T674" s="52"/>
      <c r="U674" s="52"/>
      <c r="V674" s="52"/>
    </row>
    <row r="675" spans="1:22" ht="14.25" customHeight="1">
      <c r="A675" s="70"/>
      <c r="C675" s="70"/>
      <c r="D675" s="70"/>
      <c r="E675" s="70"/>
      <c r="F675" s="70"/>
      <c r="G675" s="70"/>
      <c r="H675" s="70"/>
      <c r="L675" s="70"/>
      <c r="T675" s="52"/>
      <c r="U675" s="52"/>
      <c r="V675" s="52"/>
    </row>
    <row r="676" spans="1:22" ht="14.25" customHeight="1">
      <c r="A676" s="70"/>
      <c r="C676" s="70"/>
      <c r="D676" s="70"/>
      <c r="E676" s="70"/>
      <c r="F676" s="70"/>
      <c r="G676" s="70"/>
      <c r="H676" s="70"/>
      <c r="L676" s="70"/>
      <c r="T676" s="52"/>
      <c r="U676" s="52"/>
      <c r="V676" s="52"/>
    </row>
    <row r="677" spans="1:22" ht="14.25" customHeight="1">
      <c r="A677" s="70"/>
      <c r="C677" s="70"/>
      <c r="D677" s="70"/>
      <c r="E677" s="70"/>
      <c r="F677" s="70"/>
      <c r="G677" s="70"/>
      <c r="H677" s="70"/>
      <c r="L677" s="70"/>
      <c r="T677" s="52"/>
      <c r="U677" s="52"/>
      <c r="V677" s="52"/>
    </row>
    <row r="678" spans="1:22">
      <c r="A678" s="70"/>
      <c r="C678" s="70"/>
      <c r="D678" s="70"/>
      <c r="E678" s="70"/>
      <c r="F678" s="70"/>
      <c r="G678" s="70"/>
      <c r="H678" s="70"/>
      <c r="L678" s="70"/>
      <c r="T678" s="52"/>
      <c r="U678" s="52"/>
      <c r="V678" s="52"/>
    </row>
    <row r="679" spans="1:22">
      <c r="A679" s="70"/>
      <c r="C679" s="70"/>
      <c r="D679" s="70"/>
      <c r="E679" s="70"/>
      <c r="F679" s="70"/>
      <c r="G679" s="70"/>
      <c r="H679" s="70"/>
      <c r="L679" s="70"/>
      <c r="T679" s="52"/>
      <c r="U679" s="52"/>
      <c r="V679" s="52"/>
    </row>
    <row r="680" spans="1:22">
      <c r="A680" s="70"/>
      <c r="C680" s="70"/>
      <c r="D680" s="70"/>
      <c r="E680" s="70"/>
      <c r="F680" s="70"/>
      <c r="G680" s="70"/>
      <c r="H680" s="70"/>
      <c r="L680" s="70"/>
      <c r="T680" s="52"/>
      <c r="U680" s="52"/>
      <c r="V680" s="52"/>
    </row>
    <row r="681" spans="1:22">
      <c r="A681" s="70"/>
      <c r="C681" s="70"/>
      <c r="D681" s="70"/>
      <c r="E681" s="70"/>
      <c r="F681" s="70"/>
      <c r="G681" s="70"/>
      <c r="H681" s="70"/>
      <c r="L681" s="70"/>
      <c r="T681" s="52"/>
      <c r="U681" s="52"/>
      <c r="V681" s="52"/>
    </row>
    <row r="682" spans="1:22">
      <c r="A682" s="70"/>
      <c r="C682" s="70"/>
      <c r="D682" s="70"/>
      <c r="E682" s="70"/>
      <c r="F682" s="70"/>
      <c r="G682" s="70"/>
      <c r="H682" s="70"/>
      <c r="L682" s="70"/>
      <c r="T682" s="52"/>
      <c r="U682" s="52"/>
      <c r="V682" s="52"/>
    </row>
    <row r="683" spans="1:22">
      <c r="A683" s="70"/>
      <c r="C683" s="70"/>
      <c r="D683" s="70"/>
      <c r="E683" s="70"/>
      <c r="F683" s="70"/>
      <c r="G683" s="70"/>
      <c r="H683" s="70"/>
      <c r="L683" s="70"/>
      <c r="T683" s="52"/>
      <c r="U683" s="52"/>
      <c r="V683" s="52"/>
    </row>
    <row r="684" spans="1:22">
      <c r="A684" s="70"/>
      <c r="C684" s="70"/>
      <c r="D684" s="70"/>
      <c r="E684" s="70"/>
      <c r="F684" s="70"/>
      <c r="G684" s="70"/>
      <c r="H684" s="70"/>
      <c r="L684" s="70"/>
      <c r="T684" s="52"/>
      <c r="U684" s="52"/>
      <c r="V684" s="52"/>
    </row>
    <row r="685" spans="1:22">
      <c r="A685" s="70"/>
      <c r="C685" s="70"/>
      <c r="D685" s="70"/>
      <c r="E685" s="70"/>
      <c r="F685" s="70"/>
      <c r="G685" s="70"/>
      <c r="H685" s="70"/>
      <c r="L685" s="70"/>
      <c r="T685" s="52"/>
      <c r="U685" s="52"/>
      <c r="V685" s="52"/>
    </row>
    <row r="686" spans="1:22">
      <c r="A686" s="70"/>
      <c r="C686" s="70"/>
      <c r="D686" s="70"/>
      <c r="E686" s="70"/>
      <c r="F686" s="70"/>
      <c r="G686" s="70"/>
      <c r="H686" s="70"/>
      <c r="L686" s="70"/>
      <c r="T686" s="52"/>
      <c r="U686" s="52"/>
      <c r="V686" s="52"/>
    </row>
    <row r="687" spans="1:22">
      <c r="A687" s="70"/>
      <c r="C687" s="70"/>
      <c r="D687" s="70"/>
      <c r="E687" s="70"/>
      <c r="F687" s="70"/>
      <c r="G687" s="70"/>
      <c r="H687" s="70"/>
      <c r="L687" s="70"/>
      <c r="T687" s="52"/>
      <c r="U687" s="52"/>
      <c r="V687" s="52"/>
    </row>
    <row r="688" spans="1:22">
      <c r="A688" s="70"/>
      <c r="C688" s="70"/>
      <c r="D688" s="70"/>
      <c r="E688" s="70"/>
      <c r="F688" s="70"/>
      <c r="G688" s="70"/>
      <c r="H688" s="70"/>
      <c r="L688" s="70"/>
      <c r="T688" s="52"/>
      <c r="U688" s="52"/>
      <c r="V688" s="52"/>
    </row>
    <row r="689" spans="1:22">
      <c r="A689" s="70"/>
      <c r="C689" s="70"/>
      <c r="D689" s="70"/>
      <c r="E689" s="70"/>
      <c r="F689" s="70"/>
      <c r="G689" s="70"/>
      <c r="H689" s="70"/>
      <c r="L689" s="70"/>
      <c r="T689" s="52"/>
      <c r="U689" s="52"/>
      <c r="V689" s="52"/>
    </row>
    <row r="690" spans="1:22">
      <c r="A690" s="70"/>
      <c r="C690" s="70"/>
      <c r="D690" s="70"/>
      <c r="E690" s="70"/>
      <c r="F690" s="70"/>
      <c r="G690" s="70"/>
      <c r="H690" s="70"/>
      <c r="L690" s="70"/>
      <c r="T690" s="52"/>
      <c r="U690" s="52"/>
      <c r="V690" s="52"/>
    </row>
    <row r="691" spans="1:22">
      <c r="A691" s="70"/>
      <c r="C691" s="70"/>
      <c r="D691" s="70"/>
      <c r="E691" s="70"/>
      <c r="F691" s="70"/>
      <c r="G691" s="70"/>
      <c r="H691" s="70"/>
      <c r="L691" s="70"/>
      <c r="T691" s="52"/>
      <c r="U691" s="52"/>
      <c r="V691" s="52"/>
    </row>
    <row r="692" spans="1:22">
      <c r="A692" s="70"/>
      <c r="C692" s="70"/>
      <c r="D692" s="70"/>
      <c r="E692" s="70"/>
      <c r="F692" s="70"/>
      <c r="G692" s="70"/>
      <c r="H692" s="70"/>
      <c r="L692" s="70"/>
      <c r="T692" s="52"/>
      <c r="U692" s="52"/>
      <c r="V692" s="52"/>
    </row>
    <row r="693" spans="1:22">
      <c r="A693" s="70"/>
      <c r="C693" s="70"/>
      <c r="D693" s="70"/>
      <c r="E693" s="70"/>
      <c r="F693" s="70"/>
      <c r="G693" s="70"/>
      <c r="H693" s="70"/>
      <c r="L693" s="70"/>
      <c r="T693" s="52"/>
      <c r="U693" s="52"/>
      <c r="V693" s="52"/>
    </row>
    <row r="694" spans="1:22">
      <c r="A694" s="70"/>
      <c r="C694" s="70"/>
      <c r="D694" s="70"/>
      <c r="E694" s="70"/>
      <c r="F694" s="70"/>
      <c r="G694" s="70"/>
      <c r="H694" s="70"/>
      <c r="L694" s="70"/>
      <c r="T694" s="52"/>
      <c r="U694" s="52"/>
      <c r="V694" s="52"/>
    </row>
    <row r="695" spans="1:22">
      <c r="A695" s="70"/>
      <c r="C695" s="70"/>
      <c r="D695" s="70"/>
      <c r="E695" s="70"/>
      <c r="F695" s="70"/>
      <c r="G695" s="70"/>
      <c r="H695" s="70"/>
      <c r="L695" s="70"/>
      <c r="T695" s="52"/>
      <c r="U695" s="52"/>
      <c r="V695" s="52"/>
    </row>
    <row r="696" spans="1:22">
      <c r="A696" s="70"/>
      <c r="C696" s="70"/>
      <c r="D696" s="70"/>
      <c r="E696" s="70"/>
      <c r="F696" s="70"/>
      <c r="G696" s="70"/>
      <c r="H696" s="70"/>
      <c r="L696" s="70"/>
      <c r="T696" s="52"/>
      <c r="U696" s="52"/>
      <c r="V696" s="52"/>
    </row>
    <row r="697" spans="1:22">
      <c r="A697" s="70"/>
      <c r="C697" s="70"/>
      <c r="D697" s="70"/>
      <c r="E697" s="70"/>
      <c r="F697" s="70"/>
      <c r="G697" s="70"/>
      <c r="H697" s="70"/>
      <c r="L697" s="70"/>
      <c r="T697" s="52"/>
      <c r="U697" s="52"/>
      <c r="V697" s="52"/>
    </row>
    <row r="698" spans="1:22">
      <c r="A698" s="70"/>
      <c r="C698" s="70"/>
      <c r="D698" s="70"/>
      <c r="E698" s="70"/>
      <c r="F698" s="70"/>
      <c r="G698" s="70"/>
      <c r="H698" s="70"/>
      <c r="L698" s="70"/>
      <c r="T698" s="52"/>
      <c r="U698" s="52"/>
      <c r="V698" s="52"/>
    </row>
    <row r="699" spans="1:22">
      <c r="A699" s="70"/>
      <c r="C699" s="70"/>
      <c r="D699" s="70"/>
      <c r="E699" s="70"/>
      <c r="F699" s="70"/>
      <c r="G699" s="70"/>
      <c r="H699" s="70"/>
      <c r="L699" s="70"/>
      <c r="T699" s="52"/>
      <c r="U699" s="52"/>
      <c r="V699" s="52"/>
    </row>
    <row r="700" spans="1:22">
      <c r="A700" s="70"/>
      <c r="C700" s="70"/>
      <c r="D700" s="70"/>
      <c r="E700" s="70"/>
      <c r="F700" s="70"/>
      <c r="G700" s="70"/>
      <c r="H700" s="70"/>
      <c r="L700" s="70"/>
      <c r="T700" s="52"/>
      <c r="U700" s="52"/>
      <c r="V700" s="52"/>
    </row>
    <row r="701" spans="1:22">
      <c r="A701" s="70"/>
      <c r="C701" s="70"/>
      <c r="D701" s="70"/>
      <c r="E701" s="70"/>
      <c r="F701" s="70"/>
      <c r="G701" s="70"/>
      <c r="H701" s="70"/>
      <c r="L701" s="70"/>
      <c r="T701" s="52"/>
      <c r="U701" s="52"/>
      <c r="V701" s="52"/>
    </row>
    <row r="702" spans="1:22">
      <c r="A702" s="70"/>
      <c r="C702" s="70"/>
      <c r="D702" s="70"/>
      <c r="E702" s="70"/>
      <c r="F702" s="70"/>
      <c r="G702" s="70"/>
      <c r="H702" s="70"/>
      <c r="L702" s="70"/>
      <c r="T702" s="52"/>
      <c r="U702" s="52"/>
      <c r="V702" s="52"/>
    </row>
    <row r="703" spans="1:22">
      <c r="A703" s="70"/>
      <c r="C703" s="70"/>
      <c r="D703" s="70"/>
      <c r="E703" s="70"/>
      <c r="F703" s="70"/>
      <c r="G703" s="70"/>
      <c r="H703" s="70"/>
      <c r="L703" s="70"/>
      <c r="T703" s="52"/>
      <c r="U703" s="52"/>
      <c r="V703" s="52"/>
    </row>
    <row r="704" spans="1:22">
      <c r="A704" s="70"/>
      <c r="C704" s="70"/>
      <c r="D704" s="70"/>
      <c r="E704" s="70"/>
      <c r="F704" s="70"/>
      <c r="G704" s="70"/>
      <c r="H704" s="70"/>
      <c r="L704" s="70"/>
      <c r="T704" s="52"/>
      <c r="U704" s="52"/>
      <c r="V704" s="52"/>
    </row>
    <row r="705" spans="1:22">
      <c r="A705" s="70"/>
      <c r="C705" s="70"/>
      <c r="D705" s="70"/>
      <c r="E705" s="70"/>
      <c r="F705" s="70"/>
      <c r="G705" s="70"/>
      <c r="H705" s="70"/>
      <c r="L705" s="70"/>
      <c r="T705" s="52"/>
      <c r="U705" s="52"/>
      <c r="V705" s="52"/>
    </row>
    <row r="706" spans="1:22">
      <c r="A706" s="70"/>
      <c r="C706" s="70"/>
      <c r="D706" s="70"/>
      <c r="E706" s="70"/>
      <c r="F706" s="70"/>
      <c r="G706" s="70"/>
      <c r="H706" s="70"/>
      <c r="L706" s="70"/>
      <c r="T706" s="52"/>
      <c r="U706" s="52"/>
      <c r="V706" s="52"/>
    </row>
    <row r="707" spans="1:22">
      <c r="A707" s="70"/>
      <c r="C707" s="70"/>
      <c r="D707" s="70"/>
      <c r="E707" s="70"/>
      <c r="F707" s="70"/>
      <c r="G707" s="70"/>
      <c r="H707" s="70"/>
      <c r="L707" s="70"/>
      <c r="T707" s="52"/>
      <c r="U707" s="52"/>
      <c r="V707" s="52"/>
    </row>
    <row r="708" spans="1:22">
      <c r="A708" s="70"/>
      <c r="C708" s="70"/>
      <c r="D708" s="70"/>
      <c r="E708" s="70"/>
      <c r="F708" s="70"/>
      <c r="G708" s="70"/>
      <c r="H708" s="70"/>
      <c r="L708" s="70"/>
      <c r="T708" s="52"/>
      <c r="U708" s="52"/>
      <c r="V708" s="52"/>
    </row>
    <row r="709" spans="1:22">
      <c r="A709" s="70"/>
      <c r="C709" s="70"/>
      <c r="D709" s="70"/>
      <c r="E709" s="70"/>
      <c r="F709" s="70"/>
      <c r="G709" s="70"/>
      <c r="H709" s="70"/>
      <c r="L709" s="70"/>
      <c r="T709" s="52"/>
      <c r="U709" s="52"/>
      <c r="V709" s="52"/>
    </row>
    <row r="710" spans="1:22">
      <c r="A710" s="70"/>
      <c r="C710" s="70"/>
      <c r="D710" s="70"/>
      <c r="E710" s="70"/>
      <c r="F710" s="70"/>
      <c r="G710" s="70"/>
      <c r="H710" s="70"/>
      <c r="L710" s="70"/>
      <c r="T710" s="52"/>
      <c r="U710" s="52"/>
      <c r="V710" s="52"/>
    </row>
    <row r="711" spans="1:22">
      <c r="A711" s="70"/>
      <c r="C711" s="70"/>
      <c r="D711" s="70"/>
      <c r="E711" s="70"/>
      <c r="F711" s="70"/>
      <c r="G711" s="70"/>
      <c r="H711" s="70"/>
      <c r="L711" s="70"/>
      <c r="T711" s="52"/>
      <c r="U711" s="52"/>
      <c r="V711" s="52"/>
    </row>
    <row r="712" spans="1:22">
      <c r="A712" s="70"/>
      <c r="C712" s="70"/>
      <c r="D712" s="70"/>
      <c r="E712" s="70"/>
      <c r="F712" s="70"/>
      <c r="G712" s="70"/>
      <c r="H712" s="70"/>
      <c r="L712" s="70"/>
      <c r="T712" s="52"/>
      <c r="U712" s="52"/>
      <c r="V712" s="52"/>
    </row>
    <row r="713" spans="1:22">
      <c r="A713" s="70"/>
      <c r="C713" s="70"/>
      <c r="D713" s="70"/>
      <c r="E713" s="70"/>
      <c r="F713" s="70"/>
      <c r="G713" s="70"/>
      <c r="H713" s="70"/>
      <c r="L713" s="70"/>
      <c r="T713" s="52"/>
      <c r="U713" s="52"/>
      <c r="V713" s="52"/>
    </row>
    <row r="714" spans="1:22">
      <c r="A714" s="70"/>
      <c r="C714" s="70"/>
      <c r="D714" s="70"/>
      <c r="E714" s="70"/>
      <c r="F714" s="70"/>
      <c r="G714" s="70"/>
      <c r="H714" s="70"/>
      <c r="L714" s="70"/>
      <c r="T714" s="52"/>
      <c r="U714" s="52"/>
      <c r="V714" s="52"/>
    </row>
    <row r="715" spans="1:22">
      <c r="A715" s="70"/>
      <c r="C715" s="70"/>
      <c r="D715" s="70"/>
      <c r="E715" s="70"/>
      <c r="F715" s="70"/>
      <c r="G715" s="70"/>
      <c r="H715" s="70"/>
      <c r="L715" s="70"/>
      <c r="T715" s="52"/>
      <c r="U715" s="52"/>
      <c r="V715" s="52"/>
    </row>
    <row r="716" spans="1:22">
      <c r="A716" s="70"/>
      <c r="C716" s="70"/>
      <c r="D716" s="70"/>
      <c r="E716" s="70"/>
      <c r="F716" s="70"/>
      <c r="G716" s="70"/>
      <c r="H716" s="70"/>
      <c r="L716" s="70"/>
      <c r="T716" s="52"/>
      <c r="U716" s="52"/>
      <c r="V716" s="52"/>
    </row>
    <row r="717" spans="1:22">
      <c r="A717" s="70"/>
      <c r="C717" s="70"/>
      <c r="D717" s="70"/>
      <c r="E717" s="70"/>
      <c r="F717" s="70"/>
      <c r="G717" s="70"/>
      <c r="H717" s="70"/>
      <c r="L717" s="70"/>
      <c r="T717" s="52"/>
      <c r="U717" s="52"/>
      <c r="V717" s="52"/>
    </row>
    <row r="718" spans="1:22">
      <c r="A718" s="70"/>
      <c r="C718" s="70"/>
      <c r="D718" s="70"/>
      <c r="E718" s="70"/>
      <c r="F718" s="70"/>
      <c r="G718" s="70"/>
      <c r="H718" s="70"/>
      <c r="L718" s="70"/>
      <c r="T718" s="52"/>
      <c r="U718" s="52"/>
      <c r="V718" s="52"/>
    </row>
    <row r="719" spans="1:22">
      <c r="A719" s="70"/>
      <c r="C719" s="70"/>
      <c r="D719" s="70"/>
      <c r="E719" s="70"/>
      <c r="F719" s="70"/>
      <c r="G719" s="70"/>
      <c r="H719" s="70"/>
      <c r="L719" s="70"/>
      <c r="T719" s="52"/>
      <c r="U719" s="52"/>
      <c r="V719" s="52"/>
    </row>
    <row r="720" spans="1:22">
      <c r="A720" s="70"/>
      <c r="C720" s="70"/>
      <c r="D720" s="70"/>
      <c r="E720" s="70"/>
      <c r="F720" s="70"/>
      <c r="G720" s="70"/>
      <c r="H720" s="70"/>
      <c r="L720" s="70"/>
      <c r="T720" s="52"/>
      <c r="U720" s="52"/>
      <c r="V720" s="52"/>
    </row>
    <row r="721" spans="1:22">
      <c r="A721" s="70"/>
      <c r="C721" s="70"/>
      <c r="D721" s="70"/>
      <c r="E721" s="70"/>
      <c r="F721" s="70"/>
      <c r="G721" s="70"/>
      <c r="H721" s="70"/>
      <c r="L721" s="70"/>
      <c r="T721" s="52"/>
      <c r="U721" s="52"/>
      <c r="V721" s="52"/>
    </row>
    <row r="722" spans="1:22">
      <c r="A722" s="70"/>
      <c r="C722" s="70"/>
      <c r="D722" s="70"/>
      <c r="E722" s="70"/>
      <c r="F722" s="70"/>
      <c r="G722" s="70"/>
      <c r="H722" s="70"/>
      <c r="L722" s="70"/>
      <c r="T722" s="52"/>
      <c r="U722" s="52"/>
      <c r="V722" s="52"/>
    </row>
    <row r="723" spans="1:22">
      <c r="A723" s="70"/>
      <c r="C723" s="70"/>
      <c r="D723" s="70"/>
      <c r="E723" s="70"/>
      <c r="F723" s="70"/>
      <c r="G723" s="70"/>
      <c r="H723" s="70"/>
      <c r="L723" s="70"/>
      <c r="T723" s="52"/>
      <c r="U723" s="52"/>
      <c r="V723" s="52"/>
    </row>
    <row r="724" spans="1:22">
      <c r="A724" s="70"/>
      <c r="C724" s="70"/>
      <c r="D724" s="70"/>
      <c r="E724" s="70"/>
      <c r="F724" s="70"/>
      <c r="G724" s="70"/>
      <c r="H724" s="70"/>
      <c r="L724" s="70"/>
      <c r="T724" s="52"/>
      <c r="U724" s="52"/>
      <c r="V724" s="52"/>
    </row>
    <row r="725" spans="1:22">
      <c r="A725" s="70"/>
      <c r="C725" s="70"/>
      <c r="D725" s="70"/>
      <c r="E725" s="70"/>
      <c r="F725" s="70"/>
      <c r="G725" s="70"/>
      <c r="H725" s="70"/>
      <c r="L725" s="70"/>
      <c r="T725" s="52"/>
      <c r="U725" s="52"/>
      <c r="V725" s="52"/>
    </row>
    <row r="726" spans="1:22">
      <c r="A726" s="70"/>
      <c r="C726" s="70"/>
      <c r="D726" s="70"/>
      <c r="E726" s="70"/>
      <c r="F726" s="70"/>
      <c r="G726" s="70"/>
      <c r="H726" s="70"/>
      <c r="L726" s="70"/>
      <c r="T726" s="52"/>
      <c r="U726" s="52"/>
      <c r="V726" s="52"/>
    </row>
    <row r="727" spans="1:22">
      <c r="A727" s="70"/>
      <c r="C727" s="70"/>
      <c r="D727" s="70"/>
      <c r="E727" s="70"/>
      <c r="F727" s="70"/>
      <c r="G727" s="70"/>
      <c r="H727" s="70"/>
      <c r="L727" s="70"/>
      <c r="T727" s="52"/>
      <c r="U727" s="52"/>
      <c r="V727" s="52"/>
    </row>
    <row r="728" spans="1:22">
      <c r="A728" s="70"/>
      <c r="C728" s="70"/>
      <c r="D728" s="70"/>
      <c r="E728" s="70"/>
      <c r="F728" s="70"/>
      <c r="G728" s="70"/>
      <c r="H728" s="70"/>
      <c r="L728" s="70"/>
      <c r="T728" s="52"/>
      <c r="U728" s="52"/>
      <c r="V728" s="52"/>
    </row>
    <row r="729" spans="1:22">
      <c r="A729" s="70"/>
      <c r="C729" s="70"/>
      <c r="D729" s="70"/>
      <c r="E729" s="70"/>
      <c r="F729" s="70"/>
      <c r="G729" s="70"/>
      <c r="H729" s="70"/>
      <c r="L729" s="70"/>
      <c r="T729" s="52"/>
      <c r="U729" s="52"/>
      <c r="V729" s="52"/>
    </row>
    <row r="730" spans="1:22">
      <c r="A730" s="70"/>
      <c r="C730" s="70"/>
      <c r="D730" s="70"/>
      <c r="E730" s="70"/>
      <c r="F730" s="70"/>
      <c r="G730" s="70"/>
      <c r="H730" s="70"/>
      <c r="L730" s="70"/>
      <c r="T730" s="52"/>
      <c r="U730" s="52"/>
      <c r="V730" s="52"/>
    </row>
    <row r="731" spans="1:22">
      <c r="A731" s="70"/>
      <c r="C731" s="70"/>
      <c r="D731" s="70"/>
      <c r="E731" s="70"/>
      <c r="F731" s="70"/>
      <c r="G731" s="70"/>
      <c r="H731" s="70"/>
      <c r="L731" s="70"/>
      <c r="T731" s="52"/>
      <c r="U731" s="52"/>
      <c r="V731" s="52"/>
    </row>
    <row r="732" spans="1:22">
      <c r="A732" s="70"/>
      <c r="C732" s="70"/>
      <c r="D732" s="70"/>
      <c r="E732" s="70"/>
      <c r="F732" s="70"/>
      <c r="G732" s="70"/>
      <c r="H732" s="70"/>
      <c r="L732" s="70"/>
      <c r="T732" s="52"/>
      <c r="U732" s="52"/>
      <c r="V732" s="52"/>
    </row>
    <row r="733" spans="1:22">
      <c r="A733" s="70"/>
      <c r="C733" s="70"/>
      <c r="D733" s="70"/>
      <c r="E733" s="70"/>
      <c r="F733" s="70"/>
      <c r="G733" s="70"/>
      <c r="H733" s="70"/>
      <c r="L733" s="70"/>
      <c r="T733" s="52"/>
      <c r="U733" s="52"/>
      <c r="V733" s="52"/>
    </row>
    <row r="734" spans="1:22">
      <c r="A734" s="70"/>
      <c r="C734" s="70"/>
      <c r="D734" s="70"/>
      <c r="E734" s="70"/>
      <c r="F734" s="70"/>
      <c r="G734" s="70"/>
      <c r="H734" s="70"/>
      <c r="L734" s="70"/>
      <c r="T734" s="52"/>
      <c r="U734" s="52"/>
      <c r="V734" s="52"/>
    </row>
    <row r="735" spans="1:22">
      <c r="A735" s="70"/>
      <c r="C735" s="70"/>
      <c r="D735" s="70"/>
      <c r="E735" s="70"/>
      <c r="F735" s="70"/>
      <c r="G735" s="70"/>
      <c r="H735" s="70"/>
      <c r="L735" s="70"/>
      <c r="T735" s="52"/>
      <c r="U735" s="52"/>
      <c r="V735" s="52"/>
    </row>
    <row r="736" spans="1:22">
      <c r="A736" s="70"/>
      <c r="C736" s="70"/>
      <c r="D736" s="70"/>
      <c r="E736" s="70"/>
      <c r="F736" s="70"/>
      <c r="G736" s="70"/>
      <c r="H736" s="70"/>
      <c r="L736" s="70"/>
      <c r="T736" s="52"/>
      <c r="U736" s="52"/>
      <c r="V736" s="52"/>
    </row>
    <row r="737" spans="1:22">
      <c r="A737" s="70"/>
      <c r="C737" s="70"/>
      <c r="D737" s="70"/>
      <c r="E737" s="70"/>
      <c r="F737" s="70"/>
      <c r="G737" s="70"/>
      <c r="H737" s="70"/>
      <c r="L737" s="70"/>
      <c r="T737" s="52"/>
      <c r="U737" s="52"/>
      <c r="V737" s="52"/>
    </row>
    <row r="738" spans="1:22">
      <c r="A738" s="70"/>
      <c r="C738" s="70"/>
      <c r="D738" s="70"/>
      <c r="E738" s="70"/>
      <c r="F738" s="70"/>
      <c r="G738" s="70"/>
      <c r="H738" s="70"/>
      <c r="L738" s="70"/>
      <c r="T738" s="52"/>
      <c r="U738" s="52"/>
      <c r="V738" s="52"/>
    </row>
    <row r="739" spans="1:22">
      <c r="A739" s="70"/>
      <c r="C739" s="70"/>
      <c r="D739" s="70"/>
      <c r="E739" s="70"/>
      <c r="F739" s="70"/>
      <c r="G739" s="70"/>
      <c r="H739" s="70"/>
      <c r="L739" s="70"/>
      <c r="T739" s="52"/>
      <c r="U739" s="52"/>
      <c r="V739" s="52"/>
    </row>
    <row r="740" spans="1:22">
      <c r="A740" s="70"/>
      <c r="C740" s="70"/>
      <c r="D740" s="70"/>
      <c r="E740" s="70"/>
      <c r="F740" s="70"/>
      <c r="G740" s="70"/>
      <c r="H740" s="70"/>
      <c r="L740" s="70"/>
      <c r="T740" s="52"/>
      <c r="U740" s="52"/>
      <c r="V740" s="52"/>
    </row>
    <row r="741" spans="1:22">
      <c r="A741" s="70"/>
      <c r="C741" s="70"/>
      <c r="D741" s="70"/>
      <c r="E741" s="70"/>
      <c r="F741" s="70"/>
      <c r="G741" s="70"/>
      <c r="H741" s="70"/>
      <c r="L741" s="70"/>
      <c r="T741" s="52"/>
      <c r="U741" s="52"/>
      <c r="V741" s="52"/>
    </row>
    <row r="742" spans="1:22">
      <c r="A742" s="70"/>
      <c r="C742" s="70"/>
      <c r="D742" s="70"/>
      <c r="E742" s="70"/>
      <c r="F742" s="70"/>
      <c r="G742" s="70"/>
      <c r="H742" s="70"/>
      <c r="L742" s="70"/>
      <c r="T742" s="52"/>
      <c r="U742" s="52"/>
      <c r="V742" s="52"/>
    </row>
    <row r="743" spans="1:22">
      <c r="A743" s="70"/>
      <c r="C743" s="70"/>
      <c r="D743" s="70"/>
      <c r="E743" s="70"/>
      <c r="F743" s="70"/>
      <c r="G743" s="70"/>
      <c r="H743" s="70"/>
      <c r="L743" s="70"/>
      <c r="T743" s="52"/>
      <c r="U743" s="52"/>
      <c r="V743" s="52"/>
    </row>
    <row r="744" spans="1:22">
      <c r="A744" s="70"/>
      <c r="C744" s="70"/>
      <c r="D744" s="70"/>
      <c r="E744" s="70"/>
      <c r="F744" s="70"/>
      <c r="G744" s="70"/>
      <c r="H744" s="70"/>
      <c r="L744" s="70"/>
      <c r="T744" s="52"/>
      <c r="U744" s="52"/>
      <c r="V744" s="52"/>
    </row>
    <row r="745" spans="1:22">
      <c r="A745" s="70"/>
      <c r="C745" s="70"/>
      <c r="D745" s="70"/>
      <c r="E745" s="70"/>
      <c r="F745" s="70"/>
      <c r="G745" s="70"/>
      <c r="H745" s="70"/>
      <c r="L745" s="70"/>
      <c r="T745" s="52"/>
      <c r="U745" s="52"/>
      <c r="V745" s="52"/>
    </row>
    <row r="746" spans="1:22">
      <c r="A746" s="70"/>
      <c r="C746" s="70"/>
      <c r="D746" s="70"/>
      <c r="E746" s="70"/>
      <c r="F746" s="70"/>
      <c r="G746" s="70"/>
      <c r="H746" s="70"/>
      <c r="L746" s="70"/>
      <c r="T746" s="52"/>
      <c r="U746" s="52"/>
      <c r="V746" s="52"/>
    </row>
    <row r="747" spans="1:22">
      <c r="A747" s="70"/>
      <c r="C747" s="70"/>
      <c r="D747" s="70"/>
      <c r="E747" s="70"/>
      <c r="F747" s="70"/>
      <c r="G747" s="70"/>
      <c r="H747" s="70"/>
      <c r="L747" s="70"/>
      <c r="T747" s="52"/>
      <c r="U747" s="52"/>
      <c r="V747" s="52"/>
    </row>
    <row r="748" spans="1:22">
      <c r="A748" s="70"/>
      <c r="C748" s="70"/>
      <c r="D748" s="70"/>
      <c r="E748" s="70"/>
      <c r="F748" s="70"/>
      <c r="G748" s="70"/>
      <c r="H748" s="70"/>
      <c r="L748" s="70"/>
      <c r="T748" s="52"/>
      <c r="U748" s="52"/>
      <c r="V748" s="52"/>
    </row>
    <row r="749" spans="1:22">
      <c r="A749" s="70"/>
      <c r="C749" s="70"/>
      <c r="D749" s="70"/>
      <c r="E749" s="70"/>
      <c r="F749" s="70"/>
      <c r="G749" s="70"/>
      <c r="H749" s="70"/>
      <c r="L749" s="70"/>
      <c r="T749" s="52"/>
      <c r="U749" s="52"/>
      <c r="V749" s="52"/>
    </row>
    <row r="750" spans="1:22">
      <c r="A750" s="70"/>
      <c r="C750" s="70"/>
      <c r="D750" s="70"/>
      <c r="E750" s="70"/>
      <c r="F750" s="70"/>
      <c r="G750" s="70"/>
      <c r="H750" s="70"/>
      <c r="L750" s="70"/>
      <c r="T750" s="52"/>
      <c r="U750" s="52"/>
      <c r="V750" s="52"/>
    </row>
    <row r="751" spans="1:22">
      <c r="A751" s="70"/>
      <c r="C751" s="70"/>
      <c r="D751" s="70"/>
      <c r="E751" s="70"/>
      <c r="F751" s="70"/>
      <c r="G751" s="70"/>
      <c r="H751" s="70"/>
      <c r="L751" s="70"/>
      <c r="T751" s="52"/>
      <c r="U751" s="52"/>
      <c r="V751" s="52"/>
    </row>
    <row r="752" spans="1:22">
      <c r="A752" s="70"/>
      <c r="C752" s="70"/>
      <c r="D752" s="70"/>
      <c r="E752" s="70"/>
      <c r="F752" s="70"/>
      <c r="G752" s="70"/>
      <c r="H752" s="70"/>
      <c r="L752" s="70"/>
      <c r="T752" s="52"/>
      <c r="U752" s="52"/>
      <c r="V752" s="52"/>
    </row>
    <row r="753" spans="1:22">
      <c r="A753" s="70"/>
      <c r="C753" s="70"/>
      <c r="D753" s="70"/>
      <c r="E753" s="70"/>
      <c r="F753" s="70"/>
      <c r="G753" s="70"/>
      <c r="H753" s="70"/>
      <c r="L753" s="70"/>
      <c r="T753" s="52"/>
      <c r="U753" s="52"/>
      <c r="V753" s="52"/>
    </row>
    <row r="754" spans="1:22">
      <c r="A754" s="70"/>
      <c r="C754" s="70"/>
      <c r="D754" s="70"/>
      <c r="E754" s="70"/>
      <c r="F754" s="70"/>
      <c r="G754" s="70"/>
      <c r="H754" s="70"/>
      <c r="L754" s="70"/>
      <c r="T754" s="52"/>
      <c r="U754" s="52"/>
      <c r="V754" s="52"/>
    </row>
    <row r="755" spans="1:22">
      <c r="A755" s="70"/>
      <c r="C755" s="70"/>
      <c r="D755" s="70"/>
      <c r="E755" s="70"/>
      <c r="F755" s="70"/>
      <c r="G755" s="70"/>
      <c r="H755" s="70"/>
      <c r="L755" s="70"/>
      <c r="T755" s="52"/>
      <c r="U755" s="52"/>
      <c r="V755" s="52"/>
    </row>
    <row r="756" spans="1:22">
      <c r="A756" s="70"/>
      <c r="C756" s="70"/>
      <c r="D756" s="70"/>
      <c r="E756" s="70"/>
      <c r="F756" s="70"/>
      <c r="G756" s="70"/>
      <c r="H756" s="70"/>
      <c r="L756" s="70"/>
      <c r="T756" s="52"/>
      <c r="U756" s="52"/>
      <c r="V756" s="52"/>
    </row>
    <row r="757" spans="1:22">
      <c r="A757" s="70"/>
      <c r="C757" s="70"/>
      <c r="D757" s="70"/>
      <c r="E757" s="70"/>
      <c r="F757" s="70"/>
      <c r="G757" s="70"/>
      <c r="H757" s="70"/>
      <c r="L757" s="70"/>
      <c r="T757" s="52"/>
      <c r="U757" s="52"/>
      <c r="V757" s="52"/>
    </row>
    <row r="758" spans="1:22">
      <c r="A758" s="70"/>
      <c r="C758" s="70"/>
      <c r="D758" s="70"/>
      <c r="E758" s="70"/>
      <c r="F758" s="70"/>
      <c r="G758" s="70"/>
      <c r="H758" s="70"/>
      <c r="L758" s="70"/>
      <c r="T758" s="52"/>
      <c r="U758" s="52"/>
      <c r="V758" s="52"/>
    </row>
    <row r="759" spans="1:22">
      <c r="A759" s="70"/>
      <c r="C759" s="70"/>
      <c r="D759" s="70"/>
      <c r="E759" s="70"/>
      <c r="F759" s="70"/>
      <c r="G759" s="70"/>
      <c r="H759" s="70"/>
      <c r="L759" s="70"/>
      <c r="T759" s="52"/>
      <c r="U759" s="52"/>
      <c r="V759" s="52"/>
    </row>
    <row r="760" spans="1:22">
      <c r="A760" s="70"/>
      <c r="C760" s="70"/>
      <c r="D760" s="70"/>
      <c r="E760" s="70"/>
      <c r="F760" s="70"/>
      <c r="G760" s="70"/>
      <c r="H760" s="70"/>
      <c r="L760" s="70"/>
      <c r="T760" s="52"/>
      <c r="U760" s="52"/>
      <c r="V760" s="52"/>
    </row>
    <row r="761" spans="1:22">
      <c r="A761" s="70"/>
      <c r="C761" s="70"/>
      <c r="D761" s="70"/>
      <c r="E761" s="70"/>
      <c r="F761" s="70"/>
      <c r="G761" s="70"/>
      <c r="H761" s="70"/>
      <c r="L761" s="70"/>
      <c r="T761" s="52"/>
      <c r="U761" s="52"/>
      <c r="V761" s="52"/>
    </row>
    <row r="762" spans="1:22">
      <c r="A762" s="70"/>
      <c r="C762" s="70"/>
      <c r="D762" s="70"/>
      <c r="E762" s="70"/>
      <c r="F762" s="70"/>
      <c r="G762" s="70"/>
      <c r="H762" s="70"/>
      <c r="L762" s="70"/>
      <c r="T762" s="52"/>
      <c r="U762" s="52"/>
      <c r="V762" s="52"/>
    </row>
    <row r="763" spans="1:22">
      <c r="A763" s="70"/>
      <c r="C763" s="70"/>
      <c r="D763" s="70"/>
      <c r="E763" s="70"/>
      <c r="F763" s="70"/>
      <c r="G763" s="70"/>
      <c r="H763" s="70"/>
      <c r="L763" s="70"/>
      <c r="T763" s="52"/>
      <c r="U763" s="52"/>
      <c r="V763" s="52"/>
    </row>
    <row r="764" spans="1:22">
      <c r="A764" s="70"/>
      <c r="C764" s="70"/>
      <c r="D764" s="70"/>
      <c r="E764" s="70"/>
      <c r="F764" s="70"/>
      <c r="G764" s="70"/>
      <c r="H764" s="70"/>
      <c r="L764" s="70"/>
      <c r="T764" s="52"/>
      <c r="U764" s="52"/>
      <c r="V764" s="52"/>
    </row>
    <row r="765" spans="1:22">
      <c r="A765" s="70"/>
      <c r="C765" s="70"/>
      <c r="D765" s="70"/>
      <c r="E765" s="70"/>
      <c r="F765" s="70"/>
      <c r="G765" s="70"/>
      <c r="H765" s="70"/>
      <c r="L765" s="70"/>
      <c r="T765" s="52"/>
      <c r="U765" s="52"/>
      <c r="V765" s="52"/>
    </row>
    <row r="766" spans="1:22">
      <c r="A766" s="70"/>
      <c r="C766" s="70"/>
      <c r="D766" s="70"/>
      <c r="E766" s="70"/>
      <c r="F766" s="70"/>
      <c r="G766" s="70"/>
      <c r="H766" s="70"/>
      <c r="L766" s="70"/>
      <c r="T766" s="52"/>
      <c r="U766" s="52"/>
      <c r="V766" s="52"/>
    </row>
    <row r="767" spans="1:22">
      <c r="A767" s="70"/>
      <c r="C767" s="70"/>
      <c r="D767" s="70"/>
      <c r="E767" s="70"/>
      <c r="F767" s="70"/>
      <c r="G767" s="70"/>
      <c r="H767" s="70"/>
      <c r="L767" s="70"/>
      <c r="T767" s="52"/>
      <c r="U767" s="52"/>
      <c r="V767" s="52"/>
    </row>
    <row r="768" spans="1:22">
      <c r="A768" s="70"/>
      <c r="C768" s="70"/>
      <c r="D768" s="70"/>
      <c r="E768" s="70"/>
      <c r="F768" s="70"/>
      <c r="G768" s="70"/>
      <c r="H768" s="70"/>
      <c r="L768" s="70"/>
      <c r="T768" s="52"/>
      <c r="U768" s="52"/>
      <c r="V768" s="52"/>
    </row>
    <row r="769" spans="1:22">
      <c r="A769" s="70"/>
      <c r="C769" s="70"/>
      <c r="D769" s="70"/>
      <c r="E769" s="70"/>
      <c r="F769" s="70"/>
      <c r="G769" s="70"/>
      <c r="H769" s="70"/>
      <c r="L769" s="70"/>
      <c r="T769" s="52"/>
      <c r="U769" s="52"/>
      <c r="V769" s="52"/>
    </row>
    <row r="770" spans="1:22">
      <c r="A770" s="70"/>
      <c r="C770" s="70"/>
      <c r="D770" s="70"/>
      <c r="E770" s="70"/>
      <c r="F770" s="70"/>
      <c r="G770" s="70"/>
      <c r="H770" s="70"/>
      <c r="L770" s="70"/>
      <c r="T770" s="52"/>
      <c r="U770" s="52"/>
      <c r="V770" s="52"/>
    </row>
  </sheetData>
  <mergeCells count="498">
    <mergeCell ref="A1:B1"/>
    <mergeCell ref="A5:M5"/>
    <mergeCell ref="A7:A8"/>
    <mergeCell ref="B7:B8"/>
    <mergeCell ref="C7:J7"/>
    <mergeCell ref="K7:K8"/>
    <mergeCell ref="L7:L8"/>
    <mergeCell ref="M7:M8"/>
    <mergeCell ref="A9:M9"/>
    <mergeCell ref="C10:C54"/>
    <mergeCell ref="D10:D54"/>
    <mergeCell ref="E10:E54"/>
    <mergeCell ref="F10:F54"/>
    <mergeCell ref="G10:G54"/>
    <mergeCell ref="H10:H12"/>
    <mergeCell ref="J10:J12"/>
    <mergeCell ref="H13:H15"/>
    <mergeCell ref="J13:J15"/>
    <mergeCell ref="H16:H18"/>
    <mergeCell ref="J16:J18"/>
    <mergeCell ref="H19:H21"/>
    <mergeCell ref="J19:J21"/>
    <mergeCell ref="H22:H24"/>
    <mergeCell ref="J22:J24"/>
    <mergeCell ref="H25:H27"/>
    <mergeCell ref="J25:J27"/>
    <mergeCell ref="H28:H30"/>
    <mergeCell ref="J28:J30"/>
    <mergeCell ref="H31:H33"/>
    <mergeCell ref="J31:J33"/>
    <mergeCell ref="H34:H36"/>
    <mergeCell ref="J34:J36"/>
    <mergeCell ref="H37:H39"/>
    <mergeCell ref="H65:H67"/>
    <mergeCell ref="I65:I67"/>
    <mergeCell ref="J65:J67"/>
    <mergeCell ref="J37:J39"/>
    <mergeCell ref="H40:H42"/>
    <mergeCell ref="J40:J42"/>
    <mergeCell ref="H43:H45"/>
    <mergeCell ref="J43:J45"/>
    <mergeCell ref="H46:H48"/>
    <mergeCell ref="J46:J48"/>
    <mergeCell ref="H49:H51"/>
    <mergeCell ref="J49:J51"/>
    <mergeCell ref="E98:E100"/>
    <mergeCell ref="H98:H100"/>
    <mergeCell ref="I98:I100"/>
    <mergeCell ref="H52:H54"/>
    <mergeCell ref="J52:J54"/>
    <mergeCell ref="A55:M55"/>
    <mergeCell ref="B56:B127"/>
    <mergeCell ref="C56:C79"/>
    <mergeCell ref="D56:D79"/>
    <mergeCell ref="E56:E58"/>
    <mergeCell ref="F56:F127"/>
    <mergeCell ref="G56:G127"/>
    <mergeCell ref="H56:H58"/>
    <mergeCell ref="I56:I58"/>
    <mergeCell ref="J56:J58"/>
    <mergeCell ref="E59:E61"/>
    <mergeCell ref="H59:H61"/>
    <mergeCell ref="I59:I61"/>
    <mergeCell ref="J59:J61"/>
    <mergeCell ref="E62:E64"/>
    <mergeCell ref="H62:H64"/>
    <mergeCell ref="I62:I64"/>
    <mergeCell ref="J62:J64"/>
    <mergeCell ref="E65:E67"/>
    <mergeCell ref="H92:H94"/>
    <mergeCell ref="I92:I94"/>
    <mergeCell ref="J92:J94"/>
    <mergeCell ref="E95:E97"/>
    <mergeCell ref="E68:E79"/>
    <mergeCell ref="H68:H70"/>
    <mergeCell ref="I68:I70"/>
    <mergeCell ref="J68:J70"/>
    <mergeCell ref="H71:H73"/>
    <mergeCell ref="I71:I73"/>
    <mergeCell ref="J71:J73"/>
    <mergeCell ref="H74:H76"/>
    <mergeCell ref="I74:I76"/>
    <mergeCell ref="J74:J76"/>
    <mergeCell ref="H77:H79"/>
    <mergeCell ref="I77:I79"/>
    <mergeCell ref="J77:J79"/>
    <mergeCell ref="E101:E103"/>
    <mergeCell ref="H101:H103"/>
    <mergeCell ref="I101:I103"/>
    <mergeCell ref="J101:J103"/>
    <mergeCell ref="C80:C91"/>
    <mergeCell ref="D80:D103"/>
    <mergeCell ref="E80:E82"/>
    <mergeCell ref="H80:H82"/>
    <mergeCell ref="I80:I82"/>
    <mergeCell ref="J80:J82"/>
    <mergeCell ref="E83:E85"/>
    <mergeCell ref="H83:H85"/>
    <mergeCell ref="I83:I85"/>
    <mergeCell ref="J83:J85"/>
    <mergeCell ref="E86:E88"/>
    <mergeCell ref="H86:H88"/>
    <mergeCell ref="I86:I88"/>
    <mergeCell ref="J86:J88"/>
    <mergeCell ref="E89:E91"/>
    <mergeCell ref="H89:H91"/>
    <mergeCell ref="I89:I91"/>
    <mergeCell ref="J89:J91"/>
    <mergeCell ref="C92:C115"/>
    <mergeCell ref="E92:E94"/>
    <mergeCell ref="J107:J109"/>
    <mergeCell ref="H110:H112"/>
    <mergeCell ref="I110:I112"/>
    <mergeCell ref="J110:J112"/>
    <mergeCell ref="H113:H115"/>
    <mergeCell ref="I113:I115"/>
    <mergeCell ref="J113:J115"/>
    <mergeCell ref="H95:H97"/>
    <mergeCell ref="I95:I97"/>
    <mergeCell ref="J95:J97"/>
    <mergeCell ref="J98:J100"/>
    <mergeCell ref="C116:C127"/>
    <mergeCell ref="E116:E118"/>
    <mergeCell ref="H116:H118"/>
    <mergeCell ref="I116:I118"/>
    <mergeCell ref="J116:J118"/>
    <mergeCell ref="E119:E121"/>
    <mergeCell ref="H119:H121"/>
    <mergeCell ref="I119:I121"/>
    <mergeCell ref="J119:J121"/>
    <mergeCell ref="E122:E124"/>
    <mergeCell ref="H122:H124"/>
    <mergeCell ref="I122:I124"/>
    <mergeCell ref="J122:J124"/>
    <mergeCell ref="E125:E127"/>
    <mergeCell ref="H125:H127"/>
    <mergeCell ref="I125:I127"/>
    <mergeCell ref="J125:J127"/>
    <mergeCell ref="D104:D127"/>
    <mergeCell ref="E104:E115"/>
    <mergeCell ref="H104:H106"/>
    <mergeCell ref="I104:I106"/>
    <mergeCell ref="J104:J106"/>
    <mergeCell ref="H107:H109"/>
    <mergeCell ref="I107:I109"/>
    <mergeCell ref="A128:M128"/>
    <mergeCell ref="A129:M129"/>
    <mergeCell ref="B130:B345"/>
    <mergeCell ref="C130:C141"/>
    <mergeCell ref="D130:D153"/>
    <mergeCell ref="F130:F141"/>
    <mergeCell ref="G130:G141"/>
    <mergeCell ref="H130:H132"/>
    <mergeCell ref="I130:I132"/>
    <mergeCell ref="J130:J132"/>
    <mergeCell ref="H133:H135"/>
    <mergeCell ref="I133:I135"/>
    <mergeCell ref="J133:J135"/>
    <mergeCell ref="H136:H138"/>
    <mergeCell ref="I136:I138"/>
    <mergeCell ref="J136:J138"/>
    <mergeCell ref="H139:H141"/>
    <mergeCell ref="I139:I141"/>
    <mergeCell ref="J139:J141"/>
    <mergeCell ref="C142:C153"/>
    <mergeCell ref="F142:F153"/>
    <mergeCell ref="G142:G153"/>
    <mergeCell ref="H142:H144"/>
    <mergeCell ref="I142:I144"/>
    <mergeCell ref="J142:J144"/>
    <mergeCell ref="H145:H147"/>
    <mergeCell ref="I145:I147"/>
    <mergeCell ref="J145:J147"/>
    <mergeCell ref="H148:H150"/>
    <mergeCell ref="I148:I150"/>
    <mergeCell ref="J148:J150"/>
    <mergeCell ref="H151:H153"/>
    <mergeCell ref="I151:I153"/>
    <mergeCell ref="J151:J153"/>
    <mergeCell ref="C154:C165"/>
    <mergeCell ref="D154:D177"/>
    <mergeCell ref="F154:F165"/>
    <mergeCell ref="G154:G165"/>
    <mergeCell ref="I154:I156"/>
    <mergeCell ref="J154:J156"/>
    <mergeCell ref="I157:I159"/>
    <mergeCell ref="J157:J159"/>
    <mergeCell ref="I160:I162"/>
    <mergeCell ref="J160:J162"/>
    <mergeCell ref="I163:I165"/>
    <mergeCell ref="J163:J165"/>
    <mergeCell ref="C166:C177"/>
    <mergeCell ref="F166:F177"/>
    <mergeCell ref="G166:G177"/>
    <mergeCell ref="H166:H168"/>
    <mergeCell ref="I166:I168"/>
    <mergeCell ref="J166:J168"/>
    <mergeCell ref="H169:H171"/>
    <mergeCell ref="I169:I171"/>
    <mergeCell ref="J169:J171"/>
    <mergeCell ref="H172:H174"/>
    <mergeCell ref="I172:I174"/>
    <mergeCell ref="J172:J174"/>
    <mergeCell ref="H175:H177"/>
    <mergeCell ref="I175:I177"/>
    <mergeCell ref="J175:J177"/>
    <mergeCell ref="C178:C189"/>
    <mergeCell ref="D178:D201"/>
    <mergeCell ref="F178:F189"/>
    <mergeCell ref="G178:G189"/>
    <mergeCell ref="H178:H180"/>
    <mergeCell ref="I178:I180"/>
    <mergeCell ref="J178:J180"/>
    <mergeCell ref="H181:H183"/>
    <mergeCell ref="I181:I183"/>
    <mergeCell ref="J181:J183"/>
    <mergeCell ref="H184:H186"/>
    <mergeCell ref="I184:I186"/>
    <mergeCell ref="J184:J186"/>
    <mergeCell ref="H187:H189"/>
    <mergeCell ref="I187:I189"/>
    <mergeCell ref="J187:J189"/>
    <mergeCell ref="C190:C201"/>
    <mergeCell ref="F190:F201"/>
    <mergeCell ref="G190:G201"/>
    <mergeCell ref="H190:H192"/>
    <mergeCell ref="I190:I192"/>
    <mergeCell ref="J190:J192"/>
    <mergeCell ref="H193:H195"/>
    <mergeCell ref="I193:I195"/>
    <mergeCell ref="J193:J195"/>
    <mergeCell ref="H196:H198"/>
    <mergeCell ref="I196:I198"/>
    <mergeCell ref="J196:J198"/>
    <mergeCell ref="H199:H201"/>
    <mergeCell ref="I199:I201"/>
    <mergeCell ref="J199:J201"/>
    <mergeCell ref="C202:C213"/>
    <mergeCell ref="D202:D225"/>
    <mergeCell ref="F202:F213"/>
    <mergeCell ref="G202:G213"/>
    <mergeCell ref="H202:H204"/>
    <mergeCell ref="I202:I204"/>
    <mergeCell ref="J202:J204"/>
    <mergeCell ref="H205:H207"/>
    <mergeCell ref="I205:I207"/>
    <mergeCell ref="J205:J207"/>
    <mergeCell ref="H208:H210"/>
    <mergeCell ref="I208:I210"/>
    <mergeCell ref="J208:J210"/>
    <mergeCell ref="H211:H213"/>
    <mergeCell ref="I211:I213"/>
    <mergeCell ref="J211:J213"/>
    <mergeCell ref="C214:C225"/>
    <mergeCell ref="F214:F225"/>
    <mergeCell ref="G214:G225"/>
    <mergeCell ref="H214:H216"/>
    <mergeCell ref="I214:I216"/>
    <mergeCell ref="J214:J216"/>
    <mergeCell ref="H217:H219"/>
    <mergeCell ref="I217:I219"/>
    <mergeCell ref="J217:J219"/>
    <mergeCell ref="H220:H222"/>
    <mergeCell ref="I220:I222"/>
    <mergeCell ref="J220:J222"/>
    <mergeCell ref="H223:H225"/>
    <mergeCell ref="I223:I225"/>
    <mergeCell ref="J223:J225"/>
    <mergeCell ref="C226:C237"/>
    <mergeCell ref="D226:D249"/>
    <mergeCell ref="F226:F237"/>
    <mergeCell ref="G226:G237"/>
    <mergeCell ref="H226:H228"/>
    <mergeCell ref="I226:I228"/>
    <mergeCell ref="J226:J228"/>
    <mergeCell ref="H229:H231"/>
    <mergeCell ref="I229:I231"/>
    <mergeCell ref="J229:J231"/>
    <mergeCell ref="H232:H234"/>
    <mergeCell ref="I232:I234"/>
    <mergeCell ref="J232:J234"/>
    <mergeCell ref="H235:H237"/>
    <mergeCell ref="I235:I237"/>
    <mergeCell ref="J235:J237"/>
    <mergeCell ref="C238:C249"/>
    <mergeCell ref="F238:F249"/>
    <mergeCell ref="G238:G249"/>
    <mergeCell ref="H238:H240"/>
    <mergeCell ref="I238:I240"/>
    <mergeCell ref="J238:J240"/>
    <mergeCell ref="H241:H243"/>
    <mergeCell ref="I241:I243"/>
    <mergeCell ref="J241:J243"/>
    <mergeCell ref="H244:H246"/>
    <mergeCell ref="I244:I246"/>
    <mergeCell ref="J244:J246"/>
    <mergeCell ref="H247:H249"/>
    <mergeCell ref="I247:I249"/>
    <mergeCell ref="J247:J249"/>
    <mergeCell ref="C250:C261"/>
    <mergeCell ref="D250:D273"/>
    <mergeCell ref="F250:F261"/>
    <mergeCell ref="G250:G261"/>
    <mergeCell ref="H250:H252"/>
    <mergeCell ref="I250:I252"/>
    <mergeCell ref="J250:J252"/>
    <mergeCell ref="H253:H255"/>
    <mergeCell ref="I253:I255"/>
    <mergeCell ref="J253:J255"/>
    <mergeCell ref="H256:H258"/>
    <mergeCell ref="I256:I258"/>
    <mergeCell ref="J256:J258"/>
    <mergeCell ref="H259:H261"/>
    <mergeCell ref="I259:I261"/>
    <mergeCell ref="J259:J261"/>
    <mergeCell ref="C262:C273"/>
    <mergeCell ref="F262:F273"/>
    <mergeCell ref="G262:G273"/>
    <mergeCell ref="H262:H264"/>
    <mergeCell ref="I262:I264"/>
    <mergeCell ref="J262:J264"/>
    <mergeCell ref="H265:H267"/>
    <mergeCell ref="I265:I267"/>
    <mergeCell ref="J265:J267"/>
    <mergeCell ref="H268:H270"/>
    <mergeCell ref="I268:I270"/>
    <mergeCell ref="J268:J270"/>
    <mergeCell ref="H271:H273"/>
    <mergeCell ref="I271:I273"/>
    <mergeCell ref="J271:J273"/>
    <mergeCell ref="C274:C285"/>
    <mergeCell ref="D274:D297"/>
    <mergeCell ref="F274:F285"/>
    <mergeCell ref="G274:G285"/>
    <mergeCell ref="H274:H276"/>
    <mergeCell ref="I274:I276"/>
    <mergeCell ref="J274:J276"/>
    <mergeCell ref="H277:H279"/>
    <mergeCell ref="I277:I279"/>
    <mergeCell ref="J277:J279"/>
    <mergeCell ref="H280:H282"/>
    <mergeCell ref="I280:I282"/>
    <mergeCell ref="J280:J282"/>
    <mergeCell ref="H283:H285"/>
    <mergeCell ref="I283:I285"/>
    <mergeCell ref="J283:J285"/>
    <mergeCell ref="C286:C297"/>
    <mergeCell ref="F286:F297"/>
    <mergeCell ref="G286:G297"/>
    <mergeCell ref="H286:H288"/>
    <mergeCell ref="I286:I288"/>
    <mergeCell ref="J286:J288"/>
    <mergeCell ref="H289:H291"/>
    <mergeCell ref="I289:I291"/>
    <mergeCell ref="J289:J291"/>
    <mergeCell ref="H292:H294"/>
    <mergeCell ref="I292:I294"/>
    <mergeCell ref="J292:J294"/>
    <mergeCell ref="H295:H297"/>
    <mergeCell ref="I295:I297"/>
    <mergeCell ref="J295:J297"/>
    <mergeCell ref="C298:C309"/>
    <mergeCell ref="D298:D321"/>
    <mergeCell ref="F298:F309"/>
    <mergeCell ref="G298:G309"/>
    <mergeCell ref="H298:H300"/>
    <mergeCell ref="I298:I300"/>
    <mergeCell ref="J298:J300"/>
    <mergeCell ref="H301:H303"/>
    <mergeCell ref="I301:I303"/>
    <mergeCell ref="J301:J303"/>
    <mergeCell ref="H304:H306"/>
    <mergeCell ref="I304:I306"/>
    <mergeCell ref="J304:J306"/>
    <mergeCell ref="H307:H309"/>
    <mergeCell ref="I307:I309"/>
    <mergeCell ref="J307:J309"/>
    <mergeCell ref="C310:C321"/>
    <mergeCell ref="F310:F321"/>
    <mergeCell ref="G310:G321"/>
    <mergeCell ref="H310:H312"/>
    <mergeCell ref="I310:I312"/>
    <mergeCell ref="J310:J312"/>
    <mergeCell ref="H313:H315"/>
    <mergeCell ref="I313:I315"/>
    <mergeCell ref="J313:J315"/>
    <mergeCell ref="H316:H318"/>
    <mergeCell ref="I316:I318"/>
    <mergeCell ref="J316:J318"/>
    <mergeCell ref="H319:H321"/>
    <mergeCell ref="I319:I321"/>
    <mergeCell ref="J319:J321"/>
    <mergeCell ref="C322:C333"/>
    <mergeCell ref="D322:D345"/>
    <mergeCell ref="F322:F333"/>
    <mergeCell ref="G322:G333"/>
    <mergeCell ref="H322:H324"/>
    <mergeCell ref="I322:I324"/>
    <mergeCell ref="J322:J324"/>
    <mergeCell ref="H325:H327"/>
    <mergeCell ref="I325:I327"/>
    <mergeCell ref="J325:J327"/>
    <mergeCell ref="H328:H330"/>
    <mergeCell ref="I328:I330"/>
    <mergeCell ref="J328:J330"/>
    <mergeCell ref="H331:H333"/>
    <mergeCell ref="I331:I333"/>
    <mergeCell ref="J331:J333"/>
    <mergeCell ref="C334:C345"/>
    <mergeCell ref="F334:F345"/>
    <mergeCell ref="G334:G345"/>
    <mergeCell ref="H334:H336"/>
    <mergeCell ref="I334:I336"/>
    <mergeCell ref="J334:J336"/>
    <mergeCell ref="H337:H339"/>
    <mergeCell ref="I337:I339"/>
    <mergeCell ref="J337:J339"/>
    <mergeCell ref="H340:H342"/>
    <mergeCell ref="I340:I342"/>
    <mergeCell ref="J340:J342"/>
    <mergeCell ref="H343:H345"/>
    <mergeCell ref="I343:I345"/>
    <mergeCell ref="J343:J345"/>
    <mergeCell ref="A346:M346"/>
    <mergeCell ref="B347:B562"/>
    <mergeCell ref="C347:C357"/>
    <mergeCell ref="D347:D382"/>
    <mergeCell ref="F347:F357"/>
    <mergeCell ref="G347:G357"/>
    <mergeCell ref="C358:C370"/>
    <mergeCell ref="F358:F370"/>
    <mergeCell ref="G358:G370"/>
    <mergeCell ref="C371:C382"/>
    <mergeCell ref="F371:F382"/>
    <mergeCell ref="G371:G382"/>
    <mergeCell ref="C383:C394"/>
    <mergeCell ref="D383:D418"/>
    <mergeCell ref="F383:F394"/>
    <mergeCell ref="G383:G394"/>
    <mergeCell ref="C395:C406"/>
    <mergeCell ref="F395:F406"/>
    <mergeCell ref="G395:G406"/>
    <mergeCell ref="C407:C418"/>
    <mergeCell ref="F407:F418"/>
    <mergeCell ref="G407:G418"/>
    <mergeCell ref="C419:C430"/>
    <mergeCell ref="D419:D454"/>
    <mergeCell ref="F419:F430"/>
    <mergeCell ref="G419:G430"/>
    <mergeCell ref="C431:C442"/>
    <mergeCell ref="F431:F442"/>
    <mergeCell ref="G431:G442"/>
    <mergeCell ref="C443:C454"/>
    <mergeCell ref="F443:F454"/>
    <mergeCell ref="G443:G454"/>
    <mergeCell ref="C455:C466"/>
    <mergeCell ref="D455:D490"/>
    <mergeCell ref="F455:F466"/>
    <mergeCell ref="G455:G466"/>
    <mergeCell ref="C467:C478"/>
    <mergeCell ref="F467:F478"/>
    <mergeCell ref="G467:G478"/>
    <mergeCell ref="C479:C490"/>
    <mergeCell ref="F479:F490"/>
    <mergeCell ref="G479:G490"/>
    <mergeCell ref="C491:C502"/>
    <mergeCell ref="D491:D526"/>
    <mergeCell ref="F491:F502"/>
    <mergeCell ref="G491:G502"/>
    <mergeCell ref="C503:C514"/>
    <mergeCell ref="F503:F514"/>
    <mergeCell ref="G503:G514"/>
    <mergeCell ref="C515:C526"/>
    <mergeCell ref="F515:F526"/>
    <mergeCell ref="G515:G526"/>
    <mergeCell ref="C527:C538"/>
    <mergeCell ref="D527:D562"/>
    <mergeCell ref="F527:F538"/>
    <mergeCell ref="G527:G538"/>
    <mergeCell ref="C539:C550"/>
    <mergeCell ref="F539:F550"/>
    <mergeCell ref="G539:G550"/>
    <mergeCell ref="C551:C562"/>
    <mergeCell ref="F551:F562"/>
    <mergeCell ref="G551:G562"/>
    <mergeCell ref="F593:F620"/>
    <mergeCell ref="A621:M621"/>
    <mergeCell ref="G622:G630"/>
    <mergeCell ref="A631:M631"/>
    <mergeCell ref="A563:M563"/>
    <mergeCell ref="B564:B581"/>
    <mergeCell ref="C564:C581"/>
    <mergeCell ref="D564:D581"/>
    <mergeCell ref="A582:M582"/>
    <mergeCell ref="F583:F586"/>
    <mergeCell ref="A587:M587"/>
    <mergeCell ref="F588:F591"/>
    <mergeCell ref="A592:M592"/>
  </mergeCells>
  <hyperlinks>
    <hyperlink ref="A5" location="Меню!A1" display="СТЕЛЛАЖИ КУХО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0.xml><?xml version="1.0" encoding="utf-8"?>
<worksheet xmlns="http://schemas.openxmlformats.org/spreadsheetml/2006/main" xmlns:r="http://schemas.openxmlformats.org/officeDocument/2006/relationships">
  <dimension ref="A1:AMJ56"/>
  <sheetViews>
    <sheetView zoomScaleNormal="100" workbookViewId="0">
      <pane ySplit="9" topLeftCell="A10" activePane="bottomLeft" state="frozen"/>
      <selection pane="bottomLeft" activeCell="A5" sqref="A5:K5"/>
    </sheetView>
  </sheetViews>
  <sheetFormatPr defaultColWidth="9.140625" defaultRowHeight="15"/>
  <cols>
    <col min="1" max="1" width="17.140625" style="52" customWidth="1"/>
    <col min="2" max="2" width="11.85546875" style="52" customWidth="1"/>
    <col min="3" max="3" width="10.85546875" style="52" customWidth="1"/>
    <col min="4" max="4" width="9" style="52" customWidth="1"/>
    <col min="5" max="5" width="8.42578125" style="52" customWidth="1"/>
    <col min="6" max="6" width="13.85546875" style="70" customWidth="1"/>
    <col min="7" max="7" width="9.42578125" style="52" customWidth="1"/>
    <col min="8" max="9" width="8.42578125" style="52" customWidth="1"/>
    <col min="10" max="11" width="8.5703125" style="52" customWidth="1"/>
    <col min="12" max="12" width="9.140625" style="52"/>
    <col min="13" max="14" width="9.85546875" style="52" customWidth="1"/>
    <col min="15" max="15" width="10.7109375" style="386" customWidth="1"/>
    <col min="16" max="17" width="12.7109375" style="386" customWidth="1"/>
    <col min="18" max="18" width="11.28515625" style="386" customWidth="1"/>
    <col min="19" max="19" width="12.140625" style="386" customWidth="1"/>
    <col min="20" max="1024" width="9.140625" style="386"/>
  </cols>
  <sheetData>
    <row r="1" spans="1:20" s="1085" customFormat="1" ht="31.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R1" s="65"/>
      <c r="S1" s="65"/>
      <c r="T1" s="65"/>
    </row>
    <row r="2" spans="1:20" s="1085" customFormat="1" ht="12">
      <c r="A2" s="54"/>
      <c r="B2" s="55"/>
      <c r="C2" s="54"/>
      <c r="D2" s="54"/>
      <c r="E2" s="54"/>
      <c r="F2" s="745" t="s">
        <v>131</v>
      </c>
      <c r="G2" s="57" t="s">
        <v>2</v>
      </c>
      <c r="H2" s="59"/>
      <c r="I2" s="59"/>
      <c r="J2" s="52"/>
      <c r="K2" s="65"/>
      <c r="L2" s="65"/>
      <c r="M2" s="65"/>
      <c r="N2" s="65"/>
      <c r="R2" s="65"/>
      <c r="S2" s="65"/>
      <c r="T2" s="65"/>
    </row>
    <row r="3" spans="1:20" s="1085" customFormat="1" ht="15.75" customHeight="1">
      <c r="A3" s="61" t="s">
        <v>4</v>
      </c>
      <c r="B3" s="58" t="s">
        <v>5</v>
      </c>
      <c r="C3" s="58"/>
      <c r="D3" s="54"/>
      <c r="E3" s="54"/>
      <c r="F3" s="745" t="s">
        <v>132</v>
      </c>
      <c r="G3" s="57" t="s">
        <v>7</v>
      </c>
      <c r="H3" s="59"/>
      <c r="I3" s="59"/>
      <c r="J3" s="52"/>
      <c r="K3" s="65"/>
      <c r="L3" s="65"/>
      <c r="M3" s="65"/>
      <c r="N3" s="65"/>
      <c r="R3" s="65"/>
      <c r="S3" s="65"/>
      <c r="T3" s="65"/>
    </row>
    <row r="4" spans="1:20" s="1085" customFormat="1" ht="12">
      <c r="A4" s="65"/>
      <c r="B4" s="720"/>
      <c r="C4" s="65"/>
      <c r="D4" s="65"/>
      <c r="E4" s="65"/>
      <c r="F4" s="720"/>
      <c r="G4" s="65"/>
      <c r="H4" s="65"/>
      <c r="I4" s="65"/>
      <c r="J4" s="65"/>
      <c r="K4" s="65"/>
      <c r="L4" s="65"/>
      <c r="M4" s="65"/>
      <c r="N4" s="65"/>
      <c r="R4" s="65"/>
      <c r="S4" s="65"/>
      <c r="T4" s="65"/>
    </row>
    <row r="5" spans="1:20">
      <c r="A5" s="2116" t="s">
        <v>8064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7" t="s">
        <v>5373</v>
      </c>
      <c r="B7" s="2117" t="s">
        <v>135</v>
      </c>
      <c r="C7" s="2117" t="s">
        <v>8065</v>
      </c>
      <c r="D7" s="2117"/>
      <c r="E7" s="2117"/>
      <c r="F7" s="2117"/>
      <c r="G7" s="2117"/>
      <c r="H7" s="2117"/>
      <c r="I7" s="2119" t="s">
        <v>139</v>
      </c>
      <c r="J7" s="2119" t="s">
        <v>8066</v>
      </c>
      <c r="K7" s="2119" t="s">
        <v>141</v>
      </c>
      <c r="R7" s="52"/>
      <c r="S7" s="52"/>
      <c r="T7" s="52"/>
    </row>
    <row r="8" spans="1:20" ht="15" customHeight="1">
      <c r="A8" s="2117"/>
      <c r="B8" s="2117"/>
      <c r="C8" s="2119" t="s">
        <v>8067</v>
      </c>
      <c r="D8" s="2117" t="s">
        <v>6717</v>
      </c>
      <c r="E8" s="2117"/>
      <c r="F8" s="2119" t="s">
        <v>568</v>
      </c>
      <c r="G8" s="2119" t="s">
        <v>146</v>
      </c>
      <c r="H8" s="2119" t="s">
        <v>7340</v>
      </c>
      <c r="I8" s="2119"/>
      <c r="J8" s="2119"/>
      <c r="K8" s="2119"/>
      <c r="R8" s="52"/>
      <c r="S8" s="52"/>
      <c r="T8" s="52"/>
    </row>
    <row r="9" spans="1:20" ht="67.5" customHeight="1">
      <c r="A9" s="2117"/>
      <c r="B9" s="2117"/>
      <c r="C9" s="2119"/>
      <c r="D9" s="68" t="s">
        <v>8068</v>
      </c>
      <c r="E9" s="68" t="s">
        <v>8069</v>
      </c>
      <c r="F9" s="2119"/>
      <c r="G9" s="2119"/>
      <c r="H9" s="2119"/>
      <c r="I9" s="2119"/>
      <c r="J9" s="2119"/>
      <c r="K9" s="2119"/>
      <c r="L9" s="70"/>
      <c r="M9" s="70"/>
      <c r="N9" s="70"/>
      <c r="O9" s="388"/>
      <c r="P9" s="388"/>
      <c r="R9" s="70"/>
      <c r="S9" s="70"/>
      <c r="T9" s="70"/>
    </row>
    <row r="10" spans="1:20">
      <c r="A10" s="2175" t="s">
        <v>8070</v>
      </c>
      <c r="B10" s="2175"/>
      <c r="C10" s="2175"/>
      <c r="D10" s="2175"/>
      <c r="E10" s="2175"/>
      <c r="F10" s="2175"/>
      <c r="G10" s="2175"/>
      <c r="H10" s="2175"/>
      <c r="I10" s="2175"/>
      <c r="J10" s="2175"/>
      <c r="K10" s="2175"/>
      <c r="N10" s="70"/>
      <c r="R10" s="52"/>
      <c r="S10" s="52"/>
      <c r="T10" s="52"/>
    </row>
    <row r="11" spans="1:20" ht="18" customHeight="1">
      <c r="A11" s="238" t="s">
        <v>8071</v>
      </c>
      <c r="B11" s="2132"/>
      <c r="C11" s="2397" t="s">
        <v>8072</v>
      </c>
      <c r="D11" s="294">
        <v>70</v>
      </c>
      <c r="E11" s="294">
        <v>50</v>
      </c>
      <c r="F11" s="2397" t="s">
        <v>6761</v>
      </c>
      <c r="G11" s="2686">
        <v>36</v>
      </c>
      <c r="H11" s="2686">
        <v>0.38</v>
      </c>
      <c r="I11" s="802" t="s">
        <v>158</v>
      </c>
      <c r="J11" s="133">
        <v>16810</v>
      </c>
      <c r="K11" s="826">
        <v>18520</v>
      </c>
      <c r="O11" s="314"/>
      <c r="P11" s="53"/>
      <c r="R11" s="52"/>
      <c r="S11" s="52"/>
      <c r="T11" s="52"/>
    </row>
    <row r="12" spans="1:20" ht="18" customHeight="1">
      <c r="A12" s="238" t="s">
        <v>8073</v>
      </c>
      <c r="B12" s="2132"/>
      <c r="C12" s="2397"/>
      <c r="D12" s="294">
        <v>70</v>
      </c>
      <c r="E12" s="294">
        <v>50</v>
      </c>
      <c r="F12" s="2397"/>
      <c r="G12" s="2686"/>
      <c r="H12" s="2686"/>
      <c r="I12" s="792" t="s">
        <v>158</v>
      </c>
      <c r="J12" s="133">
        <v>26030</v>
      </c>
      <c r="K12" s="312">
        <v>28675</v>
      </c>
      <c r="O12" s="314"/>
      <c r="P12" s="53"/>
      <c r="R12" s="52"/>
      <c r="S12" s="52"/>
      <c r="T12" s="52"/>
    </row>
    <row r="13" spans="1:20" ht="18" customHeight="1">
      <c r="A13" s="1045" t="s">
        <v>8074</v>
      </c>
      <c r="B13" s="2132"/>
      <c r="C13" s="2397"/>
      <c r="D13" s="295"/>
      <c r="E13" s="295"/>
      <c r="F13" s="2700" t="s">
        <v>8075</v>
      </c>
      <c r="G13" s="2710">
        <v>46</v>
      </c>
      <c r="H13" s="2710">
        <v>0.51</v>
      </c>
      <c r="I13" s="199" t="s">
        <v>158</v>
      </c>
      <c r="J13" s="125">
        <v>21045</v>
      </c>
      <c r="K13" s="344">
        <v>23185</v>
      </c>
      <c r="O13" s="314"/>
      <c r="P13" s="53"/>
      <c r="R13" s="52"/>
      <c r="S13" s="52"/>
      <c r="T13" s="52"/>
    </row>
    <row r="14" spans="1:20" ht="18" customHeight="1">
      <c r="A14" s="1045" t="s">
        <v>8076</v>
      </c>
      <c r="B14" s="2132"/>
      <c r="C14" s="2397"/>
      <c r="D14" s="295"/>
      <c r="E14" s="295"/>
      <c r="F14" s="2700"/>
      <c r="G14" s="2710"/>
      <c r="H14" s="2710"/>
      <c r="I14" s="199" t="s">
        <v>158</v>
      </c>
      <c r="J14" s="125">
        <v>33705</v>
      </c>
      <c r="K14" s="344">
        <v>37130</v>
      </c>
      <c r="O14" s="314"/>
      <c r="P14" s="53"/>
      <c r="R14" s="52"/>
      <c r="S14" s="52"/>
      <c r="T14" s="52"/>
    </row>
    <row r="15" spans="1:20" ht="18" customHeight="1">
      <c r="A15" s="229" t="s">
        <v>8077</v>
      </c>
      <c r="B15" s="2132"/>
      <c r="C15" s="2397"/>
      <c r="D15" s="305">
        <v>70</v>
      </c>
      <c r="E15" s="305">
        <v>50</v>
      </c>
      <c r="F15" s="2679" t="s">
        <v>7323</v>
      </c>
      <c r="G15" s="2430">
        <v>50</v>
      </c>
      <c r="H15" s="2430">
        <v>0.56999999999999995</v>
      </c>
      <c r="I15" s="199" t="s">
        <v>158</v>
      </c>
      <c r="J15" s="79">
        <v>22755</v>
      </c>
      <c r="K15" s="313">
        <v>25070</v>
      </c>
      <c r="O15" s="314"/>
      <c r="P15" s="53"/>
      <c r="R15" s="52"/>
      <c r="S15" s="52"/>
      <c r="T15" s="52"/>
    </row>
    <row r="16" spans="1:20" ht="18" customHeight="1">
      <c r="A16" s="238" t="s">
        <v>8078</v>
      </c>
      <c r="B16" s="2132"/>
      <c r="C16" s="2397"/>
      <c r="D16" s="305">
        <v>70</v>
      </c>
      <c r="E16" s="305">
        <v>50</v>
      </c>
      <c r="F16" s="2679"/>
      <c r="G16" s="2430"/>
      <c r="H16" s="2430"/>
      <c r="I16" s="199" t="s">
        <v>158</v>
      </c>
      <c r="J16" s="79">
        <v>36380</v>
      </c>
      <c r="K16" s="313">
        <v>40080</v>
      </c>
      <c r="O16" s="314"/>
      <c r="P16" s="53"/>
      <c r="R16" s="52"/>
      <c r="S16" s="52"/>
      <c r="T16" s="52"/>
    </row>
    <row r="17" spans="1:20" ht="18" customHeight="1">
      <c r="A17" s="1045" t="s">
        <v>8079</v>
      </c>
      <c r="B17" s="2132"/>
      <c r="C17" s="2397"/>
      <c r="D17" s="300"/>
      <c r="E17" s="300"/>
      <c r="F17" s="2700" t="s">
        <v>6763</v>
      </c>
      <c r="G17" s="2710">
        <v>54</v>
      </c>
      <c r="H17" s="2710">
        <v>0.63</v>
      </c>
      <c r="I17" s="199" t="s">
        <v>158</v>
      </c>
      <c r="J17" s="85">
        <v>25405</v>
      </c>
      <c r="K17" s="315">
        <v>27990</v>
      </c>
      <c r="O17" s="314"/>
      <c r="P17" s="53"/>
      <c r="R17" s="52"/>
      <c r="S17" s="52"/>
      <c r="T17" s="52"/>
    </row>
    <row r="18" spans="1:20" ht="18" customHeight="1">
      <c r="A18" s="1045" t="s">
        <v>8080</v>
      </c>
      <c r="B18" s="2132"/>
      <c r="C18" s="2397"/>
      <c r="D18" s="300"/>
      <c r="E18" s="300"/>
      <c r="F18" s="2700"/>
      <c r="G18" s="2710"/>
      <c r="H18" s="2710"/>
      <c r="I18" s="199" t="s">
        <v>158</v>
      </c>
      <c r="J18" s="85">
        <v>39015</v>
      </c>
      <c r="K18" s="315">
        <v>42985</v>
      </c>
      <c r="O18" s="314"/>
      <c r="P18" s="53"/>
      <c r="R18" s="52"/>
      <c r="S18" s="52"/>
      <c r="T18" s="52"/>
    </row>
    <row r="19" spans="1:20" ht="18" customHeight="1">
      <c r="A19" s="229" t="s">
        <v>8081</v>
      </c>
      <c r="B19" s="2132"/>
      <c r="C19" s="2397"/>
      <c r="D19" s="305">
        <v>70</v>
      </c>
      <c r="E19" s="305">
        <v>50</v>
      </c>
      <c r="F19" s="2679" t="s">
        <v>6765</v>
      </c>
      <c r="G19" s="2430">
        <v>65</v>
      </c>
      <c r="H19" s="2430">
        <v>0.76</v>
      </c>
      <c r="I19" s="199" t="s">
        <v>158</v>
      </c>
      <c r="J19" s="79">
        <v>27635</v>
      </c>
      <c r="K19" s="313">
        <v>30450</v>
      </c>
      <c r="O19" s="314"/>
      <c r="P19" s="53"/>
      <c r="R19" s="52"/>
      <c r="S19" s="52"/>
      <c r="T19" s="52"/>
    </row>
    <row r="20" spans="1:20" ht="18" customHeight="1">
      <c r="A20" s="229" t="s">
        <v>8082</v>
      </c>
      <c r="B20" s="2132"/>
      <c r="C20" s="2397"/>
      <c r="D20" s="305">
        <v>70</v>
      </c>
      <c r="E20" s="305">
        <v>50</v>
      </c>
      <c r="F20" s="2679"/>
      <c r="G20" s="2430"/>
      <c r="H20" s="2430"/>
      <c r="I20" s="199" t="s">
        <v>158</v>
      </c>
      <c r="J20" s="79">
        <v>44210</v>
      </c>
      <c r="K20" s="313">
        <v>48705</v>
      </c>
      <c r="O20" s="314"/>
      <c r="P20" s="53"/>
      <c r="R20" s="52"/>
      <c r="S20" s="52"/>
      <c r="T20" s="52"/>
    </row>
    <row r="21" spans="1:20" ht="18" customHeight="1">
      <c r="A21" s="229" t="s">
        <v>8083</v>
      </c>
      <c r="B21" s="2132"/>
      <c r="C21" s="2397"/>
      <c r="D21" s="305">
        <v>70</v>
      </c>
      <c r="E21" s="305">
        <v>50</v>
      </c>
      <c r="F21" s="2679" t="s">
        <v>6767</v>
      </c>
      <c r="G21" s="2430">
        <v>76</v>
      </c>
      <c r="H21" s="2430">
        <v>0.94</v>
      </c>
      <c r="I21" s="199" t="s">
        <v>158</v>
      </c>
      <c r="J21" s="79">
        <v>33140</v>
      </c>
      <c r="K21" s="313">
        <v>36510</v>
      </c>
      <c r="O21" s="314"/>
      <c r="P21" s="53"/>
      <c r="R21" s="52"/>
      <c r="S21" s="52"/>
      <c r="T21" s="52"/>
    </row>
    <row r="22" spans="1:20" ht="18" customHeight="1">
      <c r="A22" s="229" t="s">
        <v>8084</v>
      </c>
      <c r="B22" s="2132"/>
      <c r="C22" s="2397"/>
      <c r="D22" s="305">
        <v>70</v>
      </c>
      <c r="E22" s="305">
        <v>50</v>
      </c>
      <c r="F22" s="2679"/>
      <c r="G22" s="2430"/>
      <c r="H22" s="2430"/>
      <c r="I22" s="199" t="s">
        <v>158</v>
      </c>
      <c r="J22" s="79">
        <v>52110</v>
      </c>
      <c r="K22" s="313">
        <v>57405</v>
      </c>
      <c r="O22" s="314"/>
      <c r="P22" s="53"/>
      <c r="R22" s="52"/>
      <c r="S22" s="52"/>
      <c r="T22" s="52"/>
    </row>
    <row r="23" spans="1:20" ht="18" customHeight="1">
      <c r="A23" s="1045" t="s">
        <v>8085</v>
      </c>
      <c r="B23" s="2606"/>
      <c r="C23" s="2680" t="s">
        <v>8086</v>
      </c>
      <c r="D23" s="300"/>
      <c r="E23" s="300"/>
      <c r="F23" s="2700" t="s">
        <v>8075</v>
      </c>
      <c r="G23" s="2710">
        <v>52</v>
      </c>
      <c r="H23" s="2710">
        <v>0.51</v>
      </c>
      <c r="I23" s="199" t="s">
        <v>158</v>
      </c>
      <c r="J23" s="85">
        <v>24640</v>
      </c>
      <c r="K23" s="315">
        <v>27145</v>
      </c>
      <c r="O23" s="314"/>
      <c r="P23" s="53"/>
      <c r="R23" s="52"/>
      <c r="S23" s="52"/>
      <c r="T23" s="52"/>
    </row>
    <row r="24" spans="1:20" ht="18" customHeight="1">
      <c r="A24" s="1045" t="s">
        <v>8087</v>
      </c>
      <c r="B24" s="2606"/>
      <c r="C24" s="2680"/>
      <c r="D24" s="300"/>
      <c r="E24" s="300"/>
      <c r="F24" s="2700"/>
      <c r="G24" s="2710"/>
      <c r="H24" s="2710"/>
      <c r="I24" s="199" t="s">
        <v>158</v>
      </c>
      <c r="J24" s="85">
        <v>36770</v>
      </c>
      <c r="K24" s="315">
        <v>40505</v>
      </c>
      <c r="O24" s="314"/>
      <c r="P24" s="53"/>
      <c r="R24" s="52"/>
      <c r="S24" s="52"/>
      <c r="T24" s="52"/>
    </row>
    <row r="25" spans="1:20" ht="18" customHeight="1">
      <c r="A25" s="229" t="s">
        <v>8088</v>
      </c>
      <c r="B25" s="2606"/>
      <c r="C25" s="2680"/>
      <c r="D25" s="305">
        <v>70</v>
      </c>
      <c r="E25" s="305">
        <v>50</v>
      </c>
      <c r="F25" s="2679" t="s">
        <v>7323</v>
      </c>
      <c r="G25" s="2430">
        <v>54</v>
      </c>
      <c r="H25" s="2430">
        <v>0.56999999999999995</v>
      </c>
      <c r="I25" s="199" t="s">
        <v>158</v>
      </c>
      <c r="J25" s="79">
        <v>25765</v>
      </c>
      <c r="K25" s="313">
        <v>28385</v>
      </c>
      <c r="O25" s="314"/>
      <c r="P25" s="53"/>
      <c r="R25" s="52"/>
      <c r="S25" s="52"/>
      <c r="T25" s="52"/>
    </row>
    <row r="26" spans="1:20" ht="18" customHeight="1">
      <c r="A26" s="238" t="s">
        <v>8089</v>
      </c>
      <c r="B26" s="2606"/>
      <c r="C26" s="2680"/>
      <c r="D26" s="305">
        <v>70</v>
      </c>
      <c r="E26" s="305">
        <v>50</v>
      </c>
      <c r="F26" s="2679"/>
      <c r="G26" s="2430"/>
      <c r="H26" s="2430"/>
      <c r="I26" s="199" t="s">
        <v>158</v>
      </c>
      <c r="J26" s="79">
        <v>38975</v>
      </c>
      <c r="K26" s="313">
        <v>42935</v>
      </c>
      <c r="O26" s="314"/>
      <c r="P26" s="53"/>
      <c r="R26" s="52"/>
      <c r="S26" s="52"/>
      <c r="T26" s="52"/>
    </row>
    <row r="27" spans="1:20" ht="18" customHeight="1">
      <c r="A27" s="1045" t="s">
        <v>8090</v>
      </c>
      <c r="B27" s="2606"/>
      <c r="C27" s="2680"/>
      <c r="D27" s="300"/>
      <c r="E27" s="300"/>
      <c r="F27" s="2700" t="s">
        <v>6763</v>
      </c>
      <c r="G27" s="2710">
        <v>57</v>
      </c>
      <c r="H27" s="2710">
        <v>0.63</v>
      </c>
      <c r="I27" s="199" t="s">
        <v>158</v>
      </c>
      <c r="J27" s="85">
        <v>28490</v>
      </c>
      <c r="K27" s="315">
        <v>31390</v>
      </c>
      <c r="O27" s="314"/>
      <c r="P27" s="53"/>
      <c r="R27" s="52"/>
      <c r="S27" s="52"/>
      <c r="T27" s="52"/>
    </row>
    <row r="28" spans="1:20" ht="18" customHeight="1">
      <c r="A28" s="1045" t="s">
        <v>8091</v>
      </c>
      <c r="B28" s="2606"/>
      <c r="C28" s="2680"/>
      <c r="D28" s="300"/>
      <c r="E28" s="300"/>
      <c r="F28" s="2700"/>
      <c r="G28" s="2710"/>
      <c r="H28" s="2710"/>
      <c r="I28" s="199" t="s">
        <v>158</v>
      </c>
      <c r="J28" s="85">
        <v>43325</v>
      </c>
      <c r="K28" s="315">
        <v>47730</v>
      </c>
      <c r="O28" s="314"/>
      <c r="P28" s="53"/>
      <c r="R28" s="52"/>
      <c r="S28" s="52"/>
      <c r="T28" s="52"/>
    </row>
    <row r="29" spans="1:20" ht="18" customHeight="1">
      <c r="A29" s="229" t="s">
        <v>8092</v>
      </c>
      <c r="B29" s="2606"/>
      <c r="C29" s="2680"/>
      <c r="D29" s="305">
        <v>70</v>
      </c>
      <c r="E29" s="305">
        <v>50</v>
      </c>
      <c r="F29" s="2679" t="s">
        <v>6765</v>
      </c>
      <c r="G29" s="2430">
        <v>66</v>
      </c>
      <c r="H29" s="2430">
        <v>0.76</v>
      </c>
      <c r="I29" s="199" t="s">
        <v>158</v>
      </c>
      <c r="J29" s="79">
        <v>31510</v>
      </c>
      <c r="K29" s="313">
        <v>34715</v>
      </c>
      <c r="O29" s="314"/>
      <c r="P29" s="53"/>
      <c r="R29" s="52"/>
      <c r="S29" s="52"/>
      <c r="T29" s="52"/>
    </row>
    <row r="30" spans="1:20" ht="18" customHeight="1">
      <c r="A30" s="229" t="s">
        <v>8093</v>
      </c>
      <c r="B30" s="2606"/>
      <c r="C30" s="2680"/>
      <c r="D30" s="305">
        <v>70</v>
      </c>
      <c r="E30" s="305">
        <v>50</v>
      </c>
      <c r="F30" s="2679"/>
      <c r="G30" s="2430"/>
      <c r="H30" s="2430"/>
      <c r="I30" s="199" t="s">
        <v>158</v>
      </c>
      <c r="J30" s="98">
        <v>48785</v>
      </c>
      <c r="K30" s="320">
        <v>53745</v>
      </c>
      <c r="O30" s="314"/>
      <c r="P30" s="53"/>
      <c r="R30" s="52"/>
      <c r="S30" s="52"/>
      <c r="T30" s="52"/>
    </row>
    <row r="31" spans="1:20" ht="18" customHeight="1">
      <c r="A31" s="1100" t="s">
        <v>8094</v>
      </c>
      <c r="B31" s="2606"/>
      <c r="C31" s="2680"/>
      <c r="D31" s="308">
        <v>70</v>
      </c>
      <c r="E31" s="308">
        <v>50</v>
      </c>
      <c r="F31" s="2680" t="s">
        <v>6767</v>
      </c>
      <c r="G31" s="2687">
        <v>80</v>
      </c>
      <c r="H31" s="2687">
        <v>0.94</v>
      </c>
      <c r="I31" s="199" t="s">
        <v>158</v>
      </c>
      <c r="J31" s="98">
        <v>36235</v>
      </c>
      <c r="K31" s="320">
        <v>39920</v>
      </c>
      <c r="O31" s="314"/>
      <c r="P31" s="53"/>
      <c r="R31" s="52"/>
      <c r="S31" s="52"/>
      <c r="T31" s="52"/>
    </row>
    <row r="32" spans="1:20" ht="18" customHeight="1">
      <c r="A32" s="1100" t="s">
        <v>8095</v>
      </c>
      <c r="B32" s="2606"/>
      <c r="C32" s="2680"/>
      <c r="D32" s="308">
        <v>70</v>
      </c>
      <c r="E32" s="308">
        <v>50</v>
      </c>
      <c r="F32" s="2680"/>
      <c r="G32" s="2687"/>
      <c r="H32" s="2687"/>
      <c r="I32" s="807" t="s">
        <v>158</v>
      </c>
      <c r="J32" s="98">
        <v>57755</v>
      </c>
      <c r="K32" s="724">
        <v>63630</v>
      </c>
      <c r="O32" s="314"/>
      <c r="P32" s="53"/>
      <c r="R32" s="52"/>
      <c r="S32" s="52"/>
      <c r="T32" s="52"/>
    </row>
    <row r="33" spans="1:20">
      <c r="A33" s="2175" t="s">
        <v>8096</v>
      </c>
      <c r="B33" s="2175"/>
      <c r="C33" s="2175"/>
      <c r="D33" s="2175"/>
      <c r="E33" s="2175"/>
      <c r="F33" s="2175"/>
      <c r="G33" s="2175"/>
      <c r="H33" s="2175"/>
      <c r="I33" s="2175"/>
      <c r="J33" s="2175"/>
      <c r="K33" s="2175"/>
      <c r="P33" s="53"/>
      <c r="R33" s="52"/>
      <c r="S33" s="52"/>
      <c r="T33" s="52"/>
    </row>
    <row r="34" spans="1:20" ht="18" customHeight="1">
      <c r="A34" s="238" t="s">
        <v>8097</v>
      </c>
      <c r="B34" s="2132"/>
      <c r="C34" s="2397" t="s">
        <v>8072</v>
      </c>
      <c r="D34" s="294">
        <v>70</v>
      </c>
      <c r="E34" s="294">
        <v>50</v>
      </c>
      <c r="F34" s="2397" t="s">
        <v>6761</v>
      </c>
      <c r="G34" s="2686">
        <v>36</v>
      </c>
      <c r="H34" s="2686">
        <v>0.38</v>
      </c>
      <c r="I34" s="799" t="s">
        <v>158</v>
      </c>
      <c r="J34" s="133">
        <v>16980</v>
      </c>
      <c r="K34" s="826">
        <v>18705</v>
      </c>
      <c r="O34" s="314"/>
      <c r="P34" s="53"/>
      <c r="R34" s="52"/>
      <c r="S34" s="52"/>
      <c r="T34" s="52"/>
    </row>
    <row r="35" spans="1:20" ht="18" customHeight="1">
      <c r="A35" s="238" t="s">
        <v>8098</v>
      </c>
      <c r="B35" s="2132"/>
      <c r="C35" s="2397"/>
      <c r="D35" s="294">
        <v>70</v>
      </c>
      <c r="E35" s="294">
        <v>50</v>
      </c>
      <c r="F35" s="2397"/>
      <c r="G35" s="2686"/>
      <c r="H35" s="2686"/>
      <c r="I35" s="199" t="s">
        <v>158</v>
      </c>
      <c r="J35" s="133">
        <v>26290</v>
      </c>
      <c r="K35" s="312">
        <v>28965</v>
      </c>
      <c r="O35" s="314"/>
      <c r="P35" s="53"/>
      <c r="R35" s="52"/>
      <c r="S35" s="52"/>
      <c r="T35" s="52"/>
    </row>
    <row r="36" spans="1:20" ht="18" customHeight="1">
      <c r="A36" s="1045" t="s">
        <v>8099</v>
      </c>
      <c r="B36" s="2132"/>
      <c r="C36" s="2397"/>
      <c r="D36" s="295"/>
      <c r="E36" s="295"/>
      <c r="F36" s="2700" t="s">
        <v>8075</v>
      </c>
      <c r="G36" s="2710">
        <v>46</v>
      </c>
      <c r="H36" s="2710">
        <v>0.51</v>
      </c>
      <c r="I36" s="199" t="s">
        <v>158</v>
      </c>
      <c r="J36" s="125">
        <v>21255</v>
      </c>
      <c r="K36" s="344">
        <v>23415</v>
      </c>
      <c r="O36" s="314"/>
      <c r="P36" s="53"/>
      <c r="R36" s="52"/>
      <c r="S36" s="52"/>
      <c r="T36" s="52"/>
    </row>
    <row r="37" spans="1:20" ht="18" customHeight="1">
      <c r="A37" s="1045" t="s">
        <v>8100</v>
      </c>
      <c r="B37" s="2132"/>
      <c r="C37" s="2397"/>
      <c r="D37" s="295"/>
      <c r="E37" s="295"/>
      <c r="F37" s="2700"/>
      <c r="G37" s="2710"/>
      <c r="H37" s="2710"/>
      <c r="I37" s="199" t="s">
        <v>158</v>
      </c>
      <c r="J37" s="125">
        <v>34040</v>
      </c>
      <c r="K37" s="344">
        <v>37500</v>
      </c>
      <c r="O37" s="314"/>
      <c r="P37" s="53"/>
      <c r="R37" s="52"/>
      <c r="S37" s="52"/>
      <c r="T37" s="52"/>
    </row>
    <row r="38" spans="1:20" ht="18" customHeight="1">
      <c r="A38" s="229" t="s">
        <v>8101</v>
      </c>
      <c r="B38" s="2132"/>
      <c r="C38" s="2397"/>
      <c r="D38" s="305">
        <v>70</v>
      </c>
      <c r="E38" s="305">
        <v>50</v>
      </c>
      <c r="F38" s="2679" t="s">
        <v>7323</v>
      </c>
      <c r="G38" s="2430">
        <v>50</v>
      </c>
      <c r="H38" s="2430">
        <v>0.56999999999999995</v>
      </c>
      <c r="I38" s="199" t="s">
        <v>158</v>
      </c>
      <c r="J38" s="79">
        <v>22985</v>
      </c>
      <c r="K38" s="313">
        <v>25320</v>
      </c>
      <c r="O38" s="314"/>
      <c r="P38" s="53"/>
      <c r="R38" s="52"/>
      <c r="S38" s="52"/>
      <c r="T38" s="52"/>
    </row>
    <row r="39" spans="1:20" ht="18" customHeight="1">
      <c r="A39" s="229" t="s">
        <v>8102</v>
      </c>
      <c r="B39" s="2132"/>
      <c r="C39" s="2397"/>
      <c r="D39" s="305">
        <v>70</v>
      </c>
      <c r="E39" s="305">
        <v>50</v>
      </c>
      <c r="F39" s="2679"/>
      <c r="G39" s="2430"/>
      <c r="H39" s="2430"/>
      <c r="I39" s="199" t="s">
        <v>158</v>
      </c>
      <c r="J39" s="79">
        <v>36745</v>
      </c>
      <c r="K39" s="313">
        <v>40480</v>
      </c>
      <c r="O39" s="314"/>
      <c r="P39" s="53"/>
      <c r="R39" s="52"/>
      <c r="S39" s="52"/>
      <c r="T39" s="52"/>
    </row>
    <row r="40" spans="1:20" ht="18" customHeight="1">
      <c r="A40" s="1045" t="s">
        <v>8103</v>
      </c>
      <c r="B40" s="2132"/>
      <c r="C40" s="2397"/>
      <c r="D40" s="300"/>
      <c r="E40" s="300"/>
      <c r="F40" s="2700" t="s">
        <v>6763</v>
      </c>
      <c r="G40" s="2710">
        <v>54</v>
      </c>
      <c r="H40" s="2710">
        <v>0.63</v>
      </c>
      <c r="I40" s="199" t="s">
        <v>158</v>
      </c>
      <c r="J40" s="85">
        <v>25660</v>
      </c>
      <c r="K40" s="315">
        <v>28270</v>
      </c>
      <c r="O40" s="314"/>
      <c r="P40" s="53"/>
      <c r="R40" s="52"/>
      <c r="S40" s="52"/>
      <c r="T40" s="52"/>
    </row>
    <row r="41" spans="1:20" ht="18" customHeight="1">
      <c r="A41" s="1045" t="s">
        <v>8104</v>
      </c>
      <c r="B41" s="2132"/>
      <c r="C41" s="2397"/>
      <c r="D41" s="300"/>
      <c r="E41" s="300"/>
      <c r="F41" s="2700"/>
      <c r="G41" s="2710"/>
      <c r="H41" s="2710"/>
      <c r="I41" s="199" t="s">
        <v>158</v>
      </c>
      <c r="J41" s="85">
        <v>39405</v>
      </c>
      <c r="K41" s="315">
        <v>43415</v>
      </c>
      <c r="O41" s="314"/>
      <c r="P41" s="53"/>
      <c r="R41" s="52"/>
      <c r="S41" s="52"/>
      <c r="T41" s="52"/>
    </row>
    <row r="42" spans="1:20" ht="18" customHeight="1">
      <c r="A42" s="229" t="s">
        <v>8105</v>
      </c>
      <c r="B42" s="2132"/>
      <c r="C42" s="2397"/>
      <c r="D42" s="305">
        <v>70</v>
      </c>
      <c r="E42" s="305">
        <v>50</v>
      </c>
      <c r="F42" s="2679" t="s">
        <v>6765</v>
      </c>
      <c r="G42" s="2430">
        <v>65</v>
      </c>
      <c r="H42" s="2430">
        <v>0.76</v>
      </c>
      <c r="I42" s="199" t="s">
        <v>158</v>
      </c>
      <c r="J42" s="79">
        <v>27915</v>
      </c>
      <c r="K42" s="313">
        <v>30750</v>
      </c>
      <c r="O42" s="314"/>
      <c r="P42" s="53"/>
      <c r="R42" s="52"/>
      <c r="S42" s="52"/>
      <c r="T42" s="52"/>
    </row>
    <row r="43" spans="1:20" ht="18" customHeight="1">
      <c r="A43" s="229" t="s">
        <v>8106</v>
      </c>
      <c r="B43" s="2132"/>
      <c r="C43" s="2397"/>
      <c r="D43" s="305">
        <v>70</v>
      </c>
      <c r="E43" s="305">
        <v>50</v>
      </c>
      <c r="F43" s="2679"/>
      <c r="G43" s="2430"/>
      <c r="H43" s="2430"/>
      <c r="I43" s="199" t="s">
        <v>158</v>
      </c>
      <c r="J43" s="79">
        <v>44650</v>
      </c>
      <c r="K43" s="313">
        <v>49190</v>
      </c>
      <c r="O43" s="314"/>
      <c r="P43" s="53"/>
      <c r="R43" s="52"/>
      <c r="S43" s="52"/>
      <c r="T43" s="52"/>
    </row>
    <row r="44" spans="1:20" ht="18" customHeight="1">
      <c r="A44" s="229" t="s">
        <v>8107</v>
      </c>
      <c r="B44" s="2132"/>
      <c r="C44" s="2397"/>
      <c r="D44" s="305">
        <v>70</v>
      </c>
      <c r="E44" s="305">
        <v>50</v>
      </c>
      <c r="F44" s="2679" t="s">
        <v>6767</v>
      </c>
      <c r="G44" s="2430">
        <v>76</v>
      </c>
      <c r="H44" s="2430">
        <v>0.94</v>
      </c>
      <c r="I44" s="199" t="s">
        <v>158</v>
      </c>
      <c r="J44" s="79">
        <v>33470</v>
      </c>
      <c r="K44" s="313">
        <v>36875</v>
      </c>
      <c r="O44" s="314"/>
      <c r="P44" s="53"/>
      <c r="R44" s="52"/>
      <c r="S44" s="52"/>
      <c r="T44" s="52"/>
    </row>
    <row r="45" spans="1:20" ht="18" customHeight="1">
      <c r="A45" s="229" t="s">
        <v>8108</v>
      </c>
      <c r="B45" s="2132"/>
      <c r="C45" s="2397"/>
      <c r="D45" s="305">
        <v>70</v>
      </c>
      <c r="E45" s="305">
        <v>50</v>
      </c>
      <c r="F45" s="2679"/>
      <c r="G45" s="2430"/>
      <c r="H45" s="2430"/>
      <c r="I45" s="199" t="s">
        <v>158</v>
      </c>
      <c r="J45" s="79">
        <v>52630</v>
      </c>
      <c r="K45" s="313">
        <v>57980</v>
      </c>
      <c r="O45" s="314"/>
      <c r="P45" s="53"/>
      <c r="R45" s="52"/>
      <c r="S45" s="52"/>
      <c r="T45" s="52"/>
    </row>
    <row r="46" spans="1:20" ht="18" customHeight="1">
      <c r="A46" s="1045" t="s">
        <v>8109</v>
      </c>
      <c r="B46" s="2606"/>
      <c r="C46" s="2680" t="s">
        <v>8086</v>
      </c>
      <c r="D46" s="300"/>
      <c r="E46" s="300"/>
      <c r="F46" s="2700" t="s">
        <v>8075</v>
      </c>
      <c r="G46" s="2710">
        <v>52</v>
      </c>
      <c r="H46" s="2710">
        <v>0.51</v>
      </c>
      <c r="I46" s="199" t="s">
        <v>158</v>
      </c>
      <c r="J46" s="85">
        <v>24885</v>
      </c>
      <c r="K46" s="315">
        <v>27415</v>
      </c>
      <c r="O46" s="314"/>
      <c r="P46" s="53"/>
      <c r="R46" s="52"/>
      <c r="S46" s="52"/>
      <c r="T46" s="52"/>
    </row>
    <row r="47" spans="1:20" ht="18" customHeight="1">
      <c r="A47" s="1045" t="s">
        <v>8110</v>
      </c>
      <c r="B47" s="2606"/>
      <c r="C47" s="2680"/>
      <c r="D47" s="300"/>
      <c r="E47" s="300"/>
      <c r="F47" s="2700"/>
      <c r="G47" s="2710"/>
      <c r="H47" s="2710"/>
      <c r="I47" s="199" t="s">
        <v>158</v>
      </c>
      <c r="J47" s="85">
        <v>37135</v>
      </c>
      <c r="K47" s="315">
        <v>40910</v>
      </c>
      <c r="O47" s="314"/>
      <c r="P47" s="53"/>
      <c r="R47" s="52"/>
      <c r="S47" s="52"/>
      <c r="T47" s="52"/>
    </row>
    <row r="48" spans="1:20" ht="18" customHeight="1">
      <c r="A48" s="229" t="s">
        <v>8111</v>
      </c>
      <c r="B48" s="2606"/>
      <c r="C48" s="2680"/>
      <c r="D48" s="305">
        <v>70</v>
      </c>
      <c r="E48" s="305">
        <v>50</v>
      </c>
      <c r="F48" s="2679" t="s">
        <v>7323</v>
      </c>
      <c r="G48" s="2430">
        <v>54</v>
      </c>
      <c r="H48" s="2430">
        <v>0.56999999999999995</v>
      </c>
      <c r="I48" s="199" t="s">
        <v>158</v>
      </c>
      <c r="J48" s="79">
        <v>26020</v>
      </c>
      <c r="K48" s="313">
        <v>28670</v>
      </c>
      <c r="O48" s="314"/>
      <c r="P48" s="53"/>
      <c r="R48" s="52"/>
      <c r="S48" s="52"/>
      <c r="T48" s="52"/>
    </row>
    <row r="49" spans="1:20" ht="18" customHeight="1">
      <c r="A49" s="229" t="s">
        <v>8112</v>
      </c>
      <c r="B49" s="2606"/>
      <c r="C49" s="2680"/>
      <c r="D49" s="305">
        <v>70</v>
      </c>
      <c r="E49" s="305">
        <v>50</v>
      </c>
      <c r="F49" s="2679"/>
      <c r="G49" s="2430"/>
      <c r="H49" s="2430"/>
      <c r="I49" s="199" t="s">
        <v>158</v>
      </c>
      <c r="J49" s="79">
        <v>39365</v>
      </c>
      <c r="K49" s="313">
        <v>43365</v>
      </c>
      <c r="O49" s="314"/>
      <c r="P49" s="53"/>
      <c r="R49" s="52"/>
      <c r="S49" s="52"/>
      <c r="T49" s="52"/>
    </row>
    <row r="50" spans="1:20" ht="18" customHeight="1">
      <c r="A50" s="1045" t="s">
        <v>8113</v>
      </c>
      <c r="B50" s="2606"/>
      <c r="C50" s="2680"/>
      <c r="D50" s="300"/>
      <c r="E50" s="300"/>
      <c r="F50" s="2700" t="s">
        <v>6763</v>
      </c>
      <c r="G50" s="2710">
        <v>54</v>
      </c>
      <c r="H50" s="2710">
        <v>0.63</v>
      </c>
      <c r="I50" s="199" t="s">
        <v>158</v>
      </c>
      <c r="J50" s="85">
        <v>28775</v>
      </c>
      <c r="K50" s="315">
        <v>31705</v>
      </c>
      <c r="O50" s="314"/>
      <c r="P50" s="53"/>
      <c r="R50" s="52"/>
      <c r="S50" s="52"/>
      <c r="T50" s="52"/>
    </row>
    <row r="51" spans="1:20" ht="18" customHeight="1">
      <c r="A51" s="1045" t="s">
        <v>8114</v>
      </c>
      <c r="B51" s="2606"/>
      <c r="C51" s="2680"/>
      <c r="D51" s="300"/>
      <c r="E51" s="300"/>
      <c r="F51" s="2700"/>
      <c r="G51" s="2710"/>
      <c r="H51" s="2710"/>
      <c r="I51" s="199" t="s">
        <v>158</v>
      </c>
      <c r="J51" s="85">
        <v>43755</v>
      </c>
      <c r="K51" s="315">
        <v>48205</v>
      </c>
      <c r="O51" s="314"/>
      <c r="P51" s="53"/>
      <c r="R51" s="52"/>
      <c r="S51" s="52"/>
      <c r="T51" s="52"/>
    </row>
    <row r="52" spans="1:20" ht="18" customHeight="1">
      <c r="A52" s="229" t="s">
        <v>8115</v>
      </c>
      <c r="B52" s="2606"/>
      <c r="C52" s="2680"/>
      <c r="D52" s="305">
        <v>70</v>
      </c>
      <c r="E52" s="305">
        <v>50</v>
      </c>
      <c r="F52" s="2679" t="s">
        <v>6765</v>
      </c>
      <c r="G52" s="2430">
        <v>65</v>
      </c>
      <c r="H52" s="2430">
        <v>0.76</v>
      </c>
      <c r="I52" s="199" t="s">
        <v>158</v>
      </c>
      <c r="J52" s="79">
        <v>31825</v>
      </c>
      <c r="K52" s="313">
        <v>35060</v>
      </c>
      <c r="O52" s="314"/>
      <c r="P52" s="53"/>
      <c r="R52" s="52"/>
      <c r="S52" s="52"/>
      <c r="T52" s="52"/>
    </row>
    <row r="53" spans="1:20" ht="18" customHeight="1">
      <c r="A53" s="229" t="s">
        <v>8116</v>
      </c>
      <c r="B53" s="2606"/>
      <c r="C53" s="2680"/>
      <c r="D53" s="305">
        <v>70</v>
      </c>
      <c r="E53" s="305">
        <v>50</v>
      </c>
      <c r="F53" s="2679"/>
      <c r="G53" s="2430"/>
      <c r="H53" s="2430"/>
      <c r="I53" s="199" t="s">
        <v>158</v>
      </c>
      <c r="J53" s="98">
        <v>49275</v>
      </c>
      <c r="K53" s="320">
        <v>54285</v>
      </c>
      <c r="O53" s="314"/>
      <c r="P53" s="53"/>
      <c r="R53" s="52"/>
      <c r="S53" s="52"/>
      <c r="T53" s="52"/>
    </row>
    <row r="54" spans="1:20" ht="18" customHeight="1">
      <c r="A54" s="1100" t="s">
        <v>8117</v>
      </c>
      <c r="B54" s="2606"/>
      <c r="C54" s="2680"/>
      <c r="D54" s="308">
        <v>70</v>
      </c>
      <c r="E54" s="308">
        <v>50</v>
      </c>
      <c r="F54" s="2680" t="s">
        <v>6767</v>
      </c>
      <c r="G54" s="2687">
        <v>76</v>
      </c>
      <c r="H54" s="2687">
        <v>0.94</v>
      </c>
      <c r="I54" s="199" t="s">
        <v>158</v>
      </c>
      <c r="J54" s="98">
        <v>36595</v>
      </c>
      <c r="K54" s="320">
        <v>40320</v>
      </c>
      <c r="O54" s="314"/>
      <c r="P54" s="53"/>
      <c r="R54" s="52"/>
      <c r="S54" s="52"/>
      <c r="T54" s="52"/>
    </row>
    <row r="55" spans="1:20" ht="18" customHeight="1">
      <c r="A55" s="1097" t="s">
        <v>8118</v>
      </c>
      <c r="B55" s="2606"/>
      <c r="C55" s="2680"/>
      <c r="D55" s="763">
        <v>70</v>
      </c>
      <c r="E55" s="763">
        <v>50</v>
      </c>
      <c r="F55" s="2680"/>
      <c r="G55" s="2687"/>
      <c r="H55" s="2687"/>
      <c r="I55" s="807" t="s">
        <v>158</v>
      </c>
      <c r="J55" s="153">
        <v>58330</v>
      </c>
      <c r="K55" s="724">
        <v>64265</v>
      </c>
      <c r="O55" s="314"/>
      <c r="P55" s="53"/>
      <c r="R55" s="52"/>
      <c r="S55" s="52"/>
      <c r="T55" s="52"/>
    </row>
    <row r="56" spans="1:20" ht="82.5" customHeight="1">
      <c r="A56" s="2124" t="s">
        <v>8119</v>
      </c>
      <c r="B56" s="2124"/>
      <c r="C56" s="2124"/>
      <c r="D56" s="2124"/>
      <c r="E56" s="2124"/>
      <c r="F56" s="2124"/>
      <c r="G56" s="2124"/>
      <c r="H56" s="2124"/>
      <c r="I56" s="2124"/>
      <c r="J56" s="2124"/>
      <c r="K56" s="2124"/>
      <c r="R56" s="52"/>
      <c r="S56" s="52"/>
      <c r="T56" s="52"/>
    </row>
  </sheetData>
  <mergeCells count="90">
    <mergeCell ref="A1:B1"/>
    <mergeCell ref="A5:K5"/>
    <mergeCell ref="A7:A9"/>
    <mergeCell ref="B7:B9"/>
    <mergeCell ref="C7:H7"/>
    <mergeCell ref="I7:I9"/>
    <mergeCell ref="J7:J9"/>
    <mergeCell ref="K7:K9"/>
    <mergeCell ref="C8:C9"/>
    <mergeCell ref="D8:E8"/>
    <mergeCell ref="F8:F9"/>
    <mergeCell ref="G8:G9"/>
    <mergeCell ref="H8:H9"/>
    <mergeCell ref="A10:K10"/>
    <mergeCell ref="B11:B22"/>
    <mergeCell ref="C11:C22"/>
    <mergeCell ref="F11:F12"/>
    <mergeCell ref="G11:G12"/>
    <mergeCell ref="H11:H12"/>
    <mergeCell ref="F13:F14"/>
    <mergeCell ref="G13:G14"/>
    <mergeCell ref="H13:H14"/>
    <mergeCell ref="F15:F16"/>
    <mergeCell ref="G15:G16"/>
    <mergeCell ref="H15:H16"/>
    <mergeCell ref="F17:F18"/>
    <mergeCell ref="G17:G18"/>
    <mergeCell ref="H17:H18"/>
    <mergeCell ref="F19:F20"/>
    <mergeCell ref="G19:G20"/>
    <mergeCell ref="H19:H20"/>
    <mergeCell ref="F21:F22"/>
    <mergeCell ref="G21:G22"/>
    <mergeCell ref="H21:H22"/>
    <mergeCell ref="B23:B32"/>
    <mergeCell ref="C23:C32"/>
    <mergeCell ref="F23:F24"/>
    <mergeCell ref="G23:G24"/>
    <mergeCell ref="H23:H24"/>
    <mergeCell ref="F25:F26"/>
    <mergeCell ref="G25:G26"/>
    <mergeCell ref="H25:H26"/>
    <mergeCell ref="F27:F28"/>
    <mergeCell ref="G27:G28"/>
    <mergeCell ref="H27:H28"/>
    <mergeCell ref="F29:F30"/>
    <mergeCell ref="G29:G30"/>
    <mergeCell ref="H29:H30"/>
    <mergeCell ref="F31:F32"/>
    <mergeCell ref="G31:G32"/>
    <mergeCell ref="H31:H32"/>
    <mergeCell ref="A33:K33"/>
    <mergeCell ref="B34:B45"/>
    <mergeCell ref="C34:C45"/>
    <mergeCell ref="F34:F35"/>
    <mergeCell ref="G34:G35"/>
    <mergeCell ref="H34:H35"/>
    <mergeCell ref="F36:F37"/>
    <mergeCell ref="G36:G37"/>
    <mergeCell ref="H36:H37"/>
    <mergeCell ref="F38:F39"/>
    <mergeCell ref="G38:G39"/>
    <mergeCell ref="H38:H39"/>
    <mergeCell ref="F40:F41"/>
    <mergeCell ref="G40:G41"/>
    <mergeCell ref="H40:H41"/>
    <mergeCell ref="G54:G55"/>
    <mergeCell ref="F42:F43"/>
    <mergeCell ref="G42:G43"/>
    <mergeCell ref="H42:H43"/>
    <mergeCell ref="F44:F45"/>
    <mergeCell ref="G44:G45"/>
    <mergeCell ref="H44:H45"/>
    <mergeCell ref="H54:H55"/>
    <mergeCell ref="A56:K56"/>
    <mergeCell ref="B46:B55"/>
    <mergeCell ref="C46:C55"/>
    <mergeCell ref="F46:F47"/>
    <mergeCell ref="G46:G47"/>
    <mergeCell ref="H46:H47"/>
    <mergeCell ref="F48:F49"/>
    <mergeCell ref="G48:G49"/>
    <mergeCell ref="H48:H49"/>
    <mergeCell ref="F50:F51"/>
    <mergeCell ref="G50:G51"/>
    <mergeCell ref="H50:H51"/>
    <mergeCell ref="F52:F53"/>
    <mergeCell ref="G52:G53"/>
    <mergeCell ref="H52:H53"/>
    <mergeCell ref="F54:F55"/>
  </mergeCells>
  <hyperlinks>
    <hyperlink ref="A5" location="Меню!A1" display="СТОЛЫ-ТУМБЫ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1.xml><?xml version="1.0" encoding="utf-8"?>
<worksheet xmlns="http://schemas.openxmlformats.org/spreadsheetml/2006/main" xmlns:r="http://schemas.openxmlformats.org/officeDocument/2006/relationships">
  <dimension ref="A1:AMJ15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9.140625" defaultRowHeight="15"/>
  <cols>
    <col min="1" max="1" width="13.5703125" style="52" customWidth="1"/>
    <col min="2" max="2" width="0.140625" style="52" customWidth="1"/>
    <col min="3" max="3" width="14" style="52" customWidth="1"/>
    <col min="4" max="4" width="14.42578125" style="52" customWidth="1"/>
    <col min="5" max="5" width="0.140625" style="52" hidden="1" customWidth="1"/>
    <col min="6" max="6" width="2.85546875" style="52" hidden="1" customWidth="1"/>
    <col min="7" max="7" width="7.85546875" style="52" customWidth="1"/>
    <col min="8" max="8" width="8.42578125" style="52" customWidth="1"/>
    <col min="9" max="9" width="10.7109375" style="52" customWidth="1"/>
    <col min="10" max="10" width="8.42578125" style="52" customWidth="1"/>
    <col min="11" max="11" width="9.140625" style="52"/>
    <col min="12" max="12" width="9.28515625" style="52" customWidth="1"/>
    <col min="13" max="13" width="10.140625" style="52" customWidth="1"/>
    <col min="14" max="14" width="10.5703125" style="386" customWidth="1"/>
    <col min="15" max="16" width="12.85546875" style="386" customWidth="1"/>
    <col min="17" max="17" width="12.28515625" style="386" customWidth="1"/>
    <col min="18" max="18" width="11.85546875" style="386" customWidth="1"/>
    <col min="19" max="1024" width="9.140625" style="386"/>
  </cols>
  <sheetData>
    <row r="1" spans="1:19" s="1085" customFormat="1" ht="31.5" customHeight="1">
      <c r="A1" s="2116"/>
      <c r="B1" s="2116"/>
      <c r="C1" s="2116"/>
      <c r="D1" s="65"/>
      <c r="E1" s="65"/>
      <c r="F1" s="65"/>
      <c r="G1" s="65"/>
      <c r="H1" s="65"/>
      <c r="I1" s="65"/>
      <c r="J1" s="65"/>
      <c r="K1" s="65"/>
      <c r="L1" s="65"/>
      <c r="M1" s="65"/>
      <c r="Q1" s="65"/>
      <c r="R1" s="65"/>
      <c r="S1" s="65"/>
    </row>
    <row r="2" spans="1:19" s="1085" customFormat="1" ht="12">
      <c r="A2" s="54"/>
      <c r="B2" s="55"/>
      <c r="C2" s="54"/>
      <c r="D2" s="54"/>
      <c r="E2" s="54"/>
      <c r="F2" s="56"/>
      <c r="G2" s="56"/>
      <c r="H2" s="56"/>
      <c r="I2" s="56" t="s">
        <v>131</v>
      </c>
      <c r="J2" s="57" t="s">
        <v>2</v>
      </c>
      <c r="K2" s="57"/>
      <c r="L2" s="65"/>
      <c r="M2" s="65"/>
      <c r="Q2" s="65"/>
      <c r="R2" s="65"/>
      <c r="S2" s="65"/>
    </row>
    <row r="3" spans="1:19" s="1085" customFormat="1" ht="15.75" customHeight="1">
      <c r="A3" s="61" t="s">
        <v>4</v>
      </c>
      <c r="B3" s="58" t="s">
        <v>5</v>
      </c>
      <c r="C3" s="58"/>
      <c r="D3" s="54"/>
      <c r="E3" s="54"/>
      <c r="F3" s="56"/>
      <c r="G3" s="56"/>
      <c r="H3" s="56"/>
      <c r="I3" s="56" t="s">
        <v>132</v>
      </c>
      <c r="J3" s="57" t="s">
        <v>7</v>
      </c>
      <c r="K3" s="57"/>
      <c r="L3" s="65"/>
      <c r="M3" s="65"/>
      <c r="Q3" s="65"/>
      <c r="R3" s="65"/>
      <c r="S3" s="65"/>
    </row>
    <row r="4" spans="1:19" s="1085" customFormat="1" ht="12">
      <c r="A4" s="52"/>
      <c r="B4" s="720"/>
      <c r="C4" s="65"/>
      <c r="D4" s="65"/>
      <c r="E4" s="65"/>
      <c r="F4" s="65"/>
      <c r="G4" s="65"/>
      <c r="H4" s="65"/>
      <c r="I4" s="61"/>
      <c r="J4" s="65"/>
      <c r="K4" s="65"/>
      <c r="L4" s="65"/>
      <c r="M4" s="65"/>
      <c r="Q4" s="65"/>
      <c r="R4" s="65"/>
      <c r="S4" s="65"/>
    </row>
    <row r="5" spans="1:19">
      <c r="A5" s="2116" t="s">
        <v>8120</v>
      </c>
      <c r="B5" s="2116"/>
      <c r="C5" s="2116"/>
      <c r="D5" s="2116"/>
      <c r="E5" s="2116"/>
      <c r="F5" s="2116"/>
      <c r="G5" s="2116"/>
      <c r="H5" s="2116"/>
      <c r="I5" s="2116"/>
      <c r="J5" s="2116"/>
      <c r="Q5" s="52"/>
      <c r="R5" s="52"/>
      <c r="S5" s="52"/>
    </row>
    <row r="6" spans="1:19">
      <c r="Q6" s="52"/>
      <c r="R6" s="52"/>
      <c r="S6" s="52"/>
    </row>
    <row r="7" spans="1:19" ht="15" customHeight="1">
      <c r="A7" s="2117" t="s">
        <v>5373</v>
      </c>
      <c r="B7" s="2117" t="s">
        <v>135</v>
      </c>
      <c r="C7" s="2117" t="s">
        <v>138</v>
      </c>
      <c r="D7" s="2117"/>
      <c r="E7" s="2117"/>
      <c r="F7" s="2117"/>
      <c r="G7" s="2117"/>
      <c r="H7" s="2119" t="s">
        <v>139</v>
      </c>
      <c r="I7" s="2120" t="s">
        <v>8066</v>
      </c>
      <c r="J7" s="2119" t="s">
        <v>141</v>
      </c>
      <c r="Q7" s="52"/>
      <c r="R7" s="52"/>
      <c r="S7" s="52"/>
    </row>
    <row r="8" spans="1:19" ht="57.75" customHeight="1">
      <c r="A8" s="2117"/>
      <c r="B8" s="2117"/>
      <c r="C8" s="68" t="s">
        <v>597</v>
      </c>
      <c r="D8" s="68" t="s">
        <v>568</v>
      </c>
      <c r="E8" s="68" t="s">
        <v>146</v>
      </c>
      <c r="F8" s="68" t="s">
        <v>144</v>
      </c>
      <c r="G8" s="69" t="s">
        <v>7340</v>
      </c>
      <c r="H8" s="2119"/>
      <c r="I8" s="2120"/>
      <c r="J8" s="2119"/>
      <c r="K8" s="70"/>
      <c r="L8" s="70"/>
      <c r="M8" s="70"/>
      <c r="N8" s="388"/>
      <c r="O8" s="388"/>
      <c r="Q8" s="70"/>
      <c r="R8" s="70"/>
      <c r="S8" s="70"/>
    </row>
    <row r="9" spans="1:19" ht="15" customHeight="1">
      <c r="A9" s="1103" t="s">
        <v>8121</v>
      </c>
      <c r="B9" s="1000"/>
      <c r="C9" s="1000" t="s">
        <v>2352</v>
      </c>
      <c r="D9" s="1000" t="s">
        <v>8122</v>
      </c>
      <c r="E9" s="1000"/>
      <c r="F9" s="1104"/>
      <c r="G9" s="1000">
        <v>4.8000000000000001E-2</v>
      </c>
      <c r="H9" s="1000" t="s">
        <v>158</v>
      </c>
      <c r="I9" s="1000">
        <v>8440</v>
      </c>
      <c r="J9" s="1105">
        <v>9295</v>
      </c>
      <c r="N9" s="314"/>
      <c r="O9" s="53"/>
      <c r="Q9" s="52"/>
      <c r="R9" s="52"/>
      <c r="S9" s="52"/>
    </row>
    <row r="10" spans="1:19" ht="15" customHeight="1">
      <c r="A10" s="1046" t="s">
        <v>8123</v>
      </c>
      <c r="B10" s="299"/>
      <c r="C10" s="299" t="s">
        <v>2352</v>
      </c>
      <c r="D10" s="299" t="s">
        <v>8122</v>
      </c>
      <c r="E10" s="299"/>
      <c r="F10" s="299"/>
      <c r="G10" s="299">
        <v>4.8000000000000001E-2</v>
      </c>
      <c r="H10" s="85" t="s">
        <v>158</v>
      </c>
      <c r="I10" s="299">
        <v>22365</v>
      </c>
      <c r="J10" s="1106">
        <v>24635</v>
      </c>
      <c r="N10" s="314"/>
      <c r="O10" s="53"/>
      <c r="Q10" s="52"/>
      <c r="R10" s="52"/>
      <c r="S10" s="52"/>
    </row>
    <row r="11" spans="1:19" ht="15" customHeight="1">
      <c r="A11" s="1046" t="s">
        <v>8124</v>
      </c>
      <c r="B11" s="299"/>
      <c r="C11" s="299" t="s">
        <v>606</v>
      </c>
      <c r="D11" s="299" t="s">
        <v>7293</v>
      </c>
      <c r="E11" s="299"/>
      <c r="F11" s="299"/>
      <c r="G11" s="299">
        <v>0.26</v>
      </c>
      <c r="H11" s="85" t="s">
        <v>158</v>
      </c>
      <c r="I11" s="299">
        <v>23610</v>
      </c>
      <c r="J11" s="303">
        <v>26010</v>
      </c>
      <c r="N11" s="314"/>
      <c r="O11" s="53"/>
      <c r="Q11" s="52"/>
      <c r="R11" s="52"/>
      <c r="S11" s="52"/>
    </row>
    <row r="12" spans="1:19" ht="15" customHeight="1">
      <c r="A12" s="1046" t="s">
        <v>8125</v>
      </c>
      <c r="B12" s="299"/>
      <c r="C12" s="299" t="s">
        <v>606</v>
      </c>
      <c r="D12" s="299" t="s">
        <v>7293</v>
      </c>
      <c r="E12" s="299"/>
      <c r="F12" s="299"/>
      <c r="G12" s="299">
        <v>0.26</v>
      </c>
      <c r="H12" s="85" t="s">
        <v>158</v>
      </c>
      <c r="I12" s="299">
        <v>29445</v>
      </c>
      <c r="J12" s="1107">
        <v>32440</v>
      </c>
      <c r="N12" s="314"/>
      <c r="O12" s="53"/>
      <c r="Q12" s="52"/>
      <c r="R12" s="52"/>
      <c r="S12" s="52"/>
    </row>
    <row r="13" spans="1:19" ht="15" customHeight="1">
      <c r="A13" s="1046" t="s">
        <v>8126</v>
      </c>
      <c r="B13" s="299"/>
      <c r="C13" s="299" t="s">
        <v>606</v>
      </c>
      <c r="D13" s="299" t="s">
        <v>7293</v>
      </c>
      <c r="E13" s="299"/>
      <c r="F13" s="299"/>
      <c r="G13" s="299">
        <v>0.26</v>
      </c>
      <c r="H13" s="85" t="s">
        <v>158</v>
      </c>
      <c r="I13" s="299">
        <v>17830</v>
      </c>
      <c r="J13" s="1106">
        <v>19645</v>
      </c>
      <c r="N13" s="314"/>
      <c r="O13" s="53"/>
      <c r="Q13" s="52"/>
      <c r="R13" s="52"/>
      <c r="S13" s="52"/>
    </row>
    <row r="14" spans="1:19" ht="15" customHeight="1">
      <c r="A14" s="1046" t="s">
        <v>8127</v>
      </c>
      <c r="B14" s="299"/>
      <c r="C14" s="299" t="s">
        <v>606</v>
      </c>
      <c r="D14" s="299" t="s">
        <v>7293</v>
      </c>
      <c r="E14" s="299"/>
      <c r="F14" s="299"/>
      <c r="G14" s="299">
        <v>0.26</v>
      </c>
      <c r="H14" s="85" t="s">
        <v>158</v>
      </c>
      <c r="I14" s="299">
        <v>14965</v>
      </c>
      <c r="J14" s="1106">
        <v>16485</v>
      </c>
      <c r="N14" s="314"/>
      <c r="O14" s="53"/>
      <c r="Q14" s="52"/>
      <c r="R14" s="52"/>
      <c r="S14" s="52"/>
    </row>
    <row r="15" spans="1:19" ht="95.25" customHeight="1">
      <c r="A15" s="2124" t="s">
        <v>8128</v>
      </c>
      <c r="B15" s="2124"/>
      <c r="C15" s="2124"/>
      <c r="D15" s="2124"/>
      <c r="E15" s="2124"/>
      <c r="F15" s="2124"/>
      <c r="G15" s="2124"/>
      <c r="H15" s="2124"/>
      <c r="I15" s="2124"/>
      <c r="J15" s="2124"/>
      <c r="K15" s="70"/>
      <c r="L15" s="70"/>
      <c r="M15" s="70"/>
      <c r="N15" s="388"/>
      <c r="Q15" s="52"/>
      <c r="R15" s="52"/>
      <c r="S15" s="52"/>
    </row>
  </sheetData>
  <mergeCells count="9">
    <mergeCell ref="A15:J15"/>
    <mergeCell ref="A1:C1"/>
    <mergeCell ref="A5:J5"/>
    <mergeCell ref="A7:A8"/>
    <mergeCell ref="B7:B8"/>
    <mergeCell ref="C7:G7"/>
    <mergeCell ref="H7:H8"/>
    <mergeCell ref="I7:I8"/>
    <mergeCell ref="J7:J8"/>
  </mergeCells>
  <hyperlinks>
    <hyperlink ref="A5" location="Меню!A1" display="РУКОМОЙНИ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2.xml><?xml version="1.0" encoding="utf-8"?>
<worksheet xmlns="http://schemas.openxmlformats.org/spreadsheetml/2006/main" xmlns:r="http://schemas.openxmlformats.org/officeDocument/2006/relationships">
  <dimension ref="A1:AMJ81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13.5703125" style="52" customWidth="1"/>
    <col min="2" max="2" width="14.28515625" style="52" customWidth="1"/>
    <col min="3" max="3" width="11.7109375" style="52" customWidth="1"/>
    <col min="4" max="4" width="11.42578125" style="52" customWidth="1"/>
    <col min="5" max="5" width="12" style="52" customWidth="1"/>
    <col min="6" max="6" width="12.85546875" style="52" customWidth="1"/>
    <col min="7" max="7" width="14.28515625" style="52" customWidth="1"/>
    <col min="8" max="8" width="7.7109375" style="52" customWidth="1"/>
    <col min="9" max="10" width="9.85546875" style="52" customWidth="1"/>
    <col min="11" max="12" width="9" style="52" customWidth="1"/>
    <col min="13" max="15" width="9.42578125" style="52" customWidth="1"/>
    <col min="16" max="16" width="10.42578125" style="52" customWidth="1"/>
    <col min="17" max="17" width="12.42578125" style="386" customWidth="1"/>
    <col min="18" max="18" width="12.85546875" style="386" customWidth="1"/>
    <col min="19" max="19" width="11.42578125" style="386" customWidth="1"/>
    <col min="20" max="20" width="11.85546875" style="386" customWidth="1"/>
    <col min="21" max="1024" width="9.140625" style="386"/>
  </cols>
  <sheetData>
    <row r="1" spans="1:21" s="1085" customFormat="1" ht="31.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65"/>
      <c r="S1" s="65"/>
      <c r="T1" s="65"/>
      <c r="U1" s="65"/>
    </row>
    <row r="2" spans="1:21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I2" s="52"/>
      <c r="J2" s="52"/>
      <c r="K2" s="62"/>
      <c r="L2" s="65"/>
      <c r="M2" s="62"/>
      <c r="N2" s="62"/>
      <c r="O2" s="62"/>
      <c r="P2" s="65"/>
      <c r="S2" s="65"/>
      <c r="T2" s="65"/>
      <c r="U2" s="65"/>
    </row>
    <row r="3" spans="1:21" s="1085" customFormat="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I3" s="52"/>
      <c r="J3" s="52"/>
      <c r="K3" s="62"/>
      <c r="L3" s="65"/>
      <c r="M3" s="62"/>
      <c r="N3" s="62"/>
      <c r="O3" s="62"/>
      <c r="P3" s="65"/>
      <c r="S3" s="65"/>
      <c r="T3" s="65"/>
      <c r="U3" s="65"/>
    </row>
    <row r="4" spans="1:21" s="1085" customFormat="1" ht="12">
      <c r="A4" s="52"/>
      <c r="B4" s="720"/>
      <c r="C4" s="65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P4" s="65"/>
      <c r="S4" s="65"/>
      <c r="T4" s="65"/>
      <c r="U4" s="65"/>
    </row>
    <row r="5" spans="1:21">
      <c r="A5" s="2116" t="s">
        <v>8129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S5" s="52"/>
      <c r="T5" s="52"/>
      <c r="U5" s="52"/>
    </row>
    <row r="6" spans="1:21">
      <c r="S6" s="52"/>
      <c r="T6" s="52"/>
      <c r="U6" s="52"/>
    </row>
    <row r="7" spans="1:21" ht="15" customHeight="1">
      <c r="A7" s="2118" t="s">
        <v>134</v>
      </c>
      <c r="B7" s="2118" t="s">
        <v>135</v>
      </c>
      <c r="C7" s="2117" t="s">
        <v>138</v>
      </c>
      <c r="D7" s="2117"/>
      <c r="E7" s="2117"/>
      <c r="F7" s="2117"/>
      <c r="G7" s="2117"/>
      <c r="H7" s="2117"/>
      <c r="I7" s="2117"/>
      <c r="J7" s="2119" t="s">
        <v>139</v>
      </c>
      <c r="K7" s="2119" t="s">
        <v>5196</v>
      </c>
      <c r="L7" s="2120" t="s">
        <v>141</v>
      </c>
      <c r="S7" s="52"/>
      <c r="T7" s="52"/>
      <c r="U7" s="52"/>
    </row>
    <row r="8" spans="1:21" ht="63" customHeight="1">
      <c r="A8" s="2118"/>
      <c r="B8" s="2118"/>
      <c r="C8" s="69" t="s">
        <v>191</v>
      </c>
      <c r="D8" s="69" t="s">
        <v>374</v>
      </c>
      <c r="E8" s="69" t="s">
        <v>8130</v>
      </c>
      <c r="F8" s="69" t="s">
        <v>597</v>
      </c>
      <c r="G8" s="69" t="s">
        <v>568</v>
      </c>
      <c r="H8" s="69" t="s">
        <v>146</v>
      </c>
      <c r="I8" s="69" t="s">
        <v>144</v>
      </c>
      <c r="J8" s="2119"/>
      <c r="K8" s="2119"/>
      <c r="L8" s="2120"/>
      <c r="M8" s="70"/>
      <c r="N8" s="70"/>
      <c r="O8" s="70"/>
      <c r="P8" s="70"/>
      <c r="Q8" s="388"/>
      <c r="S8" s="70"/>
      <c r="T8" s="70"/>
      <c r="U8" s="70"/>
    </row>
    <row r="9" spans="1:21">
      <c r="A9" s="2175" t="s">
        <v>8131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L9" s="2175"/>
      <c r="Q9" s="53"/>
      <c r="S9" s="52"/>
      <c r="T9" s="52"/>
      <c r="U9" s="52"/>
    </row>
    <row r="10" spans="1:21" ht="12" customHeight="1">
      <c r="A10" s="238" t="s">
        <v>8132</v>
      </c>
      <c r="B10" s="2129"/>
      <c r="C10" s="2414"/>
      <c r="D10" s="2414" t="s">
        <v>8133</v>
      </c>
      <c r="E10" s="2416"/>
      <c r="F10" s="2701" t="s">
        <v>606</v>
      </c>
      <c r="G10" s="239" t="s">
        <v>8030</v>
      </c>
      <c r="H10" s="239">
        <v>1.9</v>
      </c>
      <c r="I10" s="239">
        <v>0.01</v>
      </c>
      <c r="J10" s="787" t="s">
        <v>575</v>
      </c>
      <c r="K10" s="240">
        <v>2690</v>
      </c>
      <c r="L10" s="312">
        <v>2965</v>
      </c>
      <c r="P10" s="314"/>
      <c r="Q10" s="53"/>
      <c r="S10" s="52"/>
      <c r="T10" s="52"/>
      <c r="U10" s="52"/>
    </row>
    <row r="11" spans="1:21" ht="15" customHeight="1">
      <c r="A11" s="229" t="s">
        <v>8134</v>
      </c>
      <c r="B11" s="2129"/>
      <c r="C11" s="2414"/>
      <c r="D11" s="2414"/>
      <c r="E11" s="2414"/>
      <c r="F11" s="2701"/>
      <c r="G11" s="218" t="s">
        <v>8032</v>
      </c>
      <c r="H11" s="79">
        <v>2.2999999999999998</v>
      </c>
      <c r="I11" s="79">
        <v>0.01</v>
      </c>
      <c r="J11" s="199" t="s">
        <v>575</v>
      </c>
      <c r="K11" s="219">
        <v>2980</v>
      </c>
      <c r="L11" s="313">
        <v>3280</v>
      </c>
      <c r="P11" s="314"/>
      <c r="Q11" s="53"/>
      <c r="S11" s="52"/>
      <c r="T11" s="52"/>
      <c r="U11" s="52"/>
    </row>
    <row r="12" spans="1:21" ht="15" customHeight="1">
      <c r="A12" s="1046" t="s">
        <v>8135</v>
      </c>
      <c r="B12" s="2129"/>
      <c r="C12" s="2414"/>
      <c r="D12" s="2414"/>
      <c r="E12" s="2414"/>
      <c r="F12" s="2701"/>
      <c r="G12" s="299" t="s">
        <v>8038</v>
      </c>
      <c r="H12" s="299"/>
      <c r="I12" s="299"/>
      <c r="J12" s="199" t="s">
        <v>575</v>
      </c>
      <c r="K12" s="837">
        <v>2790</v>
      </c>
      <c r="L12" s="315">
        <v>3070</v>
      </c>
      <c r="P12" s="314"/>
      <c r="Q12" s="53"/>
      <c r="S12" s="52"/>
      <c r="T12" s="52"/>
      <c r="U12" s="52"/>
    </row>
    <row r="13" spans="1:21" ht="15" customHeight="1">
      <c r="A13" s="1046" t="s">
        <v>8136</v>
      </c>
      <c r="B13" s="2129"/>
      <c r="C13" s="2414"/>
      <c r="D13" s="2414"/>
      <c r="E13" s="2414"/>
      <c r="F13" s="2701"/>
      <c r="G13" s="299" t="s">
        <v>8040</v>
      </c>
      <c r="H13" s="299"/>
      <c r="I13" s="299"/>
      <c r="J13" s="199" t="s">
        <v>575</v>
      </c>
      <c r="K13" s="837">
        <v>3185</v>
      </c>
      <c r="L13" s="315">
        <v>3510</v>
      </c>
      <c r="P13" s="314"/>
      <c r="Q13" s="53"/>
      <c r="S13" s="52"/>
      <c r="T13" s="52"/>
      <c r="U13" s="52"/>
    </row>
    <row r="14" spans="1:21" ht="15" customHeight="1">
      <c r="A14" s="229" t="s">
        <v>8137</v>
      </c>
      <c r="B14" s="2129"/>
      <c r="C14" s="2414"/>
      <c r="D14" s="2414"/>
      <c r="E14" s="2414"/>
      <c r="F14" s="2701"/>
      <c r="G14" s="218" t="s">
        <v>8046</v>
      </c>
      <c r="H14" s="79">
        <v>2.6</v>
      </c>
      <c r="I14" s="79">
        <v>0.01</v>
      </c>
      <c r="J14" s="199" t="s">
        <v>575</v>
      </c>
      <c r="K14" s="219">
        <v>2980</v>
      </c>
      <c r="L14" s="313">
        <v>3280</v>
      </c>
      <c r="P14" s="314"/>
      <c r="Q14" s="53"/>
      <c r="S14" s="52"/>
      <c r="T14" s="52"/>
      <c r="U14" s="52"/>
    </row>
    <row r="15" spans="1:21" ht="15" customHeight="1">
      <c r="A15" s="229" t="s">
        <v>8138</v>
      </c>
      <c r="B15" s="2129"/>
      <c r="C15" s="2414"/>
      <c r="D15" s="2414"/>
      <c r="E15" s="2414"/>
      <c r="F15" s="2701"/>
      <c r="G15" s="218" t="s">
        <v>8048</v>
      </c>
      <c r="H15" s="79">
        <v>3</v>
      </c>
      <c r="I15" s="79">
        <v>0.02</v>
      </c>
      <c r="J15" s="199" t="s">
        <v>575</v>
      </c>
      <c r="K15" s="219">
        <v>3355</v>
      </c>
      <c r="L15" s="313">
        <v>3695</v>
      </c>
      <c r="P15" s="314"/>
      <c r="Q15" s="53"/>
      <c r="S15" s="52"/>
      <c r="T15" s="52"/>
      <c r="U15" s="52"/>
    </row>
    <row r="16" spans="1:21" ht="15" customHeight="1">
      <c r="A16" s="1046" t="s">
        <v>8139</v>
      </c>
      <c r="B16" s="2129"/>
      <c r="C16" s="2414"/>
      <c r="D16" s="2414"/>
      <c r="E16" s="2414"/>
      <c r="F16" s="2701"/>
      <c r="G16" s="299" t="s">
        <v>8008</v>
      </c>
      <c r="H16" s="299"/>
      <c r="I16" s="299"/>
      <c r="J16" s="199" t="s">
        <v>575</v>
      </c>
      <c r="K16" s="837">
        <v>3085</v>
      </c>
      <c r="L16" s="315">
        <v>3400</v>
      </c>
      <c r="P16" s="314"/>
      <c r="Q16" s="53"/>
      <c r="S16" s="52"/>
      <c r="T16" s="52"/>
      <c r="U16" s="52"/>
    </row>
    <row r="17" spans="1:21" ht="15" customHeight="1">
      <c r="A17" s="1046" t="s">
        <v>8140</v>
      </c>
      <c r="B17" s="2129"/>
      <c r="C17" s="2414"/>
      <c r="D17" s="2414"/>
      <c r="E17" s="2414"/>
      <c r="F17" s="2701"/>
      <c r="G17" s="299" t="s">
        <v>8010</v>
      </c>
      <c r="H17" s="299"/>
      <c r="I17" s="299"/>
      <c r="J17" s="199" t="s">
        <v>575</v>
      </c>
      <c r="K17" s="837">
        <v>3505</v>
      </c>
      <c r="L17" s="315">
        <v>3860</v>
      </c>
      <c r="P17" s="314"/>
      <c r="Q17" s="53"/>
      <c r="S17" s="52"/>
      <c r="T17" s="52"/>
      <c r="U17" s="52"/>
    </row>
    <row r="18" spans="1:21" ht="15" customHeight="1">
      <c r="A18" s="229" t="s">
        <v>8141</v>
      </c>
      <c r="B18" s="2129"/>
      <c r="C18" s="2414"/>
      <c r="D18" s="2414"/>
      <c r="E18" s="2414"/>
      <c r="F18" s="2701"/>
      <c r="G18" s="218" t="s">
        <v>8015</v>
      </c>
      <c r="H18" s="79">
        <v>3.1</v>
      </c>
      <c r="I18" s="79">
        <v>0.01</v>
      </c>
      <c r="J18" s="199" t="s">
        <v>575</v>
      </c>
      <c r="K18" s="219">
        <v>3225</v>
      </c>
      <c r="L18" s="313">
        <v>3555</v>
      </c>
      <c r="P18" s="314"/>
      <c r="Q18" s="53"/>
      <c r="S18" s="52"/>
      <c r="T18" s="52"/>
      <c r="U18" s="52"/>
    </row>
    <row r="19" spans="1:21" ht="15" customHeight="1">
      <c r="A19" s="229" t="s">
        <v>8142</v>
      </c>
      <c r="B19" s="2129"/>
      <c r="C19" s="2414"/>
      <c r="D19" s="2414"/>
      <c r="E19" s="2414"/>
      <c r="F19" s="2701"/>
      <c r="G19" s="218" t="s">
        <v>8143</v>
      </c>
      <c r="H19" s="79">
        <v>3.7</v>
      </c>
      <c r="I19" s="79">
        <v>0.02</v>
      </c>
      <c r="J19" s="199" t="s">
        <v>575</v>
      </c>
      <c r="K19" s="219">
        <v>3655</v>
      </c>
      <c r="L19" s="313">
        <v>4025</v>
      </c>
      <c r="P19" s="314"/>
      <c r="Q19" s="53"/>
      <c r="S19" s="52"/>
      <c r="T19" s="52"/>
      <c r="U19" s="52"/>
    </row>
    <row r="20" spans="1:21" ht="15" customHeight="1">
      <c r="A20" s="229" t="s">
        <v>8144</v>
      </c>
      <c r="B20" s="2129"/>
      <c r="C20" s="2414"/>
      <c r="D20" s="2414"/>
      <c r="E20" s="2414"/>
      <c r="F20" s="2701"/>
      <c r="G20" s="218" t="s">
        <v>8022</v>
      </c>
      <c r="H20" s="79">
        <v>3.6</v>
      </c>
      <c r="I20" s="79">
        <v>0.02</v>
      </c>
      <c r="J20" s="199" t="s">
        <v>575</v>
      </c>
      <c r="K20" s="219">
        <v>3665</v>
      </c>
      <c r="L20" s="313">
        <v>4035</v>
      </c>
      <c r="P20" s="314"/>
      <c r="Q20" s="53"/>
      <c r="S20" s="52"/>
      <c r="T20" s="52"/>
      <c r="U20" s="52"/>
    </row>
    <row r="21" spans="1:21" ht="15" customHeight="1">
      <c r="A21" s="229" t="s">
        <v>8145</v>
      </c>
      <c r="B21" s="2129"/>
      <c r="C21" s="2414"/>
      <c r="D21" s="2414"/>
      <c r="E21" s="2416"/>
      <c r="F21" s="2701"/>
      <c r="G21" s="218" t="s">
        <v>8024</v>
      </c>
      <c r="H21" s="79">
        <v>4</v>
      </c>
      <c r="I21" s="79">
        <v>0.03</v>
      </c>
      <c r="J21" s="199" t="s">
        <v>575</v>
      </c>
      <c r="K21" s="219">
        <v>4220</v>
      </c>
      <c r="L21" s="313">
        <v>4650</v>
      </c>
      <c r="P21" s="314"/>
      <c r="Q21" s="53"/>
      <c r="S21" s="52"/>
      <c r="T21" s="52"/>
      <c r="U21" s="52"/>
    </row>
    <row r="22" spans="1:21">
      <c r="A22" s="2175" t="s">
        <v>8146</v>
      </c>
      <c r="B22" s="2175"/>
      <c r="C22" s="2175"/>
      <c r="D22" s="2175"/>
      <c r="E22" s="2175"/>
      <c r="F22" s="2175"/>
      <c r="G22" s="2175"/>
      <c r="H22" s="2175"/>
      <c r="I22" s="2175"/>
      <c r="J22" s="2175"/>
      <c r="K22" s="2175"/>
      <c r="L22" s="2175"/>
      <c r="Q22" s="53"/>
      <c r="S22" s="52"/>
      <c r="T22" s="52"/>
      <c r="U22" s="52"/>
    </row>
    <row r="23" spans="1:21" ht="12" customHeight="1">
      <c r="A23" s="229" t="s">
        <v>8147</v>
      </c>
      <c r="B23" s="2134"/>
      <c r="C23" s="2679" t="s">
        <v>8148</v>
      </c>
      <c r="D23" s="2416" t="s">
        <v>8149</v>
      </c>
      <c r="E23" s="2397"/>
      <c r="F23" s="2726" t="s">
        <v>606</v>
      </c>
      <c r="G23" s="305" t="s">
        <v>7995</v>
      </c>
      <c r="H23" s="305">
        <v>1.85</v>
      </c>
      <c r="I23" s="305">
        <v>0.01</v>
      </c>
      <c r="J23" s="88" t="s">
        <v>575</v>
      </c>
      <c r="K23" s="836">
        <v>3100</v>
      </c>
      <c r="L23" s="313">
        <v>3415</v>
      </c>
      <c r="P23" s="314"/>
      <c r="Q23" s="53"/>
      <c r="S23" s="52"/>
      <c r="T23" s="52"/>
      <c r="U23" s="52"/>
    </row>
    <row r="24" spans="1:21" ht="15" customHeight="1">
      <c r="A24" s="229" t="s">
        <v>8150</v>
      </c>
      <c r="B24" s="2134"/>
      <c r="C24" s="2679"/>
      <c r="D24" s="2679"/>
      <c r="E24" s="2679"/>
      <c r="F24" s="2726"/>
      <c r="G24" s="218" t="s">
        <v>7997</v>
      </c>
      <c r="H24" s="79">
        <v>2.25</v>
      </c>
      <c r="I24" s="79">
        <v>0.01</v>
      </c>
      <c r="J24" s="199" t="s">
        <v>575</v>
      </c>
      <c r="K24" s="219">
        <v>3260</v>
      </c>
      <c r="L24" s="313">
        <v>3595</v>
      </c>
      <c r="P24" s="314"/>
      <c r="Q24" s="53"/>
      <c r="S24" s="52"/>
      <c r="T24" s="52"/>
      <c r="U24" s="52"/>
    </row>
    <row r="25" spans="1:21" ht="15" customHeight="1">
      <c r="A25" s="229" t="s">
        <v>8151</v>
      </c>
      <c r="B25" s="2134"/>
      <c r="C25" s="2679"/>
      <c r="D25" s="2679"/>
      <c r="E25" s="2679"/>
      <c r="F25" s="2726"/>
      <c r="G25" s="218" t="s">
        <v>8152</v>
      </c>
      <c r="H25" s="79">
        <v>2.85</v>
      </c>
      <c r="I25" s="79">
        <v>0.02</v>
      </c>
      <c r="J25" s="199" t="s">
        <v>575</v>
      </c>
      <c r="K25" s="219">
        <v>3995</v>
      </c>
      <c r="L25" s="313">
        <v>4400</v>
      </c>
      <c r="P25" s="314"/>
      <c r="Q25" s="53"/>
      <c r="S25" s="52"/>
      <c r="T25" s="52"/>
      <c r="U25" s="52"/>
    </row>
    <row r="26" spans="1:21" ht="15" customHeight="1">
      <c r="A26" s="229" t="s">
        <v>8153</v>
      </c>
      <c r="B26" s="2134"/>
      <c r="C26" s="2679"/>
      <c r="D26" s="2416"/>
      <c r="E26" s="2397"/>
      <c r="F26" s="2726"/>
      <c r="G26" s="218" t="s">
        <v>7993</v>
      </c>
      <c r="H26" s="79">
        <v>3.55</v>
      </c>
      <c r="I26" s="79">
        <v>0.03</v>
      </c>
      <c r="J26" s="199" t="s">
        <v>575</v>
      </c>
      <c r="K26" s="219">
        <v>5030</v>
      </c>
      <c r="L26" s="313">
        <v>5540</v>
      </c>
      <c r="P26" s="314"/>
      <c r="Q26" s="53"/>
      <c r="S26" s="52"/>
      <c r="T26" s="52"/>
      <c r="U26" s="52"/>
    </row>
    <row r="27" spans="1:21" ht="15" customHeight="1">
      <c r="A27" s="229" t="s">
        <v>8154</v>
      </c>
      <c r="B27" s="2134"/>
      <c r="C27" s="2679" t="s">
        <v>8155</v>
      </c>
      <c r="D27" s="2416"/>
      <c r="E27" s="305">
        <v>22</v>
      </c>
      <c r="F27" s="2726"/>
      <c r="G27" s="218" t="s">
        <v>7995</v>
      </c>
      <c r="H27" s="79">
        <v>2</v>
      </c>
      <c r="I27" s="79">
        <v>0.01</v>
      </c>
      <c r="J27" s="199" t="s">
        <v>575</v>
      </c>
      <c r="K27" s="219">
        <v>3385</v>
      </c>
      <c r="L27" s="313">
        <v>3730</v>
      </c>
      <c r="P27" s="314"/>
      <c r="Q27" s="53"/>
      <c r="S27" s="52"/>
      <c r="T27" s="52"/>
      <c r="U27" s="52"/>
    </row>
    <row r="28" spans="1:21" ht="15" customHeight="1">
      <c r="A28" s="229" t="s">
        <v>8156</v>
      </c>
      <c r="B28" s="2134"/>
      <c r="C28" s="2679"/>
      <c r="D28" s="2679"/>
      <c r="E28" s="305">
        <v>30</v>
      </c>
      <c r="F28" s="2726"/>
      <c r="G28" s="218" t="s">
        <v>7997</v>
      </c>
      <c r="H28" s="79">
        <v>2.4500000000000002</v>
      </c>
      <c r="I28" s="79">
        <v>0.01</v>
      </c>
      <c r="J28" s="199" t="s">
        <v>575</v>
      </c>
      <c r="K28" s="219">
        <v>3535</v>
      </c>
      <c r="L28" s="313">
        <v>3895</v>
      </c>
      <c r="P28" s="314"/>
      <c r="Q28" s="53"/>
      <c r="S28" s="52"/>
      <c r="T28" s="52"/>
      <c r="U28" s="52"/>
    </row>
    <row r="29" spans="1:21" ht="15" customHeight="1">
      <c r="A29" s="229" t="s">
        <v>8157</v>
      </c>
      <c r="B29" s="2134"/>
      <c r="C29" s="2679"/>
      <c r="D29" s="2679"/>
      <c r="E29" s="305">
        <v>44</v>
      </c>
      <c r="F29" s="2726"/>
      <c r="G29" s="218" t="s">
        <v>8152</v>
      </c>
      <c r="H29" s="79">
        <v>3.2</v>
      </c>
      <c r="I29" s="79">
        <v>0.02</v>
      </c>
      <c r="J29" s="199" t="s">
        <v>575</v>
      </c>
      <c r="K29" s="219">
        <v>4610</v>
      </c>
      <c r="L29" s="313">
        <v>5080</v>
      </c>
      <c r="P29" s="314"/>
      <c r="Q29" s="53"/>
      <c r="S29" s="52"/>
      <c r="T29" s="52"/>
      <c r="U29" s="52"/>
    </row>
    <row r="30" spans="1:21" ht="15" customHeight="1">
      <c r="A30" s="229" t="s">
        <v>8158</v>
      </c>
      <c r="B30" s="2134"/>
      <c r="C30" s="2679"/>
      <c r="D30" s="2416"/>
      <c r="E30" s="305">
        <v>60</v>
      </c>
      <c r="F30" s="2726"/>
      <c r="G30" s="218" t="s">
        <v>7993</v>
      </c>
      <c r="H30" s="79">
        <v>3.95</v>
      </c>
      <c r="I30" s="79">
        <v>0.03</v>
      </c>
      <c r="J30" s="199" t="s">
        <v>575</v>
      </c>
      <c r="K30" s="219">
        <v>5525</v>
      </c>
      <c r="L30" s="313">
        <v>6085</v>
      </c>
      <c r="P30" s="314"/>
      <c r="Q30" s="53"/>
      <c r="S30" s="52"/>
      <c r="T30" s="52"/>
      <c r="U30" s="52"/>
    </row>
    <row r="31" spans="1:21" ht="15" customHeight="1">
      <c r="A31" s="2175" t="s">
        <v>8159</v>
      </c>
      <c r="B31" s="2175"/>
      <c r="C31" s="2175"/>
      <c r="D31" s="2175"/>
      <c r="E31" s="2175"/>
      <c r="F31" s="2175"/>
      <c r="G31" s="2175"/>
      <c r="H31" s="2175"/>
      <c r="I31" s="2175"/>
      <c r="J31" s="2175"/>
      <c r="K31" s="2175"/>
      <c r="L31" s="2175"/>
      <c r="Q31" s="53"/>
      <c r="S31" s="52"/>
      <c r="T31" s="52"/>
      <c r="U31" s="52"/>
    </row>
    <row r="32" spans="1:21" ht="15" customHeight="1">
      <c r="A32" s="124" t="s">
        <v>8160</v>
      </c>
      <c r="B32" s="2730"/>
      <c r="C32" s="125"/>
      <c r="D32" s="2730" t="s">
        <v>8133</v>
      </c>
      <c r="E32" s="125"/>
      <c r="F32" s="2730" t="s">
        <v>606</v>
      </c>
      <c r="G32" s="125" t="s">
        <v>8161</v>
      </c>
      <c r="H32" s="125">
        <v>4.8</v>
      </c>
      <c r="I32" s="125">
        <v>0.12</v>
      </c>
      <c r="J32" s="125" t="s">
        <v>575</v>
      </c>
      <c r="K32" s="125">
        <v>4275</v>
      </c>
      <c r="L32" s="344">
        <v>4710</v>
      </c>
      <c r="P32" s="314"/>
      <c r="Q32" s="53"/>
      <c r="S32" s="52"/>
      <c r="T32" s="52"/>
      <c r="U32" s="52"/>
    </row>
    <row r="33" spans="1:21" ht="15" customHeight="1">
      <c r="A33" s="115" t="s">
        <v>8162</v>
      </c>
      <c r="B33" s="2730"/>
      <c r="C33" s="85"/>
      <c r="D33" s="2730"/>
      <c r="E33" s="85"/>
      <c r="F33" s="2730"/>
      <c r="G33" s="85" t="s">
        <v>8163</v>
      </c>
      <c r="H33" s="85">
        <v>5.6</v>
      </c>
      <c r="I33" s="85">
        <v>0.16</v>
      </c>
      <c r="J33" s="85" t="s">
        <v>575</v>
      </c>
      <c r="K33" s="85">
        <v>4925</v>
      </c>
      <c r="L33" s="315">
        <v>5425</v>
      </c>
      <c r="P33" s="314"/>
      <c r="Q33" s="53"/>
      <c r="S33" s="52"/>
      <c r="T33" s="52"/>
      <c r="U33" s="52"/>
    </row>
    <row r="34" spans="1:21" ht="15" customHeight="1">
      <c r="A34" s="115" t="s">
        <v>8164</v>
      </c>
      <c r="B34" s="2730"/>
      <c r="C34" s="85"/>
      <c r="D34" s="2730"/>
      <c r="E34" s="85"/>
      <c r="F34" s="2730"/>
      <c r="G34" s="85" t="s">
        <v>8165</v>
      </c>
      <c r="H34" s="85">
        <v>5.2</v>
      </c>
      <c r="I34" s="85">
        <v>0.14000000000000001</v>
      </c>
      <c r="J34" s="85" t="s">
        <v>575</v>
      </c>
      <c r="K34" s="85">
        <v>4535</v>
      </c>
      <c r="L34" s="315">
        <v>4995</v>
      </c>
      <c r="P34" s="314"/>
      <c r="Q34" s="53"/>
      <c r="S34" s="52"/>
      <c r="T34" s="52"/>
      <c r="U34" s="52"/>
    </row>
    <row r="35" spans="1:21" ht="15" customHeight="1">
      <c r="A35" s="115" t="s">
        <v>8166</v>
      </c>
      <c r="B35" s="2730"/>
      <c r="C35" s="85"/>
      <c r="D35" s="2730"/>
      <c r="E35" s="85"/>
      <c r="F35" s="2730"/>
      <c r="G35" s="85" t="s">
        <v>8167</v>
      </c>
      <c r="H35" s="85">
        <v>6.1</v>
      </c>
      <c r="I35" s="85">
        <v>0.19</v>
      </c>
      <c r="J35" s="85" t="s">
        <v>575</v>
      </c>
      <c r="K35" s="85">
        <v>5115</v>
      </c>
      <c r="L35" s="315">
        <v>5635</v>
      </c>
      <c r="P35" s="314"/>
      <c r="Q35" s="53"/>
      <c r="S35" s="52"/>
      <c r="T35" s="52"/>
      <c r="U35" s="52"/>
    </row>
    <row r="36" spans="1:21" ht="15" customHeight="1">
      <c r="A36" s="115" t="s">
        <v>8168</v>
      </c>
      <c r="B36" s="2730"/>
      <c r="C36" s="85"/>
      <c r="D36" s="2730"/>
      <c r="E36" s="85"/>
      <c r="F36" s="2730"/>
      <c r="G36" s="85" t="s">
        <v>8169</v>
      </c>
      <c r="H36" s="85">
        <v>5.7</v>
      </c>
      <c r="I36" s="85">
        <v>0.18</v>
      </c>
      <c r="J36" s="85" t="s">
        <v>575</v>
      </c>
      <c r="K36" s="85">
        <v>5050</v>
      </c>
      <c r="L36" s="315">
        <v>5565</v>
      </c>
      <c r="P36" s="314"/>
      <c r="Q36" s="53"/>
      <c r="S36" s="52"/>
      <c r="T36" s="52"/>
      <c r="U36" s="52"/>
    </row>
    <row r="37" spans="1:21" ht="15" customHeight="1">
      <c r="A37" s="115" t="s">
        <v>8170</v>
      </c>
      <c r="B37" s="2730"/>
      <c r="C37" s="85"/>
      <c r="D37" s="2730"/>
      <c r="E37" s="85"/>
      <c r="F37" s="2730"/>
      <c r="G37" s="85" t="s">
        <v>8171</v>
      </c>
      <c r="H37" s="85">
        <v>6.9</v>
      </c>
      <c r="I37" s="85">
        <v>0.24</v>
      </c>
      <c r="J37" s="85" t="s">
        <v>575</v>
      </c>
      <c r="K37" s="85">
        <v>5700</v>
      </c>
      <c r="L37" s="315">
        <v>6280</v>
      </c>
      <c r="P37" s="314"/>
      <c r="Q37" s="53"/>
      <c r="S37" s="52"/>
      <c r="T37" s="52"/>
      <c r="U37" s="52"/>
    </row>
    <row r="38" spans="1:21" ht="15" customHeight="1">
      <c r="A38" s="115" t="s">
        <v>8172</v>
      </c>
      <c r="B38" s="2730"/>
      <c r="C38" s="85"/>
      <c r="D38" s="2730"/>
      <c r="E38" s="85"/>
      <c r="F38" s="2730"/>
      <c r="G38" s="85" t="s">
        <v>8173</v>
      </c>
      <c r="H38" s="85">
        <v>4</v>
      </c>
      <c r="I38" s="85">
        <v>7.0000000000000007E-2</v>
      </c>
      <c r="J38" s="85" t="s">
        <v>575</v>
      </c>
      <c r="K38" s="85">
        <v>3565</v>
      </c>
      <c r="L38" s="315">
        <v>3925</v>
      </c>
      <c r="P38" s="314"/>
      <c r="Q38" s="53"/>
      <c r="S38" s="52"/>
      <c r="T38" s="52"/>
      <c r="U38" s="52"/>
    </row>
    <row r="39" spans="1:21" ht="15" customHeight="1">
      <c r="A39" s="115" t="s">
        <v>8174</v>
      </c>
      <c r="B39" s="2730"/>
      <c r="C39" s="85"/>
      <c r="D39" s="2730"/>
      <c r="E39" s="85"/>
      <c r="F39" s="2730"/>
      <c r="G39" s="85" t="s">
        <v>8175</v>
      </c>
      <c r="H39" s="85">
        <v>4.7</v>
      </c>
      <c r="I39" s="85">
        <v>0.09</v>
      </c>
      <c r="J39" s="85" t="s">
        <v>575</v>
      </c>
      <c r="K39" s="85">
        <v>3950</v>
      </c>
      <c r="L39" s="315">
        <v>4355</v>
      </c>
      <c r="P39" s="314"/>
      <c r="Q39" s="53"/>
      <c r="S39" s="52"/>
      <c r="T39" s="52"/>
      <c r="U39" s="52"/>
    </row>
    <row r="40" spans="1:21" ht="15" customHeight="1">
      <c r="A40" s="115" t="s">
        <v>8176</v>
      </c>
      <c r="B40" s="2730"/>
      <c r="C40" s="85"/>
      <c r="D40" s="2730"/>
      <c r="E40" s="85"/>
      <c r="F40" s="2730"/>
      <c r="G40" s="85" t="s">
        <v>8177</v>
      </c>
      <c r="H40" s="85">
        <v>4.4000000000000004</v>
      </c>
      <c r="I40" s="85">
        <v>0.09</v>
      </c>
      <c r="J40" s="85" t="s">
        <v>575</v>
      </c>
      <c r="K40" s="85">
        <v>3755</v>
      </c>
      <c r="L40" s="315">
        <v>4140</v>
      </c>
      <c r="P40" s="314"/>
      <c r="Q40" s="53"/>
      <c r="S40" s="52"/>
      <c r="T40" s="52"/>
      <c r="U40" s="52"/>
    </row>
    <row r="41" spans="1:21" ht="15" customHeight="1">
      <c r="A41" s="115" t="s">
        <v>8178</v>
      </c>
      <c r="B41" s="2730"/>
      <c r="C41" s="85"/>
      <c r="D41" s="2730"/>
      <c r="E41" s="85"/>
      <c r="F41" s="2730"/>
      <c r="G41" s="85" t="s">
        <v>8177</v>
      </c>
      <c r="H41" s="85">
        <v>5.0999999999999996</v>
      </c>
      <c r="I41" s="85">
        <v>0.09</v>
      </c>
      <c r="J41" s="85" t="s">
        <v>575</v>
      </c>
      <c r="K41" s="85">
        <v>4470</v>
      </c>
      <c r="L41" s="315">
        <v>4925</v>
      </c>
      <c r="P41" s="314"/>
      <c r="Q41" s="53"/>
      <c r="S41" s="52"/>
      <c r="T41" s="52"/>
      <c r="U41" s="52"/>
    </row>
    <row r="42" spans="1:21" ht="15" customHeight="1">
      <c r="A42" s="115" t="s">
        <v>8179</v>
      </c>
      <c r="B42" s="2730"/>
      <c r="C42" s="85"/>
      <c r="D42" s="2730"/>
      <c r="E42" s="85"/>
      <c r="F42" s="2730"/>
      <c r="G42" s="85" t="s">
        <v>8180</v>
      </c>
      <c r="H42" s="85">
        <v>4.5999999999999996</v>
      </c>
      <c r="I42" s="85">
        <v>0.09</v>
      </c>
      <c r="J42" s="85" t="s">
        <v>575</v>
      </c>
      <c r="K42" s="85">
        <v>4015</v>
      </c>
      <c r="L42" s="315">
        <v>4425</v>
      </c>
      <c r="P42" s="314"/>
      <c r="Q42" s="53"/>
      <c r="S42" s="52"/>
      <c r="T42" s="52"/>
      <c r="U42" s="52"/>
    </row>
    <row r="43" spans="1:21" ht="15" customHeight="1">
      <c r="A43" s="115" t="s">
        <v>8181</v>
      </c>
      <c r="B43" s="2730"/>
      <c r="C43" s="85"/>
      <c r="D43" s="2730"/>
      <c r="E43" s="85"/>
      <c r="F43" s="2730"/>
      <c r="G43" s="85" t="s">
        <v>8182</v>
      </c>
      <c r="H43" s="85">
        <v>5.4</v>
      </c>
      <c r="I43" s="85">
        <v>0.12</v>
      </c>
      <c r="J43" s="85" t="s">
        <v>575</v>
      </c>
      <c r="K43" s="85">
        <v>4535</v>
      </c>
      <c r="L43" s="315">
        <v>4995</v>
      </c>
      <c r="P43" s="314"/>
      <c r="Q43" s="53"/>
      <c r="S43" s="52"/>
      <c r="T43" s="52"/>
      <c r="U43" s="52"/>
    </row>
    <row r="44" spans="1:21" ht="15" customHeight="1">
      <c r="A44" s="115" t="s">
        <v>8183</v>
      </c>
      <c r="B44" s="2730"/>
      <c r="C44" s="85"/>
      <c r="D44" s="2730"/>
      <c r="E44" s="85"/>
      <c r="F44" s="2730"/>
      <c r="G44" s="85" t="s">
        <v>8184</v>
      </c>
      <c r="H44" s="85">
        <v>8.3000000000000007</v>
      </c>
      <c r="I44" s="85">
        <v>0.24</v>
      </c>
      <c r="J44" s="85" t="s">
        <v>575</v>
      </c>
      <c r="K44" s="85">
        <v>8290</v>
      </c>
      <c r="L44" s="315">
        <v>9130</v>
      </c>
      <c r="P44" s="314"/>
      <c r="Q44" s="53"/>
      <c r="S44" s="52"/>
      <c r="T44" s="52"/>
      <c r="U44" s="52"/>
    </row>
    <row r="45" spans="1:21" ht="15" customHeight="1">
      <c r="A45" s="115" t="s">
        <v>8185</v>
      </c>
      <c r="B45" s="2730"/>
      <c r="C45" s="85"/>
      <c r="D45" s="2730"/>
      <c r="E45" s="85"/>
      <c r="F45" s="2730"/>
      <c r="G45" s="85" t="s">
        <v>8186</v>
      </c>
      <c r="H45" s="85">
        <v>9.8000000000000007</v>
      </c>
      <c r="I45" s="85">
        <v>0.32</v>
      </c>
      <c r="J45" s="85" t="s">
        <v>575</v>
      </c>
      <c r="K45" s="85">
        <v>9195</v>
      </c>
      <c r="L45" s="315">
        <v>10130</v>
      </c>
      <c r="P45" s="314"/>
      <c r="Q45" s="53"/>
      <c r="S45" s="52"/>
      <c r="T45" s="52"/>
      <c r="U45" s="52"/>
    </row>
    <row r="46" spans="1:21" ht="15" customHeight="1">
      <c r="A46" s="115" t="s">
        <v>8187</v>
      </c>
      <c r="B46" s="2730"/>
      <c r="C46" s="85"/>
      <c r="D46" s="2730"/>
      <c r="E46" s="85"/>
      <c r="F46" s="2730"/>
      <c r="G46" s="85" t="s">
        <v>8188</v>
      </c>
      <c r="H46" s="85">
        <v>9.1</v>
      </c>
      <c r="I46" s="85">
        <v>0.38</v>
      </c>
      <c r="J46" s="85" t="s">
        <v>575</v>
      </c>
      <c r="K46" s="85">
        <v>8675</v>
      </c>
      <c r="L46" s="315">
        <v>9560</v>
      </c>
      <c r="P46" s="314"/>
      <c r="Q46" s="53"/>
      <c r="S46" s="52"/>
      <c r="T46" s="52"/>
      <c r="U46" s="52"/>
    </row>
    <row r="47" spans="1:21" ht="15" customHeight="1">
      <c r="A47" s="115" t="s">
        <v>8189</v>
      </c>
      <c r="B47" s="2730"/>
      <c r="C47" s="85"/>
      <c r="D47" s="2730"/>
      <c r="E47" s="85"/>
      <c r="F47" s="2730"/>
      <c r="G47" s="85" t="s">
        <v>8190</v>
      </c>
      <c r="H47" s="85">
        <v>10.8</v>
      </c>
      <c r="I47" s="85">
        <v>0.1</v>
      </c>
      <c r="J47" s="85" t="s">
        <v>575</v>
      </c>
      <c r="K47" s="85">
        <v>10490</v>
      </c>
      <c r="L47" s="315">
        <v>11555</v>
      </c>
      <c r="P47" s="314"/>
      <c r="Q47" s="53"/>
      <c r="S47" s="52"/>
      <c r="T47" s="52"/>
      <c r="U47" s="52"/>
    </row>
    <row r="48" spans="1:21" ht="15" customHeight="1">
      <c r="A48" s="115" t="s">
        <v>8191</v>
      </c>
      <c r="B48" s="2730"/>
      <c r="C48" s="85"/>
      <c r="D48" s="2730"/>
      <c r="E48" s="85"/>
      <c r="F48" s="2730"/>
      <c r="G48" s="85" t="s">
        <v>8192</v>
      </c>
      <c r="H48" s="85">
        <v>10.199999999999999</v>
      </c>
      <c r="I48" s="85">
        <v>0.36</v>
      </c>
      <c r="J48" s="85" t="s">
        <v>575</v>
      </c>
      <c r="K48" s="85">
        <v>9970</v>
      </c>
      <c r="L48" s="315">
        <v>10985</v>
      </c>
      <c r="P48" s="314"/>
      <c r="Q48" s="53"/>
      <c r="S48" s="52"/>
      <c r="T48" s="52"/>
      <c r="U48" s="52"/>
    </row>
    <row r="49" spans="1:21" ht="15" customHeight="1">
      <c r="A49" s="115" t="s">
        <v>8193</v>
      </c>
      <c r="B49" s="2730"/>
      <c r="C49" s="85"/>
      <c r="D49" s="2730"/>
      <c r="E49" s="85"/>
      <c r="F49" s="2730"/>
      <c r="G49" s="85" t="s">
        <v>8194</v>
      </c>
      <c r="H49" s="85">
        <v>12.2</v>
      </c>
      <c r="I49" s="85">
        <v>0.1</v>
      </c>
      <c r="J49" s="85" t="s">
        <v>575</v>
      </c>
      <c r="K49" s="85">
        <v>11395</v>
      </c>
      <c r="L49" s="315">
        <v>12555</v>
      </c>
      <c r="P49" s="314"/>
      <c r="Q49" s="53"/>
      <c r="S49" s="52"/>
      <c r="T49" s="52"/>
      <c r="U49" s="52"/>
    </row>
    <row r="50" spans="1:21" ht="15" customHeight="1">
      <c r="A50" s="115" t="s">
        <v>8195</v>
      </c>
      <c r="B50" s="2730"/>
      <c r="C50" s="85"/>
      <c r="D50" s="2730"/>
      <c r="E50" s="85"/>
      <c r="F50" s="2730"/>
      <c r="G50" s="85" t="s">
        <v>8196</v>
      </c>
      <c r="H50" s="85">
        <v>6.8</v>
      </c>
      <c r="I50" s="85">
        <v>0.14000000000000001</v>
      </c>
      <c r="J50" s="85" t="s">
        <v>575</v>
      </c>
      <c r="K50" s="85">
        <v>6670</v>
      </c>
      <c r="L50" s="315">
        <v>7350</v>
      </c>
      <c r="P50" s="314"/>
      <c r="Q50" s="53"/>
      <c r="S50" s="52"/>
      <c r="T50" s="52"/>
      <c r="U50" s="52"/>
    </row>
    <row r="51" spans="1:21" ht="15" customHeight="1">
      <c r="A51" s="115" t="s">
        <v>8197</v>
      </c>
      <c r="B51" s="2730"/>
      <c r="C51" s="85"/>
      <c r="D51" s="2730"/>
      <c r="E51" s="85"/>
      <c r="F51" s="2730"/>
      <c r="G51" s="85" t="s">
        <v>8198</v>
      </c>
      <c r="H51" s="85">
        <v>7.9</v>
      </c>
      <c r="I51" s="85">
        <v>0.19</v>
      </c>
      <c r="J51" s="85" t="s">
        <v>575</v>
      </c>
      <c r="K51" s="85">
        <v>7640</v>
      </c>
      <c r="L51" s="315">
        <v>8420</v>
      </c>
      <c r="P51" s="314"/>
      <c r="Q51" s="53"/>
      <c r="S51" s="52"/>
      <c r="T51" s="52"/>
      <c r="U51" s="52"/>
    </row>
    <row r="52" spans="1:21" ht="15" customHeight="1">
      <c r="A52" s="115" t="s">
        <v>8199</v>
      </c>
      <c r="B52" s="2730"/>
      <c r="C52" s="85"/>
      <c r="D52" s="2730"/>
      <c r="E52" s="85"/>
      <c r="F52" s="2730"/>
      <c r="G52" s="85" t="s">
        <v>8200</v>
      </c>
      <c r="H52" s="85">
        <v>7.6</v>
      </c>
      <c r="I52" s="85">
        <v>0.19</v>
      </c>
      <c r="J52" s="85" t="s">
        <v>575</v>
      </c>
      <c r="K52" s="85">
        <v>7385</v>
      </c>
      <c r="L52" s="315">
        <v>8135</v>
      </c>
      <c r="P52" s="314"/>
      <c r="Q52" s="53"/>
      <c r="S52" s="52"/>
      <c r="T52" s="52"/>
      <c r="U52" s="52"/>
    </row>
    <row r="53" spans="1:21" ht="15" customHeight="1">
      <c r="A53" s="115" t="s">
        <v>8201</v>
      </c>
      <c r="B53" s="2730"/>
      <c r="C53" s="85"/>
      <c r="D53" s="2730"/>
      <c r="E53" s="85"/>
      <c r="F53" s="2730"/>
      <c r="G53" s="85" t="s">
        <v>8202</v>
      </c>
      <c r="H53" s="85">
        <v>8.9</v>
      </c>
      <c r="I53" s="85">
        <v>0.2</v>
      </c>
      <c r="J53" s="85" t="s">
        <v>575</v>
      </c>
      <c r="K53" s="85">
        <v>8420</v>
      </c>
      <c r="L53" s="315">
        <v>9275</v>
      </c>
      <c r="P53" s="314"/>
      <c r="Q53" s="53"/>
      <c r="S53" s="52"/>
      <c r="T53" s="52"/>
      <c r="U53" s="52"/>
    </row>
    <row r="54" spans="1:21" ht="15" customHeight="1">
      <c r="A54" s="115" t="s">
        <v>8203</v>
      </c>
      <c r="B54" s="2730"/>
      <c r="C54" s="85"/>
      <c r="D54" s="2730"/>
      <c r="E54" s="85"/>
      <c r="F54" s="2730"/>
      <c r="G54" s="85" t="s">
        <v>8204</v>
      </c>
      <c r="H54" s="85">
        <v>8</v>
      </c>
      <c r="I54" s="85">
        <v>0.2</v>
      </c>
      <c r="J54" s="85" t="s">
        <v>575</v>
      </c>
      <c r="K54" s="85">
        <v>8030</v>
      </c>
      <c r="L54" s="315">
        <v>8845</v>
      </c>
      <c r="P54" s="314"/>
      <c r="Q54" s="53"/>
      <c r="S54" s="52"/>
      <c r="T54" s="52"/>
      <c r="U54" s="52"/>
    </row>
    <row r="55" spans="1:21" ht="15" customHeight="1">
      <c r="A55" s="316" t="s">
        <v>8205</v>
      </c>
      <c r="B55" s="2730"/>
      <c r="C55" s="111"/>
      <c r="D55" s="2730"/>
      <c r="E55" s="111"/>
      <c r="F55" s="2730"/>
      <c r="G55" s="111" t="s">
        <v>8206</v>
      </c>
      <c r="H55" s="111">
        <v>9.4</v>
      </c>
      <c r="I55" s="111">
        <v>0.2</v>
      </c>
      <c r="J55" s="111" t="s">
        <v>575</v>
      </c>
      <c r="K55" s="111">
        <v>8935</v>
      </c>
      <c r="L55" s="317">
        <v>9845</v>
      </c>
      <c r="P55" s="314"/>
      <c r="Q55" s="53"/>
      <c r="S55" s="52"/>
      <c r="T55" s="52"/>
      <c r="U55" s="52"/>
    </row>
    <row r="56" spans="1:21">
      <c r="A56" s="2175" t="s">
        <v>8159</v>
      </c>
      <c r="B56" s="2175"/>
      <c r="C56" s="2175"/>
      <c r="D56" s="2175"/>
      <c r="E56" s="2175"/>
      <c r="F56" s="2175"/>
      <c r="G56" s="2175"/>
      <c r="H56" s="2175"/>
      <c r="I56" s="2175"/>
      <c r="J56" s="2175"/>
      <c r="K56" s="2175"/>
      <c r="L56" s="2175"/>
      <c r="Q56" s="53"/>
      <c r="S56" s="52"/>
      <c r="T56" s="52"/>
      <c r="U56" s="52"/>
    </row>
    <row r="57" spans="1:21" ht="15" customHeight="1">
      <c r="A57" s="1103" t="s">
        <v>8207</v>
      </c>
      <c r="B57" s="2715"/>
      <c r="C57" s="2715"/>
      <c r="D57" s="2688" t="s">
        <v>8133</v>
      </c>
      <c r="E57" s="1108"/>
      <c r="F57" s="2198" t="s">
        <v>2352</v>
      </c>
      <c r="G57" s="1000" t="s">
        <v>7995</v>
      </c>
      <c r="H57" s="1000"/>
      <c r="I57" s="1000"/>
      <c r="J57" s="339" t="s">
        <v>575</v>
      </c>
      <c r="K57" s="1104">
        <v>2790</v>
      </c>
      <c r="L57" s="332">
        <v>3070</v>
      </c>
      <c r="P57" s="314"/>
      <c r="Q57" s="53"/>
      <c r="S57" s="52"/>
      <c r="T57" s="52"/>
      <c r="U57" s="52"/>
    </row>
    <row r="58" spans="1:21" ht="15" customHeight="1">
      <c r="A58" s="1046" t="s">
        <v>8208</v>
      </c>
      <c r="B58" s="2715"/>
      <c r="C58" s="2715"/>
      <c r="D58" s="2688"/>
      <c r="E58" s="1109"/>
      <c r="F58" s="2198"/>
      <c r="G58" s="299" t="s">
        <v>7997</v>
      </c>
      <c r="H58" s="299"/>
      <c r="I58" s="299"/>
      <c r="J58" s="85" t="s">
        <v>575</v>
      </c>
      <c r="K58" s="837">
        <v>3265</v>
      </c>
      <c r="L58" s="315">
        <v>3600</v>
      </c>
      <c r="P58" s="314"/>
      <c r="Q58" s="53"/>
      <c r="S58" s="52"/>
      <c r="T58" s="52"/>
      <c r="U58" s="52"/>
    </row>
    <row r="59" spans="1:21" ht="15" customHeight="1">
      <c r="A59" s="1046" t="s">
        <v>8209</v>
      </c>
      <c r="B59" s="2715"/>
      <c r="C59" s="2715"/>
      <c r="D59" s="2688"/>
      <c r="E59" s="1109"/>
      <c r="F59" s="2198"/>
      <c r="G59" s="299" t="s">
        <v>8152</v>
      </c>
      <c r="H59" s="299"/>
      <c r="I59" s="299"/>
      <c r="J59" s="85" t="s">
        <v>575</v>
      </c>
      <c r="K59" s="837">
        <v>3955</v>
      </c>
      <c r="L59" s="315">
        <v>4355</v>
      </c>
      <c r="P59" s="314"/>
      <c r="Q59" s="53"/>
      <c r="S59" s="52"/>
      <c r="T59" s="52"/>
      <c r="U59" s="52"/>
    </row>
    <row r="60" spans="1:21" ht="15" customHeight="1">
      <c r="A60" s="1046" t="s">
        <v>8210</v>
      </c>
      <c r="B60" s="2715"/>
      <c r="C60" s="2715"/>
      <c r="D60" s="2688"/>
      <c r="E60" s="1110"/>
      <c r="F60" s="2198"/>
      <c r="G60" s="299" t="s">
        <v>7993</v>
      </c>
      <c r="H60" s="299"/>
      <c r="I60" s="299"/>
      <c r="J60" s="85" t="s">
        <v>575</v>
      </c>
      <c r="K60" s="837">
        <v>4780</v>
      </c>
      <c r="L60" s="315">
        <v>5265</v>
      </c>
      <c r="P60" s="314"/>
      <c r="Q60" s="53"/>
      <c r="S60" s="52"/>
      <c r="T60" s="52"/>
      <c r="U60" s="52"/>
    </row>
    <row r="61" spans="1:21">
      <c r="A61" s="2175" t="s">
        <v>8211</v>
      </c>
      <c r="B61" s="2175"/>
      <c r="C61" s="2175"/>
      <c r="D61" s="2175"/>
      <c r="E61" s="2175"/>
      <c r="F61" s="2175"/>
      <c r="G61" s="2175"/>
      <c r="H61" s="2175"/>
      <c r="I61" s="2175"/>
      <c r="J61" s="2175"/>
      <c r="K61" s="2175"/>
      <c r="L61" s="2175"/>
      <c r="Q61" s="53"/>
      <c r="S61" s="52"/>
      <c r="T61" s="52"/>
      <c r="U61" s="52"/>
    </row>
    <row r="62" spans="1:21" ht="14.25" customHeight="1">
      <c r="A62" s="1045" t="s">
        <v>8212</v>
      </c>
      <c r="B62" s="2715"/>
      <c r="C62" s="2715"/>
      <c r="D62" s="2729" t="s">
        <v>8133</v>
      </c>
      <c r="E62" s="2726"/>
      <c r="F62" s="2198" t="s">
        <v>2352</v>
      </c>
      <c r="G62" s="838" t="s">
        <v>8213</v>
      </c>
      <c r="H62" s="838"/>
      <c r="I62" s="838">
        <v>0.22</v>
      </c>
      <c r="J62" s="125" t="s">
        <v>575</v>
      </c>
      <c r="K62" s="840">
        <v>19940</v>
      </c>
      <c r="L62" s="344">
        <v>21970</v>
      </c>
      <c r="P62" s="314"/>
      <c r="Q62" s="53"/>
      <c r="S62" s="52"/>
      <c r="T62" s="52"/>
      <c r="U62" s="52"/>
    </row>
    <row r="63" spans="1:21" ht="14.25" customHeight="1">
      <c r="A63" s="1046" t="s">
        <v>8214</v>
      </c>
      <c r="B63" s="2715"/>
      <c r="C63" s="2715"/>
      <c r="D63" s="2729"/>
      <c r="E63" s="2729"/>
      <c r="F63" s="2729"/>
      <c r="G63" s="299" t="s">
        <v>8215</v>
      </c>
      <c r="H63" s="299"/>
      <c r="I63" s="299">
        <v>0.25</v>
      </c>
      <c r="J63" s="85" t="s">
        <v>575</v>
      </c>
      <c r="K63" s="837">
        <v>18205</v>
      </c>
      <c r="L63" s="315">
        <v>20060</v>
      </c>
      <c r="P63" s="314"/>
      <c r="Q63" s="53"/>
      <c r="S63" s="52"/>
      <c r="T63" s="52"/>
      <c r="U63" s="52"/>
    </row>
    <row r="64" spans="1:21" ht="14.25" customHeight="1">
      <c r="A64" s="115" t="s">
        <v>8216</v>
      </c>
      <c r="B64" s="2715"/>
      <c r="C64" s="2715"/>
      <c r="D64" s="2729"/>
      <c r="E64" s="2729"/>
      <c r="F64" s="2729"/>
      <c r="G64" s="85" t="s">
        <v>8217</v>
      </c>
      <c r="H64" s="85"/>
      <c r="I64" s="85">
        <v>0.28000000000000003</v>
      </c>
      <c r="J64" s="85" t="s">
        <v>575</v>
      </c>
      <c r="K64" s="194">
        <v>19165</v>
      </c>
      <c r="L64" s="315">
        <v>21115</v>
      </c>
      <c r="P64" s="314"/>
      <c r="Q64" s="53"/>
      <c r="S64" s="52"/>
      <c r="T64" s="52"/>
      <c r="U64" s="52"/>
    </row>
    <row r="65" spans="1:21" ht="14.25" customHeight="1">
      <c r="A65" s="316" t="s">
        <v>8218</v>
      </c>
      <c r="B65" s="2715"/>
      <c r="C65" s="2715"/>
      <c r="D65" s="2729"/>
      <c r="E65" s="2726"/>
      <c r="F65" s="2198"/>
      <c r="G65" s="111" t="s">
        <v>8219</v>
      </c>
      <c r="H65" s="111"/>
      <c r="I65" s="111">
        <v>0.33</v>
      </c>
      <c r="J65" s="111" t="s">
        <v>575</v>
      </c>
      <c r="K65" s="843">
        <v>20225</v>
      </c>
      <c r="L65" s="317">
        <v>22285</v>
      </c>
      <c r="P65" s="314"/>
      <c r="Q65" s="53"/>
      <c r="S65" s="52"/>
      <c r="T65" s="52"/>
      <c r="U65" s="52"/>
    </row>
    <row r="66" spans="1:21">
      <c r="A66" s="2175" t="s">
        <v>8220</v>
      </c>
      <c r="B66" s="2175"/>
      <c r="C66" s="2175"/>
      <c r="D66" s="2175"/>
      <c r="E66" s="2175"/>
      <c r="F66" s="2175"/>
      <c r="G66" s="2175"/>
      <c r="H66" s="2175"/>
      <c r="I66" s="2175"/>
      <c r="J66" s="2175"/>
      <c r="K66" s="2175"/>
      <c r="L66" s="2175"/>
      <c r="Q66" s="53"/>
      <c r="S66" s="52"/>
      <c r="T66" s="52"/>
      <c r="U66" s="52"/>
    </row>
    <row r="67" spans="1:21" ht="21" customHeight="1">
      <c r="A67" s="298" t="s">
        <v>8221</v>
      </c>
      <c r="B67" s="1111"/>
      <c r="C67" s="2727"/>
      <c r="D67" s="2728" t="s">
        <v>8133</v>
      </c>
      <c r="E67" s="2726"/>
      <c r="F67" s="2726" t="s">
        <v>2352</v>
      </c>
      <c r="G67" s="300" t="s">
        <v>8213</v>
      </c>
      <c r="H67" s="300"/>
      <c r="I67" s="838">
        <v>0.22</v>
      </c>
      <c r="J67" s="125" t="s">
        <v>575</v>
      </c>
      <c r="K67" s="302">
        <v>26515</v>
      </c>
      <c r="L67" s="315">
        <v>29210</v>
      </c>
      <c r="P67" s="314"/>
      <c r="Q67" s="53"/>
      <c r="S67" s="52"/>
      <c r="T67" s="52"/>
      <c r="U67" s="52"/>
    </row>
    <row r="68" spans="1:21" ht="21" customHeight="1">
      <c r="A68" s="304" t="s">
        <v>8222</v>
      </c>
      <c r="B68" s="1112"/>
      <c r="C68" s="2727"/>
      <c r="D68" s="2728"/>
      <c r="E68" s="2726"/>
      <c r="F68" s="2726"/>
      <c r="G68" s="305" t="s">
        <v>8223</v>
      </c>
      <c r="H68" s="305">
        <v>24</v>
      </c>
      <c r="I68" s="299">
        <v>0.25</v>
      </c>
      <c r="J68" s="85" t="s">
        <v>575</v>
      </c>
      <c r="K68" s="836">
        <v>28295</v>
      </c>
      <c r="L68" s="313">
        <v>31170</v>
      </c>
      <c r="P68" s="314"/>
      <c r="Q68" s="53"/>
      <c r="S68" s="52"/>
      <c r="T68" s="52"/>
      <c r="U68" s="52"/>
    </row>
    <row r="69" spans="1:21" ht="21" customHeight="1">
      <c r="A69" s="298" t="s">
        <v>8224</v>
      </c>
      <c r="B69" s="1112"/>
      <c r="C69" s="2727"/>
      <c r="D69" s="2728"/>
      <c r="E69" s="2726"/>
      <c r="F69" s="2726"/>
      <c r="G69" s="300" t="s">
        <v>8217</v>
      </c>
      <c r="H69" s="300"/>
      <c r="I69" s="85">
        <v>0.28000000000000003</v>
      </c>
      <c r="J69" s="85" t="s">
        <v>575</v>
      </c>
      <c r="K69" s="302">
        <v>29835</v>
      </c>
      <c r="L69" s="315">
        <v>32865</v>
      </c>
      <c r="P69" s="314"/>
      <c r="Q69" s="53"/>
      <c r="S69" s="52"/>
      <c r="T69" s="52"/>
      <c r="U69" s="52"/>
    </row>
    <row r="70" spans="1:21" ht="21" customHeight="1">
      <c r="A70" s="304" t="s">
        <v>8225</v>
      </c>
      <c r="B70" s="1112"/>
      <c r="C70" s="2727"/>
      <c r="D70" s="2728"/>
      <c r="E70" s="2726"/>
      <c r="F70" s="2726"/>
      <c r="G70" s="305" t="s">
        <v>8226</v>
      </c>
      <c r="H70" s="305">
        <v>32</v>
      </c>
      <c r="I70" s="305">
        <v>0.35</v>
      </c>
      <c r="J70" s="88" t="s">
        <v>575</v>
      </c>
      <c r="K70" s="836">
        <v>33730</v>
      </c>
      <c r="L70" s="313">
        <v>37160</v>
      </c>
      <c r="P70" s="314"/>
      <c r="Q70" s="53"/>
      <c r="S70" s="52"/>
      <c r="T70" s="52"/>
      <c r="U70" s="52"/>
    </row>
    <row r="71" spans="1:21">
      <c r="A71" s="2175" t="s">
        <v>8227</v>
      </c>
      <c r="B71" s="2175"/>
      <c r="C71" s="2175"/>
      <c r="D71" s="2175"/>
      <c r="E71" s="2175"/>
      <c r="F71" s="2175"/>
      <c r="G71" s="2175"/>
      <c r="H71" s="2175"/>
      <c r="I71" s="2175"/>
      <c r="J71" s="2175"/>
      <c r="K71" s="2175"/>
      <c r="L71" s="2175"/>
      <c r="Q71" s="53"/>
      <c r="S71" s="52"/>
      <c r="T71" s="52"/>
      <c r="U71" s="52"/>
    </row>
    <row r="72" spans="1:21" ht="36.75" customHeight="1">
      <c r="A72" s="300" t="s">
        <v>8228</v>
      </c>
      <c r="B72" s="1112"/>
      <c r="C72" s="2726" t="s">
        <v>8229</v>
      </c>
      <c r="D72" s="2726" t="s">
        <v>8149</v>
      </c>
      <c r="E72" s="300">
        <v>30</v>
      </c>
      <c r="F72" s="2726" t="s">
        <v>2352</v>
      </c>
      <c r="G72" s="300" t="s">
        <v>8213</v>
      </c>
      <c r="H72" s="300"/>
      <c r="I72" s="838">
        <v>0.22</v>
      </c>
      <c r="J72" s="125" t="s">
        <v>575</v>
      </c>
      <c r="K72" s="300">
        <v>20150</v>
      </c>
      <c r="L72" s="951">
        <v>22200</v>
      </c>
      <c r="P72" s="314"/>
      <c r="Q72" s="53"/>
      <c r="S72" s="52"/>
      <c r="T72" s="52"/>
      <c r="U72" s="52"/>
    </row>
    <row r="73" spans="1:21" ht="36.75" customHeight="1">
      <c r="A73" s="300" t="s">
        <v>8230</v>
      </c>
      <c r="B73" s="1112"/>
      <c r="C73" s="2726"/>
      <c r="D73" s="2726"/>
      <c r="E73" s="300">
        <v>44</v>
      </c>
      <c r="F73" s="2726"/>
      <c r="G73" s="300" t="s">
        <v>8231</v>
      </c>
      <c r="H73" s="300"/>
      <c r="I73" s="300">
        <v>0.33</v>
      </c>
      <c r="J73" s="86" t="s">
        <v>575</v>
      </c>
      <c r="K73" s="300">
        <v>25335</v>
      </c>
      <c r="L73" s="951">
        <v>27910</v>
      </c>
      <c r="P73" s="314"/>
      <c r="Q73" s="53"/>
      <c r="S73" s="52"/>
      <c r="T73" s="52"/>
      <c r="U73" s="52"/>
    </row>
    <row r="74" spans="1:21">
      <c r="A74" s="2175" t="s">
        <v>8232</v>
      </c>
      <c r="B74" s="2175"/>
      <c r="C74" s="2175"/>
      <c r="D74" s="2175"/>
      <c r="E74" s="2175"/>
      <c r="F74" s="2175"/>
      <c r="G74" s="2175"/>
      <c r="H74" s="2175"/>
      <c r="I74" s="2175"/>
      <c r="J74" s="2175"/>
      <c r="K74" s="2175"/>
      <c r="L74" s="2175"/>
      <c r="Q74" s="53"/>
      <c r="S74" s="52"/>
      <c r="T74" s="52"/>
      <c r="U74" s="52"/>
    </row>
    <row r="75" spans="1:21" ht="31.5" customHeight="1">
      <c r="A75" s="293" t="s">
        <v>8233</v>
      </c>
      <c r="B75" s="2723"/>
      <c r="C75" s="2724" t="s">
        <v>8229</v>
      </c>
      <c r="D75" s="2725" t="s">
        <v>8149</v>
      </c>
      <c r="E75" s="1113">
        <v>30</v>
      </c>
      <c r="F75" s="2725" t="s">
        <v>2352</v>
      </c>
      <c r="G75" s="294" t="s">
        <v>8213</v>
      </c>
      <c r="H75" s="1113">
        <v>24.5</v>
      </c>
      <c r="I75" s="1113">
        <v>0.25</v>
      </c>
      <c r="J75" s="1114" t="s">
        <v>575</v>
      </c>
      <c r="K75" s="768">
        <v>29525</v>
      </c>
      <c r="L75" s="312">
        <v>32525</v>
      </c>
      <c r="P75" s="314"/>
      <c r="Q75" s="53"/>
      <c r="S75" s="52"/>
      <c r="T75" s="52"/>
      <c r="U75" s="52"/>
    </row>
    <row r="76" spans="1:21" ht="31.5" customHeight="1">
      <c r="A76" s="1115" t="s">
        <v>8234</v>
      </c>
      <c r="B76" s="2723"/>
      <c r="C76" s="2724"/>
      <c r="D76" s="2725"/>
      <c r="E76" s="1116">
        <v>44</v>
      </c>
      <c r="F76" s="2725"/>
      <c r="G76" s="305" t="s">
        <v>8231</v>
      </c>
      <c r="H76" s="1116">
        <v>32.1</v>
      </c>
      <c r="I76" s="705">
        <v>0.36</v>
      </c>
      <c r="J76" s="1117" t="s">
        <v>575</v>
      </c>
      <c r="K76" s="763">
        <v>36930</v>
      </c>
      <c r="L76" s="260">
        <v>40685</v>
      </c>
      <c r="P76" s="314"/>
      <c r="Q76" s="53"/>
      <c r="S76" s="52"/>
      <c r="T76" s="52"/>
      <c r="U76" s="52"/>
    </row>
    <row r="77" spans="1:21">
      <c r="A77" s="2175" t="s">
        <v>8235</v>
      </c>
      <c r="B77" s="2175"/>
      <c r="C77" s="2175"/>
      <c r="D77" s="2175"/>
      <c r="E77" s="2175"/>
      <c r="F77" s="2175"/>
      <c r="G77" s="2175"/>
      <c r="H77" s="2175"/>
      <c r="I77" s="2175"/>
      <c r="J77" s="2175"/>
      <c r="K77" s="2175"/>
      <c r="L77" s="2175"/>
      <c r="Q77" s="53"/>
      <c r="S77" s="52"/>
      <c r="T77" s="52"/>
      <c r="U77" s="52"/>
    </row>
    <row r="78" spans="1:21" ht="43.5" customHeight="1">
      <c r="A78" s="229" t="s">
        <v>8236</v>
      </c>
      <c r="B78" s="2134"/>
      <c r="C78" s="2679" t="s">
        <v>8237</v>
      </c>
      <c r="D78" s="2722" t="s">
        <v>8133</v>
      </c>
      <c r="E78" s="305">
        <v>11</v>
      </c>
      <c r="F78" s="2722" t="s">
        <v>2352</v>
      </c>
      <c r="G78" s="218" t="s">
        <v>8238</v>
      </c>
      <c r="H78" s="79">
        <v>2.95</v>
      </c>
      <c r="I78" s="79">
        <v>0.09</v>
      </c>
      <c r="J78" s="199" t="s">
        <v>575</v>
      </c>
      <c r="K78" s="219">
        <v>4545</v>
      </c>
      <c r="L78" s="313">
        <v>5005</v>
      </c>
      <c r="P78" s="314"/>
      <c r="Q78" s="53"/>
      <c r="S78" s="52"/>
      <c r="T78" s="52"/>
      <c r="U78" s="52"/>
    </row>
    <row r="79" spans="1:21" ht="43.5" customHeight="1">
      <c r="A79" s="229" t="s">
        <v>8239</v>
      </c>
      <c r="B79" s="2134"/>
      <c r="C79" s="2679"/>
      <c r="D79" s="2722"/>
      <c r="E79" s="305">
        <v>17</v>
      </c>
      <c r="F79" s="2722"/>
      <c r="G79" s="218" t="s">
        <v>8240</v>
      </c>
      <c r="H79" s="79">
        <v>4.05</v>
      </c>
      <c r="I79" s="79">
        <v>0.14000000000000001</v>
      </c>
      <c r="J79" s="199" t="s">
        <v>575</v>
      </c>
      <c r="K79" s="219">
        <v>5830</v>
      </c>
      <c r="L79" s="313">
        <v>6425</v>
      </c>
      <c r="P79" s="314"/>
      <c r="Q79" s="53"/>
      <c r="S79" s="52"/>
      <c r="T79" s="52"/>
      <c r="U79" s="52"/>
    </row>
    <row r="80" spans="1:21" ht="73.5" customHeight="1">
      <c r="A80" s="1100" t="s">
        <v>8241</v>
      </c>
      <c r="B80" s="98"/>
      <c r="C80" s="308" t="s">
        <v>8237</v>
      </c>
      <c r="D80" s="2722"/>
      <c r="E80" s="308">
        <v>4</v>
      </c>
      <c r="F80" s="2722"/>
      <c r="G80" s="307" t="s">
        <v>8242</v>
      </c>
      <c r="H80" s="307">
        <v>3.65</v>
      </c>
      <c r="I80" s="307">
        <v>0.06</v>
      </c>
      <c r="J80" s="796" t="s">
        <v>575</v>
      </c>
      <c r="K80" s="257">
        <v>6415</v>
      </c>
      <c r="L80" s="320">
        <v>7065</v>
      </c>
      <c r="P80" s="314"/>
      <c r="Q80" s="53"/>
      <c r="S80" s="52"/>
      <c r="T80" s="52"/>
      <c r="U80" s="52"/>
    </row>
    <row r="81" spans="1:21" ht="60.75" customHeight="1">
      <c r="A81" s="2124" t="s">
        <v>8243</v>
      </c>
      <c r="B81" s="2124"/>
      <c r="C81" s="2124"/>
      <c r="D81" s="2124"/>
      <c r="E81" s="2124"/>
      <c r="F81" s="2124"/>
      <c r="G81" s="2124"/>
      <c r="H81" s="2124"/>
      <c r="I81" s="2124"/>
      <c r="J81" s="2124"/>
      <c r="K81" s="2124"/>
      <c r="L81" s="2124"/>
      <c r="S81" s="52"/>
      <c r="T81" s="52"/>
      <c r="U81" s="52"/>
    </row>
  </sheetData>
  <mergeCells count="54">
    <mergeCell ref="A1:B1"/>
    <mergeCell ref="A5:L5"/>
    <mergeCell ref="A7:A8"/>
    <mergeCell ref="B7:B8"/>
    <mergeCell ref="C7:I7"/>
    <mergeCell ref="J7:J8"/>
    <mergeCell ref="K7:K8"/>
    <mergeCell ref="L7:L8"/>
    <mergeCell ref="A9:L9"/>
    <mergeCell ref="B10:B21"/>
    <mergeCell ref="C10:C21"/>
    <mergeCell ref="D10:D21"/>
    <mergeCell ref="E10:E21"/>
    <mergeCell ref="F10:F21"/>
    <mergeCell ref="A22:L22"/>
    <mergeCell ref="B23:B30"/>
    <mergeCell ref="C23:C26"/>
    <mergeCell ref="D23:D30"/>
    <mergeCell ref="E23:E26"/>
    <mergeCell ref="F23:F30"/>
    <mergeCell ref="C27:C30"/>
    <mergeCell ref="A31:L31"/>
    <mergeCell ref="B32:B55"/>
    <mergeCell ref="D32:D55"/>
    <mergeCell ref="F32:F55"/>
    <mergeCell ref="A56:L56"/>
    <mergeCell ref="B57:C60"/>
    <mergeCell ref="D57:D60"/>
    <mergeCell ref="F57:F60"/>
    <mergeCell ref="A61:L61"/>
    <mergeCell ref="B62:C65"/>
    <mergeCell ref="D62:D65"/>
    <mergeCell ref="E62:E65"/>
    <mergeCell ref="F62:F65"/>
    <mergeCell ref="A66:L66"/>
    <mergeCell ref="C67:C70"/>
    <mergeCell ref="D67:D70"/>
    <mergeCell ref="E67:E70"/>
    <mergeCell ref="F67:F70"/>
    <mergeCell ref="A71:L71"/>
    <mergeCell ref="C72:C73"/>
    <mergeCell ref="D72:D73"/>
    <mergeCell ref="F72:F73"/>
    <mergeCell ref="A74:L74"/>
    <mergeCell ref="B75:B76"/>
    <mergeCell ref="C75:C76"/>
    <mergeCell ref="D75:D76"/>
    <mergeCell ref="F75:F76"/>
    <mergeCell ref="A77:L77"/>
    <mergeCell ref="B78:B79"/>
    <mergeCell ref="C78:C79"/>
    <mergeCell ref="D78:D80"/>
    <mergeCell ref="F78:F80"/>
    <mergeCell ref="A81:L81"/>
  </mergeCells>
  <hyperlinks>
    <hyperlink ref="A5" location="Меню!A1" display="ПОЛКИ НАСТЕ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3.xml><?xml version="1.0" encoding="utf-8"?>
<worksheet xmlns="http://schemas.openxmlformats.org/spreadsheetml/2006/main" xmlns:r="http://schemas.openxmlformats.org/officeDocument/2006/relationships">
  <dimension ref="A1:AMJ26"/>
  <sheetViews>
    <sheetView zoomScaleNormal="100" workbookViewId="0">
      <pane ySplit="8" topLeftCell="A9" activePane="bottomLeft" state="frozen"/>
      <selection pane="bottomLeft" activeCell="A5" sqref="A5:J5"/>
    </sheetView>
  </sheetViews>
  <sheetFormatPr defaultColWidth="14.42578125" defaultRowHeight="15"/>
  <cols>
    <col min="1" max="1" width="12.140625" style="52" customWidth="1"/>
    <col min="2" max="2" width="14.42578125" style="52"/>
    <col min="3" max="3" width="12.28515625" style="52" customWidth="1"/>
    <col min="4" max="4" width="10.85546875" style="52" customWidth="1"/>
    <col min="5" max="5" width="10.42578125" style="70" customWidth="1"/>
    <col min="6" max="6" width="6.42578125" style="52" customWidth="1"/>
    <col min="7" max="8" width="11" style="52" customWidth="1"/>
    <col min="9" max="9" width="9.85546875" style="52" customWidth="1"/>
    <col min="10" max="10" width="8.85546875" style="52" customWidth="1"/>
    <col min="11" max="11" width="10" style="52" customWidth="1"/>
    <col min="12" max="13" width="11.28515625" style="52" customWidth="1"/>
    <col min="14" max="14" width="12" style="52" customWidth="1"/>
    <col min="15" max="15" width="12.7109375" style="386" customWidth="1"/>
    <col min="16" max="1024" width="14.42578125" style="386"/>
  </cols>
  <sheetData>
    <row r="1" spans="1:19" s="1085" customFormat="1" ht="31.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Q1" s="65"/>
      <c r="R1" s="65"/>
      <c r="S1" s="65"/>
    </row>
    <row r="2" spans="1:19" s="1085" customFormat="1" ht="12">
      <c r="A2" s="54"/>
      <c r="B2" s="55"/>
      <c r="C2" s="54"/>
      <c r="D2" s="54"/>
      <c r="E2" s="55"/>
      <c r="F2" s="56" t="s">
        <v>131</v>
      </c>
      <c r="G2" s="57" t="s">
        <v>2</v>
      </c>
      <c r="H2" s="57"/>
      <c r="I2" s="59"/>
      <c r="J2" s="52"/>
      <c r="K2" s="1093"/>
      <c r="L2" s="65"/>
      <c r="M2" s="65"/>
      <c r="N2" s="65"/>
      <c r="Q2" s="65"/>
      <c r="R2" s="65"/>
      <c r="S2" s="65"/>
    </row>
    <row r="3" spans="1:19" s="1085" customFormat="1" ht="15.75" customHeight="1">
      <c r="A3" s="61" t="s">
        <v>4</v>
      </c>
      <c r="B3" s="58" t="s">
        <v>5</v>
      </c>
      <c r="C3" s="58"/>
      <c r="D3" s="54"/>
      <c r="E3" s="55"/>
      <c r="F3" s="56" t="s">
        <v>132</v>
      </c>
      <c r="G3" s="57" t="s">
        <v>7</v>
      </c>
      <c r="H3" s="57"/>
      <c r="I3" s="59"/>
      <c r="J3" s="52"/>
      <c r="K3" s="1093"/>
      <c r="L3" s="65"/>
      <c r="M3" s="65"/>
      <c r="N3" s="65"/>
      <c r="Q3" s="65"/>
      <c r="R3" s="65"/>
      <c r="S3" s="65"/>
    </row>
    <row r="4" spans="1:19">
      <c r="A4" s="1118"/>
      <c r="B4" s="1118"/>
      <c r="C4" s="64"/>
      <c r="D4" s="64"/>
      <c r="E4" s="64"/>
      <c r="F4" s="60"/>
      <c r="G4" s="60"/>
      <c r="H4" s="60"/>
      <c r="I4" s="60"/>
      <c r="Q4" s="52"/>
      <c r="R4" s="52"/>
      <c r="S4" s="52"/>
    </row>
    <row r="5" spans="1:19">
      <c r="A5" s="2116" t="s">
        <v>8244</v>
      </c>
      <c r="B5" s="2116"/>
      <c r="C5" s="2116"/>
      <c r="D5" s="2116"/>
      <c r="E5" s="2116"/>
      <c r="F5" s="2116"/>
      <c r="G5" s="2116"/>
      <c r="H5" s="2116"/>
      <c r="I5" s="2116"/>
      <c r="J5" s="2116"/>
      <c r="Q5" s="52"/>
      <c r="R5" s="52"/>
      <c r="S5" s="52"/>
    </row>
    <row r="6" spans="1:19">
      <c r="Q6" s="52"/>
      <c r="R6" s="52"/>
      <c r="S6" s="52"/>
    </row>
    <row r="7" spans="1:19" ht="1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9" t="s">
        <v>139</v>
      </c>
      <c r="I7" s="2119" t="s">
        <v>5196</v>
      </c>
      <c r="J7" s="2120" t="s">
        <v>141</v>
      </c>
      <c r="Q7" s="52"/>
      <c r="R7" s="52"/>
      <c r="S7" s="52"/>
    </row>
    <row r="8" spans="1:19" ht="55.5" customHeight="1">
      <c r="A8" s="2117"/>
      <c r="B8" s="2117"/>
      <c r="C8" s="68" t="s">
        <v>351</v>
      </c>
      <c r="D8" s="68" t="s">
        <v>374</v>
      </c>
      <c r="E8" s="68" t="s">
        <v>568</v>
      </c>
      <c r="F8" s="68" t="s">
        <v>146</v>
      </c>
      <c r="G8" s="68" t="s">
        <v>5269</v>
      </c>
      <c r="H8" s="2119"/>
      <c r="I8" s="2119"/>
      <c r="J8" s="2120"/>
      <c r="K8" s="70"/>
      <c r="L8" s="70"/>
      <c r="M8" s="70"/>
      <c r="N8" s="70"/>
      <c r="O8" s="388"/>
      <c r="Q8" s="70"/>
      <c r="R8" s="70"/>
      <c r="S8" s="70"/>
    </row>
    <row r="9" spans="1:19" ht="12" customHeight="1">
      <c r="A9" s="2169" t="s">
        <v>8245</v>
      </c>
      <c r="B9" s="2169"/>
      <c r="C9" s="2169"/>
      <c r="D9" s="2169"/>
      <c r="E9" s="2169"/>
      <c r="F9" s="2169"/>
      <c r="G9" s="2169"/>
      <c r="H9" s="2169"/>
      <c r="I9" s="2169"/>
      <c r="J9" s="2169"/>
      <c r="Q9" s="52"/>
      <c r="R9" s="52"/>
      <c r="S9" s="52"/>
    </row>
    <row r="10" spans="1:19" ht="29.25" customHeight="1">
      <c r="A10" s="238" t="s">
        <v>8246</v>
      </c>
      <c r="B10" s="2132"/>
      <c r="C10" s="2722" t="s">
        <v>6770</v>
      </c>
      <c r="D10" s="2725" t="s">
        <v>8247</v>
      </c>
      <c r="E10" s="294" t="s">
        <v>8248</v>
      </c>
      <c r="F10" s="239">
        <v>12.1</v>
      </c>
      <c r="G10" s="239">
        <v>0.39</v>
      </c>
      <c r="H10" s="787" t="s">
        <v>575</v>
      </c>
      <c r="I10" s="240">
        <v>17110</v>
      </c>
      <c r="J10" s="312">
        <v>18850</v>
      </c>
      <c r="N10" s="314"/>
      <c r="O10" s="53"/>
      <c r="Q10" s="52"/>
      <c r="R10" s="52"/>
      <c r="S10" s="52"/>
    </row>
    <row r="11" spans="1:19" ht="29.25" customHeight="1">
      <c r="A11" s="229" t="s">
        <v>8249</v>
      </c>
      <c r="B11" s="2132"/>
      <c r="C11" s="2722"/>
      <c r="D11" s="2722"/>
      <c r="E11" s="305" t="s">
        <v>8250</v>
      </c>
      <c r="F11" s="79">
        <v>14.5</v>
      </c>
      <c r="G11" s="79">
        <v>0.47</v>
      </c>
      <c r="H11" s="199" t="s">
        <v>575</v>
      </c>
      <c r="I11" s="219">
        <v>20215</v>
      </c>
      <c r="J11" s="313">
        <v>22270</v>
      </c>
      <c r="N11" s="314"/>
      <c r="O11" s="53"/>
      <c r="Q11" s="52"/>
      <c r="R11" s="52"/>
      <c r="S11" s="52"/>
    </row>
    <row r="12" spans="1:19" ht="29.25" customHeight="1">
      <c r="A12" s="1046" t="s">
        <v>8251</v>
      </c>
      <c r="B12" s="2132"/>
      <c r="C12" s="2722"/>
      <c r="D12" s="2722"/>
      <c r="E12" s="300" t="s">
        <v>8252</v>
      </c>
      <c r="F12" s="299"/>
      <c r="G12" s="299">
        <v>0.45</v>
      </c>
      <c r="H12" s="199" t="s">
        <v>575</v>
      </c>
      <c r="I12" s="837">
        <v>26045</v>
      </c>
      <c r="J12" s="315">
        <v>28690</v>
      </c>
      <c r="N12" s="314"/>
      <c r="O12" s="53"/>
      <c r="Q12" s="52"/>
      <c r="R12" s="52"/>
      <c r="S12" s="52"/>
    </row>
    <row r="13" spans="1:19" ht="29.25" customHeight="1">
      <c r="A13" s="1046" t="s">
        <v>8253</v>
      </c>
      <c r="B13" s="2132"/>
      <c r="C13" s="2722"/>
      <c r="D13" s="2722"/>
      <c r="E13" s="300" t="s">
        <v>8254</v>
      </c>
      <c r="F13" s="299"/>
      <c r="G13" s="299">
        <v>0.37</v>
      </c>
      <c r="H13" s="199" t="s">
        <v>575</v>
      </c>
      <c r="I13" s="837">
        <v>19545</v>
      </c>
      <c r="J13" s="315">
        <v>21530</v>
      </c>
      <c r="N13" s="314"/>
      <c r="O13" s="53"/>
      <c r="Q13" s="52"/>
      <c r="R13" s="52"/>
      <c r="S13" s="52"/>
    </row>
    <row r="14" spans="1:19" ht="29.25" customHeight="1">
      <c r="A14" s="1046" t="s">
        <v>8255</v>
      </c>
      <c r="B14" s="2132"/>
      <c r="C14" s="2722"/>
      <c r="D14" s="2722"/>
      <c r="E14" s="300" t="s">
        <v>8256</v>
      </c>
      <c r="F14" s="299"/>
      <c r="G14" s="299">
        <v>0.54</v>
      </c>
      <c r="H14" s="199" t="s">
        <v>575</v>
      </c>
      <c r="I14" s="837">
        <v>28230</v>
      </c>
      <c r="J14" s="315">
        <v>31100</v>
      </c>
      <c r="N14" s="314"/>
      <c r="O14" s="53"/>
      <c r="Q14" s="52"/>
      <c r="R14" s="52"/>
      <c r="S14" s="52"/>
    </row>
    <row r="15" spans="1:19" ht="29.25" customHeight="1">
      <c r="A15" s="1046" t="s">
        <v>8257</v>
      </c>
      <c r="B15" s="2246"/>
      <c r="C15" s="2725" t="s">
        <v>6760</v>
      </c>
      <c r="D15" s="2725"/>
      <c r="E15" s="309" t="s">
        <v>8258</v>
      </c>
      <c r="F15" s="299"/>
      <c r="G15" s="299">
        <v>0.45</v>
      </c>
      <c r="H15" s="199" t="s">
        <v>575</v>
      </c>
      <c r="I15" s="837">
        <v>20245</v>
      </c>
      <c r="J15" s="315">
        <v>22305</v>
      </c>
      <c r="N15" s="314"/>
      <c r="O15" s="53"/>
      <c r="Q15" s="52"/>
      <c r="R15" s="52"/>
      <c r="S15" s="52"/>
    </row>
    <row r="16" spans="1:19" ht="25.5" customHeight="1">
      <c r="A16" s="229" t="s">
        <v>8259</v>
      </c>
      <c r="B16" s="2246"/>
      <c r="C16" s="2725"/>
      <c r="D16" s="2725"/>
      <c r="E16" s="305" t="s">
        <v>8260</v>
      </c>
      <c r="F16" s="79">
        <v>16</v>
      </c>
      <c r="G16" s="79">
        <v>0.65</v>
      </c>
      <c r="H16" s="199" t="s">
        <v>575</v>
      </c>
      <c r="I16" s="219">
        <v>22170</v>
      </c>
      <c r="J16" s="313">
        <v>24425</v>
      </c>
      <c r="N16" s="314"/>
      <c r="O16" s="53"/>
      <c r="Q16" s="52"/>
      <c r="R16" s="52"/>
      <c r="S16" s="52"/>
    </row>
    <row r="17" spans="1:19" ht="25.5" customHeight="1">
      <c r="A17" s="229" t="s">
        <v>8261</v>
      </c>
      <c r="B17" s="2246"/>
      <c r="C17" s="2725"/>
      <c r="D17" s="2725"/>
      <c r="E17" s="305" t="s">
        <v>8262</v>
      </c>
      <c r="F17" s="79">
        <v>18.5</v>
      </c>
      <c r="G17" s="79">
        <v>0.77</v>
      </c>
      <c r="H17" s="199" t="s">
        <v>575</v>
      </c>
      <c r="I17" s="219">
        <v>27710</v>
      </c>
      <c r="J17" s="313">
        <v>30530</v>
      </c>
      <c r="N17" s="314"/>
      <c r="O17" s="53"/>
      <c r="Q17" s="52"/>
      <c r="R17" s="52"/>
      <c r="S17" s="52"/>
    </row>
    <row r="18" spans="1:19" ht="25.5" customHeight="1">
      <c r="A18" s="1097" t="s">
        <v>8263</v>
      </c>
      <c r="B18" s="2246"/>
      <c r="C18" s="2725"/>
      <c r="D18" s="2725"/>
      <c r="E18" s="763" t="s">
        <v>8264</v>
      </c>
      <c r="F18" s="224">
        <v>21.3</v>
      </c>
      <c r="G18" s="224">
        <v>0.96</v>
      </c>
      <c r="H18" s="807" t="s">
        <v>575</v>
      </c>
      <c r="I18" s="225">
        <v>33215</v>
      </c>
      <c r="J18" s="724">
        <v>36595</v>
      </c>
      <c r="N18" s="314"/>
      <c r="O18" s="53"/>
      <c r="Q18" s="52"/>
      <c r="R18" s="52"/>
      <c r="S18" s="52"/>
    </row>
    <row r="19" spans="1:19" ht="12" customHeight="1">
      <c r="A19" s="2169" t="s">
        <v>8265</v>
      </c>
      <c r="B19" s="2169"/>
      <c r="C19" s="2169"/>
      <c r="D19" s="2169"/>
      <c r="E19" s="2169"/>
      <c r="F19" s="2169"/>
      <c r="G19" s="2169"/>
      <c r="H19" s="2169"/>
      <c r="I19" s="2169"/>
      <c r="J19" s="2169"/>
      <c r="O19" s="53"/>
      <c r="Q19" s="52"/>
      <c r="R19" s="52"/>
      <c r="S19" s="52"/>
    </row>
    <row r="20" spans="1:19" ht="42.75" customHeight="1">
      <c r="A20" s="1045" t="s">
        <v>8266</v>
      </c>
      <c r="B20" s="126"/>
      <c r="C20" s="2688" t="s">
        <v>6770</v>
      </c>
      <c r="D20" s="2726" t="s">
        <v>8247</v>
      </c>
      <c r="E20" s="295" t="s">
        <v>8258</v>
      </c>
      <c r="F20" s="838"/>
      <c r="G20" s="299">
        <v>0.45</v>
      </c>
      <c r="H20" s="85" t="s">
        <v>575</v>
      </c>
      <c r="I20" s="840">
        <v>38645</v>
      </c>
      <c r="J20" s="344">
        <v>42575</v>
      </c>
      <c r="N20" s="314"/>
      <c r="O20" s="53"/>
      <c r="Q20" s="52"/>
      <c r="R20" s="52"/>
      <c r="S20" s="52"/>
    </row>
    <row r="21" spans="1:19" ht="42.75" customHeight="1">
      <c r="A21" s="1046" t="s">
        <v>8267</v>
      </c>
      <c r="B21" s="130"/>
      <c r="C21" s="2688"/>
      <c r="D21" s="2688"/>
      <c r="E21" s="300" t="s">
        <v>8268</v>
      </c>
      <c r="F21" s="299"/>
      <c r="G21" s="299">
        <v>0.54</v>
      </c>
      <c r="H21" s="85" t="s">
        <v>575</v>
      </c>
      <c r="I21" s="837">
        <v>47845</v>
      </c>
      <c r="J21" s="315">
        <v>52710</v>
      </c>
      <c r="N21" s="314"/>
      <c r="O21" s="53"/>
      <c r="Q21" s="52"/>
      <c r="R21" s="52"/>
      <c r="S21" s="52"/>
    </row>
    <row r="22" spans="1:19" ht="42.75" customHeight="1">
      <c r="A22" s="1046" t="s">
        <v>8269</v>
      </c>
      <c r="B22" s="125"/>
      <c r="C22" s="2688"/>
      <c r="D22" s="2726"/>
      <c r="E22" s="300" t="s">
        <v>8270</v>
      </c>
      <c r="F22" s="299"/>
      <c r="G22" s="299">
        <v>0.67</v>
      </c>
      <c r="H22" s="85" t="s">
        <v>575</v>
      </c>
      <c r="I22" s="837">
        <v>62570</v>
      </c>
      <c r="J22" s="315">
        <v>68930</v>
      </c>
      <c r="N22" s="314"/>
      <c r="O22" s="53"/>
      <c r="Q22" s="52"/>
      <c r="R22" s="52"/>
      <c r="S22" s="52"/>
    </row>
    <row r="23" spans="1:19" ht="42.75" customHeight="1">
      <c r="A23" s="1046" t="s">
        <v>8271</v>
      </c>
      <c r="B23" s="130"/>
      <c r="C23" s="2724" t="s">
        <v>6760</v>
      </c>
      <c r="D23" s="2726"/>
      <c r="E23" s="300" t="s">
        <v>8258</v>
      </c>
      <c r="F23" s="299"/>
      <c r="G23" s="299">
        <v>0.45</v>
      </c>
      <c r="H23" s="85" t="s">
        <v>575</v>
      </c>
      <c r="I23" s="837">
        <v>36805</v>
      </c>
      <c r="J23" s="315">
        <v>40550</v>
      </c>
      <c r="N23" s="314"/>
      <c r="O23" s="53"/>
      <c r="Q23" s="52"/>
      <c r="R23" s="52"/>
      <c r="S23" s="52"/>
    </row>
    <row r="24" spans="1:19" ht="42.75" customHeight="1">
      <c r="A24" s="1046" t="s">
        <v>8272</v>
      </c>
      <c r="B24" s="130"/>
      <c r="C24" s="2724"/>
      <c r="D24" s="2724"/>
      <c r="E24" s="300" t="s">
        <v>8268</v>
      </c>
      <c r="F24" s="299"/>
      <c r="G24" s="299">
        <v>0.54</v>
      </c>
      <c r="H24" s="85" t="s">
        <v>575</v>
      </c>
      <c r="I24" s="837">
        <v>46005</v>
      </c>
      <c r="J24" s="315">
        <v>50685</v>
      </c>
      <c r="N24" s="314"/>
      <c r="O24" s="53"/>
      <c r="Q24" s="52"/>
      <c r="R24" s="52"/>
      <c r="S24" s="52"/>
    </row>
    <row r="25" spans="1:19" ht="42.75" customHeight="1">
      <c r="A25" s="1119" t="s">
        <v>8273</v>
      </c>
      <c r="B25" s="116"/>
      <c r="C25" s="2724"/>
      <c r="D25" s="2724"/>
      <c r="E25" s="119" t="s">
        <v>8270</v>
      </c>
      <c r="F25" s="1120"/>
      <c r="G25" s="299">
        <v>0.67</v>
      </c>
      <c r="H25" s="85" t="s">
        <v>575</v>
      </c>
      <c r="I25" s="328">
        <v>60725</v>
      </c>
      <c r="J25" s="1121">
        <v>66905</v>
      </c>
      <c r="N25" s="314"/>
      <c r="O25" s="53"/>
      <c r="Q25" s="52"/>
      <c r="R25" s="52"/>
      <c r="S25" s="52"/>
    </row>
    <row r="26" spans="1:19" ht="69" customHeight="1">
      <c r="A26" s="2124" t="s">
        <v>8274</v>
      </c>
      <c r="B26" s="2124"/>
      <c r="C26" s="2124"/>
      <c r="D26" s="2124"/>
      <c r="E26" s="2124"/>
      <c r="F26" s="2124"/>
      <c r="G26" s="2124"/>
      <c r="H26" s="2124"/>
      <c r="I26" s="2124"/>
      <c r="J26" s="2124"/>
      <c r="K26" s="70"/>
      <c r="L26" s="70"/>
      <c r="M26" s="70"/>
      <c r="N26" s="70"/>
      <c r="Q26" s="52"/>
      <c r="R26" s="52"/>
      <c r="S26" s="52"/>
    </row>
  </sheetData>
  <mergeCells count="19">
    <mergeCell ref="A1:B1"/>
    <mergeCell ref="A5:J5"/>
    <mergeCell ref="A7:A8"/>
    <mergeCell ref="B7:B8"/>
    <mergeCell ref="C7:G7"/>
    <mergeCell ref="H7:H8"/>
    <mergeCell ref="I7:I8"/>
    <mergeCell ref="J7:J8"/>
    <mergeCell ref="A9:J9"/>
    <mergeCell ref="B10:B14"/>
    <mergeCell ref="C10:C14"/>
    <mergeCell ref="D10:D18"/>
    <mergeCell ref="B15:B18"/>
    <mergeCell ref="C15:C18"/>
    <mergeCell ref="A19:J19"/>
    <mergeCell ref="C20:C22"/>
    <mergeCell ref="D20:D25"/>
    <mergeCell ref="C23:C25"/>
    <mergeCell ref="A26:J26"/>
  </mergeCells>
  <hyperlinks>
    <hyperlink ref="A5" location="Меню!A1" display="ЗОНТЫ ВЕНИЛЯЦИОН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4.xml><?xml version="1.0" encoding="utf-8"?>
<worksheet xmlns="http://schemas.openxmlformats.org/spreadsheetml/2006/main" xmlns:r="http://schemas.openxmlformats.org/officeDocument/2006/relationships">
  <dimension ref="A1:AMJ61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13.140625" defaultRowHeight="15"/>
  <cols>
    <col min="1" max="2" width="13.140625" style="52"/>
    <col min="3" max="3" width="14" style="70" customWidth="1"/>
    <col min="4" max="4" width="13.140625" style="70"/>
    <col min="5" max="5" width="11.7109375" style="52" customWidth="1"/>
    <col min="6" max="6" width="14" style="52" customWidth="1"/>
    <col min="7" max="7" width="8.140625" style="52" customWidth="1"/>
    <col min="8" max="9" width="13.140625" style="52"/>
    <col min="10" max="10" width="9.140625" style="52" customWidth="1"/>
    <col min="11" max="11" width="8.42578125" style="52" customWidth="1"/>
    <col min="12" max="13" width="9.42578125" style="52" customWidth="1"/>
    <col min="14" max="14" width="10.140625" style="52" customWidth="1"/>
    <col min="15" max="15" width="10.5703125" style="52" customWidth="1"/>
    <col min="16" max="18" width="13.140625" style="386"/>
    <col min="19" max="19" width="11.7109375" style="386" customWidth="1"/>
    <col min="20" max="1024" width="13.140625" style="386"/>
  </cols>
  <sheetData>
    <row r="1" spans="1:20" s="1085" customFormat="1" ht="31.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R1" s="65"/>
      <c r="S1" s="65"/>
      <c r="T1" s="65"/>
    </row>
    <row r="2" spans="1:20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I2" s="59"/>
      <c r="J2" s="52"/>
      <c r="K2" s="62"/>
      <c r="L2" s="65"/>
      <c r="M2" s="65"/>
      <c r="N2" s="65"/>
      <c r="O2" s="65"/>
      <c r="R2" s="65"/>
      <c r="S2" s="65"/>
      <c r="T2" s="65"/>
    </row>
    <row r="3" spans="1:20" s="1085" customFormat="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I3" s="59"/>
      <c r="J3" s="52"/>
      <c r="K3" s="62"/>
      <c r="L3" s="65"/>
      <c r="M3" s="65"/>
      <c r="N3" s="65"/>
      <c r="O3" s="65"/>
      <c r="R3" s="65"/>
      <c r="S3" s="65"/>
      <c r="T3" s="65"/>
    </row>
    <row r="4" spans="1:20" s="1085" customFormat="1" ht="12">
      <c r="A4" s="52"/>
      <c r="B4" s="720"/>
      <c r="C4" s="720"/>
      <c r="D4" s="720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R4" s="65"/>
      <c r="S4" s="65"/>
      <c r="T4" s="65"/>
    </row>
    <row r="5" spans="1:20">
      <c r="A5" s="2116" t="s">
        <v>8275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7" t="s">
        <v>139</v>
      </c>
      <c r="J7" s="2119" t="s">
        <v>5196</v>
      </c>
      <c r="K7" s="2119" t="s">
        <v>141</v>
      </c>
      <c r="R7" s="52"/>
      <c r="S7" s="52"/>
      <c r="T7" s="52"/>
    </row>
    <row r="8" spans="1:20" ht="49.5" customHeight="1">
      <c r="A8" s="2117"/>
      <c r="B8" s="2117"/>
      <c r="C8" s="68" t="s">
        <v>8276</v>
      </c>
      <c r="D8" s="68" t="s">
        <v>374</v>
      </c>
      <c r="E8" s="68" t="s">
        <v>597</v>
      </c>
      <c r="F8" s="68" t="s">
        <v>568</v>
      </c>
      <c r="G8" s="68" t="s">
        <v>146</v>
      </c>
      <c r="H8" s="68" t="s">
        <v>5269</v>
      </c>
      <c r="I8" s="2117"/>
      <c r="J8" s="2119"/>
      <c r="K8" s="2119"/>
      <c r="L8" s="70"/>
      <c r="M8" s="70"/>
      <c r="N8" s="70"/>
      <c r="O8" s="70"/>
      <c r="P8" s="388"/>
      <c r="R8" s="70"/>
      <c r="S8" s="70"/>
      <c r="T8" s="70"/>
    </row>
    <row r="9" spans="1:20">
      <c r="A9" s="2175" t="s">
        <v>8277</v>
      </c>
      <c r="B9" s="2175"/>
      <c r="C9" s="2175"/>
      <c r="D9" s="2175"/>
      <c r="E9" s="2175"/>
      <c r="F9" s="2175"/>
      <c r="G9" s="2175"/>
      <c r="H9" s="2175"/>
      <c r="I9" s="2175"/>
      <c r="J9" s="2175"/>
      <c r="K9" s="2175"/>
      <c r="P9" s="53"/>
      <c r="R9" s="52"/>
      <c r="S9" s="52"/>
      <c r="T9" s="52"/>
    </row>
    <row r="10" spans="1:20" ht="36" customHeight="1">
      <c r="A10" s="1045" t="s">
        <v>8278</v>
      </c>
      <c r="B10" s="2288"/>
      <c r="C10" s="148"/>
      <c r="D10" s="337" t="s">
        <v>8279</v>
      </c>
      <c r="E10" s="2726" t="s">
        <v>606</v>
      </c>
      <c r="F10" s="2685" t="s">
        <v>8280</v>
      </c>
      <c r="G10" s="2688">
        <v>5.5</v>
      </c>
      <c r="H10" s="2716">
        <v>0.01</v>
      </c>
      <c r="I10" s="339" t="s">
        <v>158</v>
      </c>
      <c r="J10" s="1122">
        <v>2425</v>
      </c>
      <c r="K10" s="344">
        <v>2675</v>
      </c>
      <c r="O10" s="314"/>
      <c r="P10" s="53"/>
      <c r="R10" s="52"/>
      <c r="S10" s="52"/>
      <c r="T10" s="52"/>
    </row>
    <row r="11" spans="1:20" ht="15" customHeight="1">
      <c r="A11" s="238" t="s">
        <v>8281</v>
      </c>
      <c r="B11" s="2288"/>
      <c r="C11" s="103"/>
      <c r="D11" s="80" t="s">
        <v>8282</v>
      </c>
      <c r="E11" s="2726"/>
      <c r="F11" s="2685"/>
      <c r="G11" s="2688"/>
      <c r="H11" s="2716"/>
      <c r="I11" s="85" t="s">
        <v>158</v>
      </c>
      <c r="J11" s="275">
        <v>7030</v>
      </c>
      <c r="K11" s="312">
        <v>7745</v>
      </c>
      <c r="O11" s="314"/>
      <c r="P11" s="53"/>
      <c r="R11" s="52"/>
      <c r="S11" s="52"/>
      <c r="T11" s="52"/>
    </row>
    <row r="12" spans="1:20" ht="15" customHeight="1">
      <c r="A12" s="238" t="s">
        <v>8283</v>
      </c>
      <c r="B12" s="2288"/>
      <c r="C12" s="103"/>
      <c r="D12" s="80" t="s">
        <v>8247</v>
      </c>
      <c r="E12" s="2726"/>
      <c r="F12" s="2685"/>
      <c r="G12" s="2688"/>
      <c r="H12" s="2716"/>
      <c r="I12" s="85" t="s">
        <v>158</v>
      </c>
      <c r="J12" s="275">
        <v>3070</v>
      </c>
      <c r="K12" s="312">
        <v>3380</v>
      </c>
      <c r="O12" s="314"/>
      <c r="P12" s="53"/>
      <c r="R12" s="52"/>
      <c r="S12" s="52"/>
      <c r="T12" s="52"/>
    </row>
    <row r="13" spans="1:20" ht="36">
      <c r="A13" s="229" t="s">
        <v>8284</v>
      </c>
      <c r="B13" s="2288"/>
      <c r="C13" s="103"/>
      <c r="D13" s="86" t="s">
        <v>8279</v>
      </c>
      <c r="E13" s="2726"/>
      <c r="F13" s="2710" t="s">
        <v>8285</v>
      </c>
      <c r="G13" s="2700">
        <v>7</v>
      </c>
      <c r="H13" s="2213">
        <v>0.02</v>
      </c>
      <c r="I13" s="85" t="s">
        <v>158</v>
      </c>
      <c r="J13" s="194">
        <v>2545</v>
      </c>
      <c r="K13" s="315">
        <v>2805</v>
      </c>
      <c r="O13" s="314"/>
      <c r="P13" s="53"/>
      <c r="R13" s="52"/>
      <c r="S13" s="52"/>
      <c r="T13" s="52"/>
    </row>
    <row r="14" spans="1:20" ht="15" customHeight="1">
      <c r="A14" s="229" t="s">
        <v>8286</v>
      </c>
      <c r="B14" s="2288"/>
      <c r="C14" s="103"/>
      <c r="D14" s="80" t="s">
        <v>8282</v>
      </c>
      <c r="E14" s="2726"/>
      <c r="F14" s="2710"/>
      <c r="G14" s="2700"/>
      <c r="H14" s="2213"/>
      <c r="I14" s="85" t="s">
        <v>158</v>
      </c>
      <c r="J14" s="196">
        <v>7570</v>
      </c>
      <c r="K14" s="313">
        <v>8335</v>
      </c>
      <c r="O14" s="314"/>
      <c r="P14" s="53"/>
      <c r="R14" s="52"/>
      <c r="S14" s="52"/>
      <c r="T14" s="52"/>
    </row>
    <row r="15" spans="1:20" ht="15" customHeight="1">
      <c r="A15" s="229" t="s">
        <v>8287</v>
      </c>
      <c r="B15" s="2288"/>
      <c r="C15" s="103"/>
      <c r="D15" s="80" t="s">
        <v>8247</v>
      </c>
      <c r="E15" s="2726"/>
      <c r="F15" s="2710"/>
      <c r="G15" s="2700"/>
      <c r="H15" s="2213"/>
      <c r="I15" s="85" t="s">
        <v>158</v>
      </c>
      <c r="J15" s="196">
        <v>3095</v>
      </c>
      <c r="K15" s="313">
        <v>3410</v>
      </c>
      <c r="O15" s="314"/>
      <c r="P15" s="53"/>
      <c r="R15" s="52"/>
      <c r="S15" s="52"/>
      <c r="T15" s="52"/>
    </row>
    <row r="16" spans="1:20" ht="36">
      <c r="A16" s="229" t="s">
        <v>8288</v>
      </c>
      <c r="B16" s="2288"/>
      <c r="C16" s="103"/>
      <c r="D16" s="86" t="s">
        <v>8279</v>
      </c>
      <c r="E16" s="2726"/>
      <c r="F16" s="2710" t="s">
        <v>8289</v>
      </c>
      <c r="G16" s="2700">
        <v>8.5</v>
      </c>
      <c r="H16" s="2213">
        <v>0.02</v>
      </c>
      <c r="I16" s="85" t="s">
        <v>158</v>
      </c>
      <c r="J16" s="194">
        <v>2800</v>
      </c>
      <c r="K16" s="315">
        <v>3085</v>
      </c>
      <c r="O16" s="314"/>
      <c r="P16" s="53"/>
      <c r="R16" s="52"/>
      <c r="S16" s="52"/>
      <c r="T16" s="52"/>
    </row>
    <row r="17" spans="1:20" ht="15" customHeight="1">
      <c r="A17" s="229" t="s">
        <v>8290</v>
      </c>
      <c r="B17" s="2288"/>
      <c r="C17" s="103"/>
      <c r="D17" s="80" t="s">
        <v>8282</v>
      </c>
      <c r="E17" s="2726"/>
      <c r="F17" s="2710"/>
      <c r="G17" s="2700"/>
      <c r="H17" s="2213"/>
      <c r="I17" s="85" t="s">
        <v>158</v>
      </c>
      <c r="J17" s="196">
        <v>8335</v>
      </c>
      <c r="K17" s="313">
        <v>9180</v>
      </c>
      <c r="O17" s="314"/>
      <c r="P17" s="53"/>
      <c r="R17" s="52"/>
      <c r="S17" s="52"/>
      <c r="T17" s="52"/>
    </row>
    <row r="18" spans="1:20" ht="15" customHeight="1">
      <c r="A18" s="229" t="s">
        <v>8291</v>
      </c>
      <c r="B18" s="2288"/>
      <c r="C18" s="103"/>
      <c r="D18" s="80" t="s">
        <v>8247</v>
      </c>
      <c r="E18" s="2726"/>
      <c r="F18" s="2710"/>
      <c r="G18" s="2700"/>
      <c r="H18" s="2213"/>
      <c r="I18" s="85" t="s">
        <v>158</v>
      </c>
      <c r="J18" s="196">
        <v>3530</v>
      </c>
      <c r="K18" s="313">
        <v>3890</v>
      </c>
      <c r="O18" s="314"/>
      <c r="P18" s="53"/>
      <c r="R18" s="52"/>
      <c r="S18" s="52"/>
      <c r="T18" s="52"/>
    </row>
    <row r="19" spans="1:20" ht="36">
      <c r="A19" s="1046" t="s">
        <v>8292</v>
      </c>
      <c r="B19" s="2288"/>
      <c r="C19" s="103"/>
      <c r="D19" s="86" t="s">
        <v>8279</v>
      </c>
      <c r="E19" s="2726"/>
      <c r="F19" s="2710" t="s">
        <v>8293</v>
      </c>
      <c r="G19" s="2700">
        <v>11.5</v>
      </c>
      <c r="H19" s="2213">
        <v>0.03</v>
      </c>
      <c r="I19" s="85" t="s">
        <v>158</v>
      </c>
      <c r="J19" s="194">
        <v>5090</v>
      </c>
      <c r="K19" s="315">
        <v>5610</v>
      </c>
      <c r="O19" s="314"/>
      <c r="P19" s="53"/>
      <c r="R19" s="52"/>
      <c r="S19" s="52"/>
      <c r="T19" s="52"/>
    </row>
    <row r="20" spans="1:20" ht="15" customHeight="1">
      <c r="A20" s="1046" t="s">
        <v>8294</v>
      </c>
      <c r="B20" s="2288"/>
      <c r="C20" s="103"/>
      <c r="D20" s="80" t="s">
        <v>8282</v>
      </c>
      <c r="E20" s="2726"/>
      <c r="F20" s="2710"/>
      <c r="G20" s="2700"/>
      <c r="H20" s="2213"/>
      <c r="I20" s="85" t="s">
        <v>158</v>
      </c>
      <c r="J20" s="194">
        <v>12435</v>
      </c>
      <c r="K20" s="315">
        <v>13700</v>
      </c>
      <c r="O20" s="314"/>
      <c r="P20" s="53"/>
      <c r="R20" s="52"/>
      <c r="S20" s="52"/>
      <c r="T20" s="52"/>
    </row>
    <row r="21" spans="1:20" ht="15" customHeight="1">
      <c r="A21" s="1046" t="s">
        <v>8295</v>
      </c>
      <c r="B21" s="2288"/>
      <c r="C21" s="103"/>
      <c r="D21" s="80" t="s">
        <v>8247</v>
      </c>
      <c r="E21" s="2726"/>
      <c r="F21" s="2710"/>
      <c r="G21" s="2700"/>
      <c r="H21" s="2213"/>
      <c r="I21" s="85" t="s">
        <v>158</v>
      </c>
      <c r="J21" s="194">
        <v>5345</v>
      </c>
      <c r="K21" s="315">
        <v>5890</v>
      </c>
      <c r="O21" s="314"/>
      <c r="P21" s="53"/>
      <c r="R21" s="52"/>
      <c r="S21" s="52"/>
      <c r="T21" s="52"/>
    </row>
    <row r="22" spans="1:20" ht="36">
      <c r="A22" s="1046" t="s">
        <v>8296</v>
      </c>
      <c r="B22" s="2288"/>
      <c r="C22" s="103"/>
      <c r="D22" s="86" t="s">
        <v>8279</v>
      </c>
      <c r="E22" s="2726"/>
      <c r="F22" s="2606" t="s">
        <v>8297</v>
      </c>
      <c r="G22" s="2713">
        <v>9.6999999999999993</v>
      </c>
      <c r="H22" s="2606">
        <v>0.03</v>
      </c>
      <c r="I22" s="85" t="s">
        <v>158</v>
      </c>
      <c r="J22" s="194">
        <v>3500</v>
      </c>
      <c r="K22" s="315">
        <v>3860</v>
      </c>
      <c r="O22" s="314"/>
      <c r="P22" s="53"/>
      <c r="R22" s="52"/>
      <c r="S22" s="52"/>
      <c r="T22" s="52"/>
    </row>
    <row r="23" spans="1:20" ht="15" customHeight="1">
      <c r="A23" s="229" t="s">
        <v>8298</v>
      </c>
      <c r="B23" s="2288"/>
      <c r="C23" s="103"/>
      <c r="D23" s="80" t="s">
        <v>8282</v>
      </c>
      <c r="E23" s="2726"/>
      <c r="F23" s="2606"/>
      <c r="G23" s="2713"/>
      <c r="H23" s="2606"/>
      <c r="I23" s="85" t="s">
        <v>158</v>
      </c>
      <c r="J23" s="196">
        <v>10280</v>
      </c>
      <c r="K23" s="313">
        <v>11325</v>
      </c>
      <c r="O23" s="314"/>
      <c r="P23" s="53"/>
      <c r="R23" s="52"/>
      <c r="S23" s="52"/>
      <c r="T23" s="52"/>
    </row>
    <row r="24" spans="1:20" ht="14.25" customHeight="1">
      <c r="A24" s="229" t="s">
        <v>8299</v>
      </c>
      <c r="B24" s="2288"/>
      <c r="C24" s="460"/>
      <c r="D24" s="460" t="s">
        <v>8247</v>
      </c>
      <c r="E24" s="2726"/>
      <c r="F24" s="2606"/>
      <c r="G24" s="2713"/>
      <c r="H24" s="2606"/>
      <c r="I24" s="328" t="s">
        <v>158</v>
      </c>
      <c r="J24" s="196">
        <v>4425</v>
      </c>
      <c r="K24" s="313">
        <v>4875</v>
      </c>
      <c r="O24" s="314"/>
      <c r="P24" s="53"/>
      <c r="R24" s="52"/>
      <c r="S24" s="52"/>
      <c r="T24" s="52"/>
    </row>
    <row r="25" spans="1:20">
      <c r="A25" s="2175" t="s">
        <v>8300</v>
      </c>
      <c r="B25" s="2175"/>
      <c r="C25" s="2175"/>
      <c r="D25" s="2175"/>
      <c r="E25" s="2175"/>
      <c r="F25" s="2175"/>
      <c r="G25" s="2175"/>
      <c r="H25" s="2175"/>
      <c r="I25" s="2175"/>
      <c r="J25" s="2175"/>
      <c r="K25" s="2175"/>
      <c r="P25" s="53"/>
      <c r="R25" s="52"/>
      <c r="S25" s="52"/>
      <c r="T25" s="52"/>
    </row>
    <row r="26" spans="1:20" ht="75.75" customHeight="1">
      <c r="A26" s="238" t="s">
        <v>8301</v>
      </c>
      <c r="B26" s="2132"/>
      <c r="C26" s="2176" t="s">
        <v>8302</v>
      </c>
      <c r="D26" s="148" t="s">
        <v>8279</v>
      </c>
      <c r="E26" s="2729" t="s">
        <v>606</v>
      </c>
      <c r="F26" s="239" t="s">
        <v>8303</v>
      </c>
      <c r="G26" s="294">
        <v>24.5</v>
      </c>
      <c r="H26" s="133">
        <v>0.57999999999999996</v>
      </c>
      <c r="I26" s="788" t="s">
        <v>158</v>
      </c>
      <c r="J26" s="275">
        <v>15465</v>
      </c>
      <c r="K26" s="312">
        <v>17035</v>
      </c>
      <c r="O26" s="314"/>
      <c r="P26" s="53"/>
      <c r="R26" s="52"/>
      <c r="S26" s="52"/>
      <c r="T26" s="52"/>
    </row>
    <row r="27" spans="1:20" ht="75.75" customHeight="1">
      <c r="A27" s="238" t="s">
        <v>8304</v>
      </c>
      <c r="B27" s="2132"/>
      <c r="C27" s="2176"/>
      <c r="D27" s="80" t="s">
        <v>8247</v>
      </c>
      <c r="E27" s="2729"/>
      <c r="F27" s="239" t="s">
        <v>8303</v>
      </c>
      <c r="G27" s="294">
        <v>24.5</v>
      </c>
      <c r="H27" s="133">
        <v>0.57999999999999996</v>
      </c>
      <c r="I27" s="788" t="s">
        <v>158</v>
      </c>
      <c r="J27" s="275">
        <v>20430</v>
      </c>
      <c r="K27" s="312">
        <v>22505</v>
      </c>
      <c r="O27" s="314"/>
      <c r="P27" s="53"/>
      <c r="R27" s="52"/>
      <c r="S27" s="52"/>
      <c r="T27" s="52"/>
    </row>
    <row r="28" spans="1:20" ht="75.75" customHeight="1">
      <c r="A28" s="238" t="s">
        <v>8305</v>
      </c>
      <c r="B28" s="2216"/>
      <c r="C28" s="2177" t="s">
        <v>8306</v>
      </c>
      <c r="D28" s="80" t="s">
        <v>8279</v>
      </c>
      <c r="E28" s="2729"/>
      <c r="F28" s="307" t="s">
        <v>8307</v>
      </c>
      <c r="G28" s="294">
        <v>25.5</v>
      </c>
      <c r="H28" s="133">
        <v>0.41</v>
      </c>
      <c r="I28" s="788" t="s">
        <v>158</v>
      </c>
      <c r="J28" s="275">
        <v>17440</v>
      </c>
      <c r="K28" s="312">
        <v>19210</v>
      </c>
      <c r="O28" s="314"/>
      <c r="P28" s="53"/>
      <c r="R28" s="52"/>
      <c r="S28" s="52"/>
      <c r="T28" s="52"/>
    </row>
    <row r="29" spans="1:20" ht="75.75" customHeight="1">
      <c r="A29" s="229" t="s">
        <v>8308</v>
      </c>
      <c r="B29" s="2216"/>
      <c r="C29" s="2177"/>
      <c r="D29" s="80" t="s">
        <v>8247</v>
      </c>
      <c r="E29" s="2729"/>
      <c r="F29" s="307" t="s">
        <v>8307</v>
      </c>
      <c r="G29" s="305">
        <v>25.5</v>
      </c>
      <c r="H29" s="79">
        <v>0.41</v>
      </c>
      <c r="I29" s="199" t="s">
        <v>158</v>
      </c>
      <c r="J29" s="196">
        <v>23095</v>
      </c>
      <c r="K29" s="313">
        <v>25440</v>
      </c>
      <c r="O29" s="314"/>
      <c r="P29" s="53"/>
      <c r="R29" s="52"/>
      <c r="S29" s="52"/>
      <c r="T29" s="52"/>
    </row>
    <row r="30" spans="1:20" ht="147.75" customHeight="1">
      <c r="A30" s="1047" t="s">
        <v>8309</v>
      </c>
      <c r="B30" s="125"/>
      <c r="C30" s="112" t="s">
        <v>8310</v>
      </c>
      <c r="D30" s="86" t="s">
        <v>8247</v>
      </c>
      <c r="E30" s="2729"/>
      <c r="F30" s="299" t="s">
        <v>8311</v>
      </c>
      <c r="G30" s="309"/>
      <c r="H30" s="111">
        <v>0.51</v>
      </c>
      <c r="I30" s="796" t="s">
        <v>158</v>
      </c>
      <c r="J30" s="843">
        <v>21315</v>
      </c>
      <c r="K30" s="317">
        <v>23485</v>
      </c>
      <c r="O30" s="314"/>
      <c r="P30" s="53"/>
      <c r="R30" s="52"/>
      <c r="S30" s="52"/>
      <c r="T30" s="52"/>
    </row>
    <row r="31" spans="1:20" ht="125.25" customHeight="1">
      <c r="A31" s="1047" t="s">
        <v>8312</v>
      </c>
      <c r="B31" s="85"/>
      <c r="C31" s="112" t="s">
        <v>8313</v>
      </c>
      <c r="D31" s="86" t="s">
        <v>8247</v>
      </c>
      <c r="E31" s="2729"/>
      <c r="F31" s="299" t="s">
        <v>8311</v>
      </c>
      <c r="G31" s="309"/>
      <c r="H31" s="111">
        <v>0.51</v>
      </c>
      <c r="I31" s="796" t="s">
        <v>158</v>
      </c>
      <c r="J31" s="843">
        <v>21315</v>
      </c>
      <c r="K31" s="317">
        <v>23485</v>
      </c>
      <c r="O31" s="314"/>
      <c r="P31" s="53"/>
      <c r="R31" s="52"/>
      <c r="S31" s="52"/>
      <c r="T31" s="52"/>
    </row>
    <row r="32" spans="1:20" ht="135.75" customHeight="1">
      <c r="A32" s="1047" t="s">
        <v>8314</v>
      </c>
      <c r="B32" s="130"/>
      <c r="C32" s="112" t="s">
        <v>8315</v>
      </c>
      <c r="D32" s="333" t="s">
        <v>8247</v>
      </c>
      <c r="E32" s="2729"/>
      <c r="F32" s="1123" t="s">
        <v>8316</v>
      </c>
      <c r="G32" s="111"/>
      <c r="H32" s="111">
        <v>0.46</v>
      </c>
      <c r="I32" s="796" t="s">
        <v>158</v>
      </c>
      <c r="J32" s="843">
        <v>23095</v>
      </c>
      <c r="K32" s="317">
        <v>25440</v>
      </c>
      <c r="O32" s="314"/>
      <c r="P32" s="53"/>
      <c r="R32" s="52"/>
      <c r="S32" s="52"/>
      <c r="T32" s="52"/>
    </row>
    <row r="33" spans="1:20" ht="29.25" customHeight="1">
      <c r="A33" s="299" t="s">
        <v>8317</v>
      </c>
      <c r="B33" s="85"/>
      <c r="C33" s="86"/>
      <c r="D33" s="2184" t="s">
        <v>8247</v>
      </c>
      <c r="E33" s="2710" t="s">
        <v>606</v>
      </c>
      <c r="F33" s="299" t="s">
        <v>8318</v>
      </c>
      <c r="G33" s="85"/>
      <c r="H33" s="85">
        <v>0.2</v>
      </c>
      <c r="I33" s="199" t="s">
        <v>158</v>
      </c>
      <c r="J33" s="85">
        <v>6215</v>
      </c>
      <c r="K33" s="315">
        <v>6850</v>
      </c>
      <c r="O33" s="314"/>
      <c r="P33" s="53"/>
      <c r="R33" s="52"/>
      <c r="S33" s="52"/>
      <c r="T33" s="52"/>
    </row>
    <row r="34" spans="1:20" ht="29.25" customHeight="1">
      <c r="A34" s="299" t="s">
        <v>8319</v>
      </c>
      <c r="B34" s="85"/>
      <c r="C34" s="86"/>
      <c r="D34" s="2184"/>
      <c r="E34" s="2710"/>
      <c r="F34" s="299" t="s">
        <v>8318</v>
      </c>
      <c r="G34" s="85"/>
      <c r="H34" s="85">
        <v>0.2</v>
      </c>
      <c r="I34" s="199" t="s">
        <v>158</v>
      </c>
      <c r="J34" s="85">
        <v>8420</v>
      </c>
      <c r="K34" s="315">
        <v>9275</v>
      </c>
      <c r="O34" s="314"/>
      <c r="P34" s="53"/>
      <c r="R34" s="52"/>
      <c r="S34" s="52"/>
      <c r="T34" s="52"/>
    </row>
    <row r="35" spans="1:20" ht="29.25" customHeight="1">
      <c r="A35" s="299" t="s">
        <v>8320</v>
      </c>
      <c r="B35" s="85"/>
      <c r="C35" s="86"/>
      <c r="D35" s="2184"/>
      <c r="E35" s="2710"/>
      <c r="F35" s="299" t="s">
        <v>8318</v>
      </c>
      <c r="G35" s="85"/>
      <c r="H35" s="85">
        <v>0.2</v>
      </c>
      <c r="I35" s="199" t="s">
        <v>158</v>
      </c>
      <c r="J35" s="85">
        <v>5570</v>
      </c>
      <c r="K35" s="315">
        <v>6135</v>
      </c>
      <c r="O35" s="314"/>
      <c r="P35" s="53"/>
      <c r="R35" s="52"/>
      <c r="S35" s="52"/>
      <c r="T35" s="52"/>
    </row>
    <row r="36" spans="1:20" ht="29.25" customHeight="1">
      <c r="A36" s="299" t="s">
        <v>8321</v>
      </c>
      <c r="B36" s="85"/>
      <c r="C36" s="86"/>
      <c r="D36" s="2184"/>
      <c r="E36" s="2710"/>
      <c r="F36" s="299" t="s">
        <v>8322</v>
      </c>
      <c r="G36" s="85"/>
      <c r="H36" s="85">
        <v>0.28999999999999998</v>
      </c>
      <c r="I36" s="199" t="s">
        <v>158</v>
      </c>
      <c r="J36" s="85">
        <v>6475</v>
      </c>
      <c r="K36" s="315">
        <v>7135</v>
      </c>
      <c r="O36" s="314"/>
      <c r="P36" s="53"/>
      <c r="R36" s="52"/>
      <c r="S36" s="52"/>
      <c r="T36" s="52"/>
    </row>
    <row r="37" spans="1:20" ht="29.25" customHeight="1">
      <c r="A37" s="299" t="s">
        <v>8323</v>
      </c>
      <c r="B37" s="85"/>
      <c r="C37" s="86"/>
      <c r="D37" s="2184"/>
      <c r="E37" s="2710"/>
      <c r="F37" s="299" t="s">
        <v>8322</v>
      </c>
      <c r="G37" s="85"/>
      <c r="H37" s="85">
        <v>0.28999999999999998</v>
      </c>
      <c r="I37" s="199" t="s">
        <v>158</v>
      </c>
      <c r="J37" s="85">
        <v>8805</v>
      </c>
      <c r="K37" s="315">
        <v>9700</v>
      </c>
      <c r="O37" s="314"/>
      <c r="P37" s="53"/>
      <c r="R37" s="52"/>
      <c r="S37" s="52"/>
      <c r="T37" s="52"/>
    </row>
    <row r="38" spans="1:20" ht="29.25" customHeight="1">
      <c r="A38" s="299" t="s">
        <v>8324</v>
      </c>
      <c r="B38" s="85"/>
      <c r="C38" s="86"/>
      <c r="D38" s="2184"/>
      <c r="E38" s="2710"/>
      <c r="F38" s="299" t="s">
        <v>8322</v>
      </c>
      <c r="G38" s="85"/>
      <c r="H38" s="85">
        <v>0.28999999999999998</v>
      </c>
      <c r="I38" s="199" t="s">
        <v>158</v>
      </c>
      <c r="J38" s="85">
        <v>5960</v>
      </c>
      <c r="K38" s="315">
        <v>6565</v>
      </c>
      <c r="O38" s="314"/>
      <c r="P38" s="53"/>
      <c r="R38" s="52"/>
      <c r="S38" s="52"/>
      <c r="T38" s="52"/>
    </row>
    <row r="39" spans="1:20" ht="29.25" customHeight="1">
      <c r="A39" s="299" t="s">
        <v>8325</v>
      </c>
      <c r="B39" s="85"/>
      <c r="C39" s="86"/>
      <c r="D39" s="2184"/>
      <c r="E39" s="2710"/>
      <c r="F39" s="299" t="s">
        <v>8318</v>
      </c>
      <c r="G39" s="85"/>
      <c r="H39" s="85">
        <v>0.2</v>
      </c>
      <c r="I39" s="199" t="s">
        <v>158</v>
      </c>
      <c r="J39" s="85">
        <v>9715</v>
      </c>
      <c r="K39" s="315">
        <v>10700</v>
      </c>
      <c r="O39" s="314"/>
      <c r="P39" s="53"/>
      <c r="R39" s="52"/>
      <c r="S39" s="52"/>
      <c r="T39" s="52"/>
    </row>
    <row r="40" spans="1:20" ht="29.25" customHeight="1">
      <c r="A40" s="299" t="s">
        <v>8326</v>
      </c>
      <c r="B40" s="85"/>
      <c r="C40" s="86"/>
      <c r="D40" s="2184"/>
      <c r="E40" s="2710"/>
      <c r="F40" s="299" t="s">
        <v>8318</v>
      </c>
      <c r="G40" s="85"/>
      <c r="H40" s="85">
        <v>0.2</v>
      </c>
      <c r="I40" s="199" t="s">
        <v>158</v>
      </c>
      <c r="J40" s="85">
        <v>11655</v>
      </c>
      <c r="K40" s="315">
        <v>12840</v>
      </c>
      <c r="O40" s="314"/>
      <c r="P40" s="53"/>
      <c r="R40" s="52"/>
      <c r="S40" s="52"/>
      <c r="T40" s="52"/>
    </row>
    <row r="41" spans="1:20" ht="29.25" customHeight="1">
      <c r="A41" s="299" t="s">
        <v>8327</v>
      </c>
      <c r="B41" s="85"/>
      <c r="C41" s="86"/>
      <c r="D41" s="2184"/>
      <c r="E41" s="2710"/>
      <c r="F41" s="299" t="s">
        <v>8322</v>
      </c>
      <c r="G41" s="85"/>
      <c r="H41" s="85">
        <v>0.28999999999999998</v>
      </c>
      <c r="I41" s="199" t="s">
        <v>158</v>
      </c>
      <c r="J41" s="85">
        <v>10360</v>
      </c>
      <c r="K41" s="315">
        <v>11415</v>
      </c>
      <c r="O41" s="314"/>
      <c r="P41" s="53"/>
      <c r="R41" s="52"/>
      <c r="S41" s="52"/>
      <c r="T41" s="52"/>
    </row>
    <row r="42" spans="1:20" ht="29.25" customHeight="1">
      <c r="A42" s="299" t="s">
        <v>8328</v>
      </c>
      <c r="B42" s="85"/>
      <c r="C42" s="86"/>
      <c r="D42" s="2184"/>
      <c r="E42" s="2710"/>
      <c r="F42" s="299" t="s">
        <v>8322</v>
      </c>
      <c r="G42" s="85"/>
      <c r="H42" s="85">
        <v>0.28999999999999998</v>
      </c>
      <c r="I42" s="199" t="s">
        <v>158</v>
      </c>
      <c r="J42" s="85">
        <v>12305</v>
      </c>
      <c r="K42" s="315">
        <v>13555</v>
      </c>
      <c r="O42" s="314"/>
      <c r="P42" s="53"/>
      <c r="R42" s="52"/>
      <c r="S42" s="52"/>
      <c r="T42" s="52"/>
    </row>
    <row r="43" spans="1:20" ht="29.25" customHeight="1">
      <c r="A43" s="299" t="s">
        <v>8329</v>
      </c>
      <c r="B43" s="85"/>
      <c r="C43" s="86"/>
      <c r="D43" s="2180" t="s">
        <v>8247</v>
      </c>
      <c r="E43" s="2714" t="s">
        <v>606</v>
      </c>
      <c r="F43" s="299" t="s">
        <v>8330</v>
      </c>
      <c r="G43" s="85"/>
      <c r="H43" s="85">
        <v>0.14000000000000001</v>
      </c>
      <c r="I43" s="199" t="s">
        <v>158</v>
      </c>
      <c r="J43" s="85">
        <v>4535</v>
      </c>
      <c r="K43" s="315">
        <v>4995</v>
      </c>
      <c r="O43" s="314"/>
      <c r="P43" s="53"/>
      <c r="R43" s="52"/>
      <c r="S43" s="52"/>
      <c r="T43" s="52"/>
    </row>
    <row r="44" spans="1:20" ht="29.25" customHeight="1">
      <c r="A44" s="299" t="s">
        <v>8331</v>
      </c>
      <c r="B44" s="85"/>
      <c r="C44" s="86"/>
      <c r="D44" s="2180"/>
      <c r="E44" s="2714"/>
      <c r="F44" s="299" t="s">
        <v>8330</v>
      </c>
      <c r="G44" s="85"/>
      <c r="H44" s="85">
        <v>0.14000000000000001</v>
      </c>
      <c r="I44" s="199" t="s">
        <v>158</v>
      </c>
      <c r="J44" s="85">
        <v>8420</v>
      </c>
      <c r="K44" s="315">
        <v>9275</v>
      </c>
      <c r="O44" s="314"/>
      <c r="P44" s="53"/>
      <c r="R44" s="52"/>
      <c r="S44" s="52"/>
      <c r="T44" s="52"/>
    </row>
    <row r="45" spans="1:20" ht="29.25" customHeight="1">
      <c r="A45" s="299" t="s">
        <v>8332</v>
      </c>
      <c r="B45" s="85"/>
      <c r="C45" s="86"/>
      <c r="D45" s="2180"/>
      <c r="E45" s="2714"/>
      <c r="F45" s="299" t="s">
        <v>8330</v>
      </c>
      <c r="G45" s="85"/>
      <c r="H45" s="85">
        <v>0.14000000000000001</v>
      </c>
      <c r="I45" s="199" t="s">
        <v>158</v>
      </c>
      <c r="J45" s="85">
        <v>4275</v>
      </c>
      <c r="K45" s="315">
        <v>4710</v>
      </c>
      <c r="O45" s="314"/>
      <c r="P45" s="53"/>
      <c r="R45" s="52"/>
      <c r="S45" s="52"/>
      <c r="T45" s="52"/>
    </row>
    <row r="46" spans="1:20" ht="29.25" customHeight="1">
      <c r="A46" s="299" t="s">
        <v>8333</v>
      </c>
      <c r="B46" s="85"/>
      <c r="C46" s="86"/>
      <c r="D46" s="2180"/>
      <c r="E46" s="2714"/>
      <c r="F46" s="299" t="s">
        <v>8330</v>
      </c>
      <c r="G46" s="85"/>
      <c r="H46" s="85">
        <v>0.14000000000000001</v>
      </c>
      <c r="I46" s="199" t="s">
        <v>158</v>
      </c>
      <c r="J46" s="85">
        <v>7770</v>
      </c>
      <c r="K46" s="315">
        <v>8560</v>
      </c>
      <c r="O46" s="314"/>
      <c r="P46" s="53"/>
      <c r="R46" s="52"/>
      <c r="S46" s="52"/>
      <c r="T46" s="52"/>
    </row>
    <row r="47" spans="1:20" ht="29.25" customHeight="1">
      <c r="A47" s="252" t="s">
        <v>8334</v>
      </c>
      <c r="B47" s="328"/>
      <c r="C47" s="329"/>
      <c r="D47" s="2180"/>
      <c r="E47" s="2714"/>
      <c r="F47" s="252" t="s">
        <v>8330</v>
      </c>
      <c r="G47" s="328"/>
      <c r="H47" s="328">
        <v>0.14000000000000001</v>
      </c>
      <c r="I47" s="807" t="s">
        <v>158</v>
      </c>
      <c r="J47" s="328">
        <v>11655</v>
      </c>
      <c r="K47" s="330">
        <v>12840</v>
      </c>
      <c r="O47" s="314"/>
      <c r="P47" s="53"/>
      <c r="R47" s="52"/>
      <c r="S47" s="52"/>
      <c r="T47" s="52"/>
    </row>
    <row r="48" spans="1:20" ht="74.25" customHeight="1">
      <c r="A48" s="2124" t="s">
        <v>8335</v>
      </c>
      <c r="B48" s="2124"/>
      <c r="C48" s="2124"/>
      <c r="D48" s="2124"/>
      <c r="E48" s="2124"/>
      <c r="F48" s="2124"/>
      <c r="G48" s="2124"/>
      <c r="H48" s="2124"/>
      <c r="I48" s="2124"/>
      <c r="J48" s="2124"/>
      <c r="K48" s="2124"/>
      <c r="R48" s="52"/>
      <c r="S48" s="52"/>
      <c r="T48" s="52"/>
    </row>
    <row r="49" spans="5:20">
      <c r="R49" s="52"/>
      <c r="S49" s="52"/>
      <c r="T49" s="52"/>
    </row>
    <row r="50" spans="5:20">
      <c r="R50" s="52"/>
      <c r="S50" s="52"/>
      <c r="T50" s="52"/>
    </row>
    <row r="51" spans="5:20">
      <c r="R51" s="52"/>
      <c r="S51" s="52"/>
      <c r="T51" s="52"/>
    </row>
    <row r="52" spans="5:20">
      <c r="R52" s="52"/>
      <c r="S52" s="52"/>
      <c r="T52" s="52"/>
    </row>
    <row r="53" spans="5:20">
      <c r="R53" s="52"/>
      <c r="S53" s="52"/>
      <c r="T53" s="52"/>
    </row>
    <row r="54" spans="5:20">
      <c r="R54" s="52"/>
      <c r="S54" s="52"/>
      <c r="T54" s="52"/>
    </row>
    <row r="55" spans="5:20">
      <c r="R55" s="52"/>
      <c r="S55" s="52"/>
      <c r="T55" s="52"/>
    </row>
    <row r="56" spans="5:20">
      <c r="R56" s="52"/>
      <c r="S56" s="52"/>
      <c r="T56" s="52"/>
    </row>
    <row r="57" spans="5:20">
      <c r="R57" s="52"/>
      <c r="S57" s="52"/>
      <c r="T57" s="52"/>
    </row>
    <row r="58" spans="5:20">
      <c r="R58" s="52"/>
      <c r="S58" s="52"/>
      <c r="T58" s="52"/>
    </row>
    <row r="59" spans="5:20">
      <c r="R59" s="52"/>
      <c r="S59" s="52"/>
      <c r="T59" s="52"/>
    </row>
    <row r="60" spans="5:20">
      <c r="R60" s="52"/>
      <c r="S60" s="52"/>
      <c r="T60" s="52"/>
    </row>
    <row r="61" spans="5:20">
      <c r="E61" s="52" t="s">
        <v>5530</v>
      </c>
      <c r="R61" s="52"/>
      <c r="S61" s="52"/>
      <c r="T61" s="52"/>
    </row>
  </sheetData>
  <mergeCells count="37">
    <mergeCell ref="A1:B1"/>
    <mergeCell ref="A5:K5"/>
    <mergeCell ref="A7:A8"/>
    <mergeCell ref="B7:B8"/>
    <mergeCell ref="C7:H7"/>
    <mergeCell ref="I7:I8"/>
    <mergeCell ref="J7:J8"/>
    <mergeCell ref="K7:K8"/>
    <mergeCell ref="A9:K9"/>
    <mergeCell ref="B10:B24"/>
    <mergeCell ref="E10:E24"/>
    <mergeCell ref="F10:F12"/>
    <mergeCell ref="G10:G12"/>
    <mergeCell ref="H10:H12"/>
    <mergeCell ref="F13:F15"/>
    <mergeCell ref="G13:G15"/>
    <mergeCell ref="H13:H15"/>
    <mergeCell ref="F16:F18"/>
    <mergeCell ref="G16:G18"/>
    <mergeCell ref="H16:H18"/>
    <mergeCell ref="F19:F21"/>
    <mergeCell ref="G19:G21"/>
    <mergeCell ref="H19:H21"/>
    <mergeCell ref="F22:F24"/>
    <mergeCell ref="G22:G24"/>
    <mergeCell ref="H22:H24"/>
    <mergeCell ref="A25:K25"/>
    <mergeCell ref="B26:B27"/>
    <mergeCell ref="C26:C27"/>
    <mergeCell ref="E26:E32"/>
    <mergeCell ref="B28:B29"/>
    <mergeCell ref="C28:C29"/>
    <mergeCell ref="D33:D42"/>
    <mergeCell ref="E33:E42"/>
    <mergeCell ref="D43:D47"/>
    <mergeCell ref="E43:E47"/>
    <mergeCell ref="A48:K48"/>
  </mergeCells>
  <hyperlinks>
    <hyperlink ref="A5" location="Меню!A1" display="ПОДСТАВ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5.xml><?xml version="1.0" encoding="utf-8"?>
<worksheet xmlns="http://schemas.openxmlformats.org/spreadsheetml/2006/main" xmlns:r="http://schemas.openxmlformats.org/officeDocument/2006/relationships">
  <dimension ref="A1:AMJ13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10.28515625" style="52" customWidth="1"/>
    <col min="2" max="2" width="9.28515625" style="52" customWidth="1"/>
    <col min="3" max="3" width="11.85546875" style="52" customWidth="1"/>
    <col min="4" max="4" width="7.5703125" style="52" customWidth="1"/>
    <col min="5" max="5" width="11.85546875" style="52" customWidth="1"/>
    <col min="6" max="6" width="15.85546875" style="52" customWidth="1"/>
    <col min="7" max="7" width="7.28515625" style="52" customWidth="1"/>
    <col min="8" max="9" width="9.85546875" style="52" customWidth="1"/>
    <col min="10" max="10" width="9.42578125" style="52" customWidth="1"/>
    <col min="11" max="11" width="9" style="52" customWidth="1"/>
    <col min="12" max="12" width="9.140625" style="52"/>
    <col min="13" max="14" width="10.140625" style="52" customWidth="1"/>
    <col min="15" max="15" width="11" style="386" customWidth="1"/>
    <col min="16" max="16" width="13.140625" style="386" customWidth="1"/>
    <col min="17" max="17" width="12.85546875" style="386" customWidth="1"/>
    <col min="18" max="19" width="11.5703125" style="386" customWidth="1"/>
    <col min="20" max="1024" width="9.140625" style="386"/>
  </cols>
  <sheetData>
    <row r="1" spans="1:20" s="1085" customFormat="1" ht="31.5" customHeight="1">
      <c r="A1" s="2116"/>
      <c r="B1" s="2116"/>
      <c r="C1" s="2116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R1" s="65"/>
      <c r="S1" s="65"/>
      <c r="T1" s="65"/>
    </row>
    <row r="2" spans="1:20" s="1085" customFormat="1" ht="12">
      <c r="A2" s="54"/>
      <c r="B2" s="54"/>
      <c r="C2" s="54"/>
      <c r="D2" s="54"/>
      <c r="E2" s="56"/>
      <c r="F2" s="57"/>
      <c r="G2" s="59"/>
      <c r="H2" s="56" t="s">
        <v>131</v>
      </c>
      <c r="I2" s="57" t="s">
        <v>2</v>
      </c>
      <c r="K2" s="65"/>
      <c r="L2" s="1093"/>
      <c r="M2" s="65"/>
      <c r="N2" s="65"/>
      <c r="R2" s="65"/>
      <c r="S2" s="65"/>
      <c r="T2" s="65"/>
    </row>
    <row r="3" spans="1:20" s="1085" customFormat="1" ht="15.75" customHeight="1">
      <c r="A3" s="61" t="s">
        <v>4</v>
      </c>
      <c r="B3" s="58" t="s">
        <v>5</v>
      </c>
      <c r="C3" s="54"/>
      <c r="D3" s="54"/>
      <c r="E3" s="56"/>
      <c r="F3" s="57"/>
      <c r="G3" s="59"/>
      <c r="H3" s="56" t="s">
        <v>132</v>
      </c>
      <c r="I3" s="57" t="s">
        <v>7</v>
      </c>
      <c r="K3" s="65"/>
      <c r="L3" s="1093"/>
      <c r="M3" s="65"/>
      <c r="N3" s="65"/>
      <c r="R3" s="65"/>
      <c r="S3" s="65"/>
      <c r="T3" s="65"/>
    </row>
    <row r="4" spans="1:20">
      <c r="A4" s="1118"/>
      <c r="B4" s="1118"/>
      <c r="C4" s="1118"/>
      <c r="D4" s="1118"/>
      <c r="E4" s="64"/>
      <c r="F4" s="60"/>
      <c r="G4" s="60"/>
      <c r="H4" s="60"/>
      <c r="I4" s="60"/>
      <c r="J4" s="60"/>
      <c r="R4" s="52"/>
      <c r="S4" s="52"/>
      <c r="T4" s="52"/>
    </row>
    <row r="5" spans="1:20">
      <c r="A5" s="2116" t="s">
        <v>8336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0">
      <c r="R6" s="52"/>
      <c r="S6" s="52"/>
      <c r="T6" s="52"/>
    </row>
    <row r="7" spans="1:20" ht="15" customHeight="1">
      <c r="A7" s="2117" t="s">
        <v>134</v>
      </c>
      <c r="B7" s="141"/>
      <c r="C7" s="2117" t="s">
        <v>138</v>
      </c>
      <c r="D7" s="2117"/>
      <c r="E7" s="2117"/>
      <c r="F7" s="2117"/>
      <c r="G7" s="2117"/>
      <c r="H7" s="2117"/>
      <c r="I7" s="2711" t="s">
        <v>139</v>
      </c>
      <c r="J7" s="2119" t="s">
        <v>5196</v>
      </c>
      <c r="K7" s="2120" t="s">
        <v>141</v>
      </c>
      <c r="R7" s="52"/>
      <c r="S7" s="52"/>
      <c r="T7" s="52"/>
    </row>
    <row r="8" spans="1:20" ht="51" customHeight="1">
      <c r="A8" s="2117"/>
      <c r="B8" s="68" t="s">
        <v>374</v>
      </c>
      <c r="C8" s="68" t="s">
        <v>8067</v>
      </c>
      <c r="D8" s="68" t="s">
        <v>5559</v>
      </c>
      <c r="E8" s="68" t="s">
        <v>597</v>
      </c>
      <c r="F8" s="68" t="s">
        <v>568</v>
      </c>
      <c r="G8" s="68" t="s">
        <v>146</v>
      </c>
      <c r="H8" s="68" t="s">
        <v>5269</v>
      </c>
      <c r="I8" s="2711"/>
      <c r="J8" s="2119"/>
      <c r="K8" s="2120"/>
      <c r="L8" s="70"/>
      <c r="M8" s="70"/>
      <c r="N8" s="70"/>
      <c r="O8" s="388"/>
      <c r="P8" s="388"/>
      <c r="R8" s="70"/>
      <c r="S8" s="70"/>
      <c r="T8" s="70"/>
    </row>
    <row r="9" spans="1:20" ht="29.25" customHeight="1">
      <c r="A9" s="1103" t="s">
        <v>8337</v>
      </c>
      <c r="B9" s="2178" t="s">
        <v>8133</v>
      </c>
      <c r="C9" s="339" t="s">
        <v>8072</v>
      </c>
      <c r="D9" s="339">
        <v>3</v>
      </c>
      <c r="E9" s="2726" t="s">
        <v>2352</v>
      </c>
      <c r="F9" s="1000" t="s">
        <v>8338</v>
      </c>
      <c r="G9" s="1000"/>
      <c r="H9" s="1104">
        <v>1.05</v>
      </c>
      <c r="I9" s="1104" t="s">
        <v>575</v>
      </c>
      <c r="J9" s="1104">
        <v>70625</v>
      </c>
      <c r="K9" s="332">
        <v>77805</v>
      </c>
      <c r="O9" s="314"/>
      <c r="P9" s="53"/>
      <c r="R9" s="52"/>
      <c r="S9" s="52"/>
      <c r="T9" s="52"/>
    </row>
    <row r="10" spans="1:20" ht="29.25" customHeight="1">
      <c r="A10" s="1046" t="s">
        <v>8339</v>
      </c>
      <c r="B10" s="2178"/>
      <c r="C10" s="85" t="s">
        <v>8072</v>
      </c>
      <c r="D10" s="85">
        <v>3</v>
      </c>
      <c r="E10" s="2726"/>
      <c r="F10" s="299" t="s">
        <v>8340</v>
      </c>
      <c r="G10" s="299"/>
      <c r="H10" s="837">
        <v>1.26</v>
      </c>
      <c r="I10" s="194" t="s">
        <v>575</v>
      </c>
      <c r="J10" s="837">
        <v>75335</v>
      </c>
      <c r="K10" s="315">
        <v>82995</v>
      </c>
      <c r="O10" s="314"/>
      <c r="P10" s="53"/>
      <c r="R10" s="52"/>
      <c r="S10" s="52"/>
      <c r="T10" s="52"/>
    </row>
    <row r="11" spans="1:20" ht="29.25" customHeight="1">
      <c r="A11" s="1046" t="s">
        <v>8341</v>
      </c>
      <c r="B11" s="2178"/>
      <c r="C11" s="85" t="s">
        <v>8086</v>
      </c>
      <c r="D11" s="85">
        <v>3</v>
      </c>
      <c r="E11" s="2726"/>
      <c r="F11" s="299" t="s">
        <v>8338</v>
      </c>
      <c r="G11" s="299"/>
      <c r="H11" s="837">
        <v>1.05</v>
      </c>
      <c r="I11" s="194" t="s">
        <v>575</v>
      </c>
      <c r="J11" s="837">
        <v>72555</v>
      </c>
      <c r="K11" s="315">
        <v>79935</v>
      </c>
      <c r="O11" s="314"/>
      <c r="P11" s="53"/>
      <c r="R11" s="52"/>
      <c r="S11" s="52"/>
      <c r="T11" s="52"/>
    </row>
    <row r="12" spans="1:20" ht="29.25" customHeight="1">
      <c r="A12" s="1119" t="s">
        <v>8342</v>
      </c>
      <c r="B12" s="2178"/>
      <c r="C12" s="116" t="s">
        <v>8086</v>
      </c>
      <c r="D12" s="116">
        <v>3</v>
      </c>
      <c r="E12" s="2726"/>
      <c r="F12" s="252" t="s">
        <v>8340</v>
      </c>
      <c r="G12" s="252"/>
      <c r="H12" s="837">
        <v>1.26</v>
      </c>
      <c r="I12" s="194" t="s">
        <v>575</v>
      </c>
      <c r="J12" s="1124">
        <v>79520</v>
      </c>
      <c r="K12" s="330">
        <v>87605</v>
      </c>
      <c r="O12" s="314"/>
      <c r="P12" s="53"/>
      <c r="R12" s="52"/>
      <c r="S12" s="52"/>
      <c r="T12" s="52"/>
    </row>
    <row r="13" spans="1:20" ht="57.75" customHeight="1">
      <c r="A13" s="2124" t="s">
        <v>8243</v>
      </c>
      <c r="B13" s="2124"/>
      <c r="C13" s="2124"/>
      <c r="D13" s="2124"/>
      <c r="E13" s="2124"/>
      <c r="F13" s="2124"/>
      <c r="G13" s="2124"/>
      <c r="H13" s="2124"/>
      <c r="I13" s="2124"/>
      <c r="J13" s="2124"/>
      <c r="K13" s="2124"/>
      <c r="R13" s="52"/>
      <c r="S13" s="52"/>
      <c r="T13" s="52"/>
    </row>
  </sheetData>
  <mergeCells count="10">
    <mergeCell ref="B9:B12"/>
    <mergeCell ref="E9:E12"/>
    <mergeCell ref="A13:K13"/>
    <mergeCell ref="A1:C1"/>
    <mergeCell ref="A5:K5"/>
    <mergeCell ref="A7:A8"/>
    <mergeCell ref="C7:H7"/>
    <mergeCell ref="I7:I8"/>
    <mergeCell ref="J7:J8"/>
    <mergeCell ref="K7:K8"/>
  </mergeCells>
  <hyperlinks>
    <hyperlink ref="A5" location="Меню!A1" display="ШКАФЫ ДЛЯ ПОСУДЫ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6.xml><?xml version="1.0" encoding="utf-8"?>
<worksheet xmlns="http://schemas.openxmlformats.org/spreadsheetml/2006/main" xmlns:r="http://schemas.openxmlformats.org/officeDocument/2006/relationships">
  <dimension ref="A1:AMJ18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13.140625" style="52" customWidth="1"/>
    <col min="2" max="2" width="10.42578125" style="52" customWidth="1"/>
    <col min="3" max="3" width="9.140625" style="52"/>
    <col min="4" max="4" width="8" style="52" customWidth="1"/>
    <col min="5" max="5" width="13.140625" style="52" customWidth="1"/>
    <col min="6" max="6" width="7.7109375" style="52" customWidth="1"/>
    <col min="7" max="7" width="11" style="52" customWidth="1"/>
    <col min="8" max="8" width="6.140625" style="52" customWidth="1"/>
    <col min="9" max="10" width="8" style="52" customWidth="1"/>
    <col min="11" max="11" width="8.42578125" style="52" customWidth="1"/>
    <col min="12" max="12" width="7.5703125" style="52" customWidth="1"/>
    <col min="13" max="13" width="9.5703125" style="52" customWidth="1"/>
    <col min="14" max="15" width="9.85546875" style="52" customWidth="1"/>
    <col min="16" max="16" width="11" style="52" customWidth="1"/>
    <col min="17" max="17" width="13.85546875" style="386" customWidth="1"/>
    <col min="18" max="18" width="12.85546875" style="386" customWidth="1"/>
    <col min="19" max="19" width="11.5703125" style="386" customWidth="1"/>
    <col min="20" max="20" width="12" style="386" customWidth="1"/>
    <col min="21" max="1024" width="9.140625" style="386"/>
  </cols>
  <sheetData>
    <row r="1" spans="1:21" s="1085" customFormat="1" ht="35.25" customHeight="1">
      <c r="A1" s="2116"/>
      <c r="B1" s="2116"/>
      <c r="C1" s="65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65"/>
      <c r="S1" s="65"/>
      <c r="T1" s="65"/>
      <c r="U1" s="65"/>
    </row>
    <row r="2" spans="1:21" s="1085" customFormat="1" ht="12">
      <c r="A2" s="54"/>
      <c r="B2" s="55"/>
      <c r="C2" s="54"/>
      <c r="D2" s="54"/>
      <c r="E2" s="54"/>
      <c r="F2" s="56"/>
      <c r="G2" s="57"/>
      <c r="H2" s="59"/>
      <c r="I2" s="56" t="s">
        <v>131</v>
      </c>
      <c r="J2" s="56"/>
      <c r="K2" s="57" t="s">
        <v>2</v>
      </c>
      <c r="L2" s="1093"/>
      <c r="M2" s="65"/>
      <c r="N2" s="65"/>
      <c r="O2" s="65"/>
      <c r="P2" s="65"/>
      <c r="S2" s="65"/>
      <c r="T2" s="65"/>
      <c r="U2" s="65"/>
    </row>
    <row r="3" spans="1:21" s="1085" customFormat="1" ht="15.75" customHeight="1">
      <c r="A3" s="61" t="s">
        <v>4</v>
      </c>
      <c r="B3" s="58" t="s">
        <v>5</v>
      </c>
      <c r="C3" s="58"/>
      <c r="D3" s="54"/>
      <c r="E3" s="54"/>
      <c r="F3" s="56"/>
      <c r="G3" s="57"/>
      <c r="H3" s="59"/>
      <c r="I3" s="56" t="s">
        <v>132</v>
      </c>
      <c r="J3" s="56"/>
      <c r="K3" s="57" t="s">
        <v>7</v>
      </c>
      <c r="L3" s="1093"/>
      <c r="M3" s="65"/>
      <c r="N3" s="65"/>
      <c r="O3" s="65"/>
      <c r="P3" s="65"/>
      <c r="S3" s="65"/>
      <c r="T3" s="65"/>
      <c r="U3" s="65"/>
    </row>
    <row r="4" spans="1:21" s="1085" customFormat="1" ht="12">
      <c r="A4" s="52"/>
      <c r="B4" s="720"/>
      <c r="C4" s="65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P4" s="65"/>
      <c r="S4" s="65"/>
      <c r="T4" s="65"/>
      <c r="U4" s="65"/>
    </row>
    <row r="5" spans="1:21" ht="17.25" customHeight="1">
      <c r="A5" s="2116" t="s">
        <v>8343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S5" s="52"/>
      <c r="T5" s="52"/>
      <c r="U5" s="52"/>
    </row>
    <row r="6" spans="1:21">
      <c r="A6" s="291"/>
      <c r="B6" s="291"/>
      <c r="C6" s="291"/>
      <c r="D6" s="291"/>
      <c r="E6" s="291"/>
      <c r="F6" s="291"/>
      <c r="G6" s="291"/>
      <c r="H6" s="291"/>
      <c r="I6" s="291"/>
      <c r="J6" s="291"/>
      <c r="K6" s="291"/>
      <c r="L6" s="62"/>
      <c r="S6" s="52"/>
      <c r="T6" s="52"/>
      <c r="U6" s="52"/>
    </row>
    <row r="7" spans="1:21" ht="15" customHeight="1">
      <c r="A7" s="2117" t="s">
        <v>134</v>
      </c>
      <c r="B7" s="2117" t="s">
        <v>135</v>
      </c>
      <c r="C7" s="2117" t="s">
        <v>8065</v>
      </c>
      <c r="D7" s="2117"/>
      <c r="E7" s="2117"/>
      <c r="F7" s="2117"/>
      <c r="G7" s="2117"/>
      <c r="H7" s="2117"/>
      <c r="I7" s="2117"/>
      <c r="J7" s="2119" t="s">
        <v>139</v>
      </c>
      <c r="K7" s="2119" t="s">
        <v>5196</v>
      </c>
      <c r="L7" s="2120" t="s">
        <v>141</v>
      </c>
      <c r="S7" s="52"/>
      <c r="T7" s="52"/>
      <c r="U7" s="52"/>
    </row>
    <row r="8" spans="1:21" ht="69" customHeight="1">
      <c r="A8" s="2117"/>
      <c r="B8" s="2117"/>
      <c r="C8" s="68" t="s">
        <v>191</v>
      </c>
      <c r="D8" s="68" t="s">
        <v>8344</v>
      </c>
      <c r="E8" s="68" t="s">
        <v>8345</v>
      </c>
      <c r="F8" s="68" t="s">
        <v>6716</v>
      </c>
      <c r="G8" s="68" t="s">
        <v>8346</v>
      </c>
      <c r="H8" s="68" t="s">
        <v>146</v>
      </c>
      <c r="I8" s="68" t="s">
        <v>7340</v>
      </c>
      <c r="J8" s="2119"/>
      <c r="K8" s="2119"/>
      <c r="L8" s="2120"/>
      <c r="M8" s="70"/>
      <c r="N8" s="70"/>
      <c r="O8" s="70"/>
      <c r="P8" s="70"/>
      <c r="Q8" s="388"/>
      <c r="S8" s="70"/>
      <c r="T8" s="70"/>
      <c r="U8" s="70"/>
    </row>
    <row r="9" spans="1:21" ht="65.25" customHeight="1">
      <c r="A9" s="246" t="s">
        <v>8347</v>
      </c>
      <c r="B9" s="2246"/>
      <c r="C9" s="2397" t="s">
        <v>8348</v>
      </c>
      <c r="D9" s="2397">
        <v>12</v>
      </c>
      <c r="E9" s="2397" t="s">
        <v>8349</v>
      </c>
      <c r="F9" s="2397">
        <v>75</v>
      </c>
      <c r="G9" s="2397" t="s">
        <v>8350</v>
      </c>
      <c r="H9" s="2132">
        <v>13</v>
      </c>
      <c r="I9" s="75">
        <v>0.1</v>
      </c>
      <c r="J9" s="839" t="s">
        <v>575</v>
      </c>
      <c r="K9" s="133">
        <v>12370</v>
      </c>
      <c r="L9" s="826">
        <v>13630</v>
      </c>
      <c r="P9" s="314"/>
      <c r="Q9" s="53"/>
      <c r="S9" s="52"/>
      <c r="T9" s="52"/>
      <c r="U9" s="52"/>
    </row>
    <row r="10" spans="1:21" ht="65.25" customHeight="1">
      <c r="A10" s="238" t="s">
        <v>8351</v>
      </c>
      <c r="B10" s="2246"/>
      <c r="C10" s="2397"/>
      <c r="D10" s="2397"/>
      <c r="E10" s="2397"/>
      <c r="F10" s="2397"/>
      <c r="G10" s="2397"/>
      <c r="H10" s="2132"/>
      <c r="I10" s="75">
        <v>0.5</v>
      </c>
      <c r="J10" s="839" t="s">
        <v>575</v>
      </c>
      <c r="K10" s="133">
        <v>21380</v>
      </c>
      <c r="L10" s="312">
        <v>23555</v>
      </c>
      <c r="P10" s="314"/>
      <c r="Q10" s="53"/>
      <c r="S10" s="52"/>
      <c r="T10" s="52"/>
      <c r="U10" s="52"/>
    </row>
    <row r="11" spans="1:21" ht="65.25" customHeight="1">
      <c r="A11" s="304" t="s">
        <v>8352</v>
      </c>
      <c r="B11" s="2246"/>
      <c r="C11" s="308" t="s">
        <v>8353</v>
      </c>
      <c r="D11" s="308">
        <v>15</v>
      </c>
      <c r="E11" s="308" t="s">
        <v>8354</v>
      </c>
      <c r="F11" s="308">
        <v>75</v>
      </c>
      <c r="G11" s="308" t="s">
        <v>8355</v>
      </c>
      <c r="H11" s="79"/>
      <c r="I11" s="79">
        <v>0.42</v>
      </c>
      <c r="J11" s="199" t="s">
        <v>575</v>
      </c>
      <c r="K11" s="80">
        <v>23995</v>
      </c>
      <c r="L11" s="313">
        <v>26435</v>
      </c>
      <c r="P11" s="314"/>
      <c r="Q11" s="53"/>
      <c r="S11" s="52"/>
      <c r="T11" s="52"/>
      <c r="U11" s="52"/>
    </row>
    <row r="12" spans="1:21" ht="65.25" customHeight="1">
      <c r="A12" s="229" t="s">
        <v>8356</v>
      </c>
      <c r="B12" s="2246"/>
      <c r="C12" s="2679" t="s">
        <v>8357</v>
      </c>
      <c r="D12" s="2679">
        <v>12</v>
      </c>
      <c r="E12" s="2679" t="s">
        <v>8358</v>
      </c>
      <c r="F12" s="2679">
        <v>75</v>
      </c>
      <c r="G12" s="2679" t="s">
        <v>8359</v>
      </c>
      <c r="H12" s="2134">
        <v>14</v>
      </c>
      <c r="I12" s="80">
        <v>0.09</v>
      </c>
      <c r="J12" s="88" t="s">
        <v>575</v>
      </c>
      <c r="K12" s="79">
        <v>11675</v>
      </c>
      <c r="L12" s="313">
        <v>12865</v>
      </c>
      <c r="P12" s="314"/>
      <c r="Q12" s="53"/>
      <c r="S12" s="52"/>
      <c r="T12" s="52"/>
      <c r="U12" s="52"/>
    </row>
    <row r="13" spans="1:21" ht="65.25" customHeight="1">
      <c r="A13" s="229" t="s">
        <v>8360</v>
      </c>
      <c r="B13" s="2246"/>
      <c r="C13" s="2679"/>
      <c r="D13" s="2679"/>
      <c r="E13" s="2679"/>
      <c r="F13" s="2679"/>
      <c r="G13" s="2679"/>
      <c r="H13" s="2134"/>
      <c r="I13" s="80">
        <v>0.38</v>
      </c>
      <c r="J13" s="88" t="s">
        <v>575</v>
      </c>
      <c r="K13" s="79">
        <v>21180</v>
      </c>
      <c r="L13" s="313">
        <v>23335</v>
      </c>
      <c r="P13" s="314"/>
      <c r="Q13" s="53"/>
      <c r="S13" s="52"/>
      <c r="T13" s="52"/>
      <c r="U13" s="52"/>
    </row>
    <row r="14" spans="1:21" ht="65.25" customHeight="1">
      <c r="A14" s="229" t="s">
        <v>8361</v>
      </c>
      <c r="B14" s="2246"/>
      <c r="C14" s="2679" t="s">
        <v>8357</v>
      </c>
      <c r="D14" s="2679">
        <v>12</v>
      </c>
      <c r="E14" s="2679" t="s">
        <v>8362</v>
      </c>
      <c r="F14" s="2679">
        <v>75</v>
      </c>
      <c r="G14" s="2679" t="s">
        <v>8363</v>
      </c>
      <c r="H14" s="2134">
        <v>20</v>
      </c>
      <c r="I14" s="80">
        <v>0.11</v>
      </c>
      <c r="J14" s="88" t="s">
        <v>575</v>
      </c>
      <c r="K14" s="79">
        <v>13555</v>
      </c>
      <c r="L14" s="313">
        <v>14935</v>
      </c>
      <c r="P14" s="314"/>
      <c r="Q14" s="53"/>
      <c r="S14" s="52"/>
      <c r="T14" s="52"/>
      <c r="U14" s="52"/>
    </row>
    <row r="15" spans="1:21" ht="65.25" customHeight="1">
      <c r="A15" s="229" t="s">
        <v>8364</v>
      </c>
      <c r="B15" s="2246"/>
      <c r="C15" s="2679"/>
      <c r="D15" s="2679"/>
      <c r="E15" s="2679"/>
      <c r="F15" s="2679"/>
      <c r="G15" s="2679"/>
      <c r="H15" s="2134"/>
      <c r="I15" s="99">
        <v>0.69</v>
      </c>
      <c r="J15" s="517" t="s">
        <v>575</v>
      </c>
      <c r="K15" s="98">
        <v>24380</v>
      </c>
      <c r="L15" s="320">
        <v>26860</v>
      </c>
      <c r="P15" s="314"/>
      <c r="Q15" s="53"/>
      <c r="S15" s="52"/>
      <c r="T15" s="52"/>
      <c r="U15" s="52"/>
    </row>
    <row r="16" spans="1:21" ht="65.25" customHeight="1">
      <c r="A16" s="1100" t="s">
        <v>8365</v>
      </c>
      <c r="B16" s="2246"/>
      <c r="C16" s="2680" t="s">
        <v>8366</v>
      </c>
      <c r="D16" s="2680" t="s">
        <v>8367</v>
      </c>
      <c r="E16" s="2680" t="s">
        <v>8368</v>
      </c>
      <c r="F16" s="2680">
        <v>100</v>
      </c>
      <c r="G16" s="2680" t="s">
        <v>8369</v>
      </c>
      <c r="H16" s="2133">
        <v>45</v>
      </c>
      <c r="I16" s="99">
        <v>0.15</v>
      </c>
      <c r="J16" s="517" t="s">
        <v>575</v>
      </c>
      <c r="K16" s="98">
        <v>20450</v>
      </c>
      <c r="L16" s="320">
        <v>22530</v>
      </c>
      <c r="P16" s="314"/>
      <c r="Q16" s="53"/>
      <c r="S16" s="52"/>
      <c r="T16" s="52"/>
      <c r="U16" s="52"/>
    </row>
    <row r="17" spans="1:21" ht="65.25" customHeight="1">
      <c r="A17" s="1097" t="s">
        <v>8370</v>
      </c>
      <c r="B17" s="2246"/>
      <c r="C17" s="2680"/>
      <c r="D17" s="2680"/>
      <c r="E17" s="2680"/>
      <c r="F17" s="2680"/>
      <c r="G17" s="2680"/>
      <c r="H17" s="2133"/>
      <c r="I17" s="288">
        <v>1.28</v>
      </c>
      <c r="J17" s="864" t="s">
        <v>575</v>
      </c>
      <c r="K17" s="153">
        <v>38490</v>
      </c>
      <c r="L17" s="724">
        <v>42405</v>
      </c>
      <c r="P17" s="314"/>
      <c r="Q17" s="53"/>
      <c r="S17" s="52"/>
      <c r="T17" s="52"/>
      <c r="U17" s="52"/>
    </row>
    <row r="18" spans="1:21" ht="71.25" customHeight="1">
      <c r="A18" s="2124" t="s">
        <v>8371</v>
      </c>
      <c r="B18" s="2124"/>
      <c r="C18" s="2124"/>
      <c r="D18" s="2124"/>
      <c r="E18" s="2124"/>
      <c r="F18" s="2124"/>
      <c r="G18" s="2124"/>
      <c r="H18" s="2124"/>
      <c r="I18" s="2124"/>
      <c r="J18" s="2124"/>
      <c r="K18" s="2124"/>
      <c r="L18" s="2124"/>
      <c r="S18" s="52"/>
      <c r="T18" s="52"/>
      <c r="U18" s="52"/>
    </row>
  </sheetData>
  <mergeCells count="34">
    <mergeCell ref="A1:B1"/>
    <mergeCell ref="A5:L5"/>
    <mergeCell ref="A7:A8"/>
    <mergeCell ref="B7:B8"/>
    <mergeCell ref="C7:I7"/>
    <mergeCell ref="J7:J8"/>
    <mergeCell ref="K7:K8"/>
    <mergeCell ref="L7:L8"/>
    <mergeCell ref="H12:H13"/>
    <mergeCell ref="C9:C10"/>
    <mergeCell ref="D9:D10"/>
    <mergeCell ref="E9:E10"/>
    <mergeCell ref="F9:F10"/>
    <mergeCell ref="C12:C13"/>
    <mergeCell ref="D12:D13"/>
    <mergeCell ref="E12:E13"/>
    <mergeCell ref="F12:F13"/>
    <mergeCell ref="G12:G13"/>
    <mergeCell ref="A18:L18"/>
    <mergeCell ref="G14:G15"/>
    <mergeCell ref="H14:H15"/>
    <mergeCell ref="C16:C17"/>
    <mergeCell ref="D16:D17"/>
    <mergeCell ref="E16:E17"/>
    <mergeCell ref="F16:F17"/>
    <mergeCell ref="G16:G17"/>
    <mergeCell ref="H16:H17"/>
    <mergeCell ref="B9:B17"/>
    <mergeCell ref="C14:C15"/>
    <mergeCell ref="D14:D15"/>
    <mergeCell ref="E14:E15"/>
    <mergeCell ref="F14:F15"/>
    <mergeCell ref="G9:G10"/>
    <mergeCell ref="H9:H10"/>
  </mergeCells>
  <hyperlinks>
    <hyperlink ref="A5" location="Меню!A1" display="ТЕЛЕЖКИ-ШПИЛЬКИ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7.xml><?xml version="1.0" encoding="utf-8"?>
<worksheet xmlns="http://schemas.openxmlformats.org/spreadsheetml/2006/main" xmlns:r="http://schemas.openxmlformats.org/officeDocument/2006/relationships">
  <dimension ref="A1:AMJ12"/>
  <sheetViews>
    <sheetView zoomScaleNormal="100" workbookViewId="0">
      <pane ySplit="8" topLeftCell="A9" activePane="bottomLeft" state="frozen"/>
      <selection pane="bottomLeft" activeCell="A5" sqref="A5:L5"/>
    </sheetView>
  </sheetViews>
  <sheetFormatPr defaultColWidth="9.140625" defaultRowHeight="15"/>
  <cols>
    <col min="1" max="1" width="8" style="52" customWidth="1"/>
    <col min="2" max="2" width="9.140625" style="52"/>
    <col min="3" max="3" width="10.85546875" style="52" customWidth="1"/>
    <col min="4" max="4" width="8" style="52" customWidth="1"/>
    <col min="5" max="5" width="8.85546875" style="52" customWidth="1"/>
    <col min="6" max="7" width="8.28515625" style="52" customWidth="1"/>
    <col min="8" max="8" width="8.140625" style="52" customWidth="1"/>
    <col min="9" max="10" width="9.140625" style="52"/>
    <col min="11" max="11" width="7.7109375" style="52" customWidth="1"/>
    <col min="12" max="12" width="7.5703125" style="52" customWidth="1"/>
    <col min="13" max="13" width="9.85546875" style="52" customWidth="1"/>
    <col min="14" max="15" width="10.140625" style="52" customWidth="1"/>
    <col min="16" max="16" width="10.5703125" style="52" customWidth="1"/>
    <col min="17" max="17" width="12.85546875" style="386" customWidth="1"/>
    <col min="18" max="18" width="13.140625" style="386" customWidth="1"/>
    <col min="19" max="19" width="12" style="386" customWidth="1"/>
    <col min="20" max="20" width="11.7109375" style="386" customWidth="1"/>
    <col min="21" max="1024" width="9.140625" style="386"/>
  </cols>
  <sheetData>
    <row r="1" spans="1:21" s="1085" customFormat="1" ht="35.25" customHeight="1">
      <c r="A1" s="2116"/>
      <c r="B1" s="2116"/>
      <c r="C1" s="2116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P1" s="65"/>
      <c r="S1" s="65"/>
      <c r="T1" s="65"/>
      <c r="U1" s="65"/>
    </row>
    <row r="2" spans="1:21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7"/>
      <c r="I2" s="52"/>
      <c r="J2" s="52"/>
      <c r="K2" s="1093"/>
      <c r="L2" s="65"/>
      <c r="M2" s="65"/>
      <c r="N2" s="65"/>
      <c r="O2" s="65"/>
      <c r="P2" s="65"/>
      <c r="S2" s="65"/>
      <c r="T2" s="65"/>
      <c r="U2" s="65"/>
    </row>
    <row r="3" spans="1:21" s="1085" customFormat="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7"/>
      <c r="I3" s="52"/>
      <c r="J3" s="52"/>
      <c r="K3" s="1093"/>
      <c r="L3" s="65"/>
      <c r="M3" s="65"/>
      <c r="N3" s="65"/>
      <c r="O3" s="65"/>
      <c r="P3" s="65"/>
      <c r="S3" s="65"/>
      <c r="T3" s="65"/>
      <c r="U3" s="65"/>
    </row>
    <row r="4" spans="1:21" s="1085" customFormat="1" ht="12">
      <c r="A4" s="52"/>
      <c r="B4" s="720"/>
      <c r="C4" s="65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P4" s="65"/>
      <c r="S4" s="65"/>
      <c r="T4" s="65"/>
      <c r="U4" s="65"/>
    </row>
    <row r="5" spans="1:21">
      <c r="A5" s="2116" t="s">
        <v>8372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S5" s="52"/>
      <c r="T5" s="52"/>
      <c r="U5" s="52"/>
    </row>
    <row r="6" spans="1:21">
      <c r="A6" s="1125"/>
      <c r="B6" s="291"/>
      <c r="C6" s="291"/>
      <c r="D6" s="291"/>
      <c r="E6" s="291"/>
      <c r="F6" s="291"/>
      <c r="G6" s="291"/>
      <c r="H6" s="291"/>
      <c r="I6" s="291"/>
      <c r="J6" s="291"/>
      <c r="K6" s="291"/>
      <c r="L6" s="291"/>
      <c r="S6" s="52"/>
      <c r="T6" s="52"/>
      <c r="U6" s="52"/>
    </row>
    <row r="7" spans="1:21" ht="15" customHeight="1">
      <c r="A7" s="2118" t="s">
        <v>134</v>
      </c>
      <c r="B7" s="2118" t="s">
        <v>135</v>
      </c>
      <c r="C7" s="2117" t="s">
        <v>8065</v>
      </c>
      <c r="D7" s="2117"/>
      <c r="E7" s="2117"/>
      <c r="F7" s="2117"/>
      <c r="G7" s="2117"/>
      <c r="H7" s="2117"/>
      <c r="I7" s="2117"/>
      <c r="J7" s="2119" t="s">
        <v>139</v>
      </c>
      <c r="K7" s="2120" t="s">
        <v>5196</v>
      </c>
      <c r="L7" s="2120" t="s">
        <v>141</v>
      </c>
      <c r="S7" s="52"/>
      <c r="T7" s="52"/>
      <c r="U7" s="52"/>
    </row>
    <row r="8" spans="1:21" ht="69" customHeight="1">
      <c r="A8" s="2118"/>
      <c r="B8" s="2118"/>
      <c r="C8" s="69" t="s">
        <v>191</v>
      </c>
      <c r="D8" s="69" t="s">
        <v>8344</v>
      </c>
      <c r="E8" s="69" t="s">
        <v>8373</v>
      </c>
      <c r="F8" s="69" t="s">
        <v>8374</v>
      </c>
      <c r="G8" s="69" t="s">
        <v>568</v>
      </c>
      <c r="H8" s="67" t="s">
        <v>146</v>
      </c>
      <c r="I8" s="69" t="s">
        <v>7340</v>
      </c>
      <c r="J8" s="2119"/>
      <c r="K8" s="2120"/>
      <c r="L8" s="2120"/>
      <c r="M8" s="70"/>
      <c r="N8" s="70"/>
      <c r="O8" s="70"/>
      <c r="P8" s="70"/>
      <c r="Q8" s="388"/>
      <c r="S8" s="70"/>
      <c r="T8" s="70"/>
      <c r="U8" s="70"/>
    </row>
    <row r="9" spans="1:21" ht="54" customHeight="1">
      <c r="A9" s="1126" t="s">
        <v>8375</v>
      </c>
      <c r="B9" s="73"/>
      <c r="C9" s="698" t="s">
        <v>8376</v>
      </c>
      <c r="D9" s="698">
        <v>2</v>
      </c>
      <c r="E9" s="698">
        <v>30</v>
      </c>
      <c r="F9" s="2416">
        <v>75</v>
      </c>
      <c r="G9" s="765" t="s">
        <v>8377</v>
      </c>
      <c r="H9" s="73">
        <v>15.3</v>
      </c>
      <c r="I9" s="73">
        <v>0.09</v>
      </c>
      <c r="J9" s="799" t="s">
        <v>575</v>
      </c>
      <c r="K9" s="348">
        <v>11180</v>
      </c>
      <c r="L9" s="826">
        <v>12315</v>
      </c>
      <c r="P9" s="314"/>
      <c r="Q9" s="53"/>
      <c r="S9" s="52"/>
      <c r="T9" s="52"/>
      <c r="U9" s="52"/>
    </row>
    <row r="10" spans="1:21" ht="54" customHeight="1">
      <c r="A10" s="304" t="s">
        <v>8378</v>
      </c>
      <c r="B10" s="79"/>
      <c r="C10" s="305" t="s">
        <v>8376</v>
      </c>
      <c r="D10" s="305">
        <v>3</v>
      </c>
      <c r="E10" s="305">
        <v>30</v>
      </c>
      <c r="F10" s="2416"/>
      <c r="G10" s="305" t="s">
        <v>8379</v>
      </c>
      <c r="H10" s="79">
        <v>21</v>
      </c>
      <c r="I10" s="79">
        <v>0.09</v>
      </c>
      <c r="J10" s="199" t="s">
        <v>575</v>
      </c>
      <c r="K10" s="196">
        <v>14495</v>
      </c>
      <c r="L10" s="313">
        <v>15970</v>
      </c>
      <c r="P10" s="314"/>
      <c r="Q10" s="53"/>
      <c r="S10" s="52"/>
      <c r="T10" s="52"/>
      <c r="U10" s="52"/>
    </row>
    <row r="11" spans="1:21" ht="54" customHeight="1">
      <c r="A11" s="1127" t="s">
        <v>8380</v>
      </c>
      <c r="B11" s="153"/>
      <c r="C11" s="763" t="s">
        <v>8381</v>
      </c>
      <c r="D11" s="763">
        <v>2</v>
      </c>
      <c r="E11" s="763">
        <v>90</v>
      </c>
      <c r="F11" s="2416"/>
      <c r="G11" s="701" t="s">
        <v>8379</v>
      </c>
      <c r="H11" s="153">
        <v>13.4</v>
      </c>
      <c r="I11" s="153">
        <v>0.09</v>
      </c>
      <c r="J11" s="807" t="s">
        <v>575</v>
      </c>
      <c r="K11" s="350">
        <v>12920</v>
      </c>
      <c r="L11" s="724">
        <v>14235</v>
      </c>
      <c r="P11" s="314"/>
      <c r="Q11" s="53"/>
      <c r="S11" s="52"/>
      <c r="T11" s="52"/>
      <c r="U11" s="52"/>
    </row>
    <row r="12" spans="1:21" ht="60.75" customHeight="1">
      <c r="A12" s="2124" t="s">
        <v>8243</v>
      </c>
      <c r="B12" s="2124"/>
      <c r="C12" s="2124"/>
      <c r="D12" s="2124"/>
      <c r="E12" s="2124"/>
      <c r="F12" s="2124"/>
      <c r="G12" s="2124"/>
      <c r="H12" s="2124"/>
      <c r="I12" s="2124"/>
      <c r="J12" s="2124"/>
      <c r="K12" s="2124"/>
      <c r="L12" s="2124"/>
      <c r="S12" s="52"/>
      <c r="T12" s="52"/>
      <c r="U12" s="52"/>
    </row>
  </sheetData>
  <mergeCells count="10">
    <mergeCell ref="F9:F11"/>
    <mergeCell ref="A12:L12"/>
    <mergeCell ref="A1:C1"/>
    <mergeCell ref="A5:L5"/>
    <mergeCell ref="A7:A8"/>
    <mergeCell ref="B7:B8"/>
    <mergeCell ref="C7:I7"/>
    <mergeCell ref="J7:J8"/>
    <mergeCell ref="K7:K8"/>
    <mergeCell ref="L7:L8"/>
  </mergeCells>
  <hyperlinks>
    <hyperlink ref="A5" location="Меню!A1" display="ТЕЛЕЖКИ СЕРВИРОВОЧ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8.xml><?xml version="1.0" encoding="utf-8"?>
<worksheet xmlns="http://schemas.openxmlformats.org/spreadsheetml/2006/main" xmlns:r="http://schemas.openxmlformats.org/officeDocument/2006/relationships">
  <dimension ref="A1:AMJ11"/>
  <sheetViews>
    <sheetView zoomScaleNormal="100" workbookViewId="0">
      <pane ySplit="8" topLeftCell="A9" activePane="bottomLeft" state="frozen"/>
      <selection pane="bottomLeft" activeCell="A5" sqref="A5:K5"/>
    </sheetView>
  </sheetViews>
  <sheetFormatPr defaultColWidth="9.140625" defaultRowHeight="15"/>
  <cols>
    <col min="1" max="1" width="9.140625" style="52"/>
    <col min="2" max="2" width="9" style="52" customWidth="1"/>
    <col min="3" max="3" width="7.5703125" style="52" customWidth="1"/>
    <col min="4" max="4" width="6.5703125" style="52" customWidth="1"/>
    <col min="5" max="5" width="8" style="52" customWidth="1"/>
    <col min="6" max="6" width="9.42578125" style="52" customWidth="1"/>
    <col min="7" max="7" width="8.28515625" style="52" customWidth="1"/>
    <col min="8" max="9" width="9.140625" style="52"/>
    <col min="10" max="10" width="9.42578125" style="52" customWidth="1"/>
    <col min="11" max="11" width="9.140625" style="52"/>
    <col min="12" max="12" width="9.28515625" style="52" customWidth="1"/>
    <col min="13" max="14" width="9.7109375" style="52" customWidth="1"/>
    <col min="15" max="15" width="10.85546875" style="52" customWidth="1"/>
    <col min="16" max="16" width="12.7109375" style="386" customWidth="1"/>
    <col min="17" max="17" width="13.140625" style="386" customWidth="1"/>
    <col min="18" max="18" width="11.85546875" style="386" customWidth="1"/>
    <col min="19" max="19" width="11.42578125" style="386" customWidth="1"/>
    <col min="20" max="1024" width="9.140625" style="386"/>
  </cols>
  <sheetData>
    <row r="1" spans="1:20" s="1085" customFormat="1" ht="35.25" customHeight="1">
      <c r="A1" s="2116"/>
      <c r="B1" s="2116"/>
      <c r="C1" s="2116"/>
      <c r="D1" s="65"/>
      <c r="E1" s="65"/>
      <c r="F1" s="65"/>
      <c r="G1" s="65"/>
      <c r="H1" s="65"/>
      <c r="I1" s="65"/>
      <c r="J1" s="65"/>
      <c r="K1" s="65"/>
      <c r="L1" s="65"/>
      <c r="M1" s="65"/>
      <c r="N1" s="65"/>
      <c r="O1" s="65"/>
      <c r="R1" s="65"/>
      <c r="S1" s="65"/>
      <c r="T1" s="65"/>
    </row>
    <row r="2" spans="1:20" s="1085" customFormat="1" ht="12">
      <c r="A2" s="54"/>
      <c r="B2" s="55"/>
      <c r="C2" s="54"/>
      <c r="D2" s="54"/>
      <c r="E2" s="54"/>
      <c r="F2" s="56"/>
      <c r="G2" s="57"/>
      <c r="H2" s="59"/>
      <c r="I2" s="59"/>
      <c r="J2" s="56" t="s">
        <v>131</v>
      </c>
      <c r="K2" s="57" t="s">
        <v>2</v>
      </c>
      <c r="L2" s="62"/>
      <c r="M2" s="65"/>
      <c r="N2" s="65"/>
      <c r="O2" s="65"/>
      <c r="R2" s="65"/>
      <c r="S2" s="65"/>
      <c r="T2" s="65"/>
    </row>
    <row r="3" spans="1:20" s="1085" customFormat="1" ht="15.75" customHeight="1">
      <c r="A3" s="61" t="s">
        <v>4</v>
      </c>
      <c r="B3" s="58" t="s">
        <v>5</v>
      </c>
      <c r="C3" s="58"/>
      <c r="D3" s="54"/>
      <c r="E3" s="54"/>
      <c r="F3" s="56"/>
      <c r="G3" s="57"/>
      <c r="H3" s="59"/>
      <c r="I3" s="59"/>
      <c r="J3" s="56" t="s">
        <v>132</v>
      </c>
      <c r="K3" s="57" t="s">
        <v>7</v>
      </c>
      <c r="L3" s="62"/>
      <c r="M3" s="65"/>
      <c r="N3" s="65"/>
      <c r="O3" s="65"/>
      <c r="R3" s="65"/>
      <c r="S3" s="65"/>
      <c r="T3" s="65"/>
    </row>
    <row r="4" spans="1:20" s="1085" customFormat="1" ht="12">
      <c r="A4" s="52"/>
      <c r="B4" s="720"/>
      <c r="C4" s="65"/>
      <c r="D4" s="65"/>
      <c r="E4" s="65"/>
      <c r="F4" s="65"/>
      <c r="G4" s="65"/>
      <c r="H4" s="65"/>
      <c r="I4" s="65"/>
      <c r="J4" s="65"/>
      <c r="K4" s="65"/>
      <c r="L4" s="65"/>
      <c r="M4" s="65"/>
      <c r="N4" s="65"/>
      <c r="O4" s="65"/>
      <c r="R4" s="65"/>
      <c r="S4" s="65"/>
      <c r="T4" s="65"/>
    </row>
    <row r="5" spans="1:20">
      <c r="A5" s="2116" t="s">
        <v>8382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R5" s="52"/>
      <c r="S5" s="52"/>
      <c r="T5" s="52"/>
    </row>
    <row r="6" spans="1:20">
      <c r="A6" s="1125"/>
      <c r="B6" s="291"/>
      <c r="C6" s="291"/>
      <c r="D6" s="291"/>
      <c r="E6" s="291"/>
      <c r="F6" s="291"/>
      <c r="G6" s="291"/>
      <c r="H6" s="291"/>
      <c r="I6" s="291"/>
      <c r="J6" s="291"/>
      <c r="K6" s="291"/>
      <c r="R6" s="52"/>
      <c r="S6" s="52"/>
      <c r="T6" s="52"/>
    </row>
    <row r="7" spans="1:20" ht="18.75" customHeight="1">
      <c r="A7" s="2117" t="s">
        <v>134</v>
      </c>
      <c r="B7" s="2117" t="s">
        <v>135</v>
      </c>
      <c r="C7" s="2117" t="s">
        <v>138</v>
      </c>
      <c r="D7" s="2117"/>
      <c r="E7" s="2117"/>
      <c r="F7" s="2117"/>
      <c r="G7" s="2117"/>
      <c r="H7" s="2117"/>
      <c r="I7" s="2119" t="s">
        <v>139</v>
      </c>
      <c r="J7" s="2120" t="s">
        <v>8383</v>
      </c>
      <c r="K7" s="2119" t="s">
        <v>8384</v>
      </c>
      <c r="R7" s="52"/>
      <c r="S7" s="52"/>
      <c r="T7" s="52"/>
    </row>
    <row r="8" spans="1:20" s="388" customFormat="1" ht="36">
      <c r="A8" s="2117"/>
      <c r="B8" s="2117"/>
      <c r="C8" s="68" t="s">
        <v>8344</v>
      </c>
      <c r="D8" s="68" t="s">
        <v>6431</v>
      </c>
      <c r="E8" s="68" t="s">
        <v>8374</v>
      </c>
      <c r="F8" s="68" t="s">
        <v>568</v>
      </c>
      <c r="G8" s="68" t="s">
        <v>146</v>
      </c>
      <c r="H8" s="68" t="s">
        <v>7340</v>
      </c>
      <c r="I8" s="2119"/>
      <c r="J8" s="2120"/>
      <c r="K8" s="2119"/>
      <c r="L8" s="70"/>
      <c r="M8" s="70"/>
      <c r="N8" s="70"/>
      <c r="O8" s="70"/>
      <c r="Q8" s="386"/>
      <c r="R8" s="70"/>
      <c r="S8" s="70"/>
      <c r="T8" s="70"/>
    </row>
    <row r="9" spans="1:20" ht="54" customHeight="1">
      <c r="A9" s="1126" t="s">
        <v>8385</v>
      </c>
      <c r="B9" s="615"/>
      <c r="C9" s="698">
        <v>2</v>
      </c>
      <c r="D9" s="1128">
        <v>120</v>
      </c>
      <c r="E9" s="2731">
        <v>75</v>
      </c>
      <c r="F9" s="1128" t="s">
        <v>8386</v>
      </c>
      <c r="G9" s="1058">
        <v>15.3</v>
      </c>
      <c r="H9" s="1058">
        <v>0.1</v>
      </c>
      <c r="I9" s="1129" t="s">
        <v>575</v>
      </c>
      <c r="J9" s="73">
        <v>20320</v>
      </c>
      <c r="K9" s="869">
        <v>22390</v>
      </c>
      <c r="P9" s="53"/>
      <c r="R9" s="52"/>
      <c r="S9" s="52"/>
      <c r="T9" s="52"/>
    </row>
    <row r="10" spans="1:20" ht="78" customHeight="1">
      <c r="A10" s="1127" t="s">
        <v>8387</v>
      </c>
      <c r="B10" s="705"/>
      <c r="C10" s="1116">
        <v>3</v>
      </c>
      <c r="D10" s="1116">
        <v>180</v>
      </c>
      <c r="E10" s="2731"/>
      <c r="F10" s="1116" t="s">
        <v>8388</v>
      </c>
      <c r="G10" s="208">
        <v>18.7</v>
      </c>
      <c r="H10" s="208">
        <v>0.1</v>
      </c>
      <c r="I10" s="1130" t="s">
        <v>575</v>
      </c>
      <c r="J10" s="351">
        <v>27580</v>
      </c>
      <c r="K10" s="660">
        <v>30385</v>
      </c>
      <c r="P10" s="53"/>
      <c r="R10" s="52"/>
      <c r="S10" s="52"/>
      <c r="T10" s="52"/>
    </row>
    <row r="11" spans="1:20" ht="69" customHeight="1">
      <c r="A11" s="2124" t="s">
        <v>8243</v>
      </c>
      <c r="B11" s="2124"/>
      <c r="C11" s="2124"/>
      <c r="D11" s="2124"/>
      <c r="E11" s="2124"/>
      <c r="F11" s="2124"/>
      <c r="G11" s="2124"/>
      <c r="H11" s="2124"/>
      <c r="I11" s="2124"/>
      <c r="J11" s="2124"/>
      <c r="K11" s="2124"/>
      <c r="P11" s="53"/>
      <c r="R11" s="52"/>
      <c r="S11" s="52"/>
      <c r="T11" s="52"/>
    </row>
  </sheetData>
  <mergeCells count="10">
    <mergeCell ref="E9:E10"/>
    <mergeCell ref="A11:K11"/>
    <mergeCell ref="A1:C1"/>
    <mergeCell ref="A5:K5"/>
    <mergeCell ref="A7:A8"/>
    <mergeCell ref="B7:B8"/>
    <mergeCell ref="C7:H7"/>
    <mergeCell ref="I7:I8"/>
    <mergeCell ref="J7:J8"/>
    <mergeCell ref="K7:K8"/>
  </mergeCells>
  <hyperlinks>
    <hyperlink ref="A5" location="Меню!A1" display="ТЕЛЕЖКИ ДЛЯ ТАРЕЛОК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09.xml><?xml version="1.0" encoding="utf-8"?>
<worksheet xmlns="http://schemas.openxmlformats.org/spreadsheetml/2006/main" xmlns:r="http://schemas.openxmlformats.org/officeDocument/2006/relationships">
  <dimension ref="A1:AMJ22"/>
  <sheetViews>
    <sheetView zoomScaleNormal="100" workbookViewId="0">
      <pane ySplit="8" topLeftCell="A9" activePane="bottomLeft" state="frozen"/>
      <selection pane="bottomLeft" activeCell="A5" sqref="A5:G5"/>
    </sheetView>
  </sheetViews>
  <sheetFormatPr defaultColWidth="9.140625" defaultRowHeight="15"/>
  <cols>
    <col min="1" max="1" width="37.85546875" style="52" customWidth="1"/>
    <col min="2" max="2" width="13" style="52" customWidth="1"/>
    <col min="3" max="5" width="11.7109375" style="52" customWidth="1"/>
    <col min="6" max="6" width="8" style="52" customWidth="1"/>
    <col min="7" max="7" width="10.5703125" style="52" customWidth="1"/>
    <col min="8" max="8" width="9.140625" style="52"/>
    <col min="9" max="1024" width="9.140625" style="386"/>
  </cols>
  <sheetData>
    <row r="1" spans="1:11" s="1085" customFormat="1" ht="35.25" customHeight="1">
      <c r="A1" s="1131" t="s">
        <v>8389</v>
      </c>
      <c r="B1" s="61"/>
      <c r="C1" s="61"/>
      <c r="D1" s="61"/>
      <c r="E1" s="61"/>
      <c r="F1" s="61"/>
      <c r="G1" s="61"/>
      <c r="H1" s="65"/>
    </row>
    <row r="2" spans="1:11" s="1085" customFormat="1" ht="12">
      <c r="A2" s="54"/>
      <c r="B2" s="55"/>
      <c r="C2" s="54"/>
      <c r="D2" s="54"/>
      <c r="E2" s="54"/>
      <c r="F2" s="56" t="s">
        <v>131</v>
      </c>
      <c r="G2" s="57" t="s">
        <v>2</v>
      </c>
      <c r="H2" s="59"/>
      <c r="I2" s="386"/>
      <c r="J2" s="1092"/>
      <c r="K2" s="1092"/>
    </row>
    <row r="3" spans="1:11" s="1085" customFormat="1" ht="15.75" customHeight="1">
      <c r="A3" s="61" t="s">
        <v>4</v>
      </c>
      <c r="B3" s="58" t="s">
        <v>5</v>
      </c>
      <c r="C3" s="58"/>
      <c r="D3" s="54"/>
      <c r="E3" s="54"/>
      <c r="F3" s="56" t="s">
        <v>132</v>
      </c>
      <c r="G3" s="57" t="s">
        <v>7</v>
      </c>
      <c r="H3" s="59"/>
      <c r="I3" s="386"/>
      <c r="J3" s="1092"/>
      <c r="K3" s="1092"/>
    </row>
    <row r="4" spans="1:11" s="1085" customFormat="1" ht="12">
      <c r="A4" s="52"/>
      <c r="B4" s="65"/>
      <c r="C4" s="65"/>
      <c r="D4" s="65"/>
      <c r="E4" s="65"/>
      <c r="F4" s="65"/>
      <c r="G4" s="65"/>
      <c r="H4" s="65"/>
    </row>
    <row r="5" spans="1:11">
      <c r="A5" s="2116" t="s">
        <v>8390</v>
      </c>
      <c r="B5" s="2116"/>
      <c r="C5" s="2116"/>
      <c r="D5" s="2116"/>
      <c r="E5" s="2116"/>
      <c r="F5" s="2116"/>
      <c r="G5" s="2116"/>
      <c r="H5" s="70"/>
    </row>
    <row r="6" spans="1:11">
      <c r="A6" s="291"/>
      <c r="B6" s="291"/>
      <c r="C6" s="291"/>
      <c r="D6" s="291"/>
      <c r="E6" s="291"/>
      <c r="F6" s="291"/>
      <c r="G6" s="291"/>
      <c r="H6" s="70"/>
    </row>
    <row r="7" spans="1:11" ht="18.75" customHeight="1">
      <c r="A7" s="2117" t="s">
        <v>8391</v>
      </c>
      <c r="B7" s="2117" t="s">
        <v>1674</v>
      </c>
      <c r="C7" s="2117"/>
      <c r="D7" s="2117" t="s">
        <v>8392</v>
      </c>
      <c r="E7" s="2117"/>
      <c r="F7" s="2117" t="s">
        <v>1659</v>
      </c>
      <c r="G7" s="2117"/>
    </row>
    <row r="8" spans="1:11" s="388" customFormat="1" ht="24">
      <c r="A8" s="2117"/>
      <c r="B8" s="68" t="s">
        <v>8393</v>
      </c>
      <c r="C8" s="68" t="s">
        <v>8394</v>
      </c>
      <c r="D8" s="68" t="s">
        <v>8393</v>
      </c>
      <c r="E8" s="68" t="s">
        <v>8394</v>
      </c>
      <c r="F8" s="68" t="s">
        <v>8393</v>
      </c>
      <c r="G8" s="68" t="s">
        <v>8394</v>
      </c>
      <c r="H8" s="70"/>
    </row>
    <row r="9" spans="1:11">
      <c r="A9" s="999" t="s">
        <v>8395</v>
      </c>
      <c r="B9" s="1132">
        <v>1500</v>
      </c>
      <c r="C9" s="1132">
        <v>1200</v>
      </c>
      <c r="D9" s="1132">
        <v>2500</v>
      </c>
      <c r="E9" s="1132">
        <v>1500</v>
      </c>
      <c r="F9" s="1132" t="s">
        <v>927</v>
      </c>
      <c r="G9" s="1133" t="s">
        <v>927</v>
      </c>
      <c r="H9" s="70"/>
    </row>
    <row r="10" spans="1:11">
      <c r="A10" s="298" t="s">
        <v>8396</v>
      </c>
      <c r="B10" s="1134">
        <v>1500</v>
      </c>
      <c r="C10" s="1134">
        <v>1000</v>
      </c>
      <c r="D10" s="1135">
        <v>1600</v>
      </c>
      <c r="E10" s="1135">
        <v>1400</v>
      </c>
      <c r="F10" s="1135">
        <v>2000</v>
      </c>
      <c r="G10" s="1136">
        <v>1900</v>
      </c>
      <c r="H10" s="70"/>
    </row>
    <row r="11" spans="1:11" ht="24">
      <c r="A11" s="298" t="s">
        <v>8397</v>
      </c>
      <c r="B11" s="1134">
        <v>2200</v>
      </c>
      <c r="C11" s="1134">
        <v>1750</v>
      </c>
      <c r="D11" s="1134">
        <v>2950</v>
      </c>
      <c r="E11" s="1134">
        <v>2500</v>
      </c>
      <c r="F11" s="1137" t="s">
        <v>927</v>
      </c>
      <c r="G11" s="1138" t="s">
        <v>927</v>
      </c>
      <c r="H11" s="70"/>
    </row>
    <row r="12" spans="1:11">
      <c r="A12" s="298" t="s">
        <v>8398</v>
      </c>
      <c r="B12" s="1137">
        <v>2250</v>
      </c>
      <c r="C12" s="1137">
        <v>1800</v>
      </c>
      <c r="D12" s="1139">
        <v>3000</v>
      </c>
      <c r="E12" s="1139">
        <v>2700</v>
      </c>
      <c r="F12" s="1135">
        <v>3000</v>
      </c>
      <c r="G12" s="1136">
        <v>2500</v>
      </c>
      <c r="H12" s="70"/>
    </row>
    <row r="13" spans="1:11">
      <c r="A13" s="298" t="s">
        <v>8399</v>
      </c>
      <c r="B13" s="1137" t="s">
        <v>927</v>
      </c>
      <c r="C13" s="1134">
        <v>850</v>
      </c>
      <c r="D13" s="1137" t="s">
        <v>927</v>
      </c>
      <c r="E13" s="1134">
        <f t="shared" ref="E13:E21" si="0">C13*1.5</f>
        <v>1275</v>
      </c>
      <c r="F13" s="1137" t="s">
        <v>927</v>
      </c>
      <c r="G13" s="1138" t="s">
        <v>927</v>
      </c>
      <c r="H13" s="70"/>
    </row>
    <row r="14" spans="1:11">
      <c r="A14" s="298" t="s">
        <v>8400</v>
      </c>
      <c r="B14" s="1137" t="s">
        <v>927</v>
      </c>
      <c r="C14" s="1134">
        <v>950</v>
      </c>
      <c r="D14" s="1137" t="s">
        <v>927</v>
      </c>
      <c r="E14" s="1134">
        <f t="shared" si="0"/>
        <v>1425</v>
      </c>
      <c r="F14" s="1137" t="s">
        <v>927</v>
      </c>
      <c r="G14" s="1138" t="s">
        <v>927</v>
      </c>
      <c r="H14" s="70"/>
    </row>
    <row r="15" spans="1:11">
      <c r="A15" s="298" t="s">
        <v>8401</v>
      </c>
      <c r="B15" s="1137" t="s">
        <v>927</v>
      </c>
      <c r="C15" s="1134">
        <v>1050</v>
      </c>
      <c r="D15" s="1137" t="s">
        <v>927</v>
      </c>
      <c r="E15" s="1134">
        <f t="shared" si="0"/>
        <v>1575</v>
      </c>
      <c r="F15" s="1137"/>
      <c r="G15" s="1138"/>
      <c r="H15" s="70"/>
    </row>
    <row r="16" spans="1:11">
      <c r="A16" s="298" t="s">
        <v>8402</v>
      </c>
      <c r="B16" s="1137" t="s">
        <v>927</v>
      </c>
      <c r="C16" s="1134">
        <v>1050</v>
      </c>
      <c r="D16" s="1137" t="s">
        <v>927</v>
      </c>
      <c r="E16" s="1134">
        <f t="shared" si="0"/>
        <v>1575</v>
      </c>
      <c r="F16" s="1137" t="s">
        <v>927</v>
      </c>
      <c r="G16" s="1138" t="s">
        <v>927</v>
      </c>
      <c r="H16" s="70"/>
    </row>
    <row r="17" spans="1:8" ht="16.5" customHeight="1">
      <c r="A17" s="298" t="s">
        <v>8403</v>
      </c>
      <c r="B17" s="1134">
        <v>2050</v>
      </c>
      <c r="C17" s="1134">
        <v>1750</v>
      </c>
      <c r="D17" s="1134">
        <f>B17*1.5</f>
        <v>3075</v>
      </c>
      <c r="E17" s="1134">
        <f t="shared" si="0"/>
        <v>2625</v>
      </c>
      <c r="F17" s="1135">
        <v>3000</v>
      </c>
      <c r="G17" s="1136">
        <v>2500</v>
      </c>
      <c r="H17" s="70"/>
    </row>
    <row r="18" spans="1:8">
      <c r="A18" s="1048" t="s">
        <v>8404</v>
      </c>
      <c r="B18" s="1140">
        <v>1500</v>
      </c>
      <c r="C18" s="1140">
        <v>1200</v>
      </c>
      <c r="D18" s="1134">
        <f>B18*1.5</f>
        <v>2250</v>
      </c>
      <c r="E18" s="1134">
        <f t="shared" si="0"/>
        <v>1800</v>
      </c>
      <c r="F18" s="1137" t="s">
        <v>927</v>
      </c>
      <c r="G18" s="1138" t="s">
        <v>927</v>
      </c>
      <c r="H18" s="70"/>
    </row>
    <row r="19" spans="1:8">
      <c r="A19" s="1048" t="s">
        <v>8405</v>
      </c>
      <c r="B19" s="1140">
        <v>5250</v>
      </c>
      <c r="C19" s="1140">
        <v>3750</v>
      </c>
      <c r="D19" s="1134">
        <f>B19*1.5</f>
        <v>7875</v>
      </c>
      <c r="E19" s="1134">
        <f t="shared" si="0"/>
        <v>5625</v>
      </c>
      <c r="F19" s="1137"/>
      <c r="G19" s="1136"/>
      <c r="H19" s="70"/>
    </row>
    <row r="20" spans="1:8">
      <c r="A20" s="298" t="s">
        <v>8406</v>
      </c>
      <c r="B20" s="1134">
        <v>1500</v>
      </c>
      <c r="C20" s="1134">
        <v>1000</v>
      </c>
      <c r="D20" s="1134">
        <f>B20*1.5</f>
        <v>2250</v>
      </c>
      <c r="E20" s="1134">
        <f t="shared" si="0"/>
        <v>1500</v>
      </c>
      <c r="F20" s="1134">
        <v>2000</v>
      </c>
      <c r="G20" s="1136">
        <v>1600</v>
      </c>
      <c r="H20" s="70"/>
    </row>
    <row r="21" spans="1:8">
      <c r="A21" s="1141" t="s">
        <v>8407</v>
      </c>
      <c r="B21" s="1142">
        <v>2000</v>
      </c>
      <c r="C21" s="1143">
        <v>1750</v>
      </c>
      <c r="D21" s="1135">
        <f>B21*1.5</f>
        <v>3000</v>
      </c>
      <c r="E21" s="1134">
        <f t="shared" si="0"/>
        <v>2625</v>
      </c>
      <c r="F21" s="1144" t="s">
        <v>927</v>
      </c>
      <c r="G21" s="1145" t="s">
        <v>927</v>
      </c>
      <c r="H21" s="70"/>
    </row>
    <row r="22" spans="1:8" ht="56.45" customHeight="1">
      <c r="A22" s="2124" t="s">
        <v>8408</v>
      </c>
      <c r="B22" s="2124"/>
      <c r="C22" s="2124"/>
      <c r="D22" s="2124"/>
      <c r="E22" s="2124"/>
      <c r="F22" s="2124"/>
      <c r="G22" s="2124"/>
    </row>
  </sheetData>
  <mergeCells count="6">
    <mergeCell ref="A22:G22"/>
    <mergeCell ref="A5:G5"/>
    <mergeCell ref="A7:A8"/>
    <mergeCell ref="B7:C7"/>
    <mergeCell ref="D7:E7"/>
    <mergeCell ref="F7:G7"/>
  </mergeCells>
  <hyperlinks>
    <hyperlink ref="A5" location="Меню!A1" display="МОНТАЖНЫЕ РАБОТЫ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110.xml><?xml version="1.0" encoding="utf-8"?>
<worksheet xmlns="http://schemas.openxmlformats.org/spreadsheetml/2006/main" xmlns:r="http://schemas.openxmlformats.org/officeDocument/2006/relationships">
  <dimension ref="A1:X15"/>
  <sheetViews>
    <sheetView zoomScaleNormal="100" workbookViewId="0">
      <selection activeCell="A5" sqref="A5:O5"/>
    </sheetView>
  </sheetViews>
  <sheetFormatPr defaultColWidth="10.7109375" defaultRowHeight="15"/>
  <cols>
    <col min="2" max="2" width="11.85546875" customWidth="1"/>
    <col min="3" max="3" width="15.42578125" customWidth="1"/>
    <col min="5" max="5" width="15.28515625" customWidth="1"/>
    <col min="8" max="8" width="12.42578125" customWidth="1"/>
    <col min="12" max="13" width="12.140625" customWidth="1"/>
  </cols>
  <sheetData>
    <row r="1" spans="1:24" ht="33.75" customHeight="1">
      <c r="A1" s="2115"/>
      <c r="B1" s="2115"/>
      <c r="C1" s="2115"/>
      <c r="D1" s="52"/>
      <c r="E1" s="52"/>
      <c r="F1" s="52"/>
      <c r="G1" s="52"/>
      <c r="H1" s="52"/>
      <c r="I1" s="52"/>
      <c r="J1" s="52"/>
      <c r="K1" s="52"/>
      <c r="L1" s="121"/>
      <c r="M1" s="121"/>
      <c r="N1" s="121"/>
      <c r="O1" s="121"/>
      <c r="P1" s="121"/>
      <c r="Q1" s="121"/>
      <c r="R1" s="121"/>
      <c r="S1" s="387"/>
      <c r="T1" s="387"/>
      <c r="U1" s="387"/>
      <c r="V1" s="52"/>
      <c r="W1" s="52"/>
      <c r="X1" s="52"/>
    </row>
    <row r="2" spans="1:24">
      <c r="A2" s="365"/>
      <c r="B2" s="192"/>
      <c r="C2" s="192"/>
      <c r="D2" s="365"/>
      <c r="E2" s="366"/>
      <c r="F2" s="366"/>
      <c r="G2" s="366" t="s">
        <v>131</v>
      </c>
      <c r="H2" s="367" t="s">
        <v>2</v>
      </c>
      <c r="I2" s="367"/>
      <c r="J2" s="121"/>
      <c r="K2" s="121"/>
      <c r="L2" s="367"/>
      <c r="M2" s="367"/>
      <c r="N2" s="367"/>
      <c r="O2" s="367"/>
      <c r="P2" s="121"/>
      <c r="Q2" s="365"/>
      <c r="R2" s="365"/>
      <c r="S2" s="387"/>
      <c r="T2" s="387"/>
      <c r="U2" s="387"/>
      <c r="V2" s="52"/>
      <c r="W2" s="52"/>
      <c r="X2" s="52"/>
    </row>
    <row r="3" spans="1:24">
      <c r="A3" s="368" t="s">
        <v>4</v>
      </c>
      <c r="B3" s="121" t="s">
        <v>5</v>
      </c>
      <c r="C3" s="121"/>
      <c r="D3" s="365"/>
      <c r="E3" s="366"/>
      <c r="F3" s="366"/>
      <c r="G3" s="366" t="s">
        <v>132</v>
      </c>
      <c r="H3" s="367" t="s">
        <v>7</v>
      </c>
      <c r="I3" s="367"/>
      <c r="J3" s="121"/>
      <c r="K3" s="121"/>
      <c r="L3" s="367"/>
      <c r="M3" s="367"/>
      <c r="N3" s="367"/>
      <c r="O3" s="367"/>
      <c r="P3" s="367"/>
      <c r="Q3" s="365"/>
      <c r="R3" s="365"/>
      <c r="S3" s="387"/>
      <c r="T3" s="387"/>
      <c r="U3" s="387"/>
      <c r="V3" s="52"/>
      <c r="W3" s="52"/>
      <c r="X3" s="52"/>
    </row>
    <row r="4" spans="1:24">
      <c r="A4" s="121"/>
      <c r="B4" s="385"/>
      <c r="C4" s="385"/>
      <c r="D4" s="121"/>
      <c r="E4" s="121"/>
      <c r="F4" s="368"/>
      <c r="G4" s="368"/>
      <c r="H4" s="368"/>
      <c r="I4" s="368"/>
      <c r="J4" s="121"/>
      <c r="K4" s="121"/>
      <c r="L4" s="368"/>
      <c r="M4" s="368"/>
      <c r="N4" s="368"/>
      <c r="O4" s="368"/>
      <c r="P4" s="368"/>
      <c r="Q4" s="121"/>
      <c r="R4" s="121"/>
      <c r="S4" s="387"/>
      <c r="T4" s="387"/>
      <c r="U4" s="387"/>
      <c r="V4" s="52"/>
      <c r="W4" s="52"/>
      <c r="X4" s="52"/>
    </row>
    <row r="5" spans="1:24">
      <c r="A5" s="2116" t="s">
        <v>8409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2116"/>
      <c r="M5" s="2116"/>
      <c r="N5" s="2116"/>
      <c r="O5" s="2116"/>
      <c r="P5" s="366"/>
      <c r="Q5" s="366"/>
      <c r="R5" s="121"/>
      <c r="S5" s="387"/>
      <c r="T5" s="387"/>
      <c r="U5" s="387"/>
      <c r="V5" s="52"/>
      <c r="W5" s="52"/>
      <c r="X5" s="52"/>
    </row>
    <row r="6" spans="1:24">
      <c r="A6" s="121"/>
      <c r="B6" s="121"/>
      <c r="C6" s="121"/>
      <c r="D6" s="385"/>
      <c r="E6" s="121"/>
      <c r="F6" s="121"/>
      <c r="G6" s="121"/>
      <c r="H6" s="121"/>
      <c r="I6" s="121"/>
      <c r="J6" s="121"/>
      <c r="K6" s="121"/>
      <c r="L6" s="121"/>
      <c r="M6" s="121"/>
      <c r="N6" s="121"/>
      <c r="O6" s="121"/>
      <c r="P6" s="121"/>
      <c r="Q6" s="121"/>
      <c r="R6" s="121"/>
      <c r="S6" s="387"/>
      <c r="T6" s="387"/>
      <c r="U6" s="387"/>
      <c r="V6" s="52"/>
      <c r="W6" s="52"/>
      <c r="X6" s="52"/>
    </row>
    <row r="7" spans="1:24" ht="15" customHeight="1">
      <c r="A7" s="2117" t="s">
        <v>134</v>
      </c>
      <c r="B7" s="2117" t="s">
        <v>562</v>
      </c>
      <c r="C7" s="2117" t="s">
        <v>135</v>
      </c>
      <c r="D7" s="2117" t="s">
        <v>138</v>
      </c>
      <c r="E7" s="2117"/>
      <c r="F7" s="2117"/>
      <c r="G7" s="2117"/>
      <c r="H7" s="2117"/>
      <c r="I7" s="2117"/>
      <c r="J7" s="2117"/>
      <c r="K7" s="2117"/>
      <c r="L7" s="2117"/>
      <c r="M7" s="2117" t="s">
        <v>139</v>
      </c>
      <c r="N7" s="2119" t="s">
        <v>1649</v>
      </c>
      <c r="O7" s="2119" t="s">
        <v>141</v>
      </c>
      <c r="P7" s="121"/>
      <c r="Q7" s="121"/>
      <c r="R7" s="121"/>
      <c r="S7" s="387"/>
      <c r="T7" s="387"/>
      <c r="U7" s="387"/>
      <c r="V7" s="52"/>
      <c r="W7" s="52"/>
      <c r="X7" s="52"/>
    </row>
    <row r="8" spans="1:24" ht="36">
      <c r="A8" s="2117"/>
      <c r="B8" s="2117"/>
      <c r="C8" s="2117"/>
      <c r="D8" s="68" t="s">
        <v>8410</v>
      </c>
      <c r="E8" s="68" t="s">
        <v>567</v>
      </c>
      <c r="F8" s="68" t="s">
        <v>8411</v>
      </c>
      <c r="G8" s="68" t="s">
        <v>568</v>
      </c>
      <c r="H8" s="68" t="s">
        <v>3717</v>
      </c>
      <c r="I8" s="68" t="s">
        <v>146</v>
      </c>
      <c r="J8" s="68" t="s">
        <v>144</v>
      </c>
      <c r="K8" s="68" t="s">
        <v>593</v>
      </c>
      <c r="L8" s="68" t="s">
        <v>2816</v>
      </c>
      <c r="M8" s="2117"/>
      <c r="N8" s="2119"/>
      <c r="O8" s="2119"/>
      <c r="P8" s="70"/>
      <c r="Q8" s="70"/>
      <c r="R8" s="70"/>
      <c r="S8" s="388"/>
      <c r="T8" s="388"/>
      <c r="U8" s="386"/>
      <c r="V8" s="70"/>
      <c r="W8" s="70"/>
      <c r="X8" s="70"/>
    </row>
    <row r="9" spans="1:24" ht="114.75" customHeight="1">
      <c r="A9" s="149" t="s">
        <v>8412</v>
      </c>
      <c r="B9" s="149" t="s">
        <v>8413</v>
      </c>
      <c r="C9" s="362"/>
      <c r="D9" s="149" t="s">
        <v>8414</v>
      </c>
      <c r="E9" s="149" t="s">
        <v>8415</v>
      </c>
      <c r="F9" s="149" t="s">
        <v>3725</v>
      </c>
      <c r="G9" s="149" t="s">
        <v>8416</v>
      </c>
      <c r="H9" s="149" t="s">
        <v>8417</v>
      </c>
      <c r="I9" s="149">
        <v>130</v>
      </c>
      <c r="J9" s="2391">
        <v>9.0869999999999997</v>
      </c>
      <c r="K9" s="149" t="s">
        <v>8418</v>
      </c>
      <c r="L9" s="149" t="s">
        <v>8419</v>
      </c>
      <c r="M9" s="149" t="s">
        <v>158</v>
      </c>
      <c r="N9" s="149">
        <v>71115</v>
      </c>
      <c r="O9" s="858">
        <v>79340</v>
      </c>
      <c r="P9" s="101"/>
      <c r="Q9" s="52"/>
      <c r="R9" s="52"/>
      <c r="S9" s="52"/>
      <c r="T9" s="53"/>
      <c r="U9" s="386"/>
      <c r="V9" s="52"/>
      <c r="W9" s="52"/>
      <c r="X9" s="52"/>
    </row>
    <row r="10" spans="1:24" ht="114.75" customHeight="1">
      <c r="A10" s="81" t="s">
        <v>8420</v>
      </c>
      <c r="B10" s="81" t="s">
        <v>8421</v>
      </c>
      <c r="C10" s="105"/>
      <c r="D10" s="81" t="s">
        <v>8414</v>
      </c>
      <c r="E10" s="81" t="s">
        <v>8422</v>
      </c>
      <c r="F10" s="81" t="s">
        <v>3725</v>
      </c>
      <c r="G10" s="81" t="s">
        <v>8416</v>
      </c>
      <c r="H10" s="81" t="s">
        <v>8417</v>
      </c>
      <c r="I10" s="81">
        <v>180</v>
      </c>
      <c r="J10" s="2391"/>
      <c r="K10" s="81" t="s">
        <v>8423</v>
      </c>
      <c r="L10" s="81" t="s">
        <v>8419</v>
      </c>
      <c r="M10" s="81" t="s">
        <v>158</v>
      </c>
      <c r="N10" s="81">
        <v>57935</v>
      </c>
      <c r="O10" s="198">
        <v>64640</v>
      </c>
      <c r="P10" s="101"/>
      <c r="Q10" s="52"/>
      <c r="R10" s="52"/>
      <c r="S10" s="52"/>
      <c r="T10" s="53"/>
      <c r="U10" s="386"/>
      <c r="V10" s="52"/>
      <c r="W10" s="52"/>
      <c r="X10" s="52"/>
    </row>
    <row r="11" spans="1:24" ht="114.75" customHeight="1">
      <c r="A11" s="81" t="s">
        <v>8424</v>
      </c>
      <c r="B11" s="81" t="s">
        <v>8425</v>
      </c>
      <c r="C11" s="105"/>
      <c r="D11" s="81" t="s">
        <v>8414</v>
      </c>
      <c r="E11" s="81" t="s">
        <v>8426</v>
      </c>
      <c r="F11" s="81" t="s">
        <v>3725</v>
      </c>
      <c r="G11" s="81" t="s">
        <v>8416</v>
      </c>
      <c r="H11" s="81" t="s">
        <v>8417</v>
      </c>
      <c r="I11" s="81">
        <v>120</v>
      </c>
      <c r="J11" s="2391"/>
      <c r="K11" s="81" t="s">
        <v>8427</v>
      </c>
      <c r="L11" s="81" t="s">
        <v>8419</v>
      </c>
      <c r="M11" s="81" t="s">
        <v>158</v>
      </c>
      <c r="N11" s="81">
        <v>57720</v>
      </c>
      <c r="O11" s="198">
        <v>64395</v>
      </c>
      <c r="P11" s="101"/>
      <c r="Q11" s="52"/>
      <c r="R11" s="52"/>
      <c r="S11" s="52"/>
      <c r="T11" s="53"/>
      <c r="U11" s="386"/>
      <c r="V11" s="52"/>
      <c r="W11" s="52"/>
      <c r="X11" s="52"/>
    </row>
    <row r="12" spans="1:24" ht="114.75" customHeight="1">
      <c r="A12" s="81" t="s">
        <v>8428</v>
      </c>
      <c r="B12" s="81" t="s">
        <v>8429</v>
      </c>
      <c r="C12" s="105"/>
      <c r="D12" s="81" t="s">
        <v>8414</v>
      </c>
      <c r="E12" s="81" t="s">
        <v>8430</v>
      </c>
      <c r="F12" s="81" t="s">
        <v>3725</v>
      </c>
      <c r="G12" s="81" t="s">
        <v>8416</v>
      </c>
      <c r="H12" s="81" t="s">
        <v>8417</v>
      </c>
      <c r="I12" s="81">
        <v>140</v>
      </c>
      <c r="J12" s="2391"/>
      <c r="K12" s="81" t="s">
        <v>8427</v>
      </c>
      <c r="L12" s="81" t="s">
        <v>8419</v>
      </c>
      <c r="M12" s="81" t="s">
        <v>158</v>
      </c>
      <c r="N12" s="81">
        <v>48680</v>
      </c>
      <c r="O12" s="198">
        <v>54315</v>
      </c>
      <c r="P12" s="101"/>
      <c r="Q12" s="52"/>
      <c r="R12" s="52"/>
      <c r="S12" s="52"/>
      <c r="T12" s="53"/>
      <c r="U12" s="386"/>
      <c r="V12" s="52"/>
      <c r="W12" s="52"/>
      <c r="X12" s="52"/>
    </row>
    <row r="13" spans="1:24" ht="114.75" customHeight="1">
      <c r="A13" s="81" t="s">
        <v>8431</v>
      </c>
      <c r="B13" s="81" t="s">
        <v>8432</v>
      </c>
      <c r="C13" s="105"/>
      <c r="D13" s="81" t="s">
        <v>8414</v>
      </c>
      <c r="E13" s="81" t="s">
        <v>8415</v>
      </c>
      <c r="F13" s="81" t="s">
        <v>3725</v>
      </c>
      <c r="G13" s="81" t="s">
        <v>8433</v>
      </c>
      <c r="H13" s="81" t="s">
        <v>8417</v>
      </c>
      <c r="I13" s="81">
        <v>170</v>
      </c>
      <c r="J13" s="2346">
        <v>13.64</v>
      </c>
      <c r="K13" s="81" t="s">
        <v>8434</v>
      </c>
      <c r="L13" s="81" t="s">
        <v>8419</v>
      </c>
      <c r="M13" s="81" t="s">
        <v>158</v>
      </c>
      <c r="N13" s="81">
        <v>76560</v>
      </c>
      <c r="O13" s="198">
        <v>85415</v>
      </c>
      <c r="P13" s="101"/>
      <c r="Q13" s="52"/>
      <c r="R13" s="52"/>
      <c r="S13" s="52"/>
      <c r="T13" s="53"/>
      <c r="U13" s="386"/>
      <c r="V13" s="52"/>
      <c r="W13" s="52"/>
      <c r="X13" s="52"/>
    </row>
    <row r="14" spans="1:24" ht="114.75" customHeight="1">
      <c r="A14" s="81" t="s">
        <v>8435</v>
      </c>
      <c r="B14" s="289" t="s">
        <v>8436</v>
      </c>
      <c r="C14" s="384"/>
      <c r="D14" s="289" t="s">
        <v>8414</v>
      </c>
      <c r="E14" s="289" t="s">
        <v>8437</v>
      </c>
      <c r="F14" s="289" t="s">
        <v>3725</v>
      </c>
      <c r="G14" s="289" t="s">
        <v>8433</v>
      </c>
      <c r="H14" s="289" t="s">
        <v>8417</v>
      </c>
      <c r="I14" s="289">
        <v>230</v>
      </c>
      <c r="J14" s="2346"/>
      <c r="K14" s="289" t="s">
        <v>8434</v>
      </c>
      <c r="L14" s="81" t="s">
        <v>8419</v>
      </c>
      <c r="M14" s="81" t="s">
        <v>158</v>
      </c>
      <c r="N14" s="289">
        <v>69805</v>
      </c>
      <c r="O14" s="423">
        <v>77885</v>
      </c>
      <c r="P14" s="101"/>
      <c r="Q14" s="52"/>
      <c r="R14" s="52"/>
      <c r="S14" s="52"/>
      <c r="T14" s="53"/>
      <c r="U14" s="386"/>
      <c r="V14" s="52"/>
      <c r="W14" s="52"/>
      <c r="X14" s="52"/>
    </row>
    <row r="15" spans="1:24" ht="75" customHeight="1">
      <c r="A15" s="2217" t="s">
        <v>8438</v>
      </c>
      <c r="B15" s="2217"/>
      <c r="C15" s="2217"/>
      <c r="D15" s="2217"/>
      <c r="E15" s="2217"/>
      <c r="F15" s="2217"/>
      <c r="G15" s="2217"/>
      <c r="H15" s="2217"/>
      <c r="I15" s="2217"/>
      <c r="J15" s="2217"/>
      <c r="K15" s="2217"/>
      <c r="L15" s="2217"/>
      <c r="M15" s="2217"/>
      <c r="N15" s="2217"/>
      <c r="O15" s="2217"/>
      <c r="P15" s="121"/>
      <c r="Q15" s="121"/>
      <c r="R15" s="121"/>
      <c r="S15" s="387"/>
      <c r="T15" s="387"/>
      <c r="U15" s="387"/>
      <c r="V15" s="52"/>
      <c r="W15" s="52"/>
      <c r="X15" s="52"/>
    </row>
  </sheetData>
  <mergeCells count="12">
    <mergeCell ref="J9:J12"/>
    <mergeCell ref="J13:J14"/>
    <mergeCell ref="A15:O15"/>
    <mergeCell ref="A1:C1"/>
    <mergeCell ref="A5:O5"/>
    <mergeCell ref="A7:A8"/>
    <mergeCell ref="B7:B8"/>
    <mergeCell ref="C7:C8"/>
    <mergeCell ref="D7:L7"/>
    <mergeCell ref="M7:M8"/>
    <mergeCell ref="N7:N8"/>
    <mergeCell ref="O7:O8"/>
  </mergeCells>
  <hyperlinks>
    <hyperlink ref="A5" location="Меню!A1" display="ПАВИЛЬОНЫ ДЛЯ КУРЕНИЯ"/>
  </hyperlinks>
  <pageMargins left="0.59027777777777801" right="0.59027777777777801" top="0.59027777777777801" bottom="0.59027777777777801" header="0.511811023622047" footer="0.511811023622047"/>
  <pageSetup paperSize="9" orientation="portrait" horizontalDpi="300" verticalDpi="300"/>
  <drawing r:id="rId1"/>
</worksheet>
</file>

<file path=xl/worksheets/sheet111.xml><?xml version="1.0" encoding="utf-8"?>
<worksheet xmlns="http://schemas.openxmlformats.org/spreadsheetml/2006/main" xmlns:r="http://schemas.openxmlformats.org/officeDocument/2006/relationships">
  <dimension ref="A1:AA32"/>
  <sheetViews>
    <sheetView zoomScaleNormal="100" workbookViewId="0">
      <selection activeCell="A5" sqref="A5:K5"/>
    </sheetView>
  </sheetViews>
  <sheetFormatPr defaultColWidth="10.7109375" defaultRowHeight="15"/>
  <cols>
    <col min="1" max="1" width="11.85546875" customWidth="1"/>
    <col min="2" max="2" width="16.28515625" customWidth="1"/>
    <col min="3" max="3" width="11.85546875" customWidth="1"/>
    <col min="4" max="4" width="11.5703125" customWidth="1"/>
  </cols>
  <sheetData>
    <row r="1" spans="1:27" ht="38.25" customHeight="1">
      <c r="A1" s="2115"/>
      <c r="B1" s="2115"/>
      <c r="C1" s="52"/>
      <c r="D1" s="52"/>
      <c r="E1" s="52"/>
      <c r="F1" s="52"/>
      <c r="G1" s="52"/>
      <c r="H1" s="52"/>
      <c r="I1" s="52"/>
      <c r="J1" s="121"/>
      <c r="K1" s="121"/>
      <c r="L1" s="121"/>
      <c r="M1" s="121"/>
      <c r="N1" s="121"/>
      <c r="O1" s="387"/>
      <c r="P1" s="387"/>
      <c r="Q1" s="52"/>
      <c r="R1" s="52"/>
      <c r="S1" s="52"/>
    </row>
    <row r="2" spans="1:27">
      <c r="A2" s="365"/>
      <c r="B2" s="192"/>
      <c r="C2" s="365"/>
      <c r="D2" s="366"/>
      <c r="E2" s="366" t="s">
        <v>131</v>
      </c>
      <c r="F2" s="367" t="s">
        <v>2</v>
      </c>
      <c r="G2" s="367"/>
      <c r="H2" s="121"/>
      <c r="I2" s="121"/>
      <c r="J2" s="367"/>
      <c r="K2" s="367"/>
      <c r="L2" s="121"/>
      <c r="M2" s="365"/>
      <c r="N2" s="365"/>
      <c r="O2" s="387"/>
      <c r="P2" s="387"/>
      <c r="Q2" s="52"/>
      <c r="R2" s="52"/>
      <c r="S2" s="52"/>
    </row>
    <row r="3" spans="1:27">
      <c r="A3" s="368" t="s">
        <v>4</v>
      </c>
      <c r="B3" s="121" t="s">
        <v>5</v>
      </c>
      <c r="C3" s="365"/>
      <c r="D3" s="366"/>
      <c r="E3" s="366" t="s">
        <v>132</v>
      </c>
      <c r="F3" s="367" t="s">
        <v>7</v>
      </c>
      <c r="G3" s="367"/>
      <c r="H3" s="121"/>
      <c r="I3" s="121"/>
      <c r="J3" s="367"/>
      <c r="K3" s="367"/>
      <c r="L3" s="367"/>
      <c r="M3" s="365"/>
      <c r="N3" s="365"/>
      <c r="O3" s="387"/>
      <c r="P3" s="387"/>
      <c r="Q3" s="52"/>
      <c r="R3" s="52"/>
      <c r="S3" s="52"/>
    </row>
    <row r="4" spans="1:27">
      <c r="A4" s="121"/>
      <c r="B4" s="385"/>
      <c r="C4" s="121"/>
      <c r="D4" s="121"/>
      <c r="E4" s="368"/>
      <c r="F4" s="368"/>
      <c r="G4" s="368"/>
      <c r="H4" s="121"/>
      <c r="I4" s="121"/>
      <c r="J4" s="368"/>
      <c r="K4" s="368"/>
      <c r="L4" s="368"/>
      <c r="M4" s="121"/>
      <c r="N4" s="121"/>
      <c r="O4" s="387"/>
      <c r="P4" s="387"/>
      <c r="Q4" s="52"/>
      <c r="R4" s="52"/>
      <c r="S4" s="52"/>
    </row>
    <row r="5" spans="1:27">
      <c r="A5" s="2116" t="s">
        <v>8439</v>
      </c>
      <c r="B5" s="2116"/>
      <c r="C5" s="2116"/>
      <c r="D5" s="2116"/>
      <c r="E5" s="2116"/>
      <c r="F5" s="2116"/>
      <c r="G5" s="2116"/>
      <c r="H5" s="2116"/>
      <c r="I5" s="2116"/>
      <c r="J5" s="2116"/>
      <c r="K5" s="2116"/>
      <c r="L5" s="366"/>
      <c r="M5" s="366"/>
      <c r="N5" s="121"/>
      <c r="O5" s="387"/>
      <c r="P5" s="387"/>
      <c r="Q5" s="52"/>
      <c r="R5" s="52"/>
      <c r="S5" s="52"/>
    </row>
    <row r="6" spans="1:27">
      <c r="A6" s="121"/>
      <c r="B6" s="121"/>
      <c r="C6" s="385"/>
      <c r="D6" s="121"/>
      <c r="E6" s="121"/>
      <c r="F6" s="121"/>
      <c r="G6" s="121"/>
      <c r="H6" s="121"/>
      <c r="I6" s="121"/>
      <c r="J6" s="121"/>
      <c r="K6" s="121"/>
      <c r="L6" s="121"/>
      <c r="M6" s="121"/>
      <c r="N6" s="121"/>
      <c r="O6" s="387"/>
      <c r="P6" s="387"/>
      <c r="Q6" s="52"/>
      <c r="R6" s="52"/>
      <c r="S6" s="52"/>
    </row>
    <row r="7" spans="1:27" ht="15" customHeight="1">
      <c r="A7" s="2118" t="s">
        <v>134</v>
      </c>
      <c r="B7" s="2118" t="s">
        <v>135</v>
      </c>
      <c r="C7" s="2117" t="s">
        <v>138</v>
      </c>
      <c r="D7" s="2117"/>
      <c r="E7" s="2117"/>
      <c r="F7" s="2117"/>
      <c r="G7" s="2117"/>
      <c r="H7" s="2117"/>
      <c r="I7" s="2119" t="s">
        <v>139</v>
      </c>
      <c r="J7" s="2120" t="s">
        <v>1649</v>
      </c>
      <c r="K7" s="2120" t="s">
        <v>141</v>
      </c>
      <c r="L7" s="121"/>
      <c r="M7" s="121"/>
      <c r="N7" s="121"/>
      <c r="O7" s="387"/>
      <c r="P7" s="387"/>
      <c r="Q7" s="52"/>
      <c r="R7" s="52"/>
      <c r="S7" s="52"/>
    </row>
    <row r="8" spans="1:27" ht="36">
      <c r="A8" s="2118"/>
      <c r="B8" s="2118"/>
      <c r="C8" s="69" t="s">
        <v>8440</v>
      </c>
      <c r="D8" s="69" t="s">
        <v>567</v>
      </c>
      <c r="E8" s="69" t="s">
        <v>8441</v>
      </c>
      <c r="F8" s="69" t="s">
        <v>568</v>
      </c>
      <c r="G8" s="69" t="s">
        <v>146</v>
      </c>
      <c r="H8" s="69" t="s">
        <v>144</v>
      </c>
      <c r="I8" s="2119"/>
      <c r="J8" s="2120"/>
      <c r="K8" s="2120"/>
      <c r="L8" s="70"/>
      <c r="M8" s="70"/>
      <c r="N8" s="70"/>
      <c r="O8" s="388"/>
      <c r="P8" s="386"/>
      <c r="Q8" s="70"/>
      <c r="R8" s="70"/>
      <c r="S8" s="70"/>
    </row>
    <row r="9" spans="1:27" ht="15" customHeight="1">
      <c r="A9" s="2478" t="s">
        <v>8442</v>
      </c>
      <c r="B9" s="2478"/>
      <c r="C9" s="2478"/>
      <c r="D9" s="2478"/>
      <c r="E9" s="2478"/>
      <c r="F9" s="2478"/>
      <c r="G9" s="2478"/>
      <c r="H9" s="2478"/>
      <c r="I9" s="2478"/>
      <c r="J9" s="2478"/>
      <c r="K9" s="2478"/>
      <c r="L9" s="52"/>
      <c r="M9" s="52"/>
      <c r="N9" s="52"/>
      <c r="O9" s="53"/>
      <c r="P9" s="386"/>
      <c r="Q9" s="52"/>
      <c r="R9" s="52"/>
      <c r="S9" s="52"/>
      <c r="T9" s="862"/>
      <c r="U9" s="862"/>
      <c r="V9" s="862"/>
      <c r="W9" s="862"/>
      <c r="X9" s="862"/>
      <c r="Y9" s="862"/>
      <c r="Z9" s="862"/>
      <c r="AA9" s="862"/>
    </row>
    <row r="10" spans="1:27" ht="100.35" customHeight="1">
      <c r="A10" s="417" t="s">
        <v>8443</v>
      </c>
      <c r="B10" s="419"/>
      <c r="C10" s="76" t="s">
        <v>8444</v>
      </c>
      <c r="D10" s="76" t="s">
        <v>8445</v>
      </c>
      <c r="E10" s="76" t="s">
        <v>8446</v>
      </c>
      <c r="F10" s="76" t="s">
        <v>8447</v>
      </c>
      <c r="G10" s="76">
        <v>2.36</v>
      </c>
      <c r="H10" s="76">
        <v>0.7</v>
      </c>
      <c r="I10" s="76" t="s">
        <v>158</v>
      </c>
      <c r="J10" s="76">
        <v>1570</v>
      </c>
      <c r="K10" s="106">
        <v>1695</v>
      </c>
      <c r="L10" s="101"/>
      <c r="M10" s="52"/>
      <c r="N10" s="52"/>
      <c r="O10" s="53"/>
      <c r="P10" s="386"/>
      <c r="Q10" s="52"/>
      <c r="R10" s="52"/>
      <c r="S10" s="52"/>
      <c r="T10" s="862"/>
      <c r="U10" s="862"/>
      <c r="V10" s="862"/>
      <c r="W10" s="862"/>
      <c r="X10" s="862"/>
      <c r="Y10" s="862"/>
      <c r="Z10" s="862"/>
      <c r="AA10" s="862"/>
    </row>
    <row r="11" spans="1:27" ht="100.35" customHeight="1">
      <c r="A11" s="104" t="s">
        <v>8448</v>
      </c>
      <c r="B11" s="105"/>
      <c r="C11" s="81" t="s">
        <v>8449</v>
      </c>
      <c r="D11" s="81" t="s">
        <v>8445</v>
      </c>
      <c r="E11" s="81" t="s">
        <v>8446</v>
      </c>
      <c r="F11" s="81" t="s">
        <v>8450</v>
      </c>
      <c r="G11" s="81">
        <v>3.52</v>
      </c>
      <c r="H11" s="81">
        <v>7.0000000000000001E-3</v>
      </c>
      <c r="I11" s="81" t="s">
        <v>158</v>
      </c>
      <c r="J11" s="81">
        <v>1830</v>
      </c>
      <c r="K11" s="198">
        <v>1980</v>
      </c>
      <c r="L11" s="101"/>
      <c r="M11" s="52"/>
      <c r="N11" s="52"/>
      <c r="O11" s="53"/>
      <c r="P11" s="386"/>
      <c r="Q11" s="52"/>
      <c r="R11" s="52"/>
      <c r="S11" s="52"/>
    </row>
    <row r="12" spans="1:27" ht="72">
      <c r="A12" s="88" t="s">
        <v>8451</v>
      </c>
      <c r="B12" s="199"/>
      <c r="C12" s="88"/>
      <c r="D12" s="88"/>
      <c r="E12" s="88"/>
      <c r="F12" s="88"/>
      <c r="G12" s="88"/>
      <c r="H12" s="865"/>
      <c r="I12" s="1146" t="s">
        <v>158</v>
      </c>
      <c r="J12" s="88"/>
      <c r="K12" s="916"/>
      <c r="L12" s="101"/>
      <c r="M12" s="52"/>
      <c r="N12" s="52"/>
      <c r="O12" s="53"/>
      <c r="P12" s="386"/>
      <c r="Q12" s="52"/>
      <c r="R12" s="52"/>
      <c r="S12" s="52"/>
      <c r="T12" s="862"/>
      <c r="U12" s="862"/>
      <c r="V12" s="862"/>
      <c r="W12" s="862"/>
      <c r="X12" s="862"/>
      <c r="Y12" s="862"/>
      <c r="Z12" s="862"/>
      <c r="AA12" s="862"/>
    </row>
    <row r="13" spans="1:27">
      <c r="A13" s="88"/>
      <c r="B13" s="199"/>
      <c r="C13" s="88"/>
      <c r="D13" s="88"/>
      <c r="E13" s="88"/>
      <c r="F13" s="88"/>
      <c r="G13" s="88"/>
      <c r="H13" s="865"/>
      <c r="I13" s="1146" t="s">
        <v>158</v>
      </c>
      <c r="J13" s="88"/>
      <c r="K13" s="916"/>
      <c r="L13" s="101"/>
      <c r="M13" s="52"/>
      <c r="N13" s="52"/>
      <c r="O13" s="53"/>
      <c r="P13" s="386"/>
      <c r="Q13" s="52"/>
      <c r="R13" s="52"/>
      <c r="S13" s="52"/>
      <c r="T13" s="862"/>
      <c r="U13" s="862"/>
      <c r="V13" s="862"/>
      <c r="W13" s="862"/>
      <c r="X13" s="862"/>
      <c r="Y13" s="862"/>
      <c r="Z13" s="862"/>
      <c r="AA13" s="862"/>
    </row>
    <row r="14" spans="1:27">
      <c r="A14" s="88"/>
      <c r="B14" s="199"/>
      <c r="C14" s="88"/>
      <c r="D14" s="88"/>
      <c r="E14" s="88"/>
      <c r="F14" s="88"/>
      <c r="G14" s="88"/>
      <c r="H14" s="865"/>
      <c r="I14" s="1146" t="s">
        <v>158</v>
      </c>
      <c r="J14" s="88"/>
      <c r="K14" s="916"/>
      <c r="L14" s="101"/>
      <c r="M14" s="52"/>
      <c r="N14" s="52"/>
      <c r="O14" s="53"/>
      <c r="P14" s="386"/>
      <c r="Q14" s="52"/>
      <c r="R14" s="52"/>
      <c r="S14" s="52"/>
      <c r="T14" s="862"/>
      <c r="U14" s="862"/>
      <c r="V14" s="862"/>
      <c r="W14" s="862"/>
      <c r="X14" s="862"/>
      <c r="Y14" s="862"/>
      <c r="Z14" s="862"/>
      <c r="AA14" s="862"/>
    </row>
    <row r="15" spans="1:27">
      <c r="A15" s="88"/>
      <c r="B15" s="199"/>
      <c r="C15" s="88"/>
      <c r="D15" s="88"/>
      <c r="E15" s="88"/>
      <c r="F15" s="88"/>
      <c r="G15" s="88"/>
      <c r="H15" s="865"/>
      <c r="I15" s="1146" t="s">
        <v>158</v>
      </c>
      <c r="J15" s="88"/>
      <c r="K15" s="916"/>
      <c r="L15" s="101"/>
      <c r="M15" s="52"/>
      <c r="N15" s="52"/>
      <c r="O15" s="53"/>
      <c r="P15" s="386"/>
      <c r="Q15" s="52"/>
      <c r="R15" s="52"/>
      <c r="S15" s="52"/>
      <c r="T15" s="862"/>
      <c r="U15" s="862"/>
      <c r="V15" s="862"/>
      <c r="W15" s="862"/>
      <c r="X15" s="862"/>
      <c r="Y15" s="862"/>
      <c r="Z15" s="862"/>
      <c r="AA15" s="862"/>
    </row>
    <row r="16" spans="1:27">
      <c r="A16" s="88"/>
      <c r="B16" s="199"/>
      <c r="C16" s="88"/>
      <c r="D16" s="88"/>
      <c r="E16" s="88"/>
      <c r="F16" s="88"/>
      <c r="G16" s="88"/>
      <c r="H16" s="865"/>
      <c r="I16" s="1146" t="s">
        <v>158</v>
      </c>
      <c r="J16" s="88"/>
      <c r="K16" s="916"/>
      <c r="L16" s="101"/>
      <c r="M16" s="52"/>
      <c r="N16" s="52"/>
      <c r="O16" s="53"/>
      <c r="P16" s="386"/>
      <c r="Q16" s="52"/>
      <c r="R16" s="52"/>
      <c r="S16" s="52"/>
      <c r="T16" s="862"/>
      <c r="U16" s="862"/>
      <c r="V16" s="862"/>
      <c r="W16" s="862"/>
      <c r="X16" s="862"/>
      <c r="Y16" s="862"/>
      <c r="Z16" s="862"/>
      <c r="AA16" s="862"/>
    </row>
    <row r="17" spans="1:27">
      <c r="A17" s="88"/>
      <c r="B17" s="199"/>
      <c r="C17" s="88"/>
      <c r="D17" s="88"/>
      <c r="E17" s="88"/>
      <c r="F17" s="88"/>
      <c r="G17" s="88"/>
      <c r="H17" s="865"/>
      <c r="I17" s="1146" t="s">
        <v>158</v>
      </c>
      <c r="J17" s="88"/>
      <c r="K17" s="916"/>
      <c r="L17" s="101"/>
      <c r="M17" s="52"/>
      <c r="N17" s="52"/>
      <c r="O17" s="53"/>
      <c r="P17" s="386"/>
      <c r="Q17" s="52"/>
      <c r="R17" s="52"/>
      <c r="S17" s="52"/>
      <c r="T17" s="862"/>
      <c r="U17" s="862"/>
      <c r="V17" s="862"/>
      <c r="W17" s="862"/>
      <c r="X17" s="862"/>
      <c r="Y17" s="862"/>
      <c r="Z17" s="862"/>
      <c r="AA17" s="862"/>
    </row>
    <row r="18" spans="1:27">
      <c r="A18" s="88"/>
      <c r="B18" s="199"/>
      <c r="C18" s="88"/>
      <c r="D18" s="88"/>
      <c r="E18" s="88"/>
      <c r="F18" s="88"/>
      <c r="G18" s="88"/>
      <c r="H18" s="865"/>
      <c r="I18" s="1146" t="s">
        <v>158</v>
      </c>
      <c r="J18" s="88"/>
      <c r="K18" s="916"/>
      <c r="L18" s="101"/>
      <c r="M18" s="52"/>
      <c r="N18" s="52"/>
      <c r="O18" s="53"/>
      <c r="P18" s="386"/>
      <c r="Q18" s="52"/>
      <c r="R18" s="52"/>
      <c r="S18" s="52"/>
      <c r="T18" s="862"/>
      <c r="U18" s="862"/>
      <c r="V18" s="862"/>
      <c r="W18" s="862"/>
      <c r="X18" s="862"/>
      <c r="Y18" s="862"/>
      <c r="Z18" s="862"/>
      <c r="AA18" s="862"/>
    </row>
    <row r="19" spans="1:27">
      <c r="A19" s="88"/>
      <c r="B19" s="199"/>
      <c r="C19" s="88"/>
      <c r="D19" s="88"/>
      <c r="E19" s="88"/>
      <c r="F19" s="88"/>
      <c r="G19" s="88"/>
      <c r="H19" s="865"/>
      <c r="I19" s="1146" t="s">
        <v>158</v>
      </c>
      <c r="J19" s="88"/>
      <c r="K19" s="916"/>
      <c r="L19" s="101"/>
      <c r="M19" s="52"/>
      <c r="N19" s="52"/>
      <c r="O19" s="53"/>
      <c r="P19" s="386"/>
      <c r="Q19" s="52"/>
      <c r="R19" s="52"/>
      <c r="S19" s="52"/>
      <c r="T19" s="862"/>
      <c r="U19" s="862"/>
      <c r="V19" s="862"/>
      <c r="W19" s="862"/>
      <c r="X19" s="862"/>
      <c r="Y19" s="862"/>
      <c r="Z19" s="862"/>
      <c r="AA19" s="862"/>
    </row>
    <row r="20" spans="1:27">
      <c r="A20" s="88"/>
      <c r="B20" s="199"/>
      <c r="C20" s="88"/>
      <c r="D20" s="88"/>
      <c r="E20" s="88"/>
      <c r="F20" s="88"/>
      <c r="G20" s="88"/>
      <c r="H20" s="865"/>
      <c r="I20" s="1146" t="s">
        <v>158</v>
      </c>
      <c r="J20" s="88"/>
      <c r="K20" s="916"/>
      <c r="L20" s="101"/>
      <c r="M20" s="52"/>
      <c r="N20" s="52"/>
      <c r="O20" s="53"/>
      <c r="P20" s="386"/>
      <c r="Q20" s="52"/>
      <c r="R20" s="52"/>
      <c r="S20" s="52"/>
      <c r="T20" s="862"/>
      <c r="U20" s="862"/>
      <c r="V20" s="862"/>
      <c r="W20" s="862"/>
      <c r="X20" s="862"/>
      <c r="Y20" s="862"/>
      <c r="Z20" s="862"/>
      <c r="AA20" s="862"/>
    </row>
    <row r="21" spans="1:27">
      <c r="A21" s="88"/>
      <c r="B21" s="199"/>
      <c r="C21" s="88"/>
      <c r="D21" s="88"/>
      <c r="E21" s="88"/>
      <c r="F21" s="88"/>
      <c r="G21" s="88"/>
      <c r="H21" s="865"/>
      <c r="I21" s="1146" t="s">
        <v>158</v>
      </c>
      <c r="J21" s="88"/>
      <c r="K21" s="916"/>
      <c r="L21" s="101"/>
      <c r="M21" s="52"/>
      <c r="N21" s="52"/>
      <c r="O21" s="53"/>
      <c r="P21" s="386"/>
      <c r="Q21" s="52"/>
      <c r="R21" s="52"/>
      <c r="S21" s="52"/>
      <c r="T21" s="862"/>
      <c r="U21" s="862"/>
      <c r="V21" s="862"/>
      <c r="W21" s="862"/>
      <c r="X21" s="862"/>
      <c r="Y21" s="862"/>
      <c r="Z21" s="862"/>
      <c r="AA21" s="862"/>
    </row>
    <row r="22" spans="1:27">
      <c r="A22" s="88"/>
      <c r="B22" s="199"/>
      <c r="C22" s="88"/>
      <c r="D22" s="88"/>
      <c r="E22" s="88"/>
      <c r="F22" s="88"/>
      <c r="G22" s="88"/>
      <c r="H22" s="865"/>
      <c r="I22" s="1146" t="s">
        <v>158</v>
      </c>
      <c r="J22" s="88"/>
      <c r="K22" s="916"/>
      <c r="L22" s="101"/>
      <c r="M22" s="52"/>
      <c r="N22" s="52"/>
      <c r="O22" s="53"/>
      <c r="P22" s="386"/>
      <c r="Q22" s="52"/>
      <c r="R22" s="52"/>
      <c r="S22" s="52"/>
      <c r="T22" s="862"/>
      <c r="U22" s="862"/>
      <c r="V22" s="862"/>
      <c r="W22" s="862"/>
      <c r="X22" s="862"/>
      <c r="Y22" s="862"/>
      <c r="Z22" s="862"/>
      <c r="AA22" s="862"/>
    </row>
    <row r="23" spans="1:27">
      <c r="A23" s="88"/>
      <c r="B23" s="199"/>
      <c r="C23" s="88"/>
      <c r="D23" s="88"/>
      <c r="E23" s="88"/>
      <c r="F23" s="88"/>
      <c r="G23" s="88"/>
      <c r="H23" s="865"/>
      <c r="I23" s="1146" t="s">
        <v>158</v>
      </c>
      <c r="J23" s="88"/>
      <c r="K23" s="916"/>
      <c r="L23" s="101"/>
      <c r="M23" s="52"/>
      <c r="N23" s="52"/>
      <c r="O23" s="53"/>
      <c r="P23" s="386"/>
      <c r="Q23" s="52"/>
      <c r="R23" s="52"/>
      <c r="S23" s="52"/>
      <c r="T23" s="862"/>
      <c r="U23" s="862"/>
      <c r="V23" s="862"/>
      <c r="W23" s="862"/>
      <c r="X23" s="862"/>
      <c r="Y23" s="862"/>
      <c r="Z23" s="862"/>
      <c r="AA23" s="862"/>
    </row>
    <row r="24" spans="1:27" ht="73.7" customHeight="1">
      <c r="A24" s="81" t="s">
        <v>2339</v>
      </c>
      <c r="B24" s="105"/>
      <c r="C24" s="81"/>
      <c r="D24" s="81" t="s">
        <v>8452</v>
      </c>
      <c r="E24" s="81"/>
      <c r="F24" s="81" t="s">
        <v>8453</v>
      </c>
      <c r="G24" s="81">
        <v>12.3</v>
      </c>
      <c r="H24" s="81"/>
      <c r="I24" s="81" t="s">
        <v>158</v>
      </c>
      <c r="J24" s="81">
        <v>2400</v>
      </c>
      <c r="K24" s="198">
        <v>2595</v>
      </c>
      <c r="L24" s="101"/>
      <c r="M24" s="52"/>
      <c r="N24" s="52"/>
      <c r="O24" s="53"/>
      <c r="P24" s="386"/>
      <c r="Q24" s="52"/>
      <c r="R24" s="52"/>
      <c r="S24" s="52"/>
      <c r="T24" s="862"/>
      <c r="U24" s="862"/>
      <c r="V24" s="862"/>
      <c r="W24" s="862"/>
      <c r="X24" s="862"/>
      <c r="Y24" s="862"/>
      <c r="Z24" s="862"/>
      <c r="AA24" s="862"/>
    </row>
    <row r="25" spans="1:27" ht="91.5" customHeight="1">
      <c r="A25" s="81" t="s">
        <v>8454</v>
      </c>
      <c r="B25" s="105"/>
      <c r="C25" s="81"/>
      <c r="D25" s="81" t="s">
        <v>8452</v>
      </c>
      <c r="E25" s="81"/>
      <c r="F25" s="81" t="s">
        <v>8455</v>
      </c>
      <c r="G25" s="81">
        <v>17</v>
      </c>
      <c r="H25" s="81">
        <v>1.2999999999999999E-2</v>
      </c>
      <c r="I25" s="81" t="s">
        <v>158</v>
      </c>
      <c r="J25" s="81">
        <v>3200</v>
      </c>
      <c r="K25" s="198">
        <v>3460</v>
      </c>
      <c r="L25" s="101"/>
      <c r="M25" s="52"/>
      <c r="N25" s="52"/>
      <c r="O25" s="53"/>
      <c r="P25" s="386"/>
      <c r="Q25" s="52"/>
      <c r="R25" s="52"/>
      <c r="S25" s="52"/>
      <c r="T25" s="862"/>
      <c r="U25" s="862"/>
      <c r="V25" s="862"/>
      <c r="W25" s="862"/>
      <c r="X25" s="862"/>
      <c r="Y25" s="862"/>
      <c r="Z25" s="862"/>
      <c r="AA25" s="862"/>
    </row>
    <row r="26" spans="1:27" ht="106.35" customHeight="1">
      <c r="A26" s="81" t="s">
        <v>2341</v>
      </c>
      <c r="B26" s="105"/>
      <c r="C26" s="81"/>
      <c r="D26" s="81" t="s">
        <v>8452</v>
      </c>
      <c r="E26" s="81"/>
      <c r="F26" s="81" t="s">
        <v>2342</v>
      </c>
      <c r="G26" s="81">
        <v>17</v>
      </c>
      <c r="H26" s="81"/>
      <c r="I26" s="81" t="s">
        <v>158</v>
      </c>
      <c r="J26" s="81">
        <v>5100</v>
      </c>
      <c r="K26" s="198">
        <v>5510</v>
      </c>
      <c r="L26" s="101"/>
      <c r="M26" s="52"/>
      <c r="N26" s="52"/>
      <c r="O26" s="53"/>
      <c r="P26" s="386"/>
      <c r="Q26" s="52"/>
      <c r="R26" s="52"/>
      <c r="S26" s="52"/>
      <c r="T26" s="862"/>
      <c r="U26" s="862"/>
      <c r="V26" s="862"/>
      <c r="W26" s="862"/>
      <c r="X26" s="862"/>
      <c r="Y26" s="862"/>
      <c r="Z26" s="862"/>
      <c r="AA26" s="862"/>
    </row>
    <row r="27" spans="1:27" ht="78" customHeight="1">
      <c r="A27" s="81" t="s">
        <v>8456</v>
      </c>
      <c r="B27" s="105"/>
      <c r="C27" s="81"/>
      <c r="D27" s="81" t="s">
        <v>8452</v>
      </c>
      <c r="E27" s="81"/>
      <c r="F27" s="81" t="s">
        <v>8457</v>
      </c>
      <c r="G27" s="81">
        <v>16.5</v>
      </c>
      <c r="H27" s="81">
        <v>1.7999999999999999E-2</v>
      </c>
      <c r="I27" s="81" t="s">
        <v>158</v>
      </c>
      <c r="J27" s="81">
        <v>3210</v>
      </c>
      <c r="K27" s="198">
        <v>3465</v>
      </c>
      <c r="L27" s="101"/>
      <c r="M27" s="52"/>
      <c r="N27" s="52"/>
      <c r="O27" s="53"/>
      <c r="P27" s="386"/>
      <c r="Q27" s="52"/>
      <c r="R27" s="52"/>
      <c r="S27" s="52"/>
      <c r="T27" s="862"/>
      <c r="U27" s="862"/>
      <c r="V27" s="862"/>
      <c r="W27" s="862"/>
      <c r="X27" s="862"/>
      <c r="Y27" s="862"/>
      <c r="Z27" s="862"/>
      <c r="AA27" s="862"/>
    </row>
    <row r="28" spans="1:27" ht="78" customHeight="1">
      <c r="A28" s="81" t="s">
        <v>8458</v>
      </c>
      <c r="B28" s="105"/>
      <c r="C28" s="81"/>
      <c r="D28" s="81" t="s">
        <v>8452</v>
      </c>
      <c r="E28" s="81"/>
      <c r="F28" s="81" t="s">
        <v>8459</v>
      </c>
      <c r="G28" s="81">
        <v>22</v>
      </c>
      <c r="H28" s="81">
        <v>2.4E-2</v>
      </c>
      <c r="I28" s="81" t="s">
        <v>158</v>
      </c>
      <c r="J28" s="81">
        <v>4210</v>
      </c>
      <c r="K28" s="198">
        <v>4550</v>
      </c>
      <c r="L28" s="101"/>
      <c r="M28" s="52"/>
      <c r="N28" s="52"/>
      <c r="O28" s="53"/>
      <c r="P28" s="386"/>
      <c r="Q28" s="52"/>
      <c r="R28" s="52"/>
      <c r="S28" s="52"/>
      <c r="T28" s="862"/>
      <c r="U28" s="862"/>
      <c r="V28" s="862"/>
      <c r="W28" s="862"/>
      <c r="X28" s="862"/>
      <c r="Y28" s="862"/>
      <c r="Z28" s="862"/>
      <c r="AA28" s="862"/>
    </row>
    <row r="29" spans="1:27" ht="79.7" customHeight="1">
      <c r="A29" s="81" t="s">
        <v>2341</v>
      </c>
      <c r="B29" s="105"/>
      <c r="C29" s="81"/>
      <c r="D29" s="81" t="s">
        <v>8452</v>
      </c>
      <c r="E29" s="81"/>
      <c r="F29" s="81" t="s">
        <v>2343</v>
      </c>
      <c r="G29" s="81">
        <v>19</v>
      </c>
      <c r="H29" s="81"/>
      <c r="I29" s="81" t="s">
        <v>158</v>
      </c>
      <c r="J29" s="81">
        <v>5765</v>
      </c>
      <c r="K29" s="198">
        <v>6225</v>
      </c>
      <c r="L29" s="101"/>
      <c r="M29" s="52"/>
      <c r="N29" s="52"/>
      <c r="O29" s="53"/>
      <c r="P29" s="386"/>
      <c r="Q29" s="52"/>
      <c r="R29" s="52"/>
      <c r="S29" s="52"/>
      <c r="T29" s="862"/>
      <c r="U29" s="862"/>
      <c r="V29" s="862"/>
      <c r="W29" s="862"/>
      <c r="X29" s="862"/>
      <c r="Y29" s="862"/>
      <c r="Z29" s="862"/>
      <c r="AA29" s="862"/>
    </row>
    <row r="30" spans="1:27" ht="51.4" customHeight="1">
      <c r="A30" s="81" t="s">
        <v>8460</v>
      </c>
      <c r="B30" s="105"/>
      <c r="C30" s="81"/>
      <c r="D30" s="81" t="s">
        <v>5170</v>
      </c>
      <c r="E30" s="81"/>
      <c r="F30" s="81" t="s">
        <v>8461</v>
      </c>
      <c r="G30" s="81">
        <v>0.2</v>
      </c>
      <c r="H30" s="81"/>
      <c r="I30" s="81" t="s">
        <v>158</v>
      </c>
      <c r="J30" s="81">
        <v>115</v>
      </c>
      <c r="K30" s="198">
        <v>125</v>
      </c>
      <c r="L30" s="101"/>
      <c r="M30" s="52"/>
      <c r="N30" s="52"/>
      <c r="O30" s="53"/>
      <c r="P30" s="386"/>
      <c r="Q30" s="52"/>
      <c r="R30" s="52"/>
      <c r="S30" s="52"/>
      <c r="T30" s="862"/>
      <c r="U30" s="862"/>
      <c r="V30" s="862"/>
      <c r="W30" s="862"/>
      <c r="X30" s="862"/>
      <c r="Y30" s="862"/>
      <c r="Z30" s="862"/>
      <c r="AA30" s="862"/>
    </row>
    <row r="31" spans="1:27" ht="40.5" customHeight="1">
      <c r="A31" s="81" t="s">
        <v>8462</v>
      </c>
      <c r="B31" s="105"/>
      <c r="C31" s="81"/>
      <c r="D31" s="81" t="s">
        <v>5170</v>
      </c>
      <c r="E31" s="81"/>
      <c r="F31" s="81" t="s">
        <v>8463</v>
      </c>
      <c r="G31" s="81">
        <v>0.23</v>
      </c>
      <c r="H31" s="289"/>
      <c r="I31" s="289" t="s">
        <v>158</v>
      </c>
      <c r="J31" s="81">
        <v>120</v>
      </c>
      <c r="K31" s="198">
        <v>130</v>
      </c>
      <c r="L31" s="101"/>
      <c r="M31" s="52"/>
      <c r="N31" s="52"/>
      <c r="O31" s="53"/>
      <c r="P31" s="386"/>
      <c r="Q31" s="52"/>
      <c r="R31" s="52"/>
      <c r="S31" s="52"/>
      <c r="T31" s="862"/>
      <c r="U31" s="862"/>
      <c r="V31" s="862"/>
      <c r="W31" s="862"/>
      <c r="X31" s="862"/>
      <c r="Y31" s="862"/>
      <c r="Z31" s="862"/>
      <c r="AA31" s="862"/>
    </row>
    <row r="32" spans="1:27" ht="49.9" customHeight="1">
      <c r="A32" s="2217" t="s">
        <v>8464</v>
      </c>
      <c r="B32" s="2217"/>
      <c r="C32" s="2217"/>
      <c r="D32" s="2217"/>
      <c r="E32" s="2217"/>
      <c r="F32" s="2217"/>
      <c r="G32" s="2217"/>
      <c r="H32" s="2217"/>
      <c r="I32" s="2217"/>
      <c r="J32" s="2217"/>
      <c r="K32" s="2217"/>
      <c r="L32" s="121"/>
      <c r="M32" s="121"/>
      <c r="N32" s="121"/>
      <c r="O32" s="387"/>
      <c r="P32" s="387"/>
      <c r="Q32" s="52"/>
      <c r="R32" s="52"/>
      <c r="S32" s="52"/>
    </row>
  </sheetData>
  <mergeCells count="10">
    <mergeCell ref="A9:K9"/>
    <mergeCell ref="A32:K32"/>
    <mergeCell ref="A1:B1"/>
    <mergeCell ref="A5:K5"/>
    <mergeCell ref="A7:A8"/>
    <mergeCell ref="B7:B8"/>
    <mergeCell ref="C7:H7"/>
    <mergeCell ref="I7:I8"/>
    <mergeCell ref="J7:J8"/>
    <mergeCell ref="K7:K8"/>
  </mergeCells>
  <hyperlinks>
    <hyperlink ref="A5" location="Меню!A1" display="ЗНАКИ ДОРОЖНЫЕ"/>
  </hyperlinks>
  <pageMargins left="0.25" right="0.25" top="0.75" bottom="0.75" header="0.511811023622047" footer="0.511811023622047"/>
  <pageSetup paperSize="9" orientation="portrait" horizontalDpi="300" verticalDpi="300"/>
  <drawing r:id="rId1"/>
</worksheet>
</file>

<file path=xl/worksheets/sheet11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Normal.dotm</Template>
  <TotalTime>1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112</vt:i4>
      </vt:variant>
    </vt:vector>
  </HeadingPairs>
  <TitlesOfParts>
    <vt:vector size="112" baseType="lpstr">
      <vt:lpstr>Меню</vt:lpstr>
      <vt:lpstr>Двери</vt:lpstr>
      <vt:lpstr>Плитка</vt:lpstr>
      <vt:lpstr>Линолеум</vt:lpstr>
      <vt:lpstr>Другое</vt:lpstr>
      <vt:lpstr>Зеркала торг.залов</vt:lpstr>
      <vt:lpstr>Крепеж</vt:lpstr>
      <vt:lpstr>Опоры колесные</vt:lpstr>
      <vt:lpstr>Направляющие колес</vt:lpstr>
      <vt:lpstr>Стеллажи среднегрузовые</vt:lpstr>
      <vt:lpstr>Защита стеллажей</vt:lpstr>
      <vt:lpstr>Отбойники склада</vt:lpstr>
      <vt:lpstr>Барьеры парковочные</vt:lpstr>
      <vt:lpstr>Столбики складные</vt:lpstr>
      <vt:lpstr>Столбики сталь</vt:lpstr>
      <vt:lpstr>Столбики передвижные</vt:lpstr>
      <vt:lpstr>Столбики съемные</vt:lpstr>
      <vt:lpstr>Столбики чугун</vt:lpstr>
      <vt:lpstr>Столбики гибкие</vt:lpstr>
      <vt:lpstr>Столбики сигнальные</vt:lpstr>
      <vt:lpstr>Колесоотбойники металлические</vt:lpstr>
      <vt:lpstr>Колесоотбойники резиновые</vt:lpstr>
      <vt:lpstr>Колесоотбойник композитные</vt:lpstr>
      <vt:lpstr>Защита углов и стен</vt:lpstr>
      <vt:lpstr>ИДН</vt:lpstr>
      <vt:lpstr>Зеркала сферические</vt:lpstr>
      <vt:lpstr>Конусы</vt:lpstr>
      <vt:lpstr>Кабель-каналы</vt:lpstr>
      <vt:lpstr>Съезды-заезды с бордюра</vt:lpstr>
      <vt:lpstr>Делиниаторы</vt:lpstr>
      <vt:lpstr>Блоки водоналивные</vt:lpstr>
      <vt:lpstr>Вехи</vt:lpstr>
      <vt:lpstr>Подставки для вех и знаков</vt:lpstr>
      <vt:lpstr>Шлагбаумы механ</vt:lpstr>
      <vt:lpstr>Скамейки стальные</vt:lpstr>
      <vt:lpstr>Скам чугун</vt:lpstr>
      <vt:lpstr>Скам ковка</vt:lpstr>
      <vt:lpstr>Скамейки крыша</vt:lpstr>
      <vt:lpstr>Столы-скамейки</vt:lpstr>
      <vt:lpstr>Столы</vt:lpstr>
      <vt:lpstr>Стулья</vt:lpstr>
      <vt:lpstr>Урны</vt:lpstr>
      <vt:lpstr>Урны кованые</vt:lpstr>
      <vt:lpstr>Урны чугунные</vt:lpstr>
      <vt:lpstr>Фонари уличные</vt:lpstr>
      <vt:lpstr>Велопарковки</vt:lpstr>
      <vt:lpstr>Павильоны остановочные</vt:lpstr>
      <vt:lpstr>Контейнеры мусорные</vt:lpstr>
      <vt:lpstr>Площадки контейнерные</vt:lpstr>
      <vt:lpstr>Бункеры мусорные</vt:lpstr>
      <vt:lpstr>Клапаны</vt:lpstr>
      <vt:lpstr>Ящики почтовые</vt:lpstr>
      <vt:lpstr>Плитка-брусчатка резиновая</vt:lpstr>
      <vt:lpstr>Плитка тротуарная</vt:lpstr>
      <vt:lpstr>Лотки ливневые</vt:lpstr>
      <vt:lpstr>Люки канализационные</vt:lpstr>
      <vt:lpstr>Решетки газонные</vt:lpstr>
      <vt:lpstr>Плиты защиты кабеля</vt:lpstr>
      <vt:lpstr>Профиль полиэтиленовый</vt:lpstr>
      <vt:lpstr>ППК</vt:lpstr>
      <vt:lpstr>ДПК</vt:lpstr>
      <vt:lpstr>Доски полистирол</vt:lpstr>
      <vt:lpstr>МПК</vt:lpstr>
      <vt:lpstr>Сварные из профиля</vt:lpstr>
      <vt:lpstr>Кованые</vt:lpstr>
      <vt:lpstr>Заборы 3D</vt:lpstr>
      <vt:lpstr>Ограждения пешеходные</vt:lpstr>
      <vt:lpstr>Заборы алюминиевые</vt:lpstr>
      <vt:lpstr>Ограждения газонные</vt:lpstr>
      <vt:lpstr>Ограждения передвижные</vt:lpstr>
      <vt:lpstr>Ограждения строительные</vt:lpstr>
      <vt:lpstr>Ограждения модульные</vt:lpstr>
      <vt:lpstr>Столбы заборные</vt:lpstr>
      <vt:lpstr>Лаги заборные</vt:lpstr>
      <vt:lpstr>Элементы доборные</vt:lpstr>
      <vt:lpstr>Ограждение аварийное</vt:lpstr>
      <vt:lpstr>Ленты</vt:lpstr>
      <vt:lpstr>Фасадные</vt:lpstr>
      <vt:lpstr>Сетка рулон</vt:lpstr>
      <vt:lpstr>Столбики опознвт</vt:lpstr>
      <vt:lpstr>Скамейки для раздевалок</vt:lpstr>
      <vt:lpstr>Вешалки</vt:lpstr>
      <vt:lpstr>Шкафы картотечные</vt:lpstr>
      <vt:lpstr>Шкафы офисные</vt:lpstr>
      <vt:lpstr>Шкафы одежды</vt:lpstr>
      <vt:lpstr>Тумбы</vt:lpstr>
      <vt:lpstr>Шкафы кассира</vt:lpstr>
      <vt:lpstr>Шкафы абонентские</vt:lpstr>
      <vt:lpstr>Стеллажи архивные</vt:lpstr>
      <vt:lpstr>Стеллажи для спортинвентаря</vt:lpstr>
      <vt:lpstr>Верстаки</vt:lpstr>
      <vt:lpstr>Шкафы инструментальные</vt:lpstr>
      <vt:lpstr>Тележки инструментальные</vt:lpstr>
      <vt:lpstr>Крючки</vt:lpstr>
      <vt:lpstr>Столы металлические</vt:lpstr>
      <vt:lpstr>Столы кондитерские</vt:lpstr>
      <vt:lpstr>Ванны моечные</vt:lpstr>
      <vt:lpstr>Ванны цельнотянутые</vt:lpstr>
      <vt:lpstr>Стеллажи кухонные </vt:lpstr>
      <vt:lpstr>Столы-тумбы</vt:lpstr>
      <vt:lpstr>Рукомойники</vt:lpstr>
      <vt:lpstr>Полки настенные</vt:lpstr>
      <vt:lpstr>Зонты</vt:lpstr>
      <vt:lpstr>Подставки</vt:lpstr>
      <vt:lpstr>Шкафы посуды</vt:lpstr>
      <vt:lpstr>Шпильки</vt:lpstr>
      <vt:lpstr>Сервировочные</vt:lpstr>
      <vt:lpstr>Для тарелок</vt:lpstr>
      <vt:lpstr>Монтаж</vt:lpstr>
      <vt:lpstr>Павильоны для курения</vt:lpstr>
      <vt:lpstr>Знаки дорожные</vt:lpstr>
      <vt:lpstr>Лист2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NoName</dc:creator>
  <cp:lastModifiedBy>NoName</cp:lastModifiedBy>
  <cp:revision>2</cp:revision>
  <dcterms:created xsi:type="dcterms:W3CDTF">2026-01-22T06:50:26Z</dcterms:created>
  <dcterms:modified xsi:type="dcterms:W3CDTF">2026-07-03T06:54:55Z</dcterms:modified>
  <dc:language>ru-RU</dc:language>
</cp:coreProperties>
</file>